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mployee Benefits\Data Analytics\1 Client Working Versions\Southern Land\2026\OOP Max Calculator\"/>
    </mc:Choice>
  </mc:AlternateContent>
  <xr:revisionPtr revIDLastSave="0" documentId="13_ncr:1_{EDCF881F-AB3E-4E71-89B3-CF3C60CF0F33}" xr6:coauthVersionLast="47" xr6:coauthVersionMax="47" xr10:uidLastSave="{00000000-0000-0000-0000-000000000000}"/>
  <workbookProtection workbookAlgorithmName="SHA-512" workbookHashValue="iO37hO5/dr/Qd6R1jufpolxXOOLwU3EstEDaUL3MfDdI/SoL+98MQbyolW+CfE8OFOYKQkRg6zzILysD7fF75A==" workbookSaltValue="HIeqcu13yNxh2nZYr2ks9w==" workbookSpinCount="100000" lockStructure="1"/>
  <bookViews>
    <workbookView xWindow="-120" yWindow="-120" windowWidth="20730" windowHeight="11040" tabRatio="665" xr2:uid="{00000000-000D-0000-FFFF-FFFF00000000}"/>
  </bookViews>
  <sheets>
    <sheet name="EE OOP Cost Calculator" sheetId="1" r:id="rId1"/>
    <sheet name="Inputs - General" sheetId="9" state="hidden" r:id="rId2"/>
    <sheet name="Inputs - Plan Designs" sheetId="8" state="hidden" r:id="rId3"/>
    <sheet name="Inputs - Contributions" sheetId="5" state="hidden" r:id="rId4"/>
    <sheet name="Unit Costs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[1]Sheet1!#REF!</definedName>
    <definedName name="\B">[1]Sheet1!#REF!</definedName>
    <definedName name="\Z">[1]Sheet1!#REF!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0__123Graph_BCHART_1" hidden="1">#REF!</definedName>
    <definedName name="_11__123Graph_XCHART_1" hidden="1">#REF!</definedName>
    <definedName name="_13_0__123Graph_ACHAR" hidden="1">#REF!</definedName>
    <definedName name="_16_0__123Graph_ACHAR" hidden="1">#REF!</definedName>
    <definedName name="_17_0__123Graph_BCHAR" hidden="1">#REF!</definedName>
    <definedName name="_21_0__123Graph_BCHAR" hidden="1">#REF!</definedName>
    <definedName name="_21_0S">#REF!</definedName>
    <definedName name="_26_0S">#REF!</definedName>
    <definedName name="_4__123Graph_ACHART_1" hidden="1">#REF!</definedName>
    <definedName name="_5__123Graph_ACHART_1" hidden="1">#REF!</definedName>
    <definedName name="_8__123Graph_BCHART_1" hidden="1">#REF!</definedName>
    <definedName name="_9__123Graph_XCHART_1" hidden="1">#REF!</definedName>
    <definedName name="_CIQ1">#REF!</definedName>
    <definedName name="_CIQ2">#REF!</definedName>
    <definedName name="_EPG00016">#N/A</definedName>
    <definedName name="_xlnm._FilterDatabase" hidden="1">#N/A</definedName>
    <definedName name="_Key1" hidden="1">[2]Baltimore!#REF!</definedName>
    <definedName name="_Order1" hidden="1">255</definedName>
    <definedName name="_Sort" hidden="1">[3]LIFE!#REF!</definedName>
    <definedName name="AcctMgr">[4]Main!$B$14</definedName>
    <definedName name="AcctMgrAddress">[4]Main!$B$15</definedName>
    <definedName name="AcctMgrCity">[4]Main!$B$16</definedName>
    <definedName name="AcctMgrEmail">[4]Main!$B$21</definedName>
    <definedName name="AcctMgrFax">[4]Main!$B$20</definedName>
    <definedName name="AcctMgrPhone">[4]Main!$B$19</definedName>
    <definedName name="AcctMgrState">[4]Main!$B$17</definedName>
    <definedName name="AcctMgrZIP">[4]Main!$B$18</definedName>
    <definedName name="ACwvu.view1." hidden="1">#REF!,#REF!,#REF!,#REF!</definedName>
    <definedName name="ACwvu.view2." hidden="1">#REF!</definedName>
    <definedName name="ADFASD">[5]Sheet1!#REF!</definedName>
    <definedName name="AdjStart">[6]Main!#REF!</definedName>
    <definedName name="amount">#REF!</definedName>
    <definedName name="Array">#REF!</definedName>
    <definedName name="ASC">[4]Main!$B$31</definedName>
    <definedName name="B">[5]Sheet1!#REF!</definedName>
    <definedName name="Becky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Becky2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BILLING">#REF!</definedName>
    <definedName name="BUS">#REF!</definedName>
    <definedName name="ClientName">[7]miscPMDVars!$B$2</definedName>
    <definedName name="ClientNum">[7]miscPMDVars!$B$1</definedName>
    <definedName name="CT">'[8]CT-retired'!#REF!</definedName>
    <definedName name="d">#REF!</definedName>
    <definedName name="date">#REF!</definedName>
    <definedName name="Dental">[4]Main!$B$28</definedName>
    <definedName name="DentalPremInc">[4]Main!$C$28</definedName>
    <definedName name="e">[1]Sheet1!#REF!</definedName>
    <definedName name="EHHA" hidden="1">#REF!</definedName>
    <definedName name="f">[1]Sheet1!#REF!</definedName>
    <definedName name="FAS">[1]Sheet1!#REF!</definedName>
    <definedName name="Gannett" hidden="1">{TRUE,TRUE,-1.25,-15.5,484.5,279.75,FALSE,TRUE,TRUE,TRUE,0,29,#N/A,36,#N/A,8.06944444444444,14.8095238095238,1,FALSE,FALSE,3,FALSE,1,FALSE,100,"Swvu.view1.","ACwvu.view1.",1,FALSE,FALSE,0.28,0.3,0.28,0.28,2,"","&amp;L &amp;C &amp;R &amp;D",TRUE,FALSE,FALSE,FALSE,1,100,#N/A,#N/A,"=R1C1:R32C17,R1C19:R32C31,R1C33:R36C45,R43C33:R79C45",FALSE,#N/A,#N/A,FALSE,FALSE}</definedName>
    <definedName name="GI">[4]Main!$B$29</definedName>
    <definedName name="GIPremInc">[4]Main!$C$29</definedName>
    <definedName name="HHSAA" hidden="1">#REF!</definedName>
    <definedName name="HMOUPCShortList">[7]HMOUPC!$D$2:$D$1189</definedName>
    <definedName name="index">#REF!</definedName>
    <definedName name="INDUPCShortList">[7]INDUPC!$D$2:$D$358</definedName>
    <definedName name="inf">#REF!</definedName>
    <definedName name="infdata">#REF!</definedName>
    <definedName name="LJJD" hidden="1">[3]LIFE!#REF!</definedName>
    <definedName name="Medical">[4]Main!$B$27</definedName>
    <definedName name="MedicalCommissionType">[4]Main!$D$27</definedName>
    <definedName name="MedicalCommissionValue">[4]Main!$E$27</definedName>
    <definedName name="MedicalPremInc">[4]Main!$C$27</definedName>
    <definedName name="Months">#REF!</definedName>
    <definedName name="page1">#REF!</definedName>
    <definedName name="page2">#REF!</definedName>
    <definedName name="PlanAltRan">[4]Main!$V$3</definedName>
    <definedName name="PlanSponsor">[4]Main!$B$3</definedName>
    <definedName name="PlanSponsorAddress">[4]Main!$B$4</definedName>
    <definedName name="PlanSponsorCity">[4]Main!$B$5</definedName>
    <definedName name="PlanSponsorContactFirstName">[4]Main!$B$8</definedName>
    <definedName name="PlanSponsorContactLastName">[4]Main!$B$9</definedName>
    <definedName name="PlanSponsorContactTitle">[4]Main!$B$10</definedName>
    <definedName name="PlanSponsorState">[4]Main!$B$6</definedName>
    <definedName name="PlanSponsorZIP">[4]Main!$B$7</definedName>
    <definedName name="PolicyEndDate">[4]Main!$B$12</definedName>
    <definedName name="PolicyStartDate">[4]Main!$B$11</definedName>
    <definedName name="POSUPCShortList">[7]POSUPC!$D$2:$D$1168</definedName>
    <definedName name="PPOUPCShortList">[7]PPOUPC!$D$2:$D$1857</definedName>
    <definedName name="premium">#REF!</definedName>
    <definedName name="print">#REF!</definedName>
    <definedName name="_xlnm.Print_Area" localSheetId="0">'EE OOP Cost Calculator'!$B$2:$Y$82</definedName>
    <definedName name="_xlnm.Print_Area" localSheetId="3">'Inputs - Contributions'!#REF!</definedName>
    <definedName name="rob" hidden="1">{"view1",#N/A,FALSE;"view2",#N/A,FALSE}</definedName>
    <definedName name="scott">[5]Sheet1!#REF!</definedName>
    <definedName name="STMT">#REF!</definedName>
    <definedName name="SUB_10_11_12_13_14">#REF!</definedName>
    <definedName name="SUB_20_21_22_23_24">#REF!</definedName>
    <definedName name="Switch">#REF!</definedName>
    <definedName name="Swvu.view1." hidden="1">#REF!,#REF!,#REF!,#REF!</definedName>
    <definedName name="Swvu.view2." hidden="1">#REF!</definedName>
    <definedName name="SYS_PRODUCTS">#REF!</definedName>
    <definedName name="test">[9]Untitled!$A$1:$M$8203</definedName>
    <definedName name="trend_comp">#REF!</definedName>
    <definedName name="Untitled">[10]Untitled!$A$1:$I$8610</definedName>
    <definedName name="UW">[4]Main!$B$24</definedName>
    <definedName name="WFAD" hidden="1">#REF!</definedName>
    <definedName name="wrn.rprt." hidden="1">{"view1",#N/A,FALSE;"view2",#N/A,FALSE}</definedName>
    <definedName name="wvu.view1." hidden="1">{TRUE,TRUE,-1.25,-15.5,484.5,279.75,FALSE,TRUE,TRUE,TRUE,0,29,#N/A,36,#N/A,8.06944444444444,14.8095238095238,1,FALSE,FALSE,3,FALSE,1,FALSE,100,"Swvu.view1.","ACwvu.view1.",1,FALSE,FALSE,0.28,0.3,0.28,0.28,2,"","&amp;L &amp;C &amp;R &amp;D",TRUE,FALSE,FALSE,FALSE,1,100,#N/A,#N/A,"=R1C1:R32C17,R1C19:R32C31,R1C33:R36C45,R43C33:R79C45",FALSE,#N/A,#N/A,FALSE,FALSE}</definedName>
    <definedName name="wvu.view2." hidden="1">{TRUE,TRUE,-1.25,-15.5,484.5,279.75,FALSE,TRUE,TRUE,TRUE,0,53,#N/A,1,#N/A,7.88157894736842,14.8095238095238,1,FALSE,FALSE,3,FALSE,1,FALSE,100,"Swvu.view2.","ACwvu.view2.",1,FALSE,FALSE,0.28,0.3,0.2,0.23,1,"","&amp;L &amp;C &amp;R &amp;D",TRUE,FALSE,FALSE,FALSE,1,100,#N/A,#N/A,"=R1C47:R50C51,R1C53:R50C61",FALSE,#N/A,#N/A,FALSE,FALSE}</definedName>
    <definedName name="Y">#REF!</definedName>
    <definedName name="YesNoList">[7]miscPMDVars!$A$156:$A$157</definedName>
    <definedName name="Yor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1" l="1"/>
  <c r="K64" i="1"/>
  <c r="K63" i="1"/>
  <c r="K62" i="1"/>
  <c r="K58" i="1"/>
  <c r="K57" i="1"/>
  <c r="K56" i="1"/>
  <c r="K54" i="1"/>
  <c r="K53" i="1"/>
  <c r="K52" i="1"/>
  <c r="K51" i="1"/>
  <c r="K50" i="1"/>
  <c r="K49" i="1"/>
  <c r="K47" i="1"/>
  <c r="K46" i="1"/>
  <c r="K45" i="1"/>
  <c r="K44" i="1"/>
  <c r="K43" i="1"/>
  <c r="K42" i="1"/>
  <c r="C50" i="7"/>
  <c r="E46" i="7"/>
  <c r="C46" i="7"/>
  <c r="E45" i="7"/>
  <c r="C45" i="7"/>
  <c r="E44" i="7"/>
  <c r="C44" i="7" s="1"/>
  <c r="C41" i="7"/>
  <c r="C40" i="7"/>
  <c r="F37" i="7"/>
  <c r="C37" i="7"/>
  <c r="F36" i="7"/>
  <c r="C36" i="7" s="1"/>
  <c r="F35" i="7"/>
  <c r="C35" i="7"/>
  <c r="F34" i="7"/>
  <c r="C34" i="7"/>
  <c r="F33" i="7"/>
  <c r="C33" i="7"/>
  <c r="F32" i="7"/>
  <c r="C32" i="7" s="1"/>
  <c r="F31" i="7"/>
  <c r="C31" i="7"/>
  <c r="F30" i="7"/>
  <c r="C30" i="7"/>
  <c r="F29" i="7"/>
  <c r="C29" i="7"/>
  <c r="F28" i="7"/>
  <c r="C28" i="7" s="1"/>
  <c r="F27" i="7"/>
  <c r="C27" i="7"/>
  <c r="F26" i="7"/>
  <c r="C26" i="7"/>
  <c r="F25" i="7"/>
  <c r="C25" i="7"/>
  <c r="F24" i="7"/>
  <c r="C24" i="7" s="1"/>
  <c r="F23" i="7"/>
  <c r="C23" i="7"/>
  <c r="F22" i="7"/>
  <c r="C22" i="7"/>
  <c r="F21" i="7"/>
  <c r="C21" i="7"/>
  <c r="F18" i="7"/>
  <c r="C18" i="7" s="1"/>
  <c r="F17" i="7"/>
  <c r="C17" i="7"/>
  <c r="F16" i="7"/>
  <c r="C16" i="7"/>
  <c r="F13" i="7"/>
  <c r="C13" i="7" s="1"/>
  <c r="E13" i="7"/>
  <c r="D13" i="7"/>
  <c r="B13" i="7"/>
  <c r="F12" i="7"/>
  <c r="C12" i="7" s="1"/>
  <c r="E12" i="7"/>
  <c r="D12" i="7"/>
  <c r="B12" i="7"/>
  <c r="F11" i="7"/>
  <c r="C11" i="7" s="1"/>
  <c r="E11" i="7"/>
  <c r="D11" i="7"/>
  <c r="B11" i="7"/>
  <c r="F10" i="7"/>
  <c r="E10" i="7"/>
  <c r="D10" i="7"/>
  <c r="C10" i="7"/>
  <c r="B10" i="7"/>
  <c r="F9" i="7"/>
  <c r="E9" i="7"/>
  <c r="D9" i="7"/>
  <c r="C9" i="7"/>
  <c r="B9" i="7"/>
  <c r="F8" i="7"/>
  <c r="C8" i="7" s="1"/>
  <c r="E8" i="7"/>
  <c r="D8" i="7"/>
  <c r="B8" i="7"/>
  <c r="S50" i="7" l="1"/>
  <c r="K50" i="7" s="1"/>
  <c r="U46" i="7"/>
  <c r="S46" i="7" s="1"/>
  <c r="U45" i="7"/>
  <c r="S45" i="7" s="1"/>
  <c r="U44" i="7"/>
  <c r="M44" i="7" s="1"/>
  <c r="K44" i="7" s="1"/>
  <c r="D12" i="8"/>
  <c r="D11" i="8"/>
  <c r="D74" i="1"/>
  <c r="M46" i="7" l="1"/>
  <c r="K46" i="7" s="1"/>
  <c r="S44" i="7"/>
  <c r="M45" i="7"/>
  <c r="K45" i="7" s="1"/>
  <c r="D73" i="1"/>
  <c r="L14" i="8" l="1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E11" i="5"/>
  <c r="E10" i="5"/>
  <c r="E9" i="5"/>
  <c r="E8" i="5"/>
  <c r="AC23" i="1" l="1"/>
  <c r="Z50" i="7"/>
  <c r="W72" i="1"/>
  <c r="U72" i="1"/>
  <c r="L10" i="8"/>
  <c r="L9" i="8"/>
  <c r="L8" i="8"/>
  <c r="L7" i="8"/>
  <c r="P5" i="8"/>
  <c r="C11" i="5" l="1"/>
  <c r="C10" i="5"/>
  <c r="C9" i="5"/>
  <c r="C8" i="5"/>
  <c r="B15" i="5"/>
  <c r="C15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R3" i="5"/>
  <c r="P3" i="5"/>
  <c r="N3" i="5"/>
  <c r="L3" i="5"/>
  <c r="D22" i="1"/>
  <c r="D21" i="1"/>
  <c r="D20" i="1"/>
  <c r="D19" i="1"/>
  <c r="D18" i="1"/>
  <c r="E14" i="5" l="1"/>
  <c r="D14" i="5"/>
  <c r="C14" i="5"/>
  <c r="B14" i="5"/>
  <c r="D15" i="5"/>
  <c r="D19" i="5"/>
  <c r="D23" i="5"/>
  <c r="F23" i="5" s="1"/>
  <c r="D27" i="5"/>
  <c r="D31" i="5"/>
  <c r="F33" i="5" s="1"/>
  <c r="D35" i="5"/>
  <c r="D39" i="5"/>
  <c r="F42" i="5" s="1"/>
  <c r="I14" i="5"/>
  <c r="H14" i="5"/>
  <c r="G14" i="5"/>
  <c r="P24" i="8"/>
  <c r="W53" i="1" s="1"/>
  <c r="P34" i="8"/>
  <c r="P33" i="8"/>
  <c r="P32" i="8"/>
  <c r="P31" i="8"/>
  <c r="P30" i="8"/>
  <c r="W63" i="1" s="1"/>
  <c r="P29" i="8"/>
  <c r="W62" i="1" s="1"/>
  <c r="P28" i="8"/>
  <c r="W58" i="1" s="1"/>
  <c r="P27" i="8"/>
  <c r="W57" i="1" s="1"/>
  <c r="P26" i="8"/>
  <c r="P25" i="8"/>
  <c r="P23" i="8"/>
  <c r="P22" i="8"/>
  <c r="W51" i="1" s="1"/>
  <c r="P21" i="8"/>
  <c r="W50" i="1" s="1"/>
  <c r="P20" i="8"/>
  <c r="W49" i="1" s="1"/>
  <c r="P19" i="8"/>
  <c r="W47" i="1" s="1"/>
  <c r="P18" i="8"/>
  <c r="W46" i="1" s="1"/>
  <c r="P17" i="8"/>
  <c r="P16" i="8"/>
  <c r="P15" i="8"/>
  <c r="P14" i="8"/>
  <c r="N34" i="8"/>
  <c r="U67" i="1" s="1"/>
  <c r="N33" i="8"/>
  <c r="U66" i="1" s="1"/>
  <c r="N32" i="8"/>
  <c r="U65" i="1" s="1"/>
  <c r="N31" i="8"/>
  <c r="U64" i="1" s="1"/>
  <c r="N30" i="8"/>
  <c r="U63" i="1" s="1"/>
  <c r="N29" i="8"/>
  <c r="U62" i="1" s="1"/>
  <c r="N28" i="8"/>
  <c r="U58" i="1" s="1"/>
  <c r="N27" i="8"/>
  <c r="U57" i="1" s="1"/>
  <c r="N26" i="8"/>
  <c r="U56" i="1" s="1"/>
  <c r="N25" i="8"/>
  <c r="U54" i="1" s="1"/>
  <c r="N24" i="8"/>
  <c r="N23" i="8"/>
  <c r="U52" i="1" s="1"/>
  <c r="N22" i="8"/>
  <c r="N21" i="8"/>
  <c r="N20" i="8"/>
  <c r="U49" i="1" s="1"/>
  <c r="N19" i="8"/>
  <c r="U47" i="1" s="1"/>
  <c r="N18" i="8"/>
  <c r="U46" i="1" s="1"/>
  <c r="N17" i="8"/>
  <c r="N16" i="8"/>
  <c r="U44" i="1" s="1"/>
  <c r="N15" i="8"/>
  <c r="U43" i="1" s="1"/>
  <c r="N14" i="8"/>
  <c r="S62" i="1"/>
  <c r="S58" i="1"/>
  <c r="S57" i="1"/>
  <c r="S51" i="1"/>
  <c r="S49" i="1"/>
  <c r="S47" i="1"/>
  <c r="S46" i="1"/>
  <c r="S44" i="1"/>
  <c r="S43" i="1"/>
  <c r="S42" i="1"/>
  <c r="S66" i="1"/>
  <c r="W45" i="1"/>
  <c r="W67" i="1"/>
  <c r="W66" i="1"/>
  <c r="W65" i="1"/>
  <c r="W64" i="1"/>
  <c r="W56" i="1"/>
  <c r="W54" i="1"/>
  <c r="W52" i="1"/>
  <c r="W44" i="1"/>
  <c r="W43" i="1"/>
  <c r="W42" i="1"/>
  <c r="U53" i="1"/>
  <c r="U51" i="1"/>
  <c r="U50" i="1"/>
  <c r="U45" i="1"/>
  <c r="U42" i="1"/>
  <c r="S67" i="1"/>
  <c r="S65" i="1"/>
  <c r="S64" i="1"/>
  <c r="S63" i="1"/>
  <c r="S56" i="1"/>
  <c r="S54" i="1"/>
  <c r="S53" i="1"/>
  <c r="S52" i="1"/>
  <c r="S50" i="1"/>
  <c r="S45" i="1"/>
  <c r="H5" i="8"/>
  <c r="P12" i="8" s="1"/>
  <c r="F5" i="8"/>
  <c r="D5" i="8"/>
  <c r="W40" i="1"/>
  <c r="U40" i="1"/>
  <c r="S40" i="1"/>
  <c r="N12" i="8" l="1"/>
  <c r="O5" i="8"/>
  <c r="L12" i="8"/>
  <c r="N5" i="8"/>
  <c r="F40" i="5"/>
  <c r="F25" i="5"/>
  <c r="F28" i="5"/>
  <c r="F27" i="5"/>
  <c r="F30" i="5"/>
  <c r="F29" i="5"/>
  <c r="F24" i="5"/>
  <c r="F36" i="5"/>
  <c r="F35" i="5"/>
  <c r="F38" i="5"/>
  <c r="F37" i="5"/>
  <c r="F34" i="5"/>
  <c r="F39" i="5"/>
  <c r="F20" i="5"/>
  <c r="F19" i="5"/>
  <c r="F21" i="5"/>
  <c r="F22" i="5"/>
  <c r="F26" i="5"/>
  <c r="F31" i="5"/>
  <c r="F32" i="5"/>
  <c r="F16" i="5"/>
  <c r="F15" i="5"/>
  <c r="F18" i="5"/>
  <c r="F17" i="5"/>
  <c r="F41" i="5"/>
  <c r="I28" i="1" l="1"/>
  <c r="I27" i="1" s="1"/>
  <c r="E27" i="1"/>
  <c r="I26" i="1"/>
  <c r="W26" i="1" s="1"/>
  <c r="U26" i="1"/>
  <c r="E26" i="1"/>
  <c r="S26" i="1" s="1"/>
  <c r="D27" i="1"/>
  <c r="F6" i="9"/>
  <c r="AN35" i="1"/>
  <c r="AN36" i="1" s="1"/>
  <c r="AM36" i="1"/>
  <c r="AM35" i="1"/>
  <c r="AL36" i="1"/>
  <c r="AL35" i="1"/>
  <c r="AI35" i="1"/>
  <c r="AI36" i="1" s="1"/>
  <c r="AH36" i="1"/>
  <c r="AH35" i="1"/>
  <c r="AG36" i="1"/>
  <c r="AG35" i="1"/>
  <c r="AD35" i="1"/>
  <c r="AD36" i="1" s="1"/>
  <c r="AC36" i="1"/>
  <c r="AC35" i="1"/>
  <c r="AB36" i="1"/>
  <c r="AB35" i="1"/>
  <c r="G35" i="1" s="1"/>
  <c r="R67" i="1"/>
  <c r="Q67" i="1"/>
  <c r="R66" i="1"/>
  <c r="Q66" i="1"/>
  <c r="R65" i="1"/>
  <c r="Q65" i="1"/>
  <c r="R64" i="1"/>
  <c r="Q64" i="1"/>
  <c r="R63" i="1"/>
  <c r="Q63" i="1"/>
  <c r="R62" i="1"/>
  <c r="Q62" i="1"/>
  <c r="R58" i="1"/>
  <c r="Q58" i="1"/>
  <c r="R57" i="1"/>
  <c r="Q57" i="1"/>
  <c r="R56" i="1"/>
  <c r="Q56" i="1"/>
  <c r="R54" i="1"/>
  <c r="Q54" i="1"/>
  <c r="R53" i="1"/>
  <c r="Q53" i="1"/>
  <c r="R52" i="1"/>
  <c r="Q52" i="1"/>
  <c r="R51" i="1"/>
  <c r="Q51" i="1"/>
  <c r="R50" i="1"/>
  <c r="Q50" i="1"/>
  <c r="R49" i="1"/>
  <c r="Q49" i="1"/>
  <c r="R47" i="1"/>
  <c r="Q47" i="1"/>
  <c r="R46" i="1"/>
  <c r="Q46" i="1"/>
  <c r="R45" i="1"/>
  <c r="Q45" i="1"/>
  <c r="R44" i="1"/>
  <c r="Q44" i="1"/>
  <c r="R43" i="1"/>
  <c r="Q43" i="1"/>
  <c r="R42" i="1"/>
  <c r="Q42" i="1"/>
  <c r="P67" i="1"/>
  <c r="O67" i="1"/>
  <c r="P66" i="1"/>
  <c r="O66" i="1"/>
  <c r="P65" i="1"/>
  <c r="O65" i="1"/>
  <c r="P64" i="1"/>
  <c r="O64" i="1"/>
  <c r="P63" i="1"/>
  <c r="O63" i="1"/>
  <c r="P62" i="1"/>
  <c r="O62" i="1"/>
  <c r="P58" i="1"/>
  <c r="O58" i="1"/>
  <c r="P57" i="1"/>
  <c r="O57" i="1"/>
  <c r="P56" i="1"/>
  <c r="O56" i="1"/>
  <c r="P54" i="1"/>
  <c r="O54" i="1"/>
  <c r="P53" i="1"/>
  <c r="O53" i="1"/>
  <c r="P52" i="1"/>
  <c r="O52" i="1"/>
  <c r="P51" i="1"/>
  <c r="O51" i="1"/>
  <c r="P50" i="1"/>
  <c r="O50" i="1"/>
  <c r="P49" i="1"/>
  <c r="O49" i="1"/>
  <c r="P47" i="1"/>
  <c r="O47" i="1"/>
  <c r="P46" i="1"/>
  <c r="O46" i="1"/>
  <c r="P45" i="1"/>
  <c r="O45" i="1"/>
  <c r="P44" i="1"/>
  <c r="O44" i="1"/>
  <c r="P43" i="1"/>
  <c r="O43" i="1"/>
  <c r="P42" i="1"/>
  <c r="O42" i="1"/>
  <c r="N67" i="1"/>
  <c r="M67" i="1"/>
  <c r="N66" i="1"/>
  <c r="M66" i="1"/>
  <c r="N65" i="1"/>
  <c r="M65" i="1"/>
  <c r="N64" i="1"/>
  <c r="M64" i="1"/>
  <c r="N63" i="1"/>
  <c r="M63" i="1"/>
  <c r="N62" i="1"/>
  <c r="M62" i="1"/>
  <c r="N58" i="1"/>
  <c r="M58" i="1"/>
  <c r="N57" i="1"/>
  <c r="M57" i="1"/>
  <c r="N56" i="1"/>
  <c r="M56" i="1"/>
  <c r="N54" i="1"/>
  <c r="M54" i="1"/>
  <c r="N53" i="1"/>
  <c r="M53" i="1"/>
  <c r="N52" i="1"/>
  <c r="M52" i="1"/>
  <c r="N51" i="1"/>
  <c r="M51" i="1"/>
  <c r="N50" i="1"/>
  <c r="M50" i="1"/>
  <c r="N49" i="1"/>
  <c r="M49" i="1"/>
  <c r="N47" i="1"/>
  <c r="M47" i="1"/>
  <c r="N46" i="1"/>
  <c r="M46" i="1"/>
  <c r="N45" i="1"/>
  <c r="M45" i="1"/>
  <c r="N44" i="1"/>
  <c r="M44" i="1"/>
  <c r="N43" i="1"/>
  <c r="M43" i="1"/>
  <c r="N42" i="1"/>
  <c r="M42" i="1"/>
  <c r="D75" i="1" l="1"/>
  <c r="D72" i="1"/>
  <c r="E29" i="1"/>
  <c r="S72" i="1" s="1"/>
  <c r="G13" i="5"/>
  <c r="E35" i="1"/>
  <c r="D24" i="1"/>
  <c r="E13" i="1"/>
  <c r="G36" i="1"/>
  <c r="E36" i="1"/>
  <c r="AB45" i="7"/>
  <c r="Z45" i="7" s="1"/>
  <c r="AB46" i="7"/>
  <c r="Z46" i="7" s="1"/>
  <c r="AB44" i="7"/>
  <c r="Z44" i="7" s="1"/>
  <c r="K65" i="1" l="1"/>
  <c r="U39" i="1" l="1"/>
  <c r="AR8" i="7"/>
  <c r="AJ8" i="7"/>
  <c r="AC8" i="7" s="1"/>
  <c r="Y8" i="7" l="1"/>
  <c r="AB13" i="7"/>
  <c r="U13" i="7" s="1"/>
  <c r="M13" i="7" s="1"/>
  <c r="AA13" i="7"/>
  <c r="T13" i="7" s="1"/>
  <c r="L13" i="7" s="1"/>
  <c r="AB12" i="7"/>
  <c r="U12" i="7" s="1"/>
  <c r="M12" i="7" s="1"/>
  <c r="AA12" i="7"/>
  <c r="T12" i="7" s="1"/>
  <c r="L12" i="7" s="1"/>
  <c r="AB11" i="7"/>
  <c r="U11" i="7" s="1"/>
  <c r="M11" i="7" s="1"/>
  <c r="AA11" i="7"/>
  <c r="T11" i="7" s="1"/>
  <c r="L11" i="7" s="1"/>
  <c r="AB10" i="7"/>
  <c r="U10" i="7" s="1"/>
  <c r="M10" i="7" s="1"/>
  <c r="AA10" i="7"/>
  <c r="T10" i="7" s="1"/>
  <c r="L10" i="7" s="1"/>
  <c r="AB9" i="7"/>
  <c r="U9" i="7" s="1"/>
  <c r="M9" i="7" s="1"/>
  <c r="AA9" i="7"/>
  <c r="T9" i="7" s="1"/>
  <c r="L9" i="7" s="1"/>
  <c r="AB8" i="7"/>
  <c r="U8" i="7" s="1"/>
  <c r="M8" i="7" s="1"/>
  <c r="AA8" i="7"/>
  <c r="T8" i="7" s="1"/>
  <c r="L8" i="7" s="1"/>
  <c r="AS41" i="7"/>
  <c r="AS40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18" i="7"/>
  <c r="AS17" i="7"/>
  <c r="AS16" i="7"/>
  <c r="AS13" i="7"/>
  <c r="AR13" i="7"/>
  <c r="AS12" i="7"/>
  <c r="AR12" i="7"/>
  <c r="AS11" i="7"/>
  <c r="AR11" i="7"/>
  <c r="AS10" i="7"/>
  <c r="AR10" i="7"/>
  <c r="AS9" i="7"/>
  <c r="AR9" i="7"/>
  <c r="AS8" i="7"/>
  <c r="AK11" i="7"/>
  <c r="AK21" i="7"/>
  <c r="AK41" i="7"/>
  <c r="AK40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18" i="7"/>
  <c r="AK17" i="7"/>
  <c r="AK16" i="7"/>
  <c r="AJ9" i="7"/>
  <c r="AK9" i="7"/>
  <c r="AJ10" i="7"/>
  <c r="AK10" i="7"/>
  <c r="AJ11" i="7"/>
  <c r="AJ12" i="7"/>
  <c r="AK12" i="7"/>
  <c r="AJ13" i="7"/>
  <c r="AK13" i="7"/>
  <c r="AK8" i="7"/>
  <c r="Y10" i="7" l="1"/>
  <c r="AC10" i="7"/>
  <c r="Z8" i="7"/>
  <c r="AD8" i="7"/>
  <c r="V8" i="7" s="1"/>
  <c r="N8" i="7" s="1"/>
  <c r="Z11" i="7"/>
  <c r="AD11" i="7"/>
  <c r="V11" i="7" s="1"/>
  <c r="N11" i="7" s="1"/>
  <c r="Z13" i="7"/>
  <c r="AD13" i="7"/>
  <c r="V13" i="7" s="1"/>
  <c r="N13" i="7" s="1"/>
  <c r="Z21" i="7"/>
  <c r="AD21" i="7"/>
  <c r="V21" i="7" s="1"/>
  <c r="N21" i="7" s="1"/>
  <c r="Z34" i="7"/>
  <c r="AD34" i="7"/>
  <c r="V34" i="7" s="1"/>
  <c r="N34" i="7" s="1"/>
  <c r="Z35" i="7"/>
  <c r="AD35" i="7"/>
  <c r="V35" i="7" s="1"/>
  <c r="N35" i="7" s="1"/>
  <c r="Z24" i="7"/>
  <c r="AD24" i="7"/>
  <c r="V24" i="7" s="1"/>
  <c r="N24" i="7" s="1"/>
  <c r="Z9" i="7"/>
  <c r="AD9" i="7"/>
  <c r="V9" i="7" s="1"/>
  <c r="N9" i="7" s="1"/>
  <c r="Y9" i="7"/>
  <c r="AC9" i="7"/>
  <c r="Y13" i="7"/>
  <c r="AC13" i="7"/>
  <c r="Z28" i="7"/>
  <c r="AD28" i="7"/>
  <c r="V28" i="7" s="1"/>
  <c r="N28" i="7" s="1"/>
  <c r="Y12" i="7"/>
  <c r="AC12" i="7"/>
  <c r="Z18" i="7"/>
  <c r="AD18" i="7"/>
  <c r="V18" i="7" s="1"/>
  <c r="N18" i="7" s="1"/>
  <c r="Z29" i="7"/>
  <c r="AD29" i="7"/>
  <c r="V29" i="7" s="1"/>
  <c r="N29" i="7" s="1"/>
  <c r="Z37" i="7"/>
  <c r="AD37" i="7"/>
  <c r="V37" i="7" s="1"/>
  <c r="N37" i="7" s="1"/>
  <c r="Z33" i="7"/>
  <c r="AD33" i="7"/>
  <c r="V33" i="7" s="1"/>
  <c r="N33" i="7" s="1"/>
  <c r="Z26" i="7"/>
  <c r="AD26" i="7"/>
  <c r="V26" i="7" s="1"/>
  <c r="N26" i="7" s="1"/>
  <c r="Z27" i="7"/>
  <c r="AD27" i="7"/>
  <c r="V27" i="7" s="1"/>
  <c r="N27" i="7" s="1"/>
  <c r="Z12" i="7"/>
  <c r="AD12" i="7"/>
  <c r="V12" i="7" s="1"/>
  <c r="N12" i="7" s="1"/>
  <c r="Z36" i="7"/>
  <c r="AD36" i="7"/>
  <c r="V36" i="7" s="1"/>
  <c r="N36" i="7" s="1"/>
  <c r="Y11" i="7"/>
  <c r="AC11" i="7"/>
  <c r="Z22" i="7"/>
  <c r="AD22" i="7"/>
  <c r="V22" i="7" s="1"/>
  <c r="N22" i="7" s="1"/>
  <c r="Z30" i="7"/>
  <c r="AD30" i="7"/>
  <c r="V30" i="7" s="1"/>
  <c r="N30" i="7" s="1"/>
  <c r="Z40" i="7"/>
  <c r="AD40" i="7"/>
  <c r="V40" i="7" s="1"/>
  <c r="N40" i="7" s="1"/>
  <c r="Z32" i="7"/>
  <c r="AD32" i="7"/>
  <c r="V32" i="7" s="1"/>
  <c r="N32" i="7" s="1"/>
  <c r="Z25" i="7"/>
  <c r="AD25" i="7"/>
  <c r="V25" i="7" s="1"/>
  <c r="N25" i="7" s="1"/>
  <c r="Z16" i="7"/>
  <c r="AD16" i="7"/>
  <c r="V16" i="7" s="1"/>
  <c r="N16" i="7" s="1"/>
  <c r="Z17" i="7"/>
  <c r="AD17" i="7"/>
  <c r="V17" i="7" s="1"/>
  <c r="N17" i="7" s="1"/>
  <c r="Z10" i="7"/>
  <c r="AD10" i="7"/>
  <c r="V10" i="7" s="1"/>
  <c r="N10" i="7" s="1"/>
  <c r="Z23" i="7"/>
  <c r="AD23" i="7"/>
  <c r="V23" i="7" s="1"/>
  <c r="N23" i="7" s="1"/>
  <c r="Z31" i="7"/>
  <c r="AD31" i="7"/>
  <c r="V31" i="7" s="1"/>
  <c r="N31" i="7" s="1"/>
  <c r="Z41" i="7"/>
  <c r="AD41" i="7"/>
  <c r="V41" i="7" s="1"/>
  <c r="N41" i="7" s="1"/>
  <c r="G37" i="1"/>
  <c r="R9" i="7" l="1"/>
  <c r="J9" i="7" s="1"/>
  <c r="S13" i="7"/>
  <c r="K13" i="7" s="1"/>
  <c r="S24" i="7"/>
  <c r="K24" i="7" s="1"/>
  <c r="R8" i="7"/>
  <c r="J8" i="7" s="1"/>
  <c r="S41" i="7"/>
  <c r="K41" i="7" s="1"/>
  <c r="S17" i="7"/>
  <c r="K17" i="7" s="1"/>
  <c r="S40" i="7"/>
  <c r="K40" i="7" s="1"/>
  <c r="S36" i="7"/>
  <c r="K36" i="7" s="1"/>
  <c r="S33" i="7"/>
  <c r="K33" i="7" s="1"/>
  <c r="S9" i="7"/>
  <c r="K9" i="7" s="1"/>
  <c r="S12" i="7"/>
  <c r="K12" i="7" s="1"/>
  <c r="S16" i="7"/>
  <c r="K16" i="7" s="1"/>
  <c r="S27" i="7"/>
  <c r="K27" i="7" s="1"/>
  <c r="S35" i="7"/>
  <c r="K35" i="7" s="1"/>
  <c r="S11" i="7"/>
  <c r="K11" i="7" s="1"/>
  <c r="S23" i="7"/>
  <c r="K23" i="7" s="1"/>
  <c r="R13" i="7"/>
  <c r="J13" i="7" s="1"/>
  <c r="S31" i="7"/>
  <c r="K31" i="7" s="1"/>
  <c r="S37" i="7"/>
  <c r="K37" i="7" s="1"/>
  <c r="S29" i="7"/>
  <c r="K29" i="7" s="1"/>
  <c r="S10" i="7"/>
  <c r="K10" i="7" s="1"/>
  <c r="S32" i="7"/>
  <c r="K32" i="7" s="1"/>
  <c r="R11" i="7"/>
  <c r="J11" i="7" s="1"/>
  <c r="S26" i="7"/>
  <c r="K26" i="7" s="1"/>
  <c r="S18" i="7"/>
  <c r="K18" i="7" s="1"/>
  <c r="S34" i="7"/>
  <c r="K34" i="7" s="1"/>
  <c r="S8" i="7"/>
  <c r="K8" i="7" s="1"/>
  <c r="S30" i="7"/>
  <c r="K30" i="7" s="1"/>
  <c r="S25" i="7"/>
  <c r="K25" i="7" s="1"/>
  <c r="S28" i="7"/>
  <c r="K28" i="7" s="1"/>
  <c r="S22" i="7"/>
  <c r="K22" i="7" s="1"/>
  <c r="R12" i="7"/>
  <c r="J12" i="7" s="1"/>
  <c r="S21" i="7"/>
  <c r="K21" i="7" s="1"/>
  <c r="R10" i="7"/>
  <c r="J10" i="7" s="1"/>
  <c r="AK25" i="1" l="1"/>
  <c r="AF25" i="1"/>
  <c r="AA25" i="1"/>
  <c r="E37" i="1"/>
  <c r="L45" i="1" l="1"/>
  <c r="L46" i="1"/>
  <c r="AK34" i="1"/>
  <c r="AF34" i="1"/>
  <c r="AA34" i="1"/>
  <c r="W39" i="1"/>
  <c r="Q40" i="1" s="1"/>
  <c r="O40" i="1"/>
  <c r="S39" i="1"/>
  <c r="M40" i="1" s="1"/>
  <c r="U69" i="1" l="1"/>
  <c r="S69" i="1"/>
  <c r="L64" i="1"/>
  <c r="L63" i="1"/>
  <c r="L62" i="1"/>
  <c r="K67" i="1"/>
  <c r="L67" i="1" s="1"/>
  <c r="K66" i="1"/>
  <c r="L66" i="1" s="1"/>
  <c r="L65" i="1"/>
  <c r="W69" i="1" l="1"/>
  <c r="AM29" i="1"/>
  <c r="AC27" i="1" l="1"/>
  <c r="S27" i="1" s="1"/>
  <c r="AH27" i="1"/>
  <c r="AM28" i="1"/>
  <c r="AN42" i="1" s="1"/>
  <c r="AM27" i="1"/>
  <c r="W27" i="1" s="1"/>
  <c r="AH28" i="1"/>
  <c r="U27" i="1" l="1"/>
  <c r="I29" i="1"/>
  <c r="W74" i="1" s="1"/>
  <c r="AL42" i="1"/>
  <c r="X42" i="1" s="1"/>
  <c r="AM43" i="1" l="1"/>
  <c r="AN43" i="1" s="1"/>
  <c r="AK43" i="1"/>
  <c r="AL43" i="1" s="1"/>
  <c r="AH29" i="1"/>
  <c r="AC29" i="1"/>
  <c r="AC28" i="1"/>
  <c r="L58" i="1"/>
  <c r="L57" i="1"/>
  <c r="L56" i="1"/>
  <c r="L54" i="1"/>
  <c r="L53" i="1"/>
  <c r="L52" i="1"/>
  <c r="L51" i="1"/>
  <c r="L50" i="1"/>
  <c r="L49" i="1"/>
  <c r="L47" i="1"/>
  <c r="L44" i="1"/>
  <c r="L43" i="1" l="1"/>
  <c r="AG42" i="1"/>
  <c r="AI42" i="1"/>
  <c r="AB42" i="1"/>
  <c r="AD42" i="1"/>
  <c r="X43" i="1" l="1"/>
  <c r="AM44" i="1" s="1"/>
  <c r="T42" i="1"/>
  <c r="V42" i="1"/>
  <c r="AK44" i="1"/>
  <c r="U74" i="1"/>
  <c r="AA43" i="1" l="1"/>
  <c r="AC43" i="1"/>
  <c r="AL44" i="1"/>
  <c r="AN44" i="1"/>
  <c r="AH43" i="1"/>
  <c r="AF43" i="1"/>
  <c r="AF44" i="1" s="1"/>
  <c r="AF45" i="1" s="1"/>
  <c r="X44" i="1" l="1"/>
  <c r="AB43" i="1"/>
  <c r="AG43" i="1"/>
  <c r="AI43" i="1"/>
  <c r="V43" i="1" s="1"/>
  <c r="AG45" i="1"/>
  <c r="AG44" i="1"/>
  <c r="AH44" i="1" l="1"/>
  <c r="AI44" i="1" s="1"/>
  <c r="V44" i="1" s="1"/>
  <c r="AM45" i="1"/>
  <c r="AK45" i="1"/>
  <c r="AL45" i="1" s="1"/>
  <c r="AH45" i="1" l="1"/>
  <c r="AI45" i="1" s="1"/>
  <c r="V45" i="1" s="1"/>
  <c r="AN45" i="1"/>
  <c r="X45" i="1" s="1"/>
  <c r="AD43" i="1"/>
  <c r="T43" i="1" s="1"/>
  <c r="AA44" i="1" s="1"/>
  <c r="AF46" i="1" l="1"/>
  <c r="AG46" i="1" s="1"/>
  <c r="AH46" i="1"/>
  <c r="AK46" i="1"/>
  <c r="AL46" i="1" s="1"/>
  <c r="AM46" i="1"/>
  <c r="AC44" i="1"/>
  <c r="AN46" i="1" l="1"/>
  <c r="X46" i="1" s="1"/>
  <c r="AB44" i="1"/>
  <c r="AI46" i="1"/>
  <c r="V46" i="1" s="1"/>
  <c r="AK47" i="1" l="1"/>
  <c r="AK49" i="1" s="1"/>
  <c r="AM47" i="1"/>
  <c r="AN47" i="1" s="1"/>
  <c r="AH47" i="1"/>
  <c r="AI47" i="1" s="1"/>
  <c r="AD44" i="1"/>
  <c r="T44" i="1" s="1"/>
  <c r="AF47" i="1"/>
  <c r="AA45" i="1" l="1"/>
  <c r="AB45" i="1" s="1"/>
  <c r="AL47" i="1"/>
  <c r="X47" i="1" s="1"/>
  <c r="AG47" i="1"/>
  <c r="V47" i="1" l="1"/>
  <c r="AF49" i="1" s="1"/>
  <c r="AM49" i="1"/>
  <c r="AN49" i="1" s="1"/>
  <c r="AC45" i="1"/>
  <c r="AD45" i="1" s="1"/>
  <c r="T45" i="1" s="1"/>
  <c r="AH49" i="1" l="1"/>
  <c r="AI49" i="1" s="1"/>
  <c r="AA46" i="1"/>
  <c r="AB46" i="1" s="1"/>
  <c r="AC46" i="1"/>
  <c r="AD46" i="1" s="1"/>
  <c r="AL49" i="1"/>
  <c r="X49" i="1" s="1"/>
  <c r="T46" i="1" l="1"/>
  <c r="AM50" i="1"/>
  <c r="AN50" i="1" s="1"/>
  <c r="AK50" i="1"/>
  <c r="AA47" i="1" l="1"/>
  <c r="AB47" i="1" s="1"/>
  <c r="AL50" i="1"/>
  <c r="X50" i="1" s="1"/>
  <c r="AC47" i="1"/>
  <c r="AD47" i="1" s="1"/>
  <c r="T47" i="1" l="1"/>
  <c r="AM51" i="1"/>
  <c r="AN51" i="1" s="1"/>
  <c r="AK51" i="1"/>
  <c r="AA49" i="1" l="1"/>
  <c r="AB49" i="1" s="1"/>
  <c r="AC49" i="1"/>
  <c r="AD49" i="1" s="1"/>
  <c r="AL51" i="1"/>
  <c r="X51" i="1" s="1"/>
  <c r="T49" i="1" l="1"/>
  <c r="AA50" i="1" s="1"/>
  <c r="AM52" i="1"/>
  <c r="AN52" i="1" s="1"/>
  <c r="AK52" i="1"/>
  <c r="AL52" i="1" s="1"/>
  <c r="AC50" i="1" l="1"/>
  <c r="AD50" i="1" s="1"/>
  <c r="X52" i="1"/>
  <c r="AM53" i="1" s="1"/>
  <c r="AN53" i="1" s="1"/>
  <c r="AB50" i="1"/>
  <c r="T50" i="1" l="1"/>
  <c r="AA51" i="1" s="1"/>
  <c r="AB51" i="1" s="1"/>
  <c r="AK53" i="1"/>
  <c r="AL53" i="1" s="1"/>
  <c r="X53" i="1" s="1"/>
  <c r="AM54" i="1" l="1"/>
  <c r="AN54" i="1" s="1"/>
  <c r="AC51" i="1"/>
  <c r="AD51" i="1" s="1"/>
  <c r="T51" i="1" s="1"/>
  <c r="AA52" i="1" s="1"/>
  <c r="AK54" i="1" l="1"/>
  <c r="AB52" i="1"/>
  <c r="AC52" i="1"/>
  <c r="AD52" i="1" s="1"/>
  <c r="AL54" i="1" l="1"/>
  <c r="X54" i="1" s="1"/>
  <c r="T52" i="1"/>
  <c r="AA53" i="1" s="1"/>
  <c r="AK56" i="1" l="1"/>
  <c r="AL56" i="1" s="1"/>
  <c r="AB53" i="1"/>
  <c r="AM56" i="1"/>
  <c r="AN56" i="1" s="1"/>
  <c r="AC53" i="1"/>
  <c r="AD53" i="1" s="1"/>
  <c r="X56" i="1" l="1"/>
  <c r="AK57" i="1" s="1"/>
  <c r="AL57" i="1" s="1"/>
  <c r="T53" i="1"/>
  <c r="AA54" i="1" s="1"/>
  <c r="AM57" i="1" l="1"/>
  <c r="AN57" i="1" s="1"/>
  <c r="X57" i="1" s="1"/>
  <c r="AK58" i="1" s="1"/>
  <c r="AK62" i="1" s="1"/>
  <c r="AK63" i="1" s="1"/>
  <c r="AK64" i="1" s="1"/>
  <c r="AK65" i="1" s="1"/>
  <c r="AK66" i="1" s="1"/>
  <c r="AK67" i="1" s="1"/>
  <c r="AK68" i="1" s="1"/>
  <c r="AC54" i="1"/>
  <c r="AD54" i="1" s="1"/>
  <c r="AB54" i="1"/>
  <c r="W28" i="1" l="1"/>
  <c r="AL68" i="1"/>
  <c r="T54" i="1"/>
  <c r="AM58" i="1"/>
  <c r="AN58" i="1" s="1"/>
  <c r="AL58" i="1"/>
  <c r="AA56" i="1" l="1"/>
  <c r="AB56" i="1" s="1"/>
  <c r="X58" i="1"/>
  <c r="AL62" i="1" s="1"/>
  <c r="AC56" i="1"/>
  <c r="AD56" i="1" s="1"/>
  <c r="T56" i="1" l="1"/>
  <c r="AL63" i="1"/>
  <c r="AM62" i="1"/>
  <c r="AN62" i="1" s="1"/>
  <c r="X62" i="1" s="1"/>
  <c r="AA57" i="1" l="1"/>
  <c r="AM63" i="1"/>
  <c r="AN63" i="1" s="1"/>
  <c r="X63" i="1" s="1"/>
  <c r="AC57" i="1"/>
  <c r="AD57" i="1" s="1"/>
  <c r="AB57" i="1" l="1"/>
  <c r="T57" i="1" s="1"/>
  <c r="AA58" i="1" l="1"/>
  <c r="AB58" i="1" s="1"/>
  <c r="AC58" i="1"/>
  <c r="AM64" i="1"/>
  <c r="AN64" i="1" s="1"/>
  <c r="AL64" i="1"/>
  <c r="X64" i="1" l="1"/>
  <c r="AM65" i="1" s="1"/>
  <c r="AN65" i="1" s="1"/>
  <c r="AD58" i="1"/>
  <c r="T58" i="1" s="1"/>
  <c r="AA62" i="1" l="1"/>
  <c r="AB62" i="1" s="1"/>
  <c r="AL65" i="1"/>
  <c r="X65" i="1" s="1"/>
  <c r="AC62" i="1" l="1"/>
  <c r="AD62" i="1" s="1"/>
  <c r="T62" i="1" s="1"/>
  <c r="AM66" i="1"/>
  <c r="AN66" i="1" s="1"/>
  <c r="AL66" i="1"/>
  <c r="AA63" i="1" l="1"/>
  <c r="AB63" i="1" s="1"/>
  <c r="X66" i="1"/>
  <c r="AM67" i="1" s="1"/>
  <c r="AN67" i="1" s="1"/>
  <c r="AC63" i="1" l="1"/>
  <c r="AD63" i="1" s="1"/>
  <c r="T63" i="1" s="1"/>
  <c r="AA64" i="1" s="1"/>
  <c r="AB64" i="1" s="1"/>
  <c r="AL67" i="1"/>
  <c r="W29" i="1"/>
  <c r="X67" i="1" l="1"/>
  <c r="AC64" i="1"/>
  <c r="AD64" i="1" s="1"/>
  <c r="T64" i="1" s="1"/>
  <c r="AA65" i="1" s="1"/>
  <c r="AB65" i="1" l="1"/>
  <c r="W71" i="1"/>
  <c r="W75" i="1" s="1"/>
  <c r="AM68" i="1"/>
  <c r="AN68" i="1" s="1"/>
  <c r="AC65" i="1"/>
  <c r="AD65" i="1" s="1"/>
  <c r="T65" i="1" l="1"/>
  <c r="AA66" i="1" s="1"/>
  <c r="AB66" i="1" s="1"/>
  <c r="AC66" i="1" l="1"/>
  <c r="AD66" i="1" s="1"/>
  <c r="T66" i="1" l="1"/>
  <c r="AC67" i="1" l="1"/>
  <c r="AD67" i="1" s="1"/>
  <c r="AA67" i="1"/>
  <c r="AB67" i="1" l="1"/>
  <c r="T67" i="1" s="1"/>
  <c r="AG49" i="1"/>
  <c r="V49" i="1" s="1"/>
  <c r="AF50" i="1" s="1"/>
  <c r="AA68" i="1" l="1"/>
  <c r="AB68" i="1" s="1"/>
  <c r="S71" i="1"/>
  <c r="S75" i="1" s="1"/>
  <c r="AC68" i="1"/>
  <c r="AD68" i="1" s="1"/>
  <c r="AH50" i="1"/>
  <c r="S73" i="1" l="1"/>
  <c r="S28" i="1"/>
  <c r="S29" i="1" s="1"/>
  <c r="AI50" i="1"/>
  <c r="AG50" i="1"/>
  <c r="V50" i="1" l="1"/>
  <c r="AF51" i="1" l="1"/>
  <c r="AH51" i="1"/>
  <c r="AI51" i="1" s="1"/>
  <c r="AG51" i="1" l="1"/>
  <c r="V51" i="1" s="1"/>
  <c r="AF52" i="1" l="1"/>
  <c r="AG52" i="1" s="1"/>
  <c r="AH52" i="1"/>
  <c r="AI52" i="1" s="1"/>
  <c r="V52" i="1" l="1"/>
  <c r="AF53" i="1" s="1"/>
  <c r="AH53" i="1" l="1"/>
  <c r="AI53" i="1" s="1"/>
  <c r="AG53" i="1"/>
  <c r="V53" i="1" l="1"/>
  <c r="AF54" i="1" s="1"/>
  <c r="AG54" i="1" s="1"/>
  <c r="AH54" i="1" l="1"/>
  <c r="AI54" i="1" s="1"/>
  <c r="V54" i="1" s="1"/>
  <c r="AF56" i="1" s="1"/>
  <c r="AH56" i="1" l="1"/>
  <c r="AG56" i="1" l="1"/>
  <c r="AI56" i="1"/>
  <c r="V56" i="1" l="1"/>
  <c r="AH57" i="1" l="1"/>
  <c r="AI57" i="1" s="1"/>
  <c r="AF57" i="1"/>
  <c r="AG57" i="1" l="1"/>
  <c r="V57" i="1" s="1"/>
  <c r="AH58" i="1" s="1"/>
  <c r="AI58" i="1" s="1"/>
  <c r="V58" i="1" s="1"/>
  <c r="AH62" i="1" l="1"/>
  <c r="AI62" i="1" s="1"/>
  <c r="V62" i="1" s="1"/>
  <c r="AH63" i="1" s="1"/>
  <c r="AF58" i="1"/>
  <c r="AF62" i="1" l="1"/>
  <c r="AG58" i="1"/>
  <c r="AI63" i="1"/>
  <c r="V63" i="1" s="1"/>
  <c r="AH64" i="1" s="1"/>
  <c r="AF63" i="1" l="1"/>
  <c r="AG62" i="1"/>
  <c r="AI64" i="1"/>
  <c r="V64" i="1" s="1"/>
  <c r="AH65" i="1" s="1"/>
  <c r="AG63" i="1" l="1"/>
  <c r="AF64" i="1"/>
  <c r="AI65" i="1"/>
  <c r="V65" i="1" s="1"/>
  <c r="AH66" i="1" s="1"/>
  <c r="AG64" i="1" l="1"/>
  <c r="AF65" i="1"/>
  <c r="AI66" i="1"/>
  <c r="V66" i="1" s="1"/>
  <c r="AH67" i="1" s="1"/>
  <c r="AI67" i="1" s="1"/>
  <c r="V67" i="1" s="1"/>
  <c r="AG65" i="1" l="1"/>
  <c r="AF66" i="1"/>
  <c r="U71" i="1"/>
  <c r="U75" i="1" s="1"/>
  <c r="AH68" i="1"/>
  <c r="AI68" i="1" s="1"/>
  <c r="AG66" i="1" l="1"/>
  <c r="AF67" i="1"/>
  <c r="AF68" i="1" l="1"/>
  <c r="AG67" i="1"/>
  <c r="AG68" i="1" l="1"/>
  <c r="U28" i="1"/>
  <c r="U29" i="1" s="1"/>
</calcChain>
</file>

<file path=xl/sharedStrings.xml><?xml version="1.0" encoding="utf-8"?>
<sst xmlns="http://schemas.openxmlformats.org/spreadsheetml/2006/main" count="546" uniqueCount="212">
  <si>
    <t>Family</t>
  </si>
  <si>
    <t>Step 1</t>
  </si>
  <si>
    <t>Step 2</t>
  </si>
  <si>
    <t>Employee Out of Pocket Cost Calculator</t>
  </si>
  <si>
    <t>Member Cost</t>
  </si>
  <si>
    <t>Coinsurance</t>
  </si>
  <si>
    <t>Emergency Room</t>
  </si>
  <si>
    <t>Chiropractic</t>
  </si>
  <si>
    <t>Radiology</t>
  </si>
  <si>
    <t>Category</t>
  </si>
  <si>
    <t>Plan Design Basics</t>
  </si>
  <si>
    <t>Single</t>
  </si>
  <si>
    <t>Copay</t>
  </si>
  <si>
    <t>Ded, Coins</t>
  </si>
  <si>
    <t>OOP Max</t>
  </si>
  <si>
    <t>Coins</t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</si>
  <si>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Outpatient Surgery</t>
    </r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</si>
  <si>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Emergency Room</t>
    </r>
  </si>
  <si>
    <t>Step 3</t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</si>
  <si>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Mental Health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</si>
  <si>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Maternity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</si>
  <si>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Surgical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</si>
  <si>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Medical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</si>
  <si>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Substance Abuse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</si>
  <si>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11"/>
        <color theme="1"/>
        <rFont val="Arial"/>
        <family val="2"/>
      </rPr>
      <t xml:space="preserve">   Transplant</t>
    </r>
  </si>
  <si>
    <t>Deductible</t>
  </si>
  <si>
    <t>Hospital Inpatient</t>
  </si>
  <si>
    <t>Medical</t>
  </si>
  <si>
    <t>Surgical</t>
  </si>
  <si>
    <t>Maternity</t>
  </si>
  <si>
    <t>Mental Health</t>
  </si>
  <si>
    <t>Substance Abuse</t>
  </si>
  <si>
    <t>Transplants</t>
  </si>
  <si>
    <t>Hospital Outpatient</t>
  </si>
  <si>
    <t>Surgery</t>
  </si>
  <si>
    <t>Other</t>
  </si>
  <si>
    <t>Physician</t>
  </si>
  <si>
    <t>PCP Office Visits</t>
  </si>
  <si>
    <t>Preventive Medicine</t>
  </si>
  <si>
    <t>Emergency Room Visits</t>
  </si>
  <si>
    <t>Immunizations/Injections</t>
  </si>
  <si>
    <t>Consultations</t>
  </si>
  <si>
    <t>Anesthesia</t>
  </si>
  <si>
    <t>Obstetrics</t>
  </si>
  <si>
    <t>Pathology</t>
  </si>
  <si>
    <t>Other Services</t>
  </si>
  <si>
    <t>Average Cost Per Day</t>
  </si>
  <si>
    <t>Average Cost Per Service</t>
  </si>
  <si>
    <t>Design</t>
  </si>
  <si>
    <t>Benefit</t>
  </si>
  <si>
    <t>Ded Remaining</t>
  </si>
  <si>
    <t>OOP Max Accum</t>
  </si>
  <si>
    <t>OOP Max Remaining</t>
  </si>
  <si>
    <t>Inpatient Visits</t>
  </si>
  <si>
    <t>Cost per Service</t>
  </si>
  <si>
    <t>Cost x # of svcs</t>
  </si>
  <si>
    <t>Employee Only</t>
  </si>
  <si>
    <t>Coverage</t>
  </si>
  <si>
    <t>Benefit Type</t>
  </si>
  <si>
    <t>References used in dropdown options</t>
  </si>
  <si>
    <r>
      <rPr>
        <sz val="11"/>
        <color theme="1"/>
        <rFont val="Arial"/>
        <family val="2"/>
      </rPr>
      <t xml:space="preserve">     •  </t>
    </r>
    <r>
      <rPr>
        <sz val="11"/>
        <color theme="1"/>
        <rFont val="Calibri"/>
        <family val="2"/>
        <scheme val="minor"/>
      </rPr>
      <t>Urgent Care Center</t>
    </r>
  </si>
  <si>
    <t>Directions</t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</si>
  <si>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Preventive Care Visit
  </t>
    </r>
    <r>
      <rPr>
        <i/>
        <sz val="11"/>
        <color theme="1"/>
        <rFont val="Calibri"/>
        <family val="2"/>
        <scheme val="minor"/>
      </rPr>
      <t>(Routine Physical, Immunization, Mammography, etc.)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</si>
  <si>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Specialist Doctor Office Visit 
  </t>
    </r>
    <r>
      <rPr>
        <i/>
        <sz val="11"/>
        <color theme="1"/>
        <rFont val="Calibri"/>
        <family val="2"/>
        <scheme val="minor"/>
      </rPr>
      <t>(Specialist, Physical Therapy, Mental Health, etc.)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</si>
  <si>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>Radiology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</si>
  <si>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>Chiropractic</t>
    </r>
  </si>
  <si>
    <t>»  Generic Prescription</t>
  </si>
  <si>
    <t xml:space="preserve">Inpatient
Hospital </t>
  </si>
  <si>
    <t>Physician
Services</t>
  </si>
  <si>
    <t>Ded
Accum</t>
  </si>
  <si>
    <t>Drugs</t>
  </si>
  <si>
    <t>Retail</t>
  </si>
  <si>
    <t>Mail</t>
  </si>
  <si>
    <r>
      <rPr>
        <sz val="11"/>
        <rFont val="Arial"/>
        <family val="2"/>
      </rPr>
      <t xml:space="preserve">»  </t>
    </r>
    <r>
      <rPr>
        <sz val="11"/>
        <rFont val="Calibri"/>
        <family val="2"/>
        <scheme val="minor"/>
      </rPr>
      <t>Lab</t>
    </r>
  </si>
  <si>
    <t>KEY</t>
  </si>
  <si>
    <t xml:space="preserve"> * OOP Max includes deductible, copays and deductible</t>
  </si>
  <si>
    <r>
      <rPr>
        <b/>
        <u/>
        <sz val="11"/>
        <rFont val="Calibri"/>
        <family val="2"/>
        <scheme val="minor"/>
      </rPr>
      <t>Model Controls</t>
    </r>
    <r>
      <rPr>
        <b/>
        <sz val="11"/>
        <rFont val="Calibri"/>
        <family val="2"/>
        <scheme val="minor"/>
      </rPr>
      <t xml:space="preserve"> - </t>
    </r>
    <r>
      <rPr>
        <sz val="11"/>
        <color rgb="FFFF0000"/>
        <rFont val="Calibri"/>
        <family val="2"/>
        <scheme val="minor"/>
      </rPr>
      <t>Pulls from model inputs below</t>
    </r>
  </si>
  <si>
    <r>
      <rPr>
        <sz val="11"/>
        <color theme="1"/>
        <rFont val="Arial"/>
        <family val="2"/>
      </rPr>
      <t xml:space="preserve">»  </t>
    </r>
    <r>
      <rPr>
        <sz val="11"/>
        <color theme="1"/>
        <rFont val="Calibri"/>
        <family val="2"/>
        <scheme val="minor"/>
      </rPr>
      <t xml:space="preserve">Doctor Office Visit
  </t>
    </r>
    <r>
      <rPr>
        <i/>
        <sz val="11"/>
        <color theme="1"/>
        <rFont val="Calibri"/>
        <family val="2"/>
        <scheme val="minor"/>
      </rPr>
      <t>(PCP, Internal, General, Family Medicine, etc.)</t>
    </r>
  </si>
  <si>
    <t>»  Formulary Brand Prescription</t>
  </si>
  <si>
    <t>»  Non-Formulary Brand Prescription</t>
  </si>
  <si>
    <t>Rx Design</t>
  </si>
  <si>
    <t>Outpatient 
Hospital</t>
  </si>
  <si>
    <t>Compare costs to determine the most suitable plan for you and your family</t>
  </si>
  <si>
    <r>
      <rPr>
        <b/>
        <sz val="14"/>
        <color theme="3" tint="0.39997558519241921"/>
        <rFont val="Calibri"/>
        <family val="2"/>
        <scheme val="minor"/>
      </rPr>
      <t>▼</t>
    </r>
    <r>
      <rPr>
        <b/>
        <sz val="11"/>
        <color theme="1"/>
        <rFont val="Calibri"/>
        <family val="2"/>
        <scheme val="minor"/>
      </rPr>
      <t xml:space="preserve"> In-Network Medical Utilization</t>
    </r>
  </si>
  <si>
    <r>
      <t xml:space="preserve">Number of Visits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</si>
  <si>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rPr>
        <b/>
        <sz val="14"/>
        <color theme="3" tint="0.39997558519241921"/>
        <rFont val="Calibri"/>
        <family val="2"/>
        <scheme val="minor"/>
      </rPr>
      <t>▼</t>
    </r>
    <r>
      <rPr>
        <b/>
        <sz val="11"/>
        <color theme="1"/>
        <rFont val="Calibri"/>
        <family val="2"/>
        <scheme val="minor"/>
      </rPr>
      <t xml:space="preserve"> In-Network Pharmacy Utilization</t>
    </r>
  </si>
  <si>
    <t>Out of Pocket Max *</t>
  </si>
  <si>
    <r>
      <t xml:space="preserve">Plan Design Basics
</t>
    </r>
    <r>
      <rPr>
        <i/>
        <sz val="11"/>
        <color theme="1"/>
        <rFont val="Calibri"/>
        <family val="2"/>
        <scheme val="minor"/>
      </rPr>
      <t>(In-Network)</t>
    </r>
  </si>
  <si>
    <r>
      <rPr>
        <sz val="12"/>
        <color theme="1"/>
        <rFont val="Calibri"/>
        <family val="2"/>
        <scheme val="minor"/>
      </rPr>
      <t xml:space="preserve">» </t>
    </r>
    <r>
      <rPr>
        <sz val="11"/>
        <color theme="1"/>
        <rFont val="Calibri"/>
        <family val="2"/>
        <scheme val="minor"/>
      </rPr>
      <t>Monthly</t>
    </r>
  </si>
  <si>
    <r>
      <rPr>
        <sz val="12"/>
        <color theme="1"/>
        <rFont val="Calibri"/>
        <family val="2"/>
        <scheme val="minor"/>
      </rPr>
      <t xml:space="preserve">» </t>
    </r>
    <r>
      <rPr>
        <sz val="11"/>
        <color theme="1"/>
        <rFont val="Calibri"/>
        <family val="2"/>
        <scheme val="minor"/>
      </rPr>
      <t>Annual</t>
    </r>
  </si>
  <si>
    <t>In the blue fields, input various combinations and quantities of service (i.e. Number of Visits, Admits, Scripts, etc.) you/your family might incur in the upcoming year.  
    »  Since it is almost impossible to predict future utilization, it is recommended that you model several possible scenarios
         Try  modeling the following: your utilization from the prior year, some "best case" scenarios and some "worst case" scenarios for illustrative purposes
    »  You can evaluate the results of the multiple modeled scenarios in order to make an informed decision about your plan selection
    »  Please note that only In-Network services and costs are being considered in this model</t>
  </si>
  <si>
    <t>Yes</t>
  </si>
  <si>
    <t>No</t>
  </si>
  <si>
    <t>Participating</t>
  </si>
  <si>
    <t>NOT Participating</t>
  </si>
  <si>
    <t>ALOS (for copay)</t>
  </si>
  <si>
    <t>PPO Design</t>
  </si>
  <si>
    <t>Disclaimer: This calculator is for ILLUSTRATIVE PURPOSES ONLY and does not imply a specific cost or discount for the services described. Actual charges will vary based on place of service and procedure. All examples assume you are utilizing in-network providers and that you have not previously met your deductible for any service.</t>
  </si>
  <si>
    <t>Utilization / 1,000</t>
  </si>
  <si>
    <t>Specialist Office Visits</t>
  </si>
  <si>
    <t>Physical Therapy</t>
  </si>
  <si>
    <r>
      <rPr>
        <b/>
        <sz val="11"/>
        <color theme="1"/>
        <rFont val="Arial"/>
        <family val="2"/>
      </rPr>
      <t xml:space="preserve">»  </t>
    </r>
    <r>
      <rPr>
        <b/>
        <sz val="11"/>
        <color theme="1"/>
        <rFont val="Calibri"/>
        <family val="2"/>
        <scheme val="minor"/>
      </rPr>
      <t>Inpatient Hospital</t>
    </r>
  </si>
  <si>
    <r>
      <t xml:space="preserve">Number of Admits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</si>
  <si>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rPr>
        <b/>
        <sz val="11"/>
        <color theme="1"/>
        <rFont val="Arial"/>
        <family val="2"/>
      </rPr>
      <t xml:space="preserve">»  </t>
    </r>
    <r>
      <rPr>
        <b/>
        <sz val="11"/>
        <color theme="1"/>
        <rFont val="Calibri"/>
        <family val="2"/>
        <scheme val="minor"/>
      </rPr>
      <t>Outpatient Hospital</t>
    </r>
  </si>
  <si>
    <t>2022 Services</t>
  </si>
  <si>
    <t>2021 Services</t>
  </si>
  <si>
    <t>2020 Services</t>
  </si>
  <si>
    <t>Plan 1</t>
  </si>
  <si>
    <t>Plan 2</t>
  </si>
  <si>
    <t>Plan 3</t>
  </si>
  <si>
    <t>Outpatient Surgery</t>
  </si>
  <si>
    <t>Services - 2023 Projected</t>
  </si>
  <si>
    <t>Benefits 
(In-Network Only)</t>
  </si>
  <si>
    <t>Deductible - Single</t>
  </si>
  <si>
    <t>Deductible - Family</t>
  </si>
  <si>
    <t>Out-of-Pocket Max - Single</t>
  </si>
  <si>
    <t>Out-of-Pocket Max - Family</t>
  </si>
  <si>
    <t>Plan Design
Basics</t>
  </si>
  <si>
    <t>Preventive Care Visit</t>
  </si>
  <si>
    <t>Primary Care Physician</t>
  </si>
  <si>
    <t>Specialist</t>
  </si>
  <si>
    <t>Lab</t>
  </si>
  <si>
    <t>Inpatient
Hospital</t>
  </si>
  <si>
    <t>Transplant</t>
  </si>
  <si>
    <t>Outpatient
Hospital</t>
  </si>
  <si>
    <t>Urgent Care Center</t>
  </si>
  <si>
    <t>Generic</t>
  </si>
  <si>
    <t>Preferred Brand</t>
  </si>
  <si>
    <t>Non-Preferred Brand</t>
  </si>
  <si>
    <t>Drugs by Tier &lt;--- Comes from Wakely</t>
  </si>
  <si>
    <t>Trended</t>
  </si>
  <si>
    <t>Retail Only</t>
  </si>
  <si>
    <t>Pharmacy
(Retail/Mail)</t>
  </si>
  <si>
    <t>Retail - Generic</t>
  </si>
  <si>
    <t>Retail - Preferred Brand</t>
  </si>
  <si>
    <t>Retail - Non-Preferred Brand</t>
  </si>
  <si>
    <t>Mail - Generic</t>
  </si>
  <si>
    <t>Mail - Preferred Brand</t>
  </si>
  <si>
    <t>Mail - Non-Preferred Brand</t>
  </si>
  <si>
    <t>Ded, Copay</t>
  </si>
  <si>
    <t>Plan Designs Inputs</t>
  </si>
  <si>
    <t>[----------------------------------------------                       HIDE                       ----------------------------------------------]</t>
  </si>
  <si>
    <t>Password for locked version:</t>
  </si>
  <si>
    <t>» Deductible Used</t>
  </si>
  <si>
    <t>» Deductible Remaining</t>
  </si>
  <si>
    <t xml:space="preserve">ER Funded HRA/HSA </t>
  </si>
  <si>
    <t>--</t>
  </si>
  <si>
    <t>General Inputs</t>
  </si>
  <si>
    <t>Client Name</t>
  </si>
  <si>
    <t>Plan Year Start Date</t>
  </si>
  <si>
    <t>Number of Pays per year</t>
  </si>
  <si>
    <t>2018 Wakely &lt;---Includes Mail and Retail</t>
  </si>
  <si>
    <t>Plan Year</t>
  </si>
  <si>
    <r>
      <t xml:space="preserve">Annual Employee Out of Pocket Costs
    • </t>
    </r>
    <r>
      <rPr>
        <sz val="11"/>
        <color theme="1"/>
        <rFont val="Calibri"/>
        <family val="2"/>
        <scheme val="minor"/>
      </rPr>
      <t>What you are estimated to pay out of pocket when you get care</t>
    </r>
  </si>
  <si>
    <t>Employer Funded HSA/HRA?</t>
  </si>
  <si>
    <t>HSA</t>
  </si>
  <si>
    <t>HRA</t>
  </si>
  <si>
    <t>Benefit Design</t>
  </si>
  <si>
    <t>Plan Design</t>
  </si>
  <si>
    <t>Input Override</t>
  </si>
  <si>
    <t>Inputs must be member's cost share. Ex: If plan covers 80% coinsurance, input must be 20% coinsurance as that is the member's cost share.</t>
  </si>
  <si>
    <t>Enrollment Tier</t>
  </si>
  <si>
    <t>Grouping #3</t>
  </si>
  <si>
    <t>Grouping #4</t>
  </si>
  <si>
    <t>Include</t>
  </si>
  <si>
    <t>Don't Include</t>
  </si>
  <si>
    <t>Grouping Inputs</t>
  </si>
  <si>
    <t>Are there any Non-Wellness Surcharges?</t>
  </si>
  <si>
    <t>Non-Wellness
Surcharge</t>
  </si>
  <si>
    <r>
      <rPr>
        <sz val="14"/>
        <color theme="3" tint="0.39997558519241921"/>
        <rFont val="Calibri"/>
        <family val="2"/>
        <scheme val="minor"/>
      </rPr>
      <t>▼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Using the blue drop down boxes, make your selections below</t>
    </r>
  </si>
  <si>
    <t>Drop-Down Inputs ------&gt;</t>
  </si>
  <si>
    <t>Tier #1</t>
  </si>
  <si>
    <t>Tier #2</t>
  </si>
  <si>
    <t>Tier #3</t>
  </si>
  <si>
    <t>Tier #4</t>
  </si>
  <si>
    <t>Tier #5</t>
  </si>
  <si>
    <t>Wellness Program
(for drop-down)</t>
  </si>
  <si>
    <t xml:space="preserve">   &lt;------ Change Group Labels Here</t>
  </si>
  <si>
    <t>All Inputs are disginated by light blue shading.</t>
  </si>
  <si>
    <t>HSA/HRA</t>
  </si>
  <si>
    <t>» Starting Deductible</t>
  </si>
  <si>
    <t>Salary Band #4</t>
  </si>
  <si>
    <t>Salary Band #5</t>
  </si>
  <si>
    <t>Salary Band #6</t>
  </si>
  <si>
    <t>Salary Band #7</t>
  </si>
  <si>
    <t>Insert by Tier --------&gt;</t>
  </si>
  <si>
    <t>Employer Funded HSA/HRA Inputs</t>
  </si>
  <si>
    <t>ER Funded HSA/HRA</t>
  </si>
  <si>
    <t>Urgent Care &lt;--- Comes from Wakely</t>
  </si>
  <si>
    <t>2018 Wakely</t>
  </si>
  <si>
    <t>Urgent Care</t>
  </si>
  <si>
    <t>HSA or HRA</t>
  </si>
  <si>
    <t>Insert New Groupings above this row.</t>
  </si>
  <si>
    <t>Do NOT delete any columns if they are not being used.</t>
  </si>
  <si>
    <r>
      <t xml:space="preserve">Number of Rx Fills </t>
    </r>
    <r>
      <rPr>
        <b/>
        <sz val="14"/>
        <color theme="3" tint="0.39997558519241921"/>
        <rFont val="Calibri"/>
        <family val="2"/>
        <scheme val="minor"/>
      </rPr>
      <t>▼</t>
    </r>
  </si>
  <si>
    <r>
      <t xml:space="preserve">Retail 
Rx
</t>
    </r>
    <r>
      <rPr>
        <sz val="12"/>
        <color theme="1"/>
        <rFont val="Calibri"/>
        <family val="2"/>
        <scheme val="minor"/>
      </rPr>
      <t>(30-Day Supply)</t>
    </r>
  </si>
  <si>
    <r>
      <t xml:space="preserve">Mail Order
Rx
</t>
    </r>
    <r>
      <rPr>
        <sz val="12"/>
        <color theme="1"/>
        <rFont val="Calibri"/>
        <family val="2"/>
        <scheme val="minor"/>
      </rPr>
      <t>(90-Day Supply)</t>
    </r>
  </si>
  <si>
    <t>HDHP Design</t>
  </si>
  <si>
    <t>PREFERRED PLAN (NON-TN)</t>
  </si>
  <si>
    <t>SELECT PLAN</t>
  </si>
  <si>
    <t>PREFERRED PLAN</t>
  </si>
  <si>
    <t>HDHP</t>
  </si>
  <si>
    <t>PPO</t>
  </si>
  <si>
    <t>Southern Land Company</t>
  </si>
  <si>
    <t>Initial Ded., then 25% Coinsurance</t>
  </si>
  <si>
    <t>Employee + Child(ren)</t>
  </si>
  <si>
    <t>Employee + Spouse</t>
  </si>
  <si>
    <t>csbdata1</t>
  </si>
  <si>
    <t>Plan</t>
  </si>
  <si>
    <t>Services - 2024 Projected</t>
  </si>
  <si>
    <t>Services - 2025 Projected</t>
  </si>
  <si>
    <t>Services - 2026 Projected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</si>
</sst>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;\-#,##0;&quot;-&quot;"/>
    <numFmt numFmtId="167" formatCode="mmm\.\ dd\,\ yyyy"/>
    <numFmt numFmtId="168" formatCode="#,##0.0"/>
    <numFmt numFmtId="169" formatCode="&quot;$&quot;\ #,##0.00_-;[Red]&quot;$&quot;\ #,##0.00\-"/>
    <numFmt numFmtId="170" formatCode="mm/dd/yy"/>
    <numFmt numFmtId="171" formatCode="&quot;$&quot;#,##0.0_);[Red]\(&quot;$&quot;#,##0.0\)"/>
    <numFmt numFmtId="172" formatCode="&quot;$&quot;#,##0.00_);\(&quot;$&quot;#,##0.00\);&quot;$&quot;0_)"/>
    <numFmt numFmtId="173" formatCode="&quot;$&quot;#,##0.0000_);\(&quot;$&quot;#,##0.0000\);&quot;$&quot;0_)"/>
    <numFmt numFmtId="174" formatCode="0.00_)"/>
    <numFmt numFmtId="175" formatCode="0%_);[Red]\(0%\)"/>
    <numFmt numFmtId="176" formatCode="0.00%;;0%"/>
    <numFmt numFmtId="177" formatCode="_(* 0.00%"/>
    <numFmt numFmtId="178" formatCode="00000"/>
    <numFmt numFmtId="179" formatCode="&quot;£&quot;#,##0.00;\-&quot;£&quot;#,##0.00"/>
    <numFmt numFmtId="180" formatCode="0.00000&quot;  &quot;"/>
    <numFmt numFmtId="181" formatCode="000000000"/>
    <numFmt numFmtId="182" formatCode="&quot;$&quot;#,##0.0"/>
  </numFmts>
  <fonts count="13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70C0"/>
      <name val="Calibri"/>
      <family val="2"/>
      <scheme val="minor"/>
    </font>
    <font>
      <sz val="14"/>
      <color theme="3" tint="0.3999755851924192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6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sz val="9"/>
      <color indexed="12"/>
      <name val="Helvetica"/>
      <family val="2"/>
    </font>
    <font>
      <sz val="10"/>
      <color indexed="8"/>
      <name val="Arial"/>
      <family val="2"/>
    </font>
    <font>
      <b/>
      <sz val="8"/>
      <color rgb="FFFA7D00"/>
      <name val="Tahoma"/>
      <family val="2"/>
    </font>
    <font>
      <b/>
      <sz val="12"/>
      <name val="Arial MT"/>
    </font>
    <font>
      <b/>
      <sz val="8"/>
      <color theme="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sz val="12"/>
      <name val="Helvetica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sz val="12"/>
      <name val="Times"/>
      <family val="1"/>
    </font>
    <font>
      <sz val="10"/>
      <name val="Book Antiqua"/>
      <family val="1"/>
    </font>
    <font>
      <b/>
      <sz val="8"/>
      <color rgb="FF3F3F3F"/>
      <name val="Tahoma"/>
      <family val="2"/>
    </font>
    <font>
      <b/>
      <sz val="10"/>
      <color indexed="12"/>
      <name val="Helvetica"/>
      <family val="2"/>
    </font>
    <font>
      <sz val="10"/>
      <color indexed="12"/>
      <name val="Helvetica"/>
      <family val="2"/>
    </font>
    <font>
      <b/>
      <sz val="10"/>
      <name val="MS Sans Serif"/>
      <family val="2"/>
    </font>
    <font>
      <b/>
      <i/>
      <sz val="14"/>
      <name val="Times"/>
      <family val="1"/>
    </font>
    <font>
      <sz val="8"/>
      <name val="Helv"/>
    </font>
    <font>
      <b/>
      <i/>
      <sz val="8"/>
      <name val="Arial"/>
      <family val="2"/>
    </font>
    <font>
      <b/>
      <sz val="8"/>
      <color indexed="8"/>
      <name val="Helv"/>
    </font>
    <font>
      <b/>
      <sz val="24"/>
      <name val="Times"/>
      <family val="1"/>
    </font>
    <font>
      <b/>
      <sz val="8"/>
      <color theme="1"/>
      <name val="Tahoma"/>
      <family val="2"/>
    </font>
    <font>
      <sz val="8"/>
      <color rgb="FFFF0000"/>
      <name val="Tahoma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sz val="12"/>
      <name val="Arial"/>
      <family val="2"/>
    </font>
    <font>
      <b/>
      <u/>
      <sz val="11"/>
      <color theme="1"/>
      <name val="Calibri"/>
      <family val="2"/>
      <scheme val="minor"/>
    </font>
    <font>
      <sz val="9"/>
      <color indexed="12"/>
      <name val="Helv"/>
    </font>
    <font>
      <sz val="9"/>
      <color indexed="12"/>
      <name val="Helvetica"/>
      <family val="2"/>
    </font>
    <font>
      <b/>
      <sz val="10"/>
      <name val="Helv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u/>
      <sz val="11"/>
      <color theme="11"/>
      <name val="Calibri"/>
      <family val="2"/>
      <scheme val="minor"/>
    </font>
    <font>
      <sz val="12"/>
      <name val="Helvetica"/>
      <family val="2"/>
    </font>
    <font>
      <b/>
      <sz val="12"/>
      <name val="Helv"/>
    </font>
    <font>
      <u/>
      <sz val="11"/>
      <color theme="10"/>
      <name val="Calibri"/>
      <family val="2"/>
      <scheme val="minor"/>
    </font>
    <font>
      <b/>
      <sz val="11"/>
      <name val="Helv"/>
    </font>
    <font>
      <b/>
      <i/>
      <sz val="16"/>
      <name val="Helv"/>
    </font>
    <font>
      <sz val="12"/>
      <name val="Times"/>
      <family val="1"/>
    </font>
    <font>
      <b/>
      <sz val="10"/>
      <color indexed="12"/>
      <name val="Helv"/>
    </font>
    <font>
      <sz val="10"/>
      <color indexed="12"/>
      <name val="Helv"/>
    </font>
    <font>
      <sz val="10"/>
      <color indexed="12"/>
      <name val="Helvetica"/>
      <family val="2"/>
    </font>
    <font>
      <b/>
      <i/>
      <sz val="14"/>
      <name val="Times"/>
      <family val="1"/>
    </font>
    <font>
      <b/>
      <sz val="6.5"/>
      <name val="MS Sans Serif"/>
      <family val="2"/>
    </font>
    <font>
      <b/>
      <sz val="24"/>
      <name val="Times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Helv"/>
    </font>
    <font>
      <i/>
      <sz val="11"/>
      <color indexed="23"/>
      <name val="Calibri"/>
      <family val="2"/>
    </font>
    <font>
      <u/>
      <sz val="11"/>
      <color indexed="36"/>
      <name val="Calibri"/>
      <family val="2"/>
    </font>
    <font>
      <u/>
      <sz val="11"/>
      <color indexed="36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indexed="17"/>
      <name val="Calibri"/>
      <family val="2"/>
    </font>
    <font>
      <sz val="12"/>
      <name val="Helv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39"/>
      <name val="Calibri"/>
      <family val="2"/>
    </font>
    <font>
      <u/>
      <sz val="11"/>
      <color indexed="39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Calibri"/>
      <family val="2"/>
      <scheme val="minor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 Narrow"/>
      <family val="2"/>
    </font>
    <font>
      <sz val="10"/>
      <color indexed="8"/>
      <name val="MS Sans Serif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rgb="FF000099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lightGray">
        <fgColor auto="1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9933">
    <xf numFmtId="0" fontId="0" fillId="0" borderId="0"/>
    <xf numFmtId="0" fontId="2" fillId="0" borderId="0"/>
    <xf numFmtId="0" fontId="12" fillId="0" borderId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0" borderId="0" applyNumberFormat="0" applyFill="0" applyBorder="0" applyAlignment="0" applyProtection="0">
      <alignment horizontal="right"/>
    </xf>
    <xf numFmtId="166" fontId="18" fillId="0" borderId="0" applyFill="0" applyBorder="0" applyAlignment="0"/>
    <xf numFmtId="0" fontId="19" fillId="8" borderId="23" applyNumberFormat="0" applyAlignment="0" applyProtection="0"/>
    <xf numFmtId="37" fontId="20" fillId="0" borderId="0" applyFont="0">
      <alignment horizontal="centerContinuous"/>
    </xf>
    <xf numFmtId="0" fontId="21" fillId="9" borderId="2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 applyNumberFormat="0" applyAlignment="0">
      <alignment horizontal="left"/>
    </xf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6" fillId="0" borderId="0" applyNumberFormat="0" applyAlignment="0">
      <alignment horizontal="left"/>
    </xf>
    <xf numFmtId="0" fontId="27" fillId="0" borderId="0" applyNumberFormat="0" applyFill="0" applyBorder="0" applyAlignment="0" applyProtection="0"/>
    <xf numFmtId="167" fontId="22" fillId="0" borderId="0" applyAlignment="0"/>
    <xf numFmtId="0" fontId="28" fillId="4" borderId="0" applyNumberFormat="0" applyBorder="0" applyAlignment="0" applyProtection="0"/>
    <xf numFmtId="0" fontId="29" fillId="0" borderId="0" applyNumberFormat="0" applyFill="0" applyBorder="0"/>
    <xf numFmtId="38" fontId="30" fillId="35" borderId="0" applyNumberFormat="0" applyBorder="0" applyAlignment="0" applyProtection="0"/>
    <xf numFmtId="0" fontId="31" fillId="0" borderId="30" applyNumberFormat="0" applyAlignment="0" applyProtection="0">
      <alignment horizontal="left" vertical="center"/>
    </xf>
    <xf numFmtId="0" fontId="31" fillId="0" borderId="14">
      <alignment horizontal="left" vertical="center"/>
    </xf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10" fontId="30" fillId="36" borderId="10" applyNumberFormat="0" applyBorder="0" applyAlignment="0" applyProtection="0"/>
    <xf numFmtId="0" fontId="35" fillId="7" borderId="23" applyNumberFormat="0" applyAlignment="0" applyProtection="0"/>
    <xf numFmtId="0" fontId="36" fillId="0" borderId="25" applyNumberFormat="0" applyFill="0" applyAlignment="0" applyProtection="0"/>
    <xf numFmtId="168" fontId="22" fillId="0" borderId="0"/>
    <xf numFmtId="168" fontId="22" fillId="0" borderId="0"/>
    <xf numFmtId="0" fontId="37" fillId="6" borderId="0" applyNumberFormat="0" applyBorder="0" applyAlignment="0" applyProtection="0"/>
    <xf numFmtId="169" fontId="38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10" borderId="27" applyNumberFormat="0" applyFont="0" applyAlignment="0" applyProtection="0"/>
    <xf numFmtId="0" fontId="40" fillId="8" borderId="24" applyNumberFormat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1" fillId="0" borderId="0" applyNumberFormat="0" applyFill="0" applyBorder="0" applyProtection="0">
      <alignment horizontal="right"/>
    </xf>
    <xf numFmtId="0" fontId="42" fillId="0" borderId="0" applyNumberFormat="0" applyFill="0" applyBorder="0" applyProtection="0">
      <alignment horizontal="right"/>
    </xf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43" fillId="0" borderId="31">
      <alignment horizontal="center"/>
    </xf>
    <xf numFmtId="3" fontId="24" fillId="0" borderId="0" applyFont="0" applyFill="0" applyBorder="0" applyAlignment="0" applyProtection="0"/>
    <xf numFmtId="0" fontId="24" fillId="37" borderId="0" applyNumberFormat="0" applyFont="0" applyBorder="0" applyAlignment="0" applyProtection="0"/>
    <xf numFmtId="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>
      <alignment horizontal="left"/>
    </xf>
    <xf numFmtId="0" fontId="46" fillId="0" borderId="0" applyFont="0" applyAlignment="0">
      <alignment horizontal="centerContinuous"/>
    </xf>
    <xf numFmtId="40" fontId="47" fillId="0" borderId="0" applyBorder="0">
      <alignment horizontal="right"/>
    </xf>
    <xf numFmtId="49" fontId="22" fillId="0" borderId="0"/>
    <xf numFmtId="49" fontId="22" fillId="0" borderId="0"/>
    <xf numFmtId="0" fontId="48" fillId="0" borderId="0" applyNumberFormat="0" applyFill="0" applyBorder="0" applyAlignment="0" applyProtection="0"/>
    <xf numFmtId="0" fontId="49" fillId="0" borderId="28" applyNumberFormat="0" applyFill="0" applyAlignment="0" applyProtection="0"/>
    <xf numFmtId="0" fontId="5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45" borderId="0" applyNumberFormat="0" applyBorder="0" applyAlignment="0" applyProtection="0"/>
    <xf numFmtId="0" fontId="14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6" borderId="0" applyNumberFormat="0" applyBorder="0" applyAlignment="0" applyProtection="0"/>
    <xf numFmtId="0" fontId="14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7" borderId="0" applyNumberFormat="0" applyBorder="0" applyAlignment="0" applyProtection="0"/>
    <xf numFmtId="0" fontId="14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45" borderId="0" applyNumberFormat="0" applyBorder="0" applyAlignment="0" applyProtection="0"/>
    <xf numFmtId="0" fontId="14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14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7" borderId="0" applyNumberFormat="0" applyBorder="0" applyAlignment="0" applyProtection="0"/>
    <xf numFmtId="0" fontId="14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8" borderId="0" applyNumberFormat="0" applyBorder="0" applyAlignment="0" applyProtection="0"/>
    <xf numFmtId="0" fontId="14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4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9" borderId="0" applyNumberFormat="0" applyBorder="0" applyAlignment="0" applyProtection="0"/>
    <xf numFmtId="0" fontId="14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48" borderId="0" applyNumberFormat="0" applyBorder="0" applyAlignment="0" applyProtection="0"/>
    <xf numFmtId="0" fontId="14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14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9" borderId="0" applyNumberFormat="0" applyBorder="0" applyAlignment="0" applyProtection="0"/>
    <xf numFmtId="0" fontId="1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5" fillId="18" borderId="0" applyNumberFormat="0" applyBorder="0" applyAlignment="0" applyProtection="0"/>
    <xf numFmtId="0" fontId="3" fillId="18" borderId="0" applyNumberFormat="0" applyBorder="0" applyAlignment="0" applyProtection="0"/>
    <xf numFmtId="0" fontId="15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5" fillId="15" borderId="0" applyNumberFormat="0" applyBorder="0" applyAlignment="0" applyProtection="0"/>
    <xf numFmtId="0" fontId="3" fillId="15" borderId="0" applyNumberFormat="0" applyBorder="0" applyAlignment="0" applyProtection="0"/>
    <xf numFmtId="0" fontId="1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5" borderId="0" applyNumberFormat="0" applyBorder="0" applyAlignment="0" applyProtection="0"/>
    <xf numFmtId="0" fontId="66" fillId="5" borderId="0" applyNumberFormat="0" applyBorder="0" applyAlignment="0" applyProtection="0"/>
    <xf numFmtId="0" fontId="76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7" fillId="0" borderId="0" applyNumberFormat="0" applyFill="0" applyBorder="0" applyAlignment="0" applyProtection="0">
      <alignment horizontal="right"/>
    </xf>
    <xf numFmtId="166" fontId="18" fillId="0" borderId="0" applyFill="0" applyBorder="0" applyAlignment="0"/>
    <xf numFmtId="0" fontId="19" fillId="8" borderId="23" applyNumberFormat="0" applyAlignment="0" applyProtection="0"/>
    <xf numFmtId="0" fontId="70" fillId="8" borderId="23" applyNumberFormat="0" applyAlignment="0" applyProtection="0"/>
    <xf numFmtId="0" fontId="70" fillId="8" borderId="23" applyNumberFormat="0" applyAlignment="0" applyProtection="0"/>
    <xf numFmtId="0" fontId="78" fillId="0" borderId="0"/>
    <xf numFmtId="0" fontId="21" fillId="9" borderId="26" applyNumberFormat="0" applyAlignment="0" applyProtection="0"/>
    <xf numFmtId="0" fontId="58" fillId="9" borderId="26" applyNumberFormat="0" applyAlignment="0" applyProtection="0"/>
    <xf numFmtId="0" fontId="58" fillId="9" borderId="2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/>
    <xf numFmtId="172" fontId="22" fillId="0" borderId="0" applyFont="0" applyFill="0" applyBorder="0" applyAlignment="0"/>
    <xf numFmtId="172" fontId="22" fillId="0" borderId="0" applyFont="0" applyFill="0" applyBorder="0" applyAlignment="0"/>
    <xf numFmtId="173" fontId="22" fillId="0" borderId="47" applyFont="0" applyFill="0" applyBorder="0" applyAlignment="0"/>
    <xf numFmtId="173" fontId="22" fillId="0" borderId="47" applyFont="0" applyFill="0" applyBorder="0" applyAlignment="0"/>
    <xf numFmtId="173" fontId="22" fillId="0" borderId="47" applyFont="0" applyFill="0" applyBorder="0" applyAlignment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6" fontId="81" fillId="0" borderId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7" fontId="22" fillId="0" borderId="0" applyAlignment="0"/>
    <xf numFmtId="167" fontId="22" fillId="0" borderId="0" applyAlignment="0"/>
    <xf numFmtId="0" fontId="28" fillId="4" borderId="0" applyNumberFormat="0" applyBorder="0" applyAlignment="0" applyProtection="0"/>
    <xf numFmtId="0" fontId="65" fillId="4" borderId="0" applyNumberFormat="0" applyBorder="0" applyAlignment="0" applyProtection="0"/>
    <xf numFmtId="0" fontId="83" fillId="0" borderId="0" applyNumberFormat="0" applyFill="0" applyBorder="0"/>
    <xf numFmtId="0" fontId="29" fillId="0" borderId="0" applyNumberFormat="0" applyFill="0" applyBorder="0"/>
    <xf numFmtId="38" fontId="30" fillId="35" borderId="0" applyNumberFormat="0" applyBorder="0" applyAlignment="0" applyProtection="0"/>
    <xf numFmtId="0" fontId="84" fillId="0" borderId="0">
      <alignment horizontal="left"/>
    </xf>
    <xf numFmtId="0" fontId="3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33" fillId="0" borderId="21" applyNumberFormat="0" applyFill="0" applyAlignment="0" applyProtection="0"/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3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0" fontId="30" fillId="36" borderId="10" applyNumberFormat="0" applyBorder="0" applyAlignment="0" applyProtection="0"/>
    <xf numFmtId="0" fontId="35" fillId="7" borderId="23" applyNumberFormat="0" applyAlignment="0" applyProtection="0"/>
    <xf numFmtId="0" fontId="68" fillId="7" borderId="23" applyNumberFormat="0" applyAlignment="0" applyProtection="0"/>
    <xf numFmtId="0" fontId="68" fillId="7" borderId="23" applyNumberFormat="0" applyAlignment="0" applyProtection="0"/>
    <xf numFmtId="0" fontId="36" fillId="0" borderId="25" applyNumberFormat="0" applyFill="0" applyAlignment="0" applyProtection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168" fontId="22" fillId="0" borderId="0"/>
    <xf numFmtId="0" fontId="86" fillId="0" borderId="31"/>
    <xf numFmtId="0" fontId="3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174" fontId="87" fillId="0" borderId="0"/>
    <xf numFmtId="169" fontId="88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4" fillId="0" borderId="0"/>
    <xf numFmtId="0" fontId="22" fillId="0" borderId="0"/>
    <xf numFmtId="0" fontId="2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2" fillId="0" borderId="0"/>
    <xf numFmtId="0" fontId="1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2" fillId="0" borderId="0"/>
    <xf numFmtId="0" fontId="12" fillId="0" borderId="0"/>
    <xf numFmtId="0" fontId="22" fillId="0" borderId="0">
      <alignment wrapText="1"/>
    </xf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4" fillId="0" borderId="0"/>
    <xf numFmtId="0" fontId="22" fillId="0" borderId="0">
      <alignment wrapText="1"/>
    </xf>
    <xf numFmtId="0" fontId="80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>
      <alignment wrapText="1"/>
    </xf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" fillId="0" borderId="0"/>
    <xf numFmtId="0" fontId="22" fillId="0" borderId="0">
      <alignment vertical="top"/>
    </xf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2" fillId="0" borderId="0">
      <alignment vertical="top"/>
    </xf>
    <xf numFmtId="0" fontId="18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10" borderId="27" applyNumberFormat="0" applyFont="0" applyAlignment="0" applyProtection="0"/>
    <xf numFmtId="0" fontId="2" fillId="10" borderId="27" applyNumberFormat="0" applyFont="0" applyAlignment="0" applyProtection="0"/>
    <xf numFmtId="0" fontId="80" fillId="10" borderId="27" applyNumberFormat="0" applyFont="0" applyAlignment="0" applyProtection="0"/>
    <xf numFmtId="0" fontId="2" fillId="10" borderId="27" applyNumberFormat="0" applyFont="0" applyAlignment="0" applyProtection="0"/>
    <xf numFmtId="0" fontId="2" fillId="10" borderId="27" applyNumberFormat="0" applyFont="0" applyAlignment="0" applyProtection="0"/>
    <xf numFmtId="0" fontId="40" fillId="8" borderId="24" applyNumberFormat="0" applyAlignment="0" applyProtection="0"/>
    <xf numFmtId="0" fontId="69" fillId="8" borderId="24" applyNumberFormat="0" applyAlignment="0" applyProtection="0"/>
    <xf numFmtId="0" fontId="69" fillId="8" borderId="24" applyNumberFormat="0" applyAlignment="0" applyProtection="0"/>
    <xf numFmtId="175" fontId="12" fillId="0" borderId="0" applyFont="0" applyFill="0" applyBorder="0" applyAlignment="0" applyProtection="0"/>
    <xf numFmtId="176" fontId="22" fillId="0" borderId="47" applyFont="0" applyFill="0" applyBorder="0" applyAlignment="0">
      <alignment horizontal="center"/>
    </xf>
    <xf numFmtId="176" fontId="22" fillId="0" borderId="47" applyFont="0" applyFill="0" applyBorder="0" applyAlignment="0">
      <alignment horizontal="center"/>
    </xf>
    <xf numFmtId="176" fontId="22" fillId="0" borderId="47" applyFont="0" applyFill="0" applyBorder="0" applyAlignment="0">
      <alignment horizontal="center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47" applyFont="0" applyFill="0" applyBorder="0" applyAlignment="0">
      <alignment horizontal="center"/>
    </xf>
    <xf numFmtId="0" fontId="22" fillId="0" borderId="47" applyFont="0" applyFill="0" applyBorder="0" applyAlignment="0">
      <alignment horizontal="center"/>
    </xf>
    <xf numFmtId="0" fontId="22" fillId="0" borderId="47" applyFont="0" applyFill="0" applyBorder="0" applyAlignment="0">
      <alignment horizontal="center"/>
    </xf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0" fontId="89" fillId="0" borderId="0" applyNumberFormat="0" applyFill="0" applyBorder="0" applyProtection="0">
      <alignment horizontal="right"/>
    </xf>
    <xf numFmtId="0" fontId="89" fillId="0" borderId="0" applyNumberFormat="0" applyFill="0" applyBorder="0" applyProtection="0">
      <alignment horizontal="right"/>
    </xf>
    <xf numFmtId="0" fontId="41" fillId="0" borderId="0" applyNumberFormat="0" applyFill="0" applyBorder="0" applyProtection="0">
      <alignment horizontal="right"/>
    </xf>
    <xf numFmtId="0" fontId="90" fillId="0" borderId="0" applyNumberFormat="0" applyFill="0" applyBorder="0" applyProtection="0">
      <alignment horizontal="right"/>
    </xf>
    <xf numFmtId="0" fontId="90" fillId="0" borderId="0" applyNumberFormat="0" applyFill="0" applyBorder="0" applyProtection="0">
      <alignment horizontal="right"/>
    </xf>
    <xf numFmtId="0" fontId="42" fillId="0" borderId="0" applyNumberFormat="0" applyFill="0" applyBorder="0" applyProtection="0">
      <alignment horizontal="right"/>
    </xf>
    <xf numFmtId="0" fontId="91" fillId="0" borderId="0" applyNumberFormat="0" applyFill="0" applyBorder="0" applyProtection="0">
      <alignment horizontal="right"/>
    </xf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43" fillId="0" borderId="31">
      <alignment horizontal="center"/>
    </xf>
    <xf numFmtId="3" fontId="24" fillId="0" borderId="0" applyFont="0" applyFill="0" applyBorder="0" applyAlignment="0" applyProtection="0"/>
    <xf numFmtId="0" fontId="24" fillId="37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50" borderId="0" applyNumberFormat="0" applyFont="0" applyFill="0" applyBorder="0" applyAlignment="0" applyProtection="0"/>
    <xf numFmtId="0" fontId="93" fillId="44" borderId="0" applyNumberFormat="0" applyFont="0" applyFill="0" applyBorder="0" applyAlignment="0" applyProtection="0"/>
    <xf numFmtId="0" fontId="18" fillId="0" borderId="0">
      <alignment vertical="top"/>
    </xf>
    <xf numFmtId="0" fontId="86" fillId="0" borderId="0"/>
    <xf numFmtId="49" fontId="22" fillId="0" borderId="0"/>
    <xf numFmtId="0" fontId="6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8" applyNumberFormat="0" applyFill="0" applyAlignment="0" applyProtection="0"/>
    <xf numFmtId="0" fontId="11" fillId="0" borderId="28" applyNumberFormat="0" applyFill="0" applyAlignment="0" applyProtection="0"/>
    <xf numFmtId="0" fontId="11" fillId="0" borderId="28" applyNumberFormat="0" applyFill="0" applyAlignment="0" applyProtection="0"/>
    <xf numFmtId="0" fontId="5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48">
      <alignment horizontal="center" vertical="top"/>
    </xf>
    <xf numFmtId="0" fontId="14" fillId="12" borderId="0" applyNumberFormat="0" applyBorder="0" applyAlignment="0" applyProtection="0"/>
    <xf numFmtId="0" fontId="80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12" borderId="0" applyNumberFormat="0" applyBorder="0" applyAlignment="0" applyProtection="0"/>
    <xf numFmtId="0" fontId="2" fillId="4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4" fillId="16" borderId="0" applyNumberFormat="0" applyBorder="0" applyAlignment="0" applyProtection="0"/>
    <xf numFmtId="0" fontId="80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16" borderId="0" applyNumberFormat="0" applyBorder="0" applyAlignment="0" applyProtection="0"/>
    <xf numFmtId="0" fontId="2" fillId="4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4" fillId="20" borderId="0" applyNumberFormat="0" applyBorder="0" applyAlignment="0" applyProtection="0"/>
    <xf numFmtId="0" fontId="80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20" borderId="0" applyNumberFormat="0" applyBorder="0" applyAlignment="0" applyProtection="0"/>
    <xf numFmtId="0" fontId="2" fillId="4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14" fillId="24" borderId="0" applyNumberFormat="0" applyBorder="0" applyAlignment="0" applyProtection="0"/>
    <xf numFmtId="0" fontId="80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4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14" fillId="28" borderId="0" applyNumberFormat="0" applyBorder="0" applyAlignment="0" applyProtection="0"/>
    <xf numFmtId="0" fontId="80" fillId="55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14" fillId="32" borderId="0" applyNumberFormat="0" applyBorder="0" applyAlignment="0" applyProtection="0"/>
    <xf numFmtId="0" fontId="80" fillId="45" borderId="0" applyNumberFormat="0" applyBorder="0" applyAlignment="0" applyProtection="0"/>
    <xf numFmtId="0" fontId="2" fillId="32" borderId="0" applyNumberFormat="0" applyBorder="0" applyAlignment="0" applyProtection="0"/>
    <xf numFmtId="0" fontId="2" fillId="4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13" borderId="0" applyNumberFormat="0" applyBorder="0" applyAlignment="0" applyProtection="0"/>
    <xf numFmtId="0" fontId="80" fillId="56" borderId="0" applyNumberFormat="0" applyBorder="0" applyAlignment="0" applyProtection="0"/>
    <xf numFmtId="0" fontId="2" fillId="13" borderId="0" applyNumberFormat="0" applyBorder="0" applyAlignment="0" applyProtection="0"/>
    <xf numFmtId="0" fontId="2" fillId="4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4" fillId="17" borderId="0" applyNumberFormat="0" applyBorder="0" applyAlignment="0" applyProtection="0"/>
    <xf numFmtId="0" fontId="80" fillId="4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4" fillId="21" borderId="0" applyNumberFormat="0" applyBorder="0" applyAlignment="0" applyProtection="0"/>
    <xf numFmtId="0" fontId="80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21" borderId="0" applyNumberFormat="0" applyBorder="0" applyAlignment="0" applyProtection="0"/>
    <xf numFmtId="0" fontId="2" fillId="4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4" fillId="25" borderId="0" applyNumberFormat="0" applyBorder="0" applyAlignment="0" applyProtection="0"/>
    <xf numFmtId="0" fontId="80" fillId="54" borderId="0" applyNumberFormat="0" applyBorder="0" applyAlignment="0" applyProtection="0"/>
    <xf numFmtId="0" fontId="2" fillId="25" borderId="0" applyNumberFormat="0" applyBorder="0" applyAlignment="0" applyProtection="0"/>
    <xf numFmtId="0" fontId="2" fillId="4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4" fillId="29" borderId="0" applyNumberFormat="0" applyBorder="0" applyAlignment="0" applyProtection="0"/>
    <xf numFmtId="0" fontId="80" fillId="5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14" fillId="33" borderId="0" applyNumberFormat="0" applyBorder="0" applyAlignment="0" applyProtection="0"/>
    <xf numFmtId="0" fontId="80" fillId="58" borderId="0" applyNumberFormat="0" applyBorder="0" applyAlignment="0" applyProtection="0"/>
    <xf numFmtId="0" fontId="2" fillId="33" borderId="0" applyNumberFormat="0" applyBorder="0" applyAlignment="0" applyProtection="0"/>
    <xf numFmtId="0" fontId="2" fillId="4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95" fillId="59" borderId="0" applyNumberFormat="0" applyBorder="0" applyAlignment="0" applyProtection="0"/>
    <xf numFmtId="0" fontId="3" fillId="18" borderId="0" applyNumberFormat="0" applyBorder="0" applyAlignment="0" applyProtection="0"/>
    <xf numFmtId="0" fontId="95" fillId="46" borderId="0" applyNumberFormat="0" applyBorder="0" applyAlignment="0" applyProtection="0"/>
    <xf numFmtId="0" fontId="3" fillId="57" borderId="0" applyNumberFormat="0" applyBorder="0" applyAlignment="0" applyProtection="0"/>
    <xf numFmtId="0" fontId="3" fillId="22" borderId="0" applyNumberFormat="0" applyBorder="0" applyAlignment="0" applyProtection="0"/>
    <xf numFmtId="0" fontId="95" fillId="57" borderId="0" applyNumberFormat="0" applyBorder="0" applyAlignment="0" applyProtection="0"/>
    <xf numFmtId="0" fontId="3" fillId="60" borderId="0" applyNumberFormat="0" applyBorder="0" applyAlignment="0" applyProtection="0"/>
    <xf numFmtId="0" fontId="3" fillId="26" borderId="0" applyNumberFormat="0" applyBorder="0" applyAlignment="0" applyProtection="0"/>
    <xf numFmtId="0" fontId="95" fillId="6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95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34" borderId="0" applyNumberFormat="0" applyBorder="0" applyAlignment="0" applyProtection="0"/>
    <xf numFmtId="0" fontId="95" fillId="6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95" fillId="63" borderId="0" applyNumberFormat="0" applyBorder="0" applyAlignment="0" applyProtection="0"/>
    <xf numFmtId="0" fontId="3" fillId="1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5" fillId="6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5" fillId="6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5" fillId="6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5" fillId="66" borderId="0" applyNumberFormat="0" applyBorder="0" applyAlignment="0" applyProtection="0"/>
    <xf numFmtId="0" fontId="66" fillId="5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0" fontId="76" fillId="0" borderId="0" applyNumberFormat="0" applyFill="0" applyBorder="0" applyAlignment="0" applyProtection="0">
      <alignment horizontal="right"/>
    </xf>
    <xf numFmtId="0" fontId="17" fillId="0" borderId="0" applyNumberFormat="0" applyFill="0" applyBorder="0" applyAlignment="0" applyProtection="0">
      <alignment horizontal="right"/>
    </xf>
    <xf numFmtId="178" fontId="22" fillId="0" borderId="0" applyFill="0" applyBorder="0" applyAlignment="0"/>
    <xf numFmtId="178" fontId="22" fillId="0" borderId="0" applyFill="0" applyBorder="0" applyAlignment="0"/>
    <xf numFmtId="178" fontId="1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0" fillId="8" borderId="23" applyNumberFormat="0" applyAlignment="0" applyProtection="0"/>
    <xf numFmtId="0" fontId="70" fillId="8" borderId="23" applyNumberFormat="0" applyAlignment="0" applyProtection="0"/>
    <xf numFmtId="0" fontId="97" fillId="48" borderId="49" applyNumberFormat="0" applyAlignment="0" applyProtection="0"/>
    <xf numFmtId="0" fontId="58" fillId="9" borderId="26" applyNumberFormat="0" applyAlignment="0" applyProtection="0"/>
    <xf numFmtId="0" fontId="58" fillId="9" borderId="26" applyNumberFormat="0" applyAlignment="0" applyProtection="0"/>
    <xf numFmtId="0" fontId="98" fillId="67" borderId="50" applyNumberFormat="0" applyAlignment="0" applyProtection="0"/>
    <xf numFmtId="178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>
      <alignment wrapText="1"/>
    </xf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47"/>
    <xf numFmtId="0" fontId="99" fillId="0" borderId="0"/>
    <xf numFmtId="14" fontId="18" fillId="0" borderId="0" applyFill="0" applyBorder="0" applyAlignment="0"/>
    <xf numFmtId="38" fontId="24" fillId="0" borderId="51">
      <alignment vertical="center"/>
    </xf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5" fillId="4" borderId="0" applyNumberFormat="0" applyBorder="0" applyAlignment="0" applyProtection="0"/>
    <xf numFmtId="0" fontId="104" fillId="53" borderId="0" applyNumberFormat="0" applyBorder="0" applyAlignment="0" applyProtection="0"/>
    <xf numFmtId="0" fontId="105" fillId="0" borderId="0" applyNumberFormat="0" applyFill="0" applyBorder="0"/>
    <xf numFmtId="0" fontId="29" fillId="0" borderId="0" applyNumberFormat="0" applyFill="0" applyBorder="0"/>
    <xf numFmtId="0" fontId="105" fillId="0" borderId="0" applyNumberFormat="0" applyFill="0" applyBorder="0"/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31" fillId="0" borderId="14">
      <alignment horizontal="left" vertic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6" fillId="0" borderId="52" applyNumberFormat="0" applyFill="0" applyAlignment="0" applyProtection="0"/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107" fillId="0" borderId="53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108" fillId="0" borderId="54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10" fontId="30" fillId="36" borderId="10" applyNumberFormat="0" applyBorder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68" fillId="7" borderId="23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68" fillId="7" borderId="23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113" fillId="45" borderId="49" applyNumberFormat="0" applyAlignment="0" applyProtection="0"/>
    <xf numFmtId="0" fontId="99" fillId="0" borderId="0"/>
    <xf numFmtId="0" fontId="114" fillId="68" borderId="47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0" fontId="115" fillId="0" borderId="55" applyNumberFormat="0" applyFill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116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4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14" fillId="0" borderId="0"/>
    <xf numFmtId="0" fontId="12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7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7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12" fillId="0" borderId="0"/>
    <xf numFmtId="0" fontId="24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>
      <alignment wrapTex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80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7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2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12" fillId="0" borderId="0"/>
    <xf numFmtId="0" fontId="23" fillId="0" borderId="0"/>
    <xf numFmtId="0" fontId="22" fillId="0" borderId="0"/>
    <xf numFmtId="0" fontId="23" fillId="0" borderId="0"/>
    <xf numFmtId="0" fontId="1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1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>
      <alignment wrapText="1"/>
    </xf>
    <xf numFmtId="0" fontId="23" fillId="0" borderId="0"/>
    <xf numFmtId="0" fontId="22" fillId="0" borderId="0"/>
    <xf numFmtId="0" fontId="23" fillId="0" borderId="0"/>
    <xf numFmtId="0" fontId="39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3" fillId="0" borderId="0"/>
    <xf numFmtId="0" fontId="22" fillId="0" borderId="0">
      <alignment wrapText="1"/>
    </xf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wrapText="1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3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4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10" borderId="27" applyNumberFormat="0" applyFont="0" applyAlignment="0" applyProtection="0"/>
    <xf numFmtId="0" fontId="80" fillId="10" borderId="27" applyNumberFormat="0" applyFont="0" applyAlignment="0" applyProtection="0"/>
    <xf numFmtId="0" fontId="22" fillId="49" borderId="56" applyNumberFormat="0" applyFont="0" applyAlignment="0" applyProtection="0"/>
    <xf numFmtId="0" fontId="80" fillId="10" borderId="27" applyNumberFormat="0" applyFont="0" applyAlignment="0" applyProtection="0"/>
    <xf numFmtId="0" fontId="2" fillId="10" borderId="27" applyNumberFormat="0" applyFont="0" applyAlignment="0" applyProtection="0"/>
    <xf numFmtId="0" fontId="22" fillId="47" borderId="56" applyNumberFormat="0" applyFont="0" applyAlignment="0" applyProtection="0"/>
    <xf numFmtId="0" fontId="22" fillId="47" borderId="56" applyNumberFormat="0" applyFont="0" applyAlignment="0" applyProtection="0"/>
    <xf numFmtId="0" fontId="2" fillId="10" borderId="27" applyNumberFormat="0" applyFont="0" applyAlignment="0" applyProtection="0"/>
    <xf numFmtId="0" fontId="2" fillId="10" borderId="27" applyNumberFormat="0" applyFont="0" applyAlignment="0" applyProtection="0"/>
    <xf numFmtId="0" fontId="69" fillId="8" borderId="24" applyNumberFormat="0" applyAlignment="0" applyProtection="0"/>
    <xf numFmtId="0" fontId="69" fillId="8" borderId="24" applyNumberFormat="0" applyAlignment="0" applyProtection="0"/>
    <xf numFmtId="0" fontId="117" fillId="48" borderId="57" applyNumberFormat="0" applyAlignment="0" applyProtection="0"/>
    <xf numFmtId="178" fontId="22" fillId="0" borderId="0" applyFont="0" applyFill="0" applyBorder="0" applyAlignment="0" applyProtection="0"/>
    <xf numFmtId="179" fontId="1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1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0" fontId="23" fillId="0" borderId="0"/>
    <xf numFmtId="9" fontId="14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3" fillId="0" borderId="0"/>
    <xf numFmtId="9" fontId="7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7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7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9" fontId="7" fillId="0" borderId="0" applyFont="0" applyFill="0" applyBorder="0" applyAlignment="0" applyProtection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39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39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80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23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9" fontId="18" fillId="0" borderId="0" applyFont="0" applyFill="0" applyBorder="0" applyAlignment="0" applyProtection="0"/>
    <xf numFmtId="0" fontId="22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18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41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89" fillId="0" borderId="0" applyNumberForma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42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2" fillId="0" borderId="0"/>
    <xf numFmtId="0" fontId="23" fillId="0" borderId="0"/>
    <xf numFmtId="0" fontId="23" fillId="0" borderId="0"/>
    <xf numFmtId="0" fontId="90" fillId="0" borderId="0" applyNumberFormat="0" applyFill="0" applyBorder="0" applyProtection="0">
      <alignment horizontal="right"/>
    </xf>
    <xf numFmtId="0" fontId="23" fillId="0" borderId="0"/>
    <xf numFmtId="0" fontId="22" fillId="0" borderId="0"/>
    <xf numFmtId="0" fontId="23" fillId="0" borderId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0" fontId="118" fillId="35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3" fillId="0" borderId="0"/>
    <xf numFmtId="0" fontId="24" fillId="0" borderId="0" applyNumberFormat="0" applyFon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15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15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4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4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3" fillId="0" borderId="0"/>
    <xf numFmtId="0" fontId="23" fillId="0" borderId="0"/>
    <xf numFmtId="0" fontId="43" fillId="0" borderId="31">
      <alignment horizontal="center"/>
    </xf>
    <xf numFmtId="0" fontId="22" fillId="0" borderId="0"/>
    <xf numFmtId="0" fontId="22" fillId="0" borderId="0"/>
    <xf numFmtId="0" fontId="23" fillId="0" borderId="0"/>
    <xf numFmtId="0" fontId="43" fillId="0" borderId="31">
      <alignment horizontal="center"/>
    </xf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3" fontId="24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3" fontId="24" fillId="0" borderId="0" applyFon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24" fillId="37" borderId="0" applyNumberFormat="0" applyFont="0" applyBorder="0" applyAlignment="0" applyProtection="0"/>
    <xf numFmtId="0" fontId="22" fillId="0" borderId="0"/>
    <xf numFmtId="0" fontId="22" fillId="0" borderId="0"/>
    <xf numFmtId="0" fontId="23" fillId="0" borderId="0"/>
    <xf numFmtId="0" fontId="24" fillId="37" borderId="0" applyNumberFormat="0" applyFont="0" applyBorder="0" applyAlignment="0" applyProtection="0"/>
    <xf numFmtId="0" fontId="23" fillId="0" borderId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44" fillId="0" borderId="0" applyNumberForma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44" fillId="0" borderId="0" applyNumberFormat="0" applyFill="0" applyBorder="0" applyAlignment="0" applyProtection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4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99" fillId="0" borderId="0"/>
    <xf numFmtId="0" fontId="99" fillId="0" borderId="0"/>
    <xf numFmtId="0" fontId="119" fillId="0" borderId="7" applyNumberFormat="0" applyBorder="0"/>
    <xf numFmtId="170" fontId="45" fillId="0" borderId="0" applyNumberFormat="0" applyFill="0" applyBorder="0" applyAlignment="0" applyProtection="0">
      <alignment horizontal="left"/>
    </xf>
    <xf numFmtId="0" fontId="23" fillId="0" borderId="0"/>
    <xf numFmtId="0" fontId="22" fillId="0" borderId="0"/>
    <xf numFmtId="0" fontId="23" fillId="0" borderId="0"/>
    <xf numFmtId="180" fontId="12" fillId="0" borderId="0" applyFont="0" applyFill="0" applyBorder="0" applyAlignment="0" applyProtection="0"/>
    <xf numFmtId="40" fontId="47" fillId="0" borderId="0" applyBorder="0">
      <alignment horizontal="right"/>
    </xf>
    <xf numFmtId="0" fontId="23" fillId="0" borderId="0"/>
    <xf numFmtId="0" fontId="22" fillId="0" borderId="0"/>
    <xf numFmtId="0" fontId="23" fillId="0" borderId="0"/>
    <xf numFmtId="0" fontId="74" fillId="0" borderId="0" applyNumberFormat="0" applyFont="0" applyFill="0" applyBorder="0" applyAlignment="0"/>
    <xf numFmtId="0" fontId="99" fillId="0" borderId="47"/>
    <xf numFmtId="0" fontId="99" fillId="0" borderId="0"/>
    <xf numFmtId="49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49" fontId="18" fillId="0" borderId="0" applyFill="0" applyBorder="0" applyAlignment="0"/>
    <xf numFmtId="178" fontId="22" fillId="0" borderId="0" applyFill="0" applyBorder="0" applyAlignment="0"/>
    <xf numFmtId="178" fontId="22" fillId="0" borderId="0" applyFill="0" applyBorder="0" applyAlignment="0"/>
    <xf numFmtId="181" fontId="22" fillId="0" borderId="0"/>
    <xf numFmtId="181" fontId="22" fillId="0" borderId="0"/>
    <xf numFmtId="0" fontId="120" fillId="69" borderId="0"/>
    <xf numFmtId="0" fontId="99" fillId="0" borderId="0"/>
    <xf numFmtId="0" fontId="6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23" fillId="0" borderId="0"/>
    <xf numFmtId="0" fontId="48" fillId="0" borderId="0" applyNumberForma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48" fillId="0" borderId="0" applyNumberFormat="0" applyFill="0" applyBorder="0" applyAlignment="0" applyProtection="0"/>
    <xf numFmtId="0" fontId="22" fillId="0" borderId="0"/>
    <xf numFmtId="0" fontId="23" fillId="0" borderId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48" fillId="0" borderId="0" applyNumberFormat="0" applyFill="0" applyBorder="0" applyAlignment="0" applyProtection="0"/>
    <xf numFmtId="0" fontId="23" fillId="0" borderId="0"/>
    <xf numFmtId="0" fontId="22" fillId="0" borderId="0"/>
    <xf numFmtId="0" fontId="23" fillId="0" borderId="0"/>
    <xf numFmtId="0" fontId="11" fillId="0" borderId="28" applyNumberFormat="0" applyFill="0" applyAlignment="0" applyProtection="0"/>
    <xf numFmtId="0" fontId="11" fillId="0" borderId="28" applyNumberFormat="0" applyFill="0" applyAlignment="0" applyProtection="0"/>
    <xf numFmtId="0" fontId="122" fillId="0" borderId="58" applyNumberFormat="0" applyFill="0" applyAlignment="0" applyProtection="0"/>
    <xf numFmtId="0" fontId="99" fillId="0" borderId="0"/>
    <xf numFmtId="0" fontId="114" fillId="0" borderId="59"/>
    <xf numFmtId="0" fontId="99" fillId="0" borderId="0"/>
    <xf numFmtId="0" fontId="114" fillId="0" borderId="47"/>
    <xf numFmtId="0" fontId="5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22" fillId="0" borderId="0"/>
    <xf numFmtId="0" fontId="22" fillId="0" borderId="0"/>
  </cellStyleXfs>
  <cellXfs count="572">
    <xf numFmtId="0" fontId="0" fillId="0" borderId="0" xfId="0"/>
    <xf numFmtId="0" fontId="7" fillId="0" borderId="0" xfId="0" applyFont="1"/>
    <xf numFmtId="0" fontId="0" fillId="3" borderId="10" xfId="0" applyFill="1" applyBorder="1" applyAlignment="1">
      <alignment horizontal="center" wrapText="1"/>
    </xf>
    <xf numFmtId="0" fontId="0" fillId="3" borderId="33" xfId="0" applyFill="1" applyBorder="1"/>
    <xf numFmtId="0" fontId="5" fillId="3" borderId="3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wrapText="1"/>
    </xf>
    <xf numFmtId="0" fontId="0" fillId="0" borderId="33" xfId="0" applyBorder="1" applyAlignment="1">
      <alignment vertical="center"/>
    </xf>
    <xf numFmtId="0" fontId="52" fillId="0" borderId="31" xfId="0" applyFont="1" applyBorder="1"/>
    <xf numFmtId="0" fontId="0" fillId="0" borderId="31" xfId="0" applyBorder="1"/>
    <xf numFmtId="0" fontId="11" fillId="0" borderId="0" xfId="0" applyFont="1"/>
    <xf numFmtId="0" fontId="55" fillId="0" borderId="0" xfId="0" applyFont="1"/>
    <xf numFmtId="0" fontId="55" fillId="0" borderId="0" xfId="0" applyFont="1" applyAlignment="1">
      <alignment horizontal="center" wrapText="1" shrinkToFit="1"/>
    </xf>
    <xf numFmtId="164" fontId="55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5" fontId="0" fillId="38" borderId="10" xfId="0" applyNumberFormat="1" applyFill="1" applyBorder="1" applyAlignment="1">
      <alignment horizontal="center"/>
    </xf>
    <xf numFmtId="9" fontId="0" fillId="38" borderId="10" xfId="602" applyFont="1" applyFill="1" applyBorder="1" applyAlignment="1">
      <alignment horizontal="center"/>
    </xf>
    <xf numFmtId="165" fontId="5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165" fontId="0" fillId="0" borderId="0" xfId="0" applyNumberFormat="1"/>
    <xf numFmtId="0" fontId="0" fillId="2" borderId="0" xfId="0" applyFill="1"/>
    <xf numFmtId="0" fontId="0" fillId="40" borderId="15" xfId="0" applyFill="1" applyBorder="1"/>
    <xf numFmtId="0" fontId="0" fillId="40" borderId="16" xfId="0" applyFill="1" applyBorder="1"/>
    <xf numFmtId="0" fontId="0" fillId="40" borderId="17" xfId="0" applyFill="1" applyBorder="1"/>
    <xf numFmtId="0" fontId="0" fillId="40" borderId="18" xfId="0" applyFill="1" applyBorder="1"/>
    <xf numFmtId="0" fontId="0" fillId="40" borderId="0" xfId="0" applyFill="1"/>
    <xf numFmtId="0" fontId="0" fillId="40" borderId="19" xfId="0" applyFill="1" applyBorder="1"/>
    <xf numFmtId="0" fontId="0" fillId="40" borderId="34" xfId="0" applyFill="1" applyBorder="1"/>
    <xf numFmtId="0" fontId="0" fillId="40" borderId="35" xfId="0" applyFill="1" applyBorder="1"/>
    <xf numFmtId="0" fontId="0" fillId="0" borderId="18" xfId="0" applyBorder="1"/>
    <xf numFmtId="0" fontId="0" fillId="40" borderId="36" xfId="0" applyFill="1" applyBorder="1"/>
    <xf numFmtId="0" fontId="55" fillId="0" borderId="0" xfId="0" applyFont="1" applyAlignment="1">
      <alignment horizontal="center"/>
    </xf>
    <xf numFmtId="0" fontId="0" fillId="38" borderId="10" xfId="0" applyFill="1" applyBorder="1" applyAlignment="1">
      <alignment horizontal="center"/>
    </xf>
    <xf numFmtId="0" fontId="5" fillId="3" borderId="44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wrapText="1"/>
    </xf>
    <xf numFmtId="0" fontId="0" fillId="3" borderId="44" xfId="0" applyFill="1" applyBorder="1"/>
    <xf numFmtId="0" fontId="0" fillId="3" borderId="6" xfId="0" applyFill="1" applyBorder="1" applyAlignment="1">
      <alignment horizontal="center" wrapText="1"/>
    </xf>
    <xf numFmtId="165" fontId="0" fillId="40" borderId="19" xfId="0" applyNumberFormat="1" applyFill="1" applyBorder="1"/>
    <xf numFmtId="164" fontId="0" fillId="40" borderId="19" xfId="0" applyNumberFormat="1" applyFill="1" applyBorder="1"/>
    <xf numFmtId="0" fontId="5" fillId="0" borderId="5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8" fillId="43" borderId="14" xfId="0" applyFont="1" applyFill="1" applyBorder="1" applyAlignment="1">
      <alignment horizontal="center" vertical="center"/>
    </xf>
    <xf numFmtId="0" fontId="58" fillId="43" borderId="11" xfId="0" applyFont="1" applyFill="1" applyBorder="1" applyAlignment="1">
      <alignment horizontal="center" vertical="center"/>
    </xf>
    <xf numFmtId="0" fontId="58" fillId="43" borderId="12" xfId="0" applyFont="1" applyFill="1" applyBorder="1" applyAlignment="1">
      <alignment horizontal="center" vertical="center" wrapText="1"/>
    </xf>
    <xf numFmtId="0" fontId="58" fillId="43" borderId="46" xfId="0" applyFont="1" applyFill="1" applyBorder="1" applyAlignment="1">
      <alignment horizontal="center" vertical="center"/>
    </xf>
    <xf numFmtId="0" fontId="54" fillId="40" borderId="19" xfId="0" applyFont="1" applyFill="1" applyBorder="1"/>
    <xf numFmtId="0" fontId="4" fillId="0" borderId="33" xfId="0" applyFont="1" applyBorder="1" applyAlignment="1">
      <alignment vertical="center"/>
    </xf>
    <xf numFmtId="6" fontId="4" fillId="39" borderId="8" xfId="0" applyNumberFormat="1" applyFont="1" applyFill="1" applyBorder="1" applyAlignment="1">
      <alignment horizontal="center" vertical="center"/>
    </xf>
    <xf numFmtId="6" fontId="4" fillId="39" borderId="32" xfId="0" applyNumberFormat="1" applyFont="1" applyFill="1" applyBorder="1" applyAlignment="1">
      <alignment horizontal="center" vertical="center"/>
    </xf>
    <xf numFmtId="165" fontId="4" fillId="39" borderId="10" xfId="0" applyNumberFormat="1" applyFont="1" applyFill="1" applyBorder="1" applyAlignment="1">
      <alignment horizontal="center" vertical="center" wrapText="1"/>
    </xf>
    <xf numFmtId="165" fontId="4" fillId="39" borderId="10" xfId="0" applyNumberFormat="1" applyFont="1" applyFill="1" applyBorder="1" applyAlignment="1">
      <alignment horizontal="center" vertical="center"/>
    </xf>
    <xf numFmtId="6" fontId="4" fillId="39" borderId="10" xfId="0" applyNumberFormat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6" fontId="0" fillId="3" borderId="11" xfId="0" applyNumberFormat="1" applyFill="1" applyBorder="1" applyAlignment="1">
      <alignment horizontal="center" vertical="center" wrapText="1"/>
    </xf>
    <xf numFmtId="6" fontId="0" fillId="3" borderId="10" xfId="0" applyNumberFormat="1" applyFill="1" applyBorder="1" applyAlignment="1">
      <alignment horizontal="center" vertical="center" wrapText="1"/>
    </xf>
    <xf numFmtId="0" fontId="0" fillId="0" borderId="8" xfId="0" applyBorder="1"/>
    <xf numFmtId="0" fontId="124" fillId="0" borderId="29" xfId="1" applyFont="1" applyBorder="1" applyAlignment="1">
      <alignment horizontal="center" vertical="center" wrapText="1"/>
    </xf>
    <xf numFmtId="0" fontId="124" fillId="0" borderId="13" xfId="1" applyFont="1" applyBorder="1" applyAlignment="1">
      <alignment horizontal="center" vertical="center" wrapText="1"/>
    </xf>
    <xf numFmtId="0" fontId="124" fillId="0" borderId="1" xfId="1" applyFont="1" applyBorder="1" applyAlignment="1">
      <alignment horizontal="center" vertical="center" wrapText="1"/>
    </xf>
    <xf numFmtId="0" fontId="0" fillId="0" borderId="4" xfId="0" applyBorder="1"/>
    <xf numFmtId="0" fontId="0" fillId="3" borderId="0" xfId="0" applyFill="1"/>
    <xf numFmtId="0" fontId="0" fillId="3" borderId="1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left" wrapText="1"/>
    </xf>
    <xf numFmtId="0" fontId="58" fillId="0" borderId="29" xfId="0" applyFont="1" applyBorder="1" applyAlignment="1">
      <alignment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0" fillId="3" borderId="41" xfId="0" applyFill="1" applyBorder="1" applyAlignment="1">
      <alignment horizontal="left" wrapText="1"/>
    </xf>
    <xf numFmtId="0" fontId="0" fillId="3" borderId="41" xfId="0" applyFill="1" applyBorder="1"/>
    <xf numFmtId="0" fontId="0" fillId="3" borderId="31" xfId="0" applyFill="1" applyBorder="1"/>
    <xf numFmtId="0" fontId="0" fillId="3" borderId="43" xfId="0" applyFill="1" applyBorder="1"/>
    <xf numFmtId="0" fontId="0" fillId="3" borderId="68" xfId="0" applyFill="1" applyBorder="1" applyAlignment="1">
      <alignment horizontal="left" wrapText="1"/>
    </xf>
    <xf numFmtId="0" fontId="0" fillId="3" borderId="69" xfId="0" applyFill="1" applyBorder="1" applyAlignment="1">
      <alignment horizontal="left" wrapText="1"/>
    </xf>
    <xf numFmtId="165" fontId="0" fillId="3" borderId="73" xfId="0" applyNumberFormat="1" applyFill="1" applyBorder="1" applyAlignment="1">
      <alignment horizontal="center" vertical="center"/>
    </xf>
    <xf numFmtId="165" fontId="0" fillId="3" borderId="70" xfId="0" applyNumberFormat="1" applyFill="1" applyBorder="1" applyAlignment="1">
      <alignment horizontal="center" vertical="center"/>
    </xf>
    <xf numFmtId="165" fontId="0" fillId="3" borderId="74" xfId="0" applyNumberFormat="1" applyFill="1" applyBorder="1" applyAlignment="1">
      <alignment horizontal="center" vertical="center"/>
    </xf>
    <xf numFmtId="0" fontId="0" fillId="3" borderId="73" xfId="0" applyFill="1" applyBorder="1"/>
    <xf numFmtId="165" fontId="0" fillId="3" borderId="75" xfId="0" applyNumberFormat="1" applyFill="1" applyBorder="1" applyAlignment="1">
      <alignment horizontal="center" vertical="center"/>
    </xf>
    <xf numFmtId="6" fontId="4" fillId="39" borderId="45" xfId="0" applyNumberFormat="1" applyFont="1" applyFill="1" applyBorder="1" applyAlignment="1">
      <alignment horizontal="center" vertical="center"/>
    </xf>
    <xf numFmtId="0" fontId="0" fillId="2" borderId="65" xfId="0" applyFill="1" applyBorder="1"/>
    <xf numFmtId="0" fontId="0" fillId="2" borderId="38" xfId="0" applyFill="1" applyBorder="1"/>
    <xf numFmtId="0" fontId="58" fillId="0" borderId="68" xfId="0" applyFont="1" applyBorder="1" applyAlignment="1">
      <alignment vertical="center" wrapText="1"/>
    </xf>
    <xf numFmtId="6" fontId="0" fillId="40" borderId="0" xfId="0" applyNumberFormat="1" applyFill="1"/>
    <xf numFmtId="2" fontId="0" fillId="0" borderId="0" xfId="0" applyNumberFormat="1" applyAlignment="1">
      <alignment horizontal="center"/>
    </xf>
    <xf numFmtId="164" fontId="0" fillId="3" borderId="2" xfId="0" applyNumberFormat="1" applyFill="1" applyBorder="1" applyAlignment="1">
      <alignment horizontal="left" wrapText="1"/>
    </xf>
    <xf numFmtId="3" fontId="0" fillId="0" borderId="0" xfId="0" applyNumberFormat="1"/>
    <xf numFmtId="0" fontId="54" fillId="0" borderId="0" xfId="0" applyFont="1"/>
    <xf numFmtId="165" fontId="4" fillId="39" borderId="5" xfId="0" applyNumberFormat="1" applyFont="1" applyFill="1" applyBorder="1" applyAlignment="1">
      <alignment horizontal="center" vertical="center"/>
    </xf>
    <xf numFmtId="165" fontId="4" fillId="39" borderId="8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wrapText="1"/>
    </xf>
    <xf numFmtId="0" fontId="0" fillId="3" borderId="32" xfId="0" applyFill="1" applyBorder="1" applyAlignment="1">
      <alignment horizontal="center" vertical="center" wrapText="1"/>
    </xf>
    <xf numFmtId="6" fontId="0" fillId="3" borderId="45" xfId="0" applyNumberForma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6" fontId="0" fillId="3" borderId="70" xfId="0" applyNumberFormat="1" applyFill="1" applyBorder="1" applyAlignment="1">
      <alignment horizontal="center" vertical="center"/>
    </xf>
    <xf numFmtId="6" fontId="0" fillId="3" borderId="74" xfId="0" applyNumberFormat="1" applyFill="1" applyBorder="1" applyAlignment="1">
      <alignment horizontal="center" vertical="center"/>
    </xf>
    <xf numFmtId="165" fontId="0" fillId="3" borderId="77" xfId="0" applyNumberFormat="1" applyFill="1" applyBorder="1" applyAlignment="1">
      <alignment horizontal="center" vertical="center"/>
    </xf>
    <xf numFmtId="0" fontId="0" fillId="0" borderId="19" xfId="0" applyBorder="1"/>
    <xf numFmtId="0" fontId="5" fillId="3" borderId="31" xfId="0" applyFont="1" applyFill="1" applyBorder="1"/>
    <xf numFmtId="0" fontId="11" fillId="0" borderId="33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4" fontId="55" fillId="70" borderId="0" xfId="0" applyNumberFormat="1" applyFont="1" applyFill="1" applyAlignment="1">
      <alignment horizontal="center"/>
    </xf>
    <xf numFmtId="10" fontId="0" fillId="0" borderId="0" xfId="0" applyNumberFormat="1"/>
    <xf numFmtId="10" fontId="0" fillId="0" borderId="0" xfId="602" applyNumberFormat="1" applyFont="1"/>
    <xf numFmtId="0" fontId="0" fillId="3" borderId="80" xfId="0" applyFill="1" applyBorder="1" applyAlignment="1">
      <alignment horizontal="centerContinuous" vertical="center"/>
    </xf>
    <xf numFmtId="0" fontId="0" fillId="3" borderId="41" xfId="0" applyFill="1" applyBorder="1" applyAlignment="1">
      <alignment vertical="center"/>
    </xf>
    <xf numFmtId="0" fontId="0" fillId="3" borderId="41" xfId="0" quotePrefix="1" applyFill="1" applyBorder="1" applyAlignment="1">
      <alignment horizontal="left" vertical="center"/>
    </xf>
    <xf numFmtId="0" fontId="0" fillId="3" borderId="43" xfId="0" quotePrefix="1" applyFill="1" applyBorder="1" applyAlignment="1">
      <alignment horizontal="left" vertical="center"/>
    </xf>
    <xf numFmtId="0" fontId="58" fillId="71" borderId="96" xfId="0" applyFont="1" applyFill="1" applyBorder="1" applyAlignment="1">
      <alignment horizontal="centerContinuous" vertical="center" wrapText="1"/>
    </xf>
    <xf numFmtId="0" fontId="58" fillId="71" borderId="14" xfId="0" applyFont="1" applyFill="1" applyBorder="1" applyAlignment="1">
      <alignment horizontal="centerContinuous" vertical="center" wrapText="1"/>
    </xf>
    <xf numFmtId="0" fontId="58" fillId="71" borderId="101" xfId="0" applyFont="1" applyFill="1" applyBorder="1" applyAlignment="1">
      <alignment horizontal="centerContinuous" vertical="center" wrapText="1"/>
    </xf>
    <xf numFmtId="0" fontId="58" fillId="71" borderId="68" xfId="0" applyFont="1" applyFill="1" applyBorder="1" applyAlignment="1">
      <alignment horizontal="centerContinuous" vertical="center" wrapText="1"/>
    </xf>
    <xf numFmtId="0" fontId="11" fillId="0" borderId="0" xfId="0" applyFont="1" applyAlignment="1">
      <alignment horizontal="center"/>
    </xf>
    <xf numFmtId="0" fontId="0" fillId="3" borderId="69" xfId="0" quotePrefix="1" applyFill="1" applyBorder="1" applyAlignment="1">
      <alignment horizontal="left" vertical="center"/>
    </xf>
    <xf numFmtId="0" fontId="0" fillId="40" borderId="82" xfId="0" quotePrefix="1" applyFill="1" applyBorder="1" applyAlignment="1">
      <alignment horizontal="left" vertical="center"/>
    </xf>
    <xf numFmtId="0" fontId="0" fillId="40" borderId="68" xfId="0" quotePrefix="1" applyFill="1" applyBorder="1" applyAlignment="1">
      <alignment horizontal="left" vertical="center"/>
    </xf>
    <xf numFmtId="165" fontId="128" fillId="40" borderId="102" xfId="0" applyNumberFormat="1" applyFont="1" applyFill="1" applyBorder="1" applyAlignment="1">
      <alignment horizontal="centerContinuous" vertical="center"/>
    </xf>
    <xf numFmtId="165" fontId="128" fillId="40" borderId="14" xfId="0" applyNumberFormat="1" applyFont="1" applyFill="1" applyBorder="1" applyAlignment="1">
      <alignment horizontal="centerContinuous" vertical="center"/>
    </xf>
    <xf numFmtId="165" fontId="128" fillId="40" borderId="12" xfId="0" applyNumberFormat="1" applyFont="1" applyFill="1" applyBorder="1" applyAlignment="1">
      <alignment horizontal="centerContinuous" vertical="center"/>
    </xf>
    <xf numFmtId="165" fontId="128" fillId="40" borderId="70" xfId="0" applyNumberFormat="1" applyFont="1" applyFill="1" applyBorder="1" applyAlignment="1">
      <alignment horizontal="centerContinuous" vertical="center"/>
    </xf>
    <xf numFmtId="0" fontId="75" fillId="0" borderId="5" xfId="0" applyFont="1" applyBorder="1"/>
    <xf numFmtId="0" fontId="0" fillId="3" borderId="99" xfId="0" applyFill="1" applyBorder="1" applyAlignment="1">
      <alignment horizontal="center"/>
    </xf>
    <xf numFmtId="165" fontId="0" fillId="72" borderId="7" xfId="0" applyNumberFormat="1" applyFill="1" applyBorder="1" applyAlignment="1">
      <alignment horizontal="center" vertical="center"/>
    </xf>
    <xf numFmtId="9" fontId="0" fillId="72" borderId="0" xfId="0" applyNumberFormat="1" applyFill="1" applyAlignment="1">
      <alignment horizontal="center" vertical="center"/>
    </xf>
    <xf numFmtId="165" fontId="0" fillId="72" borderId="13" xfId="0" applyNumberFormat="1" applyFill="1" applyBorder="1" applyAlignment="1">
      <alignment horizontal="center" vertical="center"/>
    </xf>
    <xf numFmtId="9" fontId="0" fillId="72" borderId="13" xfId="0" applyNumberFormat="1" applyFill="1" applyBorder="1" applyAlignment="1">
      <alignment horizontal="center" vertical="center"/>
    </xf>
    <xf numFmtId="9" fontId="0" fillId="72" borderId="97" xfId="0" applyNumberFormat="1" applyFill="1" applyBorder="1" applyAlignment="1">
      <alignment horizontal="center" vertical="center"/>
    </xf>
    <xf numFmtId="165" fontId="0" fillId="72" borderId="6" xfId="0" applyNumberFormat="1" applyFill="1" applyBorder="1" applyAlignment="1">
      <alignment horizontal="center" vertical="center"/>
    </xf>
    <xf numFmtId="9" fontId="0" fillId="72" borderId="2" xfId="0" applyNumberFormat="1" applyFill="1" applyBorder="1" applyAlignment="1">
      <alignment horizontal="center" vertical="center"/>
    </xf>
    <xf numFmtId="165" fontId="0" fillId="72" borderId="1" xfId="0" applyNumberFormat="1" applyFill="1" applyBorder="1" applyAlignment="1">
      <alignment horizontal="center" vertical="center"/>
    </xf>
    <xf numFmtId="9" fontId="0" fillId="72" borderId="1" xfId="0" applyNumberFormat="1" applyFill="1" applyBorder="1" applyAlignment="1">
      <alignment horizontal="center" vertical="center"/>
    </xf>
    <xf numFmtId="9" fontId="0" fillId="72" borderId="72" xfId="0" applyNumberFormat="1" applyFill="1" applyBorder="1" applyAlignment="1">
      <alignment horizontal="center" vertical="center"/>
    </xf>
    <xf numFmtId="165" fontId="0" fillId="72" borderId="76" xfId="0" applyNumberFormat="1" applyFill="1" applyBorder="1" applyAlignment="1">
      <alignment horizontal="center" vertical="center"/>
    </xf>
    <xf numFmtId="9" fontId="0" fillId="72" borderId="31" xfId="0" applyNumberFormat="1" applyFill="1" applyBorder="1" applyAlignment="1">
      <alignment horizontal="center" vertical="center"/>
    </xf>
    <xf numFmtId="165" fontId="0" fillId="72" borderId="81" xfId="0" applyNumberFormat="1" applyFill="1" applyBorder="1" applyAlignment="1">
      <alignment horizontal="center" vertical="center"/>
    </xf>
    <xf numFmtId="9" fontId="0" fillId="72" borderId="81" xfId="0" applyNumberFormat="1" applyFill="1" applyBorder="1" applyAlignment="1">
      <alignment horizontal="center" vertical="center"/>
    </xf>
    <xf numFmtId="9" fontId="0" fillId="72" borderId="98" xfId="0" applyNumberFormat="1" applyFill="1" applyBorder="1" applyAlignment="1">
      <alignment horizontal="center" vertical="center"/>
    </xf>
    <xf numFmtId="165" fontId="0" fillId="72" borderId="7" xfId="0" applyNumberFormat="1" applyFill="1" applyBorder="1" applyAlignment="1">
      <alignment horizontal="centerContinuous" vertical="center"/>
    </xf>
    <xf numFmtId="165" fontId="0" fillId="72" borderId="0" xfId="0" applyNumberFormat="1" applyFill="1" applyAlignment="1">
      <alignment horizontal="centerContinuous" vertical="center"/>
    </xf>
    <xf numFmtId="165" fontId="0" fillId="72" borderId="13" xfId="0" applyNumberFormat="1" applyFill="1" applyBorder="1" applyAlignment="1">
      <alignment horizontal="centerContinuous" vertical="center"/>
    </xf>
    <xf numFmtId="165" fontId="0" fillId="72" borderId="97" xfId="0" applyNumberFormat="1" applyFill="1" applyBorder="1" applyAlignment="1">
      <alignment horizontal="centerContinuous" vertical="center"/>
    </xf>
    <xf numFmtId="9" fontId="0" fillId="72" borderId="7" xfId="602" applyFont="1" applyFill="1" applyBorder="1" applyAlignment="1">
      <alignment horizontal="centerContinuous" vertical="center"/>
    </xf>
    <xf numFmtId="9" fontId="0" fillId="72" borderId="0" xfId="602" applyFont="1" applyFill="1" applyBorder="1" applyAlignment="1">
      <alignment horizontal="centerContinuous" vertical="center"/>
    </xf>
    <xf numFmtId="9" fontId="0" fillId="72" borderId="13" xfId="602" applyFont="1" applyFill="1" applyBorder="1" applyAlignment="1">
      <alignment horizontal="centerContinuous" vertical="center"/>
    </xf>
    <xf numFmtId="9" fontId="0" fillId="72" borderId="97" xfId="602" applyFont="1" applyFill="1" applyBorder="1" applyAlignment="1">
      <alignment horizontal="centerContinuous" vertical="center"/>
    </xf>
    <xf numFmtId="0" fontId="53" fillId="41" borderId="4" xfId="0" applyFont="1" applyFill="1" applyBorder="1" applyAlignment="1">
      <alignment horizontal="center" vertical="center" wrapText="1"/>
    </xf>
    <xf numFmtId="9" fontId="4" fillId="41" borderId="33" xfId="0" applyNumberFormat="1" applyFont="1" applyFill="1" applyBorder="1" applyAlignment="1">
      <alignment horizontal="center" vertical="center" wrapText="1"/>
    </xf>
    <xf numFmtId="171" fontId="4" fillId="41" borderId="33" xfId="0" applyNumberFormat="1" applyFont="1" applyFill="1" applyBorder="1" applyAlignment="1">
      <alignment horizontal="center" vertical="center" wrapText="1"/>
    </xf>
    <xf numFmtId="6" fontId="4" fillId="41" borderId="10" xfId="0" applyNumberFormat="1" applyFont="1" applyFill="1" applyBorder="1" applyAlignment="1">
      <alignment horizontal="center" vertical="center" wrapText="1"/>
    </xf>
    <xf numFmtId="9" fontId="4" fillId="41" borderId="10" xfId="602" applyFont="1" applyFill="1" applyBorder="1" applyAlignment="1">
      <alignment horizontal="center" vertical="center" wrapText="1"/>
    </xf>
    <xf numFmtId="6" fontId="4" fillId="41" borderId="10" xfId="0" applyNumberFormat="1" applyFont="1" applyFill="1" applyBorder="1" applyAlignment="1">
      <alignment horizontal="center" vertical="center"/>
    </xf>
    <xf numFmtId="9" fontId="4" fillId="41" borderId="10" xfId="0" applyNumberFormat="1" applyFont="1" applyFill="1" applyBorder="1" applyAlignment="1">
      <alignment horizontal="center" vertical="center"/>
    </xf>
    <xf numFmtId="6" fontId="4" fillId="41" borderId="5" xfId="0" applyNumberFormat="1" applyFont="1" applyFill="1" applyBorder="1" applyAlignment="1">
      <alignment horizontal="center" vertical="center"/>
    </xf>
    <xf numFmtId="6" fontId="4" fillId="41" borderId="5" xfId="0" applyNumberFormat="1" applyFont="1" applyFill="1" applyBorder="1" applyAlignment="1">
      <alignment horizontal="center" vertical="center" wrapText="1"/>
    </xf>
    <xf numFmtId="9" fontId="4" fillId="41" borderId="5" xfId="602" applyFont="1" applyFill="1" applyBorder="1" applyAlignment="1">
      <alignment horizontal="center" vertical="center"/>
    </xf>
    <xf numFmtId="165" fontId="4" fillId="41" borderId="8" xfId="0" applyNumberFormat="1" applyFont="1" applyFill="1" applyBorder="1" applyAlignment="1">
      <alignment horizontal="center" vertical="center" wrapText="1"/>
    </xf>
    <xf numFmtId="9" fontId="4" fillId="41" borderId="8" xfId="602" applyFont="1" applyFill="1" applyBorder="1" applyAlignment="1">
      <alignment horizontal="center" vertical="center" wrapText="1"/>
    </xf>
    <xf numFmtId="165" fontId="4" fillId="41" borderId="10" xfId="0" applyNumberFormat="1" applyFont="1" applyFill="1" applyBorder="1" applyAlignment="1">
      <alignment horizontal="center" vertical="center"/>
    </xf>
    <xf numFmtId="165" fontId="4" fillId="41" borderId="10" xfId="0" applyNumberFormat="1" applyFont="1" applyFill="1" applyBorder="1" applyAlignment="1">
      <alignment horizontal="center" vertical="center" wrapText="1"/>
    </xf>
    <xf numFmtId="6" fontId="4" fillId="41" borderId="32" xfId="0" applyNumberFormat="1" applyFont="1" applyFill="1" applyBorder="1" applyAlignment="1">
      <alignment horizontal="center" vertical="center"/>
    </xf>
    <xf numFmtId="6" fontId="4" fillId="41" borderId="8" xfId="0" applyNumberFormat="1" applyFont="1" applyFill="1" applyBorder="1" applyAlignment="1">
      <alignment horizontal="center" vertical="center"/>
    </xf>
    <xf numFmtId="6" fontId="4" fillId="41" borderId="45" xfId="0" applyNumberFormat="1" applyFont="1" applyFill="1" applyBorder="1" applyAlignment="1">
      <alignment horizontal="center" vertical="center"/>
    </xf>
    <xf numFmtId="165" fontId="4" fillId="41" borderId="10" xfId="602" applyNumberFormat="1" applyFont="1" applyFill="1" applyBorder="1" applyAlignment="1">
      <alignment horizontal="center" vertical="center"/>
    </xf>
    <xf numFmtId="165" fontId="4" fillId="41" borderId="32" xfId="602" applyNumberFormat="1" applyFont="1" applyFill="1" applyBorder="1" applyAlignment="1">
      <alignment horizontal="center" vertical="center"/>
    </xf>
    <xf numFmtId="165" fontId="4" fillId="41" borderId="8" xfId="602" applyNumberFormat="1" applyFont="1" applyFill="1" applyBorder="1" applyAlignment="1">
      <alignment horizontal="center" vertical="center"/>
    </xf>
    <xf numFmtId="165" fontId="4" fillId="41" borderId="45" xfId="602" applyNumberFormat="1" applyFont="1" applyFill="1" applyBorder="1" applyAlignment="1">
      <alignment horizontal="center" vertical="center"/>
    </xf>
    <xf numFmtId="165" fontId="127" fillId="39" borderId="10" xfId="0" applyNumberFormat="1" applyFont="1" applyFill="1" applyBorder="1" applyAlignment="1">
      <alignment horizontal="center" vertical="center"/>
    </xf>
    <xf numFmtId="0" fontId="53" fillId="73" borderId="4" xfId="0" applyFont="1" applyFill="1" applyBorder="1" applyAlignment="1">
      <alignment horizontal="center" vertical="center" wrapText="1"/>
    </xf>
    <xf numFmtId="9" fontId="4" fillId="73" borderId="33" xfId="0" applyNumberFormat="1" applyFont="1" applyFill="1" applyBorder="1" applyAlignment="1">
      <alignment horizontal="center" vertical="center" wrapText="1"/>
    </xf>
    <xf numFmtId="171" fontId="4" fillId="73" borderId="33" xfId="0" applyNumberFormat="1" applyFont="1" applyFill="1" applyBorder="1" applyAlignment="1">
      <alignment horizontal="center" vertical="center" wrapText="1"/>
    </xf>
    <xf numFmtId="6" fontId="4" fillId="73" borderId="10" xfId="0" applyNumberFormat="1" applyFont="1" applyFill="1" applyBorder="1" applyAlignment="1">
      <alignment horizontal="center" vertical="center" wrapText="1"/>
    </xf>
    <xf numFmtId="6" fontId="4" fillId="73" borderId="10" xfId="0" applyNumberFormat="1" applyFont="1" applyFill="1" applyBorder="1" applyAlignment="1">
      <alignment horizontal="center" vertical="center"/>
    </xf>
    <xf numFmtId="6" fontId="4" fillId="73" borderId="5" xfId="0" applyNumberFormat="1" applyFont="1" applyFill="1" applyBorder="1" applyAlignment="1">
      <alignment horizontal="center" vertical="center"/>
    </xf>
    <xf numFmtId="6" fontId="4" fillId="73" borderId="5" xfId="0" applyNumberFormat="1" applyFont="1" applyFill="1" applyBorder="1" applyAlignment="1">
      <alignment horizontal="center" vertical="center" wrapText="1"/>
    </xf>
    <xf numFmtId="9" fontId="4" fillId="73" borderId="10" xfId="0" applyNumberFormat="1" applyFont="1" applyFill="1" applyBorder="1" applyAlignment="1">
      <alignment horizontal="center" vertical="center"/>
    </xf>
    <xf numFmtId="165" fontId="4" fillId="73" borderId="8" xfId="0" applyNumberFormat="1" applyFont="1" applyFill="1" applyBorder="1" applyAlignment="1">
      <alignment horizontal="center" vertical="center" wrapText="1"/>
    </xf>
    <xf numFmtId="165" fontId="4" fillId="73" borderId="10" xfId="0" applyNumberFormat="1" applyFont="1" applyFill="1" applyBorder="1" applyAlignment="1">
      <alignment horizontal="center" vertical="center"/>
    </xf>
    <xf numFmtId="165" fontId="4" fillId="73" borderId="10" xfId="0" applyNumberFormat="1" applyFont="1" applyFill="1" applyBorder="1" applyAlignment="1">
      <alignment horizontal="center" vertical="center" wrapText="1"/>
    </xf>
    <xf numFmtId="6" fontId="4" fillId="73" borderId="32" xfId="0" applyNumberFormat="1" applyFont="1" applyFill="1" applyBorder="1" applyAlignment="1">
      <alignment horizontal="center" vertical="center"/>
    </xf>
    <xf numFmtId="6" fontId="4" fillId="73" borderId="8" xfId="0" applyNumberFormat="1" applyFont="1" applyFill="1" applyBorder="1" applyAlignment="1">
      <alignment horizontal="center" vertical="center"/>
    </xf>
    <xf numFmtId="6" fontId="4" fillId="73" borderId="45" xfId="0" applyNumberFormat="1" applyFont="1" applyFill="1" applyBorder="1" applyAlignment="1">
      <alignment horizontal="center" vertical="center"/>
    </xf>
    <xf numFmtId="0" fontId="0" fillId="74" borderId="0" xfId="0" applyFill="1"/>
    <xf numFmtId="0" fontId="0" fillId="74" borderId="0" xfId="0" applyFill="1" applyAlignment="1">
      <alignment horizontal="center"/>
    </xf>
    <xf numFmtId="0" fontId="0" fillId="0" borderId="0" xfId="0" applyAlignment="1">
      <alignment vertical="center"/>
    </xf>
    <xf numFmtId="0" fontId="0" fillId="0" borderId="40" xfId="0" applyBorder="1" applyAlignment="1">
      <alignment vertical="center"/>
    </xf>
    <xf numFmtId="0" fontId="0" fillId="0" borderId="41" xfId="0" applyBorder="1"/>
    <xf numFmtId="0" fontId="0" fillId="0" borderId="40" xfId="0" applyBorder="1"/>
    <xf numFmtId="165" fontId="0" fillId="0" borderId="40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42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 vertical="center"/>
    </xf>
    <xf numFmtId="165" fontId="0" fillId="0" borderId="43" xfId="0" applyNumberFormat="1" applyBorder="1" applyAlignment="1">
      <alignment horizontal="center" vertical="center"/>
    </xf>
    <xf numFmtId="0" fontId="0" fillId="75" borderId="5" xfId="0" applyFill="1" applyBorder="1"/>
    <xf numFmtId="0" fontId="0" fillId="75" borderId="4" xfId="0" applyFill="1" applyBorder="1"/>
    <xf numFmtId="0" fontId="11" fillId="75" borderId="4" xfId="0" applyFont="1" applyFill="1" applyBorder="1" applyAlignment="1">
      <alignment horizontal="center" vertical="center" wrapText="1"/>
    </xf>
    <xf numFmtId="165" fontId="0" fillId="75" borderId="4" xfId="0" applyNumberFormat="1" applyFill="1" applyBorder="1" applyAlignment="1">
      <alignment horizontal="center" vertical="center"/>
    </xf>
    <xf numFmtId="165" fontId="0" fillId="75" borderId="4" xfId="0" applyNumberFormat="1" applyFill="1" applyBorder="1" applyAlignment="1">
      <alignment horizontal="center"/>
    </xf>
    <xf numFmtId="165" fontId="0" fillId="75" borderId="103" xfId="0" applyNumberFormat="1" applyFill="1" applyBorder="1" applyAlignment="1">
      <alignment horizontal="center"/>
    </xf>
    <xf numFmtId="0" fontId="0" fillId="75" borderId="4" xfId="0" applyFill="1" applyBorder="1" applyAlignment="1">
      <alignment vertical="center"/>
    </xf>
    <xf numFmtId="0" fontId="58" fillId="71" borderId="105" xfId="0" applyFont="1" applyFill="1" applyBorder="1" applyAlignment="1">
      <alignment horizontal="center" vertical="center"/>
    </xf>
    <xf numFmtId="0" fontId="58" fillId="71" borderId="106" xfId="0" applyFont="1" applyFill="1" applyBorder="1" applyAlignment="1">
      <alignment horizontal="center" vertical="center"/>
    </xf>
    <xf numFmtId="0" fontId="58" fillId="71" borderId="108" xfId="0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9" fontId="4" fillId="0" borderId="0" xfId="602" applyFont="1" applyFill="1" applyBorder="1" applyAlignment="1">
      <alignment horizontal="center" vertical="center"/>
    </xf>
    <xf numFmtId="9" fontId="4" fillId="0" borderId="41" xfId="602" applyFont="1" applyFill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8" fontId="4" fillId="3" borderId="10" xfId="60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left" wrapText="1"/>
    </xf>
    <xf numFmtId="0" fontId="130" fillId="0" borderId="10" xfId="0" applyFont="1" applyBorder="1"/>
    <xf numFmtId="165" fontId="0" fillId="72" borderId="7" xfId="0" quotePrefix="1" applyNumberFormat="1" applyFill="1" applyBorder="1" applyAlignment="1">
      <alignment horizontal="centerContinuous" vertical="center"/>
    </xf>
    <xf numFmtId="165" fontId="0" fillId="72" borderId="13" xfId="0" quotePrefix="1" applyNumberFormat="1" applyFill="1" applyBorder="1" applyAlignment="1">
      <alignment horizontal="centerContinuous" vertical="center"/>
    </xf>
    <xf numFmtId="0" fontId="0" fillId="3" borderId="40" xfId="0" applyFill="1" applyBorder="1" applyAlignment="1">
      <alignment vertical="center"/>
    </xf>
    <xf numFmtId="0" fontId="0" fillId="3" borderId="40" xfId="0" quotePrefix="1" applyFill="1" applyBorder="1" applyAlignment="1">
      <alignment horizontal="left" vertical="center"/>
    </xf>
    <xf numFmtId="0" fontId="0" fillId="3" borderId="42" xfId="0" quotePrefix="1" applyFill="1" applyBorder="1" applyAlignment="1">
      <alignment horizontal="left" vertical="center"/>
    </xf>
    <xf numFmtId="0" fontId="0" fillId="3" borderId="110" xfId="0" applyFill="1" applyBorder="1" applyAlignment="1">
      <alignment horizontal="centerContinuous" vertical="center"/>
    </xf>
    <xf numFmtId="0" fontId="0" fillId="72" borderId="97" xfId="0" quotePrefix="1" applyFill="1" applyBorder="1" applyAlignment="1">
      <alignment horizontal="centerContinuous" vertical="center"/>
    </xf>
    <xf numFmtId="0" fontId="0" fillId="72" borderId="97" xfId="0" applyFill="1" applyBorder="1" applyAlignment="1">
      <alignment horizontal="centerContinuous" vertical="center"/>
    </xf>
    <xf numFmtId="0" fontId="0" fillId="72" borderId="97" xfId="602" applyNumberFormat="1" applyFont="1" applyFill="1" applyBorder="1" applyAlignment="1">
      <alignment horizontal="centerContinuous" vertical="center"/>
    </xf>
    <xf numFmtId="0" fontId="0" fillId="72" borderId="98" xfId="0" applyFill="1" applyBorder="1" applyAlignment="1">
      <alignment horizontal="centerContinuous" vertical="center"/>
    </xf>
    <xf numFmtId="14" fontId="0" fillId="72" borderId="97" xfId="0" applyNumberFormat="1" applyFill="1" applyBorder="1" applyAlignment="1">
      <alignment horizontal="centerContinuous" vertical="center"/>
    </xf>
    <xf numFmtId="0" fontId="0" fillId="0" borderId="0" xfId="0" applyAlignment="1">
      <alignment horizontal="center"/>
    </xf>
    <xf numFmtId="0" fontId="11" fillId="0" borderId="67" xfId="0" applyFont="1" applyBorder="1" applyAlignment="1">
      <alignment horizontal="center" vertical="center"/>
    </xf>
    <xf numFmtId="0" fontId="56" fillId="71" borderId="11" xfId="0" applyFont="1" applyFill="1" applyBorder="1" applyAlignment="1">
      <alignment horizontal="center" vertical="center" wrapText="1"/>
    </xf>
    <xf numFmtId="0" fontId="0" fillId="72" borderId="33" xfId="0" applyFill="1" applyBorder="1" applyAlignment="1" applyProtection="1">
      <alignment horizontal="center" vertical="center" wrapText="1"/>
      <protection locked="0"/>
    </xf>
    <xf numFmtId="0" fontId="0" fillId="72" borderId="10" xfId="0" applyFill="1" applyBorder="1" applyAlignment="1" applyProtection="1">
      <alignment horizontal="center" vertical="center" wrapText="1"/>
      <protection locked="0"/>
    </xf>
    <xf numFmtId="0" fontId="0" fillId="72" borderId="10" xfId="0" applyFill="1" applyBorder="1" applyAlignment="1" applyProtection="1">
      <alignment horizontal="center" vertical="center"/>
      <protection locked="0"/>
    </xf>
    <xf numFmtId="0" fontId="0" fillId="72" borderId="32" xfId="0" applyFill="1" applyBorder="1" applyAlignment="1" applyProtection="1">
      <alignment horizontal="center" vertical="center"/>
      <protection locked="0"/>
    </xf>
    <xf numFmtId="0" fontId="0" fillId="72" borderId="8" xfId="0" applyFill="1" applyBorder="1" applyAlignment="1" applyProtection="1">
      <alignment horizontal="center" vertical="center"/>
      <protection locked="0"/>
    </xf>
    <xf numFmtId="0" fontId="0" fillId="72" borderId="45" xfId="0" applyFill="1" applyBorder="1" applyAlignment="1" applyProtection="1">
      <alignment horizontal="center" vertical="center"/>
      <protection locked="0"/>
    </xf>
    <xf numFmtId="0" fontId="58" fillId="71" borderId="99" xfId="0" applyFont="1" applyFill="1" applyBorder="1" applyAlignment="1">
      <alignment horizontal="centerContinuous" vertical="center" wrapText="1"/>
    </xf>
    <xf numFmtId="0" fontId="58" fillId="71" borderId="79" xfId="0" applyFont="1" applyFill="1" applyBorder="1" applyAlignment="1">
      <alignment horizontal="centerContinuous" vertical="center" wrapText="1"/>
    </xf>
    <xf numFmtId="0" fontId="58" fillId="71" borderId="111" xfId="0" applyFont="1" applyFill="1" applyBorder="1" applyAlignment="1">
      <alignment horizontal="centerContinuous" vertical="center" wrapText="1"/>
    </xf>
    <xf numFmtId="0" fontId="58" fillId="71" borderId="80" xfId="0" applyFont="1" applyFill="1" applyBorder="1" applyAlignment="1">
      <alignment horizontal="centerContinuous" vertical="center" wrapText="1"/>
    </xf>
    <xf numFmtId="165" fontId="128" fillId="40" borderId="82" xfId="0" applyNumberFormat="1" applyFont="1" applyFill="1" applyBorder="1" applyAlignment="1">
      <alignment horizontal="centerContinuous" vertical="center"/>
    </xf>
    <xf numFmtId="165" fontId="128" fillId="40" borderId="68" xfId="0" applyNumberFormat="1" applyFont="1" applyFill="1" applyBorder="1" applyAlignment="1">
      <alignment horizontal="centerContinuous" vertical="center"/>
    </xf>
    <xf numFmtId="165" fontId="128" fillId="40" borderId="11" xfId="0" applyNumberFormat="1" applyFont="1" applyFill="1" applyBorder="1" applyAlignment="1">
      <alignment horizontal="centerContinuous" vertical="center"/>
    </xf>
    <xf numFmtId="0" fontId="132" fillId="0" borderId="40" xfId="0" applyFont="1" applyBorder="1" applyAlignment="1">
      <alignment horizontal="center" vertical="center"/>
    </xf>
    <xf numFmtId="0" fontId="132" fillId="0" borderId="40" xfId="0" applyFont="1" applyBorder="1" applyAlignment="1">
      <alignment horizontal="center" vertical="center" wrapText="1"/>
    </xf>
    <xf numFmtId="0" fontId="132" fillId="0" borderId="42" xfId="0" applyFont="1" applyBorder="1" applyAlignment="1">
      <alignment horizontal="center" vertical="center" wrapText="1"/>
    </xf>
    <xf numFmtId="0" fontId="132" fillId="0" borderId="1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 wrapText="1"/>
    </xf>
    <xf numFmtId="0" fontId="132" fillId="0" borderId="81" xfId="0" applyFont="1" applyBorder="1" applyAlignment="1">
      <alignment horizontal="center" vertical="center" wrapText="1"/>
    </xf>
    <xf numFmtId="0" fontId="11" fillId="3" borderId="0" xfId="0" applyFont="1" applyFill="1"/>
    <xf numFmtId="0" fontId="6" fillId="3" borderId="0" xfId="0" applyFont="1" applyFill="1"/>
    <xf numFmtId="0" fontId="132" fillId="72" borderId="0" xfId="0" applyFont="1" applyFill="1" applyAlignment="1">
      <alignment horizontal="center" vertical="center"/>
    </xf>
    <xf numFmtId="0" fontId="132" fillId="72" borderId="41" xfId="0" applyFont="1" applyFill="1" applyBorder="1" applyAlignment="1">
      <alignment horizontal="center" vertical="center"/>
    </xf>
    <xf numFmtId="0" fontId="132" fillId="72" borderId="31" xfId="0" applyFont="1" applyFill="1" applyBorder="1" applyAlignment="1">
      <alignment horizontal="center" vertical="center"/>
    </xf>
    <xf numFmtId="0" fontId="132" fillId="72" borderId="43" xfId="0" applyFont="1" applyFill="1" applyBorder="1" applyAlignment="1">
      <alignment horizontal="center" vertical="center"/>
    </xf>
    <xf numFmtId="0" fontId="55" fillId="0" borderId="103" xfId="0" applyFont="1" applyBorder="1" applyAlignment="1">
      <alignment horizontal="center" vertical="center"/>
    </xf>
    <xf numFmtId="0" fontId="11" fillId="72" borderId="70" xfId="0" applyFont="1" applyFill="1" applyBorder="1" applyAlignment="1">
      <alignment horizontal="center" vertical="center"/>
    </xf>
    <xf numFmtId="0" fontId="11" fillId="72" borderId="102" xfId="0" applyFont="1" applyFill="1" applyBorder="1" applyAlignment="1">
      <alignment horizontal="center" vertical="center"/>
    </xf>
    <xf numFmtId="0" fontId="11" fillId="72" borderId="10" xfId="0" applyFont="1" applyFill="1" applyBorder="1" applyAlignment="1">
      <alignment horizontal="center" vertical="center"/>
    </xf>
    <xf numFmtId="0" fontId="133" fillId="0" borderId="0" xfId="0" applyFont="1"/>
    <xf numFmtId="0" fontId="5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72" borderId="114" xfId="0" applyFill="1" applyBorder="1" applyAlignment="1">
      <alignment horizontal="center" vertical="center"/>
    </xf>
    <xf numFmtId="0" fontId="55" fillId="0" borderId="116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164" fontId="0" fillId="72" borderId="115" xfId="0" applyNumberFormat="1" applyFill="1" applyBorder="1" applyAlignment="1">
      <alignment horizontal="center" vertical="center"/>
    </xf>
    <xf numFmtId="164" fontId="0" fillId="72" borderId="72" xfId="0" applyNumberFormat="1" applyFill="1" applyBorder="1" applyAlignment="1">
      <alignment horizontal="center" vertical="center"/>
    </xf>
    <xf numFmtId="164" fontId="0" fillId="72" borderId="70" xfId="0" applyNumberFormat="1" applyFill="1" applyBorder="1" applyAlignment="1">
      <alignment horizontal="center" vertical="center"/>
    </xf>
    <xf numFmtId="164" fontId="0" fillId="72" borderId="98" xfId="0" applyNumberFormat="1" applyFill="1" applyBorder="1" applyAlignment="1">
      <alignment horizontal="center" vertical="center"/>
    </xf>
    <xf numFmtId="8" fontId="0" fillId="72" borderId="1" xfId="0" applyNumberFormat="1" applyFill="1" applyBorder="1" applyAlignment="1">
      <alignment horizontal="center" vertical="center"/>
    </xf>
    <xf numFmtId="8" fontId="0" fillId="72" borderId="2" xfId="0" applyNumberFormat="1" applyFill="1" applyBorder="1" applyAlignment="1">
      <alignment horizontal="center" vertical="center"/>
    </xf>
    <xf numFmtId="8" fontId="0" fillId="72" borderId="6" xfId="0" applyNumberFormat="1" applyFill="1" applyBorder="1" applyAlignment="1">
      <alignment horizontal="center" vertical="center"/>
    </xf>
    <xf numFmtId="8" fontId="0" fillId="72" borderId="13" xfId="0" applyNumberFormat="1" applyFill="1" applyBorder="1" applyAlignment="1">
      <alignment horizontal="center" vertical="center"/>
    </xf>
    <xf numFmtId="8" fontId="0" fillId="72" borderId="0" xfId="0" applyNumberFormat="1" applyFill="1" applyAlignment="1">
      <alignment horizontal="center" vertical="center"/>
    </xf>
    <xf numFmtId="8" fontId="0" fillId="72" borderId="7" xfId="0" applyNumberFormat="1" applyFill="1" applyBorder="1" applyAlignment="1">
      <alignment horizontal="center" vertical="center"/>
    </xf>
    <xf numFmtId="8" fontId="0" fillId="72" borderId="29" xfId="0" applyNumberFormat="1" applyFill="1" applyBorder="1" applyAlignment="1">
      <alignment horizontal="center" vertical="center"/>
    </xf>
    <xf numFmtId="8" fontId="0" fillId="72" borderId="3" xfId="0" applyNumberFormat="1" applyFill="1" applyBorder="1" applyAlignment="1">
      <alignment horizontal="center" vertical="center"/>
    </xf>
    <xf numFmtId="8" fontId="0" fillId="72" borderId="9" xfId="0" applyNumberFormat="1" applyFill="1" applyBorder="1" applyAlignment="1">
      <alignment horizontal="center" vertical="center"/>
    </xf>
    <xf numFmtId="0" fontId="55" fillId="72" borderId="112" xfId="0" applyFont="1" applyFill="1" applyBorder="1" applyAlignment="1">
      <alignment horizontal="center" vertical="center"/>
    </xf>
    <xf numFmtId="0" fontId="55" fillId="72" borderId="103" xfId="0" applyFont="1" applyFill="1" applyBorder="1" applyAlignment="1">
      <alignment horizontal="center" vertical="center"/>
    </xf>
    <xf numFmtId="0" fontId="55" fillId="72" borderId="98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5" fillId="72" borderId="5" xfId="0" applyFont="1" applyFill="1" applyBorder="1" applyAlignment="1">
      <alignment horizontal="center"/>
    </xf>
    <xf numFmtId="0" fontId="55" fillId="72" borderId="4" xfId="0" applyFont="1" applyFill="1" applyBorder="1" applyAlignment="1">
      <alignment horizontal="center"/>
    </xf>
    <xf numFmtId="0" fontId="55" fillId="72" borderId="8" xfId="0" applyFont="1" applyFill="1" applyBorder="1" applyAlignment="1">
      <alignment horizontal="center"/>
    </xf>
    <xf numFmtId="0" fontId="135" fillId="3" borderId="10" xfId="0" applyFont="1" applyFill="1" applyBorder="1" applyAlignment="1">
      <alignment horizontal="center" wrapText="1"/>
    </xf>
    <xf numFmtId="0" fontId="4" fillId="0" borderId="92" xfId="0" applyFont="1" applyBorder="1" applyAlignment="1">
      <alignment horizontal="center" vertical="center"/>
    </xf>
    <xf numFmtId="165" fontId="4" fillId="0" borderId="29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9" fontId="4" fillId="0" borderId="9" xfId="602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9" fontId="4" fillId="0" borderId="66" xfId="602" applyFont="1" applyFill="1" applyBorder="1" applyAlignment="1">
      <alignment horizontal="center" vertical="center"/>
    </xf>
    <xf numFmtId="165" fontId="0" fillId="3" borderId="7" xfId="0" quotePrefix="1" applyNumberFormat="1" applyFill="1" applyBorder="1" applyAlignment="1">
      <alignment horizontal="centerContinuous" vertical="center"/>
    </xf>
    <xf numFmtId="165" fontId="0" fillId="3" borderId="0" xfId="0" applyNumberFormat="1" applyFill="1" applyAlignment="1">
      <alignment horizontal="centerContinuous" vertical="center"/>
    </xf>
    <xf numFmtId="165" fontId="0" fillId="3" borderId="13" xfId="0" quotePrefix="1" applyNumberFormat="1" applyFill="1" applyBorder="1" applyAlignment="1">
      <alignment horizontal="centerContinuous" vertical="center"/>
    </xf>
    <xf numFmtId="165" fontId="0" fillId="3" borderId="13" xfId="0" applyNumberFormat="1" applyFill="1" applyBorder="1" applyAlignment="1">
      <alignment horizontal="centerContinuous" vertical="center"/>
    </xf>
    <xf numFmtId="165" fontId="0" fillId="3" borderId="97" xfId="0" applyNumberFormat="1" applyFill="1" applyBorder="1" applyAlignment="1">
      <alignment horizontal="centerContinuous" vertical="center"/>
    </xf>
    <xf numFmtId="0" fontId="0" fillId="3" borderId="117" xfId="0" applyFill="1" applyBorder="1" applyAlignment="1">
      <alignment horizontal="centerContinuous" vertical="center"/>
    </xf>
    <xf numFmtId="0" fontId="58" fillId="71" borderId="118" xfId="0" applyFont="1" applyFill="1" applyBorder="1" applyAlignment="1">
      <alignment horizontal="centerContinuous" vertical="center" wrapText="1"/>
    </xf>
    <xf numFmtId="165" fontId="0" fillId="3" borderId="40" xfId="0" quotePrefix="1" applyNumberFormat="1" applyFill="1" applyBorder="1" applyAlignment="1">
      <alignment horizontal="centerContinuous" vertical="center"/>
    </xf>
    <xf numFmtId="165" fontId="0" fillId="72" borderId="13" xfId="0" quotePrefix="1" applyNumberFormat="1" applyFill="1" applyBorder="1" applyAlignment="1">
      <alignment horizontal="center" vertical="center"/>
    </xf>
    <xf numFmtId="165" fontId="0" fillId="72" borderId="4" xfId="0" applyNumberFormat="1" applyFill="1" applyBorder="1" applyAlignment="1">
      <alignment horizontal="center" vertical="center"/>
    </xf>
    <xf numFmtId="165" fontId="0" fillId="72" borderId="41" xfId="0" applyNumberFormat="1" applyFill="1" applyBorder="1" applyAlignment="1">
      <alignment horizontal="center" vertical="center"/>
    </xf>
    <xf numFmtId="165" fontId="0" fillId="3" borderId="42" xfId="0" quotePrefix="1" applyNumberFormat="1" applyFill="1" applyBorder="1" applyAlignment="1">
      <alignment horizontal="centerContinuous" vertical="center"/>
    </xf>
    <xf numFmtId="165" fontId="0" fillId="3" borderId="81" xfId="0" quotePrefix="1" applyNumberFormat="1" applyFill="1" applyBorder="1" applyAlignment="1">
      <alignment horizontal="centerContinuous" vertical="center"/>
    </xf>
    <xf numFmtId="165" fontId="0" fillId="72" borderId="103" xfId="0" applyNumberFormat="1" applyFill="1" applyBorder="1" applyAlignment="1">
      <alignment horizontal="center" vertical="center"/>
    </xf>
    <xf numFmtId="165" fontId="0" fillId="72" borderId="43" xfId="0" applyNumberFormat="1" applyFill="1" applyBorder="1" applyAlignment="1">
      <alignment horizontal="center" vertical="center"/>
    </xf>
    <xf numFmtId="165" fontId="0" fillId="72" borderId="41" xfId="0" quotePrefix="1" applyNumberFormat="1" applyFill="1" applyBorder="1" applyAlignment="1">
      <alignment horizontal="center" vertical="center"/>
    </xf>
    <xf numFmtId="0" fontId="58" fillId="76" borderId="104" xfId="0" applyFont="1" applyFill="1" applyBorder="1" applyAlignment="1">
      <alignment horizontal="left"/>
    </xf>
    <xf numFmtId="0" fontId="58" fillId="76" borderId="107" xfId="0" applyFont="1" applyFill="1" applyBorder="1" applyAlignment="1">
      <alignment horizontal="left"/>
    </xf>
    <xf numFmtId="0" fontId="3" fillId="0" borderId="0" xfId="0" applyFont="1"/>
    <xf numFmtId="0" fontId="3" fillId="0" borderId="0" xfId="0" quotePrefix="1" applyFont="1"/>
    <xf numFmtId="0" fontId="5" fillId="0" borderId="0" xfId="0" applyFont="1"/>
    <xf numFmtId="164" fontId="0" fillId="3" borderId="115" xfId="0" applyNumberFormat="1" applyFill="1" applyBorder="1" applyAlignment="1">
      <alignment horizontal="center" vertical="center"/>
    </xf>
    <xf numFmtId="164" fontId="0" fillId="3" borderId="72" xfId="0" applyNumberFormat="1" applyFill="1" applyBorder="1" applyAlignment="1">
      <alignment horizontal="center" vertical="center"/>
    </xf>
    <xf numFmtId="164" fontId="0" fillId="3" borderId="70" xfId="0" applyNumberFormat="1" applyFill="1" applyBorder="1" applyAlignment="1">
      <alignment horizontal="center" vertical="center"/>
    </xf>
    <xf numFmtId="164" fontId="0" fillId="3" borderId="98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 wrapText="1"/>
    </xf>
    <xf numFmtId="0" fontId="0" fillId="3" borderId="68" xfId="0" applyFill="1" applyBorder="1" applyAlignment="1">
      <alignment horizontal="left" vertical="center" wrapText="1"/>
    </xf>
    <xf numFmtId="0" fontId="4" fillId="3" borderId="38" xfId="0" applyFont="1" applyFill="1" applyBorder="1" applyAlignment="1">
      <alignment horizontal="left" vertical="center" wrapText="1" indent="1"/>
    </xf>
    <xf numFmtId="0" fontId="4" fillId="3" borderId="39" xfId="0" applyFont="1" applyFill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3" borderId="66" xfId="0" applyFont="1" applyFill="1" applyBorder="1" applyAlignment="1">
      <alignment horizontal="left" vertical="center" wrapText="1" indent="1"/>
    </xf>
    <xf numFmtId="0" fontId="0" fillId="3" borderId="82" xfId="0" applyFill="1" applyBorder="1" applyAlignment="1">
      <alignment horizontal="center" vertical="center"/>
    </xf>
    <xf numFmtId="0" fontId="0" fillId="3" borderId="95" xfId="0" applyFill="1" applyBorder="1" applyAlignment="1">
      <alignment horizontal="center" vertical="center"/>
    </xf>
    <xf numFmtId="0" fontId="0" fillId="3" borderId="40" xfId="0" applyFill="1" applyBorder="1"/>
    <xf numFmtId="0" fontId="0" fillId="72" borderId="4" xfId="0" applyFill="1" applyBorder="1" applyAlignment="1" applyProtection="1">
      <alignment horizontal="center" vertical="center"/>
      <protection locked="0"/>
    </xf>
    <xf numFmtId="0" fontId="58" fillId="0" borderId="3" xfId="0" applyFont="1" applyBorder="1" applyAlignment="1">
      <alignment vertical="center" wrapText="1"/>
    </xf>
    <xf numFmtId="0" fontId="58" fillId="0" borderId="66" xfId="0" applyFont="1" applyBorder="1" applyAlignment="1">
      <alignment vertical="center" wrapText="1"/>
    </xf>
    <xf numFmtId="0" fontId="0" fillId="3" borderId="90" xfId="0" applyFill="1" applyBorder="1" applyAlignment="1">
      <alignment horizontal="center" vertical="center" wrapText="1"/>
    </xf>
    <xf numFmtId="6" fontId="0" fillId="3" borderId="85" xfId="0" applyNumberFormat="1" applyFill="1" applyBorder="1" applyAlignment="1">
      <alignment horizontal="center" vertical="center" wrapText="1"/>
    </xf>
    <xf numFmtId="165" fontId="4" fillId="3" borderId="70" xfId="0" applyNumberFormat="1" applyFont="1" applyFill="1" applyBorder="1" applyAlignment="1">
      <alignment horizontal="center" vertical="center"/>
    </xf>
    <xf numFmtId="0" fontId="0" fillId="3" borderId="66" xfId="0" applyFill="1" applyBorder="1"/>
    <xf numFmtId="0" fontId="0" fillId="3" borderId="122" xfId="0" applyFill="1" applyBorder="1"/>
    <xf numFmtId="0" fontId="0" fillId="3" borderId="0" xfId="0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center"/>
    </xf>
    <xf numFmtId="0" fontId="9" fillId="3" borderId="0" xfId="0" applyFont="1" applyFill="1" applyAlignment="1">
      <alignment horizontal="left"/>
    </xf>
    <xf numFmtId="0" fontId="59" fillId="3" borderId="0" xfId="0" applyFont="1" applyFill="1" applyAlignment="1">
      <alignment horizontal="left"/>
    </xf>
    <xf numFmtId="0" fontId="4" fillId="3" borderId="0" xfId="0" applyFont="1" applyFill="1"/>
    <xf numFmtId="0" fontId="4" fillId="3" borderId="0" xfId="0" applyFont="1" applyFill="1" applyAlignment="1">
      <alignment horizontal="left" indent="3"/>
    </xf>
    <xf numFmtId="0" fontId="0" fillId="3" borderId="0" xfId="0" applyFill="1" applyAlignment="1">
      <alignment horizontal="left" indent="5"/>
    </xf>
    <xf numFmtId="0" fontId="3" fillId="3" borderId="0" xfId="0" applyFont="1" applyFill="1"/>
    <xf numFmtId="0" fontId="0" fillId="3" borderId="0" xfId="0" applyFill="1" applyAlignment="1">
      <alignment horizontal="left" indent="1"/>
    </xf>
    <xf numFmtId="0" fontId="4" fillId="3" borderId="11" xfId="0" applyFont="1" applyFill="1" applyBorder="1" applyAlignment="1">
      <alignment horizontal="center" vertical="center" wrapText="1"/>
    </xf>
    <xf numFmtId="0" fontId="0" fillId="3" borderId="68" xfId="0" applyFill="1" applyBorder="1"/>
    <xf numFmtId="182" fontId="0" fillId="0" borderId="0" xfId="0" applyNumberFormat="1"/>
    <xf numFmtId="0" fontId="0" fillId="77" borderId="13" xfId="0" applyFill="1" applyBorder="1"/>
    <xf numFmtId="0" fontId="0" fillId="77" borderId="0" xfId="0" applyFill="1"/>
    <xf numFmtId="0" fontId="0" fillId="77" borderId="7" xfId="0" applyFill="1" applyBorder="1"/>
    <xf numFmtId="0" fontId="0" fillId="77" borderId="81" xfId="0" applyFill="1" applyBorder="1"/>
    <xf numFmtId="0" fontId="0" fillId="77" borderId="31" xfId="0" applyFill="1" applyBorder="1"/>
    <xf numFmtId="0" fontId="0" fillId="77" borderId="76" xfId="0" applyFill="1" applyBorder="1"/>
    <xf numFmtId="0" fontId="0" fillId="2" borderId="83" xfId="0" applyFill="1" applyBorder="1"/>
    <xf numFmtId="0" fontId="0" fillId="2" borderId="84" xfId="0" applyFill="1" applyBorder="1"/>
    <xf numFmtId="0" fontId="0" fillId="2" borderId="85" xfId="0" applyFill="1" applyBorder="1"/>
    <xf numFmtId="165" fontId="0" fillId="0" borderId="6" xfId="0" applyNumberFormat="1" applyBorder="1" applyAlignment="1">
      <alignment horizontal="center" vertical="center"/>
    </xf>
    <xf numFmtId="165" fontId="0" fillId="0" borderId="72" xfId="0" applyNumberFormat="1" applyBorder="1" applyAlignment="1">
      <alignment horizontal="center" vertical="center"/>
    </xf>
    <xf numFmtId="0" fontId="11" fillId="3" borderId="95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left" vertical="center" indent="1"/>
    </xf>
    <xf numFmtId="0" fontId="0" fillId="3" borderId="6" xfId="0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indent="1"/>
    </xf>
    <xf numFmtId="0" fontId="0" fillId="3" borderId="31" xfId="0" applyFill="1" applyBorder="1" applyAlignment="1">
      <alignment horizontal="left" vertical="center" indent="1"/>
    </xf>
    <xf numFmtId="0" fontId="0" fillId="3" borderId="76" xfId="0" applyFill="1" applyBorder="1" applyAlignment="1">
      <alignment horizontal="left" vertical="center" indent="1"/>
    </xf>
    <xf numFmtId="182" fontId="0" fillId="72" borderId="7" xfId="0" applyNumberFormat="1" applyFill="1" applyBorder="1" applyAlignment="1">
      <alignment horizontal="centerContinuous" vertical="center"/>
    </xf>
    <xf numFmtId="164" fontId="0" fillId="72" borderId="13" xfId="0" quotePrefix="1" applyNumberFormat="1" applyFill="1" applyBorder="1" applyAlignment="1">
      <alignment horizontal="center" vertical="center"/>
    </xf>
    <xf numFmtId="164" fontId="0" fillId="72" borderId="13" xfId="0" applyNumberFormat="1" applyFill="1" applyBorder="1" applyAlignment="1">
      <alignment horizontal="center" vertical="center"/>
    </xf>
    <xf numFmtId="164" fontId="0" fillId="3" borderId="74" xfId="0" applyNumberFormat="1" applyFill="1" applyBorder="1" applyAlignment="1">
      <alignment horizontal="center" vertical="center"/>
    </xf>
    <xf numFmtId="164" fontId="0" fillId="3" borderId="75" xfId="0" applyNumberFormat="1" applyFill="1" applyBorder="1" applyAlignment="1">
      <alignment horizontal="center" vertical="center"/>
    </xf>
    <xf numFmtId="164" fontId="0" fillId="3" borderId="77" xfId="0" applyNumberFormat="1" applyFill="1" applyBorder="1" applyAlignment="1">
      <alignment horizontal="center" vertical="center"/>
    </xf>
    <xf numFmtId="164" fontId="0" fillId="3" borderId="73" xfId="0" applyNumberFormat="1" applyFill="1" applyBorder="1" applyAlignment="1">
      <alignment horizontal="center" vertical="center"/>
    </xf>
    <xf numFmtId="164" fontId="4" fillId="3" borderId="70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left" vertical="center" wrapText="1"/>
    </xf>
    <xf numFmtId="0" fontId="0" fillId="3" borderId="14" xfId="0" applyFill="1" applyBorder="1" applyAlignment="1">
      <alignment horizontal="left" vertical="center" wrapText="1"/>
    </xf>
    <xf numFmtId="0" fontId="0" fillId="3" borderId="68" xfId="0" applyFill="1" applyBorder="1" applyAlignment="1">
      <alignment horizontal="left" vertical="center" wrapText="1"/>
    </xf>
    <xf numFmtId="165" fontId="7" fillId="0" borderId="38" xfId="0" applyNumberFormat="1" applyFont="1" applyBorder="1" applyAlignment="1">
      <alignment horizontal="center" vertical="center"/>
    </xf>
    <xf numFmtId="165" fontId="7" fillId="0" borderId="39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41" xfId="0" applyNumberFormat="1" applyFont="1" applyBorder="1" applyAlignment="1">
      <alignment horizontal="center" vertical="center"/>
    </xf>
    <xf numFmtId="165" fontId="7" fillId="0" borderId="31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0" fillId="0" borderId="85" xfId="0" applyNumberFormat="1" applyBorder="1" applyAlignment="1">
      <alignment horizontal="center" vertical="center"/>
    </xf>
    <xf numFmtId="165" fontId="0" fillId="0" borderId="77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70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68" xfId="0" applyNumberFormat="1" applyBorder="1" applyAlignment="1">
      <alignment horizontal="center" vertical="center"/>
    </xf>
    <xf numFmtId="0" fontId="0" fillId="0" borderId="82" xfId="0" applyBorder="1" applyAlignment="1">
      <alignment horizontal="left" vertical="center" wrapText="1" indent="1"/>
    </xf>
    <xf numFmtId="0" fontId="0" fillId="0" borderId="14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70" xfId="0" applyFont="1" applyFill="1" applyBorder="1" applyAlignment="1">
      <alignment horizontal="center" vertical="center" wrapText="1"/>
    </xf>
    <xf numFmtId="0" fontId="13" fillId="3" borderId="120" xfId="0" applyFont="1" applyFill="1" applyBorder="1" applyAlignment="1">
      <alignment horizontal="center" vertical="center" textRotation="90" wrapText="1"/>
    </xf>
    <xf numFmtId="0" fontId="13" fillId="3" borderId="109" xfId="0" applyFont="1" applyFill="1" applyBorder="1" applyAlignment="1">
      <alignment horizontal="center" vertical="center" textRotation="90"/>
    </xf>
    <xf numFmtId="0" fontId="13" fillId="3" borderId="121" xfId="0" applyFont="1" applyFill="1" applyBorder="1" applyAlignment="1">
      <alignment horizontal="center" vertical="center" textRotation="90"/>
    </xf>
    <xf numFmtId="0" fontId="6" fillId="0" borderId="82" xfId="0" applyFont="1" applyBorder="1" applyAlignment="1">
      <alignment horizontal="left" vertical="center" indent="1"/>
    </xf>
    <xf numFmtId="0" fontId="6" fillId="0" borderId="14" xfId="0" applyFont="1" applyBorder="1" applyAlignment="1">
      <alignment horizontal="left" vertical="center" indent="1"/>
    </xf>
    <xf numFmtId="0" fontId="6" fillId="0" borderId="11" xfId="0" applyFont="1" applyBorder="1" applyAlignment="1">
      <alignment horizontal="left" vertical="center" indent="1"/>
    </xf>
    <xf numFmtId="0" fontId="0" fillId="0" borderId="95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0" fontId="0" fillId="0" borderId="6" xfId="0" applyBorder="1" applyAlignment="1">
      <alignment horizontal="left" vertical="center" wrapText="1" indent="1"/>
    </xf>
    <xf numFmtId="164" fontId="0" fillId="0" borderId="1" xfId="0" applyNumberFormat="1" applyBorder="1" applyAlignment="1">
      <alignment horizontal="center" vertical="center"/>
    </xf>
    <xf numFmtId="164" fontId="0" fillId="0" borderId="69" xfId="0" applyNumberFormat="1" applyBorder="1" applyAlignment="1">
      <alignment horizontal="center" vertical="center"/>
    </xf>
    <xf numFmtId="164" fontId="7" fillId="77" borderId="13" xfId="0" applyNumberFormat="1" applyFont="1" applyFill="1" applyBorder="1" applyAlignment="1">
      <alignment horizontal="center" vertical="center"/>
    </xf>
    <xf numFmtId="164" fontId="7" fillId="77" borderId="41" xfId="0" applyNumberFormat="1" applyFont="1" applyFill="1" applyBorder="1" applyAlignment="1">
      <alignment horizontal="center" vertical="center"/>
    </xf>
    <xf numFmtId="164" fontId="7" fillId="77" borderId="81" xfId="0" applyNumberFormat="1" applyFont="1" applyFill="1" applyBorder="1" applyAlignment="1">
      <alignment horizontal="center" vertical="center"/>
    </xf>
    <xf numFmtId="164" fontId="7" fillId="77" borderId="43" xfId="0" applyNumberFormat="1" applyFont="1" applyFill="1" applyBorder="1" applyAlignment="1">
      <alignment horizontal="center" vertical="center"/>
    </xf>
    <xf numFmtId="0" fontId="58" fillId="71" borderId="78" xfId="0" applyFont="1" applyFill="1" applyBorder="1" applyAlignment="1">
      <alignment horizontal="center" vertical="center" wrapText="1"/>
    </xf>
    <xf numFmtId="0" fontId="58" fillId="71" borderId="80" xfId="0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/>
    </xf>
    <xf numFmtId="164" fontId="11" fillId="3" borderId="69" xfId="0" applyNumberFormat="1" applyFont="1" applyFill="1" applyBorder="1" applyAlignment="1">
      <alignment horizontal="center" vertical="center"/>
    </xf>
    <xf numFmtId="164" fontId="11" fillId="3" borderId="81" xfId="0" applyNumberFormat="1" applyFont="1" applyFill="1" applyBorder="1" applyAlignment="1">
      <alignment horizontal="center" vertical="center"/>
    </xf>
    <xf numFmtId="164" fontId="11" fillId="3" borderId="43" xfId="0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54" fillId="3" borderId="3" xfId="0" applyFont="1" applyFill="1" applyBorder="1" applyAlignment="1">
      <alignment horizontal="center" vertical="center"/>
    </xf>
    <xf numFmtId="0" fontId="54" fillId="3" borderId="9" xfId="0" applyFont="1" applyFill="1" applyBorder="1" applyAlignment="1">
      <alignment horizontal="center" vertical="center"/>
    </xf>
    <xf numFmtId="0" fontId="58" fillId="71" borderId="79" xfId="0" applyFont="1" applyFill="1" applyBorder="1" applyAlignment="1">
      <alignment horizontal="center" vertical="center" wrapText="1"/>
    </xf>
    <xf numFmtId="0" fontId="58" fillId="71" borderId="105" xfId="0" applyFont="1" applyFill="1" applyBorder="1" applyAlignment="1">
      <alignment horizontal="center" vertical="center" wrapText="1"/>
    </xf>
    <xf numFmtId="0" fontId="58" fillId="71" borderId="14" xfId="0" applyFont="1" applyFill="1" applyBorder="1" applyAlignment="1">
      <alignment horizontal="center" vertical="center" wrapText="1"/>
    </xf>
    <xf numFmtId="0" fontId="58" fillId="71" borderId="68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8" fontId="4" fillId="3" borderId="12" xfId="601" applyNumberFormat="1" applyFont="1" applyFill="1" applyBorder="1" applyAlignment="1">
      <alignment horizontal="center" vertical="center"/>
    </xf>
    <xf numFmtId="8" fontId="4" fillId="3" borderId="11" xfId="601" applyNumberFormat="1" applyFont="1" applyFill="1" applyBorder="1" applyAlignment="1">
      <alignment horizontal="center" vertical="center"/>
    </xf>
    <xf numFmtId="0" fontId="58" fillId="71" borderId="1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71" xfId="0" applyFont="1" applyFill="1" applyBorder="1" applyAlignment="1">
      <alignment horizontal="center" vertical="center" wrapText="1"/>
    </xf>
    <xf numFmtId="0" fontId="11" fillId="3" borderId="74" xfId="0" applyFont="1" applyFill="1" applyBorder="1" applyAlignment="1">
      <alignment horizontal="center" vertical="center" wrapText="1"/>
    </xf>
    <xf numFmtId="0" fontId="53" fillId="39" borderId="5" xfId="0" applyFont="1" applyFill="1" applyBorder="1" applyAlignment="1">
      <alignment horizontal="center" vertical="center" wrapText="1"/>
    </xf>
    <xf numFmtId="0" fontId="53" fillId="39" borderId="71" xfId="0" applyFont="1" applyFill="1" applyBorder="1" applyAlignment="1">
      <alignment horizontal="center" vertical="center" wrapText="1"/>
    </xf>
    <xf numFmtId="0" fontId="53" fillId="73" borderId="12" xfId="0" applyFont="1" applyFill="1" applyBorder="1" applyAlignment="1">
      <alignment horizontal="center" vertical="center" wrapText="1"/>
    </xf>
    <xf numFmtId="0" fontId="53" fillId="73" borderId="11" xfId="0" applyFont="1" applyFill="1" applyBorder="1" applyAlignment="1">
      <alignment horizontal="center" vertical="center" wrapText="1"/>
    </xf>
    <xf numFmtId="0" fontId="53" fillId="41" borderId="12" xfId="0" applyFont="1" applyFill="1" applyBorder="1" applyAlignment="1">
      <alignment horizontal="center" vertical="center" wrapText="1"/>
    </xf>
    <xf numFmtId="0" fontId="53" fillId="41" borderId="11" xfId="0" applyFont="1" applyFill="1" applyBorder="1" applyAlignment="1">
      <alignment horizontal="center" vertical="center" wrapText="1"/>
    </xf>
    <xf numFmtId="0" fontId="8" fillId="0" borderId="12" xfId="1" applyFont="1" applyBorder="1" applyAlignment="1">
      <alignment horizontal="left" vertical="center" wrapText="1" indent="1"/>
    </xf>
    <xf numFmtId="0" fontId="8" fillId="0" borderId="14" xfId="1" applyFont="1" applyBorder="1" applyAlignment="1">
      <alignment horizontal="left" vertical="center" wrapText="1" indent="1"/>
    </xf>
    <xf numFmtId="0" fontId="8" fillId="0" borderId="11" xfId="1" applyFont="1" applyBorder="1" applyAlignment="1">
      <alignment horizontal="left" vertical="center" wrapText="1" indent="1"/>
    </xf>
    <xf numFmtId="0" fontId="11" fillId="3" borderId="4" xfId="0" applyFont="1" applyFill="1" applyBorder="1" applyAlignment="1">
      <alignment horizontal="center" vertical="center" wrapText="1"/>
    </xf>
    <xf numFmtId="0" fontId="0" fillId="0" borderId="12" xfId="1" applyFont="1" applyBorder="1" applyAlignment="1">
      <alignment horizontal="left" vertical="center" wrapText="1" indent="1"/>
    </xf>
    <xf numFmtId="0" fontId="0" fillId="0" borderId="14" xfId="1" applyFont="1" applyBorder="1" applyAlignment="1">
      <alignment horizontal="left" vertical="center" wrapText="1" indent="1"/>
    </xf>
    <xf numFmtId="0" fontId="0" fillId="0" borderId="11" xfId="1" applyFont="1" applyBorder="1" applyAlignment="1">
      <alignment horizontal="left" vertical="center" wrapText="1" indent="1"/>
    </xf>
    <xf numFmtId="0" fontId="0" fillId="0" borderId="12" xfId="0" applyBorder="1" applyAlignment="1">
      <alignment horizontal="left" vertical="center" indent="1"/>
    </xf>
    <xf numFmtId="0" fontId="0" fillId="0" borderId="14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78" xfId="0" applyBorder="1" applyAlignment="1">
      <alignment horizontal="left" vertical="center" indent="1"/>
    </xf>
    <xf numFmtId="0" fontId="0" fillId="0" borderId="79" xfId="0" applyBorder="1" applyAlignment="1">
      <alignment horizontal="left" vertical="center" indent="1"/>
    </xf>
    <xf numFmtId="0" fontId="0" fillId="0" borderId="67" xfId="0" applyBorder="1" applyAlignment="1">
      <alignment horizontal="left" vertical="center" indent="1"/>
    </xf>
    <xf numFmtId="0" fontId="58" fillId="71" borderId="10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58" fillId="71" borderId="10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63" xfId="0" applyFont="1" applyFill="1" applyBorder="1" applyAlignment="1">
      <alignment horizontal="center" vertical="center" wrapText="1"/>
    </xf>
    <xf numFmtId="0" fontId="11" fillId="3" borderId="72" xfId="0" applyFont="1" applyFill="1" applyBorder="1" applyAlignment="1">
      <alignment horizontal="center" vertical="center" wrapText="1"/>
    </xf>
    <xf numFmtId="0" fontId="58" fillId="71" borderId="104" xfId="0" applyFont="1" applyFill="1" applyBorder="1" applyAlignment="1">
      <alignment horizontal="center" vertical="center" wrapText="1"/>
    </xf>
    <xf numFmtId="0" fontId="0" fillId="40" borderId="0" xfId="0" applyFill="1" applyAlignment="1">
      <alignment horizontal="left" wrapText="1"/>
    </xf>
    <xf numFmtId="0" fontId="57" fillId="40" borderId="0" xfId="0" applyFont="1" applyFill="1" applyAlignment="1">
      <alignment horizontal="center" vertical="center" wrapText="1"/>
    </xf>
    <xf numFmtId="0" fontId="0" fillId="0" borderId="86" xfId="0" applyBorder="1" applyAlignment="1">
      <alignment horizontal="left" vertical="center" indent="1"/>
    </xf>
    <xf numFmtId="0" fontId="0" fillId="0" borderId="87" xfId="0" applyBorder="1" applyAlignment="1">
      <alignment horizontal="left" vertical="center" indent="1"/>
    </xf>
    <xf numFmtId="0" fontId="0" fillId="0" borderId="44" xfId="0" applyBorder="1" applyAlignment="1">
      <alignment horizontal="left" vertical="center" indent="1"/>
    </xf>
    <xf numFmtId="0" fontId="0" fillId="0" borderId="88" xfId="0" applyBorder="1" applyAlignment="1">
      <alignment horizontal="left" vertical="center" indent="1"/>
    </xf>
    <xf numFmtId="0" fontId="0" fillId="0" borderId="89" xfId="0" applyBorder="1" applyAlignment="1">
      <alignment horizontal="left" vertical="center" indent="1"/>
    </xf>
    <xf numFmtId="0" fontId="0" fillId="0" borderId="90" xfId="0" applyBorder="1" applyAlignment="1">
      <alignment horizontal="left" vertical="center" indent="1"/>
    </xf>
    <xf numFmtId="0" fontId="4" fillId="3" borderId="6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119" xfId="0" applyFill="1" applyBorder="1" applyAlignment="1">
      <alignment horizontal="center" vertical="center"/>
    </xf>
    <xf numFmtId="0" fontId="0" fillId="3" borderId="102" xfId="0" applyFill="1" applyBorder="1" applyAlignment="1">
      <alignment horizontal="center" vertical="center"/>
    </xf>
    <xf numFmtId="0" fontId="53" fillId="72" borderId="12" xfId="0" applyFont="1" applyFill="1" applyBorder="1" applyAlignment="1" applyProtection="1">
      <alignment horizontal="center" vertical="center"/>
      <protection locked="0"/>
    </xf>
    <xf numFmtId="0" fontId="53" fillId="72" borderId="14" xfId="0" applyFont="1" applyFill="1" applyBorder="1" applyAlignment="1" applyProtection="1">
      <alignment horizontal="center" vertical="center"/>
      <protection locked="0"/>
    </xf>
    <xf numFmtId="0" fontId="53" fillId="72" borderId="11" xfId="0" applyFont="1" applyFill="1" applyBorder="1" applyAlignment="1" applyProtection="1">
      <alignment horizontal="center" vertical="center"/>
      <protection locked="0"/>
    </xf>
    <xf numFmtId="0" fontId="73" fillId="42" borderId="60" xfId="0" applyFont="1" applyFill="1" applyBorder="1" applyAlignment="1">
      <alignment horizontal="center" vertical="center" textRotation="90"/>
    </xf>
    <xf numFmtId="0" fontId="73" fillId="42" borderId="61" xfId="0" applyFont="1" applyFill="1" applyBorder="1" applyAlignment="1">
      <alignment horizontal="center" vertical="center" textRotation="90"/>
    </xf>
    <xf numFmtId="0" fontId="73" fillId="42" borderId="62" xfId="0" applyFont="1" applyFill="1" applyBorder="1" applyAlignment="1">
      <alignment horizontal="center" vertical="center" textRotation="90"/>
    </xf>
    <xf numFmtId="0" fontId="56" fillId="71" borderId="12" xfId="0" applyFont="1" applyFill="1" applyBorder="1" applyAlignment="1">
      <alignment horizontal="center" vertical="center" wrapText="1"/>
    </xf>
    <xf numFmtId="0" fontId="56" fillId="71" borderId="1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indent="1"/>
    </xf>
    <xf numFmtId="0" fontId="11" fillId="3" borderId="2" xfId="0" applyFont="1" applyFill="1" applyBorder="1" applyAlignment="1">
      <alignment horizontal="left" vertical="center" indent="1"/>
    </xf>
    <xf numFmtId="0" fontId="11" fillId="3" borderId="6" xfId="0" applyFont="1" applyFill="1" applyBorder="1" applyAlignment="1">
      <alignment horizontal="left" vertical="center" indent="1"/>
    </xf>
    <xf numFmtId="0" fontId="11" fillId="3" borderId="91" xfId="0" applyFont="1" applyFill="1" applyBorder="1" applyAlignment="1">
      <alignment horizontal="left" vertical="center" indent="1"/>
    </xf>
    <xf numFmtId="0" fontId="11" fillId="3" borderId="35" xfId="0" applyFont="1" applyFill="1" applyBorder="1" applyAlignment="1">
      <alignment horizontal="left" vertical="center" indent="1"/>
    </xf>
    <xf numFmtId="0" fontId="11" fillId="3" borderId="63" xfId="0" applyFont="1" applyFill="1" applyBorder="1" applyAlignment="1">
      <alignment horizontal="left" vertical="center" indent="1"/>
    </xf>
    <xf numFmtId="0" fontId="11" fillId="0" borderId="86" xfId="1" applyFont="1" applyBorder="1" applyAlignment="1">
      <alignment horizontal="left" vertical="center" wrapText="1" indent="1"/>
    </xf>
    <xf numFmtId="0" fontId="11" fillId="0" borderId="87" xfId="1" applyFont="1" applyBorder="1" applyAlignment="1">
      <alignment horizontal="left" vertical="center" wrapText="1" indent="1"/>
    </xf>
    <xf numFmtId="0" fontId="11" fillId="0" borderId="44" xfId="1" applyFont="1" applyBorder="1" applyAlignment="1">
      <alignment horizontal="left" vertical="center" wrapText="1" indent="1"/>
    </xf>
    <xf numFmtId="0" fontId="0" fillId="3" borderId="9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1" fillId="0" borderId="93" xfId="0" applyFont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/>
    </xf>
    <xf numFmtId="0" fontId="0" fillId="3" borderId="12" xfId="0" applyFill="1" applyBorder="1" applyAlignment="1">
      <alignment horizontal="left" wrapText="1" indent="1"/>
    </xf>
    <xf numFmtId="0" fontId="0" fillId="3" borderId="14" xfId="0" applyFill="1" applyBorder="1" applyAlignment="1">
      <alignment horizontal="left" wrapText="1" indent="1"/>
    </xf>
    <xf numFmtId="0" fontId="0" fillId="3" borderId="11" xfId="0" applyFill="1" applyBorder="1" applyAlignment="1">
      <alignment horizontal="left" wrapText="1" indent="1"/>
    </xf>
    <xf numFmtId="0" fontId="11" fillId="3" borderId="29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indent="1"/>
    </xf>
    <xf numFmtId="0" fontId="11" fillId="3" borderId="9" xfId="0" applyFont="1" applyFill="1" applyBorder="1" applyAlignment="1">
      <alignment horizontal="left" vertical="center" indent="1"/>
    </xf>
    <xf numFmtId="0" fontId="13" fillId="0" borderId="120" xfId="0" applyFont="1" applyBorder="1" applyAlignment="1">
      <alignment horizontal="center" vertical="center" textRotation="90" wrapText="1"/>
    </xf>
    <xf numFmtId="0" fontId="13" fillId="0" borderId="109" xfId="0" applyFont="1" applyBorder="1" applyAlignment="1">
      <alignment horizontal="center" vertical="center" textRotation="90" wrapText="1"/>
    </xf>
    <xf numFmtId="0" fontId="13" fillId="0" borderId="112" xfId="0" applyFont="1" applyBorder="1" applyAlignment="1">
      <alignment horizontal="center" vertical="center" textRotation="90"/>
    </xf>
    <xf numFmtId="0" fontId="13" fillId="0" borderId="93" xfId="0" applyFont="1" applyBorder="1" applyAlignment="1">
      <alignment horizontal="center" vertical="center" textRotation="90" wrapText="1"/>
    </xf>
    <xf numFmtId="0" fontId="13" fillId="0" borderId="121" xfId="0" applyFont="1" applyBorder="1" applyAlignment="1">
      <alignment horizontal="center" vertical="center" textRotation="90"/>
    </xf>
    <xf numFmtId="0" fontId="131" fillId="40" borderId="0" xfId="0" applyFont="1" applyFill="1" applyAlignment="1">
      <alignment horizontal="center" vertical="center"/>
    </xf>
    <xf numFmtId="0" fontId="75" fillId="0" borderId="99" xfId="0" applyFont="1" applyBorder="1" applyAlignment="1">
      <alignment horizontal="center" vertical="center"/>
    </xf>
    <xf numFmtId="0" fontId="75" fillId="0" borderId="79" xfId="0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/>
    </xf>
    <xf numFmtId="0" fontId="56" fillId="71" borderId="10" xfId="0" applyFont="1" applyFill="1" applyBorder="1" applyAlignment="1">
      <alignment horizontal="center" vertical="center" wrapText="1"/>
    </xf>
    <xf numFmtId="0" fontId="56" fillId="71" borderId="70" xfId="0" applyFont="1" applyFill="1" applyBorder="1" applyAlignment="1">
      <alignment horizontal="center" vertical="center" wrapText="1"/>
    </xf>
    <xf numFmtId="165" fontId="0" fillId="3" borderId="10" xfId="0" applyNumberFormat="1" applyFill="1" applyBorder="1" applyAlignment="1">
      <alignment horizontal="center"/>
    </xf>
    <xf numFmtId="165" fontId="0" fillId="3" borderId="70" xfId="0" applyNumberFormat="1" applyFill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70" xfId="0" applyNumberFormat="1" applyFont="1" applyFill="1" applyBorder="1" applyAlignment="1">
      <alignment horizontal="center"/>
    </xf>
    <xf numFmtId="165" fontId="11" fillId="3" borderId="11" xfId="0" applyNumberFormat="1" applyFont="1" applyFill="1" applyBorder="1" applyAlignment="1">
      <alignment horizontal="center"/>
    </xf>
    <xf numFmtId="165" fontId="0" fillId="3" borderId="11" xfId="0" applyNumberFormat="1" applyFill="1" applyBorder="1" applyAlignment="1">
      <alignment horizontal="center"/>
    </xf>
    <xf numFmtId="0" fontId="4" fillId="3" borderId="65" xfId="0" applyFont="1" applyFill="1" applyBorder="1" applyAlignment="1">
      <alignment horizontal="left" vertical="center" wrapText="1" indent="1"/>
    </xf>
    <xf numFmtId="0" fontId="4" fillId="3" borderId="38" xfId="0" applyFont="1" applyFill="1" applyBorder="1" applyAlignment="1">
      <alignment horizontal="left" vertical="center" wrapText="1" indent="1"/>
    </xf>
    <xf numFmtId="0" fontId="4" fillId="3" borderId="39" xfId="0" applyFont="1" applyFill="1" applyBorder="1" applyAlignment="1">
      <alignment horizontal="left" vertical="center" wrapText="1" indent="1"/>
    </xf>
    <xf numFmtId="0" fontId="4" fillId="3" borderId="29" xfId="0" applyFont="1" applyFill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3" borderId="66" xfId="0" applyFont="1" applyFill="1" applyBorder="1" applyAlignment="1">
      <alignment horizontal="left" vertical="center" wrapText="1" indent="1"/>
    </xf>
    <xf numFmtId="0" fontId="0" fillId="3" borderId="93" xfId="0" applyFill="1" applyBorder="1" applyAlignment="1">
      <alignment horizontal="center" vertical="center" wrapText="1"/>
    </xf>
    <xf numFmtId="0" fontId="0" fillId="3" borderId="109" xfId="0" applyFill="1" applyBorder="1" applyAlignment="1">
      <alignment horizontal="center" vertical="center" wrapText="1"/>
    </xf>
    <xf numFmtId="0" fontId="0" fillId="3" borderId="94" xfId="0" applyFill="1" applyBorder="1" applyAlignment="1">
      <alignment horizontal="center" vertical="center" wrapText="1"/>
    </xf>
    <xf numFmtId="0" fontId="58" fillId="71" borderId="108" xfId="0" applyFont="1" applyFill="1" applyBorder="1" applyAlignment="1">
      <alignment horizontal="center" vertical="center" wrapText="1"/>
    </xf>
    <xf numFmtId="0" fontId="0" fillId="77" borderId="40" xfId="0" applyFill="1" applyBorder="1" applyAlignment="1">
      <alignment horizontal="left" vertical="center" wrapText="1" indent="1"/>
    </xf>
    <xf numFmtId="0" fontId="0" fillId="77" borderId="0" xfId="0" applyFill="1" applyAlignment="1">
      <alignment horizontal="left" vertical="center" wrapText="1" indent="1"/>
    </xf>
    <xf numFmtId="0" fontId="0" fillId="77" borderId="7" xfId="0" applyFill="1" applyBorder="1" applyAlignment="1">
      <alignment horizontal="left" vertical="center" wrapText="1" indent="1"/>
    </xf>
    <xf numFmtId="0" fontId="0" fillId="77" borderId="42" xfId="0" applyFill="1" applyBorder="1" applyAlignment="1">
      <alignment horizontal="left" vertical="center" wrapText="1" indent="1"/>
    </xf>
    <xf numFmtId="0" fontId="0" fillId="77" borderId="31" xfId="0" applyFill="1" applyBorder="1" applyAlignment="1">
      <alignment horizontal="left" vertical="center" wrapText="1" indent="1"/>
    </xf>
    <xf numFmtId="0" fontId="0" fillId="77" borderId="76" xfId="0" applyFill="1" applyBorder="1" applyAlignment="1">
      <alignment horizontal="left" vertical="center" wrapText="1" indent="1"/>
    </xf>
    <xf numFmtId="0" fontId="11" fillId="0" borderId="94" xfId="0" applyFont="1" applyBorder="1" applyAlignment="1">
      <alignment horizontal="center" vertical="center"/>
    </xf>
    <xf numFmtId="0" fontId="13" fillId="0" borderId="109" xfId="0" applyFont="1" applyBorder="1" applyAlignment="1">
      <alignment horizontal="center" vertical="center" textRotation="90"/>
    </xf>
    <xf numFmtId="0" fontId="4" fillId="3" borderId="12" xfId="1" applyFont="1" applyFill="1" applyBorder="1" applyAlignment="1">
      <alignment horizontal="left" vertical="center" wrapText="1" indent="1"/>
    </xf>
    <xf numFmtId="0" fontId="4" fillId="3" borderId="14" xfId="1" applyFont="1" applyFill="1" applyBorder="1" applyAlignment="1">
      <alignment horizontal="left" vertical="center" wrapText="1" indent="1"/>
    </xf>
    <xf numFmtId="0" fontId="4" fillId="3" borderId="11" xfId="1" applyFont="1" applyFill="1" applyBorder="1" applyAlignment="1">
      <alignment horizontal="left" vertical="center" wrapText="1" indent="1"/>
    </xf>
    <xf numFmtId="0" fontId="0" fillId="0" borderId="88" xfId="1" applyFont="1" applyBorder="1" applyAlignment="1">
      <alignment horizontal="left" vertical="center" wrapText="1" indent="1"/>
    </xf>
    <xf numFmtId="0" fontId="0" fillId="0" borderId="89" xfId="1" applyFont="1" applyBorder="1" applyAlignment="1">
      <alignment horizontal="left" vertical="center" wrapText="1" indent="1"/>
    </xf>
    <xf numFmtId="0" fontId="0" fillId="0" borderId="90" xfId="1" applyFont="1" applyBorder="1" applyAlignment="1">
      <alignment horizontal="left" vertical="center" wrapText="1" indent="1"/>
    </xf>
    <xf numFmtId="0" fontId="0" fillId="3" borderId="86" xfId="0" applyFill="1" applyBorder="1" applyAlignment="1">
      <alignment horizontal="left" vertical="center" wrapText="1" indent="1"/>
    </xf>
    <xf numFmtId="0" fontId="0" fillId="3" borderId="87" xfId="0" applyFill="1" applyBorder="1" applyAlignment="1">
      <alignment horizontal="left" vertical="center" wrapText="1" indent="1"/>
    </xf>
    <xf numFmtId="0" fontId="0" fillId="3" borderId="44" xfId="0" applyFill="1" applyBorder="1" applyAlignment="1">
      <alignment horizontal="left" vertical="center" wrapText="1" indent="1"/>
    </xf>
    <xf numFmtId="0" fontId="0" fillId="0" borderId="83" xfId="0" applyBorder="1" applyAlignment="1">
      <alignment horizontal="left" vertical="center" indent="1"/>
    </xf>
    <xf numFmtId="0" fontId="0" fillId="0" borderId="84" xfId="0" applyBorder="1" applyAlignment="1">
      <alignment horizontal="left" vertical="center" indent="1"/>
    </xf>
    <xf numFmtId="0" fontId="0" fillId="0" borderId="85" xfId="0" applyBorder="1" applyAlignment="1">
      <alignment horizontal="left" vertical="center" indent="1"/>
    </xf>
    <xf numFmtId="0" fontId="8" fillId="0" borderId="88" xfId="1" applyFont="1" applyBorder="1" applyAlignment="1">
      <alignment horizontal="left" vertical="center" wrapText="1" indent="1"/>
    </xf>
    <xf numFmtId="0" fontId="8" fillId="0" borderId="89" xfId="1" applyFont="1" applyBorder="1" applyAlignment="1">
      <alignment horizontal="left" vertical="center" wrapText="1" indent="1"/>
    </xf>
    <xf numFmtId="0" fontId="8" fillId="0" borderId="90" xfId="1" applyFont="1" applyBorder="1" applyAlignment="1">
      <alignment horizontal="left" vertical="center" wrapText="1" indent="1"/>
    </xf>
    <xf numFmtId="0" fontId="13" fillId="3" borderId="109" xfId="0" applyFont="1" applyFill="1" applyBorder="1" applyAlignment="1">
      <alignment horizontal="center" vertical="center" textRotation="90" wrapText="1"/>
    </xf>
    <xf numFmtId="0" fontId="13" fillId="3" borderId="94" xfId="0" applyFont="1" applyFill="1" applyBorder="1" applyAlignment="1">
      <alignment horizontal="center" vertical="center" textRotation="90" wrapText="1"/>
    </xf>
    <xf numFmtId="0" fontId="58" fillId="71" borderId="82" xfId="0" applyFont="1" applyFill="1" applyBorder="1" applyAlignment="1">
      <alignment horizontal="center" vertical="center" wrapText="1"/>
    </xf>
    <xf numFmtId="0" fontId="58" fillId="71" borderId="100" xfId="0" applyFont="1" applyFill="1" applyBorder="1" applyAlignment="1">
      <alignment horizontal="center" vertical="center" wrapText="1"/>
    </xf>
    <xf numFmtId="0" fontId="0" fillId="3" borderId="95" xfId="0" applyFill="1" applyBorder="1" applyAlignment="1">
      <alignment horizontal="center" vertical="center" textRotation="90" wrapText="1"/>
    </xf>
    <xf numFmtId="0" fontId="0" fillId="3" borderId="40" xfId="0" applyFill="1" applyBorder="1" applyAlignment="1">
      <alignment horizontal="center" vertical="center" textRotation="90"/>
    </xf>
    <xf numFmtId="0" fontId="0" fillId="3" borderId="42" xfId="0" applyFill="1" applyBorder="1" applyAlignment="1">
      <alignment horizontal="center" vertical="center" textRotation="90"/>
    </xf>
    <xf numFmtId="0" fontId="0" fillId="3" borderId="99" xfId="0" applyFill="1" applyBorder="1" applyAlignment="1">
      <alignment horizontal="center"/>
    </xf>
    <xf numFmtId="0" fontId="0" fillId="3" borderId="80" xfId="0" applyFill="1" applyBorder="1" applyAlignment="1">
      <alignment horizontal="center"/>
    </xf>
    <xf numFmtId="0" fontId="58" fillId="71" borderId="100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 textRotation="90" wrapText="1"/>
    </xf>
    <xf numFmtId="0" fontId="0" fillId="3" borderId="92" xfId="0" applyFill="1" applyBorder="1" applyAlignment="1">
      <alignment horizontal="center" vertical="center" textRotation="90" wrapText="1"/>
    </xf>
    <xf numFmtId="0" fontId="134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3" borderId="99" xfId="0" applyFill="1" applyBorder="1" applyAlignment="1">
      <alignment horizontal="center" vertical="center"/>
    </xf>
    <xf numFmtId="0" fontId="0" fillId="3" borderId="79" xfId="0" applyFill="1" applyBorder="1" applyAlignment="1">
      <alignment horizontal="center" vertical="center"/>
    </xf>
    <xf numFmtId="0" fontId="0" fillId="3" borderId="80" xfId="0" applyFill="1" applyBorder="1" applyAlignment="1">
      <alignment horizontal="center" vertical="center"/>
    </xf>
    <xf numFmtId="0" fontId="55" fillId="0" borderId="37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5" fillId="0" borderId="113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</cellXfs>
  <cellStyles count="39933">
    <cellStyle name="20% - Accent1 2" xfId="3" xr:uid="{00000000-0005-0000-0000-000000000000}"/>
    <cellStyle name="20% - Accent1 2 2" xfId="622" xr:uid="{00000000-0005-0000-0000-000001000000}"/>
    <cellStyle name="20% - Accent1 2 2 2" xfId="1886" xr:uid="{00000000-0005-0000-0000-000002000000}"/>
    <cellStyle name="20% - Accent1 2 3" xfId="623" xr:uid="{00000000-0005-0000-0000-000003000000}"/>
    <cellStyle name="20% - Accent1 2 4" xfId="1887" xr:uid="{00000000-0005-0000-0000-000004000000}"/>
    <cellStyle name="20% - Accent1 2 5" xfId="1888" xr:uid="{00000000-0005-0000-0000-000005000000}"/>
    <cellStyle name="20% - Accent1 3" xfId="624" xr:uid="{00000000-0005-0000-0000-000006000000}"/>
    <cellStyle name="20% - Accent1 3 2" xfId="625" xr:uid="{00000000-0005-0000-0000-000007000000}"/>
    <cellStyle name="20% - Accent1 3 3" xfId="1889" xr:uid="{00000000-0005-0000-0000-000008000000}"/>
    <cellStyle name="20% - Accent1 4" xfId="626" xr:uid="{00000000-0005-0000-0000-000009000000}"/>
    <cellStyle name="20% - Accent1 4 2" xfId="1890" xr:uid="{00000000-0005-0000-0000-00000A000000}"/>
    <cellStyle name="20% - Accent1 5" xfId="1891" xr:uid="{00000000-0005-0000-0000-00000B000000}"/>
    <cellStyle name="20% - Accent1 6" xfId="1892" xr:uid="{00000000-0005-0000-0000-00000C000000}"/>
    <cellStyle name="20% - Accent2 2" xfId="4" xr:uid="{00000000-0005-0000-0000-00000D000000}"/>
    <cellStyle name="20% - Accent2 2 2" xfId="627" xr:uid="{00000000-0005-0000-0000-00000E000000}"/>
    <cellStyle name="20% - Accent2 2 2 2" xfId="1893" xr:uid="{00000000-0005-0000-0000-00000F000000}"/>
    <cellStyle name="20% - Accent2 2 3" xfId="628" xr:uid="{00000000-0005-0000-0000-000010000000}"/>
    <cellStyle name="20% - Accent2 2 4" xfId="1894" xr:uid="{00000000-0005-0000-0000-000011000000}"/>
    <cellStyle name="20% - Accent2 2 5" xfId="1895" xr:uid="{00000000-0005-0000-0000-000012000000}"/>
    <cellStyle name="20% - Accent2 3" xfId="629" xr:uid="{00000000-0005-0000-0000-000013000000}"/>
    <cellStyle name="20% - Accent2 3 2" xfId="630" xr:uid="{00000000-0005-0000-0000-000014000000}"/>
    <cellStyle name="20% - Accent2 3 3" xfId="1896" xr:uid="{00000000-0005-0000-0000-000015000000}"/>
    <cellStyle name="20% - Accent2 4" xfId="631" xr:uid="{00000000-0005-0000-0000-000016000000}"/>
    <cellStyle name="20% - Accent2 4 2" xfId="1897" xr:uid="{00000000-0005-0000-0000-000017000000}"/>
    <cellStyle name="20% - Accent2 5" xfId="1898" xr:uid="{00000000-0005-0000-0000-000018000000}"/>
    <cellStyle name="20% - Accent2 6" xfId="1899" xr:uid="{00000000-0005-0000-0000-000019000000}"/>
    <cellStyle name="20% - Accent3 2" xfId="5" xr:uid="{00000000-0005-0000-0000-00001A000000}"/>
    <cellStyle name="20% - Accent3 2 2" xfId="632" xr:uid="{00000000-0005-0000-0000-00001B000000}"/>
    <cellStyle name="20% - Accent3 2 2 2" xfId="1900" xr:uid="{00000000-0005-0000-0000-00001C000000}"/>
    <cellStyle name="20% - Accent3 2 3" xfId="633" xr:uid="{00000000-0005-0000-0000-00001D000000}"/>
    <cellStyle name="20% - Accent3 2 4" xfId="1901" xr:uid="{00000000-0005-0000-0000-00001E000000}"/>
    <cellStyle name="20% - Accent3 2 5" xfId="1902" xr:uid="{00000000-0005-0000-0000-00001F000000}"/>
    <cellStyle name="20% - Accent3 3" xfId="634" xr:uid="{00000000-0005-0000-0000-000020000000}"/>
    <cellStyle name="20% - Accent3 3 2" xfId="635" xr:uid="{00000000-0005-0000-0000-000021000000}"/>
    <cellStyle name="20% - Accent3 3 3" xfId="1903" xr:uid="{00000000-0005-0000-0000-000022000000}"/>
    <cellStyle name="20% - Accent3 4" xfId="636" xr:uid="{00000000-0005-0000-0000-000023000000}"/>
    <cellStyle name="20% - Accent3 4 2" xfId="1904" xr:uid="{00000000-0005-0000-0000-000024000000}"/>
    <cellStyle name="20% - Accent3 5" xfId="1905" xr:uid="{00000000-0005-0000-0000-000025000000}"/>
    <cellStyle name="20% - Accent3 6" xfId="1906" xr:uid="{00000000-0005-0000-0000-000026000000}"/>
    <cellStyle name="20% - Accent4 2" xfId="6" xr:uid="{00000000-0005-0000-0000-000027000000}"/>
    <cellStyle name="20% - Accent4 2 2" xfId="637" xr:uid="{00000000-0005-0000-0000-000028000000}"/>
    <cellStyle name="20% - Accent4 2 2 2" xfId="1907" xr:uid="{00000000-0005-0000-0000-000029000000}"/>
    <cellStyle name="20% - Accent4 2 3" xfId="638" xr:uid="{00000000-0005-0000-0000-00002A000000}"/>
    <cellStyle name="20% - Accent4 2 4" xfId="1908" xr:uid="{00000000-0005-0000-0000-00002B000000}"/>
    <cellStyle name="20% - Accent4 2 5" xfId="1909" xr:uid="{00000000-0005-0000-0000-00002C000000}"/>
    <cellStyle name="20% - Accent4 3" xfId="639" xr:uid="{00000000-0005-0000-0000-00002D000000}"/>
    <cellStyle name="20% - Accent4 3 2" xfId="640" xr:uid="{00000000-0005-0000-0000-00002E000000}"/>
    <cellStyle name="20% - Accent4 3 3" xfId="1910" xr:uid="{00000000-0005-0000-0000-00002F000000}"/>
    <cellStyle name="20% - Accent4 4" xfId="641" xr:uid="{00000000-0005-0000-0000-000030000000}"/>
    <cellStyle name="20% - Accent4 4 2" xfId="1911" xr:uid="{00000000-0005-0000-0000-000031000000}"/>
    <cellStyle name="20% - Accent4 5" xfId="1912" xr:uid="{00000000-0005-0000-0000-000032000000}"/>
    <cellStyle name="20% - Accent4 6" xfId="1913" xr:uid="{00000000-0005-0000-0000-000033000000}"/>
    <cellStyle name="20% - Accent5 2" xfId="7" xr:uid="{00000000-0005-0000-0000-000034000000}"/>
    <cellStyle name="20% - Accent5 2 2" xfId="642" xr:uid="{00000000-0005-0000-0000-000035000000}"/>
    <cellStyle name="20% - Accent5 2 2 2" xfId="1914" xr:uid="{00000000-0005-0000-0000-000036000000}"/>
    <cellStyle name="20% - Accent5 2 3" xfId="643" xr:uid="{00000000-0005-0000-0000-000037000000}"/>
    <cellStyle name="20% - Accent5 2 4" xfId="1915" xr:uid="{00000000-0005-0000-0000-000038000000}"/>
    <cellStyle name="20% - Accent5 3" xfId="644" xr:uid="{00000000-0005-0000-0000-000039000000}"/>
    <cellStyle name="20% - Accent5 3 2" xfId="1916" xr:uid="{00000000-0005-0000-0000-00003A000000}"/>
    <cellStyle name="20% - Accent5 4" xfId="1917" xr:uid="{00000000-0005-0000-0000-00003B000000}"/>
    <cellStyle name="20% - Accent5 5" xfId="1918" xr:uid="{00000000-0005-0000-0000-00003C000000}"/>
    <cellStyle name="20% - Accent5 6" xfId="1919" xr:uid="{00000000-0005-0000-0000-00003D000000}"/>
    <cellStyle name="20% - Accent6 2" xfId="8" xr:uid="{00000000-0005-0000-0000-00003E000000}"/>
    <cellStyle name="20% - Accent6 2 2" xfId="645" xr:uid="{00000000-0005-0000-0000-00003F000000}"/>
    <cellStyle name="20% - Accent6 2 2 2" xfId="1920" xr:uid="{00000000-0005-0000-0000-000040000000}"/>
    <cellStyle name="20% - Accent6 2 3" xfId="646" xr:uid="{00000000-0005-0000-0000-000041000000}"/>
    <cellStyle name="20% - Accent6 2 4" xfId="1921" xr:uid="{00000000-0005-0000-0000-000042000000}"/>
    <cellStyle name="20% - Accent6 3" xfId="647" xr:uid="{00000000-0005-0000-0000-000043000000}"/>
    <cellStyle name="20% - Accent6 3 2" xfId="648" xr:uid="{00000000-0005-0000-0000-000044000000}"/>
    <cellStyle name="20% - Accent6 3 3" xfId="1922" xr:uid="{00000000-0005-0000-0000-000045000000}"/>
    <cellStyle name="20% - Accent6 4" xfId="649" xr:uid="{00000000-0005-0000-0000-000046000000}"/>
    <cellStyle name="20% - Accent6 4 2" xfId="1923" xr:uid="{00000000-0005-0000-0000-000047000000}"/>
    <cellStyle name="20% - Accent6 5" xfId="1924" xr:uid="{00000000-0005-0000-0000-000048000000}"/>
    <cellStyle name="20% - Accent6 6" xfId="1925" xr:uid="{00000000-0005-0000-0000-000049000000}"/>
    <cellStyle name="40% - Accent1 2" xfId="9" xr:uid="{00000000-0005-0000-0000-00004A000000}"/>
    <cellStyle name="40% - Accent1 2 2" xfId="650" xr:uid="{00000000-0005-0000-0000-00004B000000}"/>
    <cellStyle name="40% - Accent1 2 2 2" xfId="1926" xr:uid="{00000000-0005-0000-0000-00004C000000}"/>
    <cellStyle name="40% - Accent1 2 3" xfId="651" xr:uid="{00000000-0005-0000-0000-00004D000000}"/>
    <cellStyle name="40% - Accent1 2 4" xfId="1927" xr:uid="{00000000-0005-0000-0000-00004E000000}"/>
    <cellStyle name="40% - Accent1 3" xfId="652" xr:uid="{00000000-0005-0000-0000-00004F000000}"/>
    <cellStyle name="40% - Accent1 3 2" xfId="653" xr:uid="{00000000-0005-0000-0000-000050000000}"/>
    <cellStyle name="40% - Accent1 3 3" xfId="1928" xr:uid="{00000000-0005-0000-0000-000051000000}"/>
    <cellStyle name="40% - Accent1 4" xfId="654" xr:uid="{00000000-0005-0000-0000-000052000000}"/>
    <cellStyle name="40% - Accent1 4 2" xfId="1929" xr:uid="{00000000-0005-0000-0000-000053000000}"/>
    <cellStyle name="40% - Accent1 5" xfId="1930" xr:uid="{00000000-0005-0000-0000-000054000000}"/>
    <cellStyle name="40% - Accent1 6" xfId="1931" xr:uid="{00000000-0005-0000-0000-000055000000}"/>
    <cellStyle name="40% - Accent2 2" xfId="10" xr:uid="{00000000-0005-0000-0000-000056000000}"/>
    <cellStyle name="40% - Accent2 2 2" xfId="655" xr:uid="{00000000-0005-0000-0000-000057000000}"/>
    <cellStyle name="40% - Accent2 2 2 2" xfId="1932" xr:uid="{00000000-0005-0000-0000-000058000000}"/>
    <cellStyle name="40% - Accent2 2 3" xfId="656" xr:uid="{00000000-0005-0000-0000-000059000000}"/>
    <cellStyle name="40% - Accent2 2 4" xfId="1933" xr:uid="{00000000-0005-0000-0000-00005A000000}"/>
    <cellStyle name="40% - Accent2 3" xfId="657" xr:uid="{00000000-0005-0000-0000-00005B000000}"/>
    <cellStyle name="40% - Accent2 3 2" xfId="1934" xr:uid="{00000000-0005-0000-0000-00005C000000}"/>
    <cellStyle name="40% - Accent2 4" xfId="1935" xr:uid="{00000000-0005-0000-0000-00005D000000}"/>
    <cellStyle name="40% - Accent2 5" xfId="1936" xr:uid="{00000000-0005-0000-0000-00005E000000}"/>
    <cellStyle name="40% - Accent2 6" xfId="1937" xr:uid="{00000000-0005-0000-0000-00005F000000}"/>
    <cellStyle name="40% - Accent3 2" xfId="11" xr:uid="{00000000-0005-0000-0000-000060000000}"/>
    <cellStyle name="40% - Accent3 2 2" xfId="658" xr:uid="{00000000-0005-0000-0000-000061000000}"/>
    <cellStyle name="40% - Accent3 2 2 2" xfId="1938" xr:uid="{00000000-0005-0000-0000-000062000000}"/>
    <cellStyle name="40% - Accent3 2 3" xfId="659" xr:uid="{00000000-0005-0000-0000-000063000000}"/>
    <cellStyle name="40% - Accent3 2 4" xfId="1939" xr:uid="{00000000-0005-0000-0000-000064000000}"/>
    <cellStyle name="40% - Accent3 2 5" xfId="1940" xr:uid="{00000000-0005-0000-0000-000065000000}"/>
    <cellStyle name="40% - Accent3 3" xfId="660" xr:uid="{00000000-0005-0000-0000-000066000000}"/>
    <cellStyle name="40% - Accent3 3 2" xfId="661" xr:uid="{00000000-0005-0000-0000-000067000000}"/>
    <cellStyle name="40% - Accent3 3 3" xfId="1941" xr:uid="{00000000-0005-0000-0000-000068000000}"/>
    <cellStyle name="40% - Accent3 4" xfId="662" xr:uid="{00000000-0005-0000-0000-000069000000}"/>
    <cellStyle name="40% - Accent3 4 2" xfId="1942" xr:uid="{00000000-0005-0000-0000-00006A000000}"/>
    <cellStyle name="40% - Accent3 5" xfId="1943" xr:uid="{00000000-0005-0000-0000-00006B000000}"/>
    <cellStyle name="40% - Accent3 6" xfId="1944" xr:uid="{00000000-0005-0000-0000-00006C000000}"/>
    <cellStyle name="40% - Accent4 2" xfId="12" xr:uid="{00000000-0005-0000-0000-00006D000000}"/>
    <cellStyle name="40% - Accent4 2 2" xfId="663" xr:uid="{00000000-0005-0000-0000-00006E000000}"/>
    <cellStyle name="40% - Accent4 2 2 2" xfId="1945" xr:uid="{00000000-0005-0000-0000-00006F000000}"/>
    <cellStyle name="40% - Accent4 2 3" xfId="664" xr:uid="{00000000-0005-0000-0000-000070000000}"/>
    <cellStyle name="40% - Accent4 2 4" xfId="1946" xr:uid="{00000000-0005-0000-0000-000071000000}"/>
    <cellStyle name="40% - Accent4 3" xfId="665" xr:uid="{00000000-0005-0000-0000-000072000000}"/>
    <cellStyle name="40% - Accent4 3 2" xfId="666" xr:uid="{00000000-0005-0000-0000-000073000000}"/>
    <cellStyle name="40% - Accent4 3 3" xfId="1947" xr:uid="{00000000-0005-0000-0000-000074000000}"/>
    <cellStyle name="40% - Accent4 4" xfId="667" xr:uid="{00000000-0005-0000-0000-000075000000}"/>
    <cellStyle name="40% - Accent4 4 2" xfId="1948" xr:uid="{00000000-0005-0000-0000-000076000000}"/>
    <cellStyle name="40% - Accent4 5" xfId="1949" xr:uid="{00000000-0005-0000-0000-000077000000}"/>
    <cellStyle name="40% - Accent4 6" xfId="1950" xr:uid="{00000000-0005-0000-0000-000078000000}"/>
    <cellStyle name="40% - Accent5 2" xfId="13" xr:uid="{00000000-0005-0000-0000-000079000000}"/>
    <cellStyle name="40% - Accent5 2 2" xfId="668" xr:uid="{00000000-0005-0000-0000-00007A000000}"/>
    <cellStyle name="40% - Accent5 2 2 2" xfId="1951" xr:uid="{00000000-0005-0000-0000-00007B000000}"/>
    <cellStyle name="40% - Accent5 2 3" xfId="669" xr:uid="{00000000-0005-0000-0000-00007C000000}"/>
    <cellStyle name="40% - Accent5 2 4" xfId="1952" xr:uid="{00000000-0005-0000-0000-00007D000000}"/>
    <cellStyle name="40% - Accent5 3" xfId="670" xr:uid="{00000000-0005-0000-0000-00007E000000}"/>
    <cellStyle name="40% - Accent5 3 2" xfId="1953" xr:uid="{00000000-0005-0000-0000-00007F000000}"/>
    <cellStyle name="40% - Accent5 4" xfId="1954" xr:uid="{00000000-0005-0000-0000-000080000000}"/>
    <cellStyle name="40% - Accent5 5" xfId="1955" xr:uid="{00000000-0005-0000-0000-000081000000}"/>
    <cellStyle name="40% - Accent5 6" xfId="1956" xr:uid="{00000000-0005-0000-0000-000082000000}"/>
    <cellStyle name="40% - Accent6 2" xfId="14" xr:uid="{00000000-0005-0000-0000-000083000000}"/>
    <cellStyle name="40% - Accent6 2 2" xfId="671" xr:uid="{00000000-0005-0000-0000-000084000000}"/>
    <cellStyle name="40% - Accent6 2 2 2" xfId="1957" xr:uid="{00000000-0005-0000-0000-000085000000}"/>
    <cellStyle name="40% - Accent6 2 3" xfId="672" xr:uid="{00000000-0005-0000-0000-000086000000}"/>
    <cellStyle name="40% - Accent6 2 4" xfId="1958" xr:uid="{00000000-0005-0000-0000-000087000000}"/>
    <cellStyle name="40% - Accent6 3" xfId="673" xr:uid="{00000000-0005-0000-0000-000088000000}"/>
    <cellStyle name="40% - Accent6 3 2" xfId="674" xr:uid="{00000000-0005-0000-0000-000089000000}"/>
    <cellStyle name="40% - Accent6 3 3" xfId="1959" xr:uid="{00000000-0005-0000-0000-00008A000000}"/>
    <cellStyle name="40% - Accent6 4" xfId="675" xr:uid="{00000000-0005-0000-0000-00008B000000}"/>
    <cellStyle name="40% - Accent6 4 2" xfId="1960" xr:uid="{00000000-0005-0000-0000-00008C000000}"/>
    <cellStyle name="40% - Accent6 5" xfId="1961" xr:uid="{00000000-0005-0000-0000-00008D000000}"/>
    <cellStyle name="40% - Accent6 6" xfId="1962" xr:uid="{00000000-0005-0000-0000-00008E000000}"/>
    <cellStyle name="60% - Accent1 2" xfId="15" xr:uid="{00000000-0005-0000-0000-00008F000000}"/>
    <cellStyle name="60% - Accent1 2 2" xfId="676" xr:uid="{00000000-0005-0000-0000-000090000000}"/>
    <cellStyle name="60% - Accent1 2 3" xfId="677" xr:uid="{00000000-0005-0000-0000-000091000000}"/>
    <cellStyle name="60% - Accent1 2 4" xfId="1963" xr:uid="{00000000-0005-0000-0000-000092000000}"/>
    <cellStyle name="60% - Accent1 3" xfId="678" xr:uid="{00000000-0005-0000-0000-000093000000}"/>
    <cellStyle name="60% - Accent1 3 2" xfId="1964" xr:uid="{00000000-0005-0000-0000-000094000000}"/>
    <cellStyle name="60% - Accent1 4" xfId="1965" xr:uid="{00000000-0005-0000-0000-000095000000}"/>
    <cellStyle name="60% - Accent2 2" xfId="16" xr:uid="{00000000-0005-0000-0000-000096000000}"/>
    <cellStyle name="60% - Accent2 2 2" xfId="679" xr:uid="{00000000-0005-0000-0000-000097000000}"/>
    <cellStyle name="60% - Accent2 2 3" xfId="680" xr:uid="{00000000-0005-0000-0000-000098000000}"/>
    <cellStyle name="60% - Accent2 2 4" xfId="1966" xr:uid="{00000000-0005-0000-0000-000099000000}"/>
    <cellStyle name="60% - Accent2 3" xfId="1967" xr:uid="{00000000-0005-0000-0000-00009A000000}"/>
    <cellStyle name="60% - Accent3 2" xfId="17" xr:uid="{00000000-0005-0000-0000-00009B000000}"/>
    <cellStyle name="60% - Accent3 2 2" xfId="681" xr:uid="{00000000-0005-0000-0000-00009C000000}"/>
    <cellStyle name="60% - Accent3 2 3" xfId="682" xr:uid="{00000000-0005-0000-0000-00009D000000}"/>
    <cellStyle name="60% - Accent3 2 4" xfId="1968" xr:uid="{00000000-0005-0000-0000-00009E000000}"/>
    <cellStyle name="60% - Accent3 3" xfId="683" xr:uid="{00000000-0005-0000-0000-00009F000000}"/>
    <cellStyle name="60% - Accent3 3 2" xfId="1969" xr:uid="{00000000-0005-0000-0000-0000A0000000}"/>
    <cellStyle name="60% - Accent3 4" xfId="1970" xr:uid="{00000000-0005-0000-0000-0000A1000000}"/>
    <cellStyle name="60% - Accent4 2" xfId="18" xr:uid="{00000000-0005-0000-0000-0000A2000000}"/>
    <cellStyle name="60% - Accent4 2 2" xfId="684" xr:uid="{00000000-0005-0000-0000-0000A3000000}"/>
    <cellStyle name="60% - Accent4 2 3" xfId="685" xr:uid="{00000000-0005-0000-0000-0000A4000000}"/>
    <cellStyle name="60% - Accent4 2 4" xfId="1971" xr:uid="{00000000-0005-0000-0000-0000A5000000}"/>
    <cellStyle name="60% - Accent4 3" xfId="686" xr:uid="{00000000-0005-0000-0000-0000A6000000}"/>
    <cellStyle name="60% - Accent4 3 2" xfId="1972" xr:uid="{00000000-0005-0000-0000-0000A7000000}"/>
    <cellStyle name="60% - Accent4 4" xfId="1973" xr:uid="{00000000-0005-0000-0000-0000A8000000}"/>
    <cellStyle name="60% - Accent5 2" xfId="19" xr:uid="{00000000-0005-0000-0000-0000A9000000}"/>
    <cellStyle name="60% - Accent5 2 2" xfId="687" xr:uid="{00000000-0005-0000-0000-0000AA000000}"/>
    <cellStyle name="60% - Accent5 2 3" xfId="688" xr:uid="{00000000-0005-0000-0000-0000AB000000}"/>
    <cellStyle name="60% - Accent5 2 4" xfId="1974" xr:uid="{00000000-0005-0000-0000-0000AC000000}"/>
    <cellStyle name="60% - Accent5 3" xfId="689" xr:uid="{00000000-0005-0000-0000-0000AD000000}"/>
    <cellStyle name="60% - Accent5 3 2" xfId="1975" xr:uid="{00000000-0005-0000-0000-0000AE000000}"/>
    <cellStyle name="60% - Accent5 4" xfId="1976" xr:uid="{00000000-0005-0000-0000-0000AF000000}"/>
    <cellStyle name="60% - Accent6 2" xfId="20" xr:uid="{00000000-0005-0000-0000-0000B0000000}"/>
    <cellStyle name="60% - Accent6 2 2" xfId="690" xr:uid="{00000000-0005-0000-0000-0000B1000000}"/>
    <cellStyle name="60% - Accent6 2 3" xfId="691" xr:uid="{00000000-0005-0000-0000-0000B2000000}"/>
    <cellStyle name="60% - Accent6 2 4" xfId="1977" xr:uid="{00000000-0005-0000-0000-0000B3000000}"/>
    <cellStyle name="60% - Accent6 3" xfId="692" xr:uid="{00000000-0005-0000-0000-0000B4000000}"/>
    <cellStyle name="60% - Accent6 3 2" xfId="1978" xr:uid="{00000000-0005-0000-0000-0000B5000000}"/>
    <cellStyle name="60% - Accent6 4" xfId="1979" xr:uid="{00000000-0005-0000-0000-0000B6000000}"/>
    <cellStyle name="Accent1 2" xfId="21" xr:uid="{00000000-0005-0000-0000-0000B7000000}"/>
    <cellStyle name="Accent1 2 2" xfId="693" xr:uid="{00000000-0005-0000-0000-0000B8000000}"/>
    <cellStyle name="Accent1 2 3" xfId="694" xr:uid="{00000000-0005-0000-0000-0000B9000000}"/>
    <cellStyle name="Accent1 2 4" xfId="1980" xr:uid="{00000000-0005-0000-0000-0000BA000000}"/>
    <cellStyle name="Accent1 3" xfId="695" xr:uid="{00000000-0005-0000-0000-0000BB000000}"/>
    <cellStyle name="Accent1 3 2" xfId="1981" xr:uid="{00000000-0005-0000-0000-0000BC000000}"/>
    <cellStyle name="Accent1 4" xfId="1982" xr:uid="{00000000-0005-0000-0000-0000BD000000}"/>
    <cellStyle name="Accent2 2" xfId="22" xr:uid="{00000000-0005-0000-0000-0000BE000000}"/>
    <cellStyle name="Accent2 2 2" xfId="696" xr:uid="{00000000-0005-0000-0000-0000BF000000}"/>
    <cellStyle name="Accent2 2 3" xfId="697" xr:uid="{00000000-0005-0000-0000-0000C0000000}"/>
    <cellStyle name="Accent2 2 4" xfId="1983" xr:uid="{00000000-0005-0000-0000-0000C1000000}"/>
    <cellStyle name="Accent2 3" xfId="1984" xr:uid="{00000000-0005-0000-0000-0000C2000000}"/>
    <cellStyle name="Accent2 3 2" xfId="1985" xr:uid="{00000000-0005-0000-0000-0000C3000000}"/>
    <cellStyle name="Accent3 2" xfId="23" xr:uid="{00000000-0005-0000-0000-0000C4000000}"/>
    <cellStyle name="Accent3 2 2" xfId="698" xr:uid="{00000000-0005-0000-0000-0000C5000000}"/>
    <cellStyle name="Accent3 2 3" xfId="699" xr:uid="{00000000-0005-0000-0000-0000C6000000}"/>
    <cellStyle name="Accent3 2 4" xfId="1986" xr:uid="{00000000-0005-0000-0000-0000C7000000}"/>
    <cellStyle name="Accent3 3" xfId="700" xr:uid="{00000000-0005-0000-0000-0000C8000000}"/>
    <cellStyle name="Accent3 3 2" xfId="1987" xr:uid="{00000000-0005-0000-0000-0000C9000000}"/>
    <cellStyle name="Accent3 4" xfId="1988" xr:uid="{00000000-0005-0000-0000-0000CA000000}"/>
    <cellStyle name="Accent4 2" xfId="24" xr:uid="{00000000-0005-0000-0000-0000CB000000}"/>
    <cellStyle name="Accent4 2 2" xfId="701" xr:uid="{00000000-0005-0000-0000-0000CC000000}"/>
    <cellStyle name="Accent4 2 3" xfId="702" xr:uid="{00000000-0005-0000-0000-0000CD000000}"/>
    <cellStyle name="Accent4 2 4" xfId="1989" xr:uid="{00000000-0005-0000-0000-0000CE000000}"/>
    <cellStyle name="Accent4 3" xfId="703" xr:uid="{00000000-0005-0000-0000-0000CF000000}"/>
    <cellStyle name="Accent4 3 2" xfId="1990" xr:uid="{00000000-0005-0000-0000-0000D0000000}"/>
    <cellStyle name="Accent4 4" xfId="1991" xr:uid="{00000000-0005-0000-0000-0000D1000000}"/>
    <cellStyle name="Accent5 2" xfId="25" xr:uid="{00000000-0005-0000-0000-0000D2000000}"/>
    <cellStyle name="Accent5 2 2" xfId="704" xr:uid="{00000000-0005-0000-0000-0000D3000000}"/>
    <cellStyle name="Accent5 2 3" xfId="705" xr:uid="{00000000-0005-0000-0000-0000D4000000}"/>
    <cellStyle name="Accent5 2 4" xfId="1992" xr:uid="{00000000-0005-0000-0000-0000D5000000}"/>
    <cellStyle name="Accent5 3" xfId="706" xr:uid="{00000000-0005-0000-0000-0000D6000000}"/>
    <cellStyle name="Accent5 3 2" xfId="1993" xr:uid="{00000000-0005-0000-0000-0000D7000000}"/>
    <cellStyle name="Accent5 4" xfId="1994" xr:uid="{00000000-0005-0000-0000-0000D8000000}"/>
    <cellStyle name="Accent6 2" xfId="26" xr:uid="{00000000-0005-0000-0000-0000D9000000}"/>
    <cellStyle name="Accent6 2 2" xfId="707" xr:uid="{00000000-0005-0000-0000-0000DA000000}"/>
    <cellStyle name="Accent6 2 3" xfId="708" xr:uid="{00000000-0005-0000-0000-0000DB000000}"/>
    <cellStyle name="Accent6 2 4" xfId="1995" xr:uid="{00000000-0005-0000-0000-0000DC000000}"/>
    <cellStyle name="Accent6 3" xfId="709" xr:uid="{00000000-0005-0000-0000-0000DD000000}"/>
    <cellStyle name="Accent6 3 2" xfId="1996" xr:uid="{00000000-0005-0000-0000-0000DE000000}"/>
    <cellStyle name="Accent6 4" xfId="1997" xr:uid="{00000000-0005-0000-0000-0000DF000000}"/>
    <cellStyle name="Bad 2" xfId="27" xr:uid="{00000000-0005-0000-0000-0000E0000000}"/>
    <cellStyle name="Bad 2 2" xfId="710" xr:uid="{00000000-0005-0000-0000-0000E1000000}"/>
    <cellStyle name="Bad 2 3" xfId="711" xr:uid="{00000000-0005-0000-0000-0000E2000000}"/>
    <cellStyle name="Bad 2 4" xfId="1998" xr:uid="{00000000-0005-0000-0000-0000E3000000}"/>
    <cellStyle name="Bad 3" xfId="1999" xr:uid="{00000000-0005-0000-0000-0000E4000000}"/>
    <cellStyle name="Bad 3 2" xfId="2000" xr:uid="{00000000-0005-0000-0000-0000E5000000}"/>
    <cellStyle name="Bullets" xfId="28" xr:uid="{00000000-0005-0000-0000-0000E6000000}"/>
    <cellStyle name="Bullets 2" xfId="712" xr:uid="{00000000-0005-0000-0000-0000E7000000}"/>
    <cellStyle name="Bullets 2 2" xfId="2001" xr:uid="{00000000-0005-0000-0000-0000E8000000}"/>
    <cellStyle name="Bullets 2 3" xfId="2002" xr:uid="{00000000-0005-0000-0000-0000E9000000}"/>
    <cellStyle name="Bullets 3" xfId="713" xr:uid="{00000000-0005-0000-0000-0000EA000000}"/>
    <cellStyle name="Bullets 3 2" xfId="2003" xr:uid="{00000000-0005-0000-0000-0000EB000000}"/>
    <cellStyle name="Bullets 3 3" xfId="2004" xr:uid="{00000000-0005-0000-0000-0000EC000000}"/>
    <cellStyle name="Bullets 4" xfId="714" xr:uid="{00000000-0005-0000-0000-0000ED000000}"/>
    <cellStyle name="Bullets 5" xfId="715" xr:uid="{00000000-0005-0000-0000-0000EE000000}"/>
    <cellStyle name="Bullets 6" xfId="2005" xr:uid="{00000000-0005-0000-0000-0000EF000000}"/>
    <cellStyle name="Bullets 7" xfId="2006" xr:uid="{00000000-0005-0000-0000-0000F0000000}"/>
    <cellStyle name="Bullets 8" xfId="2007" xr:uid="{00000000-0005-0000-0000-0000F1000000}"/>
    <cellStyle name="Bullets_Age_Gender" xfId="2008" xr:uid="{00000000-0005-0000-0000-0000F2000000}"/>
    <cellStyle name="Calc Currency (0)" xfId="29" xr:uid="{00000000-0005-0000-0000-0000F3000000}"/>
    <cellStyle name="Calc Currency (0) 2" xfId="716" xr:uid="{00000000-0005-0000-0000-0000F4000000}"/>
    <cellStyle name="Calc Currency (2)" xfId="2009" xr:uid="{00000000-0005-0000-0000-0000F5000000}"/>
    <cellStyle name="Calc Percent (0)" xfId="2010" xr:uid="{00000000-0005-0000-0000-0000F6000000}"/>
    <cellStyle name="Calc Percent (1)" xfId="2011" xr:uid="{00000000-0005-0000-0000-0000F7000000}"/>
    <cellStyle name="Calc Percent (2)" xfId="2012" xr:uid="{00000000-0005-0000-0000-0000F8000000}"/>
    <cellStyle name="Calc Units (0)" xfId="2013" xr:uid="{00000000-0005-0000-0000-0000F9000000}"/>
    <cellStyle name="Calc Units (1)" xfId="2014" xr:uid="{00000000-0005-0000-0000-0000FA000000}"/>
    <cellStyle name="Calc Units (2)" xfId="2015" xr:uid="{00000000-0005-0000-0000-0000FB000000}"/>
    <cellStyle name="Calculation 2" xfId="30" xr:uid="{00000000-0005-0000-0000-0000FC000000}"/>
    <cellStyle name="Calculation 2 2" xfId="717" xr:uid="{00000000-0005-0000-0000-0000FD000000}"/>
    <cellStyle name="Calculation 2 3" xfId="718" xr:uid="{00000000-0005-0000-0000-0000FE000000}"/>
    <cellStyle name="Calculation 2 4" xfId="2016" xr:uid="{00000000-0005-0000-0000-0000FF000000}"/>
    <cellStyle name="Calculation 3" xfId="719" xr:uid="{00000000-0005-0000-0000-000000010000}"/>
    <cellStyle name="Calculation 3 2" xfId="2017" xr:uid="{00000000-0005-0000-0000-000001010000}"/>
    <cellStyle name="Calculation 4" xfId="2018" xr:uid="{00000000-0005-0000-0000-000002010000}"/>
    <cellStyle name="category" xfId="720" xr:uid="{00000000-0005-0000-0000-000003010000}"/>
    <cellStyle name="Center" xfId="31" xr:uid="{00000000-0005-0000-0000-000004010000}"/>
    <cellStyle name="Check Cell 2" xfId="32" xr:uid="{00000000-0005-0000-0000-000005010000}"/>
    <cellStyle name="Check Cell 2 2" xfId="721" xr:uid="{00000000-0005-0000-0000-000006010000}"/>
    <cellStyle name="Check Cell 2 3" xfId="722" xr:uid="{00000000-0005-0000-0000-000007010000}"/>
    <cellStyle name="Check Cell 2 4" xfId="2019" xr:uid="{00000000-0005-0000-0000-000008010000}"/>
    <cellStyle name="Check Cell 3" xfId="723" xr:uid="{00000000-0005-0000-0000-000009010000}"/>
    <cellStyle name="Check Cell 3 2" xfId="2020" xr:uid="{00000000-0005-0000-0000-00000A010000}"/>
    <cellStyle name="Check Cell 4" xfId="2021" xr:uid="{00000000-0005-0000-0000-00000B010000}"/>
    <cellStyle name="Comma" xfId="601" builtinId="3"/>
    <cellStyle name="Comma [00]" xfId="2022" xr:uid="{00000000-0005-0000-0000-00000D010000}"/>
    <cellStyle name="Comma 10" xfId="2023" xr:uid="{00000000-0005-0000-0000-00000E010000}"/>
    <cellStyle name="Comma 10 2" xfId="2024" xr:uid="{00000000-0005-0000-0000-00000F010000}"/>
    <cellStyle name="Comma 10 3" xfId="2025" xr:uid="{00000000-0005-0000-0000-000010010000}"/>
    <cellStyle name="Comma 11" xfId="2026" xr:uid="{00000000-0005-0000-0000-000011010000}"/>
    <cellStyle name="Comma 12" xfId="2027" xr:uid="{00000000-0005-0000-0000-000012010000}"/>
    <cellStyle name="Comma 13" xfId="2028" xr:uid="{00000000-0005-0000-0000-000013010000}"/>
    <cellStyle name="Comma 2" xfId="33" xr:uid="{00000000-0005-0000-0000-000014010000}"/>
    <cellStyle name="Comma 2 10" xfId="34" xr:uid="{00000000-0005-0000-0000-000015010000}"/>
    <cellStyle name="Comma 2 10 2" xfId="724" xr:uid="{00000000-0005-0000-0000-000016010000}"/>
    <cellStyle name="Comma 2 10 3" xfId="725" xr:uid="{00000000-0005-0000-0000-000017010000}"/>
    <cellStyle name="Comma 2 11" xfId="35" xr:uid="{00000000-0005-0000-0000-000018010000}"/>
    <cellStyle name="Comma 2 11 2" xfId="726" xr:uid="{00000000-0005-0000-0000-000019010000}"/>
    <cellStyle name="Comma 2 11 3" xfId="727" xr:uid="{00000000-0005-0000-0000-00001A010000}"/>
    <cellStyle name="Comma 2 12" xfId="36" xr:uid="{00000000-0005-0000-0000-00001B010000}"/>
    <cellStyle name="Comma 2 12 2" xfId="728" xr:uid="{00000000-0005-0000-0000-00001C010000}"/>
    <cellStyle name="Comma 2 12 3" xfId="729" xr:uid="{00000000-0005-0000-0000-00001D010000}"/>
    <cellStyle name="Comma 2 13" xfId="37" xr:uid="{00000000-0005-0000-0000-00001E010000}"/>
    <cellStyle name="Comma 2 14" xfId="38" xr:uid="{00000000-0005-0000-0000-00001F010000}"/>
    <cellStyle name="Comma 2 15" xfId="730" xr:uid="{00000000-0005-0000-0000-000020010000}"/>
    <cellStyle name="Comma 2 16" xfId="731" xr:uid="{00000000-0005-0000-0000-000021010000}"/>
    <cellStyle name="Comma 2 2" xfId="39" xr:uid="{00000000-0005-0000-0000-000022010000}"/>
    <cellStyle name="Comma 2 2 2" xfId="732" xr:uid="{00000000-0005-0000-0000-000023010000}"/>
    <cellStyle name="Comma 2 2 3" xfId="733" xr:uid="{00000000-0005-0000-0000-000024010000}"/>
    <cellStyle name="Comma 2 3" xfId="40" xr:uid="{00000000-0005-0000-0000-000025010000}"/>
    <cellStyle name="Comma 2 3 2" xfId="734" xr:uid="{00000000-0005-0000-0000-000026010000}"/>
    <cellStyle name="Comma 2 3 3" xfId="735" xr:uid="{00000000-0005-0000-0000-000027010000}"/>
    <cellStyle name="Comma 2 3 4" xfId="736" xr:uid="{00000000-0005-0000-0000-000028010000}"/>
    <cellStyle name="Comma 2 4" xfId="41" xr:uid="{00000000-0005-0000-0000-000029010000}"/>
    <cellStyle name="Comma 2 4 2" xfId="737" xr:uid="{00000000-0005-0000-0000-00002A010000}"/>
    <cellStyle name="Comma 2 4 3" xfId="738" xr:uid="{00000000-0005-0000-0000-00002B010000}"/>
    <cellStyle name="Comma 2 5" xfId="42" xr:uid="{00000000-0005-0000-0000-00002C010000}"/>
    <cellStyle name="Comma 2 5 2" xfId="739" xr:uid="{00000000-0005-0000-0000-00002D010000}"/>
    <cellStyle name="Comma 2 5 3" xfId="740" xr:uid="{00000000-0005-0000-0000-00002E010000}"/>
    <cellStyle name="Comma 2 6" xfId="43" xr:uid="{00000000-0005-0000-0000-00002F010000}"/>
    <cellStyle name="Comma 2 6 2" xfId="741" xr:uid="{00000000-0005-0000-0000-000030010000}"/>
    <cellStyle name="Comma 2 6 3" xfId="742" xr:uid="{00000000-0005-0000-0000-000031010000}"/>
    <cellStyle name="Comma 2 7" xfId="44" xr:uid="{00000000-0005-0000-0000-000032010000}"/>
    <cellStyle name="Comma 2 7 2" xfId="743" xr:uid="{00000000-0005-0000-0000-000033010000}"/>
    <cellStyle name="Comma 2 7 3" xfId="744" xr:uid="{00000000-0005-0000-0000-000034010000}"/>
    <cellStyle name="Comma 2 8" xfId="45" xr:uid="{00000000-0005-0000-0000-000035010000}"/>
    <cellStyle name="Comma 2 8 2" xfId="745" xr:uid="{00000000-0005-0000-0000-000036010000}"/>
    <cellStyle name="Comma 2 8 3" xfId="746" xr:uid="{00000000-0005-0000-0000-000037010000}"/>
    <cellStyle name="Comma 2 9" xfId="46" xr:uid="{00000000-0005-0000-0000-000038010000}"/>
    <cellStyle name="Comma 2 9 2" xfId="747" xr:uid="{00000000-0005-0000-0000-000039010000}"/>
    <cellStyle name="Comma 2 9 3" xfId="748" xr:uid="{00000000-0005-0000-0000-00003A010000}"/>
    <cellStyle name="Comma 3" xfId="47" xr:uid="{00000000-0005-0000-0000-00003B010000}"/>
    <cellStyle name="Comma 3 2" xfId="48" xr:uid="{00000000-0005-0000-0000-00003C010000}"/>
    <cellStyle name="Comma 3 2 2" xfId="39929" xr:uid="{00000000-0005-0000-0000-00003D010000}"/>
    <cellStyle name="Comma 3 3" xfId="749" xr:uid="{00000000-0005-0000-0000-00003E010000}"/>
    <cellStyle name="Comma 3 4" xfId="750" xr:uid="{00000000-0005-0000-0000-00003F010000}"/>
    <cellStyle name="Comma 3 5" xfId="2029" xr:uid="{00000000-0005-0000-0000-000040010000}"/>
    <cellStyle name="Comma 3 6" xfId="2030" xr:uid="{00000000-0005-0000-0000-000041010000}"/>
    <cellStyle name="Comma 4" xfId="49" xr:uid="{00000000-0005-0000-0000-000042010000}"/>
    <cellStyle name="Comma 4 10" xfId="2031" xr:uid="{00000000-0005-0000-0000-000043010000}"/>
    <cellStyle name="Comma 4 11" xfId="2032" xr:uid="{00000000-0005-0000-0000-000044010000}"/>
    <cellStyle name="Comma 4 11 2" xfId="2033" xr:uid="{00000000-0005-0000-0000-000045010000}"/>
    <cellStyle name="Comma 4 11 3" xfId="2034" xr:uid="{00000000-0005-0000-0000-000046010000}"/>
    <cellStyle name="Comma 4 12" xfId="2035" xr:uid="{00000000-0005-0000-0000-000047010000}"/>
    <cellStyle name="Comma 4 13" xfId="2036" xr:uid="{00000000-0005-0000-0000-000048010000}"/>
    <cellStyle name="Comma 4 2" xfId="50" xr:uid="{00000000-0005-0000-0000-000049010000}"/>
    <cellStyle name="Comma 4 2 2" xfId="751" xr:uid="{00000000-0005-0000-0000-00004A010000}"/>
    <cellStyle name="Comma 4 2 2 2" xfId="2037" xr:uid="{00000000-0005-0000-0000-00004B010000}"/>
    <cellStyle name="Comma 4 2 2 2 2" xfId="2038" xr:uid="{00000000-0005-0000-0000-00004C010000}"/>
    <cellStyle name="Comma 4 2 2 2 3" xfId="2039" xr:uid="{00000000-0005-0000-0000-00004D010000}"/>
    <cellStyle name="Comma 4 2 2 3" xfId="2040" xr:uid="{00000000-0005-0000-0000-00004E010000}"/>
    <cellStyle name="Comma 4 2 2 3 2" xfId="2041" xr:uid="{00000000-0005-0000-0000-00004F010000}"/>
    <cellStyle name="Comma 4 2 3" xfId="752" xr:uid="{00000000-0005-0000-0000-000050010000}"/>
    <cellStyle name="Comma 4 2 3 2" xfId="2042" xr:uid="{00000000-0005-0000-0000-000051010000}"/>
    <cellStyle name="Comma 4 2 3 3" xfId="2043" xr:uid="{00000000-0005-0000-0000-000052010000}"/>
    <cellStyle name="Comma 4 2 4" xfId="2044" xr:uid="{00000000-0005-0000-0000-000053010000}"/>
    <cellStyle name="Comma 4 2 4 2" xfId="2045" xr:uid="{00000000-0005-0000-0000-000054010000}"/>
    <cellStyle name="Comma 4 3" xfId="51" xr:uid="{00000000-0005-0000-0000-000055010000}"/>
    <cellStyle name="Comma 4 3 2" xfId="2046" xr:uid="{00000000-0005-0000-0000-000056010000}"/>
    <cellStyle name="Comma 4 3 2 2" xfId="2047" xr:uid="{00000000-0005-0000-0000-000057010000}"/>
    <cellStyle name="Comma 4 3 2 3" xfId="2048" xr:uid="{00000000-0005-0000-0000-000058010000}"/>
    <cellStyle name="Comma 4 3 2 4" xfId="2049" xr:uid="{00000000-0005-0000-0000-000059010000}"/>
    <cellStyle name="Comma 4 3 2 5" xfId="2050" xr:uid="{00000000-0005-0000-0000-00005A010000}"/>
    <cellStyle name="Comma 4 3 3" xfId="2051" xr:uid="{00000000-0005-0000-0000-00005B010000}"/>
    <cellStyle name="Comma 4 3 3 2" xfId="2052" xr:uid="{00000000-0005-0000-0000-00005C010000}"/>
    <cellStyle name="Comma 4 3 3 3" xfId="2053" xr:uid="{00000000-0005-0000-0000-00005D010000}"/>
    <cellStyle name="Comma 4 3 3 4" xfId="2054" xr:uid="{00000000-0005-0000-0000-00005E010000}"/>
    <cellStyle name="Comma 4 3 4" xfId="2055" xr:uid="{00000000-0005-0000-0000-00005F010000}"/>
    <cellStyle name="Comma 4 3 4 2" xfId="2056" xr:uid="{00000000-0005-0000-0000-000060010000}"/>
    <cellStyle name="Comma 4 3 4 3" xfId="2057" xr:uid="{00000000-0005-0000-0000-000061010000}"/>
    <cellStyle name="Comma 4 3 4 4" xfId="2058" xr:uid="{00000000-0005-0000-0000-000062010000}"/>
    <cellStyle name="Comma 4 3 5" xfId="2059" xr:uid="{00000000-0005-0000-0000-000063010000}"/>
    <cellStyle name="Comma 4 3 6" xfId="2060" xr:uid="{00000000-0005-0000-0000-000064010000}"/>
    <cellStyle name="Comma 4 3 7" xfId="2061" xr:uid="{00000000-0005-0000-0000-000065010000}"/>
    <cellStyle name="Comma 4 3 8" xfId="2062" xr:uid="{00000000-0005-0000-0000-000066010000}"/>
    <cellStyle name="Comma 4 4" xfId="753" xr:uid="{00000000-0005-0000-0000-000067010000}"/>
    <cellStyle name="Comma 4 4 10" xfId="2063" xr:uid="{00000000-0005-0000-0000-000068010000}"/>
    <cellStyle name="Comma 4 4 11" xfId="2064" xr:uid="{00000000-0005-0000-0000-000069010000}"/>
    <cellStyle name="Comma 4 4 12" xfId="2065" xr:uid="{00000000-0005-0000-0000-00006A010000}"/>
    <cellStyle name="Comma 4 4 2" xfId="2066" xr:uid="{00000000-0005-0000-0000-00006B010000}"/>
    <cellStyle name="Comma 4 4 2 2" xfId="2067" xr:uid="{00000000-0005-0000-0000-00006C010000}"/>
    <cellStyle name="Comma 4 4 2 2 2" xfId="2068" xr:uid="{00000000-0005-0000-0000-00006D010000}"/>
    <cellStyle name="Comma 4 4 2 2 2 2" xfId="2069" xr:uid="{00000000-0005-0000-0000-00006E010000}"/>
    <cellStyle name="Comma 4 4 2 2 2 2 2" xfId="2070" xr:uid="{00000000-0005-0000-0000-00006F010000}"/>
    <cellStyle name="Comma 4 4 2 2 2 2 3" xfId="2071" xr:uid="{00000000-0005-0000-0000-000070010000}"/>
    <cellStyle name="Comma 4 4 2 2 2 3" xfId="2072" xr:uid="{00000000-0005-0000-0000-000071010000}"/>
    <cellStyle name="Comma 4 4 2 2 2 4" xfId="2073" xr:uid="{00000000-0005-0000-0000-000072010000}"/>
    <cellStyle name="Comma 4 4 2 2 3" xfId="2074" xr:uid="{00000000-0005-0000-0000-000073010000}"/>
    <cellStyle name="Comma 4 4 2 2 3 2" xfId="2075" xr:uid="{00000000-0005-0000-0000-000074010000}"/>
    <cellStyle name="Comma 4 4 2 2 3 3" xfId="2076" xr:uid="{00000000-0005-0000-0000-000075010000}"/>
    <cellStyle name="Comma 4 4 2 2 4" xfId="2077" xr:uid="{00000000-0005-0000-0000-000076010000}"/>
    <cellStyle name="Comma 4 4 2 2 5" xfId="2078" xr:uid="{00000000-0005-0000-0000-000077010000}"/>
    <cellStyle name="Comma 4 4 2 2 6" xfId="2079" xr:uid="{00000000-0005-0000-0000-000078010000}"/>
    <cellStyle name="Comma 4 4 2 3" xfId="2080" xr:uid="{00000000-0005-0000-0000-000079010000}"/>
    <cellStyle name="Comma 4 4 2 3 2" xfId="2081" xr:uid="{00000000-0005-0000-0000-00007A010000}"/>
    <cellStyle name="Comma 4 4 2 3 2 2" xfId="2082" xr:uid="{00000000-0005-0000-0000-00007B010000}"/>
    <cellStyle name="Comma 4 4 2 3 2 3" xfId="2083" xr:uid="{00000000-0005-0000-0000-00007C010000}"/>
    <cellStyle name="Comma 4 4 2 3 3" xfId="2084" xr:uid="{00000000-0005-0000-0000-00007D010000}"/>
    <cellStyle name="Comma 4 4 2 3 4" xfId="2085" xr:uid="{00000000-0005-0000-0000-00007E010000}"/>
    <cellStyle name="Comma 4 4 2 4" xfId="2086" xr:uid="{00000000-0005-0000-0000-00007F010000}"/>
    <cellStyle name="Comma 4 4 2 4 2" xfId="2087" xr:uid="{00000000-0005-0000-0000-000080010000}"/>
    <cellStyle name="Comma 4 4 2 4 3" xfId="2088" xr:uid="{00000000-0005-0000-0000-000081010000}"/>
    <cellStyle name="Comma 4 4 2 5" xfId="2089" xr:uid="{00000000-0005-0000-0000-000082010000}"/>
    <cellStyle name="Comma 4 4 2 5 2" xfId="2090" xr:uid="{00000000-0005-0000-0000-000083010000}"/>
    <cellStyle name="Comma 4 4 2 6" xfId="2091" xr:uid="{00000000-0005-0000-0000-000084010000}"/>
    <cellStyle name="Comma 4 4 2 7" xfId="2092" xr:uid="{00000000-0005-0000-0000-000085010000}"/>
    <cellStyle name="Comma 4 4 2 8" xfId="2093" xr:uid="{00000000-0005-0000-0000-000086010000}"/>
    <cellStyle name="Comma 4 4 2 9" xfId="2094" xr:uid="{00000000-0005-0000-0000-000087010000}"/>
    <cellStyle name="Comma 4 4 3" xfId="2095" xr:uid="{00000000-0005-0000-0000-000088010000}"/>
    <cellStyle name="Comma 4 4 3 2" xfId="2096" xr:uid="{00000000-0005-0000-0000-000089010000}"/>
    <cellStyle name="Comma 4 4 3 2 2" xfId="2097" xr:uid="{00000000-0005-0000-0000-00008A010000}"/>
    <cellStyle name="Comma 4 4 3 2 2 2" xfId="2098" xr:uid="{00000000-0005-0000-0000-00008B010000}"/>
    <cellStyle name="Comma 4 4 3 2 2 3" xfId="2099" xr:uid="{00000000-0005-0000-0000-00008C010000}"/>
    <cellStyle name="Comma 4 4 3 2 3" xfId="2100" xr:uid="{00000000-0005-0000-0000-00008D010000}"/>
    <cellStyle name="Comma 4 4 3 2 4" xfId="2101" xr:uid="{00000000-0005-0000-0000-00008E010000}"/>
    <cellStyle name="Comma 4 4 3 3" xfId="2102" xr:uid="{00000000-0005-0000-0000-00008F010000}"/>
    <cellStyle name="Comma 4 4 3 3 2" xfId="2103" xr:uid="{00000000-0005-0000-0000-000090010000}"/>
    <cellStyle name="Comma 4 4 3 3 3" xfId="2104" xr:uid="{00000000-0005-0000-0000-000091010000}"/>
    <cellStyle name="Comma 4 4 3 4" xfId="2105" xr:uid="{00000000-0005-0000-0000-000092010000}"/>
    <cellStyle name="Comma 4 4 3 5" xfId="2106" xr:uid="{00000000-0005-0000-0000-000093010000}"/>
    <cellStyle name="Comma 4 4 3 6" xfId="2107" xr:uid="{00000000-0005-0000-0000-000094010000}"/>
    <cellStyle name="Comma 4 4 4" xfId="2108" xr:uid="{00000000-0005-0000-0000-000095010000}"/>
    <cellStyle name="Comma 4 4 5" xfId="2109" xr:uid="{00000000-0005-0000-0000-000096010000}"/>
    <cellStyle name="Comma 4 4 5 2" xfId="2110" xr:uid="{00000000-0005-0000-0000-000097010000}"/>
    <cellStyle name="Comma 4 4 5 2 2" xfId="2111" xr:uid="{00000000-0005-0000-0000-000098010000}"/>
    <cellStyle name="Comma 4 4 5 2 3" xfId="2112" xr:uid="{00000000-0005-0000-0000-000099010000}"/>
    <cellStyle name="Comma 4 4 5 3" xfId="2113" xr:uid="{00000000-0005-0000-0000-00009A010000}"/>
    <cellStyle name="Comma 4 4 5 4" xfId="2114" xr:uid="{00000000-0005-0000-0000-00009B010000}"/>
    <cellStyle name="Comma 4 4 5 5" xfId="2115" xr:uid="{00000000-0005-0000-0000-00009C010000}"/>
    <cellStyle name="Comma 4 4 6" xfId="2116" xr:uid="{00000000-0005-0000-0000-00009D010000}"/>
    <cellStyle name="Comma 4 4 6 2" xfId="2117" xr:uid="{00000000-0005-0000-0000-00009E010000}"/>
    <cellStyle name="Comma 4 4 6 2 2" xfId="2118" xr:uid="{00000000-0005-0000-0000-00009F010000}"/>
    <cellStyle name="Comma 4 4 6 2 3" xfId="2119" xr:uid="{00000000-0005-0000-0000-0000A0010000}"/>
    <cellStyle name="Comma 4 4 6 3" xfId="2120" xr:uid="{00000000-0005-0000-0000-0000A1010000}"/>
    <cellStyle name="Comma 4 4 6 4" xfId="2121" xr:uid="{00000000-0005-0000-0000-0000A2010000}"/>
    <cellStyle name="Comma 4 4 7" xfId="2122" xr:uid="{00000000-0005-0000-0000-0000A3010000}"/>
    <cellStyle name="Comma 4 4 7 2" xfId="2123" xr:uid="{00000000-0005-0000-0000-0000A4010000}"/>
    <cellStyle name="Comma 4 4 7 3" xfId="2124" xr:uid="{00000000-0005-0000-0000-0000A5010000}"/>
    <cellStyle name="Comma 4 4 8" xfId="2125" xr:uid="{00000000-0005-0000-0000-0000A6010000}"/>
    <cellStyle name="Comma 4 4 8 2" xfId="2126" xr:uid="{00000000-0005-0000-0000-0000A7010000}"/>
    <cellStyle name="Comma 4 4 9" xfId="2127" xr:uid="{00000000-0005-0000-0000-0000A8010000}"/>
    <cellStyle name="Comma 4 5" xfId="2128" xr:uid="{00000000-0005-0000-0000-0000A9010000}"/>
    <cellStyle name="Comma 4 5 2" xfId="2129" xr:uid="{00000000-0005-0000-0000-0000AA010000}"/>
    <cellStyle name="Comma 4 5 2 2" xfId="2130" xr:uid="{00000000-0005-0000-0000-0000AB010000}"/>
    <cellStyle name="Comma 4 5 2 3" xfId="2131" xr:uid="{00000000-0005-0000-0000-0000AC010000}"/>
    <cellStyle name="Comma 4 5 2 4" xfId="2132" xr:uid="{00000000-0005-0000-0000-0000AD010000}"/>
    <cellStyle name="Comma 4 5 3" xfId="2133" xr:uid="{00000000-0005-0000-0000-0000AE010000}"/>
    <cellStyle name="Comma 4 5 4" xfId="2134" xr:uid="{00000000-0005-0000-0000-0000AF010000}"/>
    <cellStyle name="Comma 4 5 5" xfId="2135" xr:uid="{00000000-0005-0000-0000-0000B0010000}"/>
    <cellStyle name="Comma 4 6" xfId="2136" xr:uid="{00000000-0005-0000-0000-0000B1010000}"/>
    <cellStyle name="Comma 4 6 2" xfId="2137" xr:uid="{00000000-0005-0000-0000-0000B2010000}"/>
    <cellStyle name="Comma 4 6 3" xfId="2138" xr:uid="{00000000-0005-0000-0000-0000B3010000}"/>
    <cellStyle name="Comma 4 6 4" xfId="2139" xr:uid="{00000000-0005-0000-0000-0000B4010000}"/>
    <cellStyle name="Comma 4 7" xfId="2140" xr:uid="{00000000-0005-0000-0000-0000B5010000}"/>
    <cellStyle name="Comma 4 7 2" xfId="2141" xr:uid="{00000000-0005-0000-0000-0000B6010000}"/>
    <cellStyle name="Comma 4 7 3" xfId="2142" xr:uid="{00000000-0005-0000-0000-0000B7010000}"/>
    <cellStyle name="Comma 4 7 4" xfId="2143" xr:uid="{00000000-0005-0000-0000-0000B8010000}"/>
    <cellStyle name="Comma 4 8" xfId="2144" xr:uid="{00000000-0005-0000-0000-0000B9010000}"/>
    <cellStyle name="Comma 4 8 2" xfId="2145" xr:uid="{00000000-0005-0000-0000-0000BA010000}"/>
    <cellStyle name="Comma 4 8 2 2" xfId="2146" xr:uid="{00000000-0005-0000-0000-0000BB010000}"/>
    <cellStyle name="Comma 4 8 2 2 2" xfId="2147" xr:uid="{00000000-0005-0000-0000-0000BC010000}"/>
    <cellStyle name="Comma 4 8 2 2 3" xfId="2148" xr:uid="{00000000-0005-0000-0000-0000BD010000}"/>
    <cellStyle name="Comma 4 8 2 3" xfId="2149" xr:uid="{00000000-0005-0000-0000-0000BE010000}"/>
    <cellStyle name="Comma 4 8 2 4" xfId="2150" xr:uid="{00000000-0005-0000-0000-0000BF010000}"/>
    <cellStyle name="Comma 4 8 3" xfId="2151" xr:uid="{00000000-0005-0000-0000-0000C0010000}"/>
    <cellStyle name="Comma 4 8 3 2" xfId="2152" xr:uid="{00000000-0005-0000-0000-0000C1010000}"/>
    <cellStyle name="Comma 4 8 3 3" xfId="2153" xr:uid="{00000000-0005-0000-0000-0000C2010000}"/>
    <cellStyle name="Comma 4 8 4" xfId="2154" xr:uid="{00000000-0005-0000-0000-0000C3010000}"/>
    <cellStyle name="Comma 4 8 5" xfId="2155" xr:uid="{00000000-0005-0000-0000-0000C4010000}"/>
    <cellStyle name="Comma 4 8 6" xfId="2156" xr:uid="{00000000-0005-0000-0000-0000C5010000}"/>
    <cellStyle name="Comma 4 9" xfId="2157" xr:uid="{00000000-0005-0000-0000-0000C6010000}"/>
    <cellStyle name="Comma 5" xfId="52" xr:uid="{00000000-0005-0000-0000-0000C7010000}"/>
    <cellStyle name="Comma 5 10" xfId="754" xr:uid="{00000000-0005-0000-0000-0000C8010000}"/>
    <cellStyle name="Comma 5 2" xfId="53" xr:uid="{00000000-0005-0000-0000-0000C9010000}"/>
    <cellStyle name="Comma 5 2 2" xfId="755" xr:uid="{00000000-0005-0000-0000-0000CA010000}"/>
    <cellStyle name="Comma 5 2 3" xfId="756" xr:uid="{00000000-0005-0000-0000-0000CB010000}"/>
    <cellStyle name="Comma 5 3" xfId="54" xr:uid="{00000000-0005-0000-0000-0000CC010000}"/>
    <cellStyle name="Comma 5 3 2" xfId="757" xr:uid="{00000000-0005-0000-0000-0000CD010000}"/>
    <cellStyle name="Comma 5 3 3" xfId="758" xr:uid="{00000000-0005-0000-0000-0000CE010000}"/>
    <cellStyle name="Comma 5 4" xfId="55" xr:uid="{00000000-0005-0000-0000-0000CF010000}"/>
    <cellStyle name="Comma 5 4 2" xfId="759" xr:uid="{00000000-0005-0000-0000-0000D0010000}"/>
    <cellStyle name="Comma 5 4 3" xfId="760" xr:uid="{00000000-0005-0000-0000-0000D1010000}"/>
    <cellStyle name="Comma 5 5" xfId="56" xr:uid="{00000000-0005-0000-0000-0000D2010000}"/>
    <cellStyle name="Comma 5 5 2" xfId="761" xr:uid="{00000000-0005-0000-0000-0000D3010000}"/>
    <cellStyle name="Comma 5 5 3" xfId="762" xr:uid="{00000000-0005-0000-0000-0000D4010000}"/>
    <cellStyle name="Comma 5 6" xfId="57" xr:uid="{00000000-0005-0000-0000-0000D5010000}"/>
    <cellStyle name="Comma 5 6 2" xfId="763" xr:uid="{00000000-0005-0000-0000-0000D6010000}"/>
    <cellStyle name="Comma 5 6 3" xfId="764" xr:uid="{00000000-0005-0000-0000-0000D7010000}"/>
    <cellStyle name="Comma 5 7" xfId="58" xr:uid="{00000000-0005-0000-0000-0000D8010000}"/>
    <cellStyle name="Comma 5 7 2" xfId="765" xr:uid="{00000000-0005-0000-0000-0000D9010000}"/>
    <cellStyle name="Comma 5 7 3" xfId="766" xr:uid="{00000000-0005-0000-0000-0000DA010000}"/>
    <cellStyle name="Comma 5 8" xfId="59" xr:uid="{00000000-0005-0000-0000-0000DB010000}"/>
    <cellStyle name="Comma 5 8 2" xfId="767" xr:uid="{00000000-0005-0000-0000-0000DC010000}"/>
    <cellStyle name="Comma 5 8 3" xfId="768" xr:uid="{00000000-0005-0000-0000-0000DD010000}"/>
    <cellStyle name="Comma 5 9" xfId="769" xr:uid="{00000000-0005-0000-0000-0000DE010000}"/>
    <cellStyle name="Comma 6" xfId="60" xr:uid="{00000000-0005-0000-0000-0000DF010000}"/>
    <cellStyle name="Comma 6 10" xfId="2158" xr:uid="{00000000-0005-0000-0000-0000E0010000}"/>
    <cellStyle name="Comma 6 11" xfId="2159" xr:uid="{00000000-0005-0000-0000-0000E1010000}"/>
    <cellStyle name="Comma 6 12" xfId="2160" xr:uid="{00000000-0005-0000-0000-0000E2010000}"/>
    <cellStyle name="Comma 6 13" xfId="770" xr:uid="{00000000-0005-0000-0000-0000E3010000}"/>
    <cellStyle name="Comma 6 2" xfId="2161" xr:uid="{00000000-0005-0000-0000-0000E4010000}"/>
    <cellStyle name="Comma 6 2 2" xfId="2162" xr:uid="{00000000-0005-0000-0000-0000E5010000}"/>
    <cellStyle name="Comma 6 2 2 2" xfId="2163" xr:uid="{00000000-0005-0000-0000-0000E6010000}"/>
    <cellStyle name="Comma 6 2 2 2 2" xfId="2164" xr:uid="{00000000-0005-0000-0000-0000E7010000}"/>
    <cellStyle name="Comma 6 2 2 2 2 2" xfId="2165" xr:uid="{00000000-0005-0000-0000-0000E8010000}"/>
    <cellStyle name="Comma 6 2 2 2 2 3" xfId="2166" xr:uid="{00000000-0005-0000-0000-0000E9010000}"/>
    <cellStyle name="Comma 6 2 2 2 3" xfId="2167" xr:uid="{00000000-0005-0000-0000-0000EA010000}"/>
    <cellStyle name="Comma 6 2 2 2 4" xfId="2168" xr:uid="{00000000-0005-0000-0000-0000EB010000}"/>
    <cellStyle name="Comma 6 2 2 3" xfId="2169" xr:uid="{00000000-0005-0000-0000-0000EC010000}"/>
    <cellStyle name="Comma 6 2 2 3 2" xfId="2170" xr:uid="{00000000-0005-0000-0000-0000ED010000}"/>
    <cellStyle name="Comma 6 2 2 3 3" xfId="2171" xr:uid="{00000000-0005-0000-0000-0000EE010000}"/>
    <cellStyle name="Comma 6 2 2 4" xfId="2172" xr:uid="{00000000-0005-0000-0000-0000EF010000}"/>
    <cellStyle name="Comma 6 2 2 5" xfId="2173" xr:uid="{00000000-0005-0000-0000-0000F0010000}"/>
    <cellStyle name="Comma 6 2 2 6" xfId="2174" xr:uid="{00000000-0005-0000-0000-0000F1010000}"/>
    <cellStyle name="Comma 6 2 3" xfId="2175" xr:uid="{00000000-0005-0000-0000-0000F2010000}"/>
    <cellStyle name="Comma 6 2 3 2" xfId="2176" xr:uid="{00000000-0005-0000-0000-0000F3010000}"/>
    <cellStyle name="Comma 6 2 3 2 2" xfId="2177" xr:uid="{00000000-0005-0000-0000-0000F4010000}"/>
    <cellStyle name="Comma 6 2 3 2 3" xfId="2178" xr:uid="{00000000-0005-0000-0000-0000F5010000}"/>
    <cellStyle name="Comma 6 2 3 3" xfId="2179" xr:uid="{00000000-0005-0000-0000-0000F6010000}"/>
    <cellStyle name="Comma 6 2 3 4" xfId="2180" xr:uid="{00000000-0005-0000-0000-0000F7010000}"/>
    <cellStyle name="Comma 6 2 4" xfId="2181" xr:uid="{00000000-0005-0000-0000-0000F8010000}"/>
    <cellStyle name="Comma 6 2 4 2" xfId="2182" xr:uid="{00000000-0005-0000-0000-0000F9010000}"/>
    <cellStyle name="Comma 6 2 4 3" xfId="2183" xr:uid="{00000000-0005-0000-0000-0000FA010000}"/>
    <cellStyle name="Comma 6 2 5" xfId="2184" xr:uid="{00000000-0005-0000-0000-0000FB010000}"/>
    <cellStyle name="Comma 6 2 5 2" xfId="2185" xr:uid="{00000000-0005-0000-0000-0000FC010000}"/>
    <cellStyle name="Comma 6 2 6" xfId="2186" xr:uid="{00000000-0005-0000-0000-0000FD010000}"/>
    <cellStyle name="Comma 6 2 7" xfId="2187" xr:uid="{00000000-0005-0000-0000-0000FE010000}"/>
    <cellStyle name="Comma 6 2 8" xfId="2188" xr:uid="{00000000-0005-0000-0000-0000FF010000}"/>
    <cellStyle name="Comma 6 2 9" xfId="2189" xr:uid="{00000000-0005-0000-0000-000000020000}"/>
    <cellStyle name="Comma 6 3" xfId="2190" xr:uid="{00000000-0005-0000-0000-000001020000}"/>
    <cellStyle name="Comma 6 3 2" xfId="2191" xr:uid="{00000000-0005-0000-0000-000002020000}"/>
    <cellStyle name="Comma 6 3 2 2" xfId="2192" xr:uid="{00000000-0005-0000-0000-000003020000}"/>
    <cellStyle name="Comma 6 3 2 2 2" xfId="2193" xr:uid="{00000000-0005-0000-0000-000004020000}"/>
    <cellStyle name="Comma 6 3 2 2 3" xfId="2194" xr:uid="{00000000-0005-0000-0000-000005020000}"/>
    <cellStyle name="Comma 6 3 2 3" xfId="2195" xr:uid="{00000000-0005-0000-0000-000006020000}"/>
    <cellStyle name="Comma 6 3 2 4" xfId="2196" xr:uid="{00000000-0005-0000-0000-000007020000}"/>
    <cellStyle name="Comma 6 3 3" xfId="2197" xr:uid="{00000000-0005-0000-0000-000008020000}"/>
    <cellStyle name="Comma 6 3 3 2" xfId="2198" xr:uid="{00000000-0005-0000-0000-000009020000}"/>
    <cellStyle name="Comma 6 3 3 3" xfId="2199" xr:uid="{00000000-0005-0000-0000-00000A020000}"/>
    <cellStyle name="Comma 6 3 4" xfId="2200" xr:uid="{00000000-0005-0000-0000-00000B020000}"/>
    <cellStyle name="Comma 6 3 5" xfId="2201" xr:uid="{00000000-0005-0000-0000-00000C020000}"/>
    <cellStyle name="Comma 6 3 6" xfId="2202" xr:uid="{00000000-0005-0000-0000-00000D020000}"/>
    <cellStyle name="Comma 6 4" xfId="2203" xr:uid="{00000000-0005-0000-0000-00000E020000}"/>
    <cellStyle name="Comma 6 5" xfId="2204" xr:uid="{00000000-0005-0000-0000-00000F020000}"/>
    <cellStyle name="Comma 6 5 2" xfId="2205" xr:uid="{00000000-0005-0000-0000-000010020000}"/>
    <cellStyle name="Comma 6 5 2 2" xfId="2206" xr:uid="{00000000-0005-0000-0000-000011020000}"/>
    <cellStyle name="Comma 6 5 2 3" xfId="2207" xr:uid="{00000000-0005-0000-0000-000012020000}"/>
    <cellStyle name="Comma 6 5 3" xfId="2208" xr:uid="{00000000-0005-0000-0000-000013020000}"/>
    <cellStyle name="Comma 6 5 4" xfId="2209" xr:uid="{00000000-0005-0000-0000-000014020000}"/>
    <cellStyle name="Comma 6 5 5" xfId="2210" xr:uid="{00000000-0005-0000-0000-000015020000}"/>
    <cellStyle name="Comma 6 6" xfId="2211" xr:uid="{00000000-0005-0000-0000-000016020000}"/>
    <cellStyle name="Comma 6 6 2" xfId="2212" xr:uid="{00000000-0005-0000-0000-000017020000}"/>
    <cellStyle name="Comma 6 6 2 2" xfId="2213" xr:uid="{00000000-0005-0000-0000-000018020000}"/>
    <cellStyle name="Comma 6 6 2 3" xfId="2214" xr:uid="{00000000-0005-0000-0000-000019020000}"/>
    <cellStyle name="Comma 6 6 3" xfId="2215" xr:uid="{00000000-0005-0000-0000-00001A020000}"/>
    <cellStyle name="Comma 6 6 4" xfId="2216" xr:uid="{00000000-0005-0000-0000-00001B020000}"/>
    <cellStyle name="Comma 6 7" xfId="2217" xr:uid="{00000000-0005-0000-0000-00001C020000}"/>
    <cellStyle name="Comma 6 7 2" xfId="2218" xr:uid="{00000000-0005-0000-0000-00001D020000}"/>
    <cellStyle name="Comma 6 7 3" xfId="2219" xr:uid="{00000000-0005-0000-0000-00001E020000}"/>
    <cellStyle name="Comma 6 8" xfId="2220" xr:uid="{00000000-0005-0000-0000-00001F020000}"/>
    <cellStyle name="Comma 6 8 2" xfId="2221" xr:uid="{00000000-0005-0000-0000-000020020000}"/>
    <cellStyle name="Comma 6 9" xfId="2222" xr:uid="{00000000-0005-0000-0000-000021020000}"/>
    <cellStyle name="Comma 7" xfId="771" xr:uid="{00000000-0005-0000-0000-000022020000}"/>
    <cellStyle name="Comma 7 2" xfId="2223" xr:uid="{00000000-0005-0000-0000-000023020000}"/>
    <cellStyle name="Comma 7 2 2" xfId="2224" xr:uid="{00000000-0005-0000-0000-000024020000}"/>
    <cellStyle name="Comma 7 2 2 2" xfId="2225" xr:uid="{00000000-0005-0000-0000-000025020000}"/>
    <cellStyle name="Comma 7 2 2 2 2" xfId="2226" xr:uid="{00000000-0005-0000-0000-000026020000}"/>
    <cellStyle name="Comma 7 2 2 2 3" xfId="2227" xr:uid="{00000000-0005-0000-0000-000027020000}"/>
    <cellStyle name="Comma 7 2 2 3" xfId="2228" xr:uid="{00000000-0005-0000-0000-000028020000}"/>
    <cellStyle name="Comma 7 2 2 4" xfId="2229" xr:uid="{00000000-0005-0000-0000-000029020000}"/>
    <cellStyle name="Comma 7 2 3" xfId="2230" xr:uid="{00000000-0005-0000-0000-00002A020000}"/>
    <cellStyle name="Comma 7 2 3 2" xfId="2231" xr:uid="{00000000-0005-0000-0000-00002B020000}"/>
    <cellStyle name="Comma 7 2 3 3" xfId="2232" xr:uid="{00000000-0005-0000-0000-00002C020000}"/>
    <cellStyle name="Comma 7 2 4" xfId="2233" xr:uid="{00000000-0005-0000-0000-00002D020000}"/>
    <cellStyle name="Comma 7 2 5" xfId="2234" xr:uid="{00000000-0005-0000-0000-00002E020000}"/>
    <cellStyle name="Comma 7 2 6" xfId="2235" xr:uid="{00000000-0005-0000-0000-00002F020000}"/>
    <cellStyle name="Comma 7 3" xfId="2236" xr:uid="{00000000-0005-0000-0000-000030020000}"/>
    <cellStyle name="Comma 7 3 2" xfId="2237" xr:uid="{00000000-0005-0000-0000-000031020000}"/>
    <cellStyle name="Comma 7 3 2 2" xfId="2238" xr:uid="{00000000-0005-0000-0000-000032020000}"/>
    <cellStyle name="Comma 7 3 2 3" xfId="2239" xr:uid="{00000000-0005-0000-0000-000033020000}"/>
    <cellStyle name="Comma 7 3 3" xfId="2240" xr:uid="{00000000-0005-0000-0000-000034020000}"/>
    <cellStyle name="Comma 7 3 4" xfId="2241" xr:uid="{00000000-0005-0000-0000-000035020000}"/>
    <cellStyle name="Comma 7 4" xfId="2242" xr:uid="{00000000-0005-0000-0000-000036020000}"/>
    <cellStyle name="Comma 7 4 2" xfId="2243" xr:uid="{00000000-0005-0000-0000-000037020000}"/>
    <cellStyle name="Comma 7 4 3" xfId="2244" xr:uid="{00000000-0005-0000-0000-000038020000}"/>
    <cellStyle name="Comma 7 5" xfId="2245" xr:uid="{00000000-0005-0000-0000-000039020000}"/>
    <cellStyle name="Comma 7 5 2" xfId="2246" xr:uid="{00000000-0005-0000-0000-00003A020000}"/>
    <cellStyle name="Comma 7 6" xfId="2247" xr:uid="{00000000-0005-0000-0000-00003B020000}"/>
    <cellStyle name="Comma 7 7" xfId="2248" xr:uid="{00000000-0005-0000-0000-00003C020000}"/>
    <cellStyle name="Comma 7 8" xfId="2249" xr:uid="{00000000-0005-0000-0000-00003D020000}"/>
    <cellStyle name="Comma 7 9" xfId="2250" xr:uid="{00000000-0005-0000-0000-00003E020000}"/>
    <cellStyle name="Comma 8" xfId="2251" xr:uid="{00000000-0005-0000-0000-00003F020000}"/>
    <cellStyle name="Comma 8 2" xfId="2252" xr:uid="{00000000-0005-0000-0000-000040020000}"/>
    <cellStyle name="Comma 8 3" xfId="2253" xr:uid="{00000000-0005-0000-0000-000041020000}"/>
    <cellStyle name="Comma 9" xfId="2254" xr:uid="{00000000-0005-0000-0000-000042020000}"/>
    <cellStyle name="Comma 9 2" xfId="2255" xr:uid="{00000000-0005-0000-0000-000043020000}"/>
    <cellStyle name="Comma 9 3" xfId="2256" xr:uid="{00000000-0005-0000-0000-000044020000}"/>
    <cellStyle name="Copied" xfId="61" xr:uid="{00000000-0005-0000-0000-000045020000}"/>
    <cellStyle name="Currency (2)" xfId="772" xr:uid="{00000000-0005-0000-0000-000046020000}"/>
    <cellStyle name="Currency (2) 2" xfId="773" xr:uid="{00000000-0005-0000-0000-000047020000}"/>
    <cellStyle name="Currency (2) 2 2" xfId="774" xr:uid="{00000000-0005-0000-0000-000048020000}"/>
    <cellStyle name="Currency (4)" xfId="775" xr:uid="{00000000-0005-0000-0000-000049020000}"/>
    <cellStyle name="Currency (4) 2" xfId="776" xr:uid="{00000000-0005-0000-0000-00004A020000}"/>
    <cellStyle name="Currency (4) 2 2" xfId="777" xr:uid="{00000000-0005-0000-0000-00004B020000}"/>
    <cellStyle name="Currency [00]" xfId="2257" xr:uid="{00000000-0005-0000-0000-00004C020000}"/>
    <cellStyle name="Currency 10" xfId="778" xr:uid="{00000000-0005-0000-0000-00004D020000}"/>
    <cellStyle name="Currency 10 2" xfId="2258" xr:uid="{00000000-0005-0000-0000-00004E020000}"/>
    <cellStyle name="Currency 10 3" xfId="2259" xr:uid="{00000000-0005-0000-0000-00004F020000}"/>
    <cellStyle name="Currency 100" xfId="779" xr:uid="{00000000-0005-0000-0000-000050020000}"/>
    <cellStyle name="Currency 101" xfId="780" xr:uid="{00000000-0005-0000-0000-000051020000}"/>
    <cellStyle name="Currency 102" xfId="781" xr:uid="{00000000-0005-0000-0000-000052020000}"/>
    <cellStyle name="Currency 103" xfId="782" xr:uid="{00000000-0005-0000-0000-000053020000}"/>
    <cellStyle name="Currency 104" xfId="783" xr:uid="{00000000-0005-0000-0000-000054020000}"/>
    <cellStyle name="Currency 105" xfId="784" xr:uid="{00000000-0005-0000-0000-000055020000}"/>
    <cellStyle name="Currency 106" xfId="785" xr:uid="{00000000-0005-0000-0000-000056020000}"/>
    <cellStyle name="Currency 107" xfId="786" xr:uid="{00000000-0005-0000-0000-000057020000}"/>
    <cellStyle name="Currency 108" xfId="787" xr:uid="{00000000-0005-0000-0000-000058020000}"/>
    <cellStyle name="Currency 109" xfId="788" xr:uid="{00000000-0005-0000-0000-000059020000}"/>
    <cellStyle name="Currency 11" xfId="789" xr:uid="{00000000-0005-0000-0000-00005A020000}"/>
    <cellStyle name="Currency 110" xfId="790" xr:uid="{00000000-0005-0000-0000-00005B020000}"/>
    <cellStyle name="Currency 111" xfId="791" xr:uid="{00000000-0005-0000-0000-00005C020000}"/>
    <cellStyle name="Currency 112" xfId="792" xr:uid="{00000000-0005-0000-0000-00005D020000}"/>
    <cellStyle name="Currency 113" xfId="793" xr:uid="{00000000-0005-0000-0000-00005E020000}"/>
    <cellStyle name="Currency 114" xfId="794" xr:uid="{00000000-0005-0000-0000-00005F020000}"/>
    <cellStyle name="Currency 115" xfId="795" xr:uid="{00000000-0005-0000-0000-000060020000}"/>
    <cellStyle name="Currency 116" xfId="796" xr:uid="{00000000-0005-0000-0000-000061020000}"/>
    <cellStyle name="Currency 117" xfId="797" xr:uid="{00000000-0005-0000-0000-000062020000}"/>
    <cellStyle name="Currency 118" xfId="798" xr:uid="{00000000-0005-0000-0000-000063020000}"/>
    <cellStyle name="Currency 119" xfId="799" xr:uid="{00000000-0005-0000-0000-000064020000}"/>
    <cellStyle name="Currency 12" xfId="800" xr:uid="{00000000-0005-0000-0000-000065020000}"/>
    <cellStyle name="Currency 120" xfId="801" xr:uid="{00000000-0005-0000-0000-000066020000}"/>
    <cellStyle name="Currency 121" xfId="802" xr:uid="{00000000-0005-0000-0000-000067020000}"/>
    <cellStyle name="Currency 122" xfId="803" xr:uid="{00000000-0005-0000-0000-000068020000}"/>
    <cellStyle name="Currency 123" xfId="804" xr:uid="{00000000-0005-0000-0000-000069020000}"/>
    <cellStyle name="Currency 124" xfId="805" xr:uid="{00000000-0005-0000-0000-00006A020000}"/>
    <cellStyle name="Currency 125" xfId="806" xr:uid="{00000000-0005-0000-0000-00006B020000}"/>
    <cellStyle name="Currency 126" xfId="807" xr:uid="{00000000-0005-0000-0000-00006C020000}"/>
    <cellStyle name="Currency 127" xfId="808" xr:uid="{00000000-0005-0000-0000-00006D020000}"/>
    <cellStyle name="Currency 128" xfId="809" xr:uid="{00000000-0005-0000-0000-00006E020000}"/>
    <cellStyle name="Currency 129" xfId="810" xr:uid="{00000000-0005-0000-0000-00006F020000}"/>
    <cellStyle name="Currency 13" xfId="811" xr:uid="{00000000-0005-0000-0000-000070020000}"/>
    <cellStyle name="Currency 130" xfId="812" xr:uid="{00000000-0005-0000-0000-000071020000}"/>
    <cellStyle name="Currency 131" xfId="813" xr:uid="{00000000-0005-0000-0000-000072020000}"/>
    <cellStyle name="Currency 132" xfId="814" xr:uid="{00000000-0005-0000-0000-000073020000}"/>
    <cellStyle name="Currency 133" xfId="815" xr:uid="{00000000-0005-0000-0000-000074020000}"/>
    <cellStyle name="Currency 134" xfId="816" xr:uid="{00000000-0005-0000-0000-000075020000}"/>
    <cellStyle name="Currency 135" xfId="817" xr:uid="{00000000-0005-0000-0000-000076020000}"/>
    <cellStyle name="Currency 136" xfId="818" xr:uid="{00000000-0005-0000-0000-000077020000}"/>
    <cellStyle name="Currency 137" xfId="819" xr:uid="{00000000-0005-0000-0000-000078020000}"/>
    <cellStyle name="Currency 138" xfId="820" xr:uid="{00000000-0005-0000-0000-000079020000}"/>
    <cellStyle name="Currency 139" xfId="821" xr:uid="{00000000-0005-0000-0000-00007A020000}"/>
    <cellStyle name="Currency 14" xfId="822" xr:uid="{00000000-0005-0000-0000-00007B020000}"/>
    <cellStyle name="Currency 140" xfId="823" xr:uid="{00000000-0005-0000-0000-00007C020000}"/>
    <cellStyle name="Currency 141" xfId="824" xr:uid="{00000000-0005-0000-0000-00007D020000}"/>
    <cellStyle name="Currency 142" xfId="825" xr:uid="{00000000-0005-0000-0000-00007E020000}"/>
    <cellStyle name="Currency 143" xfId="826" xr:uid="{00000000-0005-0000-0000-00007F020000}"/>
    <cellStyle name="Currency 144" xfId="827" xr:uid="{00000000-0005-0000-0000-000080020000}"/>
    <cellStyle name="Currency 145" xfId="828" xr:uid="{00000000-0005-0000-0000-000081020000}"/>
    <cellStyle name="Currency 146" xfId="2260" xr:uid="{00000000-0005-0000-0000-000082020000}"/>
    <cellStyle name="Currency 147" xfId="2261" xr:uid="{00000000-0005-0000-0000-000083020000}"/>
    <cellStyle name="Currency 148" xfId="2262" xr:uid="{00000000-0005-0000-0000-000084020000}"/>
    <cellStyle name="Currency 149" xfId="2263" xr:uid="{00000000-0005-0000-0000-000085020000}"/>
    <cellStyle name="Currency 15" xfId="829" xr:uid="{00000000-0005-0000-0000-000086020000}"/>
    <cellStyle name="Currency 150" xfId="2264" xr:uid="{00000000-0005-0000-0000-000087020000}"/>
    <cellStyle name="Currency 151" xfId="2265" xr:uid="{00000000-0005-0000-0000-000088020000}"/>
    <cellStyle name="Currency 16" xfId="830" xr:uid="{00000000-0005-0000-0000-000089020000}"/>
    <cellStyle name="Currency 17" xfId="831" xr:uid="{00000000-0005-0000-0000-00008A020000}"/>
    <cellStyle name="Currency 18" xfId="832" xr:uid="{00000000-0005-0000-0000-00008B020000}"/>
    <cellStyle name="Currency 19" xfId="833" xr:uid="{00000000-0005-0000-0000-00008C020000}"/>
    <cellStyle name="Currency 2" xfId="62" xr:uid="{00000000-0005-0000-0000-00008D020000}"/>
    <cellStyle name="Currency 2 10" xfId="2266" xr:uid="{00000000-0005-0000-0000-00008E020000}"/>
    <cellStyle name="Currency 2 10 2" xfId="2267" xr:uid="{00000000-0005-0000-0000-00008F020000}"/>
    <cellStyle name="Currency 2 10 3" xfId="2268" xr:uid="{00000000-0005-0000-0000-000090020000}"/>
    <cellStyle name="Currency 2 11" xfId="2269" xr:uid="{00000000-0005-0000-0000-000091020000}"/>
    <cellStyle name="Currency 2 2" xfId="63" xr:uid="{00000000-0005-0000-0000-000092020000}"/>
    <cellStyle name="Currency 2 2 10" xfId="2270" xr:uid="{00000000-0005-0000-0000-000093020000}"/>
    <cellStyle name="Currency 2 2 10 2" xfId="2271" xr:uid="{00000000-0005-0000-0000-000094020000}"/>
    <cellStyle name="Currency 2 2 11" xfId="2272" xr:uid="{00000000-0005-0000-0000-000095020000}"/>
    <cellStyle name="Currency 2 2 12" xfId="2273" xr:uid="{00000000-0005-0000-0000-000096020000}"/>
    <cellStyle name="Currency 2 2 13" xfId="2274" xr:uid="{00000000-0005-0000-0000-000097020000}"/>
    <cellStyle name="Currency 2 2 14" xfId="2275" xr:uid="{00000000-0005-0000-0000-000098020000}"/>
    <cellStyle name="Currency 2 2 15" xfId="2276" xr:uid="{00000000-0005-0000-0000-000099020000}"/>
    <cellStyle name="Currency 2 2 16" xfId="603" xr:uid="{00000000-0005-0000-0000-00009A020000}"/>
    <cellStyle name="Currency 2 2 2" xfId="64" xr:uid="{00000000-0005-0000-0000-00009B020000}"/>
    <cellStyle name="Currency 2 2 2 2" xfId="39930" xr:uid="{00000000-0005-0000-0000-00009C020000}"/>
    <cellStyle name="Currency 2 2 3" xfId="834" xr:uid="{00000000-0005-0000-0000-00009D020000}"/>
    <cellStyle name="Currency 2 2 3 2" xfId="2277" xr:uid="{00000000-0005-0000-0000-00009E020000}"/>
    <cellStyle name="Currency 2 2 3 2 2" xfId="2278" xr:uid="{00000000-0005-0000-0000-00009F020000}"/>
    <cellStyle name="Currency 2 2 3 2 2 2" xfId="2279" xr:uid="{00000000-0005-0000-0000-0000A0020000}"/>
    <cellStyle name="Currency 2 2 3 2 2 2 2" xfId="2280" xr:uid="{00000000-0005-0000-0000-0000A1020000}"/>
    <cellStyle name="Currency 2 2 3 2 2 2 3" xfId="2281" xr:uid="{00000000-0005-0000-0000-0000A2020000}"/>
    <cellStyle name="Currency 2 2 3 2 2 3" xfId="2282" xr:uid="{00000000-0005-0000-0000-0000A3020000}"/>
    <cellStyle name="Currency 2 2 3 2 2 4" xfId="2283" xr:uid="{00000000-0005-0000-0000-0000A4020000}"/>
    <cellStyle name="Currency 2 2 3 2 3" xfId="2284" xr:uid="{00000000-0005-0000-0000-0000A5020000}"/>
    <cellStyle name="Currency 2 2 3 2 3 2" xfId="2285" xr:uid="{00000000-0005-0000-0000-0000A6020000}"/>
    <cellStyle name="Currency 2 2 3 2 3 3" xfId="2286" xr:uid="{00000000-0005-0000-0000-0000A7020000}"/>
    <cellStyle name="Currency 2 2 3 2 4" xfId="2287" xr:uid="{00000000-0005-0000-0000-0000A8020000}"/>
    <cellStyle name="Currency 2 2 3 2 5" xfId="2288" xr:uid="{00000000-0005-0000-0000-0000A9020000}"/>
    <cellStyle name="Currency 2 2 3 2 6" xfId="2289" xr:uid="{00000000-0005-0000-0000-0000AA020000}"/>
    <cellStyle name="Currency 2 2 3 3" xfId="2290" xr:uid="{00000000-0005-0000-0000-0000AB020000}"/>
    <cellStyle name="Currency 2 2 3 3 2" xfId="2291" xr:uid="{00000000-0005-0000-0000-0000AC020000}"/>
    <cellStyle name="Currency 2 2 3 3 2 2" xfId="2292" xr:uid="{00000000-0005-0000-0000-0000AD020000}"/>
    <cellStyle name="Currency 2 2 3 3 2 3" xfId="2293" xr:uid="{00000000-0005-0000-0000-0000AE020000}"/>
    <cellStyle name="Currency 2 2 3 3 3" xfId="2294" xr:uid="{00000000-0005-0000-0000-0000AF020000}"/>
    <cellStyle name="Currency 2 2 3 3 4" xfId="2295" xr:uid="{00000000-0005-0000-0000-0000B0020000}"/>
    <cellStyle name="Currency 2 2 3 4" xfId="2296" xr:uid="{00000000-0005-0000-0000-0000B1020000}"/>
    <cellStyle name="Currency 2 2 3 4 2" xfId="2297" xr:uid="{00000000-0005-0000-0000-0000B2020000}"/>
    <cellStyle name="Currency 2 2 3 4 3" xfId="2298" xr:uid="{00000000-0005-0000-0000-0000B3020000}"/>
    <cellStyle name="Currency 2 2 3 5" xfId="2299" xr:uid="{00000000-0005-0000-0000-0000B4020000}"/>
    <cellStyle name="Currency 2 2 3 5 2" xfId="2300" xr:uid="{00000000-0005-0000-0000-0000B5020000}"/>
    <cellStyle name="Currency 2 2 3 6" xfId="2301" xr:uid="{00000000-0005-0000-0000-0000B6020000}"/>
    <cellStyle name="Currency 2 2 3 7" xfId="2302" xr:uid="{00000000-0005-0000-0000-0000B7020000}"/>
    <cellStyle name="Currency 2 2 3 8" xfId="2303" xr:uid="{00000000-0005-0000-0000-0000B8020000}"/>
    <cellStyle name="Currency 2 2 3 9" xfId="2304" xr:uid="{00000000-0005-0000-0000-0000B9020000}"/>
    <cellStyle name="Currency 2 2 4" xfId="835" xr:uid="{00000000-0005-0000-0000-0000BA020000}"/>
    <cellStyle name="Currency 2 2 4 2" xfId="2305" xr:uid="{00000000-0005-0000-0000-0000BB020000}"/>
    <cellStyle name="Currency 2 2 4 2 2" xfId="2306" xr:uid="{00000000-0005-0000-0000-0000BC020000}"/>
    <cellStyle name="Currency 2 2 4 2 2 2" xfId="2307" xr:uid="{00000000-0005-0000-0000-0000BD020000}"/>
    <cellStyle name="Currency 2 2 4 2 2 3" xfId="2308" xr:uid="{00000000-0005-0000-0000-0000BE020000}"/>
    <cellStyle name="Currency 2 2 4 2 3" xfId="2309" xr:uid="{00000000-0005-0000-0000-0000BF020000}"/>
    <cellStyle name="Currency 2 2 4 2 4" xfId="2310" xr:uid="{00000000-0005-0000-0000-0000C0020000}"/>
    <cellStyle name="Currency 2 2 4 3" xfId="2311" xr:uid="{00000000-0005-0000-0000-0000C1020000}"/>
    <cellStyle name="Currency 2 2 4 3 2" xfId="2312" xr:uid="{00000000-0005-0000-0000-0000C2020000}"/>
    <cellStyle name="Currency 2 2 4 3 3" xfId="2313" xr:uid="{00000000-0005-0000-0000-0000C3020000}"/>
    <cellStyle name="Currency 2 2 4 4" xfId="2314" xr:uid="{00000000-0005-0000-0000-0000C4020000}"/>
    <cellStyle name="Currency 2 2 4 5" xfId="2315" xr:uid="{00000000-0005-0000-0000-0000C5020000}"/>
    <cellStyle name="Currency 2 2 4 6" xfId="2316" xr:uid="{00000000-0005-0000-0000-0000C6020000}"/>
    <cellStyle name="Currency 2 2 5" xfId="2317" xr:uid="{00000000-0005-0000-0000-0000C7020000}"/>
    <cellStyle name="Currency 2 2 5 2" xfId="2318" xr:uid="{00000000-0005-0000-0000-0000C8020000}"/>
    <cellStyle name="Currency 2 2 5 2 2" xfId="2319" xr:uid="{00000000-0005-0000-0000-0000C9020000}"/>
    <cellStyle name="Currency 2 2 5 2 3" xfId="2320" xr:uid="{00000000-0005-0000-0000-0000CA020000}"/>
    <cellStyle name="Currency 2 2 5 3" xfId="2321" xr:uid="{00000000-0005-0000-0000-0000CB020000}"/>
    <cellStyle name="Currency 2 2 5 4" xfId="2322" xr:uid="{00000000-0005-0000-0000-0000CC020000}"/>
    <cellStyle name="Currency 2 2 5 5" xfId="2323" xr:uid="{00000000-0005-0000-0000-0000CD020000}"/>
    <cellStyle name="Currency 2 2 6" xfId="2324" xr:uid="{00000000-0005-0000-0000-0000CE020000}"/>
    <cellStyle name="Currency 2 2 6 2" xfId="2325" xr:uid="{00000000-0005-0000-0000-0000CF020000}"/>
    <cellStyle name="Currency 2 2 6 2 2" xfId="2326" xr:uid="{00000000-0005-0000-0000-0000D0020000}"/>
    <cellStyle name="Currency 2 2 6 2 3" xfId="2327" xr:uid="{00000000-0005-0000-0000-0000D1020000}"/>
    <cellStyle name="Currency 2 2 6 3" xfId="2328" xr:uid="{00000000-0005-0000-0000-0000D2020000}"/>
    <cellStyle name="Currency 2 2 6 4" xfId="2329" xr:uid="{00000000-0005-0000-0000-0000D3020000}"/>
    <cellStyle name="Currency 2 2 7" xfId="2330" xr:uid="{00000000-0005-0000-0000-0000D4020000}"/>
    <cellStyle name="Currency 2 2 7 2" xfId="2331" xr:uid="{00000000-0005-0000-0000-0000D5020000}"/>
    <cellStyle name="Currency 2 2 8" xfId="2332" xr:uid="{00000000-0005-0000-0000-0000D6020000}"/>
    <cellStyle name="Currency 2 2 8 2" xfId="2333" xr:uid="{00000000-0005-0000-0000-0000D7020000}"/>
    <cellStyle name="Currency 2 2 8 3" xfId="2334" xr:uid="{00000000-0005-0000-0000-0000D8020000}"/>
    <cellStyle name="Currency 2 2 9" xfId="2335" xr:uid="{00000000-0005-0000-0000-0000D9020000}"/>
    <cellStyle name="Currency 2 2 9 2" xfId="2336" xr:uid="{00000000-0005-0000-0000-0000DA020000}"/>
    <cellStyle name="Currency 2 2 9 3" xfId="2337" xr:uid="{00000000-0005-0000-0000-0000DB020000}"/>
    <cellStyle name="Currency 2 3" xfId="65" xr:uid="{00000000-0005-0000-0000-0000DC020000}"/>
    <cellStyle name="Currency 2 3 2" xfId="66" xr:uid="{00000000-0005-0000-0000-0000DD020000}"/>
    <cellStyle name="Currency 2 3 2 2" xfId="836" xr:uid="{00000000-0005-0000-0000-0000DE020000}"/>
    <cellStyle name="Currency 2 3 2 3" xfId="837" xr:uid="{00000000-0005-0000-0000-0000DF020000}"/>
    <cellStyle name="Currency 2 3 3" xfId="838" xr:uid="{00000000-0005-0000-0000-0000E0020000}"/>
    <cellStyle name="Currency 2 3 4" xfId="839" xr:uid="{00000000-0005-0000-0000-0000E1020000}"/>
    <cellStyle name="Currency 2 3 5" xfId="840" xr:uid="{00000000-0005-0000-0000-0000E2020000}"/>
    <cellStyle name="Currency 2 4" xfId="67" xr:uid="{00000000-0005-0000-0000-0000E3020000}"/>
    <cellStyle name="Currency 2 4 2" xfId="841" xr:uid="{00000000-0005-0000-0000-0000E4020000}"/>
    <cellStyle name="Currency 2 4 3" xfId="842" xr:uid="{00000000-0005-0000-0000-0000E5020000}"/>
    <cellStyle name="Currency 2 5" xfId="68" xr:uid="{00000000-0005-0000-0000-0000E6020000}"/>
    <cellStyle name="Currency 2 5 2" xfId="843" xr:uid="{00000000-0005-0000-0000-0000E7020000}"/>
    <cellStyle name="Currency 2 5 3" xfId="844" xr:uid="{00000000-0005-0000-0000-0000E8020000}"/>
    <cellStyle name="Currency 2 6" xfId="2338" xr:uid="{00000000-0005-0000-0000-0000E9020000}"/>
    <cellStyle name="Currency 2 7" xfId="2339" xr:uid="{00000000-0005-0000-0000-0000EA020000}"/>
    <cellStyle name="Currency 2 7 2" xfId="2340" xr:uid="{00000000-0005-0000-0000-0000EB020000}"/>
    <cellStyle name="Currency 2 7 2 2" xfId="2341" xr:uid="{00000000-0005-0000-0000-0000EC020000}"/>
    <cellStyle name="Currency 2 7 2 2 2" xfId="2342" xr:uid="{00000000-0005-0000-0000-0000ED020000}"/>
    <cellStyle name="Currency 2 7 2 2 3" xfId="2343" xr:uid="{00000000-0005-0000-0000-0000EE020000}"/>
    <cellStyle name="Currency 2 7 2 3" xfId="2344" xr:uid="{00000000-0005-0000-0000-0000EF020000}"/>
    <cellStyle name="Currency 2 7 2 4" xfId="2345" xr:uid="{00000000-0005-0000-0000-0000F0020000}"/>
    <cellStyle name="Currency 2 7 3" xfId="2346" xr:uid="{00000000-0005-0000-0000-0000F1020000}"/>
    <cellStyle name="Currency 2 7 3 2" xfId="2347" xr:uid="{00000000-0005-0000-0000-0000F2020000}"/>
    <cellStyle name="Currency 2 7 3 3" xfId="2348" xr:uid="{00000000-0005-0000-0000-0000F3020000}"/>
    <cellStyle name="Currency 2 7 4" xfId="2349" xr:uid="{00000000-0005-0000-0000-0000F4020000}"/>
    <cellStyle name="Currency 2 7 5" xfId="2350" xr:uid="{00000000-0005-0000-0000-0000F5020000}"/>
    <cellStyle name="Currency 2 7 6" xfId="2351" xr:uid="{00000000-0005-0000-0000-0000F6020000}"/>
    <cellStyle name="Currency 2 8" xfId="2352" xr:uid="{00000000-0005-0000-0000-0000F7020000}"/>
    <cellStyle name="Currency 2 8 2" xfId="2353" xr:uid="{00000000-0005-0000-0000-0000F8020000}"/>
    <cellStyle name="Currency 2 8 3" xfId="2354" xr:uid="{00000000-0005-0000-0000-0000F9020000}"/>
    <cellStyle name="Currency 2 9" xfId="2355" xr:uid="{00000000-0005-0000-0000-0000FA020000}"/>
    <cellStyle name="Currency 2 9 2" xfId="2356" xr:uid="{00000000-0005-0000-0000-0000FB020000}"/>
    <cellStyle name="Currency 2 9 3" xfId="2357" xr:uid="{00000000-0005-0000-0000-0000FC020000}"/>
    <cellStyle name="Currency 20" xfId="845" xr:uid="{00000000-0005-0000-0000-0000FD020000}"/>
    <cellStyle name="Currency 21" xfId="846" xr:uid="{00000000-0005-0000-0000-0000FE020000}"/>
    <cellStyle name="Currency 22" xfId="847" xr:uid="{00000000-0005-0000-0000-0000FF020000}"/>
    <cellStyle name="Currency 23" xfId="848" xr:uid="{00000000-0005-0000-0000-000000030000}"/>
    <cellStyle name="Currency 24" xfId="849" xr:uid="{00000000-0005-0000-0000-000001030000}"/>
    <cellStyle name="Currency 25" xfId="850" xr:uid="{00000000-0005-0000-0000-000002030000}"/>
    <cellStyle name="Currency 26" xfId="851" xr:uid="{00000000-0005-0000-0000-000003030000}"/>
    <cellStyle name="Currency 27" xfId="852" xr:uid="{00000000-0005-0000-0000-000004030000}"/>
    <cellStyle name="Currency 28" xfId="853" xr:uid="{00000000-0005-0000-0000-000005030000}"/>
    <cellStyle name="Currency 29" xfId="854" xr:uid="{00000000-0005-0000-0000-000006030000}"/>
    <cellStyle name="Currency 3" xfId="69" xr:uid="{00000000-0005-0000-0000-000007030000}"/>
    <cellStyle name="Currency 3 2" xfId="855" xr:uid="{00000000-0005-0000-0000-000008030000}"/>
    <cellStyle name="Currency 3 3" xfId="856" xr:uid="{00000000-0005-0000-0000-000009030000}"/>
    <cellStyle name="Currency 3 4" xfId="857" xr:uid="{00000000-0005-0000-0000-00000A030000}"/>
    <cellStyle name="Currency 3 5" xfId="2358" xr:uid="{00000000-0005-0000-0000-00000B030000}"/>
    <cellStyle name="Currency 30" xfId="858" xr:uid="{00000000-0005-0000-0000-00000C030000}"/>
    <cellStyle name="Currency 31" xfId="859" xr:uid="{00000000-0005-0000-0000-00000D030000}"/>
    <cellStyle name="Currency 32" xfId="860" xr:uid="{00000000-0005-0000-0000-00000E030000}"/>
    <cellStyle name="Currency 33" xfId="861" xr:uid="{00000000-0005-0000-0000-00000F030000}"/>
    <cellStyle name="Currency 34" xfId="862" xr:uid="{00000000-0005-0000-0000-000010030000}"/>
    <cellStyle name="Currency 35" xfId="863" xr:uid="{00000000-0005-0000-0000-000011030000}"/>
    <cellStyle name="Currency 36" xfId="864" xr:uid="{00000000-0005-0000-0000-000012030000}"/>
    <cellStyle name="Currency 37" xfId="865" xr:uid="{00000000-0005-0000-0000-000013030000}"/>
    <cellStyle name="Currency 38" xfId="866" xr:uid="{00000000-0005-0000-0000-000014030000}"/>
    <cellStyle name="Currency 39" xfId="867" xr:uid="{00000000-0005-0000-0000-000015030000}"/>
    <cellStyle name="Currency 4" xfId="70" xr:uid="{00000000-0005-0000-0000-000016030000}"/>
    <cellStyle name="Currency 4 2" xfId="868" xr:uid="{00000000-0005-0000-0000-000017030000}"/>
    <cellStyle name="Currency 4 2 2" xfId="2359" xr:uid="{00000000-0005-0000-0000-000018030000}"/>
    <cellStyle name="Currency 4 2 3" xfId="2360" xr:uid="{00000000-0005-0000-0000-000019030000}"/>
    <cellStyle name="Currency 4 2 3 2" xfId="2361" xr:uid="{00000000-0005-0000-0000-00001A030000}"/>
    <cellStyle name="Currency 4 2 3 2 2" xfId="2362" xr:uid="{00000000-0005-0000-0000-00001B030000}"/>
    <cellStyle name="Currency 4 2 3 2 2 2" xfId="2363" xr:uid="{00000000-0005-0000-0000-00001C030000}"/>
    <cellStyle name="Currency 4 2 3 2 2 3" xfId="2364" xr:uid="{00000000-0005-0000-0000-00001D030000}"/>
    <cellStyle name="Currency 4 2 3 2 3" xfId="2365" xr:uid="{00000000-0005-0000-0000-00001E030000}"/>
    <cellStyle name="Currency 4 2 3 2 4" xfId="2366" xr:uid="{00000000-0005-0000-0000-00001F030000}"/>
    <cellStyle name="Currency 4 2 3 3" xfId="2367" xr:uid="{00000000-0005-0000-0000-000020030000}"/>
    <cellStyle name="Currency 4 2 3 3 2" xfId="2368" xr:uid="{00000000-0005-0000-0000-000021030000}"/>
    <cellStyle name="Currency 4 2 3 3 3" xfId="2369" xr:uid="{00000000-0005-0000-0000-000022030000}"/>
    <cellStyle name="Currency 4 2 3 4" xfId="2370" xr:uid="{00000000-0005-0000-0000-000023030000}"/>
    <cellStyle name="Currency 4 2 3 5" xfId="2371" xr:uid="{00000000-0005-0000-0000-000024030000}"/>
    <cellStyle name="Currency 4 2 3 6" xfId="2372" xr:uid="{00000000-0005-0000-0000-000025030000}"/>
    <cellStyle name="Currency 4 2 4" xfId="2373" xr:uid="{00000000-0005-0000-0000-000026030000}"/>
    <cellStyle name="Currency 4 2 4 2" xfId="2374" xr:uid="{00000000-0005-0000-0000-000027030000}"/>
    <cellStyle name="Currency 4 2 4 2 2" xfId="2375" xr:uid="{00000000-0005-0000-0000-000028030000}"/>
    <cellStyle name="Currency 4 2 4 2 3" xfId="2376" xr:uid="{00000000-0005-0000-0000-000029030000}"/>
    <cellStyle name="Currency 4 2 4 3" xfId="2377" xr:uid="{00000000-0005-0000-0000-00002A030000}"/>
    <cellStyle name="Currency 4 2 4 4" xfId="2378" xr:uid="{00000000-0005-0000-0000-00002B030000}"/>
    <cellStyle name="Currency 4 2 5" xfId="2379" xr:uid="{00000000-0005-0000-0000-00002C030000}"/>
    <cellStyle name="Currency 4 2 5 2" xfId="2380" xr:uid="{00000000-0005-0000-0000-00002D030000}"/>
    <cellStyle name="Currency 4 2 6" xfId="2381" xr:uid="{00000000-0005-0000-0000-00002E030000}"/>
    <cellStyle name="Currency 4 2 7" xfId="2382" xr:uid="{00000000-0005-0000-0000-00002F030000}"/>
    <cellStyle name="Currency 4 2 8" xfId="2383" xr:uid="{00000000-0005-0000-0000-000030030000}"/>
    <cellStyle name="Currency 4 3" xfId="869" xr:uid="{00000000-0005-0000-0000-000031030000}"/>
    <cellStyle name="Currency 4 3 2" xfId="2384" xr:uid="{00000000-0005-0000-0000-000032030000}"/>
    <cellStyle name="Currency 4 3 3" xfId="2385" xr:uid="{00000000-0005-0000-0000-000033030000}"/>
    <cellStyle name="Currency 4 4" xfId="870" xr:uid="{00000000-0005-0000-0000-000034030000}"/>
    <cellStyle name="Currency 4 4 2" xfId="2386" xr:uid="{00000000-0005-0000-0000-000035030000}"/>
    <cellStyle name="Currency 4 4 3" xfId="2387" xr:uid="{00000000-0005-0000-0000-000036030000}"/>
    <cellStyle name="Currency 4 5" xfId="871" xr:uid="{00000000-0005-0000-0000-000037030000}"/>
    <cellStyle name="Currency 40" xfId="872" xr:uid="{00000000-0005-0000-0000-000038030000}"/>
    <cellStyle name="Currency 41" xfId="873" xr:uid="{00000000-0005-0000-0000-000039030000}"/>
    <cellStyle name="Currency 42" xfId="874" xr:uid="{00000000-0005-0000-0000-00003A030000}"/>
    <cellStyle name="Currency 43" xfId="875" xr:uid="{00000000-0005-0000-0000-00003B030000}"/>
    <cellStyle name="Currency 44" xfId="876" xr:uid="{00000000-0005-0000-0000-00003C030000}"/>
    <cellStyle name="Currency 45" xfId="877" xr:uid="{00000000-0005-0000-0000-00003D030000}"/>
    <cellStyle name="Currency 46" xfId="878" xr:uid="{00000000-0005-0000-0000-00003E030000}"/>
    <cellStyle name="Currency 47" xfId="879" xr:uid="{00000000-0005-0000-0000-00003F030000}"/>
    <cellStyle name="Currency 48" xfId="880" xr:uid="{00000000-0005-0000-0000-000040030000}"/>
    <cellStyle name="Currency 49" xfId="881" xr:uid="{00000000-0005-0000-0000-000041030000}"/>
    <cellStyle name="Currency 5" xfId="882" xr:uid="{00000000-0005-0000-0000-000042030000}"/>
    <cellStyle name="Currency 5 2" xfId="883" xr:uid="{00000000-0005-0000-0000-000043030000}"/>
    <cellStyle name="Currency 5 2 2" xfId="2388" xr:uid="{00000000-0005-0000-0000-000044030000}"/>
    <cellStyle name="Currency 5 3" xfId="884" xr:uid="{00000000-0005-0000-0000-000045030000}"/>
    <cellStyle name="Currency 5 4" xfId="2389" xr:uid="{00000000-0005-0000-0000-000046030000}"/>
    <cellStyle name="Currency 5 5" xfId="2390" xr:uid="{00000000-0005-0000-0000-000047030000}"/>
    <cellStyle name="Currency 5 6" xfId="2391" xr:uid="{00000000-0005-0000-0000-000048030000}"/>
    <cellStyle name="Currency 50" xfId="885" xr:uid="{00000000-0005-0000-0000-000049030000}"/>
    <cellStyle name="Currency 51" xfId="886" xr:uid="{00000000-0005-0000-0000-00004A030000}"/>
    <cellStyle name="Currency 52" xfId="887" xr:uid="{00000000-0005-0000-0000-00004B030000}"/>
    <cellStyle name="Currency 53" xfId="888" xr:uid="{00000000-0005-0000-0000-00004C030000}"/>
    <cellStyle name="Currency 54" xfId="889" xr:uid="{00000000-0005-0000-0000-00004D030000}"/>
    <cellStyle name="Currency 55" xfId="890" xr:uid="{00000000-0005-0000-0000-00004E030000}"/>
    <cellStyle name="Currency 56" xfId="891" xr:uid="{00000000-0005-0000-0000-00004F030000}"/>
    <cellStyle name="Currency 57" xfId="892" xr:uid="{00000000-0005-0000-0000-000050030000}"/>
    <cellStyle name="Currency 58" xfId="893" xr:uid="{00000000-0005-0000-0000-000051030000}"/>
    <cellStyle name="Currency 59" xfId="894" xr:uid="{00000000-0005-0000-0000-000052030000}"/>
    <cellStyle name="Currency 6" xfId="895" xr:uid="{00000000-0005-0000-0000-000053030000}"/>
    <cellStyle name="Currency 6 2" xfId="896" xr:uid="{00000000-0005-0000-0000-000054030000}"/>
    <cellStyle name="Currency 6 3" xfId="897" xr:uid="{00000000-0005-0000-0000-000055030000}"/>
    <cellStyle name="Currency 60" xfId="898" xr:uid="{00000000-0005-0000-0000-000056030000}"/>
    <cellStyle name="Currency 61" xfId="899" xr:uid="{00000000-0005-0000-0000-000057030000}"/>
    <cellStyle name="Currency 62" xfId="900" xr:uid="{00000000-0005-0000-0000-000058030000}"/>
    <cellStyle name="Currency 63" xfId="901" xr:uid="{00000000-0005-0000-0000-000059030000}"/>
    <cellStyle name="Currency 64" xfId="902" xr:uid="{00000000-0005-0000-0000-00005A030000}"/>
    <cellStyle name="Currency 65" xfId="903" xr:uid="{00000000-0005-0000-0000-00005B030000}"/>
    <cellStyle name="Currency 66" xfId="904" xr:uid="{00000000-0005-0000-0000-00005C030000}"/>
    <cellStyle name="Currency 67" xfId="905" xr:uid="{00000000-0005-0000-0000-00005D030000}"/>
    <cellStyle name="Currency 68" xfId="906" xr:uid="{00000000-0005-0000-0000-00005E030000}"/>
    <cellStyle name="Currency 69" xfId="907" xr:uid="{00000000-0005-0000-0000-00005F030000}"/>
    <cellStyle name="Currency 7" xfId="908" xr:uid="{00000000-0005-0000-0000-000060030000}"/>
    <cellStyle name="Currency 7 2" xfId="2392" xr:uid="{00000000-0005-0000-0000-000061030000}"/>
    <cellStyle name="Currency 70" xfId="909" xr:uid="{00000000-0005-0000-0000-000062030000}"/>
    <cellStyle name="Currency 71" xfId="910" xr:uid="{00000000-0005-0000-0000-000063030000}"/>
    <cellStyle name="Currency 72" xfId="911" xr:uid="{00000000-0005-0000-0000-000064030000}"/>
    <cellStyle name="Currency 73" xfId="912" xr:uid="{00000000-0005-0000-0000-000065030000}"/>
    <cellStyle name="Currency 74" xfId="913" xr:uid="{00000000-0005-0000-0000-000066030000}"/>
    <cellStyle name="Currency 75" xfId="914" xr:uid="{00000000-0005-0000-0000-000067030000}"/>
    <cellStyle name="Currency 76" xfId="915" xr:uid="{00000000-0005-0000-0000-000068030000}"/>
    <cellStyle name="Currency 77" xfId="916" xr:uid="{00000000-0005-0000-0000-000069030000}"/>
    <cellStyle name="Currency 78" xfId="917" xr:uid="{00000000-0005-0000-0000-00006A030000}"/>
    <cellStyle name="Currency 79" xfId="918" xr:uid="{00000000-0005-0000-0000-00006B030000}"/>
    <cellStyle name="Currency 8" xfId="919" xr:uid="{00000000-0005-0000-0000-00006C030000}"/>
    <cellStyle name="Currency 8 2" xfId="2393" xr:uid="{00000000-0005-0000-0000-00006D030000}"/>
    <cellStyle name="Currency 8 3" xfId="2394" xr:uid="{00000000-0005-0000-0000-00006E030000}"/>
    <cellStyle name="Currency 80" xfId="920" xr:uid="{00000000-0005-0000-0000-00006F030000}"/>
    <cellStyle name="Currency 81" xfId="921" xr:uid="{00000000-0005-0000-0000-000070030000}"/>
    <cellStyle name="Currency 82" xfId="922" xr:uid="{00000000-0005-0000-0000-000071030000}"/>
    <cellStyle name="Currency 83" xfId="923" xr:uid="{00000000-0005-0000-0000-000072030000}"/>
    <cellStyle name="Currency 84" xfId="924" xr:uid="{00000000-0005-0000-0000-000073030000}"/>
    <cellStyle name="Currency 85" xfId="925" xr:uid="{00000000-0005-0000-0000-000074030000}"/>
    <cellStyle name="Currency 86" xfId="926" xr:uid="{00000000-0005-0000-0000-000075030000}"/>
    <cellStyle name="Currency 87" xfId="927" xr:uid="{00000000-0005-0000-0000-000076030000}"/>
    <cellStyle name="Currency 88" xfId="928" xr:uid="{00000000-0005-0000-0000-000077030000}"/>
    <cellStyle name="Currency 89" xfId="929" xr:uid="{00000000-0005-0000-0000-000078030000}"/>
    <cellStyle name="Currency 9" xfId="930" xr:uid="{00000000-0005-0000-0000-000079030000}"/>
    <cellStyle name="Currency 9 2" xfId="2395" xr:uid="{00000000-0005-0000-0000-00007A030000}"/>
    <cellStyle name="Currency 9 3" xfId="2396" xr:uid="{00000000-0005-0000-0000-00007B030000}"/>
    <cellStyle name="Currency 90" xfId="931" xr:uid="{00000000-0005-0000-0000-00007C030000}"/>
    <cellStyle name="Currency 91" xfId="932" xr:uid="{00000000-0005-0000-0000-00007D030000}"/>
    <cellStyle name="Currency 92" xfId="933" xr:uid="{00000000-0005-0000-0000-00007E030000}"/>
    <cellStyle name="Currency 93" xfId="934" xr:uid="{00000000-0005-0000-0000-00007F030000}"/>
    <cellStyle name="Currency 94" xfId="935" xr:uid="{00000000-0005-0000-0000-000080030000}"/>
    <cellStyle name="Currency 95" xfId="936" xr:uid="{00000000-0005-0000-0000-000081030000}"/>
    <cellStyle name="Currency 96" xfId="937" xr:uid="{00000000-0005-0000-0000-000082030000}"/>
    <cellStyle name="Currency 97" xfId="938" xr:uid="{00000000-0005-0000-0000-000083030000}"/>
    <cellStyle name="Currency 98" xfId="939" xr:uid="{00000000-0005-0000-0000-000084030000}"/>
    <cellStyle name="Currency 99" xfId="940" xr:uid="{00000000-0005-0000-0000-000085030000}"/>
    <cellStyle name="Custo - Style8" xfId="2397" xr:uid="{00000000-0005-0000-0000-000086030000}"/>
    <cellStyle name="Custom - Style8" xfId="2398" xr:uid="{00000000-0005-0000-0000-000087030000}"/>
    <cellStyle name="Data   - Style2" xfId="2399" xr:uid="{00000000-0005-0000-0000-000088030000}"/>
    <cellStyle name="Data  - Style2" xfId="2400" xr:uid="{00000000-0005-0000-0000-000089030000}"/>
    <cellStyle name="Date Short" xfId="2401" xr:uid="{00000000-0005-0000-0000-00008A030000}"/>
    <cellStyle name="DELTA" xfId="2402" xr:uid="{00000000-0005-0000-0000-00008B030000}"/>
    <cellStyle name="Enter Currency (0)" xfId="2403" xr:uid="{00000000-0005-0000-0000-00008C030000}"/>
    <cellStyle name="Enter Currency (2)" xfId="2404" xr:uid="{00000000-0005-0000-0000-00008D030000}"/>
    <cellStyle name="Enter Units (0)" xfId="2405" xr:uid="{00000000-0005-0000-0000-00008E030000}"/>
    <cellStyle name="Enter Units (1)" xfId="2406" xr:uid="{00000000-0005-0000-0000-00008F030000}"/>
    <cellStyle name="Enter Units (2)" xfId="2407" xr:uid="{00000000-0005-0000-0000-000090030000}"/>
    <cellStyle name="Entered" xfId="71" xr:uid="{00000000-0005-0000-0000-000091030000}"/>
    <cellStyle name="Explanatory Text 2" xfId="72" xr:uid="{00000000-0005-0000-0000-000092030000}"/>
    <cellStyle name="Explanatory Text 2 2" xfId="941" xr:uid="{00000000-0005-0000-0000-000093030000}"/>
    <cellStyle name="Explanatory Text 2 3" xfId="942" xr:uid="{00000000-0005-0000-0000-000094030000}"/>
    <cellStyle name="Explanatory Text 2 4" xfId="2408" xr:uid="{00000000-0005-0000-0000-000095030000}"/>
    <cellStyle name="Explanatory Text 3" xfId="2409" xr:uid="{00000000-0005-0000-0000-000096030000}"/>
    <cellStyle name="financial" xfId="943" xr:uid="{00000000-0005-0000-0000-000097030000}"/>
    <cellStyle name="Fixed" xfId="944" xr:uid="{00000000-0005-0000-0000-000098030000}"/>
    <cellStyle name="Fixed 2" xfId="945" xr:uid="{00000000-0005-0000-0000-000099030000}"/>
    <cellStyle name="Followed Hyperlink 10" xfId="946" xr:uid="{00000000-0005-0000-0000-00009A030000}"/>
    <cellStyle name="Followed Hyperlink 10 2" xfId="2410" xr:uid="{00000000-0005-0000-0000-00009B030000}"/>
    <cellStyle name="Followed Hyperlink 10 3" xfId="2411" xr:uid="{00000000-0005-0000-0000-00009C030000}"/>
    <cellStyle name="Followed Hyperlink 10 3 2" xfId="2412" xr:uid="{00000000-0005-0000-0000-00009D030000}"/>
    <cellStyle name="Followed Hyperlink 10 3 3" xfId="2413" xr:uid="{00000000-0005-0000-0000-00009E030000}"/>
    <cellStyle name="Followed Hyperlink 10_Age_Gender" xfId="2414" xr:uid="{00000000-0005-0000-0000-00009F030000}"/>
    <cellStyle name="Followed Hyperlink 11" xfId="947" xr:uid="{00000000-0005-0000-0000-0000A0030000}"/>
    <cellStyle name="Followed Hyperlink 11 2" xfId="2415" xr:uid="{00000000-0005-0000-0000-0000A1030000}"/>
    <cellStyle name="Followed Hyperlink 11 3" xfId="2416" xr:uid="{00000000-0005-0000-0000-0000A2030000}"/>
    <cellStyle name="Followed Hyperlink 11 3 2" xfId="2417" xr:uid="{00000000-0005-0000-0000-0000A3030000}"/>
    <cellStyle name="Followed Hyperlink 11 3 3" xfId="2418" xr:uid="{00000000-0005-0000-0000-0000A4030000}"/>
    <cellStyle name="Followed Hyperlink 11_Age_Gender" xfId="2419" xr:uid="{00000000-0005-0000-0000-0000A5030000}"/>
    <cellStyle name="Followed Hyperlink 12" xfId="948" xr:uid="{00000000-0005-0000-0000-0000A6030000}"/>
    <cellStyle name="Followed Hyperlink 12 2" xfId="2420" xr:uid="{00000000-0005-0000-0000-0000A7030000}"/>
    <cellStyle name="Followed Hyperlink 12 3" xfId="2421" xr:uid="{00000000-0005-0000-0000-0000A8030000}"/>
    <cellStyle name="Followed Hyperlink 12 3 2" xfId="2422" xr:uid="{00000000-0005-0000-0000-0000A9030000}"/>
    <cellStyle name="Followed Hyperlink 12 3 3" xfId="2423" xr:uid="{00000000-0005-0000-0000-0000AA030000}"/>
    <cellStyle name="Followed Hyperlink 12_Age_Gender" xfId="2424" xr:uid="{00000000-0005-0000-0000-0000AB030000}"/>
    <cellStyle name="Followed Hyperlink 13" xfId="949" xr:uid="{00000000-0005-0000-0000-0000AC030000}"/>
    <cellStyle name="Followed Hyperlink 13 2" xfId="2425" xr:uid="{00000000-0005-0000-0000-0000AD030000}"/>
    <cellStyle name="Followed Hyperlink 13 3" xfId="2426" xr:uid="{00000000-0005-0000-0000-0000AE030000}"/>
    <cellStyle name="Followed Hyperlink 13 3 2" xfId="2427" xr:uid="{00000000-0005-0000-0000-0000AF030000}"/>
    <cellStyle name="Followed Hyperlink 13 3 3" xfId="2428" xr:uid="{00000000-0005-0000-0000-0000B0030000}"/>
    <cellStyle name="Followed Hyperlink 13_Age_Gender" xfId="2429" xr:uid="{00000000-0005-0000-0000-0000B1030000}"/>
    <cellStyle name="Followed Hyperlink 14" xfId="950" xr:uid="{00000000-0005-0000-0000-0000B2030000}"/>
    <cellStyle name="Followed Hyperlink 14 2" xfId="2430" xr:uid="{00000000-0005-0000-0000-0000B3030000}"/>
    <cellStyle name="Followed Hyperlink 14 3" xfId="2431" xr:uid="{00000000-0005-0000-0000-0000B4030000}"/>
    <cellStyle name="Followed Hyperlink 14 3 2" xfId="2432" xr:uid="{00000000-0005-0000-0000-0000B5030000}"/>
    <cellStyle name="Followed Hyperlink 14 3 3" xfId="2433" xr:uid="{00000000-0005-0000-0000-0000B6030000}"/>
    <cellStyle name="Followed Hyperlink 14_Age_Gender" xfId="2434" xr:uid="{00000000-0005-0000-0000-0000B7030000}"/>
    <cellStyle name="Followed Hyperlink 15" xfId="2435" xr:uid="{00000000-0005-0000-0000-0000B8030000}"/>
    <cellStyle name="Followed Hyperlink 16" xfId="2436" xr:uid="{00000000-0005-0000-0000-0000B9030000}"/>
    <cellStyle name="Followed Hyperlink 17" xfId="2437" xr:uid="{00000000-0005-0000-0000-0000BA030000}"/>
    <cellStyle name="Followed Hyperlink 18" xfId="2438" xr:uid="{00000000-0005-0000-0000-0000BB030000}"/>
    <cellStyle name="Followed Hyperlink 19" xfId="2439" xr:uid="{00000000-0005-0000-0000-0000BC030000}"/>
    <cellStyle name="Followed Hyperlink 2" xfId="951" xr:uid="{00000000-0005-0000-0000-0000BD030000}"/>
    <cellStyle name="Followed Hyperlink 2 2" xfId="2440" xr:uid="{00000000-0005-0000-0000-0000BE030000}"/>
    <cellStyle name="Followed Hyperlink 2 3" xfId="2441" xr:uid="{00000000-0005-0000-0000-0000BF030000}"/>
    <cellStyle name="Followed Hyperlink 2 3 2" xfId="2442" xr:uid="{00000000-0005-0000-0000-0000C0030000}"/>
    <cellStyle name="Followed Hyperlink 2 3 3" xfId="2443" xr:uid="{00000000-0005-0000-0000-0000C1030000}"/>
    <cellStyle name="Followed Hyperlink 2_Age_Gender" xfId="2444" xr:uid="{00000000-0005-0000-0000-0000C2030000}"/>
    <cellStyle name="Followed Hyperlink 20" xfId="2445" xr:uid="{00000000-0005-0000-0000-0000C3030000}"/>
    <cellStyle name="Followed Hyperlink 21" xfId="2446" xr:uid="{00000000-0005-0000-0000-0000C4030000}"/>
    <cellStyle name="Followed Hyperlink 22" xfId="2447" xr:uid="{00000000-0005-0000-0000-0000C5030000}"/>
    <cellStyle name="Followed Hyperlink 23" xfId="2448" xr:uid="{00000000-0005-0000-0000-0000C6030000}"/>
    <cellStyle name="Followed Hyperlink 24" xfId="2449" xr:uid="{00000000-0005-0000-0000-0000C7030000}"/>
    <cellStyle name="Followed Hyperlink 25" xfId="2450" xr:uid="{00000000-0005-0000-0000-0000C8030000}"/>
    <cellStyle name="Followed Hyperlink 26" xfId="2451" xr:uid="{00000000-0005-0000-0000-0000C9030000}"/>
    <cellStyle name="Followed Hyperlink 27" xfId="2452" xr:uid="{00000000-0005-0000-0000-0000CA030000}"/>
    <cellStyle name="Followed Hyperlink 28" xfId="2453" xr:uid="{00000000-0005-0000-0000-0000CB030000}"/>
    <cellStyle name="Followed Hyperlink 29" xfId="2454" xr:uid="{00000000-0005-0000-0000-0000CC030000}"/>
    <cellStyle name="Followed Hyperlink 3" xfId="952" xr:uid="{00000000-0005-0000-0000-0000CD030000}"/>
    <cellStyle name="Followed Hyperlink 3 2" xfId="2455" xr:uid="{00000000-0005-0000-0000-0000CE030000}"/>
    <cellStyle name="Followed Hyperlink 3 3" xfId="2456" xr:uid="{00000000-0005-0000-0000-0000CF030000}"/>
    <cellStyle name="Followed Hyperlink 3 3 2" xfId="2457" xr:uid="{00000000-0005-0000-0000-0000D0030000}"/>
    <cellStyle name="Followed Hyperlink 3 3 3" xfId="2458" xr:uid="{00000000-0005-0000-0000-0000D1030000}"/>
    <cellStyle name="Followed Hyperlink 3_Age_Gender" xfId="2459" xr:uid="{00000000-0005-0000-0000-0000D2030000}"/>
    <cellStyle name="Followed Hyperlink 30" xfId="2460" xr:uid="{00000000-0005-0000-0000-0000D3030000}"/>
    <cellStyle name="Followed Hyperlink 31" xfId="2461" xr:uid="{00000000-0005-0000-0000-0000D4030000}"/>
    <cellStyle name="Followed Hyperlink 32" xfId="2462" xr:uid="{00000000-0005-0000-0000-0000D5030000}"/>
    <cellStyle name="Followed Hyperlink 33" xfId="2463" xr:uid="{00000000-0005-0000-0000-0000D6030000}"/>
    <cellStyle name="Followed Hyperlink 34" xfId="2464" xr:uid="{00000000-0005-0000-0000-0000D7030000}"/>
    <cellStyle name="Followed Hyperlink 35" xfId="2465" xr:uid="{00000000-0005-0000-0000-0000D8030000}"/>
    <cellStyle name="Followed Hyperlink 36" xfId="2466" xr:uid="{00000000-0005-0000-0000-0000D9030000}"/>
    <cellStyle name="Followed Hyperlink 37" xfId="2467" xr:uid="{00000000-0005-0000-0000-0000DA030000}"/>
    <cellStyle name="Followed Hyperlink 38" xfId="2468" xr:uid="{00000000-0005-0000-0000-0000DB030000}"/>
    <cellStyle name="Followed Hyperlink 39" xfId="2469" xr:uid="{00000000-0005-0000-0000-0000DC030000}"/>
    <cellStyle name="Followed Hyperlink 4" xfId="953" xr:uid="{00000000-0005-0000-0000-0000DD030000}"/>
    <cellStyle name="Followed Hyperlink 4 2" xfId="2470" xr:uid="{00000000-0005-0000-0000-0000DE030000}"/>
    <cellStyle name="Followed Hyperlink 4 3" xfId="2471" xr:uid="{00000000-0005-0000-0000-0000DF030000}"/>
    <cellStyle name="Followed Hyperlink 4 3 2" xfId="2472" xr:uid="{00000000-0005-0000-0000-0000E0030000}"/>
    <cellStyle name="Followed Hyperlink 4 3 3" xfId="2473" xr:uid="{00000000-0005-0000-0000-0000E1030000}"/>
    <cellStyle name="Followed Hyperlink 4_Age_Gender" xfId="2474" xr:uid="{00000000-0005-0000-0000-0000E2030000}"/>
    <cellStyle name="Followed Hyperlink 40" xfId="2475" xr:uid="{00000000-0005-0000-0000-0000E3030000}"/>
    <cellStyle name="Followed Hyperlink 41" xfId="2476" xr:uid="{00000000-0005-0000-0000-0000E4030000}"/>
    <cellStyle name="Followed Hyperlink 5" xfId="954" xr:uid="{00000000-0005-0000-0000-0000E5030000}"/>
    <cellStyle name="Followed Hyperlink 5 2" xfId="2477" xr:uid="{00000000-0005-0000-0000-0000E6030000}"/>
    <cellStyle name="Followed Hyperlink 5 3" xfId="2478" xr:uid="{00000000-0005-0000-0000-0000E7030000}"/>
    <cellStyle name="Followed Hyperlink 5 3 2" xfId="2479" xr:uid="{00000000-0005-0000-0000-0000E8030000}"/>
    <cellStyle name="Followed Hyperlink 5 3 3" xfId="2480" xr:uid="{00000000-0005-0000-0000-0000E9030000}"/>
    <cellStyle name="Followed Hyperlink 5_Age_Gender" xfId="2481" xr:uid="{00000000-0005-0000-0000-0000EA030000}"/>
    <cellStyle name="Followed Hyperlink 6" xfId="955" xr:uid="{00000000-0005-0000-0000-0000EB030000}"/>
    <cellStyle name="Followed Hyperlink 6 2" xfId="2482" xr:uid="{00000000-0005-0000-0000-0000EC030000}"/>
    <cellStyle name="Followed Hyperlink 6 3" xfId="2483" xr:uid="{00000000-0005-0000-0000-0000ED030000}"/>
    <cellStyle name="Followed Hyperlink 6 3 2" xfId="2484" xr:uid="{00000000-0005-0000-0000-0000EE030000}"/>
    <cellStyle name="Followed Hyperlink 6 3 3" xfId="2485" xr:uid="{00000000-0005-0000-0000-0000EF030000}"/>
    <cellStyle name="Followed Hyperlink 6_Age_Gender" xfId="2486" xr:uid="{00000000-0005-0000-0000-0000F0030000}"/>
    <cellStyle name="Followed Hyperlink 7" xfId="956" xr:uid="{00000000-0005-0000-0000-0000F1030000}"/>
    <cellStyle name="Followed Hyperlink 7 2" xfId="2487" xr:uid="{00000000-0005-0000-0000-0000F2030000}"/>
    <cellStyle name="Followed Hyperlink 7 3" xfId="2488" xr:uid="{00000000-0005-0000-0000-0000F3030000}"/>
    <cellStyle name="Followed Hyperlink 7 3 2" xfId="2489" xr:uid="{00000000-0005-0000-0000-0000F4030000}"/>
    <cellStyle name="Followed Hyperlink 7 3 3" xfId="2490" xr:uid="{00000000-0005-0000-0000-0000F5030000}"/>
    <cellStyle name="Followed Hyperlink 7_Age_Gender" xfId="2491" xr:uid="{00000000-0005-0000-0000-0000F6030000}"/>
    <cellStyle name="Followed Hyperlink 8" xfId="957" xr:uid="{00000000-0005-0000-0000-0000F7030000}"/>
    <cellStyle name="Followed Hyperlink 8 2" xfId="2492" xr:uid="{00000000-0005-0000-0000-0000F8030000}"/>
    <cellStyle name="Followed Hyperlink 8 3" xfId="2493" xr:uid="{00000000-0005-0000-0000-0000F9030000}"/>
    <cellStyle name="Followed Hyperlink 8 3 2" xfId="2494" xr:uid="{00000000-0005-0000-0000-0000FA030000}"/>
    <cellStyle name="Followed Hyperlink 8 3 3" xfId="2495" xr:uid="{00000000-0005-0000-0000-0000FB030000}"/>
    <cellStyle name="Followed Hyperlink 8_Age_Gender" xfId="2496" xr:uid="{00000000-0005-0000-0000-0000FC030000}"/>
    <cellStyle name="Followed Hyperlink 9" xfId="958" xr:uid="{00000000-0005-0000-0000-0000FD030000}"/>
    <cellStyle name="Followed Hyperlink 9 2" xfId="2497" xr:uid="{00000000-0005-0000-0000-0000FE030000}"/>
    <cellStyle name="Followed Hyperlink 9 3" xfId="2498" xr:uid="{00000000-0005-0000-0000-0000FF030000}"/>
    <cellStyle name="Followed Hyperlink 9 3 2" xfId="2499" xr:uid="{00000000-0005-0000-0000-000000040000}"/>
    <cellStyle name="Followed Hyperlink 9 3 3" xfId="2500" xr:uid="{00000000-0005-0000-0000-000001040000}"/>
    <cellStyle name="Followed Hyperlink 9_Age_Gender" xfId="2501" xr:uid="{00000000-0005-0000-0000-000002040000}"/>
    <cellStyle name="Footer" xfId="73" xr:uid="{00000000-0005-0000-0000-000003040000}"/>
    <cellStyle name="Footer 2" xfId="959" xr:uid="{00000000-0005-0000-0000-000004040000}"/>
    <cellStyle name="Footer 3" xfId="960" xr:uid="{00000000-0005-0000-0000-000005040000}"/>
    <cellStyle name="Good 2" xfId="74" xr:uid="{00000000-0005-0000-0000-000006040000}"/>
    <cellStyle name="Good 2 2" xfId="961" xr:uid="{00000000-0005-0000-0000-000007040000}"/>
    <cellStyle name="Good 2 3" xfId="962" xr:uid="{00000000-0005-0000-0000-000008040000}"/>
    <cellStyle name="Good 2 4" xfId="2502" xr:uid="{00000000-0005-0000-0000-000009040000}"/>
    <cellStyle name="Good 3" xfId="2503" xr:uid="{00000000-0005-0000-0000-00000A040000}"/>
    <cellStyle name="Graph" xfId="75" xr:uid="{00000000-0005-0000-0000-00000B040000}"/>
    <cellStyle name="Graph 2" xfId="963" xr:uid="{00000000-0005-0000-0000-00000C040000}"/>
    <cellStyle name="Graph 3" xfId="964" xr:uid="{00000000-0005-0000-0000-00000D040000}"/>
    <cellStyle name="Graph 4" xfId="2504" xr:uid="{00000000-0005-0000-0000-00000E040000}"/>
    <cellStyle name="Graph 5" xfId="2505" xr:uid="{00000000-0005-0000-0000-00000F040000}"/>
    <cellStyle name="Graph 6" xfId="2506" xr:uid="{00000000-0005-0000-0000-000010040000}"/>
    <cellStyle name="Grey" xfId="76" xr:uid="{00000000-0005-0000-0000-000011040000}"/>
    <cellStyle name="Grey 2" xfId="965" xr:uid="{00000000-0005-0000-0000-000012040000}"/>
    <cellStyle name="HEADER" xfId="966" xr:uid="{00000000-0005-0000-0000-000013040000}"/>
    <cellStyle name="Header1" xfId="77" xr:uid="{00000000-0005-0000-0000-000014040000}"/>
    <cellStyle name="Header2" xfId="78" xr:uid="{00000000-0005-0000-0000-000015040000}"/>
    <cellStyle name="Header2 10" xfId="2507" xr:uid="{00000000-0005-0000-0000-000016040000}"/>
    <cellStyle name="Header2 2" xfId="2508" xr:uid="{00000000-0005-0000-0000-000017040000}"/>
    <cellStyle name="Header2 2 10" xfId="2509" xr:uid="{00000000-0005-0000-0000-000018040000}"/>
    <cellStyle name="Header2 2 2" xfId="2510" xr:uid="{00000000-0005-0000-0000-000019040000}"/>
    <cellStyle name="Header2 2 2 2" xfId="2511" xr:uid="{00000000-0005-0000-0000-00001A040000}"/>
    <cellStyle name="Header2 2 2 2 2" xfId="2512" xr:uid="{00000000-0005-0000-0000-00001B040000}"/>
    <cellStyle name="Header2 2 2 2 2 2" xfId="2513" xr:uid="{00000000-0005-0000-0000-00001C040000}"/>
    <cellStyle name="Header2 2 2 2 2 2 2" xfId="2514" xr:uid="{00000000-0005-0000-0000-00001D040000}"/>
    <cellStyle name="Header2 2 2 2 2 3" xfId="2515" xr:uid="{00000000-0005-0000-0000-00001E040000}"/>
    <cellStyle name="Header2 2 2 2 2 3 2" xfId="2516" xr:uid="{00000000-0005-0000-0000-00001F040000}"/>
    <cellStyle name="Header2 2 2 2 2 3 2 2" xfId="2517" xr:uid="{00000000-0005-0000-0000-000020040000}"/>
    <cellStyle name="Header2 2 2 2 2 3 3" xfId="2518" xr:uid="{00000000-0005-0000-0000-000021040000}"/>
    <cellStyle name="Header2 2 2 2 2 3 4" xfId="2519" xr:uid="{00000000-0005-0000-0000-000022040000}"/>
    <cellStyle name="Header2 2 2 2 2 4" xfId="2520" xr:uid="{00000000-0005-0000-0000-000023040000}"/>
    <cellStyle name="Header2 2 2 2 2_Age_Gender" xfId="2521" xr:uid="{00000000-0005-0000-0000-000024040000}"/>
    <cellStyle name="Header2 2 2 2 3" xfId="2522" xr:uid="{00000000-0005-0000-0000-000025040000}"/>
    <cellStyle name="Header2 2 2 2 3 2" xfId="2523" xr:uid="{00000000-0005-0000-0000-000026040000}"/>
    <cellStyle name="Header2 2 2 2 3 3" xfId="2524" xr:uid="{00000000-0005-0000-0000-000027040000}"/>
    <cellStyle name="Header2 2 2 2 4" xfId="2525" xr:uid="{00000000-0005-0000-0000-000028040000}"/>
    <cellStyle name="Header2 2 2 2 4 2" xfId="2526" xr:uid="{00000000-0005-0000-0000-000029040000}"/>
    <cellStyle name="Header2 2 2 2 5" xfId="2527" xr:uid="{00000000-0005-0000-0000-00002A040000}"/>
    <cellStyle name="Header2 2 2 2 5 2" xfId="2528" xr:uid="{00000000-0005-0000-0000-00002B040000}"/>
    <cellStyle name="Header2 2 2 2 5 2 2" xfId="2529" xr:uid="{00000000-0005-0000-0000-00002C040000}"/>
    <cellStyle name="Header2 2 2 2 5 3" xfId="2530" xr:uid="{00000000-0005-0000-0000-00002D040000}"/>
    <cellStyle name="Header2 2 2 2 5 4" xfId="2531" xr:uid="{00000000-0005-0000-0000-00002E040000}"/>
    <cellStyle name="Header2 2 2 2 6" xfId="2532" xr:uid="{00000000-0005-0000-0000-00002F040000}"/>
    <cellStyle name="Header2 2 2 2_Age_Gender" xfId="2533" xr:uid="{00000000-0005-0000-0000-000030040000}"/>
    <cellStyle name="Header2 2 2 3" xfId="2534" xr:uid="{00000000-0005-0000-0000-000031040000}"/>
    <cellStyle name="Header2 2 2 3 2" xfId="2535" xr:uid="{00000000-0005-0000-0000-000032040000}"/>
    <cellStyle name="Header2 2 2 3 2 2" xfId="2536" xr:uid="{00000000-0005-0000-0000-000033040000}"/>
    <cellStyle name="Header2 2 2 3 3" xfId="2537" xr:uid="{00000000-0005-0000-0000-000034040000}"/>
    <cellStyle name="Header2 2 2 3 3 2" xfId="2538" xr:uid="{00000000-0005-0000-0000-000035040000}"/>
    <cellStyle name="Header2 2 2 3 3 2 2" xfId="2539" xr:uid="{00000000-0005-0000-0000-000036040000}"/>
    <cellStyle name="Header2 2 2 3 3 3" xfId="2540" xr:uid="{00000000-0005-0000-0000-000037040000}"/>
    <cellStyle name="Header2 2 2 3 3 4" xfId="2541" xr:uid="{00000000-0005-0000-0000-000038040000}"/>
    <cellStyle name="Header2 2 2 3 4" xfId="2542" xr:uid="{00000000-0005-0000-0000-000039040000}"/>
    <cellStyle name="Header2 2 2 3_Age_Gender" xfId="2543" xr:uid="{00000000-0005-0000-0000-00003A040000}"/>
    <cellStyle name="Header2 2 2 4" xfId="2544" xr:uid="{00000000-0005-0000-0000-00003B040000}"/>
    <cellStyle name="Header2 2 2 4 2" xfId="2545" xr:uid="{00000000-0005-0000-0000-00003C040000}"/>
    <cellStyle name="Header2 2 2 5" xfId="2546" xr:uid="{00000000-0005-0000-0000-00003D040000}"/>
    <cellStyle name="Header2 2 2 5 2" xfId="2547" xr:uid="{00000000-0005-0000-0000-00003E040000}"/>
    <cellStyle name="Header2 2 2 5 2 2" xfId="2548" xr:uid="{00000000-0005-0000-0000-00003F040000}"/>
    <cellStyle name="Header2 2 2 5 3" xfId="2549" xr:uid="{00000000-0005-0000-0000-000040040000}"/>
    <cellStyle name="Header2 2 2 5 4" xfId="2550" xr:uid="{00000000-0005-0000-0000-000041040000}"/>
    <cellStyle name="Header2 2 2 6" xfId="2551" xr:uid="{00000000-0005-0000-0000-000042040000}"/>
    <cellStyle name="Header2 2 2_Age_Gender" xfId="2552" xr:uid="{00000000-0005-0000-0000-000043040000}"/>
    <cellStyle name="Header2 2 3" xfId="2553" xr:uid="{00000000-0005-0000-0000-000044040000}"/>
    <cellStyle name="Header2 2 3 2" xfId="2554" xr:uid="{00000000-0005-0000-0000-000045040000}"/>
    <cellStyle name="Header2 2 3 2 2" xfId="2555" xr:uid="{00000000-0005-0000-0000-000046040000}"/>
    <cellStyle name="Header2 2 3 3" xfId="2556" xr:uid="{00000000-0005-0000-0000-000047040000}"/>
    <cellStyle name="Header2 2 3 3 2" xfId="2557" xr:uid="{00000000-0005-0000-0000-000048040000}"/>
    <cellStyle name="Header2 2 3 3 2 2" xfId="2558" xr:uid="{00000000-0005-0000-0000-000049040000}"/>
    <cellStyle name="Header2 2 3 3 3" xfId="2559" xr:uid="{00000000-0005-0000-0000-00004A040000}"/>
    <cellStyle name="Header2 2 3 3 4" xfId="2560" xr:uid="{00000000-0005-0000-0000-00004B040000}"/>
    <cellStyle name="Header2 2 3 4" xfId="2561" xr:uid="{00000000-0005-0000-0000-00004C040000}"/>
    <cellStyle name="Header2 2 3_Age_Gender" xfId="2562" xr:uid="{00000000-0005-0000-0000-00004D040000}"/>
    <cellStyle name="Header2 2 4" xfId="2563" xr:uid="{00000000-0005-0000-0000-00004E040000}"/>
    <cellStyle name="Header2 2 4 2" xfId="2564" xr:uid="{00000000-0005-0000-0000-00004F040000}"/>
    <cellStyle name="Header2 2 4 2 2" xfId="2565" xr:uid="{00000000-0005-0000-0000-000050040000}"/>
    <cellStyle name="Header2 2 4 3" xfId="2566" xr:uid="{00000000-0005-0000-0000-000051040000}"/>
    <cellStyle name="Header2 2 4 3 2" xfId="2567" xr:uid="{00000000-0005-0000-0000-000052040000}"/>
    <cellStyle name="Header2 2 4 3 2 2" xfId="2568" xr:uid="{00000000-0005-0000-0000-000053040000}"/>
    <cellStyle name="Header2 2 4 3 3" xfId="2569" xr:uid="{00000000-0005-0000-0000-000054040000}"/>
    <cellStyle name="Header2 2 4 3 4" xfId="2570" xr:uid="{00000000-0005-0000-0000-000055040000}"/>
    <cellStyle name="Header2 2 4 4" xfId="2571" xr:uid="{00000000-0005-0000-0000-000056040000}"/>
    <cellStyle name="Header2 2 4_Age_Gender" xfId="2572" xr:uid="{00000000-0005-0000-0000-000057040000}"/>
    <cellStyle name="Header2 2 5" xfId="2573" xr:uid="{00000000-0005-0000-0000-000058040000}"/>
    <cellStyle name="Header2 2 5 2" xfId="2574" xr:uid="{00000000-0005-0000-0000-000059040000}"/>
    <cellStyle name="Header2 2 6" xfId="2575" xr:uid="{00000000-0005-0000-0000-00005A040000}"/>
    <cellStyle name="Header2 2 6 2" xfId="2576" xr:uid="{00000000-0005-0000-0000-00005B040000}"/>
    <cellStyle name="Header2 2 6 2 2" xfId="2577" xr:uid="{00000000-0005-0000-0000-00005C040000}"/>
    <cellStyle name="Header2 2 6 3" xfId="2578" xr:uid="{00000000-0005-0000-0000-00005D040000}"/>
    <cellStyle name="Header2 2 6 4" xfId="2579" xr:uid="{00000000-0005-0000-0000-00005E040000}"/>
    <cellStyle name="Header2 2 7" xfId="2580" xr:uid="{00000000-0005-0000-0000-00005F040000}"/>
    <cellStyle name="Header2 2 8" xfId="2581" xr:uid="{00000000-0005-0000-0000-000060040000}"/>
    <cellStyle name="Header2 2 9" xfId="2582" xr:uid="{00000000-0005-0000-0000-000061040000}"/>
    <cellStyle name="Header2 2_Age_Gender" xfId="2583" xr:uid="{00000000-0005-0000-0000-000062040000}"/>
    <cellStyle name="Header2 3" xfId="2584" xr:uid="{00000000-0005-0000-0000-000063040000}"/>
    <cellStyle name="Header2 3 10" xfId="2585" xr:uid="{00000000-0005-0000-0000-000064040000}"/>
    <cellStyle name="Header2 3 11" xfId="2586" xr:uid="{00000000-0005-0000-0000-000065040000}"/>
    <cellStyle name="Header2 3 2" xfId="2587" xr:uid="{00000000-0005-0000-0000-000066040000}"/>
    <cellStyle name="Header2 3 2 2" xfId="2588" xr:uid="{00000000-0005-0000-0000-000067040000}"/>
    <cellStyle name="Header2 3 2 2 2" xfId="2589" xr:uid="{00000000-0005-0000-0000-000068040000}"/>
    <cellStyle name="Header2 3 2 2 2 2" xfId="2590" xr:uid="{00000000-0005-0000-0000-000069040000}"/>
    <cellStyle name="Header2 3 2 2 3" xfId="2591" xr:uid="{00000000-0005-0000-0000-00006A040000}"/>
    <cellStyle name="Header2 3 2 2 3 2" xfId="2592" xr:uid="{00000000-0005-0000-0000-00006B040000}"/>
    <cellStyle name="Header2 3 2 2 3 2 2" xfId="2593" xr:uid="{00000000-0005-0000-0000-00006C040000}"/>
    <cellStyle name="Header2 3 2 2 3 3" xfId="2594" xr:uid="{00000000-0005-0000-0000-00006D040000}"/>
    <cellStyle name="Header2 3 2 2 3 4" xfId="2595" xr:uid="{00000000-0005-0000-0000-00006E040000}"/>
    <cellStyle name="Header2 3 2 2 4" xfId="2596" xr:uid="{00000000-0005-0000-0000-00006F040000}"/>
    <cellStyle name="Header2 3 2 2_Age_Gender" xfId="2597" xr:uid="{00000000-0005-0000-0000-000070040000}"/>
    <cellStyle name="Header2 3 2 3" xfId="2598" xr:uid="{00000000-0005-0000-0000-000071040000}"/>
    <cellStyle name="Header2 3 2 3 2" xfId="2599" xr:uid="{00000000-0005-0000-0000-000072040000}"/>
    <cellStyle name="Header2 3 2 3 2 2" xfId="2600" xr:uid="{00000000-0005-0000-0000-000073040000}"/>
    <cellStyle name="Header2 3 2 3 3" xfId="2601" xr:uid="{00000000-0005-0000-0000-000074040000}"/>
    <cellStyle name="Header2 3 2 3 3 2" xfId="2602" xr:uid="{00000000-0005-0000-0000-000075040000}"/>
    <cellStyle name="Header2 3 2 3 3 2 2" xfId="2603" xr:uid="{00000000-0005-0000-0000-000076040000}"/>
    <cellStyle name="Header2 3 2 3 3 3" xfId="2604" xr:uid="{00000000-0005-0000-0000-000077040000}"/>
    <cellStyle name="Header2 3 2 3 3 4" xfId="2605" xr:uid="{00000000-0005-0000-0000-000078040000}"/>
    <cellStyle name="Header2 3 2 3 4" xfId="2606" xr:uid="{00000000-0005-0000-0000-000079040000}"/>
    <cellStyle name="Header2 3 2 3_Age_Gender" xfId="2607" xr:uid="{00000000-0005-0000-0000-00007A040000}"/>
    <cellStyle name="Header2 3 2 4" xfId="2608" xr:uid="{00000000-0005-0000-0000-00007B040000}"/>
    <cellStyle name="Header2 3 2 4 2" xfId="2609" xr:uid="{00000000-0005-0000-0000-00007C040000}"/>
    <cellStyle name="Header2 3 2 5" xfId="2610" xr:uid="{00000000-0005-0000-0000-00007D040000}"/>
    <cellStyle name="Header2 3 2 5 2" xfId="2611" xr:uid="{00000000-0005-0000-0000-00007E040000}"/>
    <cellStyle name="Header2 3 2 5 2 2" xfId="2612" xr:uid="{00000000-0005-0000-0000-00007F040000}"/>
    <cellStyle name="Header2 3 2 5 3" xfId="2613" xr:uid="{00000000-0005-0000-0000-000080040000}"/>
    <cellStyle name="Header2 3 2 5 4" xfId="2614" xr:uid="{00000000-0005-0000-0000-000081040000}"/>
    <cellStyle name="Header2 3 2 6" xfId="2615" xr:uid="{00000000-0005-0000-0000-000082040000}"/>
    <cellStyle name="Header2 3 2_Age_Gender" xfId="2616" xr:uid="{00000000-0005-0000-0000-000083040000}"/>
    <cellStyle name="Header2 3 3" xfId="2617" xr:uid="{00000000-0005-0000-0000-000084040000}"/>
    <cellStyle name="Header2 3 3 2" xfId="2618" xr:uid="{00000000-0005-0000-0000-000085040000}"/>
    <cellStyle name="Header2 3 3 2 2" xfId="2619" xr:uid="{00000000-0005-0000-0000-000086040000}"/>
    <cellStyle name="Header2 3 3 2 2 2" xfId="2620" xr:uid="{00000000-0005-0000-0000-000087040000}"/>
    <cellStyle name="Header2 3 3 2 3" xfId="2621" xr:uid="{00000000-0005-0000-0000-000088040000}"/>
    <cellStyle name="Header2 3 3 2 3 2" xfId="2622" xr:uid="{00000000-0005-0000-0000-000089040000}"/>
    <cellStyle name="Header2 3 3 2 3 2 2" xfId="2623" xr:uid="{00000000-0005-0000-0000-00008A040000}"/>
    <cellStyle name="Header2 3 3 2 3 3" xfId="2624" xr:uid="{00000000-0005-0000-0000-00008B040000}"/>
    <cellStyle name="Header2 3 3 2 3 4" xfId="2625" xr:uid="{00000000-0005-0000-0000-00008C040000}"/>
    <cellStyle name="Header2 3 3 2 4" xfId="2626" xr:uid="{00000000-0005-0000-0000-00008D040000}"/>
    <cellStyle name="Header2 3 3 2_Age_Gender" xfId="2627" xr:uid="{00000000-0005-0000-0000-00008E040000}"/>
    <cellStyle name="Header2 3 3 3" xfId="2628" xr:uid="{00000000-0005-0000-0000-00008F040000}"/>
    <cellStyle name="Header2 3 3 3 2" xfId="2629" xr:uid="{00000000-0005-0000-0000-000090040000}"/>
    <cellStyle name="Header2 3 3 3 2 2" xfId="2630" xr:uid="{00000000-0005-0000-0000-000091040000}"/>
    <cellStyle name="Header2 3 3 3 3" xfId="2631" xr:uid="{00000000-0005-0000-0000-000092040000}"/>
    <cellStyle name="Header2 3 3 3 3 2" xfId="2632" xr:uid="{00000000-0005-0000-0000-000093040000}"/>
    <cellStyle name="Header2 3 3 3 3 2 2" xfId="2633" xr:uid="{00000000-0005-0000-0000-000094040000}"/>
    <cellStyle name="Header2 3 3 3 3 3" xfId="2634" xr:uid="{00000000-0005-0000-0000-000095040000}"/>
    <cellStyle name="Header2 3 3 3 3 4" xfId="2635" xr:uid="{00000000-0005-0000-0000-000096040000}"/>
    <cellStyle name="Header2 3 3 3 4" xfId="2636" xr:uid="{00000000-0005-0000-0000-000097040000}"/>
    <cellStyle name="Header2 3 3 3_Age_Gender" xfId="2637" xr:uid="{00000000-0005-0000-0000-000098040000}"/>
    <cellStyle name="Header2 3 3 4" xfId="2638" xr:uid="{00000000-0005-0000-0000-000099040000}"/>
    <cellStyle name="Header2 3 3 4 2" xfId="2639" xr:uid="{00000000-0005-0000-0000-00009A040000}"/>
    <cellStyle name="Header2 3 3 5" xfId="2640" xr:uid="{00000000-0005-0000-0000-00009B040000}"/>
    <cellStyle name="Header2 3 3 5 2" xfId="2641" xr:uid="{00000000-0005-0000-0000-00009C040000}"/>
    <cellStyle name="Header2 3 3 5 2 2" xfId="2642" xr:uid="{00000000-0005-0000-0000-00009D040000}"/>
    <cellStyle name="Header2 3 3 5 3" xfId="2643" xr:uid="{00000000-0005-0000-0000-00009E040000}"/>
    <cellStyle name="Header2 3 3 5 4" xfId="2644" xr:uid="{00000000-0005-0000-0000-00009F040000}"/>
    <cellStyle name="Header2 3 3 6" xfId="2645" xr:uid="{00000000-0005-0000-0000-0000A0040000}"/>
    <cellStyle name="Header2 3 3_Age_Gender" xfId="2646" xr:uid="{00000000-0005-0000-0000-0000A1040000}"/>
    <cellStyle name="Header2 3 4" xfId="2647" xr:uid="{00000000-0005-0000-0000-0000A2040000}"/>
    <cellStyle name="Header2 3 4 2" xfId="2648" xr:uid="{00000000-0005-0000-0000-0000A3040000}"/>
    <cellStyle name="Header2 3 4 2 2" xfId="2649" xr:uid="{00000000-0005-0000-0000-0000A4040000}"/>
    <cellStyle name="Header2 3 4 3" xfId="2650" xr:uid="{00000000-0005-0000-0000-0000A5040000}"/>
    <cellStyle name="Header2 3 4 3 2" xfId="2651" xr:uid="{00000000-0005-0000-0000-0000A6040000}"/>
    <cellStyle name="Header2 3 4 3 2 2" xfId="2652" xr:uid="{00000000-0005-0000-0000-0000A7040000}"/>
    <cellStyle name="Header2 3 4 3 3" xfId="2653" xr:uid="{00000000-0005-0000-0000-0000A8040000}"/>
    <cellStyle name="Header2 3 4 3 4" xfId="2654" xr:uid="{00000000-0005-0000-0000-0000A9040000}"/>
    <cellStyle name="Header2 3 4 4" xfId="2655" xr:uid="{00000000-0005-0000-0000-0000AA040000}"/>
    <cellStyle name="Header2 3 4_Age_Gender" xfId="2656" xr:uid="{00000000-0005-0000-0000-0000AB040000}"/>
    <cellStyle name="Header2 3 5" xfId="2657" xr:uid="{00000000-0005-0000-0000-0000AC040000}"/>
    <cellStyle name="Header2 3 5 2" xfId="2658" xr:uid="{00000000-0005-0000-0000-0000AD040000}"/>
    <cellStyle name="Header2 3 6" xfId="2659" xr:uid="{00000000-0005-0000-0000-0000AE040000}"/>
    <cellStyle name="Header2 3 7" xfId="2660" xr:uid="{00000000-0005-0000-0000-0000AF040000}"/>
    <cellStyle name="Header2 3 8" xfId="2661" xr:uid="{00000000-0005-0000-0000-0000B0040000}"/>
    <cellStyle name="Header2 3 9" xfId="2662" xr:uid="{00000000-0005-0000-0000-0000B1040000}"/>
    <cellStyle name="Header2 3_Age_Gender" xfId="2663" xr:uid="{00000000-0005-0000-0000-0000B2040000}"/>
    <cellStyle name="Header2 4" xfId="2664" xr:uid="{00000000-0005-0000-0000-0000B3040000}"/>
    <cellStyle name="Header2 4 2" xfId="2665" xr:uid="{00000000-0005-0000-0000-0000B4040000}"/>
    <cellStyle name="Header2 4 2 2" xfId="2666" xr:uid="{00000000-0005-0000-0000-0000B5040000}"/>
    <cellStyle name="Header2 4 2 2 2" xfId="2667" xr:uid="{00000000-0005-0000-0000-0000B6040000}"/>
    <cellStyle name="Header2 4 2 3" xfId="2668" xr:uid="{00000000-0005-0000-0000-0000B7040000}"/>
    <cellStyle name="Header2 4 2 3 2" xfId="2669" xr:uid="{00000000-0005-0000-0000-0000B8040000}"/>
    <cellStyle name="Header2 4 2 3 2 2" xfId="2670" xr:uid="{00000000-0005-0000-0000-0000B9040000}"/>
    <cellStyle name="Header2 4 2 3 3" xfId="2671" xr:uid="{00000000-0005-0000-0000-0000BA040000}"/>
    <cellStyle name="Header2 4 2 3 4" xfId="2672" xr:uid="{00000000-0005-0000-0000-0000BB040000}"/>
    <cellStyle name="Header2 4 2 4" xfId="2673" xr:uid="{00000000-0005-0000-0000-0000BC040000}"/>
    <cellStyle name="Header2 4 2_Age_Gender" xfId="2674" xr:uid="{00000000-0005-0000-0000-0000BD040000}"/>
    <cellStyle name="Header2 4 3" xfId="2675" xr:uid="{00000000-0005-0000-0000-0000BE040000}"/>
    <cellStyle name="Header2 4 3 2" xfId="2676" xr:uid="{00000000-0005-0000-0000-0000BF040000}"/>
    <cellStyle name="Header2 4 3 2 2" xfId="2677" xr:uid="{00000000-0005-0000-0000-0000C0040000}"/>
    <cellStyle name="Header2 4 3 3" xfId="2678" xr:uid="{00000000-0005-0000-0000-0000C1040000}"/>
    <cellStyle name="Header2 4 3 3 2" xfId="2679" xr:uid="{00000000-0005-0000-0000-0000C2040000}"/>
    <cellStyle name="Header2 4 3 3 2 2" xfId="2680" xr:uid="{00000000-0005-0000-0000-0000C3040000}"/>
    <cellStyle name="Header2 4 3 3 3" xfId="2681" xr:uid="{00000000-0005-0000-0000-0000C4040000}"/>
    <cellStyle name="Header2 4 3 3 4" xfId="2682" xr:uid="{00000000-0005-0000-0000-0000C5040000}"/>
    <cellStyle name="Header2 4 3 4" xfId="2683" xr:uid="{00000000-0005-0000-0000-0000C6040000}"/>
    <cellStyle name="Header2 4 3_Age_Gender" xfId="2684" xr:uid="{00000000-0005-0000-0000-0000C7040000}"/>
    <cellStyle name="Header2 4 4" xfId="2685" xr:uid="{00000000-0005-0000-0000-0000C8040000}"/>
    <cellStyle name="Header2 4 4 2" xfId="2686" xr:uid="{00000000-0005-0000-0000-0000C9040000}"/>
    <cellStyle name="Header2 4 5" xfId="2687" xr:uid="{00000000-0005-0000-0000-0000CA040000}"/>
    <cellStyle name="Header2 4 5 2" xfId="2688" xr:uid="{00000000-0005-0000-0000-0000CB040000}"/>
    <cellStyle name="Header2 4 5 2 2" xfId="2689" xr:uid="{00000000-0005-0000-0000-0000CC040000}"/>
    <cellStyle name="Header2 4 5 3" xfId="2690" xr:uid="{00000000-0005-0000-0000-0000CD040000}"/>
    <cellStyle name="Header2 4 5 4" xfId="2691" xr:uid="{00000000-0005-0000-0000-0000CE040000}"/>
    <cellStyle name="Header2 4 6" xfId="2692" xr:uid="{00000000-0005-0000-0000-0000CF040000}"/>
    <cellStyle name="Header2 4_Age_Gender" xfId="2693" xr:uid="{00000000-0005-0000-0000-0000D0040000}"/>
    <cellStyle name="Header2 5" xfId="2694" xr:uid="{00000000-0005-0000-0000-0000D1040000}"/>
    <cellStyle name="Header2 5 2" xfId="2695" xr:uid="{00000000-0005-0000-0000-0000D2040000}"/>
    <cellStyle name="Header2 5 2 2" xfId="2696" xr:uid="{00000000-0005-0000-0000-0000D3040000}"/>
    <cellStyle name="Header2 5 3" xfId="2697" xr:uid="{00000000-0005-0000-0000-0000D4040000}"/>
    <cellStyle name="Header2 5 3 2" xfId="2698" xr:uid="{00000000-0005-0000-0000-0000D5040000}"/>
    <cellStyle name="Header2 5 3 2 2" xfId="2699" xr:uid="{00000000-0005-0000-0000-0000D6040000}"/>
    <cellStyle name="Header2 5 3 3" xfId="2700" xr:uid="{00000000-0005-0000-0000-0000D7040000}"/>
    <cellStyle name="Header2 5 3 4" xfId="2701" xr:uid="{00000000-0005-0000-0000-0000D8040000}"/>
    <cellStyle name="Header2 5 4" xfId="2702" xr:uid="{00000000-0005-0000-0000-0000D9040000}"/>
    <cellStyle name="Header2 5_Age_Gender" xfId="2703" xr:uid="{00000000-0005-0000-0000-0000DA040000}"/>
    <cellStyle name="Header2 6" xfId="2704" xr:uid="{00000000-0005-0000-0000-0000DB040000}"/>
    <cellStyle name="Header2 6 2" xfId="2705" xr:uid="{00000000-0005-0000-0000-0000DC040000}"/>
    <cellStyle name="Header2 7" xfId="2706" xr:uid="{00000000-0005-0000-0000-0000DD040000}"/>
    <cellStyle name="Header2 7 2" xfId="2707" xr:uid="{00000000-0005-0000-0000-0000DE040000}"/>
    <cellStyle name="Header2 8" xfId="2708" xr:uid="{00000000-0005-0000-0000-0000DF040000}"/>
    <cellStyle name="Header2 9" xfId="2709" xr:uid="{00000000-0005-0000-0000-0000E0040000}"/>
    <cellStyle name="Header2_Age_Gender" xfId="2710" xr:uid="{00000000-0005-0000-0000-0000E1040000}"/>
    <cellStyle name="Heading 1 2" xfId="79" xr:uid="{00000000-0005-0000-0000-0000E2040000}"/>
    <cellStyle name="Heading 1 2 2" xfId="967" xr:uid="{00000000-0005-0000-0000-0000E3040000}"/>
    <cellStyle name="Heading 1 2 3" xfId="968" xr:uid="{00000000-0005-0000-0000-0000E4040000}"/>
    <cellStyle name="Heading 1 2 4" xfId="2711" xr:uid="{00000000-0005-0000-0000-0000E5040000}"/>
    <cellStyle name="Heading 1 3" xfId="969" xr:uid="{00000000-0005-0000-0000-0000E6040000}"/>
    <cellStyle name="Heading 1 3 2" xfId="2712" xr:uid="{00000000-0005-0000-0000-0000E7040000}"/>
    <cellStyle name="Heading 1 4" xfId="2713" xr:uid="{00000000-0005-0000-0000-0000E8040000}"/>
    <cellStyle name="Heading 2 2" xfId="80" xr:uid="{00000000-0005-0000-0000-0000E9040000}"/>
    <cellStyle name="Heading 2 2 2" xfId="970" xr:uid="{00000000-0005-0000-0000-0000EA040000}"/>
    <cellStyle name="Heading 2 2 3" xfId="971" xr:uid="{00000000-0005-0000-0000-0000EB040000}"/>
    <cellStyle name="Heading 2 2 4" xfId="2714" xr:uid="{00000000-0005-0000-0000-0000EC040000}"/>
    <cellStyle name="Heading 2 3" xfId="972" xr:uid="{00000000-0005-0000-0000-0000ED040000}"/>
    <cellStyle name="Heading 2 3 2" xfId="2715" xr:uid="{00000000-0005-0000-0000-0000EE040000}"/>
    <cellStyle name="Heading 2 4" xfId="2716" xr:uid="{00000000-0005-0000-0000-0000EF040000}"/>
    <cellStyle name="Heading 3 2" xfId="81" xr:uid="{00000000-0005-0000-0000-0000F0040000}"/>
    <cellStyle name="Heading 3 2 2" xfId="973" xr:uid="{00000000-0005-0000-0000-0000F1040000}"/>
    <cellStyle name="Heading 3 2 3" xfId="974" xr:uid="{00000000-0005-0000-0000-0000F2040000}"/>
    <cellStyle name="Heading 3 2 4" xfId="2717" xr:uid="{00000000-0005-0000-0000-0000F3040000}"/>
    <cellStyle name="Heading 3 3" xfId="975" xr:uid="{00000000-0005-0000-0000-0000F4040000}"/>
    <cellStyle name="Heading 3 3 2" xfId="2718" xr:uid="{00000000-0005-0000-0000-0000F5040000}"/>
    <cellStyle name="Heading 3 4" xfId="2719" xr:uid="{00000000-0005-0000-0000-0000F6040000}"/>
    <cellStyle name="Heading 4 2" xfId="82" xr:uid="{00000000-0005-0000-0000-0000F7040000}"/>
    <cellStyle name="Heading 4 2 2" xfId="976" xr:uid="{00000000-0005-0000-0000-0000F8040000}"/>
    <cellStyle name="Heading 4 2 3" xfId="977" xr:uid="{00000000-0005-0000-0000-0000F9040000}"/>
    <cellStyle name="Heading 4 2 4" xfId="2720" xr:uid="{00000000-0005-0000-0000-0000FA040000}"/>
    <cellStyle name="Heading 4 3" xfId="978" xr:uid="{00000000-0005-0000-0000-0000FB040000}"/>
    <cellStyle name="Heading 4 3 2" xfId="2721" xr:uid="{00000000-0005-0000-0000-0000FC040000}"/>
    <cellStyle name="Heading 4 4" xfId="2722" xr:uid="{00000000-0005-0000-0000-0000FD040000}"/>
    <cellStyle name="Hyperlink 10" xfId="979" xr:uid="{00000000-0005-0000-0000-0000FE040000}"/>
    <cellStyle name="Hyperlink 10 2" xfId="2723" xr:uid="{00000000-0005-0000-0000-0000FF040000}"/>
    <cellStyle name="Hyperlink 10 3" xfId="2724" xr:uid="{00000000-0005-0000-0000-000000050000}"/>
    <cellStyle name="Hyperlink 10 3 2" xfId="2725" xr:uid="{00000000-0005-0000-0000-000001050000}"/>
    <cellStyle name="Hyperlink 10 3 3" xfId="2726" xr:uid="{00000000-0005-0000-0000-000002050000}"/>
    <cellStyle name="Hyperlink 10_Age_Gender" xfId="2727" xr:uid="{00000000-0005-0000-0000-000003050000}"/>
    <cellStyle name="Hyperlink 11" xfId="980" xr:uid="{00000000-0005-0000-0000-000004050000}"/>
    <cellStyle name="Hyperlink 11 2" xfId="2728" xr:uid="{00000000-0005-0000-0000-000005050000}"/>
    <cellStyle name="Hyperlink 11 3" xfId="2729" xr:uid="{00000000-0005-0000-0000-000006050000}"/>
    <cellStyle name="Hyperlink 11 3 2" xfId="2730" xr:uid="{00000000-0005-0000-0000-000007050000}"/>
    <cellStyle name="Hyperlink 11 3 3" xfId="2731" xr:uid="{00000000-0005-0000-0000-000008050000}"/>
    <cellStyle name="Hyperlink 11_Age_Gender" xfId="2732" xr:uid="{00000000-0005-0000-0000-000009050000}"/>
    <cellStyle name="Hyperlink 12" xfId="981" xr:uid="{00000000-0005-0000-0000-00000A050000}"/>
    <cellStyle name="Hyperlink 12 2" xfId="2733" xr:uid="{00000000-0005-0000-0000-00000B050000}"/>
    <cellStyle name="Hyperlink 12 3" xfId="2734" xr:uid="{00000000-0005-0000-0000-00000C050000}"/>
    <cellStyle name="Hyperlink 12 3 2" xfId="2735" xr:uid="{00000000-0005-0000-0000-00000D050000}"/>
    <cellStyle name="Hyperlink 12 3 3" xfId="2736" xr:uid="{00000000-0005-0000-0000-00000E050000}"/>
    <cellStyle name="Hyperlink 12_Age_Gender" xfId="2737" xr:uid="{00000000-0005-0000-0000-00000F050000}"/>
    <cellStyle name="Hyperlink 13" xfId="982" xr:uid="{00000000-0005-0000-0000-000010050000}"/>
    <cellStyle name="Hyperlink 13 2" xfId="2738" xr:uid="{00000000-0005-0000-0000-000011050000}"/>
    <cellStyle name="Hyperlink 13 3" xfId="2739" xr:uid="{00000000-0005-0000-0000-000012050000}"/>
    <cellStyle name="Hyperlink 13 3 2" xfId="2740" xr:uid="{00000000-0005-0000-0000-000013050000}"/>
    <cellStyle name="Hyperlink 13 3 3" xfId="2741" xr:uid="{00000000-0005-0000-0000-000014050000}"/>
    <cellStyle name="Hyperlink 13_Age_Gender" xfId="2742" xr:uid="{00000000-0005-0000-0000-000015050000}"/>
    <cellStyle name="Hyperlink 14" xfId="983" xr:uid="{00000000-0005-0000-0000-000016050000}"/>
    <cellStyle name="Hyperlink 14 2" xfId="2743" xr:uid="{00000000-0005-0000-0000-000017050000}"/>
    <cellStyle name="Hyperlink 14 3" xfId="2744" xr:uid="{00000000-0005-0000-0000-000018050000}"/>
    <cellStyle name="Hyperlink 14 3 2" xfId="2745" xr:uid="{00000000-0005-0000-0000-000019050000}"/>
    <cellStyle name="Hyperlink 14 3 3" xfId="2746" xr:uid="{00000000-0005-0000-0000-00001A050000}"/>
    <cellStyle name="Hyperlink 14_Age_Gender" xfId="2747" xr:uid="{00000000-0005-0000-0000-00001B050000}"/>
    <cellStyle name="Hyperlink 15" xfId="2748" xr:uid="{00000000-0005-0000-0000-00001C050000}"/>
    <cellStyle name="Hyperlink 16" xfId="2749" xr:uid="{00000000-0005-0000-0000-00001D050000}"/>
    <cellStyle name="Hyperlink 17" xfId="2750" xr:uid="{00000000-0005-0000-0000-00001E050000}"/>
    <cellStyle name="Hyperlink 18" xfId="2751" xr:uid="{00000000-0005-0000-0000-00001F050000}"/>
    <cellStyle name="Hyperlink 19" xfId="2752" xr:uid="{00000000-0005-0000-0000-000020050000}"/>
    <cellStyle name="Hyperlink 2" xfId="984" xr:uid="{00000000-0005-0000-0000-000021050000}"/>
    <cellStyle name="Hyperlink 2 2" xfId="2753" xr:uid="{00000000-0005-0000-0000-000022050000}"/>
    <cellStyle name="Hyperlink 2 3" xfId="2754" xr:uid="{00000000-0005-0000-0000-000023050000}"/>
    <cellStyle name="Hyperlink 2 3 2" xfId="2755" xr:uid="{00000000-0005-0000-0000-000024050000}"/>
    <cellStyle name="Hyperlink 2 3 3" xfId="2756" xr:uid="{00000000-0005-0000-0000-000025050000}"/>
    <cellStyle name="Hyperlink 2_Age_Gender" xfId="2757" xr:uid="{00000000-0005-0000-0000-000026050000}"/>
    <cellStyle name="Hyperlink 20" xfId="2758" xr:uid="{00000000-0005-0000-0000-000027050000}"/>
    <cellStyle name="Hyperlink 21" xfId="2759" xr:uid="{00000000-0005-0000-0000-000028050000}"/>
    <cellStyle name="Hyperlink 22" xfId="2760" xr:uid="{00000000-0005-0000-0000-000029050000}"/>
    <cellStyle name="Hyperlink 23" xfId="2761" xr:uid="{00000000-0005-0000-0000-00002A050000}"/>
    <cellStyle name="Hyperlink 24" xfId="2762" xr:uid="{00000000-0005-0000-0000-00002B050000}"/>
    <cellStyle name="Hyperlink 25" xfId="2763" xr:uid="{00000000-0005-0000-0000-00002C050000}"/>
    <cellStyle name="Hyperlink 26" xfId="2764" xr:uid="{00000000-0005-0000-0000-00002D050000}"/>
    <cellStyle name="Hyperlink 27" xfId="2765" xr:uid="{00000000-0005-0000-0000-00002E050000}"/>
    <cellStyle name="Hyperlink 28" xfId="2766" xr:uid="{00000000-0005-0000-0000-00002F050000}"/>
    <cellStyle name="Hyperlink 29" xfId="2767" xr:uid="{00000000-0005-0000-0000-000030050000}"/>
    <cellStyle name="Hyperlink 3" xfId="985" xr:uid="{00000000-0005-0000-0000-000031050000}"/>
    <cellStyle name="Hyperlink 3 2" xfId="2768" xr:uid="{00000000-0005-0000-0000-000032050000}"/>
    <cellStyle name="Hyperlink 3 3" xfId="2769" xr:uid="{00000000-0005-0000-0000-000033050000}"/>
    <cellStyle name="Hyperlink 3 3 2" xfId="2770" xr:uid="{00000000-0005-0000-0000-000034050000}"/>
    <cellStyle name="Hyperlink 3 3 3" xfId="2771" xr:uid="{00000000-0005-0000-0000-000035050000}"/>
    <cellStyle name="Hyperlink 3_Age_Gender" xfId="2772" xr:uid="{00000000-0005-0000-0000-000036050000}"/>
    <cellStyle name="Hyperlink 30" xfId="2773" xr:uid="{00000000-0005-0000-0000-000037050000}"/>
    <cellStyle name="Hyperlink 31" xfId="2774" xr:uid="{00000000-0005-0000-0000-000038050000}"/>
    <cellStyle name="Hyperlink 32" xfId="2775" xr:uid="{00000000-0005-0000-0000-000039050000}"/>
    <cellStyle name="Hyperlink 33" xfId="2776" xr:uid="{00000000-0005-0000-0000-00003A050000}"/>
    <cellStyle name="Hyperlink 34" xfId="2777" xr:uid="{00000000-0005-0000-0000-00003B050000}"/>
    <cellStyle name="Hyperlink 35" xfId="2778" xr:uid="{00000000-0005-0000-0000-00003C050000}"/>
    <cellStyle name="Hyperlink 36" xfId="2779" xr:uid="{00000000-0005-0000-0000-00003D050000}"/>
    <cellStyle name="Hyperlink 37" xfId="2780" xr:uid="{00000000-0005-0000-0000-00003E050000}"/>
    <cellStyle name="Hyperlink 38" xfId="2781" xr:uid="{00000000-0005-0000-0000-00003F050000}"/>
    <cellStyle name="Hyperlink 39" xfId="2782" xr:uid="{00000000-0005-0000-0000-000040050000}"/>
    <cellStyle name="Hyperlink 4" xfId="986" xr:uid="{00000000-0005-0000-0000-000041050000}"/>
    <cellStyle name="Hyperlink 4 2" xfId="2783" xr:uid="{00000000-0005-0000-0000-000042050000}"/>
    <cellStyle name="Hyperlink 4 3" xfId="2784" xr:uid="{00000000-0005-0000-0000-000043050000}"/>
    <cellStyle name="Hyperlink 4 3 2" xfId="2785" xr:uid="{00000000-0005-0000-0000-000044050000}"/>
    <cellStyle name="Hyperlink 4 3 3" xfId="2786" xr:uid="{00000000-0005-0000-0000-000045050000}"/>
    <cellStyle name="Hyperlink 4_Age_Gender" xfId="2787" xr:uid="{00000000-0005-0000-0000-000046050000}"/>
    <cellStyle name="Hyperlink 40" xfId="2788" xr:uid="{00000000-0005-0000-0000-000047050000}"/>
    <cellStyle name="Hyperlink 41" xfId="2789" xr:uid="{00000000-0005-0000-0000-000048050000}"/>
    <cellStyle name="Hyperlink 42" xfId="2790" xr:uid="{00000000-0005-0000-0000-000049050000}"/>
    <cellStyle name="Hyperlink 5" xfId="987" xr:uid="{00000000-0005-0000-0000-00004A050000}"/>
    <cellStyle name="Hyperlink 5 2" xfId="2791" xr:uid="{00000000-0005-0000-0000-00004B050000}"/>
    <cellStyle name="Hyperlink 5 3" xfId="2792" xr:uid="{00000000-0005-0000-0000-00004C050000}"/>
    <cellStyle name="Hyperlink 5 3 2" xfId="2793" xr:uid="{00000000-0005-0000-0000-00004D050000}"/>
    <cellStyle name="Hyperlink 5 3 3" xfId="2794" xr:uid="{00000000-0005-0000-0000-00004E050000}"/>
    <cellStyle name="Hyperlink 5_Age_Gender" xfId="2795" xr:uid="{00000000-0005-0000-0000-00004F050000}"/>
    <cellStyle name="Hyperlink 6" xfId="988" xr:uid="{00000000-0005-0000-0000-000050050000}"/>
    <cellStyle name="Hyperlink 6 2" xfId="2796" xr:uid="{00000000-0005-0000-0000-000051050000}"/>
    <cellStyle name="Hyperlink 6 3" xfId="2797" xr:uid="{00000000-0005-0000-0000-000052050000}"/>
    <cellStyle name="Hyperlink 6 3 2" xfId="2798" xr:uid="{00000000-0005-0000-0000-000053050000}"/>
    <cellStyle name="Hyperlink 6 3 3" xfId="2799" xr:uid="{00000000-0005-0000-0000-000054050000}"/>
    <cellStyle name="Hyperlink 6_Age_Gender" xfId="2800" xr:uid="{00000000-0005-0000-0000-000055050000}"/>
    <cellStyle name="Hyperlink 7" xfId="989" xr:uid="{00000000-0005-0000-0000-000056050000}"/>
    <cellStyle name="Hyperlink 7 2" xfId="2801" xr:uid="{00000000-0005-0000-0000-000057050000}"/>
    <cellStyle name="Hyperlink 7 3" xfId="2802" xr:uid="{00000000-0005-0000-0000-000058050000}"/>
    <cellStyle name="Hyperlink 7 3 2" xfId="2803" xr:uid="{00000000-0005-0000-0000-000059050000}"/>
    <cellStyle name="Hyperlink 7 3 3" xfId="2804" xr:uid="{00000000-0005-0000-0000-00005A050000}"/>
    <cellStyle name="Hyperlink 7_Age_Gender" xfId="2805" xr:uid="{00000000-0005-0000-0000-00005B050000}"/>
    <cellStyle name="Hyperlink 8" xfId="990" xr:uid="{00000000-0005-0000-0000-00005C050000}"/>
    <cellStyle name="Hyperlink 8 2" xfId="2806" xr:uid="{00000000-0005-0000-0000-00005D050000}"/>
    <cellStyle name="Hyperlink 8 3" xfId="2807" xr:uid="{00000000-0005-0000-0000-00005E050000}"/>
    <cellStyle name="Hyperlink 8 3 2" xfId="2808" xr:uid="{00000000-0005-0000-0000-00005F050000}"/>
    <cellStyle name="Hyperlink 8 3 3" xfId="2809" xr:uid="{00000000-0005-0000-0000-000060050000}"/>
    <cellStyle name="Hyperlink 8_Age_Gender" xfId="2810" xr:uid="{00000000-0005-0000-0000-000061050000}"/>
    <cellStyle name="Hyperlink 9" xfId="991" xr:uid="{00000000-0005-0000-0000-000062050000}"/>
    <cellStyle name="Hyperlink 9 2" xfId="2811" xr:uid="{00000000-0005-0000-0000-000063050000}"/>
    <cellStyle name="Hyperlink 9 3" xfId="2812" xr:uid="{00000000-0005-0000-0000-000064050000}"/>
    <cellStyle name="Hyperlink 9 3 2" xfId="2813" xr:uid="{00000000-0005-0000-0000-000065050000}"/>
    <cellStyle name="Hyperlink 9 3 3" xfId="2814" xr:uid="{00000000-0005-0000-0000-000066050000}"/>
    <cellStyle name="Hyperlink 9_Age_Gender" xfId="2815" xr:uid="{00000000-0005-0000-0000-000067050000}"/>
    <cellStyle name="Input [yellow]" xfId="83" xr:uid="{00000000-0005-0000-0000-000068050000}"/>
    <cellStyle name="Input [yellow] 2" xfId="992" xr:uid="{00000000-0005-0000-0000-000069050000}"/>
    <cellStyle name="Input [yellow] 2 2" xfId="2816" xr:uid="{00000000-0005-0000-0000-00006A050000}"/>
    <cellStyle name="Input [yellow] 2 2 2" xfId="2817" xr:uid="{00000000-0005-0000-0000-00006B050000}"/>
    <cellStyle name="Input [yellow] 2 2 2 2" xfId="2818" xr:uid="{00000000-0005-0000-0000-00006C050000}"/>
    <cellStyle name="Input [yellow] 2 2 2 2 2" xfId="2819" xr:uid="{00000000-0005-0000-0000-00006D050000}"/>
    <cellStyle name="Input [yellow] 2 2 2 2 2 2" xfId="2820" xr:uid="{00000000-0005-0000-0000-00006E050000}"/>
    <cellStyle name="Input [yellow] 2 2 2 2 2 3" xfId="2821" xr:uid="{00000000-0005-0000-0000-00006F050000}"/>
    <cellStyle name="Input [yellow] 2 2 2 2 3" xfId="2822" xr:uid="{00000000-0005-0000-0000-000070050000}"/>
    <cellStyle name="Input [yellow] 2 2 2 2 3 2" xfId="2823" xr:uid="{00000000-0005-0000-0000-000071050000}"/>
    <cellStyle name="Input [yellow] 2 2 2 2 3 2 2" xfId="2824" xr:uid="{00000000-0005-0000-0000-000072050000}"/>
    <cellStyle name="Input [yellow] 2 2 2 2 3 3" xfId="2825" xr:uid="{00000000-0005-0000-0000-000073050000}"/>
    <cellStyle name="Input [yellow] 2 2 2 2 3 4" xfId="2826" xr:uid="{00000000-0005-0000-0000-000074050000}"/>
    <cellStyle name="Input [yellow] 2 2 2 2 4" xfId="2827" xr:uid="{00000000-0005-0000-0000-000075050000}"/>
    <cellStyle name="Input [yellow] 2 2 2 3" xfId="2828" xr:uid="{00000000-0005-0000-0000-000076050000}"/>
    <cellStyle name="Input [yellow] 2 2 2 3 2" xfId="2829" xr:uid="{00000000-0005-0000-0000-000077050000}"/>
    <cellStyle name="Input [yellow] 2 2 2 4" xfId="2830" xr:uid="{00000000-0005-0000-0000-000078050000}"/>
    <cellStyle name="Input [yellow] 2 2 2 4 2" xfId="2831" xr:uid="{00000000-0005-0000-0000-000079050000}"/>
    <cellStyle name="Input [yellow] 2 2 2 4 2 2" xfId="2832" xr:uid="{00000000-0005-0000-0000-00007A050000}"/>
    <cellStyle name="Input [yellow] 2 2 2 4 3" xfId="2833" xr:uid="{00000000-0005-0000-0000-00007B050000}"/>
    <cellStyle name="Input [yellow] 2 2 2 4 4" xfId="2834" xr:uid="{00000000-0005-0000-0000-00007C050000}"/>
    <cellStyle name="Input [yellow] 2 2 2 5" xfId="2835" xr:uid="{00000000-0005-0000-0000-00007D050000}"/>
    <cellStyle name="Input [yellow] 2 2 3" xfId="2836" xr:uid="{00000000-0005-0000-0000-00007E050000}"/>
    <cellStyle name="Input [yellow] 2 2 3 2" xfId="2837" xr:uid="{00000000-0005-0000-0000-00007F050000}"/>
    <cellStyle name="Input [yellow] 2 2 3 2 2" xfId="2838" xr:uid="{00000000-0005-0000-0000-000080050000}"/>
    <cellStyle name="Input [yellow] 2 2 3 2 2 2" xfId="2839" xr:uid="{00000000-0005-0000-0000-000081050000}"/>
    <cellStyle name="Input [yellow] 2 2 3 2 3" xfId="2840" xr:uid="{00000000-0005-0000-0000-000082050000}"/>
    <cellStyle name="Input [yellow] 2 2 3 2 4" xfId="2841" xr:uid="{00000000-0005-0000-0000-000083050000}"/>
    <cellStyle name="Input [yellow] 2 2 3 3" xfId="2842" xr:uid="{00000000-0005-0000-0000-000084050000}"/>
    <cellStyle name="Input [yellow] 2 2 3 3 2" xfId="2843" xr:uid="{00000000-0005-0000-0000-000085050000}"/>
    <cellStyle name="Input [yellow] 2 2 3 3 3" xfId="2844" xr:uid="{00000000-0005-0000-0000-000086050000}"/>
    <cellStyle name="Input [yellow] 2 2 3 4" xfId="2845" xr:uid="{00000000-0005-0000-0000-000087050000}"/>
    <cellStyle name="Input [yellow] 2 2 3 4 2" xfId="2846" xr:uid="{00000000-0005-0000-0000-000088050000}"/>
    <cellStyle name="Input [yellow] 2 2 3 4 2 2" xfId="2847" xr:uid="{00000000-0005-0000-0000-000089050000}"/>
    <cellStyle name="Input [yellow] 2 2 3 4 3" xfId="2848" xr:uid="{00000000-0005-0000-0000-00008A050000}"/>
    <cellStyle name="Input [yellow] 2 2 3 4 4" xfId="2849" xr:uid="{00000000-0005-0000-0000-00008B050000}"/>
    <cellStyle name="Input [yellow] 2 2 3 5" xfId="2850" xr:uid="{00000000-0005-0000-0000-00008C050000}"/>
    <cellStyle name="Input [yellow] 2 2 4" xfId="2851" xr:uid="{00000000-0005-0000-0000-00008D050000}"/>
    <cellStyle name="Input [yellow] 2 2 4 2" xfId="2852" xr:uid="{00000000-0005-0000-0000-00008E050000}"/>
    <cellStyle name="Input [yellow] 2 2 4 2 2" xfId="2853" xr:uid="{00000000-0005-0000-0000-00008F050000}"/>
    <cellStyle name="Input [yellow] 2 2 4 3" xfId="2854" xr:uid="{00000000-0005-0000-0000-000090050000}"/>
    <cellStyle name="Input [yellow] 2 2 4 4" xfId="2855" xr:uid="{00000000-0005-0000-0000-000091050000}"/>
    <cellStyle name="Input [yellow] 2 2 5" xfId="2856" xr:uid="{00000000-0005-0000-0000-000092050000}"/>
    <cellStyle name="Input [yellow] 2 3" xfId="2857" xr:uid="{00000000-0005-0000-0000-000093050000}"/>
    <cellStyle name="Input [yellow] 2 3 2" xfId="2858" xr:uid="{00000000-0005-0000-0000-000094050000}"/>
    <cellStyle name="Input [yellow] 2 3 2 2" xfId="2859" xr:uid="{00000000-0005-0000-0000-000095050000}"/>
    <cellStyle name="Input [yellow] 2 3 2 3" xfId="2860" xr:uid="{00000000-0005-0000-0000-000096050000}"/>
    <cellStyle name="Input [yellow] 2 3 3" xfId="2861" xr:uid="{00000000-0005-0000-0000-000097050000}"/>
    <cellStyle name="Input [yellow] 2 3 3 2" xfId="2862" xr:uid="{00000000-0005-0000-0000-000098050000}"/>
    <cellStyle name="Input [yellow] 2 3 3 2 2" xfId="2863" xr:uid="{00000000-0005-0000-0000-000099050000}"/>
    <cellStyle name="Input [yellow] 2 3 3 3" xfId="2864" xr:uid="{00000000-0005-0000-0000-00009A050000}"/>
    <cellStyle name="Input [yellow] 2 3 3 4" xfId="2865" xr:uid="{00000000-0005-0000-0000-00009B050000}"/>
    <cellStyle name="Input [yellow] 2 3 4" xfId="2866" xr:uid="{00000000-0005-0000-0000-00009C050000}"/>
    <cellStyle name="Input [yellow] 2 4" xfId="2867" xr:uid="{00000000-0005-0000-0000-00009D050000}"/>
    <cellStyle name="Input [yellow] 2 4 2" xfId="2868" xr:uid="{00000000-0005-0000-0000-00009E050000}"/>
    <cellStyle name="Input [yellow] 2 4 2 2" xfId="2869" xr:uid="{00000000-0005-0000-0000-00009F050000}"/>
    <cellStyle name="Input [yellow] 2 4 2 3" xfId="2870" xr:uid="{00000000-0005-0000-0000-0000A0050000}"/>
    <cellStyle name="Input [yellow] 2 4 3" xfId="2871" xr:uid="{00000000-0005-0000-0000-0000A1050000}"/>
    <cellStyle name="Input [yellow] 2 4 3 2" xfId="2872" xr:uid="{00000000-0005-0000-0000-0000A2050000}"/>
    <cellStyle name="Input [yellow] 2 4 3 2 2" xfId="2873" xr:uid="{00000000-0005-0000-0000-0000A3050000}"/>
    <cellStyle name="Input [yellow] 2 4 3 3" xfId="2874" xr:uid="{00000000-0005-0000-0000-0000A4050000}"/>
    <cellStyle name="Input [yellow] 2 4 3 4" xfId="2875" xr:uid="{00000000-0005-0000-0000-0000A5050000}"/>
    <cellStyle name="Input [yellow] 2 4 4" xfId="2876" xr:uid="{00000000-0005-0000-0000-0000A6050000}"/>
    <cellStyle name="Input [yellow] 2 5" xfId="2877" xr:uid="{00000000-0005-0000-0000-0000A7050000}"/>
    <cellStyle name="Input [yellow] 2 5 2" xfId="2878" xr:uid="{00000000-0005-0000-0000-0000A8050000}"/>
    <cellStyle name="Input [yellow] 2 5 2 2" xfId="2879" xr:uid="{00000000-0005-0000-0000-0000A9050000}"/>
    <cellStyle name="Input [yellow] 2 5 3" xfId="2880" xr:uid="{00000000-0005-0000-0000-0000AA050000}"/>
    <cellStyle name="Input [yellow] 2 5 4" xfId="2881" xr:uid="{00000000-0005-0000-0000-0000AB050000}"/>
    <cellStyle name="Input [yellow] 2 6" xfId="2882" xr:uid="{00000000-0005-0000-0000-0000AC050000}"/>
    <cellStyle name="Input [yellow] 3" xfId="2883" xr:uid="{00000000-0005-0000-0000-0000AD050000}"/>
    <cellStyle name="Input [yellow] 3 2" xfId="2884" xr:uid="{00000000-0005-0000-0000-0000AE050000}"/>
    <cellStyle name="Input [yellow] 3 2 2" xfId="2885" xr:uid="{00000000-0005-0000-0000-0000AF050000}"/>
    <cellStyle name="Input [yellow] 3 2 2 2" xfId="2886" xr:uid="{00000000-0005-0000-0000-0000B0050000}"/>
    <cellStyle name="Input [yellow] 3 2 2 2 2" xfId="2887" xr:uid="{00000000-0005-0000-0000-0000B1050000}"/>
    <cellStyle name="Input [yellow] 3 2 2 2 3" xfId="2888" xr:uid="{00000000-0005-0000-0000-0000B2050000}"/>
    <cellStyle name="Input [yellow] 3 2 2 3" xfId="2889" xr:uid="{00000000-0005-0000-0000-0000B3050000}"/>
    <cellStyle name="Input [yellow] 3 2 2 3 2" xfId="2890" xr:uid="{00000000-0005-0000-0000-0000B4050000}"/>
    <cellStyle name="Input [yellow] 3 2 2 3 2 2" xfId="2891" xr:uid="{00000000-0005-0000-0000-0000B5050000}"/>
    <cellStyle name="Input [yellow] 3 2 2 3 3" xfId="2892" xr:uid="{00000000-0005-0000-0000-0000B6050000}"/>
    <cellStyle name="Input [yellow] 3 2 2 3 4" xfId="2893" xr:uid="{00000000-0005-0000-0000-0000B7050000}"/>
    <cellStyle name="Input [yellow] 3 2 2 4" xfId="2894" xr:uid="{00000000-0005-0000-0000-0000B8050000}"/>
    <cellStyle name="Input [yellow] 3 2 3" xfId="2895" xr:uid="{00000000-0005-0000-0000-0000B9050000}"/>
    <cellStyle name="Input [yellow] 3 2 3 2" xfId="2896" xr:uid="{00000000-0005-0000-0000-0000BA050000}"/>
    <cellStyle name="Input [yellow] 3 2 3 2 2" xfId="2897" xr:uid="{00000000-0005-0000-0000-0000BB050000}"/>
    <cellStyle name="Input [yellow] 3 2 3 2 3" xfId="2898" xr:uid="{00000000-0005-0000-0000-0000BC050000}"/>
    <cellStyle name="Input [yellow] 3 2 3 3" xfId="2899" xr:uid="{00000000-0005-0000-0000-0000BD050000}"/>
    <cellStyle name="Input [yellow] 3 2 3 3 2" xfId="2900" xr:uid="{00000000-0005-0000-0000-0000BE050000}"/>
    <cellStyle name="Input [yellow] 3 2 3 3 2 2" xfId="2901" xr:uid="{00000000-0005-0000-0000-0000BF050000}"/>
    <cellStyle name="Input [yellow] 3 2 3 3 3" xfId="2902" xr:uid="{00000000-0005-0000-0000-0000C0050000}"/>
    <cellStyle name="Input [yellow] 3 2 3 3 4" xfId="2903" xr:uid="{00000000-0005-0000-0000-0000C1050000}"/>
    <cellStyle name="Input [yellow] 3 2 3 4" xfId="2904" xr:uid="{00000000-0005-0000-0000-0000C2050000}"/>
    <cellStyle name="Input [yellow] 3 2 4" xfId="2905" xr:uid="{00000000-0005-0000-0000-0000C3050000}"/>
    <cellStyle name="Input [yellow] 3 2 4 2" xfId="2906" xr:uid="{00000000-0005-0000-0000-0000C4050000}"/>
    <cellStyle name="Input [yellow] 3 2 4 2 2" xfId="2907" xr:uid="{00000000-0005-0000-0000-0000C5050000}"/>
    <cellStyle name="Input [yellow] 3 2 4 3" xfId="2908" xr:uid="{00000000-0005-0000-0000-0000C6050000}"/>
    <cellStyle name="Input [yellow] 3 2 4 4" xfId="2909" xr:uid="{00000000-0005-0000-0000-0000C7050000}"/>
    <cellStyle name="Input [yellow] 3 2 5" xfId="2910" xr:uid="{00000000-0005-0000-0000-0000C8050000}"/>
    <cellStyle name="Input [yellow] 3 3" xfId="2911" xr:uid="{00000000-0005-0000-0000-0000C9050000}"/>
    <cellStyle name="Input [yellow] 3 3 2" xfId="2912" xr:uid="{00000000-0005-0000-0000-0000CA050000}"/>
    <cellStyle name="Input [yellow] 3 3 2 2" xfId="2913" xr:uid="{00000000-0005-0000-0000-0000CB050000}"/>
    <cellStyle name="Input [yellow] 3 3 2 2 2" xfId="2914" xr:uid="{00000000-0005-0000-0000-0000CC050000}"/>
    <cellStyle name="Input [yellow] 3 3 2 2 3" xfId="2915" xr:uid="{00000000-0005-0000-0000-0000CD050000}"/>
    <cellStyle name="Input [yellow] 3 3 2 3" xfId="2916" xr:uid="{00000000-0005-0000-0000-0000CE050000}"/>
    <cellStyle name="Input [yellow] 3 3 2 3 2" xfId="2917" xr:uid="{00000000-0005-0000-0000-0000CF050000}"/>
    <cellStyle name="Input [yellow] 3 3 2 3 2 2" xfId="2918" xr:uid="{00000000-0005-0000-0000-0000D0050000}"/>
    <cellStyle name="Input [yellow] 3 3 2 3 3" xfId="2919" xr:uid="{00000000-0005-0000-0000-0000D1050000}"/>
    <cellStyle name="Input [yellow] 3 3 2 3 4" xfId="2920" xr:uid="{00000000-0005-0000-0000-0000D2050000}"/>
    <cellStyle name="Input [yellow] 3 3 2 4" xfId="2921" xr:uid="{00000000-0005-0000-0000-0000D3050000}"/>
    <cellStyle name="Input [yellow] 3 3 3" xfId="2922" xr:uid="{00000000-0005-0000-0000-0000D4050000}"/>
    <cellStyle name="Input [yellow] 3 3 3 2" xfId="2923" xr:uid="{00000000-0005-0000-0000-0000D5050000}"/>
    <cellStyle name="Input [yellow] 3 3 3 2 2" xfId="2924" xr:uid="{00000000-0005-0000-0000-0000D6050000}"/>
    <cellStyle name="Input [yellow] 3 3 3 2 3" xfId="2925" xr:uid="{00000000-0005-0000-0000-0000D7050000}"/>
    <cellStyle name="Input [yellow] 3 3 3 3" xfId="2926" xr:uid="{00000000-0005-0000-0000-0000D8050000}"/>
    <cellStyle name="Input [yellow] 3 3 3 3 2" xfId="2927" xr:uid="{00000000-0005-0000-0000-0000D9050000}"/>
    <cellStyle name="Input [yellow] 3 3 3 3 2 2" xfId="2928" xr:uid="{00000000-0005-0000-0000-0000DA050000}"/>
    <cellStyle name="Input [yellow] 3 3 3 3 3" xfId="2929" xr:uid="{00000000-0005-0000-0000-0000DB050000}"/>
    <cellStyle name="Input [yellow] 3 3 3 3 4" xfId="2930" xr:uid="{00000000-0005-0000-0000-0000DC050000}"/>
    <cellStyle name="Input [yellow] 3 3 3 4" xfId="2931" xr:uid="{00000000-0005-0000-0000-0000DD050000}"/>
    <cellStyle name="Input [yellow] 3 3 4" xfId="2932" xr:uid="{00000000-0005-0000-0000-0000DE050000}"/>
    <cellStyle name="Input [yellow] 3 3 4 2" xfId="2933" xr:uid="{00000000-0005-0000-0000-0000DF050000}"/>
    <cellStyle name="Input [yellow] 3 3 4 2 2" xfId="2934" xr:uid="{00000000-0005-0000-0000-0000E0050000}"/>
    <cellStyle name="Input [yellow] 3 3 4 3" xfId="2935" xr:uid="{00000000-0005-0000-0000-0000E1050000}"/>
    <cellStyle name="Input [yellow] 3 3 4 4" xfId="2936" xr:uid="{00000000-0005-0000-0000-0000E2050000}"/>
    <cellStyle name="Input [yellow] 3 3 5" xfId="2937" xr:uid="{00000000-0005-0000-0000-0000E3050000}"/>
    <cellStyle name="Input [yellow] 3 4" xfId="2938" xr:uid="{00000000-0005-0000-0000-0000E4050000}"/>
    <cellStyle name="Input [yellow] 3 4 2" xfId="2939" xr:uid="{00000000-0005-0000-0000-0000E5050000}"/>
    <cellStyle name="Input [yellow] 3 4 2 2" xfId="2940" xr:uid="{00000000-0005-0000-0000-0000E6050000}"/>
    <cellStyle name="Input [yellow] 3 4 2 2 2" xfId="2941" xr:uid="{00000000-0005-0000-0000-0000E7050000}"/>
    <cellStyle name="Input [yellow] 3 4 2 3" xfId="2942" xr:uid="{00000000-0005-0000-0000-0000E8050000}"/>
    <cellStyle name="Input [yellow] 3 4 2 4" xfId="2943" xr:uid="{00000000-0005-0000-0000-0000E9050000}"/>
    <cellStyle name="Input [yellow] 3 4 3" xfId="2944" xr:uid="{00000000-0005-0000-0000-0000EA050000}"/>
    <cellStyle name="Input [yellow] 3 4 3 2" xfId="2945" xr:uid="{00000000-0005-0000-0000-0000EB050000}"/>
    <cellStyle name="Input [yellow] 3 4 3 3" xfId="2946" xr:uid="{00000000-0005-0000-0000-0000EC050000}"/>
    <cellStyle name="Input [yellow] 3 4 4" xfId="2947" xr:uid="{00000000-0005-0000-0000-0000ED050000}"/>
    <cellStyle name="Input [yellow] 3 4 4 2" xfId="2948" xr:uid="{00000000-0005-0000-0000-0000EE050000}"/>
    <cellStyle name="Input [yellow] 3 4 4 2 2" xfId="2949" xr:uid="{00000000-0005-0000-0000-0000EF050000}"/>
    <cellStyle name="Input [yellow] 3 4 4 3" xfId="2950" xr:uid="{00000000-0005-0000-0000-0000F0050000}"/>
    <cellStyle name="Input [yellow] 3 4 4 4" xfId="2951" xr:uid="{00000000-0005-0000-0000-0000F1050000}"/>
    <cellStyle name="Input [yellow] 3 4 5" xfId="2952" xr:uid="{00000000-0005-0000-0000-0000F2050000}"/>
    <cellStyle name="Input [yellow] 3 5" xfId="2953" xr:uid="{00000000-0005-0000-0000-0000F3050000}"/>
    <cellStyle name="Input [yellow] 3 6" xfId="2954" xr:uid="{00000000-0005-0000-0000-0000F4050000}"/>
    <cellStyle name="Input [yellow] 4" xfId="2955" xr:uid="{00000000-0005-0000-0000-0000F5050000}"/>
    <cellStyle name="Input [yellow] 4 2" xfId="2956" xr:uid="{00000000-0005-0000-0000-0000F6050000}"/>
    <cellStyle name="Input [yellow] 4 2 2" xfId="2957" xr:uid="{00000000-0005-0000-0000-0000F7050000}"/>
    <cellStyle name="Input [yellow] 4 2 2 2" xfId="2958" xr:uid="{00000000-0005-0000-0000-0000F8050000}"/>
    <cellStyle name="Input [yellow] 4 2 2 3" xfId="2959" xr:uid="{00000000-0005-0000-0000-0000F9050000}"/>
    <cellStyle name="Input [yellow] 4 2 3" xfId="2960" xr:uid="{00000000-0005-0000-0000-0000FA050000}"/>
    <cellStyle name="Input [yellow] 4 2 3 2" xfId="2961" xr:uid="{00000000-0005-0000-0000-0000FB050000}"/>
    <cellStyle name="Input [yellow] 4 2 3 2 2" xfId="2962" xr:uid="{00000000-0005-0000-0000-0000FC050000}"/>
    <cellStyle name="Input [yellow] 4 2 3 3" xfId="2963" xr:uid="{00000000-0005-0000-0000-0000FD050000}"/>
    <cellStyle name="Input [yellow] 4 2 3 4" xfId="2964" xr:uid="{00000000-0005-0000-0000-0000FE050000}"/>
    <cellStyle name="Input [yellow] 4 2 4" xfId="2965" xr:uid="{00000000-0005-0000-0000-0000FF050000}"/>
    <cellStyle name="Input [yellow] 4 3" xfId="2966" xr:uid="{00000000-0005-0000-0000-000000060000}"/>
    <cellStyle name="Input [yellow] 4 3 2" xfId="2967" xr:uid="{00000000-0005-0000-0000-000001060000}"/>
    <cellStyle name="Input [yellow] 4 3 2 2" xfId="2968" xr:uid="{00000000-0005-0000-0000-000002060000}"/>
    <cellStyle name="Input [yellow] 4 3 2 3" xfId="2969" xr:uid="{00000000-0005-0000-0000-000003060000}"/>
    <cellStyle name="Input [yellow] 4 3 3" xfId="2970" xr:uid="{00000000-0005-0000-0000-000004060000}"/>
    <cellStyle name="Input [yellow] 4 3 3 2" xfId="2971" xr:uid="{00000000-0005-0000-0000-000005060000}"/>
    <cellStyle name="Input [yellow] 4 3 3 2 2" xfId="2972" xr:uid="{00000000-0005-0000-0000-000006060000}"/>
    <cellStyle name="Input [yellow] 4 3 3 3" xfId="2973" xr:uid="{00000000-0005-0000-0000-000007060000}"/>
    <cellStyle name="Input [yellow] 4 3 3 4" xfId="2974" xr:uid="{00000000-0005-0000-0000-000008060000}"/>
    <cellStyle name="Input [yellow] 4 3 4" xfId="2975" xr:uid="{00000000-0005-0000-0000-000009060000}"/>
    <cellStyle name="Input [yellow] 4 4" xfId="2976" xr:uid="{00000000-0005-0000-0000-00000A060000}"/>
    <cellStyle name="Input [yellow] 4 4 2" xfId="2977" xr:uid="{00000000-0005-0000-0000-00000B060000}"/>
    <cellStyle name="Input [yellow] 4 4 2 2" xfId="2978" xr:uid="{00000000-0005-0000-0000-00000C060000}"/>
    <cellStyle name="Input [yellow] 4 4 3" xfId="2979" xr:uid="{00000000-0005-0000-0000-00000D060000}"/>
    <cellStyle name="Input [yellow] 4 4 4" xfId="2980" xr:uid="{00000000-0005-0000-0000-00000E060000}"/>
    <cellStyle name="Input [yellow] 4 5" xfId="2981" xr:uid="{00000000-0005-0000-0000-00000F060000}"/>
    <cellStyle name="Input [yellow] 5" xfId="2982" xr:uid="{00000000-0005-0000-0000-000010060000}"/>
    <cellStyle name="Input [yellow] 5 2" xfId="2983" xr:uid="{00000000-0005-0000-0000-000011060000}"/>
    <cellStyle name="Input [yellow] 5 2 2" xfId="2984" xr:uid="{00000000-0005-0000-0000-000012060000}"/>
    <cellStyle name="Input [yellow] 5 2 2 2" xfId="2985" xr:uid="{00000000-0005-0000-0000-000013060000}"/>
    <cellStyle name="Input [yellow] 5 2 3" xfId="2986" xr:uid="{00000000-0005-0000-0000-000014060000}"/>
    <cellStyle name="Input [yellow] 5 2 4" xfId="2987" xr:uid="{00000000-0005-0000-0000-000015060000}"/>
    <cellStyle name="Input [yellow] 5 3" xfId="2988" xr:uid="{00000000-0005-0000-0000-000016060000}"/>
    <cellStyle name="Input [yellow] 5 3 2" xfId="2989" xr:uid="{00000000-0005-0000-0000-000017060000}"/>
    <cellStyle name="Input [yellow] 5 3 3" xfId="2990" xr:uid="{00000000-0005-0000-0000-000018060000}"/>
    <cellStyle name="Input [yellow] 5 4" xfId="2991" xr:uid="{00000000-0005-0000-0000-000019060000}"/>
    <cellStyle name="Input [yellow] 5 4 2" xfId="2992" xr:uid="{00000000-0005-0000-0000-00001A060000}"/>
    <cellStyle name="Input [yellow] 5 4 2 2" xfId="2993" xr:uid="{00000000-0005-0000-0000-00001B060000}"/>
    <cellStyle name="Input [yellow] 5 4 3" xfId="2994" xr:uid="{00000000-0005-0000-0000-00001C060000}"/>
    <cellStyle name="Input [yellow] 5 4 4" xfId="2995" xr:uid="{00000000-0005-0000-0000-00001D060000}"/>
    <cellStyle name="Input [yellow] 5 5" xfId="2996" xr:uid="{00000000-0005-0000-0000-00001E060000}"/>
    <cellStyle name="Input [yellow] 6" xfId="2997" xr:uid="{00000000-0005-0000-0000-00001F060000}"/>
    <cellStyle name="Input [yellow] 6 2" xfId="2998" xr:uid="{00000000-0005-0000-0000-000020060000}"/>
    <cellStyle name="Input [yellow] 7" xfId="2999" xr:uid="{00000000-0005-0000-0000-000021060000}"/>
    <cellStyle name="Input 10" xfId="3000" xr:uid="{00000000-0005-0000-0000-000022060000}"/>
    <cellStyle name="Input 11" xfId="3001" xr:uid="{00000000-0005-0000-0000-000023060000}"/>
    <cellStyle name="Input 12" xfId="3002" xr:uid="{00000000-0005-0000-0000-000024060000}"/>
    <cellStyle name="Input 13" xfId="3003" xr:uid="{00000000-0005-0000-0000-000025060000}"/>
    <cellStyle name="Input 14" xfId="3004" xr:uid="{00000000-0005-0000-0000-000026060000}"/>
    <cellStyle name="Input 15" xfId="3005" xr:uid="{00000000-0005-0000-0000-000027060000}"/>
    <cellStyle name="Input 16" xfId="3006" xr:uid="{00000000-0005-0000-0000-000028060000}"/>
    <cellStyle name="Input 17" xfId="3007" xr:uid="{00000000-0005-0000-0000-000029060000}"/>
    <cellStyle name="Input 18" xfId="3008" xr:uid="{00000000-0005-0000-0000-00002A060000}"/>
    <cellStyle name="Input 19" xfId="3009" xr:uid="{00000000-0005-0000-0000-00002B060000}"/>
    <cellStyle name="Input 2" xfId="84" xr:uid="{00000000-0005-0000-0000-00002C060000}"/>
    <cellStyle name="Input 2 2" xfId="993" xr:uid="{00000000-0005-0000-0000-00002D060000}"/>
    <cellStyle name="Input 2 3" xfId="994" xr:uid="{00000000-0005-0000-0000-00002E060000}"/>
    <cellStyle name="Input 2 4" xfId="3010" xr:uid="{00000000-0005-0000-0000-00002F060000}"/>
    <cellStyle name="Input 20" xfId="3011" xr:uid="{00000000-0005-0000-0000-000030060000}"/>
    <cellStyle name="Input 21" xfId="3012" xr:uid="{00000000-0005-0000-0000-000031060000}"/>
    <cellStyle name="Input 22" xfId="3013" xr:uid="{00000000-0005-0000-0000-000032060000}"/>
    <cellStyle name="Input 23" xfId="3014" xr:uid="{00000000-0005-0000-0000-000033060000}"/>
    <cellStyle name="Input 24" xfId="3015" xr:uid="{00000000-0005-0000-0000-000034060000}"/>
    <cellStyle name="Input 25" xfId="3016" xr:uid="{00000000-0005-0000-0000-000035060000}"/>
    <cellStyle name="Input 26" xfId="3017" xr:uid="{00000000-0005-0000-0000-000036060000}"/>
    <cellStyle name="Input 27" xfId="3018" xr:uid="{00000000-0005-0000-0000-000037060000}"/>
    <cellStyle name="Input 28" xfId="3019" xr:uid="{00000000-0005-0000-0000-000038060000}"/>
    <cellStyle name="Input 29" xfId="3020" xr:uid="{00000000-0005-0000-0000-000039060000}"/>
    <cellStyle name="Input 3" xfId="995" xr:uid="{00000000-0005-0000-0000-00003A060000}"/>
    <cellStyle name="Input 3 2" xfId="3021" xr:uid="{00000000-0005-0000-0000-00003B060000}"/>
    <cellStyle name="Input 30" xfId="3022" xr:uid="{00000000-0005-0000-0000-00003C060000}"/>
    <cellStyle name="Input 31" xfId="3023" xr:uid="{00000000-0005-0000-0000-00003D060000}"/>
    <cellStyle name="Input 32" xfId="3024" xr:uid="{00000000-0005-0000-0000-00003E060000}"/>
    <cellStyle name="Input 33" xfId="3025" xr:uid="{00000000-0005-0000-0000-00003F060000}"/>
    <cellStyle name="Input 34" xfId="3026" xr:uid="{00000000-0005-0000-0000-000040060000}"/>
    <cellStyle name="Input 35" xfId="3027" xr:uid="{00000000-0005-0000-0000-000041060000}"/>
    <cellStyle name="Input 36" xfId="3028" xr:uid="{00000000-0005-0000-0000-000042060000}"/>
    <cellStyle name="Input 37" xfId="3029" xr:uid="{00000000-0005-0000-0000-000043060000}"/>
    <cellStyle name="Input 38" xfId="3030" xr:uid="{00000000-0005-0000-0000-000044060000}"/>
    <cellStyle name="Input 39" xfId="3031" xr:uid="{00000000-0005-0000-0000-000045060000}"/>
    <cellStyle name="Input 4" xfId="3032" xr:uid="{00000000-0005-0000-0000-000046060000}"/>
    <cellStyle name="Input 40" xfId="3033" xr:uid="{00000000-0005-0000-0000-000047060000}"/>
    <cellStyle name="Input 41" xfId="3034" xr:uid="{00000000-0005-0000-0000-000048060000}"/>
    <cellStyle name="Input 42" xfId="3035" xr:uid="{00000000-0005-0000-0000-000049060000}"/>
    <cellStyle name="Input 43" xfId="3036" xr:uid="{00000000-0005-0000-0000-00004A060000}"/>
    <cellStyle name="Input 44" xfId="3037" xr:uid="{00000000-0005-0000-0000-00004B060000}"/>
    <cellStyle name="Input 45" xfId="3038" xr:uid="{00000000-0005-0000-0000-00004C060000}"/>
    <cellStyle name="Input 46" xfId="3039" xr:uid="{00000000-0005-0000-0000-00004D060000}"/>
    <cellStyle name="Input 47" xfId="3040" xr:uid="{00000000-0005-0000-0000-00004E060000}"/>
    <cellStyle name="Input 48" xfId="3041" xr:uid="{00000000-0005-0000-0000-00004F060000}"/>
    <cellStyle name="Input 49" xfId="3042" xr:uid="{00000000-0005-0000-0000-000050060000}"/>
    <cellStyle name="Input 5" xfId="3043" xr:uid="{00000000-0005-0000-0000-000051060000}"/>
    <cellStyle name="Input 50" xfId="3044" xr:uid="{00000000-0005-0000-0000-000052060000}"/>
    <cellStyle name="Input 51" xfId="3045" xr:uid="{00000000-0005-0000-0000-000053060000}"/>
    <cellStyle name="Input 52" xfId="3046" xr:uid="{00000000-0005-0000-0000-000054060000}"/>
    <cellStyle name="Input 53" xfId="3047" xr:uid="{00000000-0005-0000-0000-000055060000}"/>
    <cellStyle name="Input 54" xfId="3048" xr:uid="{00000000-0005-0000-0000-000056060000}"/>
    <cellStyle name="Input 55" xfId="3049" xr:uid="{00000000-0005-0000-0000-000057060000}"/>
    <cellStyle name="Input 56" xfId="3050" xr:uid="{00000000-0005-0000-0000-000058060000}"/>
    <cellStyle name="Input 57" xfId="3051" xr:uid="{00000000-0005-0000-0000-000059060000}"/>
    <cellStyle name="Input 58" xfId="3052" xr:uid="{00000000-0005-0000-0000-00005A060000}"/>
    <cellStyle name="Input 59" xfId="3053" xr:uid="{00000000-0005-0000-0000-00005B060000}"/>
    <cellStyle name="Input 6" xfId="3054" xr:uid="{00000000-0005-0000-0000-00005C060000}"/>
    <cellStyle name="Input 60" xfId="3055" xr:uid="{00000000-0005-0000-0000-00005D060000}"/>
    <cellStyle name="Input 61" xfId="3056" xr:uid="{00000000-0005-0000-0000-00005E060000}"/>
    <cellStyle name="Input 62" xfId="3057" xr:uid="{00000000-0005-0000-0000-00005F060000}"/>
    <cellStyle name="Input 63" xfId="3058" xr:uid="{00000000-0005-0000-0000-000060060000}"/>
    <cellStyle name="Input 64" xfId="3059" xr:uid="{00000000-0005-0000-0000-000061060000}"/>
    <cellStyle name="Input 65" xfId="3060" xr:uid="{00000000-0005-0000-0000-000062060000}"/>
    <cellStyle name="Input 66" xfId="3061" xr:uid="{00000000-0005-0000-0000-000063060000}"/>
    <cellStyle name="Input 7" xfId="3062" xr:uid="{00000000-0005-0000-0000-000064060000}"/>
    <cellStyle name="Input 8" xfId="3063" xr:uid="{00000000-0005-0000-0000-000065060000}"/>
    <cellStyle name="Input 9" xfId="3064" xr:uid="{00000000-0005-0000-0000-000066060000}"/>
    <cellStyle name="Label - Style3" xfId="3065" xr:uid="{00000000-0005-0000-0000-000067060000}"/>
    <cellStyle name="Labels - Style3" xfId="3066" xr:uid="{00000000-0005-0000-0000-000068060000}"/>
    <cellStyle name="Link Currency (0)" xfId="3067" xr:uid="{00000000-0005-0000-0000-000069060000}"/>
    <cellStyle name="Link Currency (2)" xfId="3068" xr:uid="{00000000-0005-0000-0000-00006A060000}"/>
    <cellStyle name="Link Units (0)" xfId="3069" xr:uid="{00000000-0005-0000-0000-00006B060000}"/>
    <cellStyle name="Link Units (1)" xfId="3070" xr:uid="{00000000-0005-0000-0000-00006C060000}"/>
    <cellStyle name="Link Units (2)" xfId="3071" xr:uid="{00000000-0005-0000-0000-00006D060000}"/>
    <cellStyle name="Linked Cell 2" xfId="85" xr:uid="{00000000-0005-0000-0000-00006E060000}"/>
    <cellStyle name="Linked Cell 2 2" xfId="996" xr:uid="{00000000-0005-0000-0000-00006F060000}"/>
    <cellStyle name="Linked Cell 2 3" xfId="997" xr:uid="{00000000-0005-0000-0000-000070060000}"/>
    <cellStyle name="Linked Cell 2 4" xfId="3072" xr:uid="{00000000-0005-0000-0000-000071060000}"/>
    <cellStyle name="Linked Cell 3" xfId="998" xr:uid="{00000000-0005-0000-0000-000072060000}"/>
    <cellStyle name="Linked Cell 3 2" xfId="3073" xr:uid="{00000000-0005-0000-0000-000073060000}"/>
    <cellStyle name="Linked Cell 4" xfId="3074" xr:uid="{00000000-0005-0000-0000-000074060000}"/>
    <cellStyle name="Member" xfId="86" xr:uid="{00000000-0005-0000-0000-000075060000}"/>
    <cellStyle name="Member 2" xfId="87" xr:uid="{00000000-0005-0000-0000-000076060000}"/>
    <cellStyle name="Member 2 2" xfId="39931" xr:uid="{00000000-0005-0000-0000-000077060000}"/>
    <cellStyle name="Member 3" xfId="999" xr:uid="{00000000-0005-0000-0000-000078060000}"/>
    <cellStyle name="Model" xfId="1000" xr:uid="{00000000-0005-0000-0000-000079060000}"/>
    <cellStyle name="Neutral 2" xfId="88" xr:uid="{00000000-0005-0000-0000-00007A060000}"/>
    <cellStyle name="Neutral 2 2" xfId="1001" xr:uid="{00000000-0005-0000-0000-00007B060000}"/>
    <cellStyle name="Neutral 2 3" xfId="1002" xr:uid="{00000000-0005-0000-0000-00007C060000}"/>
    <cellStyle name="Neutral 2 4" xfId="3075" xr:uid="{00000000-0005-0000-0000-00007D060000}"/>
    <cellStyle name="Neutral 3" xfId="1003" xr:uid="{00000000-0005-0000-0000-00007E060000}"/>
    <cellStyle name="Neutral 3 2" xfId="3076" xr:uid="{00000000-0005-0000-0000-00007F060000}"/>
    <cellStyle name="Neutral 4" xfId="3077" xr:uid="{00000000-0005-0000-0000-000080060000}"/>
    <cellStyle name="Normal" xfId="0" builtinId="0"/>
    <cellStyle name="Normal - Style1" xfId="89" xr:uid="{00000000-0005-0000-0000-000082060000}"/>
    <cellStyle name="Normal - Style1 2" xfId="1004" xr:uid="{00000000-0005-0000-0000-000083060000}"/>
    <cellStyle name="Normal - Style1 3" xfId="1005" xr:uid="{00000000-0005-0000-0000-000084060000}"/>
    <cellStyle name="Normal 10" xfId="90" xr:uid="{00000000-0005-0000-0000-000085060000}"/>
    <cellStyle name="Normal 10 10" xfId="1006" xr:uid="{00000000-0005-0000-0000-000086060000}"/>
    <cellStyle name="Normal 10 11" xfId="3078" xr:uid="{00000000-0005-0000-0000-000087060000}"/>
    <cellStyle name="Normal 10 11 2" xfId="3079" xr:uid="{00000000-0005-0000-0000-000088060000}"/>
    <cellStyle name="Normal 10 11 3" xfId="3080" xr:uid="{00000000-0005-0000-0000-000089060000}"/>
    <cellStyle name="Normal 10 12" xfId="3081" xr:uid="{00000000-0005-0000-0000-00008A060000}"/>
    <cellStyle name="Normal 10 12 2" xfId="3082" xr:uid="{00000000-0005-0000-0000-00008B060000}"/>
    <cellStyle name="Normal 10 13" xfId="3083" xr:uid="{00000000-0005-0000-0000-00008C060000}"/>
    <cellStyle name="Normal 10 14" xfId="604" xr:uid="{00000000-0005-0000-0000-00008D060000}"/>
    <cellStyle name="Normal 10 2" xfId="91" xr:uid="{00000000-0005-0000-0000-00008E060000}"/>
    <cellStyle name="Normal 10 2 10" xfId="3084" xr:uid="{00000000-0005-0000-0000-00008F060000}"/>
    <cellStyle name="Normal 10 2 2" xfId="1007" xr:uid="{00000000-0005-0000-0000-000090060000}"/>
    <cellStyle name="Normal 10 2 2 2" xfId="1008" xr:uid="{00000000-0005-0000-0000-000091060000}"/>
    <cellStyle name="Normal 10 2 2 2 2" xfId="3085" xr:uid="{00000000-0005-0000-0000-000092060000}"/>
    <cellStyle name="Normal 10 2 2 2 2 2" xfId="3086" xr:uid="{00000000-0005-0000-0000-000093060000}"/>
    <cellStyle name="Normal 10 2 2 2 2 3" xfId="3087" xr:uid="{00000000-0005-0000-0000-000094060000}"/>
    <cellStyle name="Normal 10 2 2 2 3" xfId="3088" xr:uid="{00000000-0005-0000-0000-000095060000}"/>
    <cellStyle name="Normal 10 2 2 2 3 2" xfId="3089" xr:uid="{00000000-0005-0000-0000-000096060000}"/>
    <cellStyle name="Normal 10 2 2 3" xfId="3090" xr:uid="{00000000-0005-0000-0000-000097060000}"/>
    <cellStyle name="Normal 10 2 2 3 2" xfId="3091" xr:uid="{00000000-0005-0000-0000-000098060000}"/>
    <cellStyle name="Normal 10 2 2 3 3" xfId="3092" xr:uid="{00000000-0005-0000-0000-000099060000}"/>
    <cellStyle name="Normal 10 2 2 4" xfId="3093" xr:uid="{00000000-0005-0000-0000-00009A060000}"/>
    <cellStyle name="Normal 10 2 2 4 2" xfId="3094" xr:uid="{00000000-0005-0000-0000-00009B060000}"/>
    <cellStyle name="Normal 10 2 3" xfId="1009" xr:uid="{00000000-0005-0000-0000-00009C060000}"/>
    <cellStyle name="Normal 10 2 3 2" xfId="1010" xr:uid="{00000000-0005-0000-0000-00009D060000}"/>
    <cellStyle name="Normal 10 2 3 2 2" xfId="3095" xr:uid="{00000000-0005-0000-0000-00009E060000}"/>
    <cellStyle name="Normal 10 2 3 2 2 2" xfId="3096" xr:uid="{00000000-0005-0000-0000-00009F060000}"/>
    <cellStyle name="Normal 10 2 3 2 2 3" xfId="3097" xr:uid="{00000000-0005-0000-0000-0000A0060000}"/>
    <cellStyle name="Normal 10 2 3 2 3" xfId="3098" xr:uid="{00000000-0005-0000-0000-0000A1060000}"/>
    <cellStyle name="Normal 10 2 3 2 3 2" xfId="3099" xr:uid="{00000000-0005-0000-0000-0000A2060000}"/>
    <cellStyle name="Normal 10 2 3 3" xfId="3100" xr:uid="{00000000-0005-0000-0000-0000A3060000}"/>
    <cellStyle name="Normal 10 2 3 3 2" xfId="3101" xr:uid="{00000000-0005-0000-0000-0000A4060000}"/>
    <cellStyle name="Normal 10 2 3 3 3" xfId="3102" xr:uid="{00000000-0005-0000-0000-0000A5060000}"/>
    <cellStyle name="Normal 10 2 3 4" xfId="3103" xr:uid="{00000000-0005-0000-0000-0000A6060000}"/>
    <cellStyle name="Normal 10 2 3 4 2" xfId="3104" xr:uid="{00000000-0005-0000-0000-0000A7060000}"/>
    <cellStyle name="Normal 10 2 4" xfId="1011" xr:uid="{00000000-0005-0000-0000-0000A8060000}"/>
    <cellStyle name="Normal 10 2 4 10" xfId="3105" xr:uid="{00000000-0005-0000-0000-0000A9060000}"/>
    <cellStyle name="Normal 10 2 4 11" xfId="3106" xr:uid="{00000000-0005-0000-0000-0000AA060000}"/>
    <cellStyle name="Normal 10 2 4 2" xfId="3107" xr:uid="{00000000-0005-0000-0000-0000AB060000}"/>
    <cellStyle name="Normal 10 2 4 2 2" xfId="3108" xr:uid="{00000000-0005-0000-0000-0000AC060000}"/>
    <cellStyle name="Normal 10 2 4 2 2 2" xfId="3109" xr:uid="{00000000-0005-0000-0000-0000AD060000}"/>
    <cellStyle name="Normal 10 2 4 2 2 2 2" xfId="3110" xr:uid="{00000000-0005-0000-0000-0000AE060000}"/>
    <cellStyle name="Normal 10 2 4 2 2 2 2 2" xfId="3111" xr:uid="{00000000-0005-0000-0000-0000AF060000}"/>
    <cellStyle name="Normal 10 2 4 2 2 2 2 3" xfId="3112" xr:uid="{00000000-0005-0000-0000-0000B0060000}"/>
    <cellStyle name="Normal 10 2 4 2 2 2 3" xfId="3113" xr:uid="{00000000-0005-0000-0000-0000B1060000}"/>
    <cellStyle name="Normal 10 2 4 2 2 2 4" xfId="3114" xr:uid="{00000000-0005-0000-0000-0000B2060000}"/>
    <cellStyle name="Normal 10 2 4 2 2 2 5" xfId="3115" xr:uid="{00000000-0005-0000-0000-0000B3060000}"/>
    <cellStyle name="Normal 10 2 4 2 2 3" xfId="3116" xr:uid="{00000000-0005-0000-0000-0000B4060000}"/>
    <cellStyle name="Normal 10 2 4 2 2 3 2" xfId="3117" xr:uid="{00000000-0005-0000-0000-0000B5060000}"/>
    <cellStyle name="Normal 10 2 4 2 2 3 3" xfId="3118" xr:uid="{00000000-0005-0000-0000-0000B6060000}"/>
    <cellStyle name="Normal 10 2 4 2 2 4" xfId="3119" xr:uid="{00000000-0005-0000-0000-0000B7060000}"/>
    <cellStyle name="Normal 10 2 4 2 2 5" xfId="3120" xr:uid="{00000000-0005-0000-0000-0000B8060000}"/>
    <cellStyle name="Normal 10 2 4 2 2 6" xfId="3121" xr:uid="{00000000-0005-0000-0000-0000B9060000}"/>
    <cellStyle name="Normal 10 2 4 2 2 7" xfId="3122" xr:uid="{00000000-0005-0000-0000-0000BA060000}"/>
    <cellStyle name="Normal 10 2 4 2 2 8" xfId="3123" xr:uid="{00000000-0005-0000-0000-0000BB060000}"/>
    <cellStyle name="Normal 10 2 4 2 3" xfId="3124" xr:uid="{00000000-0005-0000-0000-0000BC060000}"/>
    <cellStyle name="Normal 10 2 4 2 3 2" xfId="3125" xr:uid="{00000000-0005-0000-0000-0000BD060000}"/>
    <cellStyle name="Normal 10 2 4 2 3 2 2" xfId="3126" xr:uid="{00000000-0005-0000-0000-0000BE060000}"/>
    <cellStyle name="Normal 10 2 4 2 3 2 3" xfId="3127" xr:uid="{00000000-0005-0000-0000-0000BF060000}"/>
    <cellStyle name="Normal 10 2 4 2 3 3" xfId="3128" xr:uid="{00000000-0005-0000-0000-0000C0060000}"/>
    <cellStyle name="Normal 10 2 4 2 3 4" xfId="3129" xr:uid="{00000000-0005-0000-0000-0000C1060000}"/>
    <cellStyle name="Normal 10 2 4 2 3 5" xfId="3130" xr:uid="{00000000-0005-0000-0000-0000C2060000}"/>
    <cellStyle name="Normal 10 2 4 2 4" xfId="3131" xr:uid="{00000000-0005-0000-0000-0000C3060000}"/>
    <cellStyle name="Normal 10 2 4 2 4 2" xfId="3132" xr:uid="{00000000-0005-0000-0000-0000C4060000}"/>
    <cellStyle name="Normal 10 2 4 2 5" xfId="3133" xr:uid="{00000000-0005-0000-0000-0000C5060000}"/>
    <cellStyle name="Normal 10 2 4 2 5 2" xfId="3134" xr:uid="{00000000-0005-0000-0000-0000C6060000}"/>
    <cellStyle name="Normal 10 2 4 2 6" xfId="3135" xr:uid="{00000000-0005-0000-0000-0000C7060000}"/>
    <cellStyle name="Normal 10 2 4 2 7" xfId="3136" xr:uid="{00000000-0005-0000-0000-0000C8060000}"/>
    <cellStyle name="Normal 10 2 4 2 8" xfId="3137" xr:uid="{00000000-0005-0000-0000-0000C9060000}"/>
    <cellStyle name="Normal 10 2 4 2 9" xfId="3138" xr:uid="{00000000-0005-0000-0000-0000CA060000}"/>
    <cellStyle name="Normal 10 2 4 2_Age_Gender" xfId="3139" xr:uid="{00000000-0005-0000-0000-0000CB060000}"/>
    <cellStyle name="Normal 10 2 4 3" xfId="3140" xr:uid="{00000000-0005-0000-0000-0000CC060000}"/>
    <cellStyle name="Normal 10 2 4 3 2" xfId="3141" xr:uid="{00000000-0005-0000-0000-0000CD060000}"/>
    <cellStyle name="Normal 10 2 4 3 2 2" xfId="3142" xr:uid="{00000000-0005-0000-0000-0000CE060000}"/>
    <cellStyle name="Normal 10 2 4 3 2 2 2" xfId="3143" xr:uid="{00000000-0005-0000-0000-0000CF060000}"/>
    <cellStyle name="Normal 10 2 4 3 2 2 3" xfId="3144" xr:uid="{00000000-0005-0000-0000-0000D0060000}"/>
    <cellStyle name="Normal 10 2 4 3 2 3" xfId="3145" xr:uid="{00000000-0005-0000-0000-0000D1060000}"/>
    <cellStyle name="Normal 10 2 4 3 2 4" xfId="3146" xr:uid="{00000000-0005-0000-0000-0000D2060000}"/>
    <cellStyle name="Normal 10 2 4 3 2 5" xfId="3147" xr:uid="{00000000-0005-0000-0000-0000D3060000}"/>
    <cellStyle name="Normal 10 2 4 3 3" xfId="3148" xr:uid="{00000000-0005-0000-0000-0000D4060000}"/>
    <cellStyle name="Normal 10 2 4 3 3 2" xfId="3149" xr:uid="{00000000-0005-0000-0000-0000D5060000}"/>
    <cellStyle name="Normal 10 2 4 3 3 3" xfId="3150" xr:uid="{00000000-0005-0000-0000-0000D6060000}"/>
    <cellStyle name="Normal 10 2 4 3 4" xfId="3151" xr:uid="{00000000-0005-0000-0000-0000D7060000}"/>
    <cellStyle name="Normal 10 2 4 3 5" xfId="3152" xr:uid="{00000000-0005-0000-0000-0000D8060000}"/>
    <cellStyle name="Normal 10 2 4 3 6" xfId="3153" xr:uid="{00000000-0005-0000-0000-0000D9060000}"/>
    <cellStyle name="Normal 10 2 4 3 7" xfId="3154" xr:uid="{00000000-0005-0000-0000-0000DA060000}"/>
    <cellStyle name="Normal 10 2 4 3 8" xfId="3155" xr:uid="{00000000-0005-0000-0000-0000DB060000}"/>
    <cellStyle name="Normal 10 2 4 4" xfId="3156" xr:uid="{00000000-0005-0000-0000-0000DC060000}"/>
    <cellStyle name="Normal 10 2 4 4 2" xfId="3157" xr:uid="{00000000-0005-0000-0000-0000DD060000}"/>
    <cellStyle name="Normal 10 2 4 4 2 2" xfId="3158" xr:uid="{00000000-0005-0000-0000-0000DE060000}"/>
    <cellStyle name="Normal 10 2 4 4 2 3" xfId="3159" xr:uid="{00000000-0005-0000-0000-0000DF060000}"/>
    <cellStyle name="Normal 10 2 4 4 3" xfId="3160" xr:uid="{00000000-0005-0000-0000-0000E0060000}"/>
    <cellStyle name="Normal 10 2 4 4 4" xfId="3161" xr:uid="{00000000-0005-0000-0000-0000E1060000}"/>
    <cellStyle name="Normal 10 2 4 4 5" xfId="3162" xr:uid="{00000000-0005-0000-0000-0000E2060000}"/>
    <cellStyle name="Normal 10 2 4 4 6" xfId="3163" xr:uid="{00000000-0005-0000-0000-0000E3060000}"/>
    <cellStyle name="Normal 10 2 4 4 7" xfId="3164" xr:uid="{00000000-0005-0000-0000-0000E4060000}"/>
    <cellStyle name="Normal 10 2 4 5" xfId="3165" xr:uid="{00000000-0005-0000-0000-0000E5060000}"/>
    <cellStyle name="Normal 10 2 4 5 2" xfId="3166" xr:uid="{00000000-0005-0000-0000-0000E6060000}"/>
    <cellStyle name="Normal 10 2 4 5 2 2" xfId="3167" xr:uid="{00000000-0005-0000-0000-0000E7060000}"/>
    <cellStyle name="Normal 10 2 4 5 2 3" xfId="3168" xr:uid="{00000000-0005-0000-0000-0000E8060000}"/>
    <cellStyle name="Normal 10 2 4 5 3" xfId="3169" xr:uid="{00000000-0005-0000-0000-0000E9060000}"/>
    <cellStyle name="Normal 10 2 4 5 4" xfId="3170" xr:uid="{00000000-0005-0000-0000-0000EA060000}"/>
    <cellStyle name="Normal 10 2 4 5 5" xfId="3171" xr:uid="{00000000-0005-0000-0000-0000EB060000}"/>
    <cellStyle name="Normal 10 2 4 6" xfId="3172" xr:uid="{00000000-0005-0000-0000-0000EC060000}"/>
    <cellStyle name="Normal 10 2 4 6 2" xfId="3173" xr:uid="{00000000-0005-0000-0000-0000ED060000}"/>
    <cellStyle name="Normal 10 2 4 7" xfId="3174" xr:uid="{00000000-0005-0000-0000-0000EE060000}"/>
    <cellStyle name="Normal 10 2 4 7 2" xfId="3175" xr:uid="{00000000-0005-0000-0000-0000EF060000}"/>
    <cellStyle name="Normal 10 2 4 8" xfId="3176" xr:uid="{00000000-0005-0000-0000-0000F0060000}"/>
    <cellStyle name="Normal 10 2 4 9" xfId="3177" xr:uid="{00000000-0005-0000-0000-0000F1060000}"/>
    <cellStyle name="Normal 10 2 4_Age_Gender" xfId="3178" xr:uid="{00000000-0005-0000-0000-0000F2060000}"/>
    <cellStyle name="Normal 10 2 5" xfId="1012" xr:uid="{00000000-0005-0000-0000-0000F3060000}"/>
    <cellStyle name="Normal 10 2 5 2" xfId="3179" xr:uid="{00000000-0005-0000-0000-0000F4060000}"/>
    <cellStyle name="Normal 10 2 5 2 2" xfId="3180" xr:uid="{00000000-0005-0000-0000-0000F5060000}"/>
    <cellStyle name="Normal 10 2 5 2 3" xfId="3181" xr:uid="{00000000-0005-0000-0000-0000F6060000}"/>
    <cellStyle name="Normal 10 2 5 3" xfId="3182" xr:uid="{00000000-0005-0000-0000-0000F7060000}"/>
    <cellStyle name="Normal 10 2 5 3 2" xfId="3183" xr:uid="{00000000-0005-0000-0000-0000F8060000}"/>
    <cellStyle name="Normal 10 2 6" xfId="3184" xr:uid="{00000000-0005-0000-0000-0000F9060000}"/>
    <cellStyle name="Normal 10 2 6 2" xfId="3185" xr:uid="{00000000-0005-0000-0000-0000FA060000}"/>
    <cellStyle name="Normal 10 2 6 3" xfId="3186" xr:uid="{00000000-0005-0000-0000-0000FB060000}"/>
    <cellStyle name="Normal 10 2 7" xfId="3187" xr:uid="{00000000-0005-0000-0000-0000FC060000}"/>
    <cellStyle name="Normal 10 2 7 2" xfId="3188" xr:uid="{00000000-0005-0000-0000-0000FD060000}"/>
    <cellStyle name="Normal 10 2 8" xfId="3189" xr:uid="{00000000-0005-0000-0000-0000FE060000}"/>
    <cellStyle name="Normal 10 2 8 2" xfId="3190" xr:uid="{00000000-0005-0000-0000-0000FF060000}"/>
    <cellStyle name="Normal 10 2 9" xfId="3191" xr:uid="{00000000-0005-0000-0000-000000070000}"/>
    <cellStyle name="Normal 10 2_Lookups" xfId="3192" xr:uid="{00000000-0005-0000-0000-000001070000}"/>
    <cellStyle name="Normal 10 3" xfId="92" xr:uid="{00000000-0005-0000-0000-000002070000}"/>
    <cellStyle name="Normal 10 3 10" xfId="3193" xr:uid="{00000000-0005-0000-0000-000003070000}"/>
    <cellStyle name="Normal 10 3 2" xfId="1013" xr:uid="{00000000-0005-0000-0000-000004070000}"/>
    <cellStyle name="Normal 10 3 2 2" xfId="1014" xr:uid="{00000000-0005-0000-0000-000005070000}"/>
    <cellStyle name="Normal 10 3 2 2 2" xfId="3194" xr:uid="{00000000-0005-0000-0000-000006070000}"/>
    <cellStyle name="Normal 10 3 2 2 2 2" xfId="3195" xr:uid="{00000000-0005-0000-0000-000007070000}"/>
    <cellStyle name="Normal 10 3 2 2 2 3" xfId="3196" xr:uid="{00000000-0005-0000-0000-000008070000}"/>
    <cellStyle name="Normal 10 3 2 2 3" xfId="3197" xr:uid="{00000000-0005-0000-0000-000009070000}"/>
    <cellStyle name="Normal 10 3 2 2 3 2" xfId="3198" xr:uid="{00000000-0005-0000-0000-00000A070000}"/>
    <cellStyle name="Normal 10 3 2 3" xfId="3199" xr:uid="{00000000-0005-0000-0000-00000B070000}"/>
    <cellStyle name="Normal 10 3 2 3 2" xfId="3200" xr:uid="{00000000-0005-0000-0000-00000C070000}"/>
    <cellStyle name="Normal 10 3 2 3 3" xfId="3201" xr:uid="{00000000-0005-0000-0000-00000D070000}"/>
    <cellStyle name="Normal 10 3 2 4" xfId="3202" xr:uid="{00000000-0005-0000-0000-00000E070000}"/>
    <cellStyle name="Normal 10 3 2 4 2" xfId="3203" xr:uid="{00000000-0005-0000-0000-00000F070000}"/>
    <cellStyle name="Normal 10 3 3" xfId="1015" xr:uid="{00000000-0005-0000-0000-000010070000}"/>
    <cellStyle name="Normal 10 3 3 10" xfId="3204" xr:uid="{00000000-0005-0000-0000-000011070000}"/>
    <cellStyle name="Normal 10 3 3 11" xfId="3205" xr:uid="{00000000-0005-0000-0000-000012070000}"/>
    <cellStyle name="Normal 10 3 3 12" xfId="3206" xr:uid="{00000000-0005-0000-0000-000013070000}"/>
    <cellStyle name="Normal 10 3 3 2" xfId="3207" xr:uid="{00000000-0005-0000-0000-000014070000}"/>
    <cellStyle name="Normal 10 3 3 2 10" xfId="3208" xr:uid="{00000000-0005-0000-0000-000015070000}"/>
    <cellStyle name="Normal 10 3 3 2 2" xfId="3209" xr:uid="{00000000-0005-0000-0000-000016070000}"/>
    <cellStyle name="Normal 10 3 3 2 2 2" xfId="3210" xr:uid="{00000000-0005-0000-0000-000017070000}"/>
    <cellStyle name="Normal 10 3 3 2 2 2 2" xfId="3211" xr:uid="{00000000-0005-0000-0000-000018070000}"/>
    <cellStyle name="Normal 10 3 3 2 2 2 2 2" xfId="3212" xr:uid="{00000000-0005-0000-0000-000019070000}"/>
    <cellStyle name="Normal 10 3 3 2 2 2 2 3" xfId="3213" xr:uid="{00000000-0005-0000-0000-00001A070000}"/>
    <cellStyle name="Normal 10 3 3 2 2 2 3" xfId="3214" xr:uid="{00000000-0005-0000-0000-00001B070000}"/>
    <cellStyle name="Normal 10 3 3 2 2 2 4" xfId="3215" xr:uid="{00000000-0005-0000-0000-00001C070000}"/>
    <cellStyle name="Normal 10 3 3 2 2 2 5" xfId="3216" xr:uid="{00000000-0005-0000-0000-00001D070000}"/>
    <cellStyle name="Normal 10 3 3 2 2 3" xfId="3217" xr:uid="{00000000-0005-0000-0000-00001E070000}"/>
    <cellStyle name="Normal 10 3 3 2 2 3 2" xfId="3218" xr:uid="{00000000-0005-0000-0000-00001F070000}"/>
    <cellStyle name="Normal 10 3 3 2 2 3 3" xfId="3219" xr:uid="{00000000-0005-0000-0000-000020070000}"/>
    <cellStyle name="Normal 10 3 3 2 2 4" xfId="3220" xr:uid="{00000000-0005-0000-0000-000021070000}"/>
    <cellStyle name="Normal 10 3 3 2 2 5" xfId="3221" xr:uid="{00000000-0005-0000-0000-000022070000}"/>
    <cellStyle name="Normal 10 3 3 2 2 6" xfId="3222" xr:uid="{00000000-0005-0000-0000-000023070000}"/>
    <cellStyle name="Normal 10 3 3 2 2 7" xfId="3223" xr:uid="{00000000-0005-0000-0000-000024070000}"/>
    <cellStyle name="Normal 10 3 3 2 2 8" xfId="3224" xr:uid="{00000000-0005-0000-0000-000025070000}"/>
    <cellStyle name="Normal 10 3 3 2 3" xfId="3225" xr:uid="{00000000-0005-0000-0000-000026070000}"/>
    <cellStyle name="Normal 10 3 3 2 3 2" xfId="3226" xr:uid="{00000000-0005-0000-0000-000027070000}"/>
    <cellStyle name="Normal 10 3 3 2 3 2 2" xfId="3227" xr:uid="{00000000-0005-0000-0000-000028070000}"/>
    <cellStyle name="Normal 10 3 3 2 3 2 3" xfId="3228" xr:uid="{00000000-0005-0000-0000-000029070000}"/>
    <cellStyle name="Normal 10 3 3 2 3 3" xfId="3229" xr:uid="{00000000-0005-0000-0000-00002A070000}"/>
    <cellStyle name="Normal 10 3 3 2 3 4" xfId="3230" xr:uid="{00000000-0005-0000-0000-00002B070000}"/>
    <cellStyle name="Normal 10 3 3 2 3 5" xfId="3231" xr:uid="{00000000-0005-0000-0000-00002C070000}"/>
    <cellStyle name="Normal 10 3 3 2 4" xfId="3232" xr:uid="{00000000-0005-0000-0000-00002D070000}"/>
    <cellStyle name="Normal 10 3 3 2 4 2" xfId="3233" xr:uid="{00000000-0005-0000-0000-00002E070000}"/>
    <cellStyle name="Normal 10 3 3 2 4 3" xfId="3234" xr:uid="{00000000-0005-0000-0000-00002F070000}"/>
    <cellStyle name="Normal 10 3 3 2 5" xfId="3235" xr:uid="{00000000-0005-0000-0000-000030070000}"/>
    <cellStyle name="Normal 10 3 3 2 5 2" xfId="3236" xr:uid="{00000000-0005-0000-0000-000031070000}"/>
    <cellStyle name="Normal 10 3 3 2 6" xfId="3237" xr:uid="{00000000-0005-0000-0000-000032070000}"/>
    <cellStyle name="Normal 10 3 3 2 6 2" xfId="3238" xr:uid="{00000000-0005-0000-0000-000033070000}"/>
    <cellStyle name="Normal 10 3 3 2 7" xfId="3239" xr:uid="{00000000-0005-0000-0000-000034070000}"/>
    <cellStyle name="Normal 10 3 3 2 8" xfId="3240" xr:uid="{00000000-0005-0000-0000-000035070000}"/>
    <cellStyle name="Normal 10 3 3 2 9" xfId="3241" xr:uid="{00000000-0005-0000-0000-000036070000}"/>
    <cellStyle name="Normal 10 3 3 2_Age_Gender" xfId="3242" xr:uid="{00000000-0005-0000-0000-000037070000}"/>
    <cellStyle name="Normal 10 3 3 3" xfId="3243" xr:uid="{00000000-0005-0000-0000-000038070000}"/>
    <cellStyle name="Normal 10 3 3 3 2" xfId="3244" xr:uid="{00000000-0005-0000-0000-000039070000}"/>
    <cellStyle name="Normal 10 3 3 3 2 2" xfId="3245" xr:uid="{00000000-0005-0000-0000-00003A070000}"/>
    <cellStyle name="Normal 10 3 3 3 2 2 2" xfId="3246" xr:uid="{00000000-0005-0000-0000-00003B070000}"/>
    <cellStyle name="Normal 10 3 3 3 2 2 3" xfId="3247" xr:uid="{00000000-0005-0000-0000-00003C070000}"/>
    <cellStyle name="Normal 10 3 3 3 2 3" xfId="3248" xr:uid="{00000000-0005-0000-0000-00003D070000}"/>
    <cellStyle name="Normal 10 3 3 3 2 4" xfId="3249" xr:uid="{00000000-0005-0000-0000-00003E070000}"/>
    <cellStyle name="Normal 10 3 3 3 2 5" xfId="3250" xr:uid="{00000000-0005-0000-0000-00003F070000}"/>
    <cellStyle name="Normal 10 3 3 3 3" xfId="3251" xr:uid="{00000000-0005-0000-0000-000040070000}"/>
    <cellStyle name="Normal 10 3 3 3 3 2" xfId="3252" xr:uid="{00000000-0005-0000-0000-000041070000}"/>
    <cellStyle name="Normal 10 3 3 3 3 3" xfId="3253" xr:uid="{00000000-0005-0000-0000-000042070000}"/>
    <cellStyle name="Normal 10 3 3 3 4" xfId="3254" xr:uid="{00000000-0005-0000-0000-000043070000}"/>
    <cellStyle name="Normal 10 3 3 3 5" xfId="3255" xr:uid="{00000000-0005-0000-0000-000044070000}"/>
    <cellStyle name="Normal 10 3 3 3 6" xfId="3256" xr:uid="{00000000-0005-0000-0000-000045070000}"/>
    <cellStyle name="Normal 10 3 3 3 7" xfId="3257" xr:uid="{00000000-0005-0000-0000-000046070000}"/>
    <cellStyle name="Normal 10 3 3 3 8" xfId="3258" xr:uid="{00000000-0005-0000-0000-000047070000}"/>
    <cellStyle name="Normal 10 3 3 4" xfId="3259" xr:uid="{00000000-0005-0000-0000-000048070000}"/>
    <cellStyle name="Normal 10 3 3 4 2" xfId="3260" xr:uid="{00000000-0005-0000-0000-000049070000}"/>
    <cellStyle name="Normal 10 3 3 4 2 2" xfId="3261" xr:uid="{00000000-0005-0000-0000-00004A070000}"/>
    <cellStyle name="Normal 10 3 3 4 2 3" xfId="3262" xr:uid="{00000000-0005-0000-0000-00004B070000}"/>
    <cellStyle name="Normal 10 3 3 4 3" xfId="3263" xr:uid="{00000000-0005-0000-0000-00004C070000}"/>
    <cellStyle name="Normal 10 3 3 4 4" xfId="3264" xr:uid="{00000000-0005-0000-0000-00004D070000}"/>
    <cellStyle name="Normal 10 3 3 4 5" xfId="3265" xr:uid="{00000000-0005-0000-0000-00004E070000}"/>
    <cellStyle name="Normal 10 3 3 4 6" xfId="3266" xr:uid="{00000000-0005-0000-0000-00004F070000}"/>
    <cellStyle name="Normal 10 3 3 4 7" xfId="3267" xr:uid="{00000000-0005-0000-0000-000050070000}"/>
    <cellStyle name="Normal 10 3 3 5" xfId="3268" xr:uid="{00000000-0005-0000-0000-000051070000}"/>
    <cellStyle name="Normal 10 3 3 5 2" xfId="3269" xr:uid="{00000000-0005-0000-0000-000052070000}"/>
    <cellStyle name="Normal 10 3 3 5 2 2" xfId="3270" xr:uid="{00000000-0005-0000-0000-000053070000}"/>
    <cellStyle name="Normal 10 3 3 5 2 3" xfId="3271" xr:uid="{00000000-0005-0000-0000-000054070000}"/>
    <cellStyle name="Normal 10 3 3 5 3" xfId="3272" xr:uid="{00000000-0005-0000-0000-000055070000}"/>
    <cellStyle name="Normal 10 3 3 5 4" xfId="3273" xr:uid="{00000000-0005-0000-0000-000056070000}"/>
    <cellStyle name="Normal 10 3 3 5 5" xfId="3274" xr:uid="{00000000-0005-0000-0000-000057070000}"/>
    <cellStyle name="Normal 10 3 3 6" xfId="3275" xr:uid="{00000000-0005-0000-0000-000058070000}"/>
    <cellStyle name="Normal 10 3 3 6 2" xfId="3276" xr:uid="{00000000-0005-0000-0000-000059070000}"/>
    <cellStyle name="Normal 10 3 3 6 3" xfId="3277" xr:uid="{00000000-0005-0000-0000-00005A070000}"/>
    <cellStyle name="Normal 10 3 3 7" xfId="3278" xr:uid="{00000000-0005-0000-0000-00005B070000}"/>
    <cellStyle name="Normal 10 3 3 7 2" xfId="3279" xr:uid="{00000000-0005-0000-0000-00005C070000}"/>
    <cellStyle name="Normal 10 3 3 8" xfId="3280" xr:uid="{00000000-0005-0000-0000-00005D070000}"/>
    <cellStyle name="Normal 10 3 3 8 2" xfId="3281" xr:uid="{00000000-0005-0000-0000-00005E070000}"/>
    <cellStyle name="Normal 10 3 3 9" xfId="3282" xr:uid="{00000000-0005-0000-0000-00005F070000}"/>
    <cellStyle name="Normal 10 3 3_Age_Gender" xfId="3283" xr:uid="{00000000-0005-0000-0000-000060070000}"/>
    <cellStyle name="Normal 10 3 4" xfId="1016" xr:uid="{00000000-0005-0000-0000-000061070000}"/>
    <cellStyle name="Normal 10 3 4 2" xfId="3284" xr:uid="{00000000-0005-0000-0000-000062070000}"/>
    <cellStyle name="Normal 10 3 4 2 2" xfId="3285" xr:uid="{00000000-0005-0000-0000-000063070000}"/>
    <cellStyle name="Normal 10 3 4 2 3" xfId="3286" xr:uid="{00000000-0005-0000-0000-000064070000}"/>
    <cellStyle name="Normal 10 3 4 3" xfId="3287" xr:uid="{00000000-0005-0000-0000-000065070000}"/>
    <cellStyle name="Normal 10 3 4 3 2" xfId="3288" xr:uid="{00000000-0005-0000-0000-000066070000}"/>
    <cellStyle name="Normal 10 3 5" xfId="3289" xr:uid="{00000000-0005-0000-0000-000067070000}"/>
    <cellStyle name="Normal 10 3 5 2" xfId="3290" xr:uid="{00000000-0005-0000-0000-000068070000}"/>
    <cellStyle name="Normal 10 3 5 3" xfId="3291" xr:uid="{00000000-0005-0000-0000-000069070000}"/>
    <cellStyle name="Normal 10 3 6" xfId="3292" xr:uid="{00000000-0005-0000-0000-00006A070000}"/>
    <cellStyle name="Normal 10 3 6 2" xfId="3293" xr:uid="{00000000-0005-0000-0000-00006B070000}"/>
    <cellStyle name="Normal 10 3 7" xfId="3294" xr:uid="{00000000-0005-0000-0000-00006C070000}"/>
    <cellStyle name="Normal 10 3 8" xfId="3295" xr:uid="{00000000-0005-0000-0000-00006D070000}"/>
    <cellStyle name="Normal 10 3 8 2" xfId="3296" xr:uid="{00000000-0005-0000-0000-00006E070000}"/>
    <cellStyle name="Normal 10 3 9" xfId="3297" xr:uid="{00000000-0005-0000-0000-00006F070000}"/>
    <cellStyle name="Normal 10 4" xfId="93" xr:uid="{00000000-0005-0000-0000-000070070000}"/>
    <cellStyle name="Normal 10 4 10" xfId="3298" xr:uid="{00000000-0005-0000-0000-000071070000}"/>
    <cellStyle name="Normal 10 4 11" xfId="3299" xr:uid="{00000000-0005-0000-0000-000072070000}"/>
    <cellStyle name="Normal 10 4 12" xfId="3300" xr:uid="{00000000-0005-0000-0000-000073070000}"/>
    <cellStyle name="Normal 10 4 2" xfId="3301" xr:uid="{00000000-0005-0000-0000-000074070000}"/>
    <cellStyle name="Normal 10 4 2 10" xfId="3302" xr:uid="{00000000-0005-0000-0000-000075070000}"/>
    <cellStyle name="Normal 10 4 2 2" xfId="3303" xr:uid="{00000000-0005-0000-0000-000076070000}"/>
    <cellStyle name="Normal 10 4 2 2 2" xfId="3304" xr:uid="{00000000-0005-0000-0000-000077070000}"/>
    <cellStyle name="Normal 10 4 2 2 2 2" xfId="3305" xr:uid="{00000000-0005-0000-0000-000078070000}"/>
    <cellStyle name="Normal 10 4 2 2 2 2 2" xfId="3306" xr:uid="{00000000-0005-0000-0000-000079070000}"/>
    <cellStyle name="Normal 10 4 2 2 2 2 3" xfId="3307" xr:uid="{00000000-0005-0000-0000-00007A070000}"/>
    <cellStyle name="Normal 10 4 2 2 2 3" xfId="3308" xr:uid="{00000000-0005-0000-0000-00007B070000}"/>
    <cellStyle name="Normal 10 4 2 2 2 4" xfId="3309" xr:uid="{00000000-0005-0000-0000-00007C070000}"/>
    <cellStyle name="Normal 10 4 2 2 2 5" xfId="3310" xr:uid="{00000000-0005-0000-0000-00007D070000}"/>
    <cellStyle name="Normal 10 4 2 2 3" xfId="3311" xr:uid="{00000000-0005-0000-0000-00007E070000}"/>
    <cellStyle name="Normal 10 4 2 2 3 2" xfId="3312" xr:uid="{00000000-0005-0000-0000-00007F070000}"/>
    <cellStyle name="Normal 10 4 2 2 3 3" xfId="3313" xr:uid="{00000000-0005-0000-0000-000080070000}"/>
    <cellStyle name="Normal 10 4 2 2 4" xfId="3314" xr:uid="{00000000-0005-0000-0000-000081070000}"/>
    <cellStyle name="Normal 10 4 2 2 5" xfId="3315" xr:uid="{00000000-0005-0000-0000-000082070000}"/>
    <cellStyle name="Normal 10 4 2 2 6" xfId="3316" xr:uid="{00000000-0005-0000-0000-000083070000}"/>
    <cellStyle name="Normal 10 4 2 2 7" xfId="3317" xr:uid="{00000000-0005-0000-0000-000084070000}"/>
    <cellStyle name="Normal 10 4 2 2 8" xfId="3318" xr:uid="{00000000-0005-0000-0000-000085070000}"/>
    <cellStyle name="Normal 10 4 2 3" xfId="3319" xr:uid="{00000000-0005-0000-0000-000086070000}"/>
    <cellStyle name="Normal 10 4 2 3 2" xfId="3320" xr:uid="{00000000-0005-0000-0000-000087070000}"/>
    <cellStyle name="Normal 10 4 2 3 2 2" xfId="3321" xr:uid="{00000000-0005-0000-0000-000088070000}"/>
    <cellStyle name="Normal 10 4 2 3 2 3" xfId="3322" xr:uid="{00000000-0005-0000-0000-000089070000}"/>
    <cellStyle name="Normal 10 4 2 3 3" xfId="3323" xr:uid="{00000000-0005-0000-0000-00008A070000}"/>
    <cellStyle name="Normal 10 4 2 3 4" xfId="3324" xr:uid="{00000000-0005-0000-0000-00008B070000}"/>
    <cellStyle name="Normal 10 4 2 3 5" xfId="3325" xr:uid="{00000000-0005-0000-0000-00008C070000}"/>
    <cellStyle name="Normal 10 4 2 4" xfId="3326" xr:uid="{00000000-0005-0000-0000-00008D070000}"/>
    <cellStyle name="Normal 10 4 2 4 2" xfId="3327" xr:uid="{00000000-0005-0000-0000-00008E070000}"/>
    <cellStyle name="Normal 10 4 2 4 3" xfId="3328" xr:uid="{00000000-0005-0000-0000-00008F070000}"/>
    <cellStyle name="Normal 10 4 2 5" xfId="3329" xr:uid="{00000000-0005-0000-0000-000090070000}"/>
    <cellStyle name="Normal 10 4 2 5 2" xfId="3330" xr:uid="{00000000-0005-0000-0000-000091070000}"/>
    <cellStyle name="Normal 10 4 2 6" xfId="3331" xr:uid="{00000000-0005-0000-0000-000092070000}"/>
    <cellStyle name="Normal 10 4 2 6 2" xfId="3332" xr:uid="{00000000-0005-0000-0000-000093070000}"/>
    <cellStyle name="Normal 10 4 2 7" xfId="3333" xr:uid="{00000000-0005-0000-0000-000094070000}"/>
    <cellStyle name="Normal 10 4 2 8" xfId="3334" xr:uid="{00000000-0005-0000-0000-000095070000}"/>
    <cellStyle name="Normal 10 4 2 9" xfId="3335" xr:uid="{00000000-0005-0000-0000-000096070000}"/>
    <cellStyle name="Normal 10 4 2_Age_Gender" xfId="3336" xr:uid="{00000000-0005-0000-0000-000097070000}"/>
    <cellStyle name="Normal 10 4 3" xfId="3337" xr:uid="{00000000-0005-0000-0000-000098070000}"/>
    <cellStyle name="Normal 10 4 3 2" xfId="3338" xr:uid="{00000000-0005-0000-0000-000099070000}"/>
    <cellStyle name="Normal 10 4 3 2 2" xfId="3339" xr:uid="{00000000-0005-0000-0000-00009A070000}"/>
    <cellStyle name="Normal 10 4 3 2 2 2" xfId="3340" xr:uid="{00000000-0005-0000-0000-00009B070000}"/>
    <cellStyle name="Normal 10 4 3 2 2 3" xfId="3341" xr:uid="{00000000-0005-0000-0000-00009C070000}"/>
    <cellStyle name="Normal 10 4 3 2 3" xfId="3342" xr:uid="{00000000-0005-0000-0000-00009D070000}"/>
    <cellStyle name="Normal 10 4 3 2 4" xfId="3343" xr:uid="{00000000-0005-0000-0000-00009E070000}"/>
    <cellStyle name="Normal 10 4 3 2 5" xfId="3344" xr:uid="{00000000-0005-0000-0000-00009F070000}"/>
    <cellStyle name="Normal 10 4 3 3" xfId="3345" xr:uid="{00000000-0005-0000-0000-0000A0070000}"/>
    <cellStyle name="Normal 10 4 3 3 2" xfId="3346" xr:uid="{00000000-0005-0000-0000-0000A1070000}"/>
    <cellStyle name="Normal 10 4 3 3 3" xfId="3347" xr:uid="{00000000-0005-0000-0000-0000A2070000}"/>
    <cellStyle name="Normal 10 4 3 4" xfId="3348" xr:uid="{00000000-0005-0000-0000-0000A3070000}"/>
    <cellStyle name="Normal 10 4 3 5" xfId="3349" xr:uid="{00000000-0005-0000-0000-0000A4070000}"/>
    <cellStyle name="Normal 10 4 3 6" xfId="3350" xr:uid="{00000000-0005-0000-0000-0000A5070000}"/>
    <cellStyle name="Normal 10 4 3 7" xfId="3351" xr:uid="{00000000-0005-0000-0000-0000A6070000}"/>
    <cellStyle name="Normal 10 4 3 8" xfId="3352" xr:uid="{00000000-0005-0000-0000-0000A7070000}"/>
    <cellStyle name="Normal 10 4 4" xfId="3353" xr:uid="{00000000-0005-0000-0000-0000A8070000}"/>
    <cellStyle name="Normal 10 4 4 2" xfId="3354" xr:uid="{00000000-0005-0000-0000-0000A9070000}"/>
    <cellStyle name="Normal 10 4 4 2 2" xfId="3355" xr:uid="{00000000-0005-0000-0000-0000AA070000}"/>
    <cellStyle name="Normal 10 4 4 2 3" xfId="3356" xr:uid="{00000000-0005-0000-0000-0000AB070000}"/>
    <cellStyle name="Normal 10 4 4 3" xfId="3357" xr:uid="{00000000-0005-0000-0000-0000AC070000}"/>
    <cellStyle name="Normal 10 4 4 4" xfId="3358" xr:uid="{00000000-0005-0000-0000-0000AD070000}"/>
    <cellStyle name="Normal 10 4 4 5" xfId="3359" xr:uid="{00000000-0005-0000-0000-0000AE070000}"/>
    <cellStyle name="Normal 10 4 4 6" xfId="3360" xr:uid="{00000000-0005-0000-0000-0000AF070000}"/>
    <cellStyle name="Normal 10 4 4 7" xfId="3361" xr:uid="{00000000-0005-0000-0000-0000B0070000}"/>
    <cellStyle name="Normal 10 4 5" xfId="3362" xr:uid="{00000000-0005-0000-0000-0000B1070000}"/>
    <cellStyle name="Normal 10 4 5 2" xfId="3363" xr:uid="{00000000-0005-0000-0000-0000B2070000}"/>
    <cellStyle name="Normal 10 4 5 2 2" xfId="3364" xr:uid="{00000000-0005-0000-0000-0000B3070000}"/>
    <cellStyle name="Normal 10 4 5 2 3" xfId="3365" xr:uid="{00000000-0005-0000-0000-0000B4070000}"/>
    <cellStyle name="Normal 10 4 5 3" xfId="3366" xr:uid="{00000000-0005-0000-0000-0000B5070000}"/>
    <cellStyle name="Normal 10 4 5 4" xfId="3367" xr:uid="{00000000-0005-0000-0000-0000B6070000}"/>
    <cellStyle name="Normal 10 4 5 5" xfId="3368" xr:uid="{00000000-0005-0000-0000-0000B7070000}"/>
    <cellStyle name="Normal 10 4 6" xfId="3369" xr:uid="{00000000-0005-0000-0000-0000B8070000}"/>
    <cellStyle name="Normal 10 4 6 2" xfId="3370" xr:uid="{00000000-0005-0000-0000-0000B9070000}"/>
    <cellStyle name="Normal 10 4 6 3" xfId="3371" xr:uid="{00000000-0005-0000-0000-0000BA070000}"/>
    <cellStyle name="Normal 10 4 7" xfId="3372" xr:uid="{00000000-0005-0000-0000-0000BB070000}"/>
    <cellStyle name="Normal 10 4 7 2" xfId="3373" xr:uid="{00000000-0005-0000-0000-0000BC070000}"/>
    <cellStyle name="Normal 10 4 8" xfId="3374" xr:uid="{00000000-0005-0000-0000-0000BD070000}"/>
    <cellStyle name="Normal 10 4 8 2" xfId="3375" xr:uid="{00000000-0005-0000-0000-0000BE070000}"/>
    <cellStyle name="Normal 10 4 9" xfId="3376" xr:uid="{00000000-0005-0000-0000-0000BF070000}"/>
    <cellStyle name="Normal 10 4_Age_Gender" xfId="3377" xr:uid="{00000000-0005-0000-0000-0000C0070000}"/>
    <cellStyle name="Normal 10 5" xfId="94" xr:uid="{00000000-0005-0000-0000-0000C1070000}"/>
    <cellStyle name="Normal 10 5 10" xfId="3378" xr:uid="{00000000-0005-0000-0000-0000C2070000}"/>
    <cellStyle name="Normal 10 5 11" xfId="3379" xr:uid="{00000000-0005-0000-0000-0000C3070000}"/>
    <cellStyle name="Normal 10 5 12" xfId="3380" xr:uid="{00000000-0005-0000-0000-0000C4070000}"/>
    <cellStyle name="Normal 10 5 2" xfId="3381" xr:uid="{00000000-0005-0000-0000-0000C5070000}"/>
    <cellStyle name="Normal 10 5 2 10" xfId="3382" xr:uid="{00000000-0005-0000-0000-0000C6070000}"/>
    <cellStyle name="Normal 10 5 2 2" xfId="3383" xr:uid="{00000000-0005-0000-0000-0000C7070000}"/>
    <cellStyle name="Normal 10 5 2 2 2" xfId="3384" xr:uid="{00000000-0005-0000-0000-0000C8070000}"/>
    <cellStyle name="Normal 10 5 2 2 2 2" xfId="3385" xr:uid="{00000000-0005-0000-0000-0000C9070000}"/>
    <cellStyle name="Normal 10 5 2 2 2 2 2" xfId="3386" xr:uid="{00000000-0005-0000-0000-0000CA070000}"/>
    <cellStyle name="Normal 10 5 2 2 2 2 3" xfId="3387" xr:uid="{00000000-0005-0000-0000-0000CB070000}"/>
    <cellStyle name="Normal 10 5 2 2 2 3" xfId="3388" xr:uid="{00000000-0005-0000-0000-0000CC070000}"/>
    <cellStyle name="Normal 10 5 2 2 2 4" xfId="3389" xr:uid="{00000000-0005-0000-0000-0000CD070000}"/>
    <cellStyle name="Normal 10 5 2 2 2 5" xfId="3390" xr:uid="{00000000-0005-0000-0000-0000CE070000}"/>
    <cellStyle name="Normal 10 5 2 2 3" xfId="3391" xr:uid="{00000000-0005-0000-0000-0000CF070000}"/>
    <cellStyle name="Normal 10 5 2 2 3 2" xfId="3392" xr:uid="{00000000-0005-0000-0000-0000D0070000}"/>
    <cellStyle name="Normal 10 5 2 2 3 3" xfId="3393" xr:uid="{00000000-0005-0000-0000-0000D1070000}"/>
    <cellStyle name="Normal 10 5 2 2 4" xfId="3394" xr:uid="{00000000-0005-0000-0000-0000D2070000}"/>
    <cellStyle name="Normal 10 5 2 2 5" xfId="3395" xr:uid="{00000000-0005-0000-0000-0000D3070000}"/>
    <cellStyle name="Normal 10 5 2 2 6" xfId="3396" xr:uid="{00000000-0005-0000-0000-0000D4070000}"/>
    <cellStyle name="Normal 10 5 2 2 7" xfId="3397" xr:uid="{00000000-0005-0000-0000-0000D5070000}"/>
    <cellStyle name="Normal 10 5 2 2 8" xfId="3398" xr:uid="{00000000-0005-0000-0000-0000D6070000}"/>
    <cellStyle name="Normal 10 5 2 3" xfId="3399" xr:uid="{00000000-0005-0000-0000-0000D7070000}"/>
    <cellStyle name="Normal 10 5 2 3 2" xfId="3400" xr:uid="{00000000-0005-0000-0000-0000D8070000}"/>
    <cellStyle name="Normal 10 5 2 3 2 2" xfId="3401" xr:uid="{00000000-0005-0000-0000-0000D9070000}"/>
    <cellStyle name="Normal 10 5 2 3 2 3" xfId="3402" xr:uid="{00000000-0005-0000-0000-0000DA070000}"/>
    <cellStyle name="Normal 10 5 2 3 3" xfId="3403" xr:uid="{00000000-0005-0000-0000-0000DB070000}"/>
    <cellStyle name="Normal 10 5 2 3 4" xfId="3404" xr:uid="{00000000-0005-0000-0000-0000DC070000}"/>
    <cellStyle name="Normal 10 5 2 3 5" xfId="3405" xr:uid="{00000000-0005-0000-0000-0000DD070000}"/>
    <cellStyle name="Normal 10 5 2 4" xfId="3406" xr:uid="{00000000-0005-0000-0000-0000DE070000}"/>
    <cellStyle name="Normal 10 5 2 4 2" xfId="3407" xr:uid="{00000000-0005-0000-0000-0000DF070000}"/>
    <cellStyle name="Normal 10 5 2 4 3" xfId="3408" xr:uid="{00000000-0005-0000-0000-0000E0070000}"/>
    <cellStyle name="Normal 10 5 2 5" xfId="3409" xr:uid="{00000000-0005-0000-0000-0000E1070000}"/>
    <cellStyle name="Normal 10 5 2 5 2" xfId="3410" xr:uid="{00000000-0005-0000-0000-0000E2070000}"/>
    <cellStyle name="Normal 10 5 2 6" xfId="3411" xr:uid="{00000000-0005-0000-0000-0000E3070000}"/>
    <cellStyle name="Normal 10 5 2 6 2" xfId="3412" xr:uid="{00000000-0005-0000-0000-0000E4070000}"/>
    <cellStyle name="Normal 10 5 2 7" xfId="3413" xr:uid="{00000000-0005-0000-0000-0000E5070000}"/>
    <cellStyle name="Normal 10 5 2 8" xfId="3414" xr:uid="{00000000-0005-0000-0000-0000E6070000}"/>
    <cellStyle name="Normal 10 5 2 9" xfId="3415" xr:uid="{00000000-0005-0000-0000-0000E7070000}"/>
    <cellStyle name="Normal 10 5 2_Age_Gender" xfId="3416" xr:uid="{00000000-0005-0000-0000-0000E8070000}"/>
    <cellStyle name="Normal 10 5 3" xfId="3417" xr:uid="{00000000-0005-0000-0000-0000E9070000}"/>
    <cellStyle name="Normal 10 5 3 2" xfId="3418" xr:uid="{00000000-0005-0000-0000-0000EA070000}"/>
    <cellStyle name="Normal 10 5 3 2 2" xfId="3419" xr:uid="{00000000-0005-0000-0000-0000EB070000}"/>
    <cellStyle name="Normal 10 5 3 2 2 2" xfId="3420" xr:uid="{00000000-0005-0000-0000-0000EC070000}"/>
    <cellStyle name="Normal 10 5 3 2 2 3" xfId="3421" xr:uid="{00000000-0005-0000-0000-0000ED070000}"/>
    <cellStyle name="Normal 10 5 3 2 3" xfId="3422" xr:uid="{00000000-0005-0000-0000-0000EE070000}"/>
    <cellStyle name="Normal 10 5 3 2 4" xfId="3423" xr:uid="{00000000-0005-0000-0000-0000EF070000}"/>
    <cellStyle name="Normal 10 5 3 2 5" xfId="3424" xr:uid="{00000000-0005-0000-0000-0000F0070000}"/>
    <cellStyle name="Normal 10 5 3 3" xfId="3425" xr:uid="{00000000-0005-0000-0000-0000F1070000}"/>
    <cellStyle name="Normal 10 5 3 3 2" xfId="3426" xr:uid="{00000000-0005-0000-0000-0000F2070000}"/>
    <cellStyle name="Normal 10 5 3 3 3" xfId="3427" xr:uid="{00000000-0005-0000-0000-0000F3070000}"/>
    <cellStyle name="Normal 10 5 3 4" xfId="3428" xr:uid="{00000000-0005-0000-0000-0000F4070000}"/>
    <cellStyle name="Normal 10 5 3 5" xfId="3429" xr:uid="{00000000-0005-0000-0000-0000F5070000}"/>
    <cellStyle name="Normal 10 5 3 6" xfId="3430" xr:uid="{00000000-0005-0000-0000-0000F6070000}"/>
    <cellStyle name="Normal 10 5 3 7" xfId="3431" xr:uid="{00000000-0005-0000-0000-0000F7070000}"/>
    <cellStyle name="Normal 10 5 3 8" xfId="3432" xr:uid="{00000000-0005-0000-0000-0000F8070000}"/>
    <cellStyle name="Normal 10 5 4" xfId="3433" xr:uid="{00000000-0005-0000-0000-0000F9070000}"/>
    <cellStyle name="Normal 10 5 4 2" xfId="3434" xr:uid="{00000000-0005-0000-0000-0000FA070000}"/>
    <cellStyle name="Normal 10 5 4 2 2" xfId="3435" xr:uid="{00000000-0005-0000-0000-0000FB070000}"/>
    <cellStyle name="Normal 10 5 4 2 3" xfId="3436" xr:uid="{00000000-0005-0000-0000-0000FC070000}"/>
    <cellStyle name="Normal 10 5 4 3" xfId="3437" xr:uid="{00000000-0005-0000-0000-0000FD070000}"/>
    <cellStyle name="Normal 10 5 4 4" xfId="3438" xr:uid="{00000000-0005-0000-0000-0000FE070000}"/>
    <cellStyle name="Normal 10 5 4 5" xfId="3439" xr:uid="{00000000-0005-0000-0000-0000FF070000}"/>
    <cellStyle name="Normal 10 5 4 6" xfId="3440" xr:uid="{00000000-0005-0000-0000-000000080000}"/>
    <cellStyle name="Normal 10 5 4 7" xfId="3441" xr:uid="{00000000-0005-0000-0000-000001080000}"/>
    <cellStyle name="Normal 10 5 5" xfId="3442" xr:uid="{00000000-0005-0000-0000-000002080000}"/>
    <cellStyle name="Normal 10 5 5 2" xfId="3443" xr:uid="{00000000-0005-0000-0000-000003080000}"/>
    <cellStyle name="Normal 10 5 5 2 2" xfId="3444" xr:uid="{00000000-0005-0000-0000-000004080000}"/>
    <cellStyle name="Normal 10 5 5 2 3" xfId="3445" xr:uid="{00000000-0005-0000-0000-000005080000}"/>
    <cellStyle name="Normal 10 5 5 3" xfId="3446" xr:uid="{00000000-0005-0000-0000-000006080000}"/>
    <cellStyle name="Normal 10 5 5 4" xfId="3447" xr:uid="{00000000-0005-0000-0000-000007080000}"/>
    <cellStyle name="Normal 10 5 5 5" xfId="3448" xr:uid="{00000000-0005-0000-0000-000008080000}"/>
    <cellStyle name="Normal 10 5 6" xfId="3449" xr:uid="{00000000-0005-0000-0000-000009080000}"/>
    <cellStyle name="Normal 10 5 6 2" xfId="3450" xr:uid="{00000000-0005-0000-0000-00000A080000}"/>
    <cellStyle name="Normal 10 5 6 3" xfId="3451" xr:uid="{00000000-0005-0000-0000-00000B080000}"/>
    <cellStyle name="Normal 10 5 7" xfId="3452" xr:uid="{00000000-0005-0000-0000-00000C080000}"/>
    <cellStyle name="Normal 10 5 7 2" xfId="3453" xr:uid="{00000000-0005-0000-0000-00000D080000}"/>
    <cellStyle name="Normal 10 5 8" xfId="3454" xr:uid="{00000000-0005-0000-0000-00000E080000}"/>
    <cellStyle name="Normal 10 5 8 2" xfId="3455" xr:uid="{00000000-0005-0000-0000-00000F080000}"/>
    <cellStyle name="Normal 10 5 9" xfId="3456" xr:uid="{00000000-0005-0000-0000-000010080000}"/>
    <cellStyle name="Normal 10 5_Age_Gender" xfId="3457" xr:uid="{00000000-0005-0000-0000-000011080000}"/>
    <cellStyle name="Normal 10 6" xfId="95" xr:uid="{00000000-0005-0000-0000-000012080000}"/>
    <cellStyle name="Normal 10 6 10" xfId="3458" xr:uid="{00000000-0005-0000-0000-000013080000}"/>
    <cellStyle name="Normal 10 6 11" xfId="3459" xr:uid="{00000000-0005-0000-0000-000014080000}"/>
    <cellStyle name="Normal 10 6 12" xfId="3460" xr:uid="{00000000-0005-0000-0000-000015080000}"/>
    <cellStyle name="Normal 10 6 2" xfId="3461" xr:uid="{00000000-0005-0000-0000-000016080000}"/>
    <cellStyle name="Normal 10 6 2 10" xfId="3462" xr:uid="{00000000-0005-0000-0000-000017080000}"/>
    <cellStyle name="Normal 10 6 2 2" xfId="3463" xr:uid="{00000000-0005-0000-0000-000018080000}"/>
    <cellStyle name="Normal 10 6 2 2 2" xfId="3464" xr:uid="{00000000-0005-0000-0000-000019080000}"/>
    <cellStyle name="Normal 10 6 2 2 2 2" xfId="3465" xr:uid="{00000000-0005-0000-0000-00001A080000}"/>
    <cellStyle name="Normal 10 6 2 2 2 2 2" xfId="3466" xr:uid="{00000000-0005-0000-0000-00001B080000}"/>
    <cellStyle name="Normal 10 6 2 2 2 2 3" xfId="3467" xr:uid="{00000000-0005-0000-0000-00001C080000}"/>
    <cellStyle name="Normal 10 6 2 2 2 3" xfId="3468" xr:uid="{00000000-0005-0000-0000-00001D080000}"/>
    <cellStyle name="Normal 10 6 2 2 2 4" xfId="3469" xr:uid="{00000000-0005-0000-0000-00001E080000}"/>
    <cellStyle name="Normal 10 6 2 2 2 5" xfId="3470" xr:uid="{00000000-0005-0000-0000-00001F080000}"/>
    <cellStyle name="Normal 10 6 2 2 3" xfId="3471" xr:uid="{00000000-0005-0000-0000-000020080000}"/>
    <cellStyle name="Normal 10 6 2 2 3 2" xfId="3472" xr:uid="{00000000-0005-0000-0000-000021080000}"/>
    <cellStyle name="Normal 10 6 2 2 3 3" xfId="3473" xr:uid="{00000000-0005-0000-0000-000022080000}"/>
    <cellStyle name="Normal 10 6 2 2 4" xfId="3474" xr:uid="{00000000-0005-0000-0000-000023080000}"/>
    <cellStyle name="Normal 10 6 2 2 5" xfId="3475" xr:uid="{00000000-0005-0000-0000-000024080000}"/>
    <cellStyle name="Normal 10 6 2 2 6" xfId="3476" xr:uid="{00000000-0005-0000-0000-000025080000}"/>
    <cellStyle name="Normal 10 6 2 2 7" xfId="3477" xr:uid="{00000000-0005-0000-0000-000026080000}"/>
    <cellStyle name="Normal 10 6 2 2 8" xfId="3478" xr:uid="{00000000-0005-0000-0000-000027080000}"/>
    <cellStyle name="Normal 10 6 2 3" xfId="3479" xr:uid="{00000000-0005-0000-0000-000028080000}"/>
    <cellStyle name="Normal 10 6 2 3 2" xfId="3480" xr:uid="{00000000-0005-0000-0000-000029080000}"/>
    <cellStyle name="Normal 10 6 2 3 2 2" xfId="3481" xr:uid="{00000000-0005-0000-0000-00002A080000}"/>
    <cellStyle name="Normal 10 6 2 3 2 3" xfId="3482" xr:uid="{00000000-0005-0000-0000-00002B080000}"/>
    <cellStyle name="Normal 10 6 2 3 3" xfId="3483" xr:uid="{00000000-0005-0000-0000-00002C080000}"/>
    <cellStyle name="Normal 10 6 2 3 4" xfId="3484" xr:uid="{00000000-0005-0000-0000-00002D080000}"/>
    <cellStyle name="Normal 10 6 2 3 5" xfId="3485" xr:uid="{00000000-0005-0000-0000-00002E080000}"/>
    <cellStyle name="Normal 10 6 2 4" xfId="3486" xr:uid="{00000000-0005-0000-0000-00002F080000}"/>
    <cellStyle name="Normal 10 6 2 4 2" xfId="3487" xr:uid="{00000000-0005-0000-0000-000030080000}"/>
    <cellStyle name="Normal 10 6 2 4 3" xfId="3488" xr:uid="{00000000-0005-0000-0000-000031080000}"/>
    <cellStyle name="Normal 10 6 2 5" xfId="3489" xr:uid="{00000000-0005-0000-0000-000032080000}"/>
    <cellStyle name="Normal 10 6 2 5 2" xfId="3490" xr:uid="{00000000-0005-0000-0000-000033080000}"/>
    <cellStyle name="Normal 10 6 2 6" xfId="3491" xr:uid="{00000000-0005-0000-0000-000034080000}"/>
    <cellStyle name="Normal 10 6 2 6 2" xfId="3492" xr:uid="{00000000-0005-0000-0000-000035080000}"/>
    <cellStyle name="Normal 10 6 2 7" xfId="3493" xr:uid="{00000000-0005-0000-0000-000036080000}"/>
    <cellStyle name="Normal 10 6 2 8" xfId="3494" xr:uid="{00000000-0005-0000-0000-000037080000}"/>
    <cellStyle name="Normal 10 6 2 9" xfId="3495" xr:uid="{00000000-0005-0000-0000-000038080000}"/>
    <cellStyle name="Normal 10 6 2_Age_Gender" xfId="3496" xr:uid="{00000000-0005-0000-0000-000039080000}"/>
    <cellStyle name="Normal 10 6 3" xfId="3497" xr:uid="{00000000-0005-0000-0000-00003A080000}"/>
    <cellStyle name="Normal 10 6 3 2" xfId="3498" xr:uid="{00000000-0005-0000-0000-00003B080000}"/>
    <cellStyle name="Normal 10 6 3 2 2" xfId="3499" xr:uid="{00000000-0005-0000-0000-00003C080000}"/>
    <cellStyle name="Normal 10 6 3 2 2 2" xfId="3500" xr:uid="{00000000-0005-0000-0000-00003D080000}"/>
    <cellStyle name="Normal 10 6 3 2 2 3" xfId="3501" xr:uid="{00000000-0005-0000-0000-00003E080000}"/>
    <cellStyle name="Normal 10 6 3 2 3" xfId="3502" xr:uid="{00000000-0005-0000-0000-00003F080000}"/>
    <cellStyle name="Normal 10 6 3 2 4" xfId="3503" xr:uid="{00000000-0005-0000-0000-000040080000}"/>
    <cellStyle name="Normal 10 6 3 2 5" xfId="3504" xr:uid="{00000000-0005-0000-0000-000041080000}"/>
    <cellStyle name="Normal 10 6 3 3" xfId="3505" xr:uid="{00000000-0005-0000-0000-000042080000}"/>
    <cellStyle name="Normal 10 6 3 3 2" xfId="3506" xr:uid="{00000000-0005-0000-0000-000043080000}"/>
    <cellStyle name="Normal 10 6 3 3 3" xfId="3507" xr:uid="{00000000-0005-0000-0000-000044080000}"/>
    <cellStyle name="Normal 10 6 3 4" xfId="3508" xr:uid="{00000000-0005-0000-0000-000045080000}"/>
    <cellStyle name="Normal 10 6 3 5" xfId="3509" xr:uid="{00000000-0005-0000-0000-000046080000}"/>
    <cellStyle name="Normal 10 6 3 6" xfId="3510" xr:uid="{00000000-0005-0000-0000-000047080000}"/>
    <cellStyle name="Normal 10 6 3 7" xfId="3511" xr:uid="{00000000-0005-0000-0000-000048080000}"/>
    <cellStyle name="Normal 10 6 3 8" xfId="3512" xr:uid="{00000000-0005-0000-0000-000049080000}"/>
    <cellStyle name="Normal 10 6 4" xfId="3513" xr:uid="{00000000-0005-0000-0000-00004A080000}"/>
    <cellStyle name="Normal 10 6 4 2" xfId="3514" xr:uid="{00000000-0005-0000-0000-00004B080000}"/>
    <cellStyle name="Normal 10 6 4 2 2" xfId="3515" xr:uid="{00000000-0005-0000-0000-00004C080000}"/>
    <cellStyle name="Normal 10 6 4 2 3" xfId="3516" xr:uid="{00000000-0005-0000-0000-00004D080000}"/>
    <cellStyle name="Normal 10 6 4 3" xfId="3517" xr:uid="{00000000-0005-0000-0000-00004E080000}"/>
    <cellStyle name="Normal 10 6 4 4" xfId="3518" xr:uid="{00000000-0005-0000-0000-00004F080000}"/>
    <cellStyle name="Normal 10 6 4 5" xfId="3519" xr:uid="{00000000-0005-0000-0000-000050080000}"/>
    <cellStyle name="Normal 10 6 4 6" xfId="3520" xr:uid="{00000000-0005-0000-0000-000051080000}"/>
    <cellStyle name="Normal 10 6 4 7" xfId="3521" xr:uid="{00000000-0005-0000-0000-000052080000}"/>
    <cellStyle name="Normal 10 6 5" xfId="3522" xr:uid="{00000000-0005-0000-0000-000053080000}"/>
    <cellStyle name="Normal 10 6 5 2" xfId="3523" xr:uid="{00000000-0005-0000-0000-000054080000}"/>
    <cellStyle name="Normal 10 6 5 2 2" xfId="3524" xr:uid="{00000000-0005-0000-0000-000055080000}"/>
    <cellStyle name="Normal 10 6 5 2 3" xfId="3525" xr:uid="{00000000-0005-0000-0000-000056080000}"/>
    <cellStyle name="Normal 10 6 5 3" xfId="3526" xr:uid="{00000000-0005-0000-0000-000057080000}"/>
    <cellStyle name="Normal 10 6 5 4" xfId="3527" xr:uid="{00000000-0005-0000-0000-000058080000}"/>
    <cellStyle name="Normal 10 6 5 5" xfId="3528" xr:uid="{00000000-0005-0000-0000-000059080000}"/>
    <cellStyle name="Normal 10 6 6" xfId="3529" xr:uid="{00000000-0005-0000-0000-00005A080000}"/>
    <cellStyle name="Normal 10 6 6 2" xfId="3530" xr:uid="{00000000-0005-0000-0000-00005B080000}"/>
    <cellStyle name="Normal 10 6 6 3" xfId="3531" xr:uid="{00000000-0005-0000-0000-00005C080000}"/>
    <cellStyle name="Normal 10 6 7" xfId="3532" xr:uid="{00000000-0005-0000-0000-00005D080000}"/>
    <cellStyle name="Normal 10 6 7 2" xfId="3533" xr:uid="{00000000-0005-0000-0000-00005E080000}"/>
    <cellStyle name="Normal 10 6 8" xfId="3534" xr:uid="{00000000-0005-0000-0000-00005F080000}"/>
    <cellStyle name="Normal 10 6 8 2" xfId="3535" xr:uid="{00000000-0005-0000-0000-000060080000}"/>
    <cellStyle name="Normal 10 6 9" xfId="3536" xr:uid="{00000000-0005-0000-0000-000061080000}"/>
    <cellStyle name="Normal 10 6_Age_Gender" xfId="3537" xr:uid="{00000000-0005-0000-0000-000062080000}"/>
    <cellStyle name="Normal 10 7" xfId="96" xr:uid="{00000000-0005-0000-0000-000063080000}"/>
    <cellStyle name="Normal 10 7 10" xfId="3538" xr:uid="{00000000-0005-0000-0000-000064080000}"/>
    <cellStyle name="Normal 10 7 11" xfId="3539" xr:uid="{00000000-0005-0000-0000-000065080000}"/>
    <cellStyle name="Normal 10 7 12" xfId="3540" xr:uid="{00000000-0005-0000-0000-000066080000}"/>
    <cellStyle name="Normal 10 7 2" xfId="3541" xr:uid="{00000000-0005-0000-0000-000067080000}"/>
    <cellStyle name="Normal 10 7 2 10" xfId="3542" xr:uid="{00000000-0005-0000-0000-000068080000}"/>
    <cellStyle name="Normal 10 7 2 2" xfId="3543" xr:uid="{00000000-0005-0000-0000-000069080000}"/>
    <cellStyle name="Normal 10 7 2 2 2" xfId="3544" xr:uid="{00000000-0005-0000-0000-00006A080000}"/>
    <cellStyle name="Normal 10 7 2 2 2 2" xfId="3545" xr:uid="{00000000-0005-0000-0000-00006B080000}"/>
    <cellStyle name="Normal 10 7 2 2 2 2 2" xfId="3546" xr:uid="{00000000-0005-0000-0000-00006C080000}"/>
    <cellStyle name="Normal 10 7 2 2 2 2 3" xfId="3547" xr:uid="{00000000-0005-0000-0000-00006D080000}"/>
    <cellStyle name="Normal 10 7 2 2 2 3" xfId="3548" xr:uid="{00000000-0005-0000-0000-00006E080000}"/>
    <cellStyle name="Normal 10 7 2 2 2 4" xfId="3549" xr:uid="{00000000-0005-0000-0000-00006F080000}"/>
    <cellStyle name="Normal 10 7 2 2 2 5" xfId="3550" xr:uid="{00000000-0005-0000-0000-000070080000}"/>
    <cellStyle name="Normal 10 7 2 2 3" xfId="3551" xr:uid="{00000000-0005-0000-0000-000071080000}"/>
    <cellStyle name="Normal 10 7 2 2 3 2" xfId="3552" xr:uid="{00000000-0005-0000-0000-000072080000}"/>
    <cellStyle name="Normal 10 7 2 2 3 3" xfId="3553" xr:uid="{00000000-0005-0000-0000-000073080000}"/>
    <cellStyle name="Normal 10 7 2 2 4" xfId="3554" xr:uid="{00000000-0005-0000-0000-000074080000}"/>
    <cellStyle name="Normal 10 7 2 2 5" xfId="3555" xr:uid="{00000000-0005-0000-0000-000075080000}"/>
    <cellStyle name="Normal 10 7 2 2 6" xfId="3556" xr:uid="{00000000-0005-0000-0000-000076080000}"/>
    <cellStyle name="Normal 10 7 2 2 7" xfId="3557" xr:uid="{00000000-0005-0000-0000-000077080000}"/>
    <cellStyle name="Normal 10 7 2 2 8" xfId="3558" xr:uid="{00000000-0005-0000-0000-000078080000}"/>
    <cellStyle name="Normal 10 7 2 3" xfId="3559" xr:uid="{00000000-0005-0000-0000-000079080000}"/>
    <cellStyle name="Normal 10 7 2 3 2" xfId="3560" xr:uid="{00000000-0005-0000-0000-00007A080000}"/>
    <cellStyle name="Normal 10 7 2 3 2 2" xfId="3561" xr:uid="{00000000-0005-0000-0000-00007B080000}"/>
    <cellStyle name="Normal 10 7 2 3 2 3" xfId="3562" xr:uid="{00000000-0005-0000-0000-00007C080000}"/>
    <cellStyle name="Normal 10 7 2 3 3" xfId="3563" xr:uid="{00000000-0005-0000-0000-00007D080000}"/>
    <cellStyle name="Normal 10 7 2 3 4" xfId="3564" xr:uid="{00000000-0005-0000-0000-00007E080000}"/>
    <cellStyle name="Normal 10 7 2 3 5" xfId="3565" xr:uid="{00000000-0005-0000-0000-00007F080000}"/>
    <cellStyle name="Normal 10 7 2 4" xfId="3566" xr:uid="{00000000-0005-0000-0000-000080080000}"/>
    <cellStyle name="Normal 10 7 2 4 2" xfId="3567" xr:uid="{00000000-0005-0000-0000-000081080000}"/>
    <cellStyle name="Normal 10 7 2 4 3" xfId="3568" xr:uid="{00000000-0005-0000-0000-000082080000}"/>
    <cellStyle name="Normal 10 7 2 5" xfId="3569" xr:uid="{00000000-0005-0000-0000-000083080000}"/>
    <cellStyle name="Normal 10 7 2 5 2" xfId="3570" xr:uid="{00000000-0005-0000-0000-000084080000}"/>
    <cellStyle name="Normal 10 7 2 6" xfId="3571" xr:uid="{00000000-0005-0000-0000-000085080000}"/>
    <cellStyle name="Normal 10 7 2 6 2" xfId="3572" xr:uid="{00000000-0005-0000-0000-000086080000}"/>
    <cellStyle name="Normal 10 7 2 7" xfId="3573" xr:uid="{00000000-0005-0000-0000-000087080000}"/>
    <cellStyle name="Normal 10 7 2 8" xfId="3574" xr:uid="{00000000-0005-0000-0000-000088080000}"/>
    <cellStyle name="Normal 10 7 2 9" xfId="3575" xr:uid="{00000000-0005-0000-0000-000089080000}"/>
    <cellStyle name="Normal 10 7 2_Age_Gender" xfId="3576" xr:uid="{00000000-0005-0000-0000-00008A080000}"/>
    <cellStyle name="Normal 10 7 3" xfId="3577" xr:uid="{00000000-0005-0000-0000-00008B080000}"/>
    <cellStyle name="Normal 10 7 3 2" xfId="3578" xr:uid="{00000000-0005-0000-0000-00008C080000}"/>
    <cellStyle name="Normal 10 7 3 2 2" xfId="3579" xr:uid="{00000000-0005-0000-0000-00008D080000}"/>
    <cellStyle name="Normal 10 7 3 2 2 2" xfId="3580" xr:uid="{00000000-0005-0000-0000-00008E080000}"/>
    <cellStyle name="Normal 10 7 3 2 2 3" xfId="3581" xr:uid="{00000000-0005-0000-0000-00008F080000}"/>
    <cellStyle name="Normal 10 7 3 2 3" xfId="3582" xr:uid="{00000000-0005-0000-0000-000090080000}"/>
    <cellStyle name="Normal 10 7 3 2 4" xfId="3583" xr:uid="{00000000-0005-0000-0000-000091080000}"/>
    <cellStyle name="Normal 10 7 3 2 5" xfId="3584" xr:uid="{00000000-0005-0000-0000-000092080000}"/>
    <cellStyle name="Normal 10 7 3 3" xfId="3585" xr:uid="{00000000-0005-0000-0000-000093080000}"/>
    <cellStyle name="Normal 10 7 3 3 2" xfId="3586" xr:uid="{00000000-0005-0000-0000-000094080000}"/>
    <cellStyle name="Normal 10 7 3 3 3" xfId="3587" xr:uid="{00000000-0005-0000-0000-000095080000}"/>
    <cellStyle name="Normal 10 7 3 4" xfId="3588" xr:uid="{00000000-0005-0000-0000-000096080000}"/>
    <cellStyle name="Normal 10 7 3 5" xfId="3589" xr:uid="{00000000-0005-0000-0000-000097080000}"/>
    <cellStyle name="Normal 10 7 3 6" xfId="3590" xr:uid="{00000000-0005-0000-0000-000098080000}"/>
    <cellStyle name="Normal 10 7 3 7" xfId="3591" xr:uid="{00000000-0005-0000-0000-000099080000}"/>
    <cellStyle name="Normal 10 7 3 8" xfId="3592" xr:uid="{00000000-0005-0000-0000-00009A080000}"/>
    <cellStyle name="Normal 10 7 4" xfId="3593" xr:uid="{00000000-0005-0000-0000-00009B080000}"/>
    <cellStyle name="Normal 10 7 4 2" xfId="3594" xr:uid="{00000000-0005-0000-0000-00009C080000}"/>
    <cellStyle name="Normal 10 7 4 2 2" xfId="3595" xr:uid="{00000000-0005-0000-0000-00009D080000}"/>
    <cellStyle name="Normal 10 7 4 2 3" xfId="3596" xr:uid="{00000000-0005-0000-0000-00009E080000}"/>
    <cellStyle name="Normal 10 7 4 3" xfId="3597" xr:uid="{00000000-0005-0000-0000-00009F080000}"/>
    <cellStyle name="Normal 10 7 4 4" xfId="3598" xr:uid="{00000000-0005-0000-0000-0000A0080000}"/>
    <cellStyle name="Normal 10 7 4 5" xfId="3599" xr:uid="{00000000-0005-0000-0000-0000A1080000}"/>
    <cellStyle name="Normal 10 7 4 6" xfId="3600" xr:uid="{00000000-0005-0000-0000-0000A2080000}"/>
    <cellStyle name="Normal 10 7 4 7" xfId="3601" xr:uid="{00000000-0005-0000-0000-0000A3080000}"/>
    <cellStyle name="Normal 10 7 5" xfId="3602" xr:uid="{00000000-0005-0000-0000-0000A4080000}"/>
    <cellStyle name="Normal 10 7 5 2" xfId="3603" xr:uid="{00000000-0005-0000-0000-0000A5080000}"/>
    <cellStyle name="Normal 10 7 5 2 2" xfId="3604" xr:uid="{00000000-0005-0000-0000-0000A6080000}"/>
    <cellStyle name="Normal 10 7 5 2 3" xfId="3605" xr:uid="{00000000-0005-0000-0000-0000A7080000}"/>
    <cellStyle name="Normal 10 7 5 3" xfId="3606" xr:uid="{00000000-0005-0000-0000-0000A8080000}"/>
    <cellStyle name="Normal 10 7 5 4" xfId="3607" xr:uid="{00000000-0005-0000-0000-0000A9080000}"/>
    <cellStyle name="Normal 10 7 5 5" xfId="3608" xr:uid="{00000000-0005-0000-0000-0000AA080000}"/>
    <cellStyle name="Normal 10 7 6" xfId="3609" xr:uid="{00000000-0005-0000-0000-0000AB080000}"/>
    <cellStyle name="Normal 10 7 6 2" xfId="3610" xr:uid="{00000000-0005-0000-0000-0000AC080000}"/>
    <cellStyle name="Normal 10 7 6 3" xfId="3611" xr:uid="{00000000-0005-0000-0000-0000AD080000}"/>
    <cellStyle name="Normal 10 7 7" xfId="3612" xr:uid="{00000000-0005-0000-0000-0000AE080000}"/>
    <cellStyle name="Normal 10 7 7 2" xfId="3613" xr:uid="{00000000-0005-0000-0000-0000AF080000}"/>
    <cellStyle name="Normal 10 7 8" xfId="3614" xr:uid="{00000000-0005-0000-0000-0000B0080000}"/>
    <cellStyle name="Normal 10 7 8 2" xfId="3615" xr:uid="{00000000-0005-0000-0000-0000B1080000}"/>
    <cellStyle name="Normal 10 7 9" xfId="3616" xr:uid="{00000000-0005-0000-0000-0000B2080000}"/>
    <cellStyle name="Normal 10 7_Age_Gender" xfId="3617" xr:uid="{00000000-0005-0000-0000-0000B3080000}"/>
    <cellStyle name="Normal 10 8" xfId="97" xr:uid="{00000000-0005-0000-0000-0000B4080000}"/>
    <cellStyle name="Normal 10 8 10" xfId="3618" xr:uid="{00000000-0005-0000-0000-0000B5080000}"/>
    <cellStyle name="Normal 10 8 11" xfId="3619" xr:uid="{00000000-0005-0000-0000-0000B6080000}"/>
    <cellStyle name="Normal 10 8 12" xfId="3620" xr:uid="{00000000-0005-0000-0000-0000B7080000}"/>
    <cellStyle name="Normal 10 8 2" xfId="3621" xr:uid="{00000000-0005-0000-0000-0000B8080000}"/>
    <cellStyle name="Normal 10 8 2 10" xfId="3622" xr:uid="{00000000-0005-0000-0000-0000B9080000}"/>
    <cellStyle name="Normal 10 8 2 2" xfId="3623" xr:uid="{00000000-0005-0000-0000-0000BA080000}"/>
    <cellStyle name="Normal 10 8 2 2 2" xfId="3624" xr:uid="{00000000-0005-0000-0000-0000BB080000}"/>
    <cellStyle name="Normal 10 8 2 2 2 2" xfId="3625" xr:uid="{00000000-0005-0000-0000-0000BC080000}"/>
    <cellStyle name="Normal 10 8 2 2 2 2 2" xfId="3626" xr:uid="{00000000-0005-0000-0000-0000BD080000}"/>
    <cellStyle name="Normal 10 8 2 2 2 2 3" xfId="3627" xr:uid="{00000000-0005-0000-0000-0000BE080000}"/>
    <cellStyle name="Normal 10 8 2 2 2 3" xfId="3628" xr:uid="{00000000-0005-0000-0000-0000BF080000}"/>
    <cellStyle name="Normal 10 8 2 2 2 4" xfId="3629" xr:uid="{00000000-0005-0000-0000-0000C0080000}"/>
    <cellStyle name="Normal 10 8 2 2 2 5" xfId="3630" xr:uid="{00000000-0005-0000-0000-0000C1080000}"/>
    <cellStyle name="Normal 10 8 2 2 3" xfId="3631" xr:uid="{00000000-0005-0000-0000-0000C2080000}"/>
    <cellStyle name="Normal 10 8 2 2 3 2" xfId="3632" xr:uid="{00000000-0005-0000-0000-0000C3080000}"/>
    <cellStyle name="Normal 10 8 2 2 3 3" xfId="3633" xr:uid="{00000000-0005-0000-0000-0000C4080000}"/>
    <cellStyle name="Normal 10 8 2 2 4" xfId="3634" xr:uid="{00000000-0005-0000-0000-0000C5080000}"/>
    <cellStyle name="Normal 10 8 2 2 5" xfId="3635" xr:uid="{00000000-0005-0000-0000-0000C6080000}"/>
    <cellStyle name="Normal 10 8 2 2 6" xfId="3636" xr:uid="{00000000-0005-0000-0000-0000C7080000}"/>
    <cellStyle name="Normal 10 8 2 2 7" xfId="3637" xr:uid="{00000000-0005-0000-0000-0000C8080000}"/>
    <cellStyle name="Normal 10 8 2 2 8" xfId="3638" xr:uid="{00000000-0005-0000-0000-0000C9080000}"/>
    <cellStyle name="Normal 10 8 2 3" xfId="3639" xr:uid="{00000000-0005-0000-0000-0000CA080000}"/>
    <cellStyle name="Normal 10 8 2 3 2" xfId="3640" xr:uid="{00000000-0005-0000-0000-0000CB080000}"/>
    <cellStyle name="Normal 10 8 2 3 2 2" xfId="3641" xr:uid="{00000000-0005-0000-0000-0000CC080000}"/>
    <cellStyle name="Normal 10 8 2 3 2 3" xfId="3642" xr:uid="{00000000-0005-0000-0000-0000CD080000}"/>
    <cellStyle name="Normal 10 8 2 3 3" xfId="3643" xr:uid="{00000000-0005-0000-0000-0000CE080000}"/>
    <cellStyle name="Normal 10 8 2 3 4" xfId="3644" xr:uid="{00000000-0005-0000-0000-0000CF080000}"/>
    <cellStyle name="Normal 10 8 2 3 5" xfId="3645" xr:uid="{00000000-0005-0000-0000-0000D0080000}"/>
    <cellStyle name="Normal 10 8 2 4" xfId="3646" xr:uid="{00000000-0005-0000-0000-0000D1080000}"/>
    <cellStyle name="Normal 10 8 2 4 2" xfId="3647" xr:uid="{00000000-0005-0000-0000-0000D2080000}"/>
    <cellStyle name="Normal 10 8 2 4 3" xfId="3648" xr:uid="{00000000-0005-0000-0000-0000D3080000}"/>
    <cellStyle name="Normal 10 8 2 5" xfId="3649" xr:uid="{00000000-0005-0000-0000-0000D4080000}"/>
    <cellStyle name="Normal 10 8 2 5 2" xfId="3650" xr:uid="{00000000-0005-0000-0000-0000D5080000}"/>
    <cellStyle name="Normal 10 8 2 6" xfId="3651" xr:uid="{00000000-0005-0000-0000-0000D6080000}"/>
    <cellStyle name="Normal 10 8 2 6 2" xfId="3652" xr:uid="{00000000-0005-0000-0000-0000D7080000}"/>
    <cellStyle name="Normal 10 8 2 7" xfId="3653" xr:uid="{00000000-0005-0000-0000-0000D8080000}"/>
    <cellStyle name="Normal 10 8 2 8" xfId="3654" xr:uid="{00000000-0005-0000-0000-0000D9080000}"/>
    <cellStyle name="Normal 10 8 2 9" xfId="3655" xr:uid="{00000000-0005-0000-0000-0000DA080000}"/>
    <cellStyle name="Normal 10 8 2_Age_Gender" xfId="3656" xr:uid="{00000000-0005-0000-0000-0000DB080000}"/>
    <cellStyle name="Normal 10 8 3" xfId="3657" xr:uid="{00000000-0005-0000-0000-0000DC080000}"/>
    <cellStyle name="Normal 10 8 3 2" xfId="3658" xr:uid="{00000000-0005-0000-0000-0000DD080000}"/>
    <cellStyle name="Normal 10 8 3 2 2" xfId="3659" xr:uid="{00000000-0005-0000-0000-0000DE080000}"/>
    <cellStyle name="Normal 10 8 3 2 2 2" xfId="3660" xr:uid="{00000000-0005-0000-0000-0000DF080000}"/>
    <cellStyle name="Normal 10 8 3 2 2 3" xfId="3661" xr:uid="{00000000-0005-0000-0000-0000E0080000}"/>
    <cellStyle name="Normal 10 8 3 2 3" xfId="3662" xr:uid="{00000000-0005-0000-0000-0000E1080000}"/>
    <cellStyle name="Normal 10 8 3 2 4" xfId="3663" xr:uid="{00000000-0005-0000-0000-0000E2080000}"/>
    <cellStyle name="Normal 10 8 3 2 5" xfId="3664" xr:uid="{00000000-0005-0000-0000-0000E3080000}"/>
    <cellStyle name="Normal 10 8 3 3" xfId="3665" xr:uid="{00000000-0005-0000-0000-0000E4080000}"/>
    <cellStyle name="Normal 10 8 3 3 2" xfId="3666" xr:uid="{00000000-0005-0000-0000-0000E5080000}"/>
    <cellStyle name="Normal 10 8 3 3 3" xfId="3667" xr:uid="{00000000-0005-0000-0000-0000E6080000}"/>
    <cellStyle name="Normal 10 8 3 4" xfId="3668" xr:uid="{00000000-0005-0000-0000-0000E7080000}"/>
    <cellStyle name="Normal 10 8 3 5" xfId="3669" xr:uid="{00000000-0005-0000-0000-0000E8080000}"/>
    <cellStyle name="Normal 10 8 3 6" xfId="3670" xr:uid="{00000000-0005-0000-0000-0000E9080000}"/>
    <cellStyle name="Normal 10 8 3 7" xfId="3671" xr:uid="{00000000-0005-0000-0000-0000EA080000}"/>
    <cellStyle name="Normal 10 8 3 8" xfId="3672" xr:uid="{00000000-0005-0000-0000-0000EB080000}"/>
    <cellStyle name="Normal 10 8 4" xfId="3673" xr:uid="{00000000-0005-0000-0000-0000EC080000}"/>
    <cellStyle name="Normal 10 8 4 2" xfId="3674" xr:uid="{00000000-0005-0000-0000-0000ED080000}"/>
    <cellStyle name="Normal 10 8 4 2 2" xfId="3675" xr:uid="{00000000-0005-0000-0000-0000EE080000}"/>
    <cellStyle name="Normal 10 8 4 2 3" xfId="3676" xr:uid="{00000000-0005-0000-0000-0000EF080000}"/>
    <cellStyle name="Normal 10 8 4 3" xfId="3677" xr:uid="{00000000-0005-0000-0000-0000F0080000}"/>
    <cellStyle name="Normal 10 8 4 4" xfId="3678" xr:uid="{00000000-0005-0000-0000-0000F1080000}"/>
    <cellStyle name="Normal 10 8 4 5" xfId="3679" xr:uid="{00000000-0005-0000-0000-0000F2080000}"/>
    <cellStyle name="Normal 10 8 4 6" xfId="3680" xr:uid="{00000000-0005-0000-0000-0000F3080000}"/>
    <cellStyle name="Normal 10 8 4 7" xfId="3681" xr:uid="{00000000-0005-0000-0000-0000F4080000}"/>
    <cellStyle name="Normal 10 8 5" xfId="3682" xr:uid="{00000000-0005-0000-0000-0000F5080000}"/>
    <cellStyle name="Normal 10 8 5 2" xfId="3683" xr:uid="{00000000-0005-0000-0000-0000F6080000}"/>
    <cellStyle name="Normal 10 8 5 2 2" xfId="3684" xr:uid="{00000000-0005-0000-0000-0000F7080000}"/>
    <cellStyle name="Normal 10 8 5 2 3" xfId="3685" xr:uid="{00000000-0005-0000-0000-0000F8080000}"/>
    <cellStyle name="Normal 10 8 5 3" xfId="3686" xr:uid="{00000000-0005-0000-0000-0000F9080000}"/>
    <cellStyle name="Normal 10 8 5 4" xfId="3687" xr:uid="{00000000-0005-0000-0000-0000FA080000}"/>
    <cellStyle name="Normal 10 8 5 5" xfId="3688" xr:uid="{00000000-0005-0000-0000-0000FB080000}"/>
    <cellStyle name="Normal 10 8 6" xfId="3689" xr:uid="{00000000-0005-0000-0000-0000FC080000}"/>
    <cellStyle name="Normal 10 8 6 2" xfId="3690" xr:uid="{00000000-0005-0000-0000-0000FD080000}"/>
    <cellStyle name="Normal 10 8 6 3" xfId="3691" xr:uid="{00000000-0005-0000-0000-0000FE080000}"/>
    <cellStyle name="Normal 10 8 7" xfId="3692" xr:uid="{00000000-0005-0000-0000-0000FF080000}"/>
    <cellStyle name="Normal 10 8 7 2" xfId="3693" xr:uid="{00000000-0005-0000-0000-000000090000}"/>
    <cellStyle name="Normal 10 8 8" xfId="3694" xr:uid="{00000000-0005-0000-0000-000001090000}"/>
    <cellStyle name="Normal 10 8 8 2" xfId="3695" xr:uid="{00000000-0005-0000-0000-000002090000}"/>
    <cellStyle name="Normal 10 8 9" xfId="3696" xr:uid="{00000000-0005-0000-0000-000003090000}"/>
    <cellStyle name="Normal 10 8_Age_Gender" xfId="3697" xr:uid="{00000000-0005-0000-0000-000004090000}"/>
    <cellStyle name="Normal 10 9" xfId="1017" xr:uid="{00000000-0005-0000-0000-000005090000}"/>
    <cellStyle name="Normal 10 9 2" xfId="3698" xr:uid="{00000000-0005-0000-0000-000006090000}"/>
    <cellStyle name="Normal 10 9 2 2" xfId="3699" xr:uid="{00000000-0005-0000-0000-000007090000}"/>
    <cellStyle name="Normal 10 9 2 3" xfId="3700" xr:uid="{00000000-0005-0000-0000-000008090000}"/>
    <cellStyle name="Normal 10 9 2 4" xfId="3701" xr:uid="{00000000-0005-0000-0000-000009090000}"/>
    <cellStyle name="Normal 10 9 3" xfId="3702" xr:uid="{00000000-0005-0000-0000-00000A090000}"/>
    <cellStyle name="Normal 10 9 3 2" xfId="3703" xr:uid="{00000000-0005-0000-0000-00000B090000}"/>
    <cellStyle name="Normal 10 9 4" xfId="3704" xr:uid="{00000000-0005-0000-0000-00000C090000}"/>
    <cellStyle name="Normal 10_Lookups" xfId="3705" xr:uid="{00000000-0005-0000-0000-00000D090000}"/>
    <cellStyle name="Normal 100" xfId="1018" xr:uid="{00000000-0005-0000-0000-00000E090000}"/>
    <cellStyle name="Normal 100 2" xfId="3706" xr:uid="{00000000-0005-0000-0000-00000F090000}"/>
    <cellStyle name="Normal 100 3" xfId="3707" xr:uid="{00000000-0005-0000-0000-000010090000}"/>
    <cellStyle name="Normal 101" xfId="1019" xr:uid="{00000000-0005-0000-0000-000011090000}"/>
    <cellStyle name="Normal 101 2" xfId="3708" xr:uid="{00000000-0005-0000-0000-000012090000}"/>
    <cellStyle name="Normal 101 3" xfId="3709" xr:uid="{00000000-0005-0000-0000-000013090000}"/>
    <cellStyle name="Normal 102" xfId="1020" xr:uid="{00000000-0005-0000-0000-000014090000}"/>
    <cellStyle name="Normal 102 2" xfId="3710" xr:uid="{00000000-0005-0000-0000-000015090000}"/>
    <cellStyle name="Normal 102 3" xfId="3711" xr:uid="{00000000-0005-0000-0000-000016090000}"/>
    <cellStyle name="Normal 103" xfId="1021" xr:uid="{00000000-0005-0000-0000-000017090000}"/>
    <cellStyle name="Normal 103 2" xfId="3712" xr:uid="{00000000-0005-0000-0000-000018090000}"/>
    <cellStyle name="Normal 103 3" xfId="3713" xr:uid="{00000000-0005-0000-0000-000019090000}"/>
    <cellStyle name="Normal 104" xfId="1022" xr:uid="{00000000-0005-0000-0000-00001A090000}"/>
    <cellStyle name="Normal 104 2" xfId="3714" xr:uid="{00000000-0005-0000-0000-00001B090000}"/>
    <cellStyle name="Normal 104 3" xfId="3715" xr:uid="{00000000-0005-0000-0000-00001C090000}"/>
    <cellStyle name="Normal 105" xfId="1023" xr:uid="{00000000-0005-0000-0000-00001D090000}"/>
    <cellStyle name="Normal 105 2" xfId="3716" xr:uid="{00000000-0005-0000-0000-00001E090000}"/>
    <cellStyle name="Normal 105 3" xfId="3717" xr:uid="{00000000-0005-0000-0000-00001F090000}"/>
    <cellStyle name="Normal 106" xfId="1024" xr:uid="{00000000-0005-0000-0000-000020090000}"/>
    <cellStyle name="Normal 106 2" xfId="3718" xr:uid="{00000000-0005-0000-0000-000021090000}"/>
    <cellStyle name="Normal 106 3" xfId="3719" xr:uid="{00000000-0005-0000-0000-000022090000}"/>
    <cellStyle name="Normal 107" xfId="1025" xr:uid="{00000000-0005-0000-0000-000023090000}"/>
    <cellStyle name="Normal 107 2" xfId="3720" xr:uid="{00000000-0005-0000-0000-000024090000}"/>
    <cellStyle name="Normal 107 3" xfId="3721" xr:uid="{00000000-0005-0000-0000-000025090000}"/>
    <cellStyle name="Normal 108" xfId="1026" xr:uid="{00000000-0005-0000-0000-000026090000}"/>
    <cellStyle name="Normal 108 2" xfId="3722" xr:uid="{00000000-0005-0000-0000-000027090000}"/>
    <cellStyle name="Normal 108 3" xfId="3723" xr:uid="{00000000-0005-0000-0000-000028090000}"/>
    <cellStyle name="Normal 109" xfId="1027" xr:uid="{00000000-0005-0000-0000-000029090000}"/>
    <cellStyle name="Normal 109 2" xfId="3724" xr:uid="{00000000-0005-0000-0000-00002A090000}"/>
    <cellStyle name="Normal 109 3" xfId="3725" xr:uid="{00000000-0005-0000-0000-00002B090000}"/>
    <cellStyle name="Normal 11" xfId="98" xr:uid="{00000000-0005-0000-0000-00002C090000}"/>
    <cellStyle name="Normal 11 10" xfId="99" xr:uid="{00000000-0005-0000-0000-00002D090000}"/>
    <cellStyle name="Normal 11 10 10" xfId="3726" xr:uid="{00000000-0005-0000-0000-00002E090000}"/>
    <cellStyle name="Normal 11 10 11" xfId="3727" xr:uid="{00000000-0005-0000-0000-00002F090000}"/>
    <cellStyle name="Normal 11 10 12" xfId="3728" xr:uid="{00000000-0005-0000-0000-000030090000}"/>
    <cellStyle name="Normal 11 10 2" xfId="3729" xr:uid="{00000000-0005-0000-0000-000031090000}"/>
    <cellStyle name="Normal 11 10 2 10" xfId="3730" xr:uid="{00000000-0005-0000-0000-000032090000}"/>
    <cellStyle name="Normal 11 10 2 2" xfId="3731" xr:uid="{00000000-0005-0000-0000-000033090000}"/>
    <cellStyle name="Normal 11 10 2 2 2" xfId="3732" xr:uid="{00000000-0005-0000-0000-000034090000}"/>
    <cellStyle name="Normal 11 10 2 2 2 2" xfId="3733" xr:uid="{00000000-0005-0000-0000-000035090000}"/>
    <cellStyle name="Normal 11 10 2 2 2 2 2" xfId="3734" xr:uid="{00000000-0005-0000-0000-000036090000}"/>
    <cellStyle name="Normal 11 10 2 2 2 2 3" xfId="3735" xr:uid="{00000000-0005-0000-0000-000037090000}"/>
    <cellStyle name="Normal 11 10 2 2 2 3" xfId="3736" xr:uid="{00000000-0005-0000-0000-000038090000}"/>
    <cellStyle name="Normal 11 10 2 2 2 4" xfId="3737" xr:uid="{00000000-0005-0000-0000-000039090000}"/>
    <cellStyle name="Normal 11 10 2 2 2 5" xfId="3738" xr:uid="{00000000-0005-0000-0000-00003A090000}"/>
    <cellStyle name="Normal 11 10 2 2 3" xfId="3739" xr:uid="{00000000-0005-0000-0000-00003B090000}"/>
    <cellStyle name="Normal 11 10 2 2 3 2" xfId="3740" xr:uid="{00000000-0005-0000-0000-00003C090000}"/>
    <cellStyle name="Normal 11 10 2 2 3 3" xfId="3741" xr:uid="{00000000-0005-0000-0000-00003D090000}"/>
    <cellStyle name="Normal 11 10 2 2 4" xfId="3742" xr:uid="{00000000-0005-0000-0000-00003E090000}"/>
    <cellStyle name="Normal 11 10 2 2 5" xfId="3743" xr:uid="{00000000-0005-0000-0000-00003F090000}"/>
    <cellStyle name="Normal 11 10 2 2 6" xfId="3744" xr:uid="{00000000-0005-0000-0000-000040090000}"/>
    <cellStyle name="Normal 11 10 2 2 7" xfId="3745" xr:uid="{00000000-0005-0000-0000-000041090000}"/>
    <cellStyle name="Normal 11 10 2 2 8" xfId="3746" xr:uid="{00000000-0005-0000-0000-000042090000}"/>
    <cellStyle name="Normal 11 10 2 3" xfId="3747" xr:uid="{00000000-0005-0000-0000-000043090000}"/>
    <cellStyle name="Normal 11 10 2 3 2" xfId="3748" xr:uid="{00000000-0005-0000-0000-000044090000}"/>
    <cellStyle name="Normal 11 10 2 3 2 2" xfId="3749" xr:uid="{00000000-0005-0000-0000-000045090000}"/>
    <cellStyle name="Normal 11 10 2 3 2 3" xfId="3750" xr:uid="{00000000-0005-0000-0000-000046090000}"/>
    <cellStyle name="Normal 11 10 2 3 3" xfId="3751" xr:uid="{00000000-0005-0000-0000-000047090000}"/>
    <cellStyle name="Normal 11 10 2 3 4" xfId="3752" xr:uid="{00000000-0005-0000-0000-000048090000}"/>
    <cellStyle name="Normal 11 10 2 3 5" xfId="3753" xr:uid="{00000000-0005-0000-0000-000049090000}"/>
    <cellStyle name="Normal 11 10 2 4" xfId="3754" xr:uid="{00000000-0005-0000-0000-00004A090000}"/>
    <cellStyle name="Normal 11 10 2 4 2" xfId="3755" xr:uid="{00000000-0005-0000-0000-00004B090000}"/>
    <cellStyle name="Normal 11 10 2 4 3" xfId="3756" xr:uid="{00000000-0005-0000-0000-00004C090000}"/>
    <cellStyle name="Normal 11 10 2 5" xfId="3757" xr:uid="{00000000-0005-0000-0000-00004D090000}"/>
    <cellStyle name="Normal 11 10 2 5 2" xfId="3758" xr:uid="{00000000-0005-0000-0000-00004E090000}"/>
    <cellStyle name="Normal 11 10 2 6" xfId="3759" xr:uid="{00000000-0005-0000-0000-00004F090000}"/>
    <cellStyle name="Normal 11 10 2 6 2" xfId="3760" xr:uid="{00000000-0005-0000-0000-000050090000}"/>
    <cellStyle name="Normal 11 10 2 7" xfId="3761" xr:uid="{00000000-0005-0000-0000-000051090000}"/>
    <cellStyle name="Normal 11 10 2 8" xfId="3762" xr:uid="{00000000-0005-0000-0000-000052090000}"/>
    <cellStyle name="Normal 11 10 2 9" xfId="3763" xr:uid="{00000000-0005-0000-0000-000053090000}"/>
    <cellStyle name="Normal 11 10 2_Age_Gender" xfId="3764" xr:uid="{00000000-0005-0000-0000-000054090000}"/>
    <cellStyle name="Normal 11 10 3" xfId="3765" xr:uid="{00000000-0005-0000-0000-000055090000}"/>
    <cellStyle name="Normal 11 10 3 2" xfId="3766" xr:uid="{00000000-0005-0000-0000-000056090000}"/>
    <cellStyle name="Normal 11 10 3 2 2" xfId="3767" xr:uid="{00000000-0005-0000-0000-000057090000}"/>
    <cellStyle name="Normal 11 10 3 2 2 2" xfId="3768" xr:uid="{00000000-0005-0000-0000-000058090000}"/>
    <cellStyle name="Normal 11 10 3 2 2 3" xfId="3769" xr:uid="{00000000-0005-0000-0000-000059090000}"/>
    <cellStyle name="Normal 11 10 3 2 3" xfId="3770" xr:uid="{00000000-0005-0000-0000-00005A090000}"/>
    <cellStyle name="Normal 11 10 3 2 4" xfId="3771" xr:uid="{00000000-0005-0000-0000-00005B090000}"/>
    <cellStyle name="Normal 11 10 3 2 5" xfId="3772" xr:uid="{00000000-0005-0000-0000-00005C090000}"/>
    <cellStyle name="Normal 11 10 3 3" xfId="3773" xr:uid="{00000000-0005-0000-0000-00005D090000}"/>
    <cellStyle name="Normal 11 10 3 3 2" xfId="3774" xr:uid="{00000000-0005-0000-0000-00005E090000}"/>
    <cellStyle name="Normal 11 10 3 3 3" xfId="3775" xr:uid="{00000000-0005-0000-0000-00005F090000}"/>
    <cellStyle name="Normal 11 10 3 4" xfId="3776" xr:uid="{00000000-0005-0000-0000-000060090000}"/>
    <cellStyle name="Normal 11 10 3 5" xfId="3777" xr:uid="{00000000-0005-0000-0000-000061090000}"/>
    <cellStyle name="Normal 11 10 3 6" xfId="3778" xr:uid="{00000000-0005-0000-0000-000062090000}"/>
    <cellStyle name="Normal 11 10 3 7" xfId="3779" xr:uid="{00000000-0005-0000-0000-000063090000}"/>
    <cellStyle name="Normal 11 10 3 8" xfId="3780" xr:uid="{00000000-0005-0000-0000-000064090000}"/>
    <cellStyle name="Normal 11 10 4" xfId="3781" xr:uid="{00000000-0005-0000-0000-000065090000}"/>
    <cellStyle name="Normal 11 10 4 2" xfId="3782" xr:uid="{00000000-0005-0000-0000-000066090000}"/>
    <cellStyle name="Normal 11 10 4 2 2" xfId="3783" xr:uid="{00000000-0005-0000-0000-000067090000}"/>
    <cellStyle name="Normal 11 10 4 2 3" xfId="3784" xr:uid="{00000000-0005-0000-0000-000068090000}"/>
    <cellStyle name="Normal 11 10 4 3" xfId="3785" xr:uid="{00000000-0005-0000-0000-000069090000}"/>
    <cellStyle name="Normal 11 10 4 4" xfId="3786" xr:uid="{00000000-0005-0000-0000-00006A090000}"/>
    <cellStyle name="Normal 11 10 4 5" xfId="3787" xr:uid="{00000000-0005-0000-0000-00006B090000}"/>
    <cellStyle name="Normal 11 10 4 6" xfId="3788" xr:uid="{00000000-0005-0000-0000-00006C090000}"/>
    <cellStyle name="Normal 11 10 4 7" xfId="3789" xr:uid="{00000000-0005-0000-0000-00006D090000}"/>
    <cellStyle name="Normal 11 10 5" xfId="3790" xr:uid="{00000000-0005-0000-0000-00006E090000}"/>
    <cellStyle name="Normal 11 10 5 2" xfId="3791" xr:uid="{00000000-0005-0000-0000-00006F090000}"/>
    <cellStyle name="Normal 11 10 5 2 2" xfId="3792" xr:uid="{00000000-0005-0000-0000-000070090000}"/>
    <cellStyle name="Normal 11 10 5 2 3" xfId="3793" xr:uid="{00000000-0005-0000-0000-000071090000}"/>
    <cellStyle name="Normal 11 10 5 3" xfId="3794" xr:uid="{00000000-0005-0000-0000-000072090000}"/>
    <cellStyle name="Normal 11 10 5 4" xfId="3795" xr:uid="{00000000-0005-0000-0000-000073090000}"/>
    <cellStyle name="Normal 11 10 5 5" xfId="3796" xr:uid="{00000000-0005-0000-0000-000074090000}"/>
    <cellStyle name="Normal 11 10 6" xfId="3797" xr:uid="{00000000-0005-0000-0000-000075090000}"/>
    <cellStyle name="Normal 11 10 6 2" xfId="3798" xr:uid="{00000000-0005-0000-0000-000076090000}"/>
    <cellStyle name="Normal 11 10 6 3" xfId="3799" xr:uid="{00000000-0005-0000-0000-000077090000}"/>
    <cellStyle name="Normal 11 10 7" xfId="3800" xr:uid="{00000000-0005-0000-0000-000078090000}"/>
    <cellStyle name="Normal 11 10 7 2" xfId="3801" xr:uid="{00000000-0005-0000-0000-000079090000}"/>
    <cellStyle name="Normal 11 10 8" xfId="3802" xr:uid="{00000000-0005-0000-0000-00007A090000}"/>
    <cellStyle name="Normal 11 10 8 2" xfId="3803" xr:uid="{00000000-0005-0000-0000-00007B090000}"/>
    <cellStyle name="Normal 11 10 9" xfId="3804" xr:uid="{00000000-0005-0000-0000-00007C090000}"/>
    <cellStyle name="Normal 11 10_Age_Gender" xfId="3805" xr:uid="{00000000-0005-0000-0000-00007D090000}"/>
    <cellStyle name="Normal 11 11" xfId="100" xr:uid="{00000000-0005-0000-0000-00007E090000}"/>
    <cellStyle name="Normal 11 11 10" xfId="3806" xr:uid="{00000000-0005-0000-0000-00007F090000}"/>
    <cellStyle name="Normal 11 11 11" xfId="3807" xr:uid="{00000000-0005-0000-0000-000080090000}"/>
    <cellStyle name="Normal 11 11 12" xfId="3808" xr:uid="{00000000-0005-0000-0000-000081090000}"/>
    <cellStyle name="Normal 11 11 2" xfId="3809" xr:uid="{00000000-0005-0000-0000-000082090000}"/>
    <cellStyle name="Normal 11 11 2 10" xfId="3810" xr:uid="{00000000-0005-0000-0000-000083090000}"/>
    <cellStyle name="Normal 11 11 2 2" xfId="3811" xr:uid="{00000000-0005-0000-0000-000084090000}"/>
    <cellStyle name="Normal 11 11 2 2 2" xfId="3812" xr:uid="{00000000-0005-0000-0000-000085090000}"/>
    <cellStyle name="Normal 11 11 2 2 2 2" xfId="3813" xr:uid="{00000000-0005-0000-0000-000086090000}"/>
    <cellStyle name="Normal 11 11 2 2 2 2 2" xfId="3814" xr:uid="{00000000-0005-0000-0000-000087090000}"/>
    <cellStyle name="Normal 11 11 2 2 2 2 3" xfId="3815" xr:uid="{00000000-0005-0000-0000-000088090000}"/>
    <cellStyle name="Normal 11 11 2 2 2 3" xfId="3816" xr:uid="{00000000-0005-0000-0000-000089090000}"/>
    <cellStyle name="Normal 11 11 2 2 2 4" xfId="3817" xr:uid="{00000000-0005-0000-0000-00008A090000}"/>
    <cellStyle name="Normal 11 11 2 2 2 5" xfId="3818" xr:uid="{00000000-0005-0000-0000-00008B090000}"/>
    <cellStyle name="Normal 11 11 2 2 3" xfId="3819" xr:uid="{00000000-0005-0000-0000-00008C090000}"/>
    <cellStyle name="Normal 11 11 2 2 3 2" xfId="3820" xr:uid="{00000000-0005-0000-0000-00008D090000}"/>
    <cellStyle name="Normal 11 11 2 2 3 3" xfId="3821" xr:uid="{00000000-0005-0000-0000-00008E090000}"/>
    <cellStyle name="Normal 11 11 2 2 4" xfId="3822" xr:uid="{00000000-0005-0000-0000-00008F090000}"/>
    <cellStyle name="Normal 11 11 2 2 5" xfId="3823" xr:uid="{00000000-0005-0000-0000-000090090000}"/>
    <cellStyle name="Normal 11 11 2 2 6" xfId="3824" xr:uid="{00000000-0005-0000-0000-000091090000}"/>
    <cellStyle name="Normal 11 11 2 2 7" xfId="3825" xr:uid="{00000000-0005-0000-0000-000092090000}"/>
    <cellStyle name="Normal 11 11 2 2 8" xfId="3826" xr:uid="{00000000-0005-0000-0000-000093090000}"/>
    <cellStyle name="Normal 11 11 2 3" xfId="3827" xr:uid="{00000000-0005-0000-0000-000094090000}"/>
    <cellStyle name="Normal 11 11 2 3 2" xfId="3828" xr:uid="{00000000-0005-0000-0000-000095090000}"/>
    <cellStyle name="Normal 11 11 2 3 2 2" xfId="3829" xr:uid="{00000000-0005-0000-0000-000096090000}"/>
    <cellStyle name="Normal 11 11 2 3 2 3" xfId="3830" xr:uid="{00000000-0005-0000-0000-000097090000}"/>
    <cellStyle name="Normal 11 11 2 3 3" xfId="3831" xr:uid="{00000000-0005-0000-0000-000098090000}"/>
    <cellStyle name="Normal 11 11 2 3 4" xfId="3832" xr:uid="{00000000-0005-0000-0000-000099090000}"/>
    <cellStyle name="Normal 11 11 2 3 5" xfId="3833" xr:uid="{00000000-0005-0000-0000-00009A090000}"/>
    <cellStyle name="Normal 11 11 2 4" xfId="3834" xr:uid="{00000000-0005-0000-0000-00009B090000}"/>
    <cellStyle name="Normal 11 11 2 4 2" xfId="3835" xr:uid="{00000000-0005-0000-0000-00009C090000}"/>
    <cellStyle name="Normal 11 11 2 4 3" xfId="3836" xr:uid="{00000000-0005-0000-0000-00009D090000}"/>
    <cellStyle name="Normal 11 11 2 5" xfId="3837" xr:uid="{00000000-0005-0000-0000-00009E090000}"/>
    <cellStyle name="Normal 11 11 2 5 2" xfId="3838" xr:uid="{00000000-0005-0000-0000-00009F090000}"/>
    <cellStyle name="Normal 11 11 2 6" xfId="3839" xr:uid="{00000000-0005-0000-0000-0000A0090000}"/>
    <cellStyle name="Normal 11 11 2 6 2" xfId="3840" xr:uid="{00000000-0005-0000-0000-0000A1090000}"/>
    <cellStyle name="Normal 11 11 2 7" xfId="3841" xr:uid="{00000000-0005-0000-0000-0000A2090000}"/>
    <cellStyle name="Normal 11 11 2 8" xfId="3842" xr:uid="{00000000-0005-0000-0000-0000A3090000}"/>
    <cellStyle name="Normal 11 11 2 9" xfId="3843" xr:uid="{00000000-0005-0000-0000-0000A4090000}"/>
    <cellStyle name="Normal 11 11 2_Age_Gender" xfId="3844" xr:uid="{00000000-0005-0000-0000-0000A5090000}"/>
    <cellStyle name="Normal 11 11 3" xfId="3845" xr:uid="{00000000-0005-0000-0000-0000A6090000}"/>
    <cellStyle name="Normal 11 11 3 2" xfId="3846" xr:uid="{00000000-0005-0000-0000-0000A7090000}"/>
    <cellStyle name="Normal 11 11 3 2 2" xfId="3847" xr:uid="{00000000-0005-0000-0000-0000A8090000}"/>
    <cellStyle name="Normal 11 11 3 2 2 2" xfId="3848" xr:uid="{00000000-0005-0000-0000-0000A9090000}"/>
    <cellStyle name="Normal 11 11 3 2 2 3" xfId="3849" xr:uid="{00000000-0005-0000-0000-0000AA090000}"/>
    <cellStyle name="Normal 11 11 3 2 3" xfId="3850" xr:uid="{00000000-0005-0000-0000-0000AB090000}"/>
    <cellStyle name="Normal 11 11 3 2 4" xfId="3851" xr:uid="{00000000-0005-0000-0000-0000AC090000}"/>
    <cellStyle name="Normal 11 11 3 2 5" xfId="3852" xr:uid="{00000000-0005-0000-0000-0000AD090000}"/>
    <cellStyle name="Normal 11 11 3 3" xfId="3853" xr:uid="{00000000-0005-0000-0000-0000AE090000}"/>
    <cellStyle name="Normal 11 11 3 3 2" xfId="3854" xr:uid="{00000000-0005-0000-0000-0000AF090000}"/>
    <cellStyle name="Normal 11 11 3 3 3" xfId="3855" xr:uid="{00000000-0005-0000-0000-0000B0090000}"/>
    <cellStyle name="Normal 11 11 3 4" xfId="3856" xr:uid="{00000000-0005-0000-0000-0000B1090000}"/>
    <cellStyle name="Normal 11 11 3 5" xfId="3857" xr:uid="{00000000-0005-0000-0000-0000B2090000}"/>
    <cellStyle name="Normal 11 11 3 6" xfId="3858" xr:uid="{00000000-0005-0000-0000-0000B3090000}"/>
    <cellStyle name="Normal 11 11 3 7" xfId="3859" xr:uid="{00000000-0005-0000-0000-0000B4090000}"/>
    <cellStyle name="Normal 11 11 3 8" xfId="3860" xr:uid="{00000000-0005-0000-0000-0000B5090000}"/>
    <cellStyle name="Normal 11 11 4" xfId="3861" xr:uid="{00000000-0005-0000-0000-0000B6090000}"/>
    <cellStyle name="Normal 11 11 4 2" xfId="3862" xr:uid="{00000000-0005-0000-0000-0000B7090000}"/>
    <cellStyle name="Normal 11 11 4 2 2" xfId="3863" xr:uid="{00000000-0005-0000-0000-0000B8090000}"/>
    <cellStyle name="Normal 11 11 4 2 3" xfId="3864" xr:uid="{00000000-0005-0000-0000-0000B9090000}"/>
    <cellStyle name="Normal 11 11 4 3" xfId="3865" xr:uid="{00000000-0005-0000-0000-0000BA090000}"/>
    <cellStyle name="Normal 11 11 4 4" xfId="3866" xr:uid="{00000000-0005-0000-0000-0000BB090000}"/>
    <cellStyle name="Normal 11 11 4 5" xfId="3867" xr:uid="{00000000-0005-0000-0000-0000BC090000}"/>
    <cellStyle name="Normal 11 11 4 6" xfId="3868" xr:uid="{00000000-0005-0000-0000-0000BD090000}"/>
    <cellStyle name="Normal 11 11 4 7" xfId="3869" xr:uid="{00000000-0005-0000-0000-0000BE090000}"/>
    <cellStyle name="Normal 11 11 5" xfId="3870" xr:uid="{00000000-0005-0000-0000-0000BF090000}"/>
    <cellStyle name="Normal 11 11 5 2" xfId="3871" xr:uid="{00000000-0005-0000-0000-0000C0090000}"/>
    <cellStyle name="Normal 11 11 5 2 2" xfId="3872" xr:uid="{00000000-0005-0000-0000-0000C1090000}"/>
    <cellStyle name="Normal 11 11 5 2 3" xfId="3873" xr:uid="{00000000-0005-0000-0000-0000C2090000}"/>
    <cellStyle name="Normal 11 11 5 3" xfId="3874" xr:uid="{00000000-0005-0000-0000-0000C3090000}"/>
    <cellStyle name="Normal 11 11 5 4" xfId="3875" xr:uid="{00000000-0005-0000-0000-0000C4090000}"/>
    <cellStyle name="Normal 11 11 5 5" xfId="3876" xr:uid="{00000000-0005-0000-0000-0000C5090000}"/>
    <cellStyle name="Normal 11 11 6" xfId="3877" xr:uid="{00000000-0005-0000-0000-0000C6090000}"/>
    <cellStyle name="Normal 11 11 6 2" xfId="3878" xr:uid="{00000000-0005-0000-0000-0000C7090000}"/>
    <cellStyle name="Normal 11 11 6 3" xfId="3879" xr:uid="{00000000-0005-0000-0000-0000C8090000}"/>
    <cellStyle name="Normal 11 11 7" xfId="3880" xr:uid="{00000000-0005-0000-0000-0000C9090000}"/>
    <cellStyle name="Normal 11 11 7 2" xfId="3881" xr:uid="{00000000-0005-0000-0000-0000CA090000}"/>
    <cellStyle name="Normal 11 11 8" xfId="3882" xr:uid="{00000000-0005-0000-0000-0000CB090000}"/>
    <cellStyle name="Normal 11 11 8 2" xfId="3883" xr:uid="{00000000-0005-0000-0000-0000CC090000}"/>
    <cellStyle name="Normal 11 11 9" xfId="3884" xr:uid="{00000000-0005-0000-0000-0000CD090000}"/>
    <cellStyle name="Normal 11 11_Age_Gender" xfId="3885" xr:uid="{00000000-0005-0000-0000-0000CE090000}"/>
    <cellStyle name="Normal 11 12" xfId="101" xr:uid="{00000000-0005-0000-0000-0000CF090000}"/>
    <cellStyle name="Normal 11 12 10" xfId="3886" xr:uid="{00000000-0005-0000-0000-0000D0090000}"/>
    <cellStyle name="Normal 11 12 11" xfId="3887" xr:uid="{00000000-0005-0000-0000-0000D1090000}"/>
    <cellStyle name="Normal 11 12 12" xfId="3888" xr:uid="{00000000-0005-0000-0000-0000D2090000}"/>
    <cellStyle name="Normal 11 12 2" xfId="3889" xr:uid="{00000000-0005-0000-0000-0000D3090000}"/>
    <cellStyle name="Normal 11 12 2 10" xfId="3890" xr:uid="{00000000-0005-0000-0000-0000D4090000}"/>
    <cellStyle name="Normal 11 12 2 2" xfId="3891" xr:uid="{00000000-0005-0000-0000-0000D5090000}"/>
    <cellStyle name="Normal 11 12 2 2 2" xfId="3892" xr:uid="{00000000-0005-0000-0000-0000D6090000}"/>
    <cellStyle name="Normal 11 12 2 2 2 2" xfId="3893" xr:uid="{00000000-0005-0000-0000-0000D7090000}"/>
    <cellStyle name="Normal 11 12 2 2 2 2 2" xfId="3894" xr:uid="{00000000-0005-0000-0000-0000D8090000}"/>
    <cellStyle name="Normal 11 12 2 2 2 2 3" xfId="3895" xr:uid="{00000000-0005-0000-0000-0000D9090000}"/>
    <cellStyle name="Normal 11 12 2 2 2 3" xfId="3896" xr:uid="{00000000-0005-0000-0000-0000DA090000}"/>
    <cellStyle name="Normal 11 12 2 2 2 4" xfId="3897" xr:uid="{00000000-0005-0000-0000-0000DB090000}"/>
    <cellStyle name="Normal 11 12 2 2 2 5" xfId="3898" xr:uid="{00000000-0005-0000-0000-0000DC090000}"/>
    <cellStyle name="Normal 11 12 2 2 3" xfId="3899" xr:uid="{00000000-0005-0000-0000-0000DD090000}"/>
    <cellStyle name="Normal 11 12 2 2 3 2" xfId="3900" xr:uid="{00000000-0005-0000-0000-0000DE090000}"/>
    <cellStyle name="Normal 11 12 2 2 3 3" xfId="3901" xr:uid="{00000000-0005-0000-0000-0000DF090000}"/>
    <cellStyle name="Normal 11 12 2 2 4" xfId="3902" xr:uid="{00000000-0005-0000-0000-0000E0090000}"/>
    <cellStyle name="Normal 11 12 2 2 5" xfId="3903" xr:uid="{00000000-0005-0000-0000-0000E1090000}"/>
    <cellStyle name="Normal 11 12 2 2 6" xfId="3904" xr:uid="{00000000-0005-0000-0000-0000E2090000}"/>
    <cellStyle name="Normal 11 12 2 2 7" xfId="3905" xr:uid="{00000000-0005-0000-0000-0000E3090000}"/>
    <cellStyle name="Normal 11 12 2 2 8" xfId="3906" xr:uid="{00000000-0005-0000-0000-0000E4090000}"/>
    <cellStyle name="Normal 11 12 2 3" xfId="3907" xr:uid="{00000000-0005-0000-0000-0000E5090000}"/>
    <cellStyle name="Normal 11 12 2 3 2" xfId="3908" xr:uid="{00000000-0005-0000-0000-0000E6090000}"/>
    <cellStyle name="Normal 11 12 2 3 2 2" xfId="3909" xr:uid="{00000000-0005-0000-0000-0000E7090000}"/>
    <cellStyle name="Normal 11 12 2 3 2 3" xfId="3910" xr:uid="{00000000-0005-0000-0000-0000E8090000}"/>
    <cellStyle name="Normal 11 12 2 3 3" xfId="3911" xr:uid="{00000000-0005-0000-0000-0000E9090000}"/>
    <cellStyle name="Normal 11 12 2 3 4" xfId="3912" xr:uid="{00000000-0005-0000-0000-0000EA090000}"/>
    <cellStyle name="Normal 11 12 2 3 5" xfId="3913" xr:uid="{00000000-0005-0000-0000-0000EB090000}"/>
    <cellStyle name="Normal 11 12 2 4" xfId="3914" xr:uid="{00000000-0005-0000-0000-0000EC090000}"/>
    <cellStyle name="Normal 11 12 2 4 2" xfId="3915" xr:uid="{00000000-0005-0000-0000-0000ED090000}"/>
    <cellStyle name="Normal 11 12 2 4 3" xfId="3916" xr:uid="{00000000-0005-0000-0000-0000EE090000}"/>
    <cellStyle name="Normal 11 12 2 5" xfId="3917" xr:uid="{00000000-0005-0000-0000-0000EF090000}"/>
    <cellStyle name="Normal 11 12 2 5 2" xfId="3918" xr:uid="{00000000-0005-0000-0000-0000F0090000}"/>
    <cellStyle name="Normal 11 12 2 6" xfId="3919" xr:uid="{00000000-0005-0000-0000-0000F1090000}"/>
    <cellStyle name="Normal 11 12 2 6 2" xfId="3920" xr:uid="{00000000-0005-0000-0000-0000F2090000}"/>
    <cellStyle name="Normal 11 12 2 7" xfId="3921" xr:uid="{00000000-0005-0000-0000-0000F3090000}"/>
    <cellStyle name="Normal 11 12 2 8" xfId="3922" xr:uid="{00000000-0005-0000-0000-0000F4090000}"/>
    <cellStyle name="Normal 11 12 2 9" xfId="3923" xr:uid="{00000000-0005-0000-0000-0000F5090000}"/>
    <cellStyle name="Normal 11 12 2_Age_Gender" xfId="3924" xr:uid="{00000000-0005-0000-0000-0000F6090000}"/>
    <cellStyle name="Normal 11 12 3" xfId="3925" xr:uid="{00000000-0005-0000-0000-0000F7090000}"/>
    <cellStyle name="Normal 11 12 3 2" xfId="3926" xr:uid="{00000000-0005-0000-0000-0000F8090000}"/>
    <cellStyle name="Normal 11 12 3 2 2" xfId="3927" xr:uid="{00000000-0005-0000-0000-0000F9090000}"/>
    <cellStyle name="Normal 11 12 3 2 2 2" xfId="3928" xr:uid="{00000000-0005-0000-0000-0000FA090000}"/>
    <cellStyle name="Normal 11 12 3 2 2 3" xfId="3929" xr:uid="{00000000-0005-0000-0000-0000FB090000}"/>
    <cellStyle name="Normal 11 12 3 2 3" xfId="3930" xr:uid="{00000000-0005-0000-0000-0000FC090000}"/>
    <cellStyle name="Normal 11 12 3 2 4" xfId="3931" xr:uid="{00000000-0005-0000-0000-0000FD090000}"/>
    <cellStyle name="Normal 11 12 3 2 5" xfId="3932" xr:uid="{00000000-0005-0000-0000-0000FE090000}"/>
    <cellStyle name="Normal 11 12 3 3" xfId="3933" xr:uid="{00000000-0005-0000-0000-0000FF090000}"/>
    <cellStyle name="Normal 11 12 3 3 2" xfId="3934" xr:uid="{00000000-0005-0000-0000-0000000A0000}"/>
    <cellStyle name="Normal 11 12 3 3 3" xfId="3935" xr:uid="{00000000-0005-0000-0000-0000010A0000}"/>
    <cellStyle name="Normal 11 12 3 4" xfId="3936" xr:uid="{00000000-0005-0000-0000-0000020A0000}"/>
    <cellStyle name="Normal 11 12 3 5" xfId="3937" xr:uid="{00000000-0005-0000-0000-0000030A0000}"/>
    <cellStyle name="Normal 11 12 3 6" xfId="3938" xr:uid="{00000000-0005-0000-0000-0000040A0000}"/>
    <cellStyle name="Normal 11 12 3 7" xfId="3939" xr:uid="{00000000-0005-0000-0000-0000050A0000}"/>
    <cellStyle name="Normal 11 12 3 8" xfId="3940" xr:uid="{00000000-0005-0000-0000-0000060A0000}"/>
    <cellStyle name="Normal 11 12 4" xfId="3941" xr:uid="{00000000-0005-0000-0000-0000070A0000}"/>
    <cellStyle name="Normal 11 12 4 2" xfId="3942" xr:uid="{00000000-0005-0000-0000-0000080A0000}"/>
    <cellStyle name="Normal 11 12 4 2 2" xfId="3943" xr:uid="{00000000-0005-0000-0000-0000090A0000}"/>
    <cellStyle name="Normal 11 12 4 2 3" xfId="3944" xr:uid="{00000000-0005-0000-0000-00000A0A0000}"/>
    <cellStyle name="Normal 11 12 4 3" xfId="3945" xr:uid="{00000000-0005-0000-0000-00000B0A0000}"/>
    <cellStyle name="Normal 11 12 4 4" xfId="3946" xr:uid="{00000000-0005-0000-0000-00000C0A0000}"/>
    <cellStyle name="Normal 11 12 4 5" xfId="3947" xr:uid="{00000000-0005-0000-0000-00000D0A0000}"/>
    <cellStyle name="Normal 11 12 4 6" xfId="3948" xr:uid="{00000000-0005-0000-0000-00000E0A0000}"/>
    <cellStyle name="Normal 11 12 4 7" xfId="3949" xr:uid="{00000000-0005-0000-0000-00000F0A0000}"/>
    <cellStyle name="Normal 11 12 5" xfId="3950" xr:uid="{00000000-0005-0000-0000-0000100A0000}"/>
    <cellStyle name="Normal 11 12 5 2" xfId="3951" xr:uid="{00000000-0005-0000-0000-0000110A0000}"/>
    <cellStyle name="Normal 11 12 5 2 2" xfId="3952" xr:uid="{00000000-0005-0000-0000-0000120A0000}"/>
    <cellStyle name="Normal 11 12 5 2 3" xfId="3953" xr:uid="{00000000-0005-0000-0000-0000130A0000}"/>
    <cellStyle name="Normal 11 12 5 3" xfId="3954" xr:uid="{00000000-0005-0000-0000-0000140A0000}"/>
    <cellStyle name="Normal 11 12 5 4" xfId="3955" xr:uid="{00000000-0005-0000-0000-0000150A0000}"/>
    <cellStyle name="Normal 11 12 5 5" xfId="3956" xr:uid="{00000000-0005-0000-0000-0000160A0000}"/>
    <cellStyle name="Normal 11 12 6" xfId="3957" xr:uid="{00000000-0005-0000-0000-0000170A0000}"/>
    <cellStyle name="Normal 11 12 6 2" xfId="3958" xr:uid="{00000000-0005-0000-0000-0000180A0000}"/>
    <cellStyle name="Normal 11 12 6 3" xfId="3959" xr:uid="{00000000-0005-0000-0000-0000190A0000}"/>
    <cellStyle name="Normal 11 12 7" xfId="3960" xr:uid="{00000000-0005-0000-0000-00001A0A0000}"/>
    <cellStyle name="Normal 11 12 7 2" xfId="3961" xr:uid="{00000000-0005-0000-0000-00001B0A0000}"/>
    <cellStyle name="Normal 11 12 8" xfId="3962" xr:uid="{00000000-0005-0000-0000-00001C0A0000}"/>
    <cellStyle name="Normal 11 12 8 2" xfId="3963" xr:uid="{00000000-0005-0000-0000-00001D0A0000}"/>
    <cellStyle name="Normal 11 12 9" xfId="3964" xr:uid="{00000000-0005-0000-0000-00001E0A0000}"/>
    <cellStyle name="Normal 11 12_Age_Gender" xfId="3965" xr:uid="{00000000-0005-0000-0000-00001F0A0000}"/>
    <cellStyle name="Normal 11 13" xfId="102" xr:uid="{00000000-0005-0000-0000-0000200A0000}"/>
    <cellStyle name="Normal 11 13 10" xfId="3966" xr:uid="{00000000-0005-0000-0000-0000210A0000}"/>
    <cellStyle name="Normal 11 13 11" xfId="3967" xr:uid="{00000000-0005-0000-0000-0000220A0000}"/>
    <cellStyle name="Normal 11 13 12" xfId="3968" xr:uid="{00000000-0005-0000-0000-0000230A0000}"/>
    <cellStyle name="Normal 11 13 2" xfId="3969" xr:uid="{00000000-0005-0000-0000-0000240A0000}"/>
    <cellStyle name="Normal 11 13 2 10" xfId="3970" xr:uid="{00000000-0005-0000-0000-0000250A0000}"/>
    <cellStyle name="Normal 11 13 2 2" xfId="3971" xr:uid="{00000000-0005-0000-0000-0000260A0000}"/>
    <cellStyle name="Normal 11 13 2 2 2" xfId="3972" xr:uid="{00000000-0005-0000-0000-0000270A0000}"/>
    <cellStyle name="Normal 11 13 2 2 2 2" xfId="3973" xr:uid="{00000000-0005-0000-0000-0000280A0000}"/>
    <cellStyle name="Normal 11 13 2 2 2 2 2" xfId="3974" xr:uid="{00000000-0005-0000-0000-0000290A0000}"/>
    <cellStyle name="Normal 11 13 2 2 2 2 3" xfId="3975" xr:uid="{00000000-0005-0000-0000-00002A0A0000}"/>
    <cellStyle name="Normal 11 13 2 2 2 3" xfId="3976" xr:uid="{00000000-0005-0000-0000-00002B0A0000}"/>
    <cellStyle name="Normal 11 13 2 2 2 4" xfId="3977" xr:uid="{00000000-0005-0000-0000-00002C0A0000}"/>
    <cellStyle name="Normal 11 13 2 2 2 5" xfId="3978" xr:uid="{00000000-0005-0000-0000-00002D0A0000}"/>
    <cellStyle name="Normal 11 13 2 2 3" xfId="3979" xr:uid="{00000000-0005-0000-0000-00002E0A0000}"/>
    <cellStyle name="Normal 11 13 2 2 3 2" xfId="3980" xr:uid="{00000000-0005-0000-0000-00002F0A0000}"/>
    <cellStyle name="Normal 11 13 2 2 3 3" xfId="3981" xr:uid="{00000000-0005-0000-0000-0000300A0000}"/>
    <cellStyle name="Normal 11 13 2 2 4" xfId="3982" xr:uid="{00000000-0005-0000-0000-0000310A0000}"/>
    <cellStyle name="Normal 11 13 2 2 5" xfId="3983" xr:uid="{00000000-0005-0000-0000-0000320A0000}"/>
    <cellStyle name="Normal 11 13 2 2 6" xfId="3984" xr:uid="{00000000-0005-0000-0000-0000330A0000}"/>
    <cellStyle name="Normal 11 13 2 2 7" xfId="3985" xr:uid="{00000000-0005-0000-0000-0000340A0000}"/>
    <cellStyle name="Normal 11 13 2 2 8" xfId="3986" xr:uid="{00000000-0005-0000-0000-0000350A0000}"/>
    <cellStyle name="Normal 11 13 2 3" xfId="3987" xr:uid="{00000000-0005-0000-0000-0000360A0000}"/>
    <cellStyle name="Normal 11 13 2 3 2" xfId="3988" xr:uid="{00000000-0005-0000-0000-0000370A0000}"/>
    <cellStyle name="Normal 11 13 2 3 2 2" xfId="3989" xr:uid="{00000000-0005-0000-0000-0000380A0000}"/>
    <cellStyle name="Normal 11 13 2 3 2 3" xfId="3990" xr:uid="{00000000-0005-0000-0000-0000390A0000}"/>
    <cellStyle name="Normal 11 13 2 3 3" xfId="3991" xr:uid="{00000000-0005-0000-0000-00003A0A0000}"/>
    <cellStyle name="Normal 11 13 2 3 4" xfId="3992" xr:uid="{00000000-0005-0000-0000-00003B0A0000}"/>
    <cellStyle name="Normal 11 13 2 3 5" xfId="3993" xr:uid="{00000000-0005-0000-0000-00003C0A0000}"/>
    <cellStyle name="Normal 11 13 2 4" xfId="3994" xr:uid="{00000000-0005-0000-0000-00003D0A0000}"/>
    <cellStyle name="Normal 11 13 2 4 2" xfId="3995" xr:uid="{00000000-0005-0000-0000-00003E0A0000}"/>
    <cellStyle name="Normal 11 13 2 4 3" xfId="3996" xr:uid="{00000000-0005-0000-0000-00003F0A0000}"/>
    <cellStyle name="Normal 11 13 2 5" xfId="3997" xr:uid="{00000000-0005-0000-0000-0000400A0000}"/>
    <cellStyle name="Normal 11 13 2 5 2" xfId="3998" xr:uid="{00000000-0005-0000-0000-0000410A0000}"/>
    <cellStyle name="Normal 11 13 2 6" xfId="3999" xr:uid="{00000000-0005-0000-0000-0000420A0000}"/>
    <cellStyle name="Normal 11 13 2 6 2" xfId="4000" xr:uid="{00000000-0005-0000-0000-0000430A0000}"/>
    <cellStyle name="Normal 11 13 2 7" xfId="4001" xr:uid="{00000000-0005-0000-0000-0000440A0000}"/>
    <cellStyle name="Normal 11 13 2 8" xfId="4002" xr:uid="{00000000-0005-0000-0000-0000450A0000}"/>
    <cellStyle name="Normal 11 13 2 9" xfId="4003" xr:uid="{00000000-0005-0000-0000-0000460A0000}"/>
    <cellStyle name="Normal 11 13 2_Age_Gender" xfId="4004" xr:uid="{00000000-0005-0000-0000-0000470A0000}"/>
    <cellStyle name="Normal 11 13 3" xfId="4005" xr:uid="{00000000-0005-0000-0000-0000480A0000}"/>
    <cellStyle name="Normal 11 13 3 2" xfId="4006" xr:uid="{00000000-0005-0000-0000-0000490A0000}"/>
    <cellStyle name="Normal 11 13 3 2 2" xfId="4007" xr:uid="{00000000-0005-0000-0000-00004A0A0000}"/>
    <cellStyle name="Normal 11 13 3 2 2 2" xfId="4008" xr:uid="{00000000-0005-0000-0000-00004B0A0000}"/>
    <cellStyle name="Normal 11 13 3 2 2 3" xfId="4009" xr:uid="{00000000-0005-0000-0000-00004C0A0000}"/>
    <cellStyle name="Normal 11 13 3 2 3" xfId="4010" xr:uid="{00000000-0005-0000-0000-00004D0A0000}"/>
    <cellStyle name="Normal 11 13 3 2 4" xfId="4011" xr:uid="{00000000-0005-0000-0000-00004E0A0000}"/>
    <cellStyle name="Normal 11 13 3 2 5" xfId="4012" xr:uid="{00000000-0005-0000-0000-00004F0A0000}"/>
    <cellStyle name="Normal 11 13 3 3" xfId="4013" xr:uid="{00000000-0005-0000-0000-0000500A0000}"/>
    <cellStyle name="Normal 11 13 3 3 2" xfId="4014" xr:uid="{00000000-0005-0000-0000-0000510A0000}"/>
    <cellStyle name="Normal 11 13 3 3 3" xfId="4015" xr:uid="{00000000-0005-0000-0000-0000520A0000}"/>
    <cellStyle name="Normal 11 13 3 4" xfId="4016" xr:uid="{00000000-0005-0000-0000-0000530A0000}"/>
    <cellStyle name="Normal 11 13 3 5" xfId="4017" xr:uid="{00000000-0005-0000-0000-0000540A0000}"/>
    <cellStyle name="Normal 11 13 3 6" xfId="4018" xr:uid="{00000000-0005-0000-0000-0000550A0000}"/>
    <cellStyle name="Normal 11 13 3 7" xfId="4019" xr:uid="{00000000-0005-0000-0000-0000560A0000}"/>
    <cellStyle name="Normal 11 13 3 8" xfId="4020" xr:uid="{00000000-0005-0000-0000-0000570A0000}"/>
    <cellStyle name="Normal 11 13 4" xfId="4021" xr:uid="{00000000-0005-0000-0000-0000580A0000}"/>
    <cellStyle name="Normal 11 13 4 2" xfId="4022" xr:uid="{00000000-0005-0000-0000-0000590A0000}"/>
    <cellStyle name="Normal 11 13 4 2 2" xfId="4023" xr:uid="{00000000-0005-0000-0000-00005A0A0000}"/>
    <cellStyle name="Normal 11 13 4 2 3" xfId="4024" xr:uid="{00000000-0005-0000-0000-00005B0A0000}"/>
    <cellStyle name="Normal 11 13 4 3" xfId="4025" xr:uid="{00000000-0005-0000-0000-00005C0A0000}"/>
    <cellStyle name="Normal 11 13 4 4" xfId="4026" xr:uid="{00000000-0005-0000-0000-00005D0A0000}"/>
    <cellStyle name="Normal 11 13 4 5" xfId="4027" xr:uid="{00000000-0005-0000-0000-00005E0A0000}"/>
    <cellStyle name="Normal 11 13 4 6" xfId="4028" xr:uid="{00000000-0005-0000-0000-00005F0A0000}"/>
    <cellStyle name="Normal 11 13 4 7" xfId="4029" xr:uid="{00000000-0005-0000-0000-0000600A0000}"/>
    <cellStyle name="Normal 11 13 5" xfId="4030" xr:uid="{00000000-0005-0000-0000-0000610A0000}"/>
    <cellStyle name="Normal 11 13 5 2" xfId="4031" xr:uid="{00000000-0005-0000-0000-0000620A0000}"/>
    <cellStyle name="Normal 11 13 5 2 2" xfId="4032" xr:uid="{00000000-0005-0000-0000-0000630A0000}"/>
    <cellStyle name="Normal 11 13 5 2 3" xfId="4033" xr:uid="{00000000-0005-0000-0000-0000640A0000}"/>
    <cellStyle name="Normal 11 13 5 3" xfId="4034" xr:uid="{00000000-0005-0000-0000-0000650A0000}"/>
    <cellStyle name="Normal 11 13 5 4" xfId="4035" xr:uid="{00000000-0005-0000-0000-0000660A0000}"/>
    <cellStyle name="Normal 11 13 5 5" xfId="4036" xr:uid="{00000000-0005-0000-0000-0000670A0000}"/>
    <cellStyle name="Normal 11 13 6" xfId="4037" xr:uid="{00000000-0005-0000-0000-0000680A0000}"/>
    <cellStyle name="Normal 11 13 6 2" xfId="4038" xr:uid="{00000000-0005-0000-0000-0000690A0000}"/>
    <cellStyle name="Normal 11 13 6 3" xfId="4039" xr:uid="{00000000-0005-0000-0000-00006A0A0000}"/>
    <cellStyle name="Normal 11 13 7" xfId="4040" xr:uid="{00000000-0005-0000-0000-00006B0A0000}"/>
    <cellStyle name="Normal 11 13 7 2" xfId="4041" xr:uid="{00000000-0005-0000-0000-00006C0A0000}"/>
    <cellStyle name="Normal 11 13 8" xfId="4042" xr:uid="{00000000-0005-0000-0000-00006D0A0000}"/>
    <cellStyle name="Normal 11 13 8 2" xfId="4043" xr:uid="{00000000-0005-0000-0000-00006E0A0000}"/>
    <cellStyle name="Normal 11 13 9" xfId="4044" xr:uid="{00000000-0005-0000-0000-00006F0A0000}"/>
    <cellStyle name="Normal 11 13_Age_Gender" xfId="4045" xr:uid="{00000000-0005-0000-0000-0000700A0000}"/>
    <cellStyle name="Normal 11 14" xfId="103" xr:uid="{00000000-0005-0000-0000-0000710A0000}"/>
    <cellStyle name="Normal 11 14 10" xfId="4046" xr:uid="{00000000-0005-0000-0000-0000720A0000}"/>
    <cellStyle name="Normal 11 14 11" xfId="4047" xr:uid="{00000000-0005-0000-0000-0000730A0000}"/>
    <cellStyle name="Normal 11 14 12" xfId="4048" xr:uid="{00000000-0005-0000-0000-0000740A0000}"/>
    <cellStyle name="Normal 11 14 2" xfId="4049" xr:uid="{00000000-0005-0000-0000-0000750A0000}"/>
    <cellStyle name="Normal 11 14 2 10" xfId="4050" xr:uid="{00000000-0005-0000-0000-0000760A0000}"/>
    <cellStyle name="Normal 11 14 2 2" xfId="4051" xr:uid="{00000000-0005-0000-0000-0000770A0000}"/>
    <cellStyle name="Normal 11 14 2 2 2" xfId="4052" xr:uid="{00000000-0005-0000-0000-0000780A0000}"/>
    <cellStyle name="Normal 11 14 2 2 2 2" xfId="4053" xr:uid="{00000000-0005-0000-0000-0000790A0000}"/>
    <cellStyle name="Normal 11 14 2 2 2 2 2" xfId="4054" xr:uid="{00000000-0005-0000-0000-00007A0A0000}"/>
    <cellStyle name="Normal 11 14 2 2 2 2 3" xfId="4055" xr:uid="{00000000-0005-0000-0000-00007B0A0000}"/>
    <cellStyle name="Normal 11 14 2 2 2 3" xfId="4056" xr:uid="{00000000-0005-0000-0000-00007C0A0000}"/>
    <cellStyle name="Normal 11 14 2 2 2 4" xfId="4057" xr:uid="{00000000-0005-0000-0000-00007D0A0000}"/>
    <cellStyle name="Normal 11 14 2 2 2 5" xfId="4058" xr:uid="{00000000-0005-0000-0000-00007E0A0000}"/>
    <cellStyle name="Normal 11 14 2 2 3" xfId="4059" xr:uid="{00000000-0005-0000-0000-00007F0A0000}"/>
    <cellStyle name="Normal 11 14 2 2 3 2" xfId="4060" xr:uid="{00000000-0005-0000-0000-0000800A0000}"/>
    <cellStyle name="Normal 11 14 2 2 3 3" xfId="4061" xr:uid="{00000000-0005-0000-0000-0000810A0000}"/>
    <cellStyle name="Normal 11 14 2 2 4" xfId="4062" xr:uid="{00000000-0005-0000-0000-0000820A0000}"/>
    <cellStyle name="Normal 11 14 2 2 5" xfId="4063" xr:uid="{00000000-0005-0000-0000-0000830A0000}"/>
    <cellStyle name="Normal 11 14 2 2 6" xfId="4064" xr:uid="{00000000-0005-0000-0000-0000840A0000}"/>
    <cellStyle name="Normal 11 14 2 2 7" xfId="4065" xr:uid="{00000000-0005-0000-0000-0000850A0000}"/>
    <cellStyle name="Normal 11 14 2 2 8" xfId="4066" xr:uid="{00000000-0005-0000-0000-0000860A0000}"/>
    <cellStyle name="Normal 11 14 2 3" xfId="4067" xr:uid="{00000000-0005-0000-0000-0000870A0000}"/>
    <cellStyle name="Normal 11 14 2 3 2" xfId="4068" xr:uid="{00000000-0005-0000-0000-0000880A0000}"/>
    <cellStyle name="Normal 11 14 2 3 2 2" xfId="4069" xr:uid="{00000000-0005-0000-0000-0000890A0000}"/>
    <cellStyle name="Normal 11 14 2 3 2 3" xfId="4070" xr:uid="{00000000-0005-0000-0000-00008A0A0000}"/>
    <cellStyle name="Normal 11 14 2 3 3" xfId="4071" xr:uid="{00000000-0005-0000-0000-00008B0A0000}"/>
    <cellStyle name="Normal 11 14 2 3 4" xfId="4072" xr:uid="{00000000-0005-0000-0000-00008C0A0000}"/>
    <cellStyle name="Normal 11 14 2 3 5" xfId="4073" xr:uid="{00000000-0005-0000-0000-00008D0A0000}"/>
    <cellStyle name="Normal 11 14 2 4" xfId="4074" xr:uid="{00000000-0005-0000-0000-00008E0A0000}"/>
    <cellStyle name="Normal 11 14 2 4 2" xfId="4075" xr:uid="{00000000-0005-0000-0000-00008F0A0000}"/>
    <cellStyle name="Normal 11 14 2 4 3" xfId="4076" xr:uid="{00000000-0005-0000-0000-0000900A0000}"/>
    <cellStyle name="Normal 11 14 2 5" xfId="4077" xr:uid="{00000000-0005-0000-0000-0000910A0000}"/>
    <cellStyle name="Normal 11 14 2 5 2" xfId="4078" xr:uid="{00000000-0005-0000-0000-0000920A0000}"/>
    <cellStyle name="Normal 11 14 2 6" xfId="4079" xr:uid="{00000000-0005-0000-0000-0000930A0000}"/>
    <cellStyle name="Normal 11 14 2 6 2" xfId="4080" xr:uid="{00000000-0005-0000-0000-0000940A0000}"/>
    <cellStyle name="Normal 11 14 2 7" xfId="4081" xr:uid="{00000000-0005-0000-0000-0000950A0000}"/>
    <cellStyle name="Normal 11 14 2 8" xfId="4082" xr:uid="{00000000-0005-0000-0000-0000960A0000}"/>
    <cellStyle name="Normal 11 14 2 9" xfId="4083" xr:uid="{00000000-0005-0000-0000-0000970A0000}"/>
    <cellStyle name="Normal 11 14 2_Age_Gender" xfId="4084" xr:uid="{00000000-0005-0000-0000-0000980A0000}"/>
    <cellStyle name="Normal 11 14 3" xfId="4085" xr:uid="{00000000-0005-0000-0000-0000990A0000}"/>
    <cellStyle name="Normal 11 14 3 2" xfId="4086" xr:uid="{00000000-0005-0000-0000-00009A0A0000}"/>
    <cellStyle name="Normal 11 14 3 2 2" xfId="4087" xr:uid="{00000000-0005-0000-0000-00009B0A0000}"/>
    <cellStyle name="Normal 11 14 3 2 2 2" xfId="4088" xr:uid="{00000000-0005-0000-0000-00009C0A0000}"/>
    <cellStyle name="Normal 11 14 3 2 2 3" xfId="4089" xr:uid="{00000000-0005-0000-0000-00009D0A0000}"/>
    <cellStyle name="Normal 11 14 3 2 3" xfId="4090" xr:uid="{00000000-0005-0000-0000-00009E0A0000}"/>
    <cellStyle name="Normal 11 14 3 2 4" xfId="4091" xr:uid="{00000000-0005-0000-0000-00009F0A0000}"/>
    <cellStyle name="Normal 11 14 3 2 5" xfId="4092" xr:uid="{00000000-0005-0000-0000-0000A00A0000}"/>
    <cellStyle name="Normal 11 14 3 3" xfId="4093" xr:uid="{00000000-0005-0000-0000-0000A10A0000}"/>
    <cellStyle name="Normal 11 14 3 3 2" xfId="4094" xr:uid="{00000000-0005-0000-0000-0000A20A0000}"/>
    <cellStyle name="Normal 11 14 3 3 3" xfId="4095" xr:uid="{00000000-0005-0000-0000-0000A30A0000}"/>
    <cellStyle name="Normal 11 14 3 4" xfId="4096" xr:uid="{00000000-0005-0000-0000-0000A40A0000}"/>
    <cellStyle name="Normal 11 14 3 5" xfId="4097" xr:uid="{00000000-0005-0000-0000-0000A50A0000}"/>
    <cellStyle name="Normal 11 14 3 6" xfId="4098" xr:uid="{00000000-0005-0000-0000-0000A60A0000}"/>
    <cellStyle name="Normal 11 14 3 7" xfId="4099" xr:uid="{00000000-0005-0000-0000-0000A70A0000}"/>
    <cellStyle name="Normal 11 14 3 8" xfId="4100" xr:uid="{00000000-0005-0000-0000-0000A80A0000}"/>
    <cellStyle name="Normal 11 14 4" xfId="4101" xr:uid="{00000000-0005-0000-0000-0000A90A0000}"/>
    <cellStyle name="Normal 11 14 4 2" xfId="4102" xr:uid="{00000000-0005-0000-0000-0000AA0A0000}"/>
    <cellStyle name="Normal 11 14 4 2 2" xfId="4103" xr:uid="{00000000-0005-0000-0000-0000AB0A0000}"/>
    <cellStyle name="Normal 11 14 4 2 3" xfId="4104" xr:uid="{00000000-0005-0000-0000-0000AC0A0000}"/>
    <cellStyle name="Normal 11 14 4 3" xfId="4105" xr:uid="{00000000-0005-0000-0000-0000AD0A0000}"/>
    <cellStyle name="Normal 11 14 4 4" xfId="4106" xr:uid="{00000000-0005-0000-0000-0000AE0A0000}"/>
    <cellStyle name="Normal 11 14 4 5" xfId="4107" xr:uid="{00000000-0005-0000-0000-0000AF0A0000}"/>
    <cellStyle name="Normal 11 14 4 6" xfId="4108" xr:uid="{00000000-0005-0000-0000-0000B00A0000}"/>
    <cellStyle name="Normal 11 14 4 7" xfId="4109" xr:uid="{00000000-0005-0000-0000-0000B10A0000}"/>
    <cellStyle name="Normal 11 14 5" xfId="4110" xr:uid="{00000000-0005-0000-0000-0000B20A0000}"/>
    <cellStyle name="Normal 11 14 5 2" xfId="4111" xr:uid="{00000000-0005-0000-0000-0000B30A0000}"/>
    <cellStyle name="Normal 11 14 5 2 2" xfId="4112" xr:uid="{00000000-0005-0000-0000-0000B40A0000}"/>
    <cellStyle name="Normal 11 14 5 2 3" xfId="4113" xr:uid="{00000000-0005-0000-0000-0000B50A0000}"/>
    <cellStyle name="Normal 11 14 5 3" xfId="4114" xr:uid="{00000000-0005-0000-0000-0000B60A0000}"/>
    <cellStyle name="Normal 11 14 5 4" xfId="4115" xr:uid="{00000000-0005-0000-0000-0000B70A0000}"/>
    <cellStyle name="Normal 11 14 5 5" xfId="4116" xr:uid="{00000000-0005-0000-0000-0000B80A0000}"/>
    <cellStyle name="Normal 11 14 6" xfId="4117" xr:uid="{00000000-0005-0000-0000-0000B90A0000}"/>
    <cellStyle name="Normal 11 14 6 2" xfId="4118" xr:uid="{00000000-0005-0000-0000-0000BA0A0000}"/>
    <cellStyle name="Normal 11 14 6 3" xfId="4119" xr:uid="{00000000-0005-0000-0000-0000BB0A0000}"/>
    <cellStyle name="Normal 11 14 7" xfId="4120" xr:uid="{00000000-0005-0000-0000-0000BC0A0000}"/>
    <cellStyle name="Normal 11 14 7 2" xfId="4121" xr:uid="{00000000-0005-0000-0000-0000BD0A0000}"/>
    <cellStyle name="Normal 11 14 8" xfId="4122" xr:uid="{00000000-0005-0000-0000-0000BE0A0000}"/>
    <cellStyle name="Normal 11 14 8 2" xfId="4123" xr:uid="{00000000-0005-0000-0000-0000BF0A0000}"/>
    <cellStyle name="Normal 11 14 9" xfId="4124" xr:uid="{00000000-0005-0000-0000-0000C00A0000}"/>
    <cellStyle name="Normal 11 14_Age_Gender" xfId="4125" xr:uid="{00000000-0005-0000-0000-0000C10A0000}"/>
    <cellStyle name="Normal 11 15" xfId="104" xr:uid="{00000000-0005-0000-0000-0000C20A0000}"/>
    <cellStyle name="Normal 11 15 10" xfId="4126" xr:uid="{00000000-0005-0000-0000-0000C30A0000}"/>
    <cellStyle name="Normal 11 15 11" xfId="4127" xr:uid="{00000000-0005-0000-0000-0000C40A0000}"/>
    <cellStyle name="Normal 11 15 12" xfId="4128" xr:uid="{00000000-0005-0000-0000-0000C50A0000}"/>
    <cellStyle name="Normal 11 15 2" xfId="4129" xr:uid="{00000000-0005-0000-0000-0000C60A0000}"/>
    <cellStyle name="Normal 11 15 2 10" xfId="4130" xr:uid="{00000000-0005-0000-0000-0000C70A0000}"/>
    <cellStyle name="Normal 11 15 2 2" xfId="4131" xr:uid="{00000000-0005-0000-0000-0000C80A0000}"/>
    <cellStyle name="Normal 11 15 2 2 2" xfId="4132" xr:uid="{00000000-0005-0000-0000-0000C90A0000}"/>
    <cellStyle name="Normal 11 15 2 2 2 2" xfId="4133" xr:uid="{00000000-0005-0000-0000-0000CA0A0000}"/>
    <cellStyle name="Normal 11 15 2 2 2 2 2" xfId="4134" xr:uid="{00000000-0005-0000-0000-0000CB0A0000}"/>
    <cellStyle name="Normal 11 15 2 2 2 2 3" xfId="4135" xr:uid="{00000000-0005-0000-0000-0000CC0A0000}"/>
    <cellStyle name="Normal 11 15 2 2 2 3" xfId="4136" xr:uid="{00000000-0005-0000-0000-0000CD0A0000}"/>
    <cellStyle name="Normal 11 15 2 2 2 4" xfId="4137" xr:uid="{00000000-0005-0000-0000-0000CE0A0000}"/>
    <cellStyle name="Normal 11 15 2 2 2 5" xfId="4138" xr:uid="{00000000-0005-0000-0000-0000CF0A0000}"/>
    <cellStyle name="Normal 11 15 2 2 3" xfId="4139" xr:uid="{00000000-0005-0000-0000-0000D00A0000}"/>
    <cellStyle name="Normal 11 15 2 2 3 2" xfId="4140" xr:uid="{00000000-0005-0000-0000-0000D10A0000}"/>
    <cellStyle name="Normal 11 15 2 2 3 3" xfId="4141" xr:uid="{00000000-0005-0000-0000-0000D20A0000}"/>
    <cellStyle name="Normal 11 15 2 2 4" xfId="4142" xr:uid="{00000000-0005-0000-0000-0000D30A0000}"/>
    <cellStyle name="Normal 11 15 2 2 5" xfId="4143" xr:uid="{00000000-0005-0000-0000-0000D40A0000}"/>
    <cellStyle name="Normal 11 15 2 2 6" xfId="4144" xr:uid="{00000000-0005-0000-0000-0000D50A0000}"/>
    <cellStyle name="Normal 11 15 2 2 7" xfId="4145" xr:uid="{00000000-0005-0000-0000-0000D60A0000}"/>
    <cellStyle name="Normal 11 15 2 2 8" xfId="4146" xr:uid="{00000000-0005-0000-0000-0000D70A0000}"/>
    <cellStyle name="Normal 11 15 2 3" xfId="4147" xr:uid="{00000000-0005-0000-0000-0000D80A0000}"/>
    <cellStyle name="Normal 11 15 2 3 2" xfId="4148" xr:uid="{00000000-0005-0000-0000-0000D90A0000}"/>
    <cellStyle name="Normal 11 15 2 3 2 2" xfId="4149" xr:uid="{00000000-0005-0000-0000-0000DA0A0000}"/>
    <cellStyle name="Normal 11 15 2 3 2 3" xfId="4150" xr:uid="{00000000-0005-0000-0000-0000DB0A0000}"/>
    <cellStyle name="Normal 11 15 2 3 3" xfId="4151" xr:uid="{00000000-0005-0000-0000-0000DC0A0000}"/>
    <cellStyle name="Normal 11 15 2 3 4" xfId="4152" xr:uid="{00000000-0005-0000-0000-0000DD0A0000}"/>
    <cellStyle name="Normal 11 15 2 3 5" xfId="4153" xr:uid="{00000000-0005-0000-0000-0000DE0A0000}"/>
    <cellStyle name="Normal 11 15 2 4" xfId="4154" xr:uid="{00000000-0005-0000-0000-0000DF0A0000}"/>
    <cellStyle name="Normal 11 15 2 4 2" xfId="4155" xr:uid="{00000000-0005-0000-0000-0000E00A0000}"/>
    <cellStyle name="Normal 11 15 2 4 3" xfId="4156" xr:uid="{00000000-0005-0000-0000-0000E10A0000}"/>
    <cellStyle name="Normal 11 15 2 5" xfId="4157" xr:uid="{00000000-0005-0000-0000-0000E20A0000}"/>
    <cellStyle name="Normal 11 15 2 5 2" xfId="4158" xr:uid="{00000000-0005-0000-0000-0000E30A0000}"/>
    <cellStyle name="Normal 11 15 2 6" xfId="4159" xr:uid="{00000000-0005-0000-0000-0000E40A0000}"/>
    <cellStyle name="Normal 11 15 2 6 2" xfId="4160" xr:uid="{00000000-0005-0000-0000-0000E50A0000}"/>
    <cellStyle name="Normal 11 15 2 7" xfId="4161" xr:uid="{00000000-0005-0000-0000-0000E60A0000}"/>
    <cellStyle name="Normal 11 15 2 8" xfId="4162" xr:uid="{00000000-0005-0000-0000-0000E70A0000}"/>
    <cellStyle name="Normal 11 15 2 9" xfId="4163" xr:uid="{00000000-0005-0000-0000-0000E80A0000}"/>
    <cellStyle name="Normal 11 15 2_Age_Gender" xfId="4164" xr:uid="{00000000-0005-0000-0000-0000E90A0000}"/>
    <cellStyle name="Normal 11 15 3" xfId="4165" xr:uid="{00000000-0005-0000-0000-0000EA0A0000}"/>
    <cellStyle name="Normal 11 15 3 2" xfId="4166" xr:uid="{00000000-0005-0000-0000-0000EB0A0000}"/>
    <cellStyle name="Normal 11 15 3 2 2" xfId="4167" xr:uid="{00000000-0005-0000-0000-0000EC0A0000}"/>
    <cellStyle name="Normal 11 15 3 2 2 2" xfId="4168" xr:uid="{00000000-0005-0000-0000-0000ED0A0000}"/>
    <cellStyle name="Normal 11 15 3 2 2 3" xfId="4169" xr:uid="{00000000-0005-0000-0000-0000EE0A0000}"/>
    <cellStyle name="Normal 11 15 3 2 3" xfId="4170" xr:uid="{00000000-0005-0000-0000-0000EF0A0000}"/>
    <cellStyle name="Normal 11 15 3 2 4" xfId="4171" xr:uid="{00000000-0005-0000-0000-0000F00A0000}"/>
    <cellStyle name="Normal 11 15 3 2 5" xfId="4172" xr:uid="{00000000-0005-0000-0000-0000F10A0000}"/>
    <cellStyle name="Normal 11 15 3 3" xfId="4173" xr:uid="{00000000-0005-0000-0000-0000F20A0000}"/>
    <cellStyle name="Normal 11 15 3 3 2" xfId="4174" xr:uid="{00000000-0005-0000-0000-0000F30A0000}"/>
    <cellStyle name="Normal 11 15 3 3 3" xfId="4175" xr:uid="{00000000-0005-0000-0000-0000F40A0000}"/>
    <cellStyle name="Normal 11 15 3 4" xfId="4176" xr:uid="{00000000-0005-0000-0000-0000F50A0000}"/>
    <cellStyle name="Normal 11 15 3 5" xfId="4177" xr:uid="{00000000-0005-0000-0000-0000F60A0000}"/>
    <cellStyle name="Normal 11 15 3 6" xfId="4178" xr:uid="{00000000-0005-0000-0000-0000F70A0000}"/>
    <cellStyle name="Normal 11 15 3 7" xfId="4179" xr:uid="{00000000-0005-0000-0000-0000F80A0000}"/>
    <cellStyle name="Normal 11 15 3 8" xfId="4180" xr:uid="{00000000-0005-0000-0000-0000F90A0000}"/>
    <cellStyle name="Normal 11 15 4" xfId="4181" xr:uid="{00000000-0005-0000-0000-0000FA0A0000}"/>
    <cellStyle name="Normal 11 15 4 2" xfId="4182" xr:uid="{00000000-0005-0000-0000-0000FB0A0000}"/>
    <cellStyle name="Normal 11 15 4 2 2" xfId="4183" xr:uid="{00000000-0005-0000-0000-0000FC0A0000}"/>
    <cellStyle name="Normal 11 15 4 2 3" xfId="4184" xr:uid="{00000000-0005-0000-0000-0000FD0A0000}"/>
    <cellStyle name="Normal 11 15 4 3" xfId="4185" xr:uid="{00000000-0005-0000-0000-0000FE0A0000}"/>
    <cellStyle name="Normal 11 15 4 4" xfId="4186" xr:uid="{00000000-0005-0000-0000-0000FF0A0000}"/>
    <cellStyle name="Normal 11 15 4 5" xfId="4187" xr:uid="{00000000-0005-0000-0000-0000000B0000}"/>
    <cellStyle name="Normal 11 15 4 6" xfId="4188" xr:uid="{00000000-0005-0000-0000-0000010B0000}"/>
    <cellStyle name="Normal 11 15 4 7" xfId="4189" xr:uid="{00000000-0005-0000-0000-0000020B0000}"/>
    <cellStyle name="Normal 11 15 5" xfId="4190" xr:uid="{00000000-0005-0000-0000-0000030B0000}"/>
    <cellStyle name="Normal 11 15 5 2" xfId="4191" xr:uid="{00000000-0005-0000-0000-0000040B0000}"/>
    <cellStyle name="Normal 11 15 5 2 2" xfId="4192" xr:uid="{00000000-0005-0000-0000-0000050B0000}"/>
    <cellStyle name="Normal 11 15 5 2 3" xfId="4193" xr:uid="{00000000-0005-0000-0000-0000060B0000}"/>
    <cellStyle name="Normal 11 15 5 3" xfId="4194" xr:uid="{00000000-0005-0000-0000-0000070B0000}"/>
    <cellStyle name="Normal 11 15 5 4" xfId="4195" xr:uid="{00000000-0005-0000-0000-0000080B0000}"/>
    <cellStyle name="Normal 11 15 5 5" xfId="4196" xr:uid="{00000000-0005-0000-0000-0000090B0000}"/>
    <cellStyle name="Normal 11 15 6" xfId="4197" xr:uid="{00000000-0005-0000-0000-00000A0B0000}"/>
    <cellStyle name="Normal 11 15 6 2" xfId="4198" xr:uid="{00000000-0005-0000-0000-00000B0B0000}"/>
    <cellStyle name="Normal 11 15 6 3" xfId="4199" xr:uid="{00000000-0005-0000-0000-00000C0B0000}"/>
    <cellStyle name="Normal 11 15 7" xfId="4200" xr:uid="{00000000-0005-0000-0000-00000D0B0000}"/>
    <cellStyle name="Normal 11 15 7 2" xfId="4201" xr:uid="{00000000-0005-0000-0000-00000E0B0000}"/>
    <cellStyle name="Normal 11 15 8" xfId="4202" xr:uid="{00000000-0005-0000-0000-00000F0B0000}"/>
    <cellStyle name="Normal 11 15 8 2" xfId="4203" xr:uid="{00000000-0005-0000-0000-0000100B0000}"/>
    <cellStyle name="Normal 11 15 9" xfId="4204" xr:uid="{00000000-0005-0000-0000-0000110B0000}"/>
    <cellStyle name="Normal 11 15_Age_Gender" xfId="4205" xr:uid="{00000000-0005-0000-0000-0000120B0000}"/>
    <cellStyle name="Normal 11 16" xfId="1028" xr:uid="{00000000-0005-0000-0000-0000130B0000}"/>
    <cellStyle name="Normal 11 16 2" xfId="4206" xr:uid="{00000000-0005-0000-0000-0000140B0000}"/>
    <cellStyle name="Normal 11 16 2 2" xfId="4207" xr:uid="{00000000-0005-0000-0000-0000150B0000}"/>
    <cellStyle name="Normal 11 16 2 3" xfId="4208" xr:uid="{00000000-0005-0000-0000-0000160B0000}"/>
    <cellStyle name="Normal 11 16 3" xfId="4209" xr:uid="{00000000-0005-0000-0000-0000170B0000}"/>
    <cellStyle name="Normal 11 16 3 2" xfId="4210" xr:uid="{00000000-0005-0000-0000-0000180B0000}"/>
    <cellStyle name="Normal 11 17" xfId="1029" xr:uid="{00000000-0005-0000-0000-0000190B0000}"/>
    <cellStyle name="Normal 11 18" xfId="4211" xr:uid="{00000000-0005-0000-0000-00001A0B0000}"/>
    <cellStyle name="Normal 11 18 2" xfId="4212" xr:uid="{00000000-0005-0000-0000-00001B0B0000}"/>
    <cellStyle name="Normal 11 18 3" xfId="4213" xr:uid="{00000000-0005-0000-0000-00001C0B0000}"/>
    <cellStyle name="Normal 11 19" xfId="4214" xr:uid="{00000000-0005-0000-0000-00001D0B0000}"/>
    <cellStyle name="Normal 11 19 2" xfId="4215" xr:uid="{00000000-0005-0000-0000-00001E0B0000}"/>
    <cellStyle name="Normal 11 2" xfId="105" xr:uid="{00000000-0005-0000-0000-00001F0B0000}"/>
    <cellStyle name="Normal 11 2 10" xfId="4216" xr:uid="{00000000-0005-0000-0000-0000200B0000}"/>
    <cellStyle name="Normal 11 2 2" xfId="1030" xr:uid="{00000000-0005-0000-0000-0000210B0000}"/>
    <cellStyle name="Normal 11 2 2 2" xfId="1031" xr:uid="{00000000-0005-0000-0000-0000220B0000}"/>
    <cellStyle name="Normal 11 2 2 2 2" xfId="4217" xr:uid="{00000000-0005-0000-0000-0000230B0000}"/>
    <cellStyle name="Normal 11 2 2 2 2 2" xfId="4218" xr:uid="{00000000-0005-0000-0000-0000240B0000}"/>
    <cellStyle name="Normal 11 2 2 2 2 3" xfId="4219" xr:uid="{00000000-0005-0000-0000-0000250B0000}"/>
    <cellStyle name="Normal 11 2 2 2 3" xfId="4220" xr:uid="{00000000-0005-0000-0000-0000260B0000}"/>
    <cellStyle name="Normal 11 2 2 2 3 2" xfId="4221" xr:uid="{00000000-0005-0000-0000-0000270B0000}"/>
    <cellStyle name="Normal 11 2 2 3" xfId="4222" xr:uid="{00000000-0005-0000-0000-0000280B0000}"/>
    <cellStyle name="Normal 11 2 2 3 2" xfId="4223" xr:uid="{00000000-0005-0000-0000-0000290B0000}"/>
    <cellStyle name="Normal 11 2 2 3 3" xfId="4224" xr:uid="{00000000-0005-0000-0000-00002A0B0000}"/>
    <cellStyle name="Normal 11 2 2 4" xfId="4225" xr:uid="{00000000-0005-0000-0000-00002B0B0000}"/>
    <cellStyle name="Normal 11 2 2 4 2" xfId="4226" xr:uid="{00000000-0005-0000-0000-00002C0B0000}"/>
    <cellStyle name="Normal 11 2 3" xfId="1032" xr:uid="{00000000-0005-0000-0000-00002D0B0000}"/>
    <cellStyle name="Normal 11 2 3 10" xfId="4227" xr:uid="{00000000-0005-0000-0000-00002E0B0000}"/>
    <cellStyle name="Normal 11 2 3 11" xfId="4228" xr:uid="{00000000-0005-0000-0000-00002F0B0000}"/>
    <cellStyle name="Normal 11 2 3 12" xfId="4229" xr:uid="{00000000-0005-0000-0000-0000300B0000}"/>
    <cellStyle name="Normal 11 2 3 2" xfId="4230" xr:uid="{00000000-0005-0000-0000-0000310B0000}"/>
    <cellStyle name="Normal 11 2 3 2 10" xfId="4231" xr:uid="{00000000-0005-0000-0000-0000320B0000}"/>
    <cellStyle name="Normal 11 2 3 2 2" xfId="4232" xr:uid="{00000000-0005-0000-0000-0000330B0000}"/>
    <cellStyle name="Normal 11 2 3 2 2 2" xfId="4233" xr:uid="{00000000-0005-0000-0000-0000340B0000}"/>
    <cellStyle name="Normal 11 2 3 2 2 2 2" xfId="4234" xr:uid="{00000000-0005-0000-0000-0000350B0000}"/>
    <cellStyle name="Normal 11 2 3 2 2 2 2 2" xfId="4235" xr:uid="{00000000-0005-0000-0000-0000360B0000}"/>
    <cellStyle name="Normal 11 2 3 2 2 2 2 3" xfId="4236" xr:uid="{00000000-0005-0000-0000-0000370B0000}"/>
    <cellStyle name="Normal 11 2 3 2 2 2 3" xfId="4237" xr:uid="{00000000-0005-0000-0000-0000380B0000}"/>
    <cellStyle name="Normal 11 2 3 2 2 2 4" xfId="4238" xr:uid="{00000000-0005-0000-0000-0000390B0000}"/>
    <cellStyle name="Normal 11 2 3 2 2 2 5" xfId="4239" xr:uid="{00000000-0005-0000-0000-00003A0B0000}"/>
    <cellStyle name="Normal 11 2 3 2 2 3" xfId="4240" xr:uid="{00000000-0005-0000-0000-00003B0B0000}"/>
    <cellStyle name="Normal 11 2 3 2 2 3 2" xfId="4241" xr:uid="{00000000-0005-0000-0000-00003C0B0000}"/>
    <cellStyle name="Normal 11 2 3 2 2 3 3" xfId="4242" xr:uid="{00000000-0005-0000-0000-00003D0B0000}"/>
    <cellStyle name="Normal 11 2 3 2 2 4" xfId="4243" xr:uid="{00000000-0005-0000-0000-00003E0B0000}"/>
    <cellStyle name="Normal 11 2 3 2 2 5" xfId="4244" xr:uid="{00000000-0005-0000-0000-00003F0B0000}"/>
    <cellStyle name="Normal 11 2 3 2 2 6" xfId="4245" xr:uid="{00000000-0005-0000-0000-0000400B0000}"/>
    <cellStyle name="Normal 11 2 3 2 2 7" xfId="4246" xr:uid="{00000000-0005-0000-0000-0000410B0000}"/>
    <cellStyle name="Normal 11 2 3 2 2 8" xfId="4247" xr:uid="{00000000-0005-0000-0000-0000420B0000}"/>
    <cellStyle name="Normal 11 2 3 2 3" xfId="4248" xr:uid="{00000000-0005-0000-0000-0000430B0000}"/>
    <cellStyle name="Normal 11 2 3 2 3 2" xfId="4249" xr:uid="{00000000-0005-0000-0000-0000440B0000}"/>
    <cellStyle name="Normal 11 2 3 2 3 2 2" xfId="4250" xr:uid="{00000000-0005-0000-0000-0000450B0000}"/>
    <cellStyle name="Normal 11 2 3 2 3 2 3" xfId="4251" xr:uid="{00000000-0005-0000-0000-0000460B0000}"/>
    <cellStyle name="Normal 11 2 3 2 3 3" xfId="4252" xr:uid="{00000000-0005-0000-0000-0000470B0000}"/>
    <cellStyle name="Normal 11 2 3 2 3 4" xfId="4253" xr:uid="{00000000-0005-0000-0000-0000480B0000}"/>
    <cellStyle name="Normal 11 2 3 2 3 5" xfId="4254" xr:uid="{00000000-0005-0000-0000-0000490B0000}"/>
    <cellStyle name="Normal 11 2 3 2 4" xfId="4255" xr:uid="{00000000-0005-0000-0000-00004A0B0000}"/>
    <cellStyle name="Normal 11 2 3 2 4 2" xfId="4256" xr:uid="{00000000-0005-0000-0000-00004B0B0000}"/>
    <cellStyle name="Normal 11 2 3 2 4 3" xfId="4257" xr:uid="{00000000-0005-0000-0000-00004C0B0000}"/>
    <cellStyle name="Normal 11 2 3 2 5" xfId="4258" xr:uid="{00000000-0005-0000-0000-00004D0B0000}"/>
    <cellStyle name="Normal 11 2 3 2 5 2" xfId="4259" xr:uid="{00000000-0005-0000-0000-00004E0B0000}"/>
    <cellStyle name="Normal 11 2 3 2 6" xfId="4260" xr:uid="{00000000-0005-0000-0000-00004F0B0000}"/>
    <cellStyle name="Normal 11 2 3 2 6 2" xfId="4261" xr:uid="{00000000-0005-0000-0000-0000500B0000}"/>
    <cellStyle name="Normal 11 2 3 2 7" xfId="4262" xr:uid="{00000000-0005-0000-0000-0000510B0000}"/>
    <cellStyle name="Normal 11 2 3 2 8" xfId="4263" xr:uid="{00000000-0005-0000-0000-0000520B0000}"/>
    <cellStyle name="Normal 11 2 3 2 9" xfId="4264" xr:uid="{00000000-0005-0000-0000-0000530B0000}"/>
    <cellStyle name="Normal 11 2 3 2_Age_Gender" xfId="4265" xr:uid="{00000000-0005-0000-0000-0000540B0000}"/>
    <cellStyle name="Normal 11 2 3 3" xfId="4266" xr:uid="{00000000-0005-0000-0000-0000550B0000}"/>
    <cellStyle name="Normal 11 2 3 3 2" xfId="4267" xr:uid="{00000000-0005-0000-0000-0000560B0000}"/>
    <cellStyle name="Normal 11 2 3 3 2 2" xfId="4268" xr:uid="{00000000-0005-0000-0000-0000570B0000}"/>
    <cellStyle name="Normal 11 2 3 3 2 2 2" xfId="4269" xr:uid="{00000000-0005-0000-0000-0000580B0000}"/>
    <cellStyle name="Normal 11 2 3 3 2 2 3" xfId="4270" xr:uid="{00000000-0005-0000-0000-0000590B0000}"/>
    <cellStyle name="Normal 11 2 3 3 2 3" xfId="4271" xr:uid="{00000000-0005-0000-0000-00005A0B0000}"/>
    <cellStyle name="Normal 11 2 3 3 2 4" xfId="4272" xr:uid="{00000000-0005-0000-0000-00005B0B0000}"/>
    <cellStyle name="Normal 11 2 3 3 2 5" xfId="4273" xr:uid="{00000000-0005-0000-0000-00005C0B0000}"/>
    <cellStyle name="Normal 11 2 3 3 3" xfId="4274" xr:uid="{00000000-0005-0000-0000-00005D0B0000}"/>
    <cellStyle name="Normal 11 2 3 3 3 2" xfId="4275" xr:uid="{00000000-0005-0000-0000-00005E0B0000}"/>
    <cellStyle name="Normal 11 2 3 3 3 3" xfId="4276" xr:uid="{00000000-0005-0000-0000-00005F0B0000}"/>
    <cellStyle name="Normal 11 2 3 3 4" xfId="4277" xr:uid="{00000000-0005-0000-0000-0000600B0000}"/>
    <cellStyle name="Normal 11 2 3 3 5" xfId="4278" xr:uid="{00000000-0005-0000-0000-0000610B0000}"/>
    <cellStyle name="Normal 11 2 3 3 6" xfId="4279" xr:uid="{00000000-0005-0000-0000-0000620B0000}"/>
    <cellStyle name="Normal 11 2 3 3 7" xfId="4280" xr:uid="{00000000-0005-0000-0000-0000630B0000}"/>
    <cellStyle name="Normal 11 2 3 3 8" xfId="4281" xr:uid="{00000000-0005-0000-0000-0000640B0000}"/>
    <cellStyle name="Normal 11 2 3 4" xfId="4282" xr:uid="{00000000-0005-0000-0000-0000650B0000}"/>
    <cellStyle name="Normal 11 2 3 4 2" xfId="4283" xr:uid="{00000000-0005-0000-0000-0000660B0000}"/>
    <cellStyle name="Normal 11 2 3 4 2 2" xfId="4284" xr:uid="{00000000-0005-0000-0000-0000670B0000}"/>
    <cellStyle name="Normal 11 2 3 4 2 3" xfId="4285" xr:uid="{00000000-0005-0000-0000-0000680B0000}"/>
    <cellStyle name="Normal 11 2 3 4 3" xfId="4286" xr:uid="{00000000-0005-0000-0000-0000690B0000}"/>
    <cellStyle name="Normal 11 2 3 4 4" xfId="4287" xr:uid="{00000000-0005-0000-0000-00006A0B0000}"/>
    <cellStyle name="Normal 11 2 3 4 5" xfId="4288" xr:uid="{00000000-0005-0000-0000-00006B0B0000}"/>
    <cellStyle name="Normal 11 2 3 4 6" xfId="4289" xr:uid="{00000000-0005-0000-0000-00006C0B0000}"/>
    <cellStyle name="Normal 11 2 3 4 7" xfId="4290" xr:uid="{00000000-0005-0000-0000-00006D0B0000}"/>
    <cellStyle name="Normal 11 2 3 5" xfId="4291" xr:uid="{00000000-0005-0000-0000-00006E0B0000}"/>
    <cellStyle name="Normal 11 2 3 5 2" xfId="4292" xr:uid="{00000000-0005-0000-0000-00006F0B0000}"/>
    <cellStyle name="Normal 11 2 3 5 2 2" xfId="4293" xr:uid="{00000000-0005-0000-0000-0000700B0000}"/>
    <cellStyle name="Normal 11 2 3 5 2 3" xfId="4294" xr:uid="{00000000-0005-0000-0000-0000710B0000}"/>
    <cellStyle name="Normal 11 2 3 5 3" xfId="4295" xr:uid="{00000000-0005-0000-0000-0000720B0000}"/>
    <cellStyle name="Normal 11 2 3 5 4" xfId="4296" xr:uid="{00000000-0005-0000-0000-0000730B0000}"/>
    <cellStyle name="Normal 11 2 3 5 5" xfId="4297" xr:uid="{00000000-0005-0000-0000-0000740B0000}"/>
    <cellStyle name="Normal 11 2 3 6" xfId="4298" xr:uid="{00000000-0005-0000-0000-0000750B0000}"/>
    <cellStyle name="Normal 11 2 3 6 2" xfId="4299" xr:uid="{00000000-0005-0000-0000-0000760B0000}"/>
    <cellStyle name="Normal 11 2 3 6 3" xfId="4300" xr:uid="{00000000-0005-0000-0000-0000770B0000}"/>
    <cellStyle name="Normal 11 2 3 7" xfId="4301" xr:uid="{00000000-0005-0000-0000-0000780B0000}"/>
    <cellStyle name="Normal 11 2 3 7 2" xfId="4302" xr:uid="{00000000-0005-0000-0000-0000790B0000}"/>
    <cellStyle name="Normal 11 2 3 8" xfId="4303" xr:uid="{00000000-0005-0000-0000-00007A0B0000}"/>
    <cellStyle name="Normal 11 2 3 8 2" xfId="4304" xr:uid="{00000000-0005-0000-0000-00007B0B0000}"/>
    <cellStyle name="Normal 11 2 3 9" xfId="4305" xr:uid="{00000000-0005-0000-0000-00007C0B0000}"/>
    <cellStyle name="Normal 11 2 3_Age_Gender" xfId="4306" xr:uid="{00000000-0005-0000-0000-00007D0B0000}"/>
    <cellStyle name="Normal 11 2 4" xfId="1033" xr:uid="{00000000-0005-0000-0000-00007E0B0000}"/>
    <cellStyle name="Normal 11 2 4 2" xfId="4307" xr:uid="{00000000-0005-0000-0000-00007F0B0000}"/>
    <cellStyle name="Normal 11 2 4 2 2" xfId="4308" xr:uid="{00000000-0005-0000-0000-0000800B0000}"/>
    <cellStyle name="Normal 11 2 4 2 3" xfId="4309" xr:uid="{00000000-0005-0000-0000-0000810B0000}"/>
    <cellStyle name="Normal 11 2 4 3" xfId="4310" xr:uid="{00000000-0005-0000-0000-0000820B0000}"/>
    <cellStyle name="Normal 11 2 4 3 2" xfId="4311" xr:uid="{00000000-0005-0000-0000-0000830B0000}"/>
    <cellStyle name="Normal 11 2 5" xfId="4312" xr:uid="{00000000-0005-0000-0000-0000840B0000}"/>
    <cellStyle name="Normal 11 2 5 2" xfId="4313" xr:uid="{00000000-0005-0000-0000-0000850B0000}"/>
    <cellStyle name="Normal 11 2 5 3" xfId="4314" xr:uid="{00000000-0005-0000-0000-0000860B0000}"/>
    <cellStyle name="Normal 11 2 6" xfId="4315" xr:uid="{00000000-0005-0000-0000-0000870B0000}"/>
    <cellStyle name="Normal 11 2 6 2" xfId="4316" xr:uid="{00000000-0005-0000-0000-0000880B0000}"/>
    <cellStyle name="Normal 11 2 7" xfId="4317" xr:uid="{00000000-0005-0000-0000-0000890B0000}"/>
    <cellStyle name="Normal 11 2 8" xfId="4318" xr:uid="{00000000-0005-0000-0000-00008A0B0000}"/>
    <cellStyle name="Normal 11 2 8 2" xfId="4319" xr:uid="{00000000-0005-0000-0000-00008B0B0000}"/>
    <cellStyle name="Normal 11 2 9" xfId="4320" xr:uid="{00000000-0005-0000-0000-00008C0B0000}"/>
    <cellStyle name="Normal 11 20" xfId="4321" xr:uid="{00000000-0005-0000-0000-00008D0B0000}"/>
    <cellStyle name="Normal 11 21" xfId="4322" xr:uid="{00000000-0005-0000-0000-00008E0B0000}"/>
    <cellStyle name="Normal 11 22" xfId="4323" xr:uid="{00000000-0005-0000-0000-00008F0B0000}"/>
    <cellStyle name="Normal 11 23" xfId="4324" xr:uid="{00000000-0005-0000-0000-0000900B0000}"/>
    <cellStyle name="Normal 11 24" xfId="4325" xr:uid="{00000000-0005-0000-0000-0000910B0000}"/>
    <cellStyle name="Normal 11 25" xfId="4326" xr:uid="{00000000-0005-0000-0000-0000920B0000}"/>
    <cellStyle name="Normal 11 26" xfId="4327" xr:uid="{00000000-0005-0000-0000-0000930B0000}"/>
    <cellStyle name="Normal 11 27" xfId="4328" xr:uid="{00000000-0005-0000-0000-0000940B0000}"/>
    <cellStyle name="Normal 11 28" xfId="4329" xr:uid="{00000000-0005-0000-0000-0000950B0000}"/>
    <cellStyle name="Normal 11 29" xfId="4330" xr:uid="{00000000-0005-0000-0000-0000960B0000}"/>
    <cellStyle name="Normal 11 3" xfId="106" xr:uid="{00000000-0005-0000-0000-0000970B0000}"/>
    <cellStyle name="Normal 11 3 10" xfId="4331" xr:uid="{00000000-0005-0000-0000-0000980B0000}"/>
    <cellStyle name="Normal 11 3 11" xfId="4332" xr:uid="{00000000-0005-0000-0000-0000990B0000}"/>
    <cellStyle name="Normal 11 3 12" xfId="4333" xr:uid="{00000000-0005-0000-0000-00009A0B0000}"/>
    <cellStyle name="Normal 11 3 2" xfId="4334" xr:uid="{00000000-0005-0000-0000-00009B0B0000}"/>
    <cellStyle name="Normal 11 3 2 10" xfId="4335" xr:uid="{00000000-0005-0000-0000-00009C0B0000}"/>
    <cellStyle name="Normal 11 3 2 2" xfId="4336" xr:uid="{00000000-0005-0000-0000-00009D0B0000}"/>
    <cellStyle name="Normal 11 3 2 2 2" xfId="4337" xr:uid="{00000000-0005-0000-0000-00009E0B0000}"/>
    <cellStyle name="Normal 11 3 2 2 2 2" xfId="4338" xr:uid="{00000000-0005-0000-0000-00009F0B0000}"/>
    <cellStyle name="Normal 11 3 2 2 2 2 2" xfId="4339" xr:uid="{00000000-0005-0000-0000-0000A00B0000}"/>
    <cellStyle name="Normal 11 3 2 2 2 2 3" xfId="4340" xr:uid="{00000000-0005-0000-0000-0000A10B0000}"/>
    <cellStyle name="Normal 11 3 2 2 2 3" xfId="4341" xr:uid="{00000000-0005-0000-0000-0000A20B0000}"/>
    <cellStyle name="Normal 11 3 2 2 2 4" xfId="4342" xr:uid="{00000000-0005-0000-0000-0000A30B0000}"/>
    <cellStyle name="Normal 11 3 2 2 2 5" xfId="4343" xr:uid="{00000000-0005-0000-0000-0000A40B0000}"/>
    <cellStyle name="Normal 11 3 2 2 3" xfId="4344" xr:uid="{00000000-0005-0000-0000-0000A50B0000}"/>
    <cellStyle name="Normal 11 3 2 2 3 2" xfId="4345" xr:uid="{00000000-0005-0000-0000-0000A60B0000}"/>
    <cellStyle name="Normal 11 3 2 2 3 3" xfId="4346" xr:uid="{00000000-0005-0000-0000-0000A70B0000}"/>
    <cellStyle name="Normal 11 3 2 2 4" xfId="4347" xr:uid="{00000000-0005-0000-0000-0000A80B0000}"/>
    <cellStyle name="Normal 11 3 2 2 5" xfId="4348" xr:uid="{00000000-0005-0000-0000-0000A90B0000}"/>
    <cellStyle name="Normal 11 3 2 2 6" xfId="4349" xr:uid="{00000000-0005-0000-0000-0000AA0B0000}"/>
    <cellStyle name="Normal 11 3 2 2 7" xfId="4350" xr:uid="{00000000-0005-0000-0000-0000AB0B0000}"/>
    <cellStyle name="Normal 11 3 2 2 8" xfId="4351" xr:uid="{00000000-0005-0000-0000-0000AC0B0000}"/>
    <cellStyle name="Normal 11 3 2 3" xfId="4352" xr:uid="{00000000-0005-0000-0000-0000AD0B0000}"/>
    <cellStyle name="Normal 11 3 2 3 2" xfId="4353" xr:uid="{00000000-0005-0000-0000-0000AE0B0000}"/>
    <cellStyle name="Normal 11 3 2 3 2 2" xfId="4354" xr:uid="{00000000-0005-0000-0000-0000AF0B0000}"/>
    <cellStyle name="Normal 11 3 2 3 2 3" xfId="4355" xr:uid="{00000000-0005-0000-0000-0000B00B0000}"/>
    <cellStyle name="Normal 11 3 2 3 3" xfId="4356" xr:uid="{00000000-0005-0000-0000-0000B10B0000}"/>
    <cellStyle name="Normal 11 3 2 3 4" xfId="4357" xr:uid="{00000000-0005-0000-0000-0000B20B0000}"/>
    <cellStyle name="Normal 11 3 2 3 5" xfId="4358" xr:uid="{00000000-0005-0000-0000-0000B30B0000}"/>
    <cellStyle name="Normal 11 3 2 4" xfId="4359" xr:uid="{00000000-0005-0000-0000-0000B40B0000}"/>
    <cellStyle name="Normal 11 3 2 4 2" xfId="4360" xr:uid="{00000000-0005-0000-0000-0000B50B0000}"/>
    <cellStyle name="Normal 11 3 2 4 3" xfId="4361" xr:uid="{00000000-0005-0000-0000-0000B60B0000}"/>
    <cellStyle name="Normal 11 3 2 5" xfId="4362" xr:uid="{00000000-0005-0000-0000-0000B70B0000}"/>
    <cellStyle name="Normal 11 3 2 5 2" xfId="4363" xr:uid="{00000000-0005-0000-0000-0000B80B0000}"/>
    <cellStyle name="Normal 11 3 2 6" xfId="4364" xr:uid="{00000000-0005-0000-0000-0000B90B0000}"/>
    <cellStyle name="Normal 11 3 2 6 2" xfId="4365" xr:uid="{00000000-0005-0000-0000-0000BA0B0000}"/>
    <cellStyle name="Normal 11 3 2 7" xfId="4366" xr:uid="{00000000-0005-0000-0000-0000BB0B0000}"/>
    <cellStyle name="Normal 11 3 2 8" xfId="4367" xr:uid="{00000000-0005-0000-0000-0000BC0B0000}"/>
    <cellStyle name="Normal 11 3 2 9" xfId="4368" xr:uid="{00000000-0005-0000-0000-0000BD0B0000}"/>
    <cellStyle name="Normal 11 3 2_Age_Gender" xfId="4369" xr:uid="{00000000-0005-0000-0000-0000BE0B0000}"/>
    <cellStyle name="Normal 11 3 3" xfId="4370" xr:uid="{00000000-0005-0000-0000-0000BF0B0000}"/>
    <cellStyle name="Normal 11 3 3 2" xfId="4371" xr:uid="{00000000-0005-0000-0000-0000C00B0000}"/>
    <cellStyle name="Normal 11 3 3 2 2" xfId="4372" xr:uid="{00000000-0005-0000-0000-0000C10B0000}"/>
    <cellStyle name="Normal 11 3 3 2 2 2" xfId="4373" xr:uid="{00000000-0005-0000-0000-0000C20B0000}"/>
    <cellStyle name="Normal 11 3 3 2 2 3" xfId="4374" xr:uid="{00000000-0005-0000-0000-0000C30B0000}"/>
    <cellStyle name="Normal 11 3 3 2 3" xfId="4375" xr:uid="{00000000-0005-0000-0000-0000C40B0000}"/>
    <cellStyle name="Normal 11 3 3 2 4" xfId="4376" xr:uid="{00000000-0005-0000-0000-0000C50B0000}"/>
    <cellStyle name="Normal 11 3 3 2 5" xfId="4377" xr:uid="{00000000-0005-0000-0000-0000C60B0000}"/>
    <cellStyle name="Normal 11 3 3 3" xfId="4378" xr:uid="{00000000-0005-0000-0000-0000C70B0000}"/>
    <cellStyle name="Normal 11 3 3 3 2" xfId="4379" xr:uid="{00000000-0005-0000-0000-0000C80B0000}"/>
    <cellStyle name="Normal 11 3 3 3 3" xfId="4380" xr:uid="{00000000-0005-0000-0000-0000C90B0000}"/>
    <cellStyle name="Normal 11 3 3 4" xfId="4381" xr:uid="{00000000-0005-0000-0000-0000CA0B0000}"/>
    <cellStyle name="Normal 11 3 3 5" xfId="4382" xr:uid="{00000000-0005-0000-0000-0000CB0B0000}"/>
    <cellStyle name="Normal 11 3 3 6" xfId="4383" xr:uid="{00000000-0005-0000-0000-0000CC0B0000}"/>
    <cellStyle name="Normal 11 3 3 7" xfId="4384" xr:uid="{00000000-0005-0000-0000-0000CD0B0000}"/>
    <cellStyle name="Normal 11 3 3 8" xfId="4385" xr:uid="{00000000-0005-0000-0000-0000CE0B0000}"/>
    <cellStyle name="Normal 11 3 4" xfId="4386" xr:uid="{00000000-0005-0000-0000-0000CF0B0000}"/>
    <cellStyle name="Normal 11 3 4 2" xfId="4387" xr:uid="{00000000-0005-0000-0000-0000D00B0000}"/>
    <cellStyle name="Normal 11 3 4 2 2" xfId="4388" xr:uid="{00000000-0005-0000-0000-0000D10B0000}"/>
    <cellStyle name="Normal 11 3 4 2 3" xfId="4389" xr:uid="{00000000-0005-0000-0000-0000D20B0000}"/>
    <cellStyle name="Normal 11 3 4 3" xfId="4390" xr:uid="{00000000-0005-0000-0000-0000D30B0000}"/>
    <cellStyle name="Normal 11 3 4 4" xfId="4391" xr:uid="{00000000-0005-0000-0000-0000D40B0000}"/>
    <cellStyle name="Normal 11 3 4 5" xfId="4392" xr:uid="{00000000-0005-0000-0000-0000D50B0000}"/>
    <cellStyle name="Normal 11 3 4 6" xfId="4393" xr:uid="{00000000-0005-0000-0000-0000D60B0000}"/>
    <cellStyle name="Normal 11 3 4 7" xfId="4394" xr:uid="{00000000-0005-0000-0000-0000D70B0000}"/>
    <cellStyle name="Normal 11 3 5" xfId="4395" xr:uid="{00000000-0005-0000-0000-0000D80B0000}"/>
    <cellStyle name="Normal 11 3 5 2" xfId="4396" xr:uid="{00000000-0005-0000-0000-0000D90B0000}"/>
    <cellStyle name="Normal 11 3 5 2 2" xfId="4397" xr:uid="{00000000-0005-0000-0000-0000DA0B0000}"/>
    <cellStyle name="Normal 11 3 5 2 3" xfId="4398" xr:uid="{00000000-0005-0000-0000-0000DB0B0000}"/>
    <cellStyle name="Normal 11 3 5 3" xfId="4399" xr:uid="{00000000-0005-0000-0000-0000DC0B0000}"/>
    <cellStyle name="Normal 11 3 5 4" xfId="4400" xr:uid="{00000000-0005-0000-0000-0000DD0B0000}"/>
    <cellStyle name="Normal 11 3 5 5" xfId="4401" xr:uid="{00000000-0005-0000-0000-0000DE0B0000}"/>
    <cellStyle name="Normal 11 3 6" xfId="4402" xr:uid="{00000000-0005-0000-0000-0000DF0B0000}"/>
    <cellStyle name="Normal 11 3 6 2" xfId="4403" xr:uid="{00000000-0005-0000-0000-0000E00B0000}"/>
    <cellStyle name="Normal 11 3 6 3" xfId="4404" xr:uid="{00000000-0005-0000-0000-0000E10B0000}"/>
    <cellStyle name="Normal 11 3 7" xfId="4405" xr:uid="{00000000-0005-0000-0000-0000E20B0000}"/>
    <cellStyle name="Normal 11 3 7 2" xfId="4406" xr:uid="{00000000-0005-0000-0000-0000E30B0000}"/>
    <cellStyle name="Normal 11 3 8" xfId="4407" xr:uid="{00000000-0005-0000-0000-0000E40B0000}"/>
    <cellStyle name="Normal 11 3 8 2" xfId="4408" xr:uid="{00000000-0005-0000-0000-0000E50B0000}"/>
    <cellStyle name="Normal 11 3 9" xfId="4409" xr:uid="{00000000-0005-0000-0000-0000E60B0000}"/>
    <cellStyle name="Normal 11 3_Age_Gender" xfId="4410" xr:uid="{00000000-0005-0000-0000-0000E70B0000}"/>
    <cellStyle name="Normal 11 30" xfId="4411" xr:uid="{00000000-0005-0000-0000-0000E80B0000}"/>
    <cellStyle name="Normal 11 31" xfId="4412" xr:uid="{00000000-0005-0000-0000-0000E90B0000}"/>
    <cellStyle name="Normal 11 32" xfId="4413" xr:uid="{00000000-0005-0000-0000-0000EA0B0000}"/>
    <cellStyle name="Normal 11 33" xfId="4414" xr:uid="{00000000-0005-0000-0000-0000EB0B0000}"/>
    <cellStyle name="Normal 11 34" xfId="4415" xr:uid="{00000000-0005-0000-0000-0000EC0B0000}"/>
    <cellStyle name="Normal 11 35" xfId="4416" xr:uid="{00000000-0005-0000-0000-0000ED0B0000}"/>
    <cellStyle name="Normal 11 36" xfId="4417" xr:uid="{00000000-0005-0000-0000-0000EE0B0000}"/>
    <cellStyle name="Normal 11 37" xfId="4418" xr:uid="{00000000-0005-0000-0000-0000EF0B0000}"/>
    <cellStyle name="Normal 11 38" xfId="4419" xr:uid="{00000000-0005-0000-0000-0000F00B0000}"/>
    <cellStyle name="Normal 11 39" xfId="4420" xr:uid="{00000000-0005-0000-0000-0000F10B0000}"/>
    <cellStyle name="Normal 11 4" xfId="107" xr:uid="{00000000-0005-0000-0000-0000F20B0000}"/>
    <cellStyle name="Normal 11 4 10" xfId="4421" xr:uid="{00000000-0005-0000-0000-0000F30B0000}"/>
    <cellStyle name="Normal 11 4 11" xfId="4422" xr:uid="{00000000-0005-0000-0000-0000F40B0000}"/>
    <cellStyle name="Normal 11 4 12" xfId="4423" xr:uid="{00000000-0005-0000-0000-0000F50B0000}"/>
    <cellStyle name="Normal 11 4 2" xfId="4424" xr:uid="{00000000-0005-0000-0000-0000F60B0000}"/>
    <cellStyle name="Normal 11 4 2 10" xfId="4425" xr:uid="{00000000-0005-0000-0000-0000F70B0000}"/>
    <cellStyle name="Normal 11 4 2 2" xfId="4426" xr:uid="{00000000-0005-0000-0000-0000F80B0000}"/>
    <cellStyle name="Normal 11 4 2 2 2" xfId="4427" xr:uid="{00000000-0005-0000-0000-0000F90B0000}"/>
    <cellStyle name="Normal 11 4 2 2 2 2" xfId="4428" xr:uid="{00000000-0005-0000-0000-0000FA0B0000}"/>
    <cellStyle name="Normal 11 4 2 2 2 2 2" xfId="4429" xr:uid="{00000000-0005-0000-0000-0000FB0B0000}"/>
    <cellStyle name="Normal 11 4 2 2 2 2 3" xfId="4430" xr:uid="{00000000-0005-0000-0000-0000FC0B0000}"/>
    <cellStyle name="Normal 11 4 2 2 2 3" xfId="4431" xr:uid="{00000000-0005-0000-0000-0000FD0B0000}"/>
    <cellStyle name="Normal 11 4 2 2 2 4" xfId="4432" xr:uid="{00000000-0005-0000-0000-0000FE0B0000}"/>
    <cellStyle name="Normal 11 4 2 2 2 5" xfId="4433" xr:uid="{00000000-0005-0000-0000-0000FF0B0000}"/>
    <cellStyle name="Normal 11 4 2 2 3" xfId="4434" xr:uid="{00000000-0005-0000-0000-0000000C0000}"/>
    <cellStyle name="Normal 11 4 2 2 3 2" xfId="4435" xr:uid="{00000000-0005-0000-0000-0000010C0000}"/>
    <cellStyle name="Normal 11 4 2 2 3 3" xfId="4436" xr:uid="{00000000-0005-0000-0000-0000020C0000}"/>
    <cellStyle name="Normal 11 4 2 2 4" xfId="4437" xr:uid="{00000000-0005-0000-0000-0000030C0000}"/>
    <cellStyle name="Normal 11 4 2 2 5" xfId="4438" xr:uid="{00000000-0005-0000-0000-0000040C0000}"/>
    <cellStyle name="Normal 11 4 2 2 6" xfId="4439" xr:uid="{00000000-0005-0000-0000-0000050C0000}"/>
    <cellStyle name="Normal 11 4 2 2 7" xfId="4440" xr:uid="{00000000-0005-0000-0000-0000060C0000}"/>
    <cellStyle name="Normal 11 4 2 2 8" xfId="4441" xr:uid="{00000000-0005-0000-0000-0000070C0000}"/>
    <cellStyle name="Normal 11 4 2 3" xfId="4442" xr:uid="{00000000-0005-0000-0000-0000080C0000}"/>
    <cellStyle name="Normal 11 4 2 3 2" xfId="4443" xr:uid="{00000000-0005-0000-0000-0000090C0000}"/>
    <cellStyle name="Normal 11 4 2 3 2 2" xfId="4444" xr:uid="{00000000-0005-0000-0000-00000A0C0000}"/>
    <cellStyle name="Normal 11 4 2 3 2 3" xfId="4445" xr:uid="{00000000-0005-0000-0000-00000B0C0000}"/>
    <cellStyle name="Normal 11 4 2 3 3" xfId="4446" xr:uid="{00000000-0005-0000-0000-00000C0C0000}"/>
    <cellStyle name="Normal 11 4 2 3 4" xfId="4447" xr:uid="{00000000-0005-0000-0000-00000D0C0000}"/>
    <cellStyle name="Normal 11 4 2 3 5" xfId="4448" xr:uid="{00000000-0005-0000-0000-00000E0C0000}"/>
    <cellStyle name="Normal 11 4 2 4" xfId="4449" xr:uid="{00000000-0005-0000-0000-00000F0C0000}"/>
    <cellStyle name="Normal 11 4 2 4 2" xfId="4450" xr:uid="{00000000-0005-0000-0000-0000100C0000}"/>
    <cellStyle name="Normal 11 4 2 4 3" xfId="4451" xr:uid="{00000000-0005-0000-0000-0000110C0000}"/>
    <cellStyle name="Normal 11 4 2 5" xfId="4452" xr:uid="{00000000-0005-0000-0000-0000120C0000}"/>
    <cellStyle name="Normal 11 4 2 5 2" xfId="4453" xr:uid="{00000000-0005-0000-0000-0000130C0000}"/>
    <cellStyle name="Normal 11 4 2 6" xfId="4454" xr:uid="{00000000-0005-0000-0000-0000140C0000}"/>
    <cellStyle name="Normal 11 4 2 6 2" xfId="4455" xr:uid="{00000000-0005-0000-0000-0000150C0000}"/>
    <cellStyle name="Normal 11 4 2 7" xfId="4456" xr:uid="{00000000-0005-0000-0000-0000160C0000}"/>
    <cellStyle name="Normal 11 4 2 8" xfId="4457" xr:uid="{00000000-0005-0000-0000-0000170C0000}"/>
    <cellStyle name="Normal 11 4 2 9" xfId="4458" xr:uid="{00000000-0005-0000-0000-0000180C0000}"/>
    <cellStyle name="Normal 11 4 2_Age_Gender" xfId="4459" xr:uid="{00000000-0005-0000-0000-0000190C0000}"/>
    <cellStyle name="Normal 11 4 3" xfId="4460" xr:uid="{00000000-0005-0000-0000-00001A0C0000}"/>
    <cellStyle name="Normal 11 4 3 2" xfId="4461" xr:uid="{00000000-0005-0000-0000-00001B0C0000}"/>
    <cellStyle name="Normal 11 4 3 2 2" xfId="4462" xr:uid="{00000000-0005-0000-0000-00001C0C0000}"/>
    <cellStyle name="Normal 11 4 3 2 2 2" xfId="4463" xr:uid="{00000000-0005-0000-0000-00001D0C0000}"/>
    <cellStyle name="Normal 11 4 3 2 2 3" xfId="4464" xr:uid="{00000000-0005-0000-0000-00001E0C0000}"/>
    <cellStyle name="Normal 11 4 3 2 3" xfId="4465" xr:uid="{00000000-0005-0000-0000-00001F0C0000}"/>
    <cellStyle name="Normal 11 4 3 2 4" xfId="4466" xr:uid="{00000000-0005-0000-0000-0000200C0000}"/>
    <cellStyle name="Normal 11 4 3 2 5" xfId="4467" xr:uid="{00000000-0005-0000-0000-0000210C0000}"/>
    <cellStyle name="Normal 11 4 3 3" xfId="4468" xr:uid="{00000000-0005-0000-0000-0000220C0000}"/>
    <cellStyle name="Normal 11 4 3 3 2" xfId="4469" xr:uid="{00000000-0005-0000-0000-0000230C0000}"/>
    <cellStyle name="Normal 11 4 3 3 3" xfId="4470" xr:uid="{00000000-0005-0000-0000-0000240C0000}"/>
    <cellStyle name="Normal 11 4 3 4" xfId="4471" xr:uid="{00000000-0005-0000-0000-0000250C0000}"/>
    <cellStyle name="Normal 11 4 3 5" xfId="4472" xr:uid="{00000000-0005-0000-0000-0000260C0000}"/>
    <cellStyle name="Normal 11 4 3 6" xfId="4473" xr:uid="{00000000-0005-0000-0000-0000270C0000}"/>
    <cellStyle name="Normal 11 4 3 7" xfId="4474" xr:uid="{00000000-0005-0000-0000-0000280C0000}"/>
    <cellStyle name="Normal 11 4 3 8" xfId="4475" xr:uid="{00000000-0005-0000-0000-0000290C0000}"/>
    <cellStyle name="Normal 11 4 4" xfId="4476" xr:uid="{00000000-0005-0000-0000-00002A0C0000}"/>
    <cellStyle name="Normal 11 4 4 2" xfId="4477" xr:uid="{00000000-0005-0000-0000-00002B0C0000}"/>
    <cellStyle name="Normal 11 4 4 2 2" xfId="4478" xr:uid="{00000000-0005-0000-0000-00002C0C0000}"/>
    <cellStyle name="Normal 11 4 4 2 3" xfId="4479" xr:uid="{00000000-0005-0000-0000-00002D0C0000}"/>
    <cellStyle name="Normal 11 4 4 3" xfId="4480" xr:uid="{00000000-0005-0000-0000-00002E0C0000}"/>
    <cellStyle name="Normal 11 4 4 4" xfId="4481" xr:uid="{00000000-0005-0000-0000-00002F0C0000}"/>
    <cellStyle name="Normal 11 4 4 5" xfId="4482" xr:uid="{00000000-0005-0000-0000-0000300C0000}"/>
    <cellStyle name="Normal 11 4 4 6" xfId="4483" xr:uid="{00000000-0005-0000-0000-0000310C0000}"/>
    <cellStyle name="Normal 11 4 4 7" xfId="4484" xr:uid="{00000000-0005-0000-0000-0000320C0000}"/>
    <cellStyle name="Normal 11 4 5" xfId="4485" xr:uid="{00000000-0005-0000-0000-0000330C0000}"/>
    <cellStyle name="Normal 11 4 5 2" xfId="4486" xr:uid="{00000000-0005-0000-0000-0000340C0000}"/>
    <cellStyle name="Normal 11 4 5 2 2" xfId="4487" xr:uid="{00000000-0005-0000-0000-0000350C0000}"/>
    <cellStyle name="Normal 11 4 5 2 3" xfId="4488" xr:uid="{00000000-0005-0000-0000-0000360C0000}"/>
    <cellStyle name="Normal 11 4 5 3" xfId="4489" xr:uid="{00000000-0005-0000-0000-0000370C0000}"/>
    <cellStyle name="Normal 11 4 5 4" xfId="4490" xr:uid="{00000000-0005-0000-0000-0000380C0000}"/>
    <cellStyle name="Normal 11 4 5 5" xfId="4491" xr:uid="{00000000-0005-0000-0000-0000390C0000}"/>
    <cellStyle name="Normal 11 4 6" xfId="4492" xr:uid="{00000000-0005-0000-0000-00003A0C0000}"/>
    <cellStyle name="Normal 11 4 6 2" xfId="4493" xr:uid="{00000000-0005-0000-0000-00003B0C0000}"/>
    <cellStyle name="Normal 11 4 6 3" xfId="4494" xr:uid="{00000000-0005-0000-0000-00003C0C0000}"/>
    <cellStyle name="Normal 11 4 7" xfId="4495" xr:uid="{00000000-0005-0000-0000-00003D0C0000}"/>
    <cellStyle name="Normal 11 4 7 2" xfId="4496" xr:uid="{00000000-0005-0000-0000-00003E0C0000}"/>
    <cellStyle name="Normal 11 4 8" xfId="4497" xr:uid="{00000000-0005-0000-0000-00003F0C0000}"/>
    <cellStyle name="Normal 11 4 8 2" xfId="4498" xr:uid="{00000000-0005-0000-0000-0000400C0000}"/>
    <cellStyle name="Normal 11 4 9" xfId="4499" xr:uid="{00000000-0005-0000-0000-0000410C0000}"/>
    <cellStyle name="Normal 11 4_Age_Gender" xfId="4500" xr:uid="{00000000-0005-0000-0000-0000420C0000}"/>
    <cellStyle name="Normal 11 40" xfId="4501" xr:uid="{00000000-0005-0000-0000-0000430C0000}"/>
    <cellStyle name="Normal 11 41" xfId="4502" xr:uid="{00000000-0005-0000-0000-0000440C0000}"/>
    <cellStyle name="Normal 11 42" xfId="4503" xr:uid="{00000000-0005-0000-0000-0000450C0000}"/>
    <cellStyle name="Normal 11 43" xfId="4504" xr:uid="{00000000-0005-0000-0000-0000460C0000}"/>
    <cellStyle name="Normal 11 44" xfId="4505" xr:uid="{00000000-0005-0000-0000-0000470C0000}"/>
    <cellStyle name="Normal 11 45" xfId="4506" xr:uid="{00000000-0005-0000-0000-0000480C0000}"/>
    <cellStyle name="Normal 11 46" xfId="4507" xr:uid="{00000000-0005-0000-0000-0000490C0000}"/>
    <cellStyle name="Normal 11 47" xfId="4508" xr:uid="{00000000-0005-0000-0000-00004A0C0000}"/>
    <cellStyle name="Normal 11 48" xfId="4509" xr:uid="{00000000-0005-0000-0000-00004B0C0000}"/>
    <cellStyle name="Normal 11 49" xfId="4510" xr:uid="{00000000-0005-0000-0000-00004C0C0000}"/>
    <cellStyle name="Normal 11 5" xfId="108" xr:uid="{00000000-0005-0000-0000-00004D0C0000}"/>
    <cellStyle name="Normal 11 5 10" xfId="4511" xr:uid="{00000000-0005-0000-0000-00004E0C0000}"/>
    <cellStyle name="Normal 11 5 11" xfId="4512" xr:uid="{00000000-0005-0000-0000-00004F0C0000}"/>
    <cellStyle name="Normal 11 5 12" xfId="4513" xr:uid="{00000000-0005-0000-0000-0000500C0000}"/>
    <cellStyle name="Normal 11 5 2" xfId="4514" xr:uid="{00000000-0005-0000-0000-0000510C0000}"/>
    <cellStyle name="Normal 11 5 2 10" xfId="4515" xr:uid="{00000000-0005-0000-0000-0000520C0000}"/>
    <cellStyle name="Normal 11 5 2 2" xfId="4516" xr:uid="{00000000-0005-0000-0000-0000530C0000}"/>
    <cellStyle name="Normal 11 5 2 2 2" xfId="4517" xr:uid="{00000000-0005-0000-0000-0000540C0000}"/>
    <cellStyle name="Normal 11 5 2 2 2 2" xfId="4518" xr:uid="{00000000-0005-0000-0000-0000550C0000}"/>
    <cellStyle name="Normal 11 5 2 2 2 2 2" xfId="4519" xr:uid="{00000000-0005-0000-0000-0000560C0000}"/>
    <cellStyle name="Normal 11 5 2 2 2 2 3" xfId="4520" xr:uid="{00000000-0005-0000-0000-0000570C0000}"/>
    <cellStyle name="Normal 11 5 2 2 2 3" xfId="4521" xr:uid="{00000000-0005-0000-0000-0000580C0000}"/>
    <cellStyle name="Normal 11 5 2 2 2 4" xfId="4522" xr:uid="{00000000-0005-0000-0000-0000590C0000}"/>
    <cellStyle name="Normal 11 5 2 2 2 5" xfId="4523" xr:uid="{00000000-0005-0000-0000-00005A0C0000}"/>
    <cellStyle name="Normal 11 5 2 2 3" xfId="4524" xr:uid="{00000000-0005-0000-0000-00005B0C0000}"/>
    <cellStyle name="Normal 11 5 2 2 3 2" xfId="4525" xr:uid="{00000000-0005-0000-0000-00005C0C0000}"/>
    <cellStyle name="Normal 11 5 2 2 3 3" xfId="4526" xr:uid="{00000000-0005-0000-0000-00005D0C0000}"/>
    <cellStyle name="Normal 11 5 2 2 4" xfId="4527" xr:uid="{00000000-0005-0000-0000-00005E0C0000}"/>
    <cellStyle name="Normal 11 5 2 2 5" xfId="4528" xr:uid="{00000000-0005-0000-0000-00005F0C0000}"/>
    <cellStyle name="Normal 11 5 2 2 6" xfId="4529" xr:uid="{00000000-0005-0000-0000-0000600C0000}"/>
    <cellStyle name="Normal 11 5 2 2 7" xfId="4530" xr:uid="{00000000-0005-0000-0000-0000610C0000}"/>
    <cellStyle name="Normal 11 5 2 2 8" xfId="4531" xr:uid="{00000000-0005-0000-0000-0000620C0000}"/>
    <cellStyle name="Normal 11 5 2 3" xfId="4532" xr:uid="{00000000-0005-0000-0000-0000630C0000}"/>
    <cellStyle name="Normal 11 5 2 3 2" xfId="4533" xr:uid="{00000000-0005-0000-0000-0000640C0000}"/>
    <cellStyle name="Normal 11 5 2 3 2 2" xfId="4534" xr:uid="{00000000-0005-0000-0000-0000650C0000}"/>
    <cellStyle name="Normal 11 5 2 3 2 3" xfId="4535" xr:uid="{00000000-0005-0000-0000-0000660C0000}"/>
    <cellStyle name="Normal 11 5 2 3 3" xfId="4536" xr:uid="{00000000-0005-0000-0000-0000670C0000}"/>
    <cellStyle name="Normal 11 5 2 3 4" xfId="4537" xr:uid="{00000000-0005-0000-0000-0000680C0000}"/>
    <cellStyle name="Normal 11 5 2 3 5" xfId="4538" xr:uid="{00000000-0005-0000-0000-0000690C0000}"/>
    <cellStyle name="Normal 11 5 2 4" xfId="4539" xr:uid="{00000000-0005-0000-0000-00006A0C0000}"/>
    <cellStyle name="Normal 11 5 2 4 2" xfId="4540" xr:uid="{00000000-0005-0000-0000-00006B0C0000}"/>
    <cellStyle name="Normal 11 5 2 4 3" xfId="4541" xr:uid="{00000000-0005-0000-0000-00006C0C0000}"/>
    <cellStyle name="Normal 11 5 2 5" xfId="4542" xr:uid="{00000000-0005-0000-0000-00006D0C0000}"/>
    <cellStyle name="Normal 11 5 2 5 2" xfId="4543" xr:uid="{00000000-0005-0000-0000-00006E0C0000}"/>
    <cellStyle name="Normal 11 5 2 6" xfId="4544" xr:uid="{00000000-0005-0000-0000-00006F0C0000}"/>
    <cellStyle name="Normal 11 5 2 6 2" xfId="4545" xr:uid="{00000000-0005-0000-0000-0000700C0000}"/>
    <cellStyle name="Normal 11 5 2 7" xfId="4546" xr:uid="{00000000-0005-0000-0000-0000710C0000}"/>
    <cellStyle name="Normal 11 5 2 8" xfId="4547" xr:uid="{00000000-0005-0000-0000-0000720C0000}"/>
    <cellStyle name="Normal 11 5 2 9" xfId="4548" xr:uid="{00000000-0005-0000-0000-0000730C0000}"/>
    <cellStyle name="Normal 11 5 2_Age_Gender" xfId="4549" xr:uid="{00000000-0005-0000-0000-0000740C0000}"/>
    <cellStyle name="Normal 11 5 3" xfId="4550" xr:uid="{00000000-0005-0000-0000-0000750C0000}"/>
    <cellStyle name="Normal 11 5 3 2" xfId="4551" xr:uid="{00000000-0005-0000-0000-0000760C0000}"/>
    <cellStyle name="Normal 11 5 3 2 2" xfId="4552" xr:uid="{00000000-0005-0000-0000-0000770C0000}"/>
    <cellStyle name="Normal 11 5 3 2 2 2" xfId="4553" xr:uid="{00000000-0005-0000-0000-0000780C0000}"/>
    <cellStyle name="Normal 11 5 3 2 2 3" xfId="4554" xr:uid="{00000000-0005-0000-0000-0000790C0000}"/>
    <cellStyle name="Normal 11 5 3 2 3" xfId="4555" xr:uid="{00000000-0005-0000-0000-00007A0C0000}"/>
    <cellStyle name="Normal 11 5 3 2 4" xfId="4556" xr:uid="{00000000-0005-0000-0000-00007B0C0000}"/>
    <cellStyle name="Normal 11 5 3 2 5" xfId="4557" xr:uid="{00000000-0005-0000-0000-00007C0C0000}"/>
    <cellStyle name="Normal 11 5 3 3" xfId="4558" xr:uid="{00000000-0005-0000-0000-00007D0C0000}"/>
    <cellStyle name="Normal 11 5 3 3 2" xfId="4559" xr:uid="{00000000-0005-0000-0000-00007E0C0000}"/>
    <cellStyle name="Normal 11 5 3 3 3" xfId="4560" xr:uid="{00000000-0005-0000-0000-00007F0C0000}"/>
    <cellStyle name="Normal 11 5 3 4" xfId="4561" xr:uid="{00000000-0005-0000-0000-0000800C0000}"/>
    <cellStyle name="Normal 11 5 3 5" xfId="4562" xr:uid="{00000000-0005-0000-0000-0000810C0000}"/>
    <cellStyle name="Normal 11 5 3 6" xfId="4563" xr:uid="{00000000-0005-0000-0000-0000820C0000}"/>
    <cellStyle name="Normal 11 5 3 7" xfId="4564" xr:uid="{00000000-0005-0000-0000-0000830C0000}"/>
    <cellStyle name="Normal 11 5 3 8" xfId="4565" xr:uid="{00000000-0005-0000-0000-0000840C0000}"/>
    <cellStyle name="Normal 11 5 4" xfId="4566" xr:uid="{00000000-0005-0000-0000-0000850C0000}"/>
    <cellStyle name="Normal 11 5 4 2" xfId="4567" xr:uid="{00000000-0005-0000-0000-0000860C0000}"/>
    <cellStyle name="Normal 11 5 4 2 2" xfId="4568" xr:uid="{00000000-0005-0000-0000-0000870C0000}"/>
    <cellStyle name="Normal 11 5 4 2 3" xfId="4569" xr:uid="{00000000-0005-0000-0000-0000880C0000}"/>
    <cellStyle name="Normal 11 5 4 3" xfId="4570" xr:uid="{00000000-0005-0000-0000-0000890C0000}"/>
    <cellStyle name="Normal 11 5 4 4" xfId="4571" xr:uid="{00000000-0005-0000-0000-00008A0C0000}"/>
    <cellStyle name="Normal 11 5 4 5" xfId="4572" xr:uid="{00000000-0005-0000-0000-00008B0C0000}"/>
    <cellStyle name="Normal 11 5 4 6" xfId="4573" xr:uid="{00000000-0005-0000-0000-00008C0C0000}"/>
    <cellStyle name="Normal 11 5 4 7" xfId="4574" xr:uid="{00000000-0005-0000-0000-00008D0C0000}"/>
    <cellStyle name="Normal 11 5 5" xfId="4575" xr:uid="{00000000-0005-0000-0000-00008E0C0000}"/>
    <cellStyle name="Normal 11 5 5 2" xfId="4576" xr:uid="{00000000-0005-0000-0000-00008F0C0000}"/>
    <cellStyle name="Normal 11 5 5 2 2" xfId="4577" xr:uid="{00000000-0005-0000-0000-0000900C0000}"/>
    <cellStyle name="Normal 11 5 5 2 3" xfId="4578" xr:uid="{00000000-0005-0000-0000-0000910C0000}"/>
    <cellStyle name="Normal 11 5 5 3" xfId="4579" xr:uid="{00000000-0005-0000-0000-0000920C0000}"/>
    <cellStyle name="Normal 11 5 5 4" xfId="4580" xr:uid="{00000000-0005-0000-0000-0000930C0000}"/>
    <cellStyle name="Normal 11 5 5 5" xfId="4581" xr:uid="{00000000-0005-0000-0000-0000940C0000}"/>
    <cellStyle name="Normal 11 5 6" xfId="4582" xr:uid="{00000000-0005-0000-0000-0000950C0000}"/>
    <cellStyle name="Normal 11 5 6 2" xfId="4583" xr:uid="{00000000-0005-0000-0000-0000960C0000}"/>
    <cellStyle name="Normal 11 5 6 3" xfId="4584" xr:uid="{00000000-0005-0000-0000-0000970C0000}"/>
    <cellStyle name="Normal 11 5 7" xfId="4585" xr:uid="{00000000-0005-0000-0000-0000980C0000}"/>
    <cellStyle name="Normal 11 5 7 2" xfId="4586" xr:uid="{00000000-0005-0000-0000-0000990C0000}"/>
    <cellStyle name="Normal 11 5 8" xfId="4587" xr:uid="{00000000-0005-0000-0000-00009A0C0000}"/>
    <cellStyle name="Normal 11 5 8 2" xfId="4588" xr:uid="{00000000-0005-0000-0000-00009B0C0000}"/>
    <cellStyle name="Normal 11 5 9" xfId="4589" xr:uid="{00000000-0005-0000-0000-00009C0C0000}"/>
    <cellStyle name="Normal 11 5_Age_Gender" xfId="4590" xr:uid="{00000000-0005-0000-0000-00009D0C0000}"/>
    <cellStyle name="Normal 11 50" xfId="4591" xr:uid="{00000000-0005-0000-0000-00009E0C0000}"/>
    <cellStyle name="Normal 11 51" xfId="4592" xr:uid="{00000000-0005-0000-0000-00009F0C0000}"/>
    <cellStyle name="Normal 11 52" xfId="4593" xr:uid="{00000000-0005-0000-0000-0000A00C0000}"/>
    <cellStyle name="Normal 11 53" xfId="4594" xr:uid="{00000000-0005-0000-0000-0000A10C0000}"/>
    <cellStyle name="Normal 11 54" xfId="4595" xr:uid="{00000000-0005-0000-0000-0000A20C0000}"/>
    <cellStyle name="Normal 11 55" xfId="4596" xr:uid="{00000000-0005-0000-0000-0000A30C0000}"/>
    <cellStyle name="Normal 11 56" xfId="4597" xr:uid="{00000000-0005-0000-0000-0000A40C0000}"/>
    <cellStyle name="Normal 11 57" xfId="4598" xr:uid="{00000000-0005-0000-0000-0000A50C0000}"/>
    <cellStyle name="Normal 11 58" xfId="4599" xr:uid="{00000000-0005-0000-0000-0000A60C0000}"/>
    <cellStyle name="Normal 11 59" xfId="4600" xr:uid="{00000000-0005-0000-0000-0000A70C0000}"/>
    <cellStyle name="Normal 11 6" xfId="109" xr:uid="{00000000-0005-0000-0000-0000A80C0000}"/>
    <cellStyle name="Normal 11 6 10" xfId="4601" xr:uid="{00000000-0005-0000-0000-0000A90C0000}"/>
    <cellStyle name="Normal 11 6 11" xfId="4602" xr:uid="{00000000-0005-0000-0000-0000AA0C0000}"/>
    <cellStyle name="Normal 11 6 12" xfId="4603" xr:uid="{00000000-0005-0000-0000-0000AB0C0000}"/>
    <cellStyle name="Normal 11 6 2" xfId="4604" xr:uid="{00000000-0005-0000-0000-0000AC0C0000}"/>
    <cellStyle name="Normal 11 6 2 10" xfId="4605" xr:uid="{00000000-0005-0000-0000-0000AD0C0000}"/>
    <cellStyle name="Normal 11 6 2 2" xfId="4606" xr:uid="{00000000-0005-0000-0000-0000AE0C0000}"/>
    <cellStyle name="Normal 11 6 2 2 2" xfId="4607" xr:uid="{00000000-0005-0000-0000-0000AF0C0000}"/>
    <cellStyle name="Normal 11 6 2 2 2 2" xfId="4608" xr:uid="{00000000-0005-0000-0000-0000B00C0000}"/>
    <cellStyle name="Normal 11 6 2 2 2 2 2" xfId="4609" xr:uid="{00000000-0005-0000-0000-0000B10C0000}"/>
    <cellStyle name="Normal 11 6 2 2 2 2 3" xfId="4610" xr:uid="{00000000-0005-0000-0000-0000B20C0000}"/>
    <cellStyle name="Normal 11 6 2 2 2 3" xfId="4611" xr:uid="{00000000-0005-0000-0000-0000B30C0000}"/>
    <cellStyle name="Normal 11 6 2 2 2 4" xfId="4612" xr:uid="{00000000-0005-0000-0000-0000B40C0000}"/>
    <cellStyle name="Normal 11 6 2 2 2 5" xfId="4613" xr:uid="{00000000-0005-0000-0000-0000B50C0000}"/>
    <cellStyle name="Normal 11 6 2 2 3" xfId="4614" xr:uid="{00000000-0005-0000-0000-0000B60C0000}"/>
    <cellStyle name="Normal 11 6 2 2 3 2" xfId="4615" xr:uid="{00000000-0005-0000-0000-0000B70C0000}"/>
    <cellStyle name="Normal 11 6 2 2 3 3" xfId="4616" xr:uid="{00000000-0005-0000-0000-0000B80C0000}"/>
    <cellStyle name="Normal 11 6 2 2 4" xfId="4617" xr:uid="{00000000-0005-0000-0000-0000B90C0000}"/>
    <cellStyle name="Normal 11 6 2 2 5" xfId="4618" xr:uid="{00000000-0005-0000-0000-0000BA0C0000}"/>
    <cellStyle name="Normal 11 6 2 2 6" xfId="4619" xr:uid="{00000000-0005-0000-0000-0000BB0C0000}"/>
    <cellStyle name="Normal 11 6 2 2 7" xfId="4620" xr:uid="{00000000-0005-0000-0000-0000BC0C0000}"/>
    <cellStyle name="Normal 11 6 2 2 8" xfId="4621" xr:uid="{00000000-0005-0000-0000-0000BD0C0000}"/>
    <cellStyle name="Normal 11 6 2 3" xfId="4622" xr:uid="{00000000-0005-0000-0000-0000BE0C0000}"/>
    <cellStyle name="Normal 11 6 2 3 2" xfId="4623" xr:uid="{00000000-0005-0000-0000-0000BF0C0000}"/>
    <cellStyle name="Normal 11 6 2 3 2 2" xfId="4624" xr:uid="{00000000-0005-0000-0000-0000C00C0000}"/>
    <cellStyle name="Normal 11 6 2 3 2 3" xfId="4625" xr:uid="{00000000-0005-0000-0000-0000C10C0000}"/>
    <cellStyle name="Normal 11 6 2 3 3" xfId="4626" xr:uid="{00000000-0005-0000-0000-0000C20C0000}"/>
    <cellStyle name="Normal 11 6 2 3 4" xfId="4627" xr:uid="{00000000-0005-0000-0000-0000C30C0000}"/>
    <cellStyle name="Normal 11 6 2 3 5" xfId="4628" xr:uid="{00000000-0005-0000-0000-0000C40C0000}"/>
    <cellStyle name="Normal 11 6 2 4" xfId="4629" xr:uid="{00000000-0005-0000-0000-0000C50C0000}"/>
    <cellStyle name="Normal 11 6 2 4 2" xfId="4630" xr:uid="{00000000-0005-0000-0000-0000C60C0000}"/>
    <cellStyle name="Normal 11 6 2 4 3" xfId="4631" xr:uid="{00000000-0005-0000-0000-0000C70C0000}"/>
    <cellStyle name="Normal 11 6 2 5" xfId="4632" xr:uid="{00000000-0005-0000-0000-0000C80C0000}"/>
    <cellStyle name="Normal 11 6 2 5 2" xfId="4633" xr:uid="{00000000-0005-0000-0000-0000C90C0000}"/>
    <cellStyle name="Normal 11 6 2 6" xfId="4634" xr:uid="{00000000-0005-0000-0000-0000CA0C0000}"/>
    <cellStyle name="Normal 11 6 2 6 2" xfId="4635" xr:uid="{00000000-0005-0000-0000-0000CB0C0000}"/>
    <cellStyle name="Normal 11 6 2 7" xfId="4636" xr:uid="{00000000-0005-0000-0000-0000CC0C0000}"/>
    <cellStyle name="Normal 11 6 2 8" xfId="4637" xr:uid="{00000000-0005-0000-0000-0000CD0C0000}"/>
    <cellStyle name="Normal 11 6 2 9" xfId="4638" xr:uid="{00000000-0005-0000-0000-0000CE0C0000}"/>
    <cellStyle name="Normal 11 6 2_Age_Gender" xfId="4639" xr:uid="{00000000-0005-0000-0000-0000CF0C0000}"/>
    <cellStyle name="Normal 11 6 3" xfId="4640" xr:uid="{00000000-0005-0000-0000-0000D00C0000}"/>
    <cellStyle name="Normal 11 6 3 2" xfId="4641" xr:uid="{00000000-0005-0000-0000-0000D10C0000}"/>
    <cellStyle name="Normal 11 6 3 2 2" xfId="4642" xr:uid="{00000000-0005-0000-0000-0000D20C0000}"/>
    <cellStyle name="Normal 11 6 3 2 2 2" xfId="4643" xr:uid="{00000000-0005-0000-0000-0000D30C0000}"/>
    <cellStyle name="Normal 11 6 3 2 2 3" xfId="4644" xr:uid="{00000000-0005-0000-0000-0000D40C0000}"/>
    <cellStyle name="Normal 11 6 3 2 3" xfId="4645" xr:uid="{00000000-0005-0000-0000-0000D50C0000}"/>
    <cellStyle name="Normal 11 6 3 2 4" xfId="4646" xr:uid="{00000000-0005-0000-0000-0000D60C0000}"/>
    <cellStyle name="Normal 11 6 3 2 5" xfId="4647" xr:uid="{00000000-0005-0000-0000-0000D70C0000}"/>
    <cellStyle name="Normal 11 6 3 3" xfId="4648" xr:uid="{00000000-0005-0000-0000-0000D80C0000}"/>
    <cellStyle name="Normal 11 6 3 3 2" xfId="4649" xr:uid="{00000000-0005-0000-0000-0000D90C0000}"/>
    <cellStyle name="Normal 11 6 3 3 3" xfId="4650" xr:uid="{00000000-0005-0000-0000-0000DA0C0000}"/>
    <cellStyle name="Normal 11 6 3 4" xfId="4651" xr:uid="{00000000-0005-0000-0000-0000DB0C0000}"/>
    <cellStyle name="Normal 11 6 3 5" xfId="4652" xr:uid="{00000000-0005-0000-0000-0000DC0C0000}"/>
    <cellStyle name="Normal 11 6 3 6" xfId="4653" xr:uid="{00000000-0005-0000-0000-0000DD0C0000}"/>
    <cellStyle name="Normal 11 6 3 7" xfId="4654" xr:uid="{00000000-0005-0000-0000-0000DE0C0000}"/>
    <cellStyle name="Normal 11 6 3 8" xfId="4655" xr:uid="{00000000-0005-0000-0000-0000DF0C0000}"/>
    <cellStyle name="Normal 11 6 4" xfId="4656" xr:uid="{00000000-0005-0000-0000-0000E00C0000}"/>
    <cellStyle name="Normal 11 6 4 2" xfId="4657" xr:uid="{00000000-0005-0000-0000-0000E10C0000}"/>
    <cellStyle name="Normal 11 6 4 2 2" xfId="4658" xr:uid="{00000000-0005-0000-0000-0000E20C0000}"/>
    <cellStyle name="Normal 11 6 4 2 3" xfId="4659" xr:uid="{00000000-0005-0000-0000-0000E30C0000}"/>
    <cellStyle name="Normal 11 6 4 3" xfId="4660" xr:uid="{00000000-0005-0000-0000-0000E40C0000}"/>
    <cellStyle name="Normal 11 6 4 4" xfId="4661" xr:uid="{00000000-0005-0000-0000-0000E50C0000}"/>
    <cellStyle name="Normal 11 6 4 5" xfId="4662" xr:uid="{00000000-0005-0000-0000-0000E60C0000}"/>
    <cellStyle name="Normal 11 6 4 6" xfId="4663" xr:uid="{00000000-0005-0000-0000-0000E70C0000}"/>
    <cellStyle name="Normal 11 6 4 7" xfId="4664" xr:uid="{00000000-0005-0000-0000-0000E80C0000}"/>
    <cellStyle name="Normal 11 6 5" xfId="4665" xr:uid="{00000000-0005-0000-0000-0000E90C0000}"/>
    <cellStyle name="Normal 11 6 5 2" xfId="4666" xr:uid="{00000000-0005-0000-0000-0000EA0C0000}"/>
    <cellStyle name="Normal 11 6 5 2 2" xfId="4667" xr:uid="{00000000-0005-0000-0000-0000EB0C0000}"/>
    <cellStyle name="Normal 11 6 5 2 3" xfId="4668" xr:uid="{00000000-0005-0000-0000-0000EC0C0000}"/>
    <cellStyle name="Normal 11 6 5 3" xfId="4669" xr:uid="{00000000-0005-0000-0000-0000ED0C0000}"/>
    <cellStyle name="Normal 11 6 5 4" xfId="4670" xr:uid="{00000000-0005-0000-0000-0000EE0C0000}"/>
    <cellStyle name="Normal 11 6 5 5" xfId="4671" xr:uid="{00000000-0005-0000-0000-0000EF0C0000}"/>
    <cellStyle name="Normal 11 6 6" xfId="4672" xr:uid="{00000000-0005-0000-0000-0000F00C0000}"/>
    <cellStyle name="Normal 11 6 6 2" xfId="4673" xr:uid="{00000000-0005-0000-0000-0000F10C0000}"/>
    <cellStyle name="Normal 11 6 6 3" xfId="4674" xr:uid="{00000000-0005-0000-0000-0000F20C0000}"/>
    <cellStyle name="Normal 11 6 7" xfId="4675" xr:uid="{00000000-0005-0000-0000-0000F30C0000}"/>
    <cellStyle name="Normal 11 6 7 2" xfId="4676" xr:uid="{00000000-0005-0000-0000-0000F40C0000}"/>
    <cellStyle name="Normal 11 6 8" xfId="4677" xr:uid="{00000000-0005-0000-0000-0000F50C0000}"/>
    <cellStyle name="Normal 11 6 8 2" xfId="4678" xr:uid="{00000000-0005-0000-0000-0000F60C0000}"/>
    <cellStyle name="Normal 11 6 9" xfId="4679" xr:uid="{00000000-0005-0000-0000-0000F70C0000}"/>
    <cellStyle name="Normal 11 6_Age_Gender" xfId="4680" xr:uid="{00000000-0005-0000-0000-0000F80C0000}"/>
    <cellStyle name="Normal 11 60" xfId="4681" xr:uid="{00000000-0005-0000-0000-0000F90C0000}"/>
    <cellStyle name="Normal 11 61" xfId="4682" xr:uid="{00000000-0005-0000-0000-0000FA0C0000}"/>
    <cellStyle name="Normal 11 62" xfId="4683" xr:uid="{00000000-0005-0000-0000-0000FB0C0000}"/>
    <cellStyle name="Normal 11 63" xfId="4684" xr:uid="{00000000-0005-0000-0000-0000FC0C0000}"/>
    <cellStyle name="Normal 11 64" xfId="4685" xr:uid="{00000000-0005-0000-0000-0000FD0C0000}"/>
    <cellStyle name="Normal 11 65" xfId="4686" xr:uid="{00000000-0005-0000-0000-0000FE0C0000}"/>
    <cellStyle name="Normal 11 66" xfId="4687" xr:uid="{00000000-0005-0000-0000-0000FF0C0000}"/>
    <cellStyle name="Normal 11 67" xfId="4688" xr:uid="{00000000-0005-0000-0000-0000000D0000}"/>
    <cellStyle name="Normal 11 68" xfId="4689" xr:uid="{00000000-0005-0000-0000-0000010D0000}"/>
    <cellStyle name="Normal 11 69" xfId="4690" xr:uid="{00000000-0005-0000-0000-0000020D0000}"/>
    <cellStyle name="Normal 11 7" xfId="110" xr:uid="{00000000-0005-0000-0000-0000030D0000}"/>
    <cellStyle name="Normal 11 7 10" xfId="4691" xr:uid="{00000000-0005-0000-0000-0000040D0000}"/>
    <cellStyle name="Normal 11 7 11" xfId="4692" xr:uid="{00000000-0005-0000-0000-0000050D0000}"/>
    <cellStyle name="Normal 11 7 12" xfId="4693" xr:uid="{00000000-0005-0000-0000-0000060D0000}"/>
    <cellStyle name="Normal 11 7 2" xfId="4694" xr:uid="{00000000-0005-0000-0000-0000070D0000}"/>
    <cellStyle name="Normal 11 7 2 10" xfId="4695" xr:uid="{00000000-0005-0000-0000-0000080D0000}"/>
    <cellStyle name="Normal 11 7 2 2" xfId="4696" xr:uid="{00000000-0005-0000-0000-0000090D0000}"/>
    <cellStyle name="Normal 11 7 2 2 2" xfId="4697" xr:uid="{00000000-0005-0000-0000-00000A0D0000}"/>
    <cellStyle name="Normal 11 7 2 2 2 2" xfId="4698" xr:uid="{00000000-0005-0000-0000-00000B0D0000}"/>
    <cellStyle name="Normal 11 7 2 2 2 2 2" xfId="4699" xr:uid="{00000000-0005-0000-0000-00000C0D0000}"/>
    <cellStyle name="Normal 11 7 2 2 2 2 3" xfId="4700" xr:uid="{00000000-0005-0000-0000-00000D0D0000}"/>
    <cellStyle name="Normal 11 7 2 2 2 3" xfId="4701" xr:uid="{00000000-0005-0000-0000-00000E0D0000}"/>
    <cellStyle name="Normal 11 7 2 2 2 4" xfId="4702" xr:uid="{00000000-0005-0000-0000-00000F0D0000}"/>
    <cellStyle name="Normal 11 7 2 2 2 5" xfId="4703" xr:uid="{00000000-0005-0000-0000-0000100D0000}"/>
    <cellStyle name="Normal 11 7 2 2 3" xfId="4704" xr:uid="{00000000-0005-0000-0000-0000110D0000}"/>
    <cellStyle name="Normal 11 7 2 2 3 2" xfId="4705" xr:uid="{00000000-0005-0000-0000-0000120D0000}"/>
    <cellStyle name="Normal 11 7 2 2 3 3" xfId="4706" xr:uid="{00000000-0005-0000-0000-0000130D0000}"/>
    <cellStyle name="Normal 11 7 2 2 4" xfId="4707" xr:uid="{00000000-0005-0000-0000-0000140D0000}"/>
    <cellStyle name="Normal 11 7 2 2 5" xfId="4708" xr:uid="{00000000-0005-0000-0000-0000150D0000}"/>
    <cellStyle name="Normal 11 7 2 2 6" xfId="4709" xr:uid="{00000000-0005-0000-0000-0000160D0000}"/>
    <cellStyle name="Normal 11 7 2 2 7" xfId="4710" xr:uid="{00000000-0005-0000-0000-0000170D0000}"/>
    <cellStyle name="Normal 11 7 2 2 8" xfId="4711" xr:uid="{00000000-0005-0000-0000-0000180D0000}"/>
    <cellStyle name="Normal 11 7 2 3" xfId="4712" xr:uid="{00000000-0005-0000-0000-0000190D0000}"/>
    <cellStyle name="Normal 11 7 2 3 2" xfId="4713" xr:uid="{00000000-0005-0000-0000-00001A0D0000}"/>
    <cellStyle name="Normal 11 7 2 3 2 2" xfId="4714" xr:uid="{00000000-0005-0000-0000-00001B0D0000}"/>
    <cellStyle name="Normal 11 7 2 3 2 3" xfId="4715" xr:uid="{00000000-0005-0000-0000-00001C0D0000}"/>
    <cellStyle name="Normal 11 7 2 3 3" xfId="4716" xr:uid="{00000000-0005-0000-0000-00001D0D0000}"/>
    <cellStyle name="Normal 11 7 2 3 4" xfId="4717" xr:uid="{00000000-0005-0000-0000-00001E0D0000}"/>
    <cellStyle name="Normal 11 7 2 3 5" xfId="4718" xr:uid="{00000000-0005-0000-0000-00001F0D0000}"/>
    <cellStyle name="Normal 11 7 2 4" xfId="4719" xr:uid="{00000000-0005-0000-0000-0000200D0000}"/>
    <cellStyle name="Normal 11 7 2 4 2" xfId="4720" xr:uid="{00000000-0005-0000-0000-0000210D0000}"/>
    <cellStyle name="Normal 11 7 2 4 3" xfId="4721" xr:uid="{00000000-0005-0000-0000-0000220D0000}"/>
    <cellStyle name="Normal 11 7 2 5" xfId="4722" xr:uid="{00000000-0005-0000-0000-0000230D0000}"/>
    <cellStyle name="Normal 11 7 2 5 2" xfId="4723" xr:uid="{00000000-0005-0000-0000-0000240D0000}"/>
    <cellStyle name="Normal 11 7 2 6" xfId="4724" xr:uid="{00000000-0005-0000-0000-0000250D0000}"/>
    <cellStyle name="Normal 11 7 2 6 2" xfId="4725" xr:uid="{00000000-0005-0000-0000-0000260D0000}"/>
    <cellStyle name="Normal 11 7 2 7" xfId="4726" xr:uid="{00000000-0005-0000-0000-0000270D0000}"/>
    <cellStyle name="Normal 11 7 2 8" xfId="4727" xr:uid="{00000000-0005-0000-0000-0000280D0000}"/>
    <cellStyle name="Normal 11 7 2 9" xfId="4728" xr:uid="{00000000-0005-0000-0000-0000290D0000}"/>
    <cellStyle name="Normal 11 7 2_Age_Gender" xfId="4729" xr:uid="{00000000-0005-0000-0000-00002A0D0000}"/>
    <cellStyle name="Normal 11 7 3" xfId="4730" xr:uid="{00000000-0005-0000-0000-00002B0D0000}"/>
    <cellStyle name="Normal 11 7 3 2" xfId="4731" xr:uid="{00000000-0005-0000-0000-00002C0D0000}"/>
    <cellStyle name="Normal 11 7 3 2 2" xfId="4732" xr:uid="{00000000-0005-0000-0000-00002D0D0000}"/>
    <cellStyle name="Normal 11 7 3 2 2 2" xfId="4733" xr:uid="{00000000-0005-0000-0000-00002E0D0000}"/>
    <cellStyle name="Normal 11 7 3 2 2 3" xfId="4734" xr:uid="{00000000-0005-0000-0000-00002F0D0000}"/>
    <cellStyle name="Normal 11 7 3 2 3" xfId="4735" xr:uid="{00000000-0005-0000-0000-0000300D0000}"/>
    <cellStyle name="Normal 11 7 3 2 4" xfId="4736" xr:uid="{00000000-0005-0000-0000-0000310D0000}"/>
    <cellStyle name="Normal 11 7 3 2 5" xfId="4737" xr:uid="{00000000-0005-0000-0000-0000320D0000}"/>
    <cellStyle name="Normal 11 7 3 3" xfId="4738" xr:uid="{00000000-0005-0000-0000-0000330D0000}"/>
    <cellStyle name="Normal 11 7 3 3 2" xfId="4739" xr:uid="{00000000-0005-0000-0000-0000340D0000}"/>
    <cellStyle name="Normal 11 7 3 3 3" xfId="4740" xr:uid="{00000000-0005-0000-0000-0000350D0000}"/>
    <cellStyle name="Normal 11 7 3 4" xfId="4741" xr:uid="{00000000-0005-0000-0000-0000360D0000}"/>
    <cellStyle name="Normal 11 7 3 5" xfId="4742" xr:uid="{00000000-0005-0000-0000-0000370D0000}"/>
    <cellStyle name="Normal 11 7 3 6" xfId="4743" xr:uid="{00000000-0005-0000-0000-0000380D0000}"/>
    <cellStyle name="Normal 11 7 3 7" xfId="4744" xr:uid="{00000000-0005-0000-0000-0000390D0000}"/>
    <cellStyle name="Normal 11 7 3 8" xfId="4745" xr:uid="{00000000-0005-0000-0000-00003A0D0000}"/>
    <cellStyle name="Normal 11 7 4" xfId="4746" xr:uid="{00000000-0005-0000-0000-00003B0D0000}"/>
    <cellStyle name="Normal 11 7 4 2" xfId="4747" xr:uid="{00000000-0005-0000-0000-00003C0D0000}"/>
    <cellStyle name="Normal 11 7 4 2 2" xfId="4748" xr:uid="{00000000-0005-0000-0000-00003D0D0000}"/>
    <cellStyle name="Normal 11 7 4 2 3" xfId="4749" xr:uid="{00000000-0005-0000-0000-00003E0D0000}"/>
    <cellStyle name="Normal 11 7 4 3" xfId="4750" xr:uid="{00000000-0005-0000-0000-00003F0D0000}"/>
    <cellStyle name="Normal 11 7 4 4" xfId="4751" xr:uid="{00000000-0005-0000-0000-0000400D0000}"/>
    <cellStyle name="Normal 11 7 4 5" xfId="4752" xr:uid="{00000000-0005-0000-0000-0000410D0000}"/>
    <cellStyle name="Normal 11 7 4 6" xfId="4753" xr:uid="{00000000-0005-0000-0000-0000420D0000}"/>
    <cellStyle name="Normal 11 7 4 7" xfId="4754" xr:uid="{00000000-0005-0000-0000-0000430D0000}"/>
    <cellStyle name="Normal 11 7 5" xfId="4755" xr:uid="{00000000-0005-0000-0000-0000440D0000}"/>
    <cellStyle name="Normal 11 7 5 2" xfId="4756" xr:uid="{00000000-0005-0000-0000-0000450D0000}"/>
    <cellStyle name="Normal 11 7 5 2 2" xfId="4757" xr:uid="{00000000-0005-0000-0000-0000460D0000}"/>
    <cellStyle name="Normal 11 7 5 2 3" xfId="4758" xr:uid="{00000000-0005-0000-0000-0000470D0000}"/>
    <cellStyle name="Normal 11 7 5 3" xfId="4759" xr:uid="{00000000-0005-0000-0000-0000480D0000}"/>
    <cellStyle name="Normal 11 7 5 4" xfId="4760" xr:uid="{00000000-0005-0000-0000-0000490D0000}"/>
    <cellStyle name="Normal 11 7 5 5" xfId="4761" xr:uid="{00000000-0005-0000-0000-00004A0D0000}"/>
    <cellStyle name="Normal 11 7 6" xfId="4762" xr:uid="{00000000-0005-0000-0000-00004B0D0000}"/>
    <cellStyle name="Normal 11 7 6 2" xfId="4763" xr:uid="{00000000-0005-0000-0000-00004C0D0000}"/>
    <cellStyle name="Normal 11 7 6 3" xfId="4764" xr:uid="{00000000-0005-0000-0000-00004D0D0000}"/>
    <cellStyle name="Normal 11 7 7" xfId="4765" xr:uid="{00000000-0005-0000-0000-00004E0D0000}"/>
    <cellStyle name="Normal 11 7 7 2" xfId="4766" xr:uid="{00000000-0005-0000-0000-00004F0D0000}"/>
    <cellStyle name="Normal 11 7 8" xfId="4767" xr:uid="{00000000-0005-0000-0000-0000500D0000}"/>
    <cellStyle name="Normal 11 7 8 2" xfId="4768" xr:uid="{00000000-0005-0000-0000-0000510D0000}"/>
    <cellStyle name="Normal 11 7 9" xfId="4769" xr:uid="{00000000-0005-0000-0000-0000520D0000}"/>
    <cellStyle name="Normal 11 7_Age_Gender" xfId="4770" xr:uid="{00000000-0005-0000-0000-0000530D0000}"/>
    <cellStyle name="Normal 11 70" xfId="4771" xr:uid="{00000000-0005-0000-0000-0000540D0000}"/>
    <cellStyle name="Normal 11 71" xfId="4772" xr:uid="{00000000-0005-0000-0000-0000550D0000}"/>
    <cellStyle name="Normal 11 72" xfId="4773" xr:uid="{00000000-0005-0000-0000-0000560D0000}"/>
    <cellStyle name="Normal 11 73" xfId="4774" xr:uid="{00000000-0005-0000-0000-0000570D0000}"/>
    <cellStyle name="Normal 11 74" xfId="4775" xr:uid="{00000000-0005-0000-0000-0000580D0000}"/>
    <cellStyle name="Normal 11 75" xfId="4776" xr:uid="{00000000-0005-0000-0000-0000590D0000}"/>
    <cellStyle name="Normal 11 76" xfId="4777" xr:uid="{00000000-0005-0000-0000-00005A0D0000}"/>
    <cellStyle name="Normal 11 77" xfId="4778" xr:uid="{00000000-0005-0000-0000-00005B0D0000}"/>
    <cellStyle name="Normal 11 78" xfId="4779" xr:uid="{00000000-0005-0000-0000-00005C0D0000}"/>
    <cellStyle name="Normal 11 79" xfId="4780" xr:uid="{00000000-0005-0000-0000-00005D0D0000}"/>
    <cellStyle name="Normal 11 8" xfId="111" xr:uid="{00000000-0005-0000-0000-00005E0D0000}"/>
    <cellStyle name="Normal 11 8 10" xfId="4781" xr:uid="{00000000-0005-0000-0000-00005F0D0000}"/>
    <cellStyle name="Normal 11 8 11" xfId="4782" xr:uid="{00000000-0005-0000-0000-0000600D0000}"/>
    <cellStyle name="Normal 11 8 12" xfId="4783" xr:uid="{00000000-0005-0000-0000-0000610D0000}"/>
    <cellStyle name="Normal 11 8 2" xfId="4784" xr:uid="{00000000-0005-0000-0000-0000620D0000}"/>
    <cellStyle name="Normal 11 8 2 10" xfId="4785" xr:uid="{00000000-0005-0000-0000-0000630D0000}"/>
    <cellStyle name="Normal 11 8 2 2" xfId="4786" xr:uid="{00000000-0005-0000-0000-0000640D0000}"/>
    <cellStyle name="Normal 11 8 2 2 2" xfId="4787" xr:uid="{00000000-0005-0000-0000-0000650D0000}"/>
    <cellStyle name="Normal 11 8 2 2 2 2" xfId="4788" xr:uid="{00000000-0005-0000-0000-0000660D0000}"/>
    <cellStyle name="Normal 11 8 2 2 2 2 2" xfId="4789" xr:uid="{00000000-0005-0000-0000-0000670D0000}"/>
    <cellStyle name="Normal 11 8 2 2 2 2 3" xfId="4790" xr:uid="{00000000-0005-0000-0000-0000680D0000}"/>
    <cellStyle name="Normal 11 8 2 2 2 3" xfId="4791" xr:uid="{00000000-0005-0000-0000-0000690D0000}"/>
    <cellStyle name="Normal 11 8 2 2 2 4" xfId="4792" xr:uid="{00000000-0005-0000-0000-00006A0D0000}"/>
    <cellStyle name="Normal 11 8 2 2 2 5" xfId="4793" xr:uid="{00000000-0005-0000-0000-00006B0D0000}"/>
    <cellStyle name="Normal 11 8 2 2 3" xfId="4794" xr:uid="{00000000-0005-0000-0000-00006C0D0000}"/>
    <cellStyle name="Normal 11 8 2 2 3 2" xfId="4795" xr:uid="{00000000-0005-0000-0000-00006D0D0000}"/>
    <cellStyle name="Normal 11 8 2 2 3 3" xfId="4796" xr:uid="{00000000-0005-0000-0000-00006E0D0000}"/>
    <cellStyle name="Normal 11 8 2 2 4" xfId="4797" xr:uid="{00000000-0005-0000-0000-00006F0D0000}"/>
    <cellStyle name="Normal 11 8 2 2 5" xfId="4798" xr:uid="{00000000-0005-0000-0000-0000700D0000}"/>
    <cellStyle name="Normal 11 8 2 2 6" xfId="4799" xr:uid="{00000000-0005-0000-0000-0000710D0000}"/>
    <cellStyle name="Normal 11 8 2 2 7" xfId="4800" xr:uid="{00000000-0005-0000-0000-0000720D0000}"/>
    <cellStyle name="Normal 11 8 2 2 8" xfId="4801" xr:uid="{00000000-0005-0000-0000-0000730D0000}"/>
    <cellStyle name="Normal 11 8 2 3" xfId="4802" xr:uid="{00000000-0005-0000-0000-0000740D0000}"/>
    <cellStyle name="Normal 11 8 2 3 2" xfId="4803" xr:uid="{00000000-0005-0000-0000-0000750D0000}"/>
    <cellStyle name="Normal 11 8 2 3 2 2" xfId="4804" xr:uid="{00000000-0005-0000-0000-0000760D0000}"/>
    <cellStyle name="Normal 11 8 2 3 2 3" xfId="4805" xr:uid="{00000000-0005-0000-0000-0000770D0000}"/>
    <cellStyle name="Normal 11 8 2 3 3" xfId="4806" xr:uid="{00000000-0005-0000-0000-0000780D0000}"/>
    <cellStyle name="Normal 11 8 2 3 4" xfId="4807" xr:uid="{00000000-0005-0000-0000-0000790D0000}"/>
    <cellStyle name="Normal 11 8 2 3 5" xfId="4808" xr:uid="{00000000-0005-0000-0000-00007A0D0000}"/>
    <cellStyle name="Normal 11 8 2 4" xfId="4809" xr:uid="{00000000-0005-0000-0000-00007B0D0000}"/>
    <cellStyle name="Normal 11 8 2 4 2" xfId="4810" xr:uid="{00000000-0005-0000-0000-00007C0D0000}"/>
    <cellStyle name="Normal 11 8 2 4 3" xfId="4811" xr:uid="{00000000-0005-0000-0000-00007D0D0000}"/>
    <cellStyle name="Normal 11 8 2 5" xfId="4812" xr:uid="{00000000-0005-0000-0000-00007E0D0000}"/>
    <cellStyle name="Normal 11 8 2 5 2" xfId="4813" xr:uid="{00000000-0005-0000-0000-00007F0D0000}"/>
    <cellStyle name="Normal 11 8 2 6" xfId="4814" xr:uid="{00000000-0005-0000-0000-0000800D0000}"/>
    <cellStyle name="Normal 11 8 2 6 2" xfId="4815" xr:uid="{00000000-0005-0000-0000-0000810D0000}"/>
    <cellStyle name="Normal 11 8 2 7" xfId="4816" xr:uid="{00000000-0005-0000-0000-0000820D0000}"/>
    <cellStyle name="Normal 11 8 2 8" xfId="4817" xr:uid="{00000000-0005-0000-0000-0000830D0000}"/>
    <cellStyle name="Normal 11 8 2 9" xfId="4818" xr:uid="{00000000-0005-0000-0000-0000840D0000}"/>
    <cellStyle name="Normal 11 8 2_Age_Gender" xfId="4819" xr:uid="{00000000-0005-0000-0000-0000850D0000}"/>
    <cellStyle name="Normal 11 8 3" xfId="4820" xr:uid="{00000000-0005-0000-0000-0000860D0000}"/>
    <cellStyle name="Normal 11 8 3 2" xfId="4821" xr:uid="{00000000-0005-0000-0000-0000870D0000}"/>
    <cellStyle name="Normal 11 8 3 2 2" xfId="4822" xr:uid="{00000000-0005-0000-0000-0000880D0000}"/>
    <cellStyle name="Normal 11 8 3 2 2 2" xfId="4823" xr:uid="{00000000-0005-0000-0000-0000890D0000}"/>
    <cellStyle name="Normal 11 8 3 2 2 3" xfId="4824" xr:uid="{00000000-0005-0000-0000-00008A0D0000}"/>
    <cellStyle name="Normal 11 8 3 2 3" xfId="4825" xr:uid="{00000000-0005-0000-0000-00008B0D0000}"/>
    <cellStyle name="Normal 11 8 3 2 4" xfId="4826" xr:uid="{00000000-0005-0000-0000-00008C0D0000}"/>
    <cellStyle name="Normal 11 8 3 2 5" xfId="4827" xr:uid="{00000000-0005-0000-0000-00008D0D0000}"/>
    <cellStyle name="Normal 11 8 3 3" xfId="4828" xr:uid="{00000000-0005-0000-0000-00008E0D0000}"/>
    <cellStyle name="Normal 11 8 3 3 2" xfId="4829" xr:uid="{00000000-0005-0000-0000-00008F0D0000}"/>
    <cellStyle name="Normal 11 8 3 3 3" xfId="4830" xr:uid="{00000000-0005-0000-0000-0000900D0000}"/>
    <cellStyle name="Normal 11 8 3 4" xfId="4831" xr:uid="{00000000-0005-0000-0000-0000910D0000}"/>
    <cellStyle name="Normal 11 8 3 5" xfId="4832" xr:uid="{00000000-0005-0000-0000-0000920D0000}"/>
    <cellStyle name="Normal 11 8 3 6" xfId="4833" xr:uid="{00000000-0005-0000-0000-0000930D0000}"/>
    <cellStyle name="Normal 11 8 3 7" xfId="4834" xr:uid="{00000000-0005-0000-0000-0000940D0000}"/>
    <cellStyle name="Normal 11 8 3 8" xfId="4835" xr:uid="{00000000-0005-0000-0000-0000950D0000}"/>
    <cellStyle name="Normal 11 8 4" xfId="4836" xr:uid="{00000000-0005-0000-0000-0000960D0000}"/>
    <cellStyle name="Normal 11 8 4 2" xfId="4837" xr:uid="{00000000-0005-0000-0000-0000970D0000}"/>
    <cellStyle name="Normal 11 8 4 2 2" xfId="4838" xr:uid="{00000000-0005-0000-0000-0000980D0000}"/>
    <cellStyle name="Normal 11 8 4 2 3" xfId="4839" xr:uid="{00000000-0005-0000-0000-0000990D0000}"/>
    <cellStyle name="Normal 11 8 4 3" xfId="4840" xr:uid="{00000000-0005-0000-0000-00009A0D0000}"/>
    <cellStyle name="Normal 11 8 4 4" xfId="4841" xr:uid="{00000000-0005-0000-0000-00009B0D0000}"/>
    <cellStyle name="Normal 11 8 4 5" xfId="4842" xr:uid="{00000000-0005-0000-0000-00009C0D0000}"/>
    <cellStyle name="Normal 11 8 4 6" xfId="4843" xr:uid="{00000000-0005-0000-0000-00009D0D0000}"/>
    <cellStyle name="Normal 11 8 4 7" xfId="4844" xr:uid="{00000000-0005-0000-0000-00009E0D0000}"/>
    <cellStyle name="Normal 11 8 5" xfId="4845" xr:uid="{00000000-0005-0000-0000-00009F0D0000}"/>
    <cellStyle name="Normal 11 8 5 2" xfId="4846" xr:uid="{00000000-0005-0000-0000-0000A00D0000}"/>
    <cellStyle name="Normal 11 8 5 2 2" xfId="4847" xr:uid="{00000000-0005-0000-0000-0000A10D0000}"/>
    <cellStyle name="Normal 11 8 5 2 3" xfId="4848" xr:uid="{00000000-0005-0000-0000-0000A20D0000}"/>
    <cellStyle name="Normal 11 8 5 3" xfId="4849" xr:uid="{00000000-0005-0000-0000-0000A30D0000}"/>
    <cellStyle name="Normal 11 8 5 4" xfId="4850" xr:uid="{00000000-0005-0000-0000-0000A40D0000}"/>
    <cellStyle name="Normal 11 8 5 5" xfId="4851" xr:uid="{00000000-0005-0000-0000-0000A50D0000}"/>
    <cellStyle name="Normal 11 8 6" xfId="4852" xr:uid="{00000000-0005-0000-0000-0000A60D0000}"/>
    <cellStyle name="Normal 11 8 6 2" xfId="4853" xr:uid="{00000000-0005-0000-0000-0000A70D0000}"/>
    <cellStyle name="Normal 11 8 6 3" xfId="4854" xr:uid="{00000000-0005-0000-0000-0000A80D0000}"/>
    <cellStyle name="Normal 11 8 7" xfId="4855" xr:uid="{00000000-0005-0000-0000-0000A90D0000}"/>
    <cellStyle name="Normal 11 8 7 2" xfId="4856" xr:uid="{00000000-0005-0000-0000-0000AA0D0000}"/>
    <cellStyle name="Normal 11 8 8" xfId="4857" xr:uid="{00000000-0005-0000-0000-0000AB0D0000}"/>
    <cellStyle name="Normal 11 8 8 2" xfId="4858" xr:uid="{00000000-0005-0000-0000-0000AC0D0000}"/>
    <cellStyle name="Normal 11 8 9" xfId="4859" xr:uid="{00000000-0005-0000-0000-0000AD0D0000}"/>
    <cellStyle name="Normal 11 8_Age_Gender" xfId="4860" xr:uid="{00000000-0005-0000-0000-0000AE0D0000}"/>
    <cellStyle name="Normal 11 80" xfId="4861" xr:uid="{00000000-0005-0000-0000-0000AF0D0000}"/>
    <cellStyle name="Normal 11 81" xfId="4862" xr:uid="{00000000-0005-0000-0000-0000B00D0000}"/>
    <cellStyle name="Normal 11 82" xfId="4863" xr:uid="{00000000-0005-0000-0000-0000B10D0000}"/>
    <cellStyle name="Normal 11 83" xfId="4864" xr:uid="{00000000-0005-0000-0000-0000B20D0000}"/>
    <cellStyle name="Normal 11 84" xfId="605" xr:uid="{00000000-0005-0000-0000-0000B30D0000}"/>
    <cellStyle name="Normal 11 9" xfId="112" xr:uid="{00000000-0005-0000-0000-0000B40D0000}"/>
    <cellStyle name="Normal 11 9 10" xfId="4865" xr:uid="{00000000-0005-0000-0000-0000B50D0000}"/>
    <cellStyle name="Normal 11 9 11" xfId="4866" xr:uid="{00000000-0005-0000-0000-0000B60D0000}"/>
    <cellStyle name="Normal 11 9 12" xfId="4867" xr:uid="{00000000-0005-0000-0000-0000B70D0000}"/>
    <cellStyle name="Normal 11 9 2" xfId="4868" xr:uid="{00000000-0005-0000-0000-0000B80D0000}"/>
    <cellStyle name="Normal 11 9 2 10" xfId="4869" xr:uid="{00000000-0005-0000-0000-0000B90D0000}"/>
    <cellStyle name="Normal 11 9 2 2" xfId="4870" xr:uid="{00000000-0005-0000-0000-0000BA0D0000}"/>
    <cellStyle name="Normal 11 9 2 2 2" xfId="4871" xr:uid="{00000000-0005-0000-0000-0000BB0D0000}"/>
    <cellStyle name="Normal 11 9 2 2 2 2" xfId="4872" xr:uid="{00000000-0005-0000-0000-0000BC0D0000}"/>
    <cellStyle name="Normal 11 9 2 2 2 2 2" xfId="4873" xr:uid="{00000000-0005-0000-0000-0000BD0D0000}"/>
    <cellStyle name="Normal 11 9 2 2 2 2 3" xfId="4874" xr:uid="{00000000-0005-0000-0000-0000BE0D0000}"/>
    <cellStyle name="Normal 11 9 2 2 2 3" xfId="4875" xr:uid="{00000000-0005-0000-0000-0000BF0D0000}"/>
    <cellStyle name="Normal 11 9 2 2 2 4" xfId="4876" xr:uid="{00000000-0005-0000-0000-0000C00D0000}"/>
    <cellStyle name="Normal 11 9 2 2 2 5" xfId="4877" xr:uid="{00000000-0005-0000-0000-0000C10D0000}"/>
    <cellStyle name="Normal 11 9 2 2 3" xfId="4878" xr:uid="{00000000-0005-0000-0000-0000C20D0000}"/>
    <cellStyle name="Normal 11 9 2 2 3 2" xfId="4879" xr:uid="{00000000-0005-0000-0000-0000C30D0000}"/>
    <cellStyle name="Normal 11 9 2 2 3 3" xfId="4880" xr:uid="{00000000-0005-0000-0000-0000C40D0000}"/>
    <cellStyle name="Normal 11 9 2 2 4" xfId="4881" xr:uid="{00000000-0005-0000-0000-0000C50D0000}"/>
    <cellStyle name="Normal 11 9 2 2 5" xfId="4882" xr:uid="{00000000-0005-0000-0000-0000C60D0000}"/>
    <cellStyle name="Normal 11 9 2 2 6" xfId="4883" xr:uid="{00000000-0005-0000-0000-0000C70D0000}"/>
    <cellStyle name="Normal 11 9 2 2 7" xfId="4884" xr:uid="{00000000-0005-0000-0000-0000C80D0000}"/>
    <cellStyle name="Normal 11 9 2 2 8" xfId="4885" xr:uid="{00000000-0005-0000-0000-0000C90D0000}"/>
    <cellStyle name="Normal 11 9 2 3" xfId="4886" xr:uid="{00000000-0005-0000-0000-0000CA0D0000}"/>
    <cellStyle name="Normal 11 9 2 3 2" xfId="4887" xr:uid="{00000000-0005-0000-0000-0000CB0D0000}"/>
    <cellStyle name="Normal 11 9 2 3 2 2" xfId="4888" xr:uid="{00000000-0005-0000-0000-0000CC0D0000}"/>
    <cellStyle name="Normal 11 9 2 3 2 3" xfId="4889" xr:uid="{00000000-0005-0000-0000-0000CD0D0000}"/>
    <cellStyle name="Normal 11 9 2 3 3" xfId="4890" xr:uid="{00000000-0005-0000-0000-0000CE0D0000}"/>
    <cellStyle name="Normal 11 9 2 3 4" xfId="4891" xr:uid="{00000000-0005-0000-0000-0000CF0D0000}"/>
    <cellStyle name="Normal 11 9 2 3 5" xfId="4892" xr:uid="{00000000-0005-0000-0000-0000D00D0000}"/>
    <cellStyle name="Normal 11 9 2 4" xfId="4893" xr:uid="{00000000-0005-0000-0000-0000D10D0000}"/>
    <cellStyle name="Normal 11 9 2 4 2" xfId="4894" xr:uid="{00000000-0005-0000-0000-0000D20D0000}"/>
    <cellStyle name="Normal 11 9 2 4 3" xfId="4895" xr:uid="{00000000-0005-0000-0000-0000D30D0000}"/>
    <cellStyle name="Normal 11 9 2 5" xfId="4896" xr:uid="{00000000-0005-0000-0000-0000D40D0000}"/>
    <cellStyle name="Normal 11 9 2 5 2" xfId="4897" xr:uid="{00000000-0005-0000-0000-0000D50D0000}"/>
    <cellStyle name="Normal 11 9 2 6" xfId="4898" xr:uid="{00000000-0005-0000-0000-0000D60D0000}"/>
    <cellStyle name="Normal 11 9 2 6 2" xfId="4899" xr:uid="{00000000-0005-0000-0000-0000D70D0000}"/>
    <cellStyle name="Normal 11 9 2 7" xfId="4900" xr:uid="{00000000-0005-0000-0000-0000D80D0000}"/>
    <cellStyle name="Normal 11 9 2 8" xfId="4901" xr:uid="{00000000-0005-0000-0000-0000D90D0000}"/>
    <cellStyle name="Normal 11 9 2 9" xfId="4902" xr:uid="{00000000-0005-0000-0000-0000DA0D0000}"/>
    <cellStyle name="Normal 11 9 2_Age_Gender" xfId="4903" xr:uid="{00000000-0005-0000-0000-0000DB0D0000}"/>
    <cellStyle name="Normal 11 9 3" xfId="4904" xr:uid="{00000000-0005-0000-0000-0000DC0D0000}"/>
    <cellStyle name="Normal 11 9 3 2" xfId="4905" xr:uid="{00000000-0005-0000-0000-0000DD0D0000}"/>
    <cellStyle name="Normal 11 9 3 2 2" xfId="4906" xr:uid="{00000000-0005-0000-0000-0000DE0D0000}"/>
    <cellStyle name="Normal 11 9 3 2 2 2" xfId="4907" xr:uid="{00000000-0005-0000-0000-0000DF0D0000}"/>
    <cellStyle name="Normal 11 9 3 2 2 3" xfId="4908" xr:uid="{00000000-0005-0000-0000-0000E00D0000}"/>
    <cellStyle name="Normal 11 9 3 2 3" xfId="4909" xr:uid="{00000000-0005-0000-0000-0000E10D0000}"/>
    <cellStyle name="Normal 11 9 3 2 4" xfId="4910" xr:uid="{00000000-0005-0000-0000-0000E20D0000}"/>
    <cellStyle name="Normal 11 9 3 2 5" xfId="4911" xr:uid="{00000000-0005-0000-0000-0000E30D0000}"/>
    <cellStyle name="Normal 11 9 3 3" xfId="4912" xr:uid="{00000000-0005-0000-0000-0000E40D0000}"/>
    <cellStyle name="Normal 11 9 3 3 2" xfId="4913" xr:uid="{00000000-0005-0000-0000-0000E50D0000}"/>
    <cellStyle name="Normal 11 9 3 3 3" xfId="4914" xr:uid="{00000000-0005-0000-0000-0000E60D0000}"/>
    <cellStyle name="Normal 11 9 3 4" xfId="4915" xr:uid="{00000000-0005-0000-0000-0000E70D0000}"/>
    <cellStyle name="Normal 11 9 3 5" xfId="4916" xr:uid="{00000000-0005-0000-0000-0000E80D0000}"/>
    <cellStyle name="Normal 11 9 3 6" xfId="4917" xr:uid="{00000000-0005-0000-0000-0000E90D0000}"/>
    <cellStyle name="Normal 11 9 3 7" xfId="4918" xr:uid="{00000000-0005-0000-0000-0000EA0D0000}"/>
    <cellStyle name="Normal 11 9 3 8" xfId="4919" xr:uid="{00000000-0005-0000-0000-0000EB0D0000}"/>
    <cellStyle name="Normal 11 9 4" xfId="4920" xr:uid="{00000000-0005-0000-0000-0000EC0D0000}"/>
    <cellStyle name="Normal 11 9 4 2" xfId="4921" xr:uid="{00000000-0005-0000-0000-0000ED0D0000}"/>
    <cellStyle name="Normal 11 9 4 2 2" xfId="4922" xr:uid="{00000000-0005-0000-0000-0000EE0D0000}"/>
    <cellStyle name="Normal 11 9 4 2 3" xfId="4923" xr:uid="{00000000-0005-0000-0000-0000EF0D0000}"/>
    <cellStyle name="Normal 11 9 4 3" xfId="4924" xr:uid="{00000000-0005-0000-0000-0000F00D0000}"/>
    <cellStyle name="Normal 11 9 4 4" xfId="4925" xr:uid="{00000000-0005-0000-0000-0000F10D0000}"/>
    <cellStyle name="Normal 11 9 4 5" xfId="4926" xr:uid="{00000000-0005-0000-0000-0000F20D0000}"/>
    <cellStyle name="Normal 11 9 4 6" xfId="4927" xr:uid="{00000000-0005-0000-0000-0000F30D0000}"/>
    <cellStyle name="Normal 11 9 4 7" xfId="4928" xr:uid="{00000000-0005-0000-0000-0000F40D0000}"/>
    <cellStyle name="Normal 11 9 5" xfId="4929" xr:uid="{00000000-0005-0000-0000-0000F50D0000}"/>
    <cellStyle name="Normal 11 9 5 2" xfId="4930" xr:uid="{00000000-0005-0000-0000-0000F60D0000}"/>
    <cellStyle name="Normal 11 9 5 2 2" xfId="4931" xr:uid="{00000000-0005-0000-0000-0000F70D0000}"/>
    <cellStyle name="Normal 11 9 5 2 3" xfId="4932" xr:uid="{00000000-0005-0000-0000-0000F80D0000}"/>
    <cellStyle name="Normal 11 9 5 3" xfId="4933" xr:uid="{00000000-0005-0000-0000-0000F90D0000}"/>
    <cellStyle name="Normal 11 9 5 4" xfId="4934" xr:uid="{00000000-0005-0000-0000-0000FA0D0000}"/>
    <cellStyle name="Normal 11 9 5 5" xfId="4935" xr:uid="{00000000-0005-0000-0000-0000FB0D0000}"/>
    <cellStyle name="Normal 11 9 6" xfId="4936" xr:uid="{00000000-0005-0000-0000-0000FC0D0000}"/>
    <cellStyle name="Normal 11 9 6 2" xfId="4937" xr:uid="{00000000-0005-0000-0000-0000FD0D0000}"/>
    <cellStyle name="Normal 11 9 6 3" xfId="4938" xr:uid="{00000000-0005-0000-0000-0000FE0D0000}"/>
    <cellStyle name="Normal 11 9 7" xfId="4939" xr:uid="{00000000-0005-0000-0000-0000FF0D0000}"/>
    <cellStyle name="Normal 11 9 7 2" xfId="4940" xr:uid="{00000000-0005-0000-0000-0000000E0000}"/>
    <cellStyle name="Normal 11 9 8" xfId="4941" xr:uid="{00000000-0005-0000-0000-0000010E0000}"/>
    <cellStyle name="Normal 11 9 8 2" xfId="4942" xr:uid="{00000000-0005-0000-0000-0000020E0000}"/>
    <cellStyle name="Normal 11 9 9" xfId="4943" xr:uid="{00000000-0005-0000-0000-0000030E0000}"/>
    <cellStyle name="Normal 11 9_Age_Gender" xfId="4944" xr:uid="{00000000-0005-0000-0000-0000040E0000}"/>
    <cellStyle name="Normal 110" xfId="1034" xr:uid="{00000000-0005-0000-0000-0000050E0000}"/>
    <cellStyle name="Normal 110 2" xfId="4945" xr:uid="{00000000-0005-0000-0000-0000060E0000}"/>
    <cellStyle name="Normal 110 3" xfId="4946" xr:uid="{00000000-0005-0000-0000-0000070E0000}"/>
    <cellStyle name="Normal 111" xfId="1035" xr:uid="{00000000-0005-0000-0000-0000080E0000}"/>
    <cellStyle name="Normal 111 2" xfId="4947" xr:uid="{00000000-0005-0000-0000-0000090E0000}"/>
    <cellStyle name="Normal 111 3" xfId="4948" xr:uid="{00000000-0005-0000-0000-00000A0E0000}"/>
    <cellStyle name="Normal 112" xfId="1036" xr:uid="{00000000-0005-0000-0000-00000B0E0000}"/>
    <cellStyle name="Normal 112 2" xfId="4949" xr:uid="{00000000-0005-0000-0000-00000C0E0000}"/>
    <cellStyle name="Normal 112 3" xfId="4950" xr:uid="{00000000-0005-0000-0000-00000D0E0000}"/>
    <cellStyle name="Normal 113" xfId="1037" xr:uid="{00000000-0005-0000-0000-00000E0E0000}"/>
    <cellStyle name="Normal 113 2" xfId="4951" xr:uid="{00000000-0005-0000-0000-00000F0E0000}"/>
    <cellStyle name="Normal 113 3" xfId="4952" xr:uid="{00000000-0005-0000-0000-0000100E0000}"/>
    <cellStyle name="Normal 114" xfId="1038" xr:uid="{00000000-0005-0000-0000-0000110E0000}"/>
    <cellStyle name="Normal 115" xfId="1039" xr:uid="{00000000-0005-0000-0000-0000120E0000}"/>
    <cellStyle name="Normal 116" xfId="1040" xr:uid="{00000000-0005-0000-0000-0000130E0000}"/>
    <cellStyle name="Normal 117" xfId="1041" xr:uid="{00000000-0005-0000-0000-0000140E0000}"/>
    <cellStyle name="Normal 118" xfId="1042" xr:uid="{00000000-0005-0000-0000-0000150E0000}"/>
    <cellStyle name="Normal 119" xfId="1043" xr:uid="{00000000-0005-0000-0000-0000160E0000}"/>
    <cellStyle name="Normal 12" xfId="113" xr:uid="{00000000-0005-0000-0000-0000170E0000}"/>
    <cellStyle name="Normal 12 10" xfId="4953" xr:uid="{00000000-0005-0000-0000-0000180E0000}"/>
    <cellStyle name="Normal 12 11" xfId="4954" xr:uid="{00000000-0005-0000-0000-0000190E0000}"/>
    <cellStyle name="Normal 12 12" xfId="4955" xr:uid="{00000000-0005-0000-0000-00001A0E0000}"/>
    <cellStyle name="Normal 12 2" xfId="114" xr:uid="{00000000-0005-0000-0000-00001B0E0000}"/>
    <cellStyle name="Normal 12 2 2" xfId="1044" xr:uid="{00000000-0005-0000-0000-00001C0E0000}"/>
    <cellStyle name="Normal 12 2 2 2" xfId="4956" xr:uid="{00000000-0005-0000-0000-00001D0E0000}"/>
    <cellStyle name="Normal 12 2 2 3" xfId="4957" xr:uid="{00000000-0005-0000-0000-00001E0E0000}"/>
    <cellStyle name="Normal 12 2 2 4" xfId="4958" xr:uid="{00000000-0005-0000-0000-00001F0E0000}"/>
    <cellStyle name="Normal 12 2 2_Age_Gender" xfId="4959" xr:uid="{00000000-0005-0000-0000-0000200E0000}"/>
    <cellStyle name="Normal 12 2 3" xfId="4960" xr:uid="{00000000-0005-0000-0000-0000210E0000}"/>
    <cellStyle name="Normal 12 2 4" xfId="4961" xr:uid="{00000000-0005-0000-0000-0000220E0000}"/>
    <cellStyle name="Normal 12 2 5" xfId="4962" xr:uid="{00000000-0005-0000-0000-0000230E0000}"/>
    <cellStyle name="Normal 12 2_Age_Gender" xfId="4963" xr:uid="{00000000-0005-0000-0000-0000240E0000}"/>
    <cellStyle name="Normal 12 3" xfId="1045" xr:uid="{00000000-0005-0000-0000-0000250E0000}"/>
    <cellStyle name="Normal 12 3 2" xfId="4964" xr:uid="{00000000-0005-0000-0000-0000260E0000}"/>
    <cellStyle name="Normal 12 3 2 2" xfId="4965" xr:uid="{00000000-0005-0000-0000-0000270E0000}"/>
    <cellStyle name="Normal 12 3 2 3" xfId="4966" xr:uid="{00000000-0005-0000-0000-0000280E0000}"/>
    <cellStyle name="Normal 12 3 3" xfId="4967" xr:uid="{00000000-0005-0000-0000-0000290E0000}"/>
    <cellStyle name="Normal 12 3 3 2" xfId="4968" xr:uid="{00000000-0005-0000-0000-00002A0E0000}"/>
    <cellStyle name="Normal 12 4" xfId="1046" xr:uid="{00000000-0005-0000-0000-00002B0E0000}"/>
    <cellStyle name="Normal 12 5" xfId="4969" xr:uid="{00000000-0005-0000-0000-00002C0E0000}"/>
    <cellStyle name="Normal 12 5 2" xfId="4970" xr:uid="{00000000-0005-0000-0000-00002D0E0000}"/>
    <cellStyle name="Normal 12 5 3" xfId="4971" xr:uid="{00000000-0005-0000-0000-00002E0E0000}"/>
    <cellStyle name="Normal 12 6" xfId="4972" xr:uid="{00000000-0005-0000-0000-00002F0E0000}"/>
    <cellStyle name="Normal 12 6 2" xfId="4973" xr:uid="{00000000-0005-0000-0000-0000300E0000}"/>
    <cellStyle name="Normal 12 7" xfId="4974" xr:uid="{00000000-0005-0000-0000-0000310E0000}"/>
    <cellStyle name="Normal 12 8" xfId="4975" xr:uid="{00000000-0005-0000-0000-0000320E0000}"/>
    <cellStyle name="Normal 12 9" xfId="4976" xr:uid="{00000000-0005-0000-0000-0000330E0000}"/>
    <cellStyle name="Normal 12_ALL Plans &amp; Locations" xfId="4977" xr:uid="{00000000-0005-0000-0000-0000340E0000}"/>
    <cellStyle name="Normal 120" xfId="1047" xr:uid="{00000000-0005-0000-0000-0000350E0000}"/>
    <cellStyle name="Normal 121" xfId="1048" xr:uid="{00000000-0005-0000-0000-0000360E0000}"/>
    <cellStyle name="Normal 122" xfId="1049" xr:uid="{00000000-0005-0000-0000-0000370E0000}"/>
    <cellStyle name="Normal 123" xfId="1050" xr:uid="{00000000-0005-0000-0000-0000380E0000}"/>
    <cellStyle name="Normal 124" xfId="1051" xr:uid="{00000000-0005-0000-0000-0000390E0000}"/>
    <cellStyle name="Normal 125" xfId="1052" xr:uid="{00000000-0005-0000-0000-00003A0E0000}"/>
    <cellStyle name="Normal 126" xfId="1053" xr:uid="{00000000-0005-0000-0000-00003B0E0000}"/>
    <cellStyle name="Normal 127" xfId="1054" xr:uid="{00000000-0005-0000-0000-00003C0E0000}"/>
    <cellStyle name="Normal 128" xfId="1055" xr:uid="{00000000-0005-0000-0000-00003D0E0000}"/>
    <cellStyle name="Normal 129" xfId="1056" xr:uid="{00000000-0005-0000-0000-00003E0E0000}"/>
    <cellStyle name="Normal 13" xfId="115" xr:uid="{00000000-0005-0000-0000-00003F0E0000}"/>
    <cellStyle name="Normal 13 2" xfId="116" xr:uid="{00000000-0005-0000-0000-0000400E0000}"/>
    <cellStyle name="Normal 13 2 2" xfId="4978" xr:uid="{00000000-0005-0000-0000-0000410E0000}"/>
    <cellStyle name="Normal 13 2 2 2" xfId="4979" xr:uid="{00000000-0005-0000-0000-0000420E0000}"/>
    <cellStyle name="Normal 13 2 3" xfId="4980" xr:uid="{00000000-0005-0000-0000-0000430E0000}"/>
    <cellStyle name="Normal 13 2 4" xfId="4981" xr:uid="{00000000-0005-0000-0000-0000440E0000}"/>
    <cellStyle name="Normal 13 2_Age_Gender" xfId="4982" xr:uid="{00000000-0005-0000-0000-0000450E0000}"/>
    <cellStyle name="Normal 13 3" xfId="117" xr:uid="{00000000-0005-0000-0000-0000460E0000}"/>
    <cellStyle name="Normal 13 3 2" xfId="4983" xr:uid="{00000000-0005-0000-0000-0000470E0000}"/>
    <cellStyle name="Normal 13 3 2 2" xfId="4984" xr:uid="{00000000-0005-0000-0000-0000480E0000}"/>
    <cellStyle name="Normal 13 3 3" xfId="4985" xr:uid="{00000000-0005-0000-0000-0000490E0000}"/>
    <cellStyle name="Normal 13 3 4" xfId="4986" xr:uid="{00000000-0005-0000-0000-00004A0E0000}"/>
    <cellStyle name="Normal 13 3_Age_Gender" xfId="4987" xr:uid="{00000000-0005-0000-0000-00004B0E0000}"/>
    <cellStyle name="Normal 13 4" xfId="39932" xr:uid="{00000000-0005-0000-0000-00004C0E0000}"/>
    <cellStyle name="Normal 13_Med Rx Budget Reconciliation" xfId="4988" xr:uid="{00000000-0005-0000-0000-00004D0E0000}"/>
    <cellStyle name="Normal 130" xfId="1057" xr:uid="{00000000-0005-0000-0000-00004E0E0000}"/>
    <cellStyle name="Normal 131" xfId="1058" xr:uid="{00000000-0005-0000-0000-00004F0E0000}"/>
    <cellStyle name="Normal 132" xfId="1059" xr:uid="{00000000-0005-0000-0000-0000500E0000}"/>
    <cellStyle name="Normal 133" xfId="1060" xr:uid="{00000000-0005-0000-0000-0000510E0000}"/>
    <cellStyle name="Normal 134" xfId="1061" xr:uid="{00000000-0005-0000-0000-0000520E0000}"/>
    <cellStyle name="Normal 135" xfId="1062" xr:uid="{00000000-0005-0000-0000-0000530E0000}"/>
    <cellStyle name="Normal 136" xfId="1063" xr:uid="{00000000-0005-0000-0000-0000540E0000}"/>
    <cellStyle name="Normal 137" xfId="1064" xr:uid="{00000000-0005-0000-0000-0000550E0000}"/>
    <cellStyle name="Normal 138" xfId="1065" xr:uid="{00000000-0005-0000-0000-0000560E0000}"/>
    <cellStyle name="Normal 139" xfId="1066" xr:uid="{00000000-0005-0000-0000-0000570E0000}"/>
    <cellStyle name="Normal 14" xfId="118" xr:uid="{00000000-0005-0000-0000-0000580E0000}"/>
    <cellStyle name="Normal 14 10" xfId="119" xr:uid="{00000000-0005-0000-0000-0000590E0000}"/>
    <cellStyle name="Normal 14 10 10" xfId="4989" xr:uid="{00000000-0005-0000-0000-00005A0E0000}"/>
    <cellStyle name="Normal 14 10 11" xfId="4990" xr:uid="{00000000-0005-0000-0000-00005B0E0000}"/>
    <cellStyle name="Normal 14 10 12" xfId="4991" xr:uid="{00000000-0005-0000-0000-00005C0E0000}"/>
    <cellStyle name="Normal 14 10 2" xfId="4992" xr:uid="{00000000-0005-0000-0000-00005D0E0000}"/>
    <cellStyle name="Normal 14 10 2 10" xfId="4993" xr:uid="{00000000-0005-0000-0000-00005E0E0000}"/>
    <cellStyle name="Normal 14 10 2 2" xfId="4994" xr:uid="{00000000-0005-0000-0000-00005F0E0000}"/>
    <cellStyle name="Normal 14 10 2 2 2" xfId="4995" xr:uid="{00000000-0005-0000-0000-0000600E0000}"/>
    <cellStyle name="Normal 14 10 2 2 2 2" xfId="4996" xr:uid="{00000000-0005-0000-0000-0000610E0000}"/>
    <cellStyle name="Normal 14 10 2 2 2 2 2" xfId="4997" xr:uid="{00000000-0005-0000-0000-0000620E0000}"/>
    <cellStyle name="Normal 14 10 2 2 2 2 3" xfId="4998" xr:uid="{00000000-0005-0000-0000-0000630E0000}"/>
    <cellStyle name="Normal 14 10 2 2 2 3" xfId="4999" xr:uid="{00000000-0005-0000-0000-0000640E0000}"/>
    <cellStyle name="Normal 14 10 2 2 2 4" xfId="5000" xr:uid="{00000000-0005-0000-0000-0000650E0000}"/>
    <cellStyle name="Normal 14 10 2 2 2 5" xfId="5001" xr:uid="{00000000-0005-0000-0000-0000660E0000}"/>
    <cellStyle name="Normal 14 10 2 2 3" xfId="5002" xr:uid="{00000000-0005-0000-0000-0000670E0000}"/>
    <cellStyle name="Normal 14 10 2 2 3 2" xfId="5003" xr:uid="{00000000-0005-0000-0000-0000680E0000}"/>
    <cellStyle name="Normal 14 10 2 2 3 3" xfId="5004" xr:uid="{00000000-0005-0000-0000-0000690E0000}"/>
    <cellStyle name="Normal 14 10 2 2 4" xfId="5005" xr:uid="{00000000-0005-0000-0000-00006A0E0000}"/>
    <cellStyle name="Normal 14 10 2 2 5" xfId="5006" xr:uid="{00000000-0005-0000-0000-00006B0E0000}"/>
    <cellStyle name="Normal 14 10 2 2 6" xfId="5007" xr:uid="{00000000-0005-0000-0000-00006C0E0000}"/>
    <cellStyle name="Normal 14 10 2 2 7" xfId="5008" xr:uid="{00000000-0005-0000-0000-00006D0E0000}"/>
    <cellStyle name="Normal 14 10 2 2 8" xfId="5009" xr:uid="{00000000-0005-0000-0000-00006E0E0000}"/>
    <cellStyle name="Normal 14 10 2 3" xfId="5010" xr:uid="{00000000-0005-0000-0000-00006F0E0000}"/>
    <cellStyle name="Normal 14 10 2 3 2" xfId="5011" xr:uid="{00000000-0005-0000-0000-0000700E0000}"/>
    <cellStyle name="Normal 14 10 2 3 2 2" xfId="5012" xr:uid="{00000000-0005-0000-0000-0000710E0000}"/>
    <cellStyle name="Normal 14 10 2 3 2 3" xfId="5013" xr:uid="{00000000-0005-0000-0000-0000720E0000}"/>
    <cellStyle name="Normal 14 10 2 3 3" xfId="5014" xr:uid="{00000000-0005-0000-0000-0000730E0000}"/>
    <cellStyle name="Normal 14 10 2 3 4" xfId="5015" xr:uid="{00000000-0005-0000-0000-0000740E0000}"/>
    <cellStyle name="Normal 14 10 2 3 5" xfId="5016" xr:uid="{00000000-0005-0000-0000-0000750E0000}"/>
    <cellStyle name="Normal 14 10 2 4" xfId="5017" xr:uid="{00000000-0005-0000-0000-0000760E0000}"/>
    <cellStyle name="Normal 14 10 2 4 2" xfId="5018" xr:uid="{00000000-0005-0000-0000-0000770E0000}"/>
    <cellStyle name="Normal 14 10 2 4 3" xfId="5019" xr:uid="{00000000-0005-0000-0000-0000780E0000}"/>
    <cellStyle name="Normal 14 10 2 5" xfId="5020" xr:uid="{00000000-0005-0000-0000-0000790E0000}"/>
    <cellStyle name="Normal 14 10 2 5 2" xfId="5021" xr:uid="{00000000-0005-0000-0000-00007A0E0000}"/>
    <cellStyle name="Normal 14 10 2 6" xfId="5022" xr:uid="{00000000-0005-0000-0000-00007B0E0000}"/>
    <cellStyle name="Normal 14 10 2 6 2" xfId="5023" xr:uid="{00000000-0005-0000-0000-00007C0E0000}"/>
    <cellStyle name="Normal 14 10 2 7" xfId="5024" xr:uid="{00000000-0005-0000-0000-00007D0E0000}"/>
    <cellStyle name="Normal 14 10 2 8" xfId="5025" xr:uid="{00000000-0005-0000-0000-00007E0E0000}"/>
    <cellStyle name="Normal 14 10 2 9" xfId="5026" xr:uid="{00000000-0005-0000-0000-00007F0E0000}"/>
    <cellStyle name="Normal 14 10 2_Age_Gender" xfId="5027" xr:uid="{00000000-0005-0000-0000-0000800E0000}"/>
    <cellStyle name="Normal 14 10 3" xfId="5028" xr:uid="{00000000-0005-0000-0000-0000810E0000}"/>
    <cellStyle name="Normal 14 10 3 2" xfId="5029" xr:uid="{00000000-0005-0000-0000-0000820E0000}"/>
    <cellStyle name="Normal 14 10 3 2 2" xfId="5030" xr:uid="{00000000-0005-0000-0000-0000830E0000}"/>
    <cellStyle name="Normal 14 10 3 2 2 2" xfId="5031" xr:uid="{00000000-0005-0000-0000-0000840E0000}"/>
    <cellStyle name="Normal 14 10 3 2 2 3" xfId="5032" xr:uid="{00000000-0005-0000-0000-0000850E0000}"/>
    <cellStyle name="Normal 14 10 3 2 3" xfId="5033" xr:uid="{00000000-0005-0000-0000-0000860E0000}"/>
    <cellStyle name="Normal 14 10 3 2 4" xfId="5034" xr:uid="{00000000-0005-0000-0000-0000870E0000}"/>
    <cellStyle name="Normal 14 10 3 2 5" xfId="5035" xr:uid="{00000000-0005-0000-0000-0000880E0000}"/>
    <cellStyle name="Normal 14 10 3 3" xfId="5036" xr:uid="{00000000-0005-0000-0000-0000890E0000}"/>
    <cellStyle name="Normal 14 10 3 3 2" xfId="5037" xr:uid="{00000000-0005-0000-0000-00008A0E0000}"/>
    <cellStyle name="Normal 14 10 3 3 3" xfId="5038" xr:uid="{00000000-0005-0000-0000-00008B0E0000}"/>
    <cellStyle name="Normal 14 10 3 4" xfId="5039" xr:uid="{00000000-0005-0000-0000-00008C0E0000}"/>
    <cellStyle name="Normal 14 10 3 5" xfId="5040" xr:uid="{00000000-0005-0000-0000-00008D0E0000}"/>
    <cellStyle name="Normal 14 10 3 6" xfId="5041" xr:uid="{00000000-0005-0000-0000-00008E0E0000}"/>
    <cellStyle name="Normal 14 10 3 7" xfId="5042" xr:uid="{00000000-0005-0000-0000-00008F0E0000}"/>
    <cellStyle name="Normal 14 10 3 8" xfId="5043" xr:uid="{00000000-0005-0000-0000-0000900E0000}"/>
    <cellStyle name="Normal 14 10 4" xfId="5044" xr:uid="{00000000-0005-0000-0000-0000910E0000}"/>
    <cellStyle name="Normal 14 10 4 2" xfId="5045" xr:uid="{00000000-0005-0000-0000-0000920E0000}"/>
    <cellStyle name="Normal 14 10 4 2 2" xfId="5046" xr:uid="{00000000-0005-0000-0000-0000930E0000}"/>
    <cellStyle name="Normal 14 10 4 2 3" xfId="5047" xr:uid="{00000000-0005-0000-0000-0000940E0000}"/>
    <cellStyle name="Normal 14 10 4 3" xfId="5048" xr:uid="{00000000-0005-0000-0000-0000950E0000}"/>
    <cellStyle name="Normal 14 10 4 4" xfId="5049" xr:uid="{00000000-0005-0000-0000-0000960E0000}"/>
    <cellStyle name="Normal 14 10 4 5" xfId="5050" xr:uid="{00000000-0005-0000-0000-0000970E0000}"/>
    <cellStyle name="Normal 14 10 4 6" xfId="5051" xr:uid="{00000000-0005-0000-0000-0000980E0000}"/>
    <cellStyle name="Normal 14 10 4 7" xfId="5052" xr:uid="{00000000-0005-0000-0000-0000990E0000}"/>
    <cellStyle name="Normal 14 10 5" xfId="5053" xr:uid="{00000000-0005-0000-0000-00009A0E0000}"/>
    <cellStyle name="Normal 14 10 5 2" xfId="5054" xr:uid="{00000000-0005-0000-0000-00009B0E0000}"/>
    <cellStyle name="Normal 14 10 5 2 2" xfId="5055" xr:uid="{00000000-0005-0000-0000-00009C0E0000}"/>
    <cellStyle name="Normal 14 10 5 2 3" xfId="5056" xr:uid="{00000000-0005-0000-0000-00009D0E0000}"/>
    <cellStyle name="Normal 14 10 5 3" xfId="5057" xr:uid="{00000000-0005-0000-0000-00009E0E0000}"/>
    <cellStyle name="Normal 14 10 5 4" xfId="5058" xr:uid="{00000000-0005-0000-0000-00009F0E0000}"/>
    <cellStyle name="Normal 14 10 5 5" xfId="5059" xr:uid="{00000000-0005-0000-0000-0000A00E0000}"/>
    <cellStyle name="Normal 14 10 6" xfId="5060" xr:uid="{00000000-0005-0000-0000-0000A10E0000}"/>
    <cellStyle name="Normal 14 10 6 2" xfId="5061" xr:uid="{00000000-0005-0000-0000-0000A20E0000}"/>
    <cellStyle name="Normal 14 10 6 3" xfId="5062" xr:uid="{00000000-0005-0000-0000-0000A30E0000}"/>
    <cellStyle name="Normal 14 10 7" xfId="5063" xr:uid="{00000000-0005-0000-0000-0000A40E0000}"/>
    <cellStyle name="Normal 14 10 7 2" xfId="5064" xr:uid="{00000000-0005-0000-0000-0000A50E0000}"/>
    <cellStyle name="Normal 14 10 8" xfId="5065" xr:uid="{00000000-0005-0000-0000-0000A60E0000}"/>
    <cellStyle name="Normal 14 10 8 2" xfId="5066" xr:uid="{00000000-0005-0000-0000-0000A70E0000}"/>
    <cellStyle name="Normal 14 10 9" xfId="5067" xr:uid="{00000000-0005-0000-0000-0000A80E0000}"/>
    <cellStyle name="Normal 14 10_Age_Gender" xfId="5068" xr:uid="{00000000-0005-0000-0000-0000A90E0000}"/>
    <cellStyle name="Normal 14 11" xfId="120" xr:uid="{00000000-0005-0000-0000-0000AA0E0000}"/>
    <cellStyle name="Normal 14 11 10" xfId="5069" xr:uid="{00000000-0005-0000-0000-0000AB0E0000}"/>
    <cellStyle name="Normal 14 11 11" xfId="5070" xr:uid="{00000000-0005-0000-0000-0000AC0E0000}"/>
    <cellStyle name="Normal 14 11 12" xfId="5071" xr:uid="{00000000-0005-0000-0000-0000AD0E0000}"/>
    <cellStyle name="Normal 14 11 2" xfId="5072" xr:uid="{00000000-0005-0000-0000-0000AE0E0000}"/>
    <cellStyle name="Normal 14 11 2 10" xfId="5073" xr:uid="{00000000-0005-0000-0000-0000AF0E0000}"/>
    <cellStyle name="Normal 14 11 2 2" xfId="5074" xr:uid="{00000000-0005-0000-0000-0000B00E0000}"/>
    <cellStyle name="Normal 14 11 2 2 2" xfId="5075" xr:uid="{00000000-0005-0000-0000-0000B10E0000}"/>
    <cellStyle name="Normal 14 11 2 2 2 2" xfId="5076" xr:uid="{00000000-0005-0000-0000-0000B20E0000}"/>
    <cellStyle name="Normal 14 11 2 2 2 2 2" xfId="5077" xr:uid="{00000000-0005-0000-0000-0000B30E0000}"/>
    <cellStyle name="Normal 14 11 2 2 2 2 3" xfId="5078" xr:uid="{00000000-0005-0000-0000-0000B40E0000}"/>
    <cellStyle name="Normal 14 11 2 2 2 3" xfId="5079" xr:uid="{00000000-0005-0000-0000-0000B50E0000}"/>
    <cellStyle name="Normal 14 11 2 2 2 4" xfId="5080" xr:uid="{00000000-0005-0000-0000-0000B60E0000}"/>
    <cellStyle name="Normal 14 11 2 2 2 5" xfId="5081" xr:uid="{00000000-0005-0000-0000-0000B70E0000}"/>
    <cellStyle name="Normal 14 11 2 2 3" xfId="5082" xr:uid="{00000000-0005-0000-0000-0000B80E0000}"/>
    <cellStyle name="Normal 14 11 2 2 3 2" xfId="5083" xr:uid="{00000000-0005-0000-0000-0000B90E0000}"/>
    <cellStyle name="Normal 14 11 2 2 3 3" xfId="5084" xr:uid="{00000000-0005-0000-0000-0000BA0E0000}"/>
    <cellStyle name="Normal 14 11 2 2 4" xfId="5085" xr:uid="{00000000-0005-0000-0000-0000BB0E0000}"/>
    <cellStyle name="Normal 14 11 2 2 5" xfId="5086" xr:uid="{00000000-0005-0000-0000-0000BC0E0000}"/>
    <cellStyle name="Normal 14 11 2 2 6" xfId="5087" xr:uid="{00000000-0005-0000-0000-0000BD0E0000}"/>
    <cellStyle name="Normal 14 11 2 2 7" xfId="5088" xr:uid="{00000000-0005-0000-0000-0000BE0E0000}"/>
    <cellStyle name="Normal 14 11 2 2 8" xfId="5089" xr:uid="{00000000-0005-0000-0000-0000BF0E0000}"/>
    <cellStyle name="Normal 14 11 2 3" xfId="5090" xr:uid="{00000000-0005-0000-0000-0000C00E0000}"/>
    <cellStyle name="Normal 14 11 2 3 2" xfId="5091" xr:uid="{00000000-0005-0000-0000-0000C10E0000}"/>
    <cellStyle name="Normal 14 11 2 3 2 2" xfId="5092" xr:uid="{00000000-0005-0000-0000-0000C20E0000}"/>
    <cellStyle name="Normal 14 11 2 3 2 3" xfId="5093" xr:uid="{00000000-0005-0000-0000-0000C30E0000}"/>
    <cellStyle name="Normal 14 11 2 3 3" xfId="5094" xr:uid="{00000000-0005-0000-0000-0000C40E0000}"/>
    <cellStyle name="Normal 14 11 2 3 4" xfId="5095" xr:uid="{00000000-0005-0000-0000-0000C50E0000}"/>
    <cellStyle name="Normal 14 11 2 3 5" xfId="5096" xr:uid="{00000000-0005-0000-0000-0000C60E0000}"/>
    <cellStyle name="Normal 14 11 2 4" xfId="5097" xr:uid="{00000000-0005-0000-0000-0000C70E0000}"/>
    <cellStyle name="Normal 14 11 2 4 2" xfId="5098" xr:uid="{00000000-0005-0000-0000-0000C80E0000}"/>
    <cellStyle name="Normal 14 11 2 4 3" xfId="5099" xr:uid="{00000000-0005-0000-0000-0000C90E0000}"/>
    <cellStyle name="Normal 14 11 2 5" xfId="5100" xr:uid="{00000000-0005-0000-0000-0000CA0E0000}"/>
    <cellStyle name="Normal 14 11 2 5 2" xfId="5101" xr:uid="{00000000-0005-0000-0000-0000CB0E0000}"/>
    <cellStyle name="Normal 14 11 2 6" xfId="5102" xr:uid="{00000000-0005-0000-0000-0000CC0E0000}"/>
    <cellStyle name="Normal 14 11 2 6 2" xfId="5103" xr:uid="{00000000-0005-0000-0000-0000CD0E0000}"/>
    <cellStyle name="Normal 14 11 2 7" xfId="5104" xr:uid="{00000000-0005-0000-0000-0000CE0E0000}"/>
    <cellStyle name="Normal 14 11 2 8" xfId="5105" xr:uid="{00000000-0005-0000-0000-0000CF0E0000}"/>
    <cellStyle name="Normal 14 11 2 9" xfId="5106" xr:uid="{00000000-0005-0000-0000-0000D00E0000}"/>
    <cellStyle name="Normal 14 11 2_Age_Gender" xfId="5107" xr:uid="{00000000-0005-0000-0000-0000D10E0000}"/>
    <cellStyle name="Normal 14 11 3" xfId="5108" xr:uid="{00000000-0005-0000-0000-0000D20E0000}"/>
    <cellStyle name="Normal 14 11 3 2" xfId="5109" xr:uid="{00000000-0005-0000-0000-0000D30E0000}"/>
    <cellStyle name="Normal 14 11 3 2 2" xfId="5110" xr:uid="{00000000-0005-0000-0000-0000D40E0000}"/>
    <cellStyle name="Normal 14 11 3 2 2 2" xfId="5111" xr:uid="{00000000-0005-0000-0000-0000D50E0000}"/>
    <cellStyle name="Normal 14 11 3 2 2 3" xfId="5112" xr:uid="{00000000-0005-0000-0000-0000D60E0000}"/>
    <cellStyle name="Normal 14 11 3 2 3" xfId="5113" xr:uid="{00000000-0005-0000-0000-0000D70E0000}"/>
    <cellStyle name="Normal 14 11 3 2 4" xfId="5114" xr:uid="{00000000-0005-0000-0000-0000D80E0000}"/>
    <cellStyle name="Normal 14 11 3 2 5" xfId="5115" xr:uid="{00000000-0005-0000-0000-0000D90E0000}"/>
    <cellStyle name="Normal 14 11 3 3" xfId="5116" xr:uid="{00000000-0005-0000-0000-0000DA0E0000}"/>
    <cellStyle name="Normal 14 11 3 3 2" xfId="5117" xr:uid="{00000000-0005-0000-0000-0000DB0E0000}"/>
    <cellStyle name="Normal 14 11 3 3 3" xfId="5118" xr:uid="{00000000-0005-0000-0000-0000DC0E0000}"/>
    <cellStyle name="Normal 14 11 3 4" xfId="5119" xr:uid="{00000000-0005-0000-0000-0000DD0E0000}"/>
    <cellStyle name="Normal 14 11 3 5" xfId="5120" xr:uid="{00000000-0005-0000-0000-0000DE0E0000}"/>
    <cellStyle name="Normal 14 11 3 6" xfId="5121" xr:uid="{00000000-0005-0000-0000-0000DF0E0000}"/>
    <cellStyle name="Normal 14 11 3 7" xfId="5122" xr:uid="{00000000-0005-0000-0000-0000E00E0000}"/>
    <cellStyle name="Normal 14 11 3 8" xfId="5123" xr:uid="{00000000-0005-0000-0000-0000E10E0000}"/>
    <cellStyle name="Normal 14 11 4" xfId="5124" xr:uid="{00000000-0005-0000-0000-0000E20E0000}"/>
    <cellStyle name="Normal 14 11 4 2" xfId="5125" xr:uid="{00000000-0005-0000-0000-0000E30E0000}"/>
    <cellStyle name="Normal 14 11 4 2 2" xfId="5126" xr:uid="{00000000-0005-0000-0000-0000E40E0000}"/>
    <cellStyle name="Normal 14 11 4 2 3" xfId="5127" xr:uid="{00000000-0005-0000-0000-0000E50E0000}"/>
    <cellStyle name="Normal 14 11 4 3" xfId="5128" xr:uid="{00000000-0005-0000-0000-0000E60E0000}"/>
    <cellStyle name="Normal 14 11 4 4" xfId="5129" xr:uid="{00000000-0005-0000-0000-0000E70E0000}"/>
    <cellStyle name="Normal 14 11 4 5" xfId="5130" xr:uid="{00000000-0005-0000-0000-0000E80E0000}"/>
    <cellStyle name="Normal 14 11 4 6" xfId="5131" xr:uid="{00000000-0005-0000-0000-0000E90E0000}"/>
    <cellStyle name="Normal 14 11 4 7" xfId="5132" xr:uid="{00000000-0005-0000-0000-0000EA0E0000}"/>
    <cellStyle name="Normal 14 11 5" xfId="5133" xr:uid="{00000000-0005-0000-0000-0000EB0E0000}"/>
    <cellStyle name="Normal 14 11 5 2" xfId="5134" xr:uid="{00000000-0005-0000-0000-0000EC0E0000}"/>
    <cellStyle name="Normal 14 11 5 2 2" xfId="5135" xr:uid="{00000000-0005-0000-0000-0000ED0E0000}"/>
    <cellStyle name="Normal 14 11 5 2 3" xfId="5136" xr:uid="{00000000-0005-0000-0000-0000EE0E0000}"/>
    <cellStyle name="Normal 14 11 5 3" xfId="5137" xr:uid="{00000000-0005-0000-0000-0000EF0E0000}"/>
    <cellStyle name="Normal 14 11 5 4" xfId="5138" xr:uid="{00000000-0005-0000-0000-0000F00E0000}"/>
    <cellStyle name="Normal 14 11 5 5" xfId="5139" xr:uid="{00000000-0005-0000-0000-0000F10E0000}"/>
    <cellStyle name="Normal 14 11 6" xfId="5140" xr:uid="{00000000-0005-0000-0000-0000F20E0000}"/>
    <cellStyle name="Normal 14 11 6 2" xfId="5141" xr:uid="{00000000-0005-0000-0000-0000F30E0000}"/>
    <cellStyle name="Normal 14 11 6 3" xfId="5142" xr:uid="{00000000-0005-0000-0000-0000F40E0000}"/>
    <cellStyle name="Normal 14 11 7" xfId="5143" xr:uid="{00000000-0005-0000-0000-0000F50E0000}"/>
    <cellStyle name="Normal 14 11 7 2" xfId="5144" xr:uid="{00000000-0005-0000-0000-0000F60E0000}"/>
    <cellStyle name="Normal 14 11 8" xfId="5145" xr:uid="{00000000-0005-0000-0000-0000F70E0000}"/>
    <cellStyle name="Normal 14 11 8 2" xfId="5146" xr:uid="{00000000-0005-0000-0000-0000F80E0000}"/>
    <cellStyle name="Normal 14 11 9" xfId="5147" xr:uid="{00000000-0005-0000-0000-0000F90E0000}"/>
    <cellStyle name="Normal 14 11_Age_Gender" xfId="5148" xr:uid="{00000000-0005-0000-0000-0000FA0E0000}"/>
    <cellStyle name="Normal 14 12" xfId="121" xr:uid="{00000000-0005-0000-0000-0000FB0E0000}"/>
    <cellStyle name="Normal 14 12 10" xfId="5149" xr:uid="{00000000-0005-0000-0000-0000FC0E0000}"/>
    <cellStyle name="Normal 14 12 11" xfId="5150" xr:uid="{00000000-0005-0000-0000-0000FD0E0000}"/>
    <cellStyle name="Normal 14 12 12" xfId="5151" xr:uid="{00000000-0005-0000-0000-0000FE0E0000}"/>
    <cellStyle name="Normal 14 12 2" xfId="5152" xr:uid="{00000000-0005-0000-0000-0000FF0E0000}"/>
    <cellStyle name="Normal 14 12 2 10" xfId="5153" xr:uid="{00000000-0005-0000-0000-0000000F0000}"/>
    <cellStyle name="Normal 14 12 2 2" xfId="5154" xr:uid="{00000000-0005-0000-0000-0000010F0000}"/>
    <cellStyle name="Normal 14 12 2 2 2" xfId="5155" xr:uid="{00000000-0005-0000-0000-0000020F0000}"/>
    <cellStyle name="Normal 14 12 2 2 2 2" xfId="5156" xr:uid="{00000000-0005-0000-0000-0000030F0000}"/>
    <cellStyle name="Normal 14 12 2 2 2 2 2" xfId="5157" xr:uid="{00000000-0005-0000-0000-0000040F0000}"/>
    <cellStyle name="Normal 14 12 2 2 2 2 3" xfId="5158" xr:uid="{00000000-0005-0000-0000-0000050F0000}"/>
    <cellStyle name="Normal 14 12 2 2 2 3" xfId="5159" xr:uid="{00000000-0005-0000-0000-0000060F0000}"/>
    <cellStyle name="Normal 14 12 2 2 2 4" xfId="5160" xr:uid="{00000000-0005-0000-0000-0000070F0000}"/>
    <cellStyle name="Normal 14 12 2 2 2 5" xfId="5161" xr:uid="{00000000-0005-0000-0000-0000080F0000}"/>
    <cellStyle name="Normal 14 12 2 2 3" xfId="5162" xr:uid="{00000000-0005-0000-0000-0000090F0000}"/>
    <cellStyle name="Normal 14 12 2 2 3 2" xfId="5163" xr:uid="{00000000-0005-0000-0000-00000A0F0000}"/>
    <cellStyle name="Normal 14 12 2 2 3 3" xfId="5164" xr:uid="{00000000-0005-0000-0000-00000B0F0000}"/>
    <cellStyle name="Normal 14 12 2 2 4" xfId="5165" xr:uid="{00000000-0005-0000-0000-00000C0F0000}"/>
    <cellStyle name="Normal 14 12 2 2 5" xfId="5166" xr:uid="{00000000-0005-0000-0000-00000D0F0000}"/>
    <cellStyle name="Normal 14 12 2 2 6" xfId="5167" xr:uid="{00000000-0005-0000-0000-00000E0F0000}"/>
    <cellStyle name="Normal 14 12 2 2 7" xfId="5168" xr:uid="{00000000-0005-0000-0000-00000F0F0000}"/>
    <cellStyle name="Normal 14 12 2 2 8" xfId="5169" xr:uid="{00000000-0005-0000-0000-0000100F0000}"/>
    <cellStyle name="Normal 14 12 2 3" xfId="5170" xr:uid="{00000000-0005-0000-0000-0000110F0000}"/>
    <cellStyle name="Normal 14 12 2 3 2" xfId="5171" xr:uid="{00000000-0005-0000-0000-0000120F0000}"/>
    <cellStyle name="Normal 14 12 2 3 2 2" xfId="5172" xr:uid="{00000000-0005-0000-0000-0000130F0000}"/>
    <cellStyle name="Normal 14 12 2 3 2 3" xfId="5173" xr:uid="{00000000-0005-0000-0000-0000140F0000}"/>
    <cellStyle name="Normal 14 12 2 3 3" xfId="5174" xr:uid="{00000000-0005-0000-0000-0000150F0000}"/>
    <cellStyle name="Normal 14 12 2 3 4" xfId="5175" xr:uid="{00000000-0005-0000-0000-0000160F0000}"/>
    <cellStyle name="Normal 14 12 2 3 5" xfId="5176" xr:uid="{00000000-0005-0000-0000-0000170F0000}"/>
    <cellStyle name="Normal 14 12 2 4" xfId="5177" xr:uid="{00000000-0005-0000-0000-0000180F0000}"/>
    <cellStyle name="Normal 14 12 2 4 2" xfId="5178" xr:uid="{00000000-0005-0000-0000-0000190F0000}"/>
    <cellStyle name="Normal 14 12 2 4 3" xfId="5179" xr:uid="{00000000-0005-0000-0000-00001A0F0000}"/>
    <cellStyle name="Normal 14 12 2 5" xfId="5180" xr:uid="{00000000-0005-0000-0000-00001B0F0000}"/>
    <cellStyle name="Normal 14 12 2 5 2" xfId="5181" xr:uid="{00000000-0005-0000-0000-00001C0F0000}"/>
    <cellStyle name="Normal 14 12 2 6" xfId="5182" xr:uid="{00000000-0005-0000-0000-00001D0F0000}"/>
    <cellStyle name="Normal 14 12 2 6 2" xfId="5183" xr:uid="{00000000-0005-0000-0000-00001E0F0000}"/>
    <cellStyle name="Normal 14 12 2 7" xfId="5184" xr:uid="{00000000-0005-0000-0000-00001F0F0000}"/>
    <cellStyle name="Normal 14 12 2 8" xfId="5185" xr:uid="{00000000-0005-0000-0000-0000200F0000}"/>
    <cellStyle name="Normal 14 12 2 9" xfId="5186" xr:uid="{00000000-0005-0000-0000-0000210F0000}"/>
    <cellStyle name="Normal 14 12 2_Age_Gender" xfId="5187" xr:uid="{00000000-0005-0000-0000-0000220F0000}"/>
    <cellStyle name="Normal 14 12 3" xfId="5188" xr:uid="{00000000-0005-0000-0000-0000230F0000}"/>
    <cellStyle name="Normal 14 12 3 2" xfId="5189" xr:uid="{00000000-0005-0000-0000-0000240F0000}"/>
    <cellStyle name="Normal 14 12 3 2 2" xfId="5190" xr:uid="{00000000-0005-0000-0000-0000250F0000}"/>
    <cellStyle name="Normal 14 12 3 2 2 2" xfId="5191" xr:uid="{00000000-0005-0000-0000-0000260F0000}"/>
    <cellStyle name="Normal 14 12 3 2 2 3" xfId="5192" xr:uid="{00000000-0005-0000-0000-0000270F0000}"/>
    <cellStyle name="Normal 14 12 3 2 3" xfId="5193" xr:uid="{00000000-0005-0000-0000-0000280F0000}"/>
    <cellStyle name="Normal 14 12 3 2 4" xfId="5194" xr:uid="{00000000-0005-0000-0000-0000290F0000}"/>
    <cellStyle name="Normal 14 12 3 2 5" xfId="5195" xr:uid="{00000000-0005-0000-0000-00002A0F0000}"/>
    <cellStyle name="Normal 14 12 3 3" xfId="5196" xr:uid="{00000000-0005-0000-0000-00002B0F0000}"/>
    <cellStyle name="Normal 14 12 3 3 2" xfId="5197" xr:uid="{00000000-0005-0000-0000-00002C0F0000}"/>
    <cellStyle name="Normal 14 12 3 3 3" xfId="5198" xr:uid="{00000000-0005-0000-0000-00002D0F0000}"/>
    <cellStyle name="Normal 14 12 3 4" xfId="5199" xr:uid="{00000000-0005-0000-0000-00002E0F0000}"/>
    <cellStyle name="Normal 14 12 3 5" xfId="5200" xr:uid="{00000000-0005-0000-0000-00002F0F0000}"/>
    <cellStyle name="Normal 14 12 3 6" xfId="5201" xr:uid="{00000000-0005-0000-0000-0000300F0000}"/>
    <cellStyle name="Normal 14 12 3 7" xfId="5202" xr:uid="{00000000-0005-0000-0000-0000310F0000}"/>
    <cellStyle name="Normal 14 12 3 8" xfId="5203" xr:uid="{00000000-0005-0000-0000-0000320F0000}"/>
    <cellStyle name="Normal 14 12 4" xfId="5204" xr:uid="{00000000-0005-0000-0000-0000330F0000}"/>
    <cellStyle name="Normal 14 12 4 2" xfId="5205" xr:uid="{00000000-0005-0000-0000-0000340F0000}"/>
    <cellStyle name="Normal 14 12 4 2 2" xfId="5206" xr:uid="{00000000-0005-0000-0000-0000350F0000}"/>
    <cellStyle name="Normal 14 12 4 2 3" xfId="5207" xr:uid="{00000000-0005-0000-0000-0000360F0000}"/>
    <cellStyle name="Normal 14 12 4 3" xfId="5208" xr:uid="{00000000-0005-0000-0000-0000370F0000}"/>
    <cellStyle name="Normal 14 12 4 4" xfId="5209" xr:uid="{00000000-0005-0000-0000-0000380F0000}"/>
    <cellStyle name="Normal 14 12 4 5" xfId="5210" xr:uid="{00000000-0005-0000-0000-0000390F0000}"/>
    <cellStyle name="Normal 14 12 4 6" xfId="5211" xr:uid="{00000000-0005-0000-0000-00003A0F0000}"/>
    <cellStyle name="Normal 14 12 4 7" xfId="5212" xr:uid="{00000000-0005-0000-0000-00003B0F0000}"/>
    <cellStyle name="Normal 14 12 5" xfId="5213" xr:uid="{00000000-0005-0000-0000-00003C0F0000}"/>
    <cellStyle name="Normal 14 12 5 2" xfId="5214" xr:uid="{00000000-0005-0000-0000-00003D0F0000}"/>
    <cellStyle name="Normal 14 12 5 2 2" xfId="5215" xr:uid="{00000000-0005-0000-0000-00003E0F0000}"/>
    <cellStyle name="Normal 14 12 5 2 3" xfId="5216" xr:uid="{00000000-0005-0000-0000-00003F0F0000}"/>
    <cellStyle name="Normal 14 12 5 3" xfId="5217" xr:uid="{00000000-0005-0000-0000-0000400F0000}"/>
    <cellStyle name="Normal 14 12 5 4" xfId="5218" xr:uid="{00000000-0005-0000-0000-0000410F0000}"/>
    <cellStyle name="Normal 14 12 5 5" xfId="5219" xr:uid="{00000000-0005-0000-0000-0000420F0000}"/>
    <cellStyle name="Normal 14 12 6" xfId="5220" xr:uid="{00000000-0005-0000-0000-0000430F0000}"/>
    <cellStyle name="Normal 14 12 6 2" xfId="5221" xr:uid="{00000000-0005-0000-0000-0000440F0000}"/>
    <cellStyle name="Normal 14 12 6 3" xfId="5222" xr:uid="{00000000-0005-0000-0000-0000450F0000}"/>
    <cellStyle name="Normal 14 12 7" xfId="5223" xr:uid="{00000000-0005-0000-0000-0000460F0000}"/>
    <cellStyle name="Normal 14 12 7 2" xfId="5224" xr:uid="{00000000-0005-0000-0000-0000470F0000}"/>
    <cellStyle name="Normal 14 12 8" xfId="5225" xr:uid="{00000000-0005-0000-0000-0000480F0000}"/>
    <cellStyle name="Normal 14 12 8 2" xfId="5226" xr:uid="{00000000-0005-0000-0000-0000490F0000}"/>
    <cellStyle name="Normal 14 12 9" xfId="5227" xr:uid="{00000000-0005-0000-0000-00004A0F0000}"/>
    <cellStyle name="Normal 14 12_Age_Gender" xfId="5228" xr:uid="{00000000-0005-0000-0000-00004B0F0000}"/>
    <cellStyle name="Normal 14 13" xfId="122" xr:uid="{00000000-0005-0000-0000-00004C0F0000}"/>
    <cellStyle name="Normal 14 13 10" xfId="5229" xr:uid="{00000000-0005-0000-0000-00004D0F0000}"/>
    <cellStyle name="Normal 14 13 11" xfId="5230" xr:uid="{00000000-0005-0000-0000-00004E0F0000}"/>
    <cellStyle name="Normal 14 13 12" xfId="5231" xr:uid="{00000000-0005-0000-0000-00004F0F0000}"/>
    <cellStyle name="Normal 14 13 2" xfId="5232" xr:uid="{00000000-0005-0000-0000-0000500F0000}"/>
    <cellStyle name="Normal 14 13 2 10" xfId="5233" xr:uid="{00000000-0005-0000-0000-0000510F0000}"/>
    <cellStyle name="Normal 14 13 2 2" xfId="5234" xr:uid="{00000000-0005-0000-0000-0000520F0000}"/>
    <cellStyle name="Normal 14 13 2 2 2" xfId="5235" xr:uid="{00000000-0005-0000-0000-0000530F0000}"/>
    <cellStyle name="Normal 14 13 2 2 2 2" xfId="5236" xr:uid="{00000000-0005-0000-0000-0000540F0000}"/>
    <cellStyle name="Normal 14 13 2 2 2 2 2" xfId="5237" xr:uid="{00000000-0005-0000-0000-0000550F0000}"/>
    <cellStyle name="Normal 14 13 2 2 2 2 3" xfId="5238" xr:uid="{00000000-0005-0000-0000-0000560F0000}"/>
    <cellStyle name="Normal 14 13 2 2 2 3" xfId="5239" xr:uid="{00000000-0005-0000-0000-0000570F0000}"/>
    <cellStyle name="Normal 14 13 2 2 2 4" xfId="5240" xr:uid="{00000000-0005-0000-0000-0000580F0000}"/>
    <cellStyle name="Normal 14 13 2 2 2 5" xfId="5241" xr:uid="{00000000-0005-0000-0000-0000590F0000}"/>
    <cellStyle name="Normal 14 13 2 2 3" xfId="5242" xr:uid="{00000000-0005-0000-0000-00005A0F0000}"/>
    <cellStyle name="Normal 14 13 2 2 3 2" xfId="5243" xr:uid="{00000000-0005-0000-0000-00005B0F0000}"/>
    <cellStyle name="Normal 14 13 2 2 3 3" xfId="5244" xr:uid="{00000000-0005-0000-0000-00005C0F0000}"/>
    <cellStyle name="Normal 14 13 2 2 4" xfId="5245" xr:uid="{00000000-0005-0000-0000-00005D0F0000}"/>
    <cellStyle name="Normal 14 13 2 2 5" xfId="5246" xr:uid="{00000000-0005-0000-0000-00005E0F0000}"/>
    <cellStyle name="Normal 14 13 2 2 6" xfId="5247" xr:uid="{00000000-0005-0000-0000-00005F0F0000}"/>
    <cellStyle name="Normal 14 13 2 2 7" xfId="5248" xr:uid="{00000000-0005-0000-0000-0000600F0000}"/>
    <cellStyle name="Normal 14 13 2 2 8" xfId="5249" xr:uid="{00000000-0005-0000-0000-0000610F0000}"/>
    <cellStyle name="Normal 14 13 2 3" xfId="5250" xr:uid="{00000000-0005-0000-0000-0000620F0000}"/>
    <cellStyle name="Normal 14 13 2 3 2" xfId="5251" xr:uid="{00000000-0005-0000-0000-0000630F0000}"/>
    <cellStyle name="Normal 14 13 2 3 2 2" xfId="5252" xr:uid="{00000000-0005-0000-0000-0000640F0000}"/>
    <cellStyle name="Normal 14 13 2 3 2 3" xfId="5253" xr:uid="{00000000-0005-0000-0000-0000650F0000}"/>
    <cellStyle name="Normal 14 13 2 3 3" xfId="5254" xr:uid="{00000000-0005-0000-0000-0000660F0000}"/>
    <cellStyle name="Normal 14 13 2 3 4" xfId="5255" xr:uid="{00000000-0005-0000-0000-0000670F0000}"/>
    <cellStyle name="Normal 14 13 2 3 5" xfId="5256" xr:uid="{00000000-0005-0000-0000-0000680F0000}"/>
    <cellStyle name="Normal 14 13 2 4" xfId="5257" xr:uid="{00000000-0005-0000-0000-0000690F0000}"/>
    <cellStyle name="Normal 14 13 2 4 2" xfId="5258" xr:uid="{00000000-0005-0000-0000-00006A0F0000}"/>
    <cellStyle name="Normal 14 13 2 4 3" xfId="5259" xr:uid="{00000000-0005-0000-0000-00006B0F0000}"/>
    <cellStyle name="Normal 14 13 2 5" xfId="5260" xr:uid="{00000000-0005-0000-0000-00006C0F0000}"/>
    <cellStyle name="Normal 14 13 2 5 2" xfId="5261" xr:uid="{00000000-0005-0000-0000-00006D0F0000}"/>
    <cellStyle name="Normal 14 13 2 6" xfId="5262" xr:uid="{00000000-0005-0000-0000-00006E0F0000}"/>
    <cellStyle name="Normal 14 13 2 6 2" xfId="5263" xr:uid="{00000000-0005-0000-0000-00006F0F0000}"/>
    <cellStyle name="Normal 14 13 2 7" xfId="5264" xr:uid="{00000000-0005-0000-0000-0000700F0000}"/>
    <cellStyle name="Normal 14 13 2 8" xfId="5265" xr:uid="{00000000-0005-0000-0000-0000710F0000}"/>
    <cellStyle name="Normal 14 13 2 9" xfId="5266" xr:uid="{00000000-0005-0000-0000-0000720F0000}"/>
    <cellStyle name="Normal 14 13 2_Age_Gender" xfId="5267" xr:uid="{00000000-0005-0000-0000-0000730F0000}"/>
    <cellStyle name="Normal 14 13 3" xfId="5268" xr:uid="{00000000-0005-0000-0000-0000740F0000}"/>
    <cellStyle name="Normal 14 13 3 2" xfId="5269" xr:uid="{00000000-0005-0000-0000-0000750F0000}"/>
    <cellStyle name="Normal 14 13 3 2 2" xfId="5270" xr:uid="{00000000-0005-0000-0000-0000760F0000}"/>
    <cellStyle name="Normal 14 13 3 2 2 2" xfId="5271" xr:uid="{00000000-0005-0000-0000-0000770F0000}"/>
    <cellStyle name="Normal 14 13 3 2 2 3" xfId="5272" xr:uid="{00000000-0005-0000-0000-0000780F0000}"/>
    <cellStyle name="Normal 14 13 3 2 3" xfId="5273" xr:uid="{00000000-0005-0000-0000-0000790F0000}"/>
    <cellStyle name="Normal 14 13 3 2 4" xfId="5274" xr:uid="{00000000-0005-0000-0000-00007A0F0000}"/>
    <cellStyle name="Normal 14 13 3 2 5" xfId="5275" xr:uid="{00000000-0005-0000-0000-00007B0F0000}"/>
    <cellStyle name="Normal 14 13 3 3" xfId="5276" xr:uid="{00000000-0005-0000-0000-00007C0F0000}"/>
    <cellStyle name="Normal 14 13 3 3 2" xfId="5277" xr:uid="{00000000-0005-0000-0000-00007D0F0000}"/>
    <cellStyle name="Normal 14 13 3 3 3" xfId="5278" xr:uid="{00000000-0005-0000-0000-00007E0F0000}"/>
    <cellStyle name="Normal 14 13 3 4" xfId="5279" xr:uid="{00000000-0005-0000-0000-00007F0F0000}"/>
    <cellStyle name="Normal 14 13 3 5" xfId="5280" xr:uid="{00000000-0005-0000-0000-0000800F0000}"/>
    <cellStyle name="Normal 14 13 3 6" xfId="5281" xr:uid="{00000000-0005-0000-0000-0000810F0000}"/>
    <cellStyle name="Normal 14 13 3 7" xfId="5282" xr:uid="{00000000-0005-0000-0000-0000820F0000}"/>
    <cellStyle name="Normal 14 13 3 8" xfId="5283" xr:uid="{00000000-0005-0000-0000-0000830F0000}"/>
    <cellStyle name="Normal 14 13 4" xfId="5284" xr:uid="{00000000-0005-0000-0000-0000840F0000}"/>
    <cellStyle name="Normal 14 13 4 2" xfId="5285" xr:uid="{00000000-0005-0000-0000-0000850F0000}"/>
    <cellStyle name="Normal 14 13 4 2 2" xfId="5286" xr:uid="{00000000-0005-0000-0000-0000860F0000}"/>
    <cellStyle name="Normal 14 13 4 2 3" xfId="5287" xr:uid="{00000000-0005-0000-0000-0000870F0000}"/>
    <cellStyle name="Normal 14 13 4 3" xfId="5288" xr:uid="{00000000-0005-0000-0000-0000880F0000}"/>
    <cellStyle name="Normal 14 13 4 4" xfId="5289" xr:uid="{00000000-0005-0000-0000-0000890F0000}"/>
    <cellStyle name="Normal 14 13 4 5" xfId="5290" xr:uid="{00000000-0005-0000-0000-00008A0F0000}"/>
    <cellStyle name="Normal 14 13 4 6" xfId="5291" xr:uid="{00000000-0005-0000-0000-00008B0F0000}"/>
    <cellStyle name="Normal 14 13 4 7" xfId="5292" xr:uid="{00000000-0005-0000-0000-00008C0F0000}"/>
    <cellStyle name="Normal 14 13 5" xfId="5293" xr:uid="{00000000-0005-0000-0000-00008D0F0000}"/>
    <cellStyle name="Normal 14 13 5 2" xfId="5294" xr:uid="{00000000-0005-0000-0000-00008E0F0000}"/>
    <cellStyle name="Normal 14 13 5 2 2" xfId="5295" xr:uid="{00000000-0005-0000-0000-00008F0F0000}"/>
    <cellStyle name="Normal 14 13 5 2 3" xfId="5296" xr:uid="{00000000-0005-0000-0000-0000900F0000}"/>
    <cellStyle name="Normal 14 13 5 3" xfId="5297" xr:uid="{00000000-0005-0000-0000-0000910F0000}"/>
    <cellStyle name="Normal 14 13 5 4" xfId="5298" xr:uid="{00000000-0005-0000-0000-0000920F0000}"/>
    <cellStyle name="Normal 14 13 5 5" xfId="5299" xr:uid="{00000000-0005-0000-0000-0000930F0000}"/>
    <cellStyle name="Normal 14 13 6" xfId="5300" xr:uid="{00000000-0005-0000-0000-0000940F0000}"/>
    <cellStyle name="Normal 14 13 6 2" xfId="5301" xr:uid="{00000000-0005-0000-0000-0000950F0000}"/>
    <cellStyle name="Normal 14 13 6 3" xfId="5302" xr:uid="{00000000-0005-0000-0000-0000960F0000}"/>
    <cellStyle name="Normal 14 13 7" xfId="5303" xr:uid="{00000000-0005-0000-0000-0000970F0000}"/>
    <cellStyle name="Normal 14 13 7 2" xfId="5304" xr:uid="{00000000-0005-0000-0000-0000980F0000}"/>
    <cellStyle name="Normal 14 13 8" xfId="5305" xr:uid="{00000000-0005-0000-0000-0000990F0000}"/>
    <cellStyle name="Normal 14 13 8 2" xfId="5306" xr:uid="{00000000-0005-0000-0000-00009A0F0000}"/>
    <cellStyle name="Normal 14 13 9" xfId="5307" xr:uid="{00000000-0005-0000-0000-00009B0F0000}"/>
    <cellStyle name="Normal 14 13_Age_Gender" xfId="5308" xr:uid="{00000000-0005-0000-0000-00009C0F0000}"/>
    <cellStyle name="Normal 14 14" xfId="123" xr:uid="{00000000-0005-0000-0000-00009D0F0000}"/>
    <cellStyle name="Normal 14 14 10" xfId="5309" xr:uid="{00000000-0005-0000-0000-00009E0F0000}"/>
    <cellStyle name="Normal 14 14 11" xfId="5310" xr:uid="{00000000-0005-0000-0000-00009F0F0000}"/>
    <cellStyle name="Normal 14 14 12" xfId="5311" xr:uid="{00000000-0005-0000-0000-0000A00F0000}"/>
    <cellStyle name="Normal 14 14 2" xfId="5312" xr:uid="{00000000-0005-0000-0000-0000A10F0000}"/>
    <cellStyle name="Normal 14 14 2 10" xfId="5313" xr:uid="{00000000-0005-0000-0000-0000A20F0000}"/>
    <cellStyle name="Normal 14 14 2 2" xfId="5314" xr:uid="{00000000-0005-0000-0000-0000A30F0000}"/>
    <cellStyle name="Normal 14 14 2 2 2" xfId="5315" xr:uid="{00000000-0005-0000-0000-0000A40F0000}"/>
    <cellStyle name="Normal 14 14 2 2 2 2" xfId="5316" xr:uid="{00000000-0005-0000-0000-0000A50F0000}"/>
    <cellStyle name="Normal 14 14 2 2 2 2 2" xfId="5317" xr:uid="{00000000-0005-0000-0000-0000A60F0000}"/>
    <cellStyle name="Normal 14 14 2 2 2 2 3" xfId="5318" xr:uid="{00000000-0005-0000-0000-0000A70F0000}"/>
    <cellStyle name="Normal 14 14 2 2 2 3" xfId="5319" xr:uid="{00000000-0005-0000-0000-0000A80F0000}"/>
    <cellStyle name="Normal 14 14 2 2 2 4" xfId="5320" xr:uid="{00000000-0005-0000-0000-0000A90F0000}"/>
    <cellStyle name="Normal 14 14 2 2 2 5" xfId="5321" xr:uid="{00000000-0005-0000-0000-0000AA0F0000}"/>
    <cellStyle name="Normal 14 14 2 2 3" xfId="5322" xr:uid="{00000000-0005-0000-0000-0000AB0F0000}"/>
    <cellStyle name="Normal 14 14 2 2 3 2" xfId="5323" xr:uid="{00000000-0005-0000-0000-0000AC0F0000}"/>
    <cellStyle name="Normal 14 14 2 2 3 3" xfId="5324" xr:uid="{00000000-0005-0000-0000-0000AD0F0000}"/>
    <cellStyle name="Normal 14 14 2 2 4" xfId="5325" xr:uid="{00000000-0005-0000-0000-0000AE0F0000}"/>
    <cellStyle name="Normal 14 14 2 2 5" xfId="5326" xr:uid="{00000000-0005-0000-0000-0000AF0F0000}"/>
    <cellStyle name="Normal 14 14 2 2 6" xfId="5327" xr:uid="{00000000-0005-0000-0000-0000B00F0000}"/>
    <cellStyle name="Normal 14 14 2 2 7" xfId="5328" xr:uid="{00000000-0005-0000-0000-0000B10F0000}"/>
    <cellStyle name="Normal 14 14 2 2 8" xfId="5329" xr:uid="{00000000-0005-0000-0000-0000B20F0000}"/>
    <cellStyle name="Normal 14 14 2 3" xfId="5330" xr:uid="{00000000-0005-0000-0000-0000B30F0000}"/>
    <cellStyle name="Normal 14 14 2 3 2" xfId="5331" xr:uid="{00000000-0005-0000-0000-0000B40F0000}"/>
    <cellStyle name="Normal 14 14 2 3 2 2" xfId="5332" xr:uid="{00000000-0005-0000-0000-0000B50F0000}"/>
    <cellStyle name="Normal 14 14 2 3 2 3" xfId="5333" xr:uid="{00000000-0005-0000-0000-0000B60F0000}"/>
    <cellStyle name="Normal 14 14 2 3 3" xfId="5334" xr:uid="{00000000-0005-0000-0000-0000B70F0000}"/>
    <cellStyle name="Normal 14 14 2 3 4" xfId="5335" xr:uid="{00000000-0005-0000-0000-0000B80F0000}"/>
    <cellStyle name="Normal 14 14 2 3 5" xfId="5336" xr:uid="{00000000-0005-0000-0000-0000B90F0000}"/>
    <cellStyle name="Normal 14 14 2 4" xfId="5337" xr:uid="{00000000-0005-0000-0000-0000BA0F0000}"/>
    <cellStyle name="Normal 14 14 2 4 2" xfId="5338" xr:uid="{00000000-0005-0000-0000-0000BB0F0000}"/>
    <cellStyle name="Normal 14 14 2 4 3" xfId="5339" xr:uid="{00000000-0005-0000-0000-0000BC0F0000}"/>
    <cellStyle name="Normal 14 14 2 5" xfId="5340" xr:uid="{00000000-0005-0000-0000-0000BD0F0000}"/>
    <cellStyle name="Normal 14 14 2 5 2" xfId="5341" xr:uid="{00000000-0005-0000-0000-0000BE0F0000}"/>
    <cellStyle name="Normal 14 14 2 6" xfId="5342" xr:uid="{00000000-0005-0000-0000-0000BF0F0000}"/>
    <cellStyle name="Normal 14 14 2 6 2" xfId="5343" xr:uid="{00000000-0005-0000-0000-0000C00F0000}"/>
    <cellStyle name="Normal 14 14 2 7" xfId="5344" xr:uid="{00000000-0005-0000-0000-0000C10F0000}"/>
    <cellStyle name="Normal 14 14 2 8" xfId="5345" xr:uid="{00000000-0005-0000-0000-0000C20F0000}"/>
    <cellStyle name="Normal 14 14 2 9" xfId="5346" xr:uid="{00000000-0005-0000-0000-0000C30F0000}"/>
    <cellStyle name="Normal 14 14 2_Age_Gender" xfId="5347" xr:uid="{00000000-0005-0000-0000-0000C40F0000}"/>
    <cellStyle name="Normal 14 14 3" xfId="5348" xr:uid="{00000000-0005-0000-0000-0000C50F0000}"/>
    <cellStyle name="Normal 14 14 3 2" xfId="5349" xr:uid="{00000000-0005-0000-0000-0000C60F0000}"/>
    <cellStyle name="Normal 14 14 3 2 2" xfId="5350" xr:uid="{00000000-0005-0000-0000-0000C70F0000}"/>
    <cellStyle name="Normal 14 14 3 2 2 2" xfId="5351" xr:uid="{00000000-0005-0000-0000-0000C80F0000}"/>
    <cellStyle name="Normal 14 14 3 2 2 3" xfId="5352" xr:uid="{00000000-0005-0000-0000-0000C90F0000}"/>
    <cellStyle name="Normal 14 14 3 2 3" xfId="5353" xr:uid="{00000000-0005-0000-0000-0000CA0F0000}"/>
    <cellStyle name="Normal 14 14 3 2 4" xfId="5354" xr:uid="{00000000-0005-0000-0000-0000CB0F0000}"/>
    <cellStyle name="Normal 14 14 3 2 5" xfId="5355" xr:uid="{00000000-0005-0000-0000-0000CC0F0000}"/>
    <cellStyle name="Normal 14 14 3 3" xfId="5356" xr:uid="{00000000-0005-0000-0000-0000CD0F0000}"/>
    <cellStyle name="Normal 14 14 3 3 2" xfId="5357" xr:uid="{00000000-0005-0000-0000-0000CE0F0000}"/>
    <cellStyle name="Normal 14 14 3 3 3" xfId="5358" xr:uid="{00000000-0005-0000-0000-0000CF0F0000}"/>
    <cellStyle name="Normal 14 14 3 4" xfId="5359" xr:uid="{00000000-0005-0000-0000-0000D00F0000}"/>
    <cellStyle name="Normal 14 14 3 5" xfId="5360" xr:uid="{00000000-0005-0000-0000-0000D10F0000}"/>
    <cellStyle name="Normal 14 14 3 6" xfId="5361" xr:uid="{00000000-0005-0000-0000-0000D20F0000}"/>
    <cellStyle name="Normal 14 14 3 7" xfId="5362" xr:uid="{00000000-0005-0000-0000-0000D30F0000}"/>
    <cellStyle name="Normal 14 14 3 8" xfId="5363" xr:uid="{00000000-0005-0000-0000-0000D40F0000}"/>
    <cellStyle name="Normal 14 14 4" xfId="5364" xr:uid="{00000000-0005-0000-0000-0000D50F0000}"/>
    <cellStyle name="Normal 14 14 4 2" xfId="5365" xr:uid="{00000000-0005-0000-0000-0000D60F0000}"/>
    <cellStyle name="Normal 14 14 4 2 2" xfId="5366" xr:uid="{00000000-0005-0000-0000-0000D70F0000}"/>
    <cellStyle name="Normal 14 14 4 2 3" xfId="5367" xr:uid="{00000000-0005-0000-0000-0000D80F0000}"/>
    <cellStyle name="Normal 14 14 4 3" xfId="5368" xr:uid="{00000000-0005-0000-0000-0000D90F0000}"/>
    <cellStyle name="Normal 14 14 4 4" xfId="5369" xr:uid="{00000000-0005-0000-0000-0000DA0F0000}"/>
    <cellStyle name="Normal 14 14 4 5" xfId="5370" xr:uid="{00000000-0005-0000-0000-0000DB0F0000}"/>
    <cellStyle name="Normal 14 14 4 6" xfId="5371" xr:uid="{00000000-0005-0000-0000-0000DC0F0000}"/>
    <cellStyle name="Normal 14 14 4 7" xfId="5372" xr:uid="{00000000-0005-0000-0000-0000DD0F0000}"/>
    <cellStyle name="Normal 14 14 5" xfId="5373" xr:uid="{00000000-0005-0000-0000-0000DE0F0000}"/>
    <cellStyle name="Normal 14 14 5 2" xfId="5374" xr:uid="{00000000-0005-0000-0000-0000DF0F0000}"/>
    <cellStyle name="Normal 14 14 5 2 2" xfId="5375" xr:uid="{00000000-0005-0000-0000-0000E00F0000}"/>
    <cellStyle name="Normal 14 14 5 2 3" xfId="5376" xr:uid="{00000000-0005-0000-0000-0000E10F0000}"/>
    <cellStyle name="Normal 14 14 5 3" xfId="5377" xr:uid="{00000000-0005-0000-0000-0000E20F0000}"/>
    <cellStyle name="Normal 14 14 5 4" xfId="5378" xr:uid="{00000000-0005-0000-0000-0000E30F0000}"/>
    <cellStyle name="Normal 14 14 5 5" xfId="5379" xr:uid="{00000000-0005-0000-0000-0000E40F0000}"/>
    <cellStyle name="Normal 14 14 6" xfId="5380" xr:uid="{00000000-0005-0000-0000-0000E50F0000}"/>
    <cellStyle name="Normal 14 14 6 2" xfId="5381" xr:uid="{00000000-0005-0000-0000-0000E60F0000}"/>
    <cellStyle name="Normal 14 14 6 3" xfId="5382" xr:uid="{00000000-0005-0000-0000-0000E70F0000}"/>
    <cellStyle name="Normal 14 14 7" xfId="5383" xr:uid="{00000000-0005-0000-0000-0000E80F0000}"/>
    <cellStyle name="Normal 14 14 7 2" xfId="5384" xr:uid="{00000000-0005-0000-0000-0000E90F0000}"/>
    <cellStyle name="Normal 14 14 8" xfId="5385" xr:uid="{00000000-0005-0000-0000-0000EA0F0000}"/>
    <cellStyle name="Normal 14 14 8 2" xfId="5386" xr:uid="{00000000-0005-0000-0000-0000EB0F0000}"/>
    <cellStyle name="Normal 14 14 9" xfId="5387" xr:uid="{00000000-0005-0000-0000-0000EC0F0000}"/>
    <cellStyle name="Normal 14 14_Age_Gender" xfId="5388" xr:uid="{00000000-0005-0000-0000-0000ED0F0000}"/>
    <cellStyle name="Normal 14 15" xfId="124" xr:uid="{00000000-0005-0000-0000-0000EE0F0000}"/>
    <cellStyle name="Normal 14 15 10" xfId="5389" xr:uid="{00000000-0005-0000-0000-0000EF0F0000}"/>
    <cellStyle name="Normal 14 15 11" xfId="5390" xr:uid="{00000000-0005-0000-0000-0000F00F0000}"/>
    <cellStyle name="Normal 14 15 12" xfId="5391" xr:uid="{00000000-0005-0000-0000-0000F10F0000}"/>
    <cellStyle name="Normal 14 15 2" xfId="5392" xr:uid="{00000000-0005-0000-0000-0000F20F0000}"/>
    <cellStyle name="Normal 14 15 2 10" xfId="5393" xr:uid="{00000000-0005-0000-0000-0000F30F0000}"/>
    <cellStyle name="Normal 14 15 2 2" xfId="5394" xr:uid="{00000000-0005-0000-0000-0000F40F0000}"/>
    <cellStyle name="Normal 14 15 2 2 2" xfId="5395" xr:uid="{00000000-0005-0000-0000-0000F50F0000}"/>
    <cellStyle name="Normal 14 15 2 2 2 2" xfId="5396" xr:uid="{00000000-0005-0000-0000-0000F60F0000}"/>
    <cellStyle name="Normal 14 15 2 2 2 2 2" xfId="5397" xr:uid="{00000000-0005-0000-0000-0000F70F0000}"/>
    <cellStyle name="Normal 14 15 2 2 2 2 3" xfId="5398" xr:uid="{00000000-0005-0000-0000-0000F80F0000}"/>
    <cellStyle name="Normal 14 15 2 2 2 3" xfId="5399" xr:uid="{00000000-0005-0000-0000-0000F90F0000}"/>
    <cellStyle name="Normal 14 15 2 2 2 4" xfId="5400" xr:uid="{00000000-0005-0000-0000-0000FA0F0000}"/>
    <cellStyle name="Normal 14 15 2 2 2 5" xfId="5401" xr:uid="{00000000-0005-0000-0000-0000FB0F0000}"/>
    <cellStyle name="Normal 14 15 2 2 3" xfId="5402" xr:uid="{00000000-0005-0000-0000-0000FC0F0000}"/>
    <cellStyle name="Normal 14 15 2 2 3 2" xfId="5403" xr:uid="{00000000-0005-0000-0000-0000FD0F0000}"/>
    <cellStyle name="Normal 14 15 2 2 3 3" xfId="5404" xr:uid="{00000000-0005-0000-0000-0000FE0F0000}"/>
    <cellStyle name="Normal 14 15 2 2 4" xfId="5405" xr:uid="{00000000-0005-0000-0000-0000FF0F0000}"/>
    <cellStyle name="Normal 14 15 2 2 5" xfId="5406" xr:uid="{00000000-0005-0000-0000-000000100000}"/>
    <cellStyle name="Normal 14 15 2 2 6" xfId="5407" xr:uid="{00000000-0005-0000-0000-000001100000}"/>
    <cellStyle name="Normal 14 15 2 2 7" xfId="5408" xr:uid="{00000000-0005-0000-0000-000002100000}"/>
    <cellStyle name="Normal 14 15 2 2 8" xfId="5409" xr:uid="{00000000-0005-0000-0000-000003100000}"/>
    <cellStyle name="Normal 14 15 2 3" xfId="5410" xr:uid="{00000000-0005-0000-0000-000004100000}"/>
    <cellStyle name="Normal 14 15 2 3 2" xfId="5411" xr:uid="{00000000-0005-0000-0000-000005100000}"/>
    <cellStyle name="Normal 14 15 2 3 2 2" xfId="5412" xr:uid="{00000000-0005-0000-0000-000006100000}"/>
    <cellStyle name="Normal 14 15 2 3 2 3" xfId="5413" xr:uid="{00000000-0005-0000-0000-000007100000}"/>
    <cellStyle name="Normal 14 15 2 3 3" xfId="5414" xr:uid="{00000000-0005-0000-0000-000008100000}"/>
    <cellStyle name="Normal 14 15 2 3 4" xfId="5415" xr:uid="{00000000-0005-0000-0000-000009100000}"/>
    <cellStyle name="Normal 14 15 2 3 5" xfId="5416" xr:uid="{00000000-0005-0000-0000-00000A100000}"/>
    <cellStyle name="Normal 14 15 2 4" xfId="5417" xr:uid="{00000000-0005-0000-0000-00000B100000}"/>
    <cellStyle name="Normal 14 15 2 4 2" xfId="5418" xr:uid="{00000000-0005-0000-0000-00000C100000}"/>
    <cellStyle name="Normal 14 15 2 4 3" xfId="5419" xr:uid="{00000000-0005-0000-0000-00000D100000}"/>
    <cellStyle name="Normal 14 15 2 5" xfId="5420" xr:uid="{00000000-0005-0000-0000-00000E100000}"/>
    <cellStyle name="Normal 14 15 2 5 2" xfId="5421" xr:uid="{00000000-0005-0000-0000-00000F100000}"/>
    <cellStyle name="Normal 14 15 2 6" xfId="5422" xr:uid="{00000000-0005-0000-0000-000010100000}"/>
    <cellStyle name="Normal 14 15 2 6 2" xfId="5423" xr:uid="{00000000-0005-0000-0000-000011100000}"/>
    <cellStyle name="Normal 14 15 2 7" xfId="5424" xr:uid="{00000000-0005-0000-0000-000012100000}"/>
    <cellStyle name="Normal 14 15 2 8" xfId="5425" xr:uid="{00000000-0005-0000-0000-000013100000}"/>
    <cellStyle name="Normal 14 15 2 9" xfId="5426" xr:uid="{00000000-0005-0000-0000-000014100000}"/>
    <cellStyle name="Normal 14 15 2_Age_Gender" xfId="5427" xr:uid="{00000000-0005-0000-0000-000015100000}"/>
    <cellStyle name="Normal 14 15 3" xfId="5428" xr:uid="{00000000-0005-0000-0000-000016100000}"/>
    <cellStyle name="Normal 14 15 3 2" xfId="5429" xr:uid="{00000000-0005-0000-0000-000017100000}"/>
    <cellStyle name="Normal 14 15 3 2 2" xfId="5430" xr:uid="{00000000-0005-0000-0000-000018100000}"/>
    <cellStyle name="Normal 14 15 3 2 2 2" xfId="5431" xr:uid="{00000000-0005-0000-0000-000019100000}"/>
    <cellStyle name="Normal 14 15 3 2 2 3" xfId="5432" xr:uid="{00000000-0005-0000-0000-00001A100000}"/>
    <cellStyle name="Normal 14 15 3 2 3" xfId="5433" xr:uid="{00000000-0005-0000-0000-00001B100000}"/>
    <cellStyle name="Normal 14 15 3 2 4" xfId="5434" xr:uid="{00000000-0005-0000-0000-00001C100000}"/>
    <cellStyle name="Normal 14 15 3 2 5" xfId="5435" xr:uid="{00000000-0005-0000-0000-00001D100000}"/>
    <cellStyle name="Normal 14 15 3 3" xfId="5436" xr:uid="{00000000-0005-0000-0000-00001E100000}"/>
    <cellStyle name="Normal 14 15 3 3 2" xfId="5437" xr:uid="{00000000-0005-0000-0000-00001F100000}"/>
    <cellStyle name="Normal 14 15 3 3 3" xfId="5438" xr:uid="{00000000-0005-0000-0000-000020100000}"/>
    <cellStyle name="Normal 14 15 3 4" xfId="5439" xr:uid="{00000000-0005-0000-0000-000021100000}"/>
    <cellStyle name="Normal 14 15 3 5" xfId="5440" xr:uid="{00000000-0005-0000-0000-000022100000}"/>
    <cellStyle name="Normal 14 15 3 6" xfId="5441" xr:uid="{00000000-0005-0000-0000-000023100000}"/>
    <cellStyle name="Normal 14 15 3 7" xfId="5442" xr:uid="{00000000-0005-0000-0000-000024100000}"/>
    <cellStyle name="Normal 14 15 3 8" xfId="5443" xr:uid="{00000000-0005-0000-0000-000025100000}"/>
    <cellStyle name="Normal 14 15 4" xfId="5444" xr:uid="{00000000-0005-0000-0000-000026100000}"/>
    <cellStyle name="Normal 14 15 4 2" xfId="5445" xr:uid="{00000000-0005-0000-0000-000027100000}"/>
    <cellStyle name="Normal 14 15 4 2 2" xfId="5446" xr:uid="{00000000-0005-0000-0000-000028100000}"/>
    <cellStyle name="Normal 14 15 4 2 3" xfId="5447" xr:uid="{00000000-0005-0000-0000-000029100000}"/>
    <cellStyle name="Normal 14 15 4 3" xfId="5448" xr:uid="{00000000-0005-0000-0000-00002A100000}"/>
    <cellStyle name="Normal 14 15 4 4" xfId="5449" xr:uid="{00000000-0005-0000-0000-00002B100000}"/>
    <cellStyle name="Normal 14 15 4 5" xfId="5450" xr:uid="{00000000-0005-0000-0000-00002C100000}"/>
    <cellStyle name="Normal 14 15 4 6" xfId="5451" xr:uid="{00000000-0005-0000-0000-00002D100000}"/>
    <cellStyle name="Normal 14 15 4 7" xfId="5452" xr:uid="{00000000-0005-0000-0000-00002E100000}"/>
    <cellStyle name="Normal 14 15 5" xfId="5453" xr:uid="{00000000-0005-0000-0000-00002F100000}"/>
    <cellStyle name="Normal 14 15 5 2" xfId="5454" xr:uid="{00000000-0005-0000-0000-000030100000}"/>
    <cellStyle name="Normal 14 15 5 2 2" xfId="5455" xr:uid="{00000000-0005-0000-0000-000031100000}"/>
    <cellStyle name="Normal 14 15 5 2 3" xfId="5456" xr:uid="{00000000-0005-0000-0000-000032100000}"/>
    <cellStyle name="Normal 14 15 5 3" xfId="5457" xr:uid="{00000000-0005-0000-0000-000033100000}"/>
    <cellStyle name="Normal 14 15 5 4" xfId="5458" xr:uid="{00000000-0005-0000-0000-000034100000}"/>
    <cellStyle name="Normal 14 15 5 5" xfId="5459" xr:uid="{00000000-0005-0000-0000-000035100000}"/>
    <cellStyle name="Normal 14 15 6" xfId="5460" xr:uid="{00000000-0005-0000-0000-000036100000}"/>
    <cellStyle name="Normal 14 15 6 2" xfId="5461" xr:uid="{00000000-0005-0000-0000-000037100000}"/>
    <cellStyle name="Normal 14 15 6 3" xfId="5462" xr:uid="{00000000-0005-0000-0000-000038100000}"/>
    <cellStyle name="Normal 14 15 7" xfId="5463" xr:uid="{00000000-0005-0000-0000-000039100000}"/>
    <cellStyle name="Normal 14 15 7 2" xfId="5464" xr:uid="{00000000-0005-0000-0000-00003A100000}"/>
    <cellStyle name="Normal 14 15 8" xfId="5465" xr:uid="{00000000-0005-0000-0000-00003B100000}"/>
    <cellStyle name="Normal 14 15 8 2" xfId="5466" xr:uid="{00000000-0005-0000-0000-00003C100000}"/>
    <cellStyle name="Normal 14 15 9" xfId="5467" xr:uid="{00000000-0005-0000-0000-00003D100000}"/>
    <cellStyle name="Normal 14 15_Age_Gender" xfId="5468" xr:uid="{00000000-0005-0000-0000-00003E100000}"/>
    <cellStyle name="Normal 14 16" xfId="1067" xr:uid="{00000000-0005-0000-0000-00003F100000}"/>
    <cellStyle name="Normal 14 17" xfId="5469" xr:uid="{00000000-0005-0000-0000-000040100000}"/>
    <cellStyle name="Normal 14 18" xfId="5470" xr:uid="{00000000-0005-0000-0000-000041100000}"/>
    <cellStyle name="Normal 14 19" xfId="5471" xr:uid="{00000000-0005-0000-0000-000042100000}"/>
    <cellStyle name="Normal 14 2" xfId="125" xr:uid="{00000000-0005-0000-0000-000043100000}"/>
    <cellStyle name="Normal 14 2 10" xfId="5472" xr:uid="{00000000-0005-0000-0000-000044100000}"/>
    <cellStyle name="Normal 14 2 2" xfId="1068" xr:uid="{00000000-0005-0000-0000-000045100000}"/>
    <cellStyle name="Normal 14 2 2 2" xfId="1069" xr:uid="{00000000-0005-0000-0000-000046100000}"/>
    <cellStyle name="Normal 14 2 2 2 2" xfId="5473" xr:uid="{00000000-0005-0000-0000-000047100000}"/>
    <cellStyle name="Normal 14 2 2 2 2 2" xfId="5474" xr:uid="{00000000-0005-0000-0000-000048100000}"/>
    <cellStyle name="Normal 14 2 2 2 2 3" xfId="5475" xr:uid="{00000000-0005-0000-0000-000049100000}"/>
    <cellStyle name="Normal 14 2 2 2 3" xfId="5476" xr:uid="{00000000-0005-0000-0000-00004A100000}"/>
    <cellStyle name="Normal 14 2 2 2 3 2" xfId="5477" xr:uid="{00000000-0005-0000-0000-00004B100000}"/>
    <cellStyle name="Normal 14 2 2 3" xfId="5478" xr:uid="{00000000-0005-0000-0000-00004C100000}"/>
    <cellStyle name="Normal 14 2 2 3 2" xfId="5479" xr:uid="{00000000-0005-0000-0000-00004D100000}"/>
    <cellStyle name="Normal 14 2 2 3 3" xfId="5480" xr:uid="{00000000-0005-0000-0000-00004E100000}"/>
    <cellStyle name="Normal 14 2 2 4" xfId="5481" xr:uid="{00000000-0005-0000-0000-00004F100000}"/>
    <cellStyle name="Normal 14 2 2 4 2" xfId="5482" xr:uid="{00000000-0005-0000-0000-000050100000}"/>
    <cellStyle name="Normal 14 2 3" xfId="1070" xr:uid="{00000000-0005-0000-0000-000051100000}"/>
    <cellStyle name="Normal 14 2 3 2" xfId="1071" xr:uid="{00000000-0005-0000-0000-000052100000}"/>
    <cellStyle name="Normal 14 2 3 2 2" xfId="5483" xr:uid="{00000000-0005-0000-0000-000053100000}"/>
    <cellStyle name="Normal 14 2 3 2 2 2" xfId="5484" xr:uid="{00000000-0005-0000-0000-000054100000}"/>
    <cellStyle name="Normal 14 2 3 2 2 3" xfId="5485" xr:uid="{00000000-0005-0000-0000-000055100000}"/>
    <cellStyle name="Normal 14 2 3 2 3" xfId="5486" xr:uid="{00000000-0005-0000-0000-000056100000}"/>
    <cellStyle name="Normal 14 2 3 2 3 2" xfId="5487" xr:uid="{00000000-0005-0000-0000-000057100000}"/>
    <cellStyle name="Normal 14 2 3 3" xfId="5488" xr:uid="{00000000-0005-0000-0000-000058100000}"/>
    <cellStyle name="Normal 14 2 3 3 2" xfId="5489" xr:uid="{00000000-0005-0000-0000-000059100000}"/>
    <cellStyle name="Normal 14 2 3 3 3" xfId="5490" xr:uid="{00000000-0005-0000-0000-00005A100000}"/>
    <cellStyle name="Normal 14 2 3 4" xfId="5491" xr:uid="{00000000-0005-0000-0000-00005B100000}"/>
    <cellStyle name="Normal 14 2 3 4 2" xfId="5492" xr:uid="{00000000-0005-0000-0000-00005C100000}"/>
    <cellStyle name="Normal 14 2 4" xfId="1072" xr:uid="{00000000-0005-0000-0000-00005D100000}"/>
    <cellStyle name="Normal 14 2 4 10" xfId="5493" xr:uid="{00000000-0005-0000-0000-00005E100000}"/>
    <cellStyle name="Normal 14 2 4 11" xfId="5494" xr:uid="{00000000-0005-0000-0000-00005F100000}"/>
    <cellStyle name="Normal 14 2 4 12" xfId="5495" xr:uid="{00000000-0005-0000-0000-000060100000}"/>
    <cellStyle name="Normal 14 2 4 2" xfId="5496" xr:uid="{00000000-0005-0000-0000-000061100000}"/>
    <cellStyle name="Normal 14 2 4 2 10" xfId="5497" xr:uid="{00000000-0005-0000-0000-000062100000}"/>
    <cellStyle name="Normal 14 2 4 2 2" xfId="5498" xr:uid="{00000000-0005-0000-0000-000063100000}"/>
    <cellStyle name="Normal 14 2 4 2 2 2" xfId="5499" xr:uid="{00000000-0005-0000-0000-000064100000}"/>
    <cellStyle name="Normal 14 2 4 2 2 2 2" xfId="5500" xr:uid="{00000000-0005-0000-0000-000065100000}"/>
    <cellStyle name="Normal 14 2 4 2 2 2 2 2" xfId="5501" xr:uid="{00000000-0005-0000-0000-000066100000}"/>
    <cellStyle name="Normal 14 2 4 2 2 2 2 3" xfId="5502" xr:uid="{00000000-0005-0000-0000-000067100000}"/>
    <cellStyle name="Normal 14 2 4 2 2 2 3" xfId="5503" xr:uid="{00000000-0005-0000-0000-000068100000}"/>
    <cellStyle name="Normal 14 2 4 2 2 2 4" xfId="5504" xr:uid="{00000000-0005-0000-0000-000069100000}"/>
    <cellStyle name="Normal 14 2 4 2 2 2 5" xfId="5505" xr:uid="{00000000-0005-0000-0000-00006A100000}"/>
    <cellStyle name="Normal 14 2 4 2 2 3" xfId="5506" xr:uid="{00000000-0005-0000-0000-00006B100000}"/>
    <cellStyle name="Normal 14 2 4 2 2 3 2" xfId="5507" xr:uid="{00000000-0005-0000-0000-00006C100000}"/>
    <cellStyle name="Normal 14 2 4 2 2 3 3" xfId="5508" xr:uid="{00000000-0005-0000-0000-00006D100000}"/>
    <cellStyle name="Normal 14 2 4 2 2 4" xfId="5509" xr:uid="{00000000-0005-0000-0000-00006E100000}"/>
    <cellStyle name="Normal 14 2 4 2 2 5" xfId="5510" xr:uid="{00000000-0005-0000-0000-00006F100000}"/>
    <cellStyle name="Normal 14 2 4 2 2 6" xfId="5511" xr:uid="{00000000-0005-0000-0000-000070100000}"/>
    <cellStyle name="Normal 14 2 4 2 2 7" xfId="5512" xr:uid="{00000000-0005-0000-0000-000071100000}"/>
    <cellStyle name="Normal 14 2 4 2 2 8" xfId="5513" xr:uid="{00000000-0005-0000-0000-000072100000}"/>
    <cellStyle name="Normal 14 2 4 2 3" xfId="5514" xr:uid="{00000000-0005-0000-0000-000073100000}"/>
    <cellStyle name="Normal 14 2 4 2 3 2" xfId="5515" xr:uid="{00000000-0005-0000-0000-000074100000}"/>
    <cellStyle name="Normal 14 2 4 2 3 2 2" xfId="5516" xr:uid="{00000000-0005-0000-0000-000075100000}"/>
    <cellStyle name="Normal 14 2 4 2 3 2 3" xfId="5517" xr:uid="{00000000-0005-0000-0000-000076100000}"/>
    <cellStyle name="Normal 14 2 4 2 3 3" xfId="5518" xr:uid="{00000000-0005-0000-0000-000077100000}"/>
    <cellStyle name="Normal 14 2 4 2 3 4" xfId="5519" xr:uid="{00000000-0005-0000-0000-000078100000}"/>
    <cellStyle name="Normal 14 2 4 2 3 5" xfId="5520" xr:uid="{00000000-0005-0000-0000-000079100000}"/>
    <cellStyle name="Normal 14 2 4 2 4" xfId="5521" xr:uid="{00000000-0005-0000-0000-00007A100000}"/>
    <cellStyle name="Normal 14 2 4 2 4 2" xfId="5522" xr:uid="{00000000-0005-0000-0000-00007B100000}"/>
    <cellStyle name="Normal 14 2 4 2 4 3" xfId="5523" xr:uid="{00000000-0005-0000-0000-00007C100000}"/>
    <cellStyle name="Normal 14 2 4 2 5" xfId="5524" xr:uid="{00000000-0005-0000-0000-00007D100000}"/>
    <cellStyle name="Normal 14 2 4 2 5 2" xfId="5525" xr:uid="{00000000-0005-0000-0000-00007E100000}"/>
    <cellStyle name="Normal 14 2 4 2 6" xfId="5526" xr:uid="{00000000-0005-0000-0000-00007F100000}"/>
    <cellStyle name="Normal 14 2 4 2 6 2" xfId="5527" xr:uid="{00000000-0005-0000-0000-000080100000}"/>
    <cellStyle name="Normal 14 2 4 2 7" xfId="5528" xr:uid="{00000000-0005-0000-0000-000081100000}"/>
    <cellStyle name="Normal 14 2 4 2 8" xfId="5529" xr:uid="{00000000-0005-0000-0000-000082100000}"/>
    <cellStyle name="Normal 14 2 4 2 9" xfId="5530" xr:uid="{00000000-0005-0000-0000-000083100000}"/>
    <cellStyle name="Normal 14 2 4 2_Age_Gender" xfId="5531" xr:uid="{00000000-0005-0000-0000-000084100000}"/>
    <cellStyle name="Normal 14 2 4 3" xfId="5532" xr:uid="{00000000-0005-0000-0000-000085100000}"/>
    <cellStyle name="Normal 14 2 4 3 2" xfId="5533" xr:uid="{00000000-0005-0000-0000-000086100000}"/>
    <cellStyle name="Normal 14 2 4 3 2 2" xfId="5534" xr:uid="{00000000-0005-0000-0000-000087100000}"/>
    <cellStyle name="Normal 14 2 4 3 2 2 2" xfId="5535" xr:uid="{00000000-0005-0000-0000-000088100000}"/>
    <cellStyle name="Normal 14 2 4 3 2 2 3" xfId="5536" xr:uid="{00000000-0005-0000-0000-000089100000}"/>
    <cellStyle name="Normal 14 2 4 3 2 3" xfId="5537" xr:uid="{00000000-0005-0000-0000-00008A100000}"/>
    <cellStyle name="Normal 14 2 4 3 2 4" xfId="5538" xr:uid="{00000000-0005-0000-0000-00008B100000}"/>
    <cellStyle name="Normal 14 2 4 3 2 5" xfId="5539" xr:uid="{00000000-0005-0000-0000-00008C100000}"/>
    <cellStyle name="Normal 14 2 4 3 3" xfId="5540" xr:uid="{00000000-0005-0000-0000-00008D100000}"/>
    <cellStyle name="Normal 14 2 4 3 3 2" xfId="5541" xr:uid="{00000000-0005-0000-0000-00008E100000}"/>
    <cellStyle name="Normal 14 2 4 3 3 3" xfId="5542" xr:uid="{00000000-0005-0000-0000-00008F100000}"/>
    <cellStyle name="Normal 14 2 4 3 4" xfId="5543" xr:uid="{00000000-0005-0000-0000-000090100000}"/>
    <cellStyle name="Normal 14 2 4 3 5" xfId="5544" xr:uid="{00000000-0005-0000-0000-000091100000}"/>
    <cellStyle name="Normal 14 2 4 3 6" xfId="5545" xr:uid="{00000000-0005-0000-0000-000092100000}"/>
    <cellStyle name="Normal 14 2 4 3 7" xfId="5546" xr:uid="{00000000-0005-0000-0000-000093100000}"/>
    <cellStyle name="Normal 14 2 4 3 8" xfId="5547" xr:uid="{00000000-0005-0000-0000-000094100000}"/>
    <cellStyle name="Normal 14 2 4 4" xfId="5548" xr:uid="{00000000-0005-0000-0000-000095100000}"/>
    <cellStyle name="Normal 14 2 4 4 2" xfId="5549" xr:uid="{00000000-0005-0000-0000-000096100000}"/>
    <cellStyle name="Normal 14 2 4 4 2 2" xfId="5550" xr:uid="{00000000-0005-0000-0000-000097100000}"/>
    <cellStyle name="Normal 14 2 4 4 2 3" xfId="5551" xr:uid="{00000000-0005-0000-0000-000098100000}"/>
    <cellStyle name="Normal 14 2 4 4 3" xfId="5552" xr:uid="{00000000-0005-0000-0000-000099100000}"/>
    <cellStyle name="Normal 14 2 4 4 4" xfId="5553" xr:uid="{00000000-0005-0000-0000-00009A100000}"/>
    <cellStyle name="Normal 14 2 4 4 5" xfId="5554" xr:uid="{00000000-0005-0000-0000-00009B100000}"/>
    <cellStyle name="Normal 14 2 4 4 6" xfId="5555" xr:uid="{00000000-0005-0000-0000-00009C100000}"/>
    <cellStyle name="Normal 14 2 4 4 7" xfId="5556" xr:uid="{00000000-0005-0000-0000-00009D100000}"/>
    <cellStyle name="Normal 14 2 4 5" xfId="5557" xr:uid="{00000000-0005-0000-0000-00009E100000}"/>
    <cellStyle name="Normal 14 2 4 5 2" xfId="5558" xr:uid="{00000000-0005-0000-0000-00009F100000}"/>
    <cellStyle name="Normal 14 2 4 5 2 2" xfId="5559" xr:uid="{00000000-0005-0000-0000-0000A0100000}"/>
    <cellStyle name="Normal 14 2 4 5 2 3" xfId="5560" xr:uid="{00000000-0005-0000-0000-0000A1100000}"/>
    <cellStyle name="Normal 14 2 4 5 3" xfId="5561" xr:uid="{00000000-0005-0000-0000-0000A2100000}"/>
    <cellStyle name="Normal 14 2 4 5 4" xfId="5562" xr:uid="{00000000-0005-0000-0000-0000A3100000}"/>
    <cellStyle name="Normal 14 2 4 5 5" xfId="5563" xr:uid="{00000000-0005-0000-0000-0000A4100000}"/>
    <cellStyle name="Normal 14 2 4 6" xfId="5564" xr:uid="{00000000-0005-0000-0000-0000A5100000}"/>
    <cellStyle name="Normal 14 2 4 6 2" xfId="5565" xr:uid="{00000000-0005-0000-0000-0000A6100000}"/>
    <cellStyle name="Normal 14 2 4 6 3" xfId="5566" xr:uid="{00000000-0005-0000-0000-0000A7100000}"/>
    <cellStyle name="Normal 14 2 4 7" xfId="5567" xr:uid="{00000000-0005-0000-0000-0000A8100000}"/>
    <cellStyle name="Normal 14 2 4 7 2" xfId="5568" xr:uid="{00000000-0005-0000-0000-0000A9100000}"/>
    <cellStyle name="Normal 14 2 4 8" xfId="5569" xr:uid="{00000000-0005-0000-0000-0000AA100000}"/>
    <cellStyle name="Normal 14 2 4 8 2" xfId="5570" xr:uid="{00000000-0005-0000-0000-0000AB100000}"/>
    <cellStyle name="Normal 14 2 4 9" xfId="5571" xr:uid="{00000000-0005-0000-0000-0000AC100000}"/>
    <cellStyle name="Normal 14 2 4_Age_Gender" xfId="5572" xr:uid="{00000000-0005-0000-0000-0000AD100000}"/>
    <cellStyle name="Normal 14 2 5" xfId="1073" xr:uid="{00000000-0005-0000-0000-0000AE100000}"/>
    <cellStyle name="Normal 14 2 5 2" xfId="5573" xr:uid="{00000000-0005-0000-0000-0000AF100000}"/>
    <cellStyle name="Normal 14 2 5 2 2" xfId="5574" xr:uid="{00000000-0005-0000-0000-0000B0100000}"/>
    <cellStyle name="Normal 14 2 5 2 3" xfId="5575" xr:uid="{00000000-0005-0000-0000-0000B1100000}"/>
    <cellStyle name="Normal 14 2 5 3" xfId="5576" xr:uid="{00000000-0005-0000-0000-0000B2100000}"/>
    <cellStyle name="Normal 14 2 5 3 2" xfId="5577" xr:uid="{00000000-0005-0000-0000-0000B3100000}"/>
    <cellStyle name="Normal 14 2 6" xfId="5578" xr:uid="{00000000-0005-0000-0000-0000B4100000}"/>
    <cellStyle name="Normal 14 2 6 2" xfId="5579" xr:uid="{00000000-0005-0000-0000-0000B5100000}"/>
    <cellStyle name="Normal 14 2 6 3" xfId="5580" xr:uid="{00000000-0005-0000-0000-0000B6100000}"/>
    <cellStyle name="Normal 14 2 7" xfId="5581" xr:uid="{00000000-0005-0000-0000-0000B7100000}"/>
    <cellStyle name="Normal 14 2 7 2" xfId="5582" xr:uid="{00000000-0005-0000-0000-0000B8100000}"/>
    <cellStyle name="Normal 14 2 8" xfId="5583" xr:uid="{00000000-0005-0000-0000-0000B9100000}"/>
    <cellStyle name="Normal 14 2 8 2" xfId="5584" xr:uid="{00000000-0005-0000-0000-0000BA100000}"/>
    <cellStyle name="Normal 14 2 9" xfId="5585" xr:uid="{00000000-0005-0000-0000-0000BB100000}"/>
    <cellStyle name="Normal 14 2_Lookups" xfId="5586" xr:uid="{00000000-0005-0000-0000-0000BC100000}"/>
    <cellStyle name="Normal 14 20" xfId="5587" xr:uid="{00000000-0005-0000-0000-0000BD100000}"/>
    <cellStyle name="Normal 14 21" xfId="5588" xr:uid="{00000000-0005-0000-0000-0000BE100000}"/>
    <cellStyle name="Normal 14 22" xfId="5589" xr:uid="{00000000-0005-0000-0000-0000BF100000}"/>
    <cellStyle name="Normal 14 23" xfId="5590" xr:uid="{00000000-0005-0000-0000-0000C0100000}"/>
    <cellStyle name="Normal 14 24" xfId="5591" xr:uid="{00000000-0005-0000-0000-0000C1100000}"/>
    <cellStyle name="Normal 14 25" xfId="5592" xr:uid="{00000000-0005-0000-0000-0000C2100000}"/>
    <cellStyle name="Normal 14 26" xfId="5593" xr:uid="{00000000-0005-0000-0000-0000C3100000}"/>
    <cellStyle name="Normal 14 27" xfId="5594" xr:uid="{00000000-0005-0000-0000-0000C4100000}"/>
    <cellStyle name="Normal 14 28" xfId="5595" xr:uid="{00000000-0005-0000-0000-0000C5100000}"/>
    <cellStyle name="Normal 14 29" xfId="5596" xr:uid="{00000000-0005-0000-0000-0000C6100000}"/>
    <cellStyle name="Normal 14 3" xfId="126" xr:uid="{00000000-0005-0000-0000-0000C7100000}"/>
    <cellStyle name="Normal 14 3 10" xfId="5597" xr:uid="{00000000-0005-0000-0000-0000C8100000}"/>
    <cellStyle name="Normal 14 3 2" xfId="1074" xr:uid="{00000000-0005-0000-0000-0000C9100000}"/>
    <cellStyle name="Normal 14 3 2 2" xfId="1075" xr:uid="{00000000-0005-0000-0000-0000CA100000}"/>
    <cellStyle name="Normal 14 3 2 2 2" xfId="5598" xr:uid="{00000000-0005-0000-0000-0000CB100000}"/>
    <cellStyle name="Normal 14 3 2 2 2 2" xfId="5599" xr:uid="{00000000-0005-0000-0000-0000CC100000}"/>
    <cellStyle name="Normal 14 3 2 2 2 3" xfId="5600" xr:uid="{00000000-0005-0000-0000-0000CD100000}"/>
    <cellStyle name="Normal 14 3 2 2 3" xfId="5601" xr:uid="{00000000-0005-0000-0000-0000CE100000}"/>
    <cellStyle name="Normal 14 3 2 2 3 2" xfId="5602" xr:uid="{00000000-0005-0000-0000-0000CF100000}"/>
    <cellStyle name="Normal 14 3 2 3" xfId="5603" xr:uid="{00000000-0005-0000-0000-0000D0100000}"/>
    <cellStyle name="Normal 14 3 2 3 2" xfId="5604" xr:uid="{00000000-0005-0000-0000-0000D1100000}"/>
    <cellStyle name="Normal 14 3 2 3 3" xfId="5605" xr:uid="{00000000-0005-0000-0000-0000D2100000}"/>
    <cellStyle name="Normal 14 3 2 4" xfId="5606" xr:uid="{00000000-0005-0000-0000-0000D3100000}"/>
    <cellStyle name="Normal 14 3 2 4 2" xfId="5607" xr:uid="{00000000-0005-0000-0000-0000D4100000}"/>
    <cellStyle name="Normal 14 3 3" xfId="1076" xr:uid="{00000000-0005-0000-0000-0000D5100000}"/>
    <cellStyle name="Normal 14 3 3 2" xfId="1077" xr:uid="{00000000-0005-0000-0000-0000D6100000}"/>
    <cellStyle name="Normal 14 3 3 2 2" xfId="5608" xr:uid="{00000000-0005-0000-0000-0000D7100000}"/>
    <cellStyle name="Normal 14 3 3 2 2 2" xfId="5609" xr:uid="{00000000-0005-0000-0000-0000D8100000}"/>
    <cellStyle name="Normal 14 3 3 2 2 3" xfId="5610" xr:uid="{00000000-0005-0000-0000-0000D9100000}"/>
    <cellStyle name="Normal 14 3 3 2 3" xfId="5611" xr:uid="{00000000-0005-0000-0000-0000DA100000}"/>
    <cellStyle name="Normal 14 3 3 2 3 2" xfId="5612" xr:uid="{00000000-0005-0000-0000-0000DB100000}"/>
    <cellStyle name="Normal 14 3 3 3" xfId="5613" xr:uid="{00000000-0005-0000-0000-0000DC100000}"/>
    <cellStyle name="Normal 14 3 3 3 2" xfId="5614" xr:uid="{00000000-0005-0000-0000-0000DD100000}"/>
    <cellStyle name="Normal 14 3 3 3 3" xfId="5615" xr:uid="{00000000-0005-0000-0000-0000DE100000}"/>
    <cellStyle name="Normal 14 3 3 4" xfId="5616" xr:uid="{00000000-0005-0000-0000-0000DF100000}"/>
    <cellStyle name="Normal 14 3 3 4 2" xfId="5617" xr:uid="{00000000-0005-0000-0000-0000E0100000}"/>
    <cellStyle name="Normal 14 3 4" xfId="1078" xr:uid="{00000000-0005-0000-0000-0000E1100000}"/>
    <cellStyle name="Normal 14 3 4 10" xfId="5618" xr:uid="{00000000-0005-0000-0000-0000E2100000}"/>
    <cellStyle name="Normal 14 3 4 11" xfId="5619" xr:uid="{00000000-0005-0000-0000-0000E3100000}"/>
    <cellStyle name="Normal 14 3 4 12" xfId="5620" xr:uid="{00000000-0005-0000-0000-0000E4100000}"/>
    <cellStyle name="Normal 14 3 4 2" xfId="5621" xr:uid="{00000000-0005-0000-0000-0000E5100000}"/>
    <cellStyle name="Normal 14 3 4 2 10" xfId="5622" xr:uid="{00000000-0005-0000-0000-0000E6100000}"/>
    <cellStyle name="Normal 14 3 4 2 2" xfId="5623" xr:uid="{00000000-0005-0000-0000-0000E7100000}"/>
    <cellStyle name="Normal 14 3 4 2 2 2" xfId="5624" xr:uid="{00000000-0005-0000-0000-0000E8100000}"/>
    <cellStyle name="Normal 14 3 4 2 2 2 2" xfId="5625" xr:uid="{00000000-0005-0000-0000-0000E9100000}"/>
    <cellStyle name="Normal 14 3 4 2 2 2 2 2" xfId="5626" xr:uid="{00000000-0005-0000-0000-0000EA100000}"/>
    <cellStyle name="Normal 14 3 4 2 2 2 2 3" xfId="5627" xr:uid="{00000000-0005-0000-0000-0000EB100000}"/>
    <cellStyle name="Normal 14 3 4 2 2 2 3" xfId="5628" xr:uid="{00000000-0005-0000-0000-0000EC100000}"/>
    <cellStyle name="Normal 14 3 4 2 2 2 4" xfId="5629" xr:uid="{00000000-0005-0000-0000-0000ED100000}"/>
    <cellStyle name="Normal 14 3 4 2 2 2 5" xfId="5630" xr:uid="{00000000-0005-0000-0000-0000EE100000}"/>
    <cellStyle name="Normal 14 3 4 2 2 3" xfId="5631" xr:uid="{00000000-0005-0000-0000-0000EF100000}"/>
    <cellStyle name="Normal 14 3 4 2 2 3 2" xfId="5632" xr:uid="{00000000-0005-0000-0000-0000F0100000}"/>
    <cellStyle name="Normal 14 3 4 2 2 3 3" xfId="5633" xr:uid="{00000000-0005-0000-0000-0000F1100000}"/>
    <cellStyle name="Normal 14 3 4 2 2 4" xfId="5634" xr:uid="{00000000-0005-0000-0000-0000F2100000}"/>
    <cellStyle name="Normal 14 3 4 2 2 5" xfId="5635" xr:uid="{00000000-0005-0000-0000-0000F3100000}"/>
    <cellStyle name="Normal 14 3 4 2 2 6" xfId="5636" xr:uid="{00000000-0005-0000-0000-0000F4100000}"/>
    <cellStyle name="Normal 14 3 4 2 2 7" xfId="5637" xr:uid="{00000000-0005-0000-0000-0000F5100000}"/>
    <cellStyle name="Normal 14 3 4 2 2 8" xfId="5638" xr:uid="{00000000-0005-0000-0000-0000F6100000}"/>
    <cellStyle name="Normal 14 3 4 2 3" xfId="5639" xr:uid="{00000000-0005-0000-0000-0000F7100000}"/>
    <cellStyle name="Normal 14 3 4 2 3 2" xfId="5640" xr:uid="{00000000-0005-0000-0000-0000F8100000}"/>
    <cellStyle name="Normal 14 3 4 2 3 2 2" xfId="5641" xr:uid="{00000000-0005-0000-0000-0000F9100000}"/>
    <cellStyle name="Normal 14 3 4 2 3 2 3" xfId="5642" xr:uid="{00000000-0005-0000-0000-0000FA100000}"/>
    <cellStyle name="Normal 14 3 4 2 3 3" xfId="5643" xr:uid="{00000000-0005-0000-0000-0000FB100000}"/>
    <cellStyle name="Normal 14 3 4 2 3 4" xfId="5644" xr:uid="{00000000-0005-0000-0000-0000FC100000}"/>
    <cellStyle name="Normal 14 3 4 2 3 5" xfId="5645" xr:uid="{00000000-0005-0000-0000-0000FD100000}"/>
    <cellStyle name="Normal 14 3 4 2 4" xfId="5646" xr:uid="{00000000-0005-0000-0000-0000FE100000}"/>
    <cellStyle name="Normal 14 3 4 2 4 2" xfId="5647" xr:uid="{00000000-0005-0000-0000-0000FF100000}"/>
    <cellStyle name="Normal 14 3 4 2 4 3" xfId="5648" xr:uid="{00000000-0005-0000-0000-000000110000}"/>
    <cellStyle name="Normal 14 3 4 2 5" xfId="5649" xr:uid="{00000000-0005-0000-0000-000001110000}"/>
    <cellStyle name="Normal 14 3 4 2 5 2" xfId="5650" xr:uid="{00000000-0005-0000-0000-000002110000}"/>
    <cellStyle name="Normal 14 3 4 2 6" xfId="5651" xr:uid="{00000000-0005-0000-0000-000003110000}"/>
    <cellStyle name="Normal 14 3 4 2 6 2" xfId="5652" xr:uid="{00000000-0005-0000-0000-000004110000}"/>
    <cellStyle name="Normal 14 3 4 2 7" xfId="5653" xr:uid="{00000000-0005-0000-0000-000005110000}"/>
    <cellStyle name="Normal 14 3 4 2 8" xfId="5654" xr:uid="{00000000-0005-0000-0000-000006110000}"/>
    <cellStyle name="Normal 14 3 4 2 9" xfId="5655" xr:uid="{00000000-0005-0000-0000-000007110000}"/>
    <cellStyle name="Normal 14 3 4 2_Age_Gender" xfId="5656" xr:uid="{00000000-0005-0000-0000-000008110000}"/>
    <cellStyle name="Normal 14 3 4 3" xfId="5657" xr:uid="{00000000-0005-0000-0000-000009110000}"/>
    <cellStyle name="Normal 14 3 4 3 2" xfId="5658" xr:uid="{00000000-0005-0000-0000-00000A110000}"/>
    <cellStyle name="Normal 14 3 4 3 2 2" xfId="5659" xr:uid="{00000000-0005-0000-0000-00000B110000}"/>
    <cellStyle name="Normal 14 3 4 3 2 2 2" xfId="5660" xr:uid="{00000000-0005-0000-0000-00000C110000}"/>
    <cellStyle name="Normal 14 3 4 3 2 2 3" xfId="5661" xr:uid="{00000000-0005-0000-0000-00000D110000}"/>
    <cellStyle name="Normal 14 3 4 3 2 3" xfId="5662" xr:uid="{00000000-0005-0000-0000-00000E110000}"/>
    <cellStyle name="Normal 14 3 4 3 2 4" xfId="5663" xr:uid="{00000000-0005-0000-0000-00000F110000}"/>
    <cellStyle name="Normal 14 3 4 3 2 5" xfId="5664" xr:uid="{00000000-0005-0000-0000-000010110000}"/>
    <cellStyle name="Normal 14 3 4 3 3" xfId="5665" xr:uid="{00000000-0005-0000-0000-000011110000}"/>
    <cellStyle name="Normal 14 3 4 3 3 2" xfId="5666" xr:uid="{00000000-0005-0000-0000-000012110000}"/>
    <cellStyle name="Normal 14 3 4 3 3 3" xfId="5667" xr:uid="{00000000-0005-0000-0000-000013110000}"/>
    <cellStyle name="Normal 14 3 4 3 4" xfId="5668" xr:uid="{00000000-0005-0000-0000-000014110000}"/>
    <cellStyle name="Normal 14 3 4 3 5" xfId="5669" xr:uid="{00000000-0005-0000-0000-000015110000}"/>
    <cellStyle name="Normal 14 3 4 3 6" xfId="5670" xr:uid="{00000000-0005-0000-0000-000016110000}"/>
    <cellStyle name="Normal 14 3 4 3 7" xfId="5671" xr:uid="{00000000-0005-0000-0000-000017110000}"/>
    <cellStyle name="Normal 14 3 4 3 8" xfId="5672" xr:uid="{00000000-0005-0000-0000-000018110000}"/>
    <cellStyle name="Normal 14 3 4 4" xfId="5673" xr:uid="{00000000-0005-0000-0000-000019110000}"/>
    <cellStyle name="Normal 14 3 4 4 2" xfId="5674" xr:uid="{00000000-0005-0000-0000-00001A110000}"/>
    <cellStyle name="Normal 14 3 4 4 2 2" xfId="5675" xr:uid="{00000000-0005-0000-0000-00001B110000}"/>
    <cellStyle name="Normal 14 3 4 4 2 3" xfId="5676" xr:uid="{00000000-0005-0000-0000-00001C110000}"/>
    <cellStyle name="Normal 14 3 4 4 3" xfId="5677" xr:uid="{00000000-0005-0000-0000-00001D110000}"/>
    <cellStyle name="Normal 14 3 4 4 4" xfId="5678" xr:uid="{00000000-0005-0000-0000-00001E110000}"/>
    <cellStyle name="Normal 14 3 4 4 5" xfId="5679" xr:uid="{00000000-0005-0000-0000-00001F110000}"/>
    <cellStyle name="Normal 14 3 4 4 6" xfId="5680" xr:uid="{00000000-0005-0000-0000-000020110000}"/>
    <cellStyle name="Normal 14 3 4 4 7" xfId="5681" xr:uid="{00000000-0005-0000-0000-000021110000}"/>
    <cellStyle name="Normal 14 3 4 5" xfId="5682" xr:uid="{00000000-0005-0000-0000-000022110000}"/>
    <cellStyle name="Normal 14 3 4 5 2" xfId="5683" xr:uid="{00000000-0005-0000-0000-000023110000}"/>
    <cellStyle name="Normal 14 3 4 5 2 2" xfId="5684" xr:uid="{00000000-0005-0000-0000-000024110000}"/>
    <cellStyle name="Normal 14 3 4 5 2 3" xfId="5685" xr:uid="{00000000-0005-0000-0000-000025110000}"/>
    <cellStyle name="Normal 14 3 4 5 3" xfId="5686" xr:uid="{00000000-0005-0000-0000-000026110000}"/>
    <cellStyle name="Normal 14 3 4 5 4" xfId="5687" xr:uid="{00000000-0005-0000-0000-000027110000}"/>
    <cellStyle name="Normal 14 3 4 5 5" xfId="5688" xr:uid="{00000000-0005-0000-0000-000028110000}"/>
    <cellStyle name="Normal 14 3 4 6" xfId="5689" xr:uid="{00000000-0005-0000-0000-000029110000}"/>
    <cellStyle name="Normal 14 3 4 6 2" xfId="5690" xr:uid="{00000000-0005-0000-0000-00002A110000}"/>
    <cellStyle name="Normal 14 3 4 6 3" xfId="5691" xr:uid="{00000000-0005-0000-0000-00002B110000}"/>
    <cellStyle name="Normal 14 3 4 7" xfId="5692" xr:uid="{00000000-0005-0000-0000-00002C110000}"/>
    <cellStyle name="Normal 14 3 4 7 2" xfId="5693" xr:uid="{00000000-0005-0000-0000-00002D110000}"/>
    <cellStyle name="Normal 14 3 4 8" xfId="5694" xr:uid="{00000000-0005-0000-0000-00002E110000}"/>
    <cellStyle name="Normal 14 3 4 8 2" xfId="5695" xr:uid="{00000000-0005-0000-0000-00002F110000}"/>
    <cellStyle name="Normal 14 3 4 9" xfId="5696" xr:uid="{00000000-0005-0000-0000-000030110000}"/>
    <cellStyle name="Normal 14 3 4_Age_Gender" xfId="5697" xr:uid="{00000000-0005-0000-0000-000031110000}"/>
    <cellStyle name="Normal 14 3 5" xfId="1079" xr:uid="{00000000-0005-0000-0000-000032110000}"/>
    <cellStyle name="Normal 14 3 5 2" xfId="5698" xr:uid="{00000000-0005-0000-0000-000033110000}"/>
    <cellStyle name="Normal 14 3 5 2 2" xfId="5699" xr:uid="{00000000-0005-0000-0000-000034110000}"/>
    <cellStyle name="Normal 14 3 5 2 3" xfId="5700" xr:uid="{00000000-0005-0000-0000-000035110000}"/>
    <cellStyle name="Normal 14 3 5 3" xfId="5701" xr:uid="{00000000-0005-0000-0000-000036110000}"/>
    <cellStyle name="Normal 14 3 5 3 2" xfId="5702" xr:uid="{00000000-0005-0000-0000-000037110000}"/>
    <cellStyle name="Normal 14 3 6" xfId="5703" xr:uid="{00000000-0005-0000-0000-000038110000}"/>
    <cellStyle name="Normal 14 3 6 2" xfId="5704" xr:uid="{00000000-0005-0000-0000-000039110000}"/>
    <cellStyle name="Normal 14 3 6 3" xfId="5705" xr:uid="{00000000-0005-0000-0000-00003A110000}"/>
    <cellStyle name="Normal 14 3 7" xfId="5706" xr:uid="{00000000-0005-0000-0000-00003B110000}"/>
    <cellStyle name="Normal 14 3 7 2" xfId="5707" xr:uid="{00000000-0005-0000-0000-00003C110000}"/>
    <cellStyle name="Normal 14 3 8" xfId="5708" xr:uid="{00000000-0005-0000-0000-00003D110000}"/>
    <cellStyle name="Normal 14 3 8 2" xfId="5709" xr:uid="{00000000-0005-0000-0000-00003E110000}"/>
    <cellStyle name="Normal 14 3 9" xfId="5710" xr:uid="{00000000-0005-0000-0000-00003F110000}"/>
    <cellStyle name="Normal 14 3_Lookups" xfId="5711" xr:uid="{00000000-0005-0000-0000-000040110000}"/>
    <cellStyle name="Normal 14 30" xfId="5712" xr:uid="{00000000-0005-0000-0000-000041110000}"/>
    <cellStyle name="Normal 14 31" xfId="5713" xr:uid="{00000000-0005-0000-0000-000042110000}"/>
    <cellStyle name="Normal 14 32" xfId="5714" xr:uid="{00000000-0005-0000-0000-000043110000}"/>
    <cellStyle name="Normal 14 33" xfId="5715" xr:uid="{00000000-0005-0000-0000-000044110000}"/>
    <cellStyle name="Normal 14 34" xfId="5716" xr:uid="{00000000-0005-0000-0000-000045110000}"/>
    <cellStyle name="Normal 14 35" xfId="5717" xr:uid="{00000000-0005-0000-0000-000046110000}"/>
    <cellStyle name="Normal 14 36" xfId="5718" xr:uid="{00000000-0005-0000-0000-000047110000}"/>
    <cellStyle name="Normal 14 37" xfId="5719" xr:uid="{00000000-0005-0000-0000-000048110000}"/>
    <cellStyle name="Normal 14 38" xfId="5720" xr:uid="{00000000-0005-0000-0000-000049110000}"/>
    <cellStyle name="Normal 14 39" xfId="5721" xr:uid="{00000000-0005-0000-0000-00004A110000}"/>
    <cellStyle name="Normal 14 4" xfId="127" xr:uid="{00000000-0005-0000-0000-00004B110000}"/>
    <cellStyle name="Normal 14 4 10" xfId="5722" xr:uid="{00000000-0005-0000-0000-00004C110000}"/>
    <cellStyle name="Normal 14 4 2" xfId="1080" xr:uid="{00000000-0005-0000-0000-00004D110000}"/>
    <cellStyle name="Normal 14 4 2 2" xfId="1081" xr:uid="{00000000-0005-0000-0000-00004E110000}"/>
    <cellStyle name="Normal 14 4 2 2 2" xfId="5723" xr:uid="{00000000-0005-0000-0000-00004F110000}"/>
    <cellStyle name="Normal 14 4 2 2 2 2" xfId="5724" xr:uid="{00000000-0005-0000-0000-000050110000}"/>
    <cellStyle name="Normal 14 4 2 2 2 3" xfId="5725" xr:uid="{00000000-0005-0000-0000-000051110000}"/>
    <cellStyle name="Normal 14 4 2 2 3" xfId="5726" xr:uid="{00000000-0005-0000-0000-000052110000}"/>
    <cellStyle name="Normal 14 4 2 2 3 2" xfId="5727" xr:uid="{00000000-0005-0000-0000-000053110000}"/>
    <cellStyle name="Normal 14 4 2 3" xfId="5728" xr:uid="{00000000-0005-0000-0000-000054110000}"/>
    <cellStyle name="Normal 14 4 2 3 2" xfId="5729" xr:uid="{00000000-0005-0000-0000-000055110000}"/>
    <cellStyle name="Normal 14 4 2 3 3" xfId="5730" xr:uid="{00000000-0005-0000-0000-000056110000}"/>
    <cellStyle name="Normal 14 4 2 4" xfId="5731" xr:uid="{00000000-0005-0000-0000-000057110000}"/>
    <cellStyle name="Normal 14 4 2 4 2" xfId="5732" xr:uid="{00000000-0005-0000-0000-000058110000}"/>
    <cellStyle name="Normal 14 4 3" xfId="1082" xr:uid="{00000000-0005-0000-0000-000059110000}"/>
    <cellStyle name="Normal 14 4 3 2" xfId="1083" xr:uid="{00000000-0005-0000-0000-00005A110000}"/>
    <cellStyle name="Normal 14 4 3 2 2" xfId="5733" xr:uid="{00000000-0005-0000-0000-00005B110000}"/>
    <cellStyle name="Normal 14 4 3 2 2 2" xfId="5734" xr:uid="{00000000-0005-0000-0000-00005C110000}"/>
    <cellStyle name="Normal 14 4 3 2 2 3" xfId="5735" xr:uid="{00000000-0005-0000-0000-00005D110000}"/>
    <cellStyle name="Normal 14 4 3 2 3" xfId="5736" xr:uid="{00000000-0005-0000-0000-00005E110000}"/>
    <cellStyle name="Normal 14 4 3 2 3 2" xfId="5737" xr:uid="{00000000-0005-0000-0000-00005F110000}"/>
    <cellStyle name="Normal 14 4 3 3" xfId="5738" xr:uid="{00000000-0005-0000-0000-000060110000}"/>
    <cellStyle name="Normal 14 4 3 3 2" xfId="5739" xr:uid="{00000000-0005-0000-0000-000061110000}"/>
    <cellStyle name="Normal 14 4 3 3 3" xfId="5740" xr:uid="{00000000-0005-0000-0000-000062110000}"/>
    <cellStyle name="Normal 14 4 3 4" xfId="5741" xr:uid="{00000000-0005-0000-0000-000063110000}"/>
    <cellStyle name="Normal 14 4 3 4 2" xfId="5742" xr:uid="{00000000-0005-0000-0000-000064110000}"/>
    <cellStyle name="Normal 14 4 4" xfId="1084" xr:uid="{00000000-0005-0000-0000-000065110000}"/>
    <cellStyle name="Normal 14 4 4 10" xfId="5743" xr:uid="{00000000-0005-0000-0000-000066110000}"/>
    <cellStyle name="Normal 14 4 4 11" xfId="5744" xr:uid="{00000000-0005-0000-0000-000067110000}"/>
    <cellStyle name="Normal 14 4 4 12" xfId="5745" xr:uid="{00000000-0005-0000-0000-000068110000}"/>
    <cellStyle name="Normal 14 4 4 2" xfId="5746" xr:uid="{00000000-0005-0000-0000-000069110000}"/>
    <cellStyle name="Normal 14 4 4 2 10" xfId="5747" xr:uid="{00000000-0005-0000-0000-00006A110000}"/>
    <cellStyle name="Normal 14 4 4 2 2" xfId="5748" xr:uid="{00000000-0005-0000-0000-00006B110000}"/>
    <cellStyle name="Normal 14 4 4 2 2 2" xfId="5749" xr:uid="{00000000-0005-0000-0000-00006C110000}"/>
    <cellStyle name="Normal 14 4 4 2 2 2 2" xfId="5750" xr:uid="{00000000-0005-0000-0000-00006D110000}"/>
    <cellStyle name="Normal 14 4 4 2 2 2 2 2" xfId="5751" xr:uid="{00000000-0005-0000-0000-00006E110000}"/>
    <cellStyle name="Normal 14 4 4 2 2 2 2 3" xfId="5752" xr:uid="{00000000-0005-0000-0000-00006F110000}"/>
    <cellStyle name="Normal 14 4 4 2 2 2 3" xfId="5753" xr:uid="{00000000-0005-0000-0000-000070110000}"/>
    <cellStyle name="Normal 14 4 4 2 2 2 4" xfId="5754" xr:uid="{00000000-0005-0000-0000-000071110000}"/>
    <cellStyle name="Normal 14 4 4 2 2 2 5" xfId="5755" xr:uid="{00000000-0005-0000-0000-000072110000}"/>
    <cellStyle name="Normal 14 4 4 2 2 3" xfId="5756" xr:uid="{00000000-0005-0000-0000-000073110000}"/>
    <cellStyle name="Normal 14 4 4 2 2 3 2" xfId="5757" xr:uid="{00000000-0005-0000-0000-000074110000}"/>
    <cellStyle name="Normal 14 4 4 2 2 3 3" xfId="5758" xr:uid="{00000000-0005-0000-0000-000075110000}"/>
    <cellStyle name="Normal 14 4 4 2 2 4" xfId="5759" xr:uid="{00000000-0005-0000-0000-000076110000}"/>
    <cellStyle name="Normal 14 4 4 2 2 5" xfId="5760" xr:uid="{00000000-0005-0000-0000-000077110000}"/>
    <cellStyle name="Normal 14 4 4 2 2 6" xfId="5761" xr:uid="{00000000-0005-0000-0000-000078110000}"/>
    <cellStyle name="Normal 14 4 4 2 2 7" xfId="5762" xr:uid="{00000000-0005-0000-0000-000079110000}"/>
    <cellStyle name="Normal 14 4 4 2 2 8" xfId="5763" xr:uid="{00000000-0005-0000-0000-00007A110000}"/>
    <cellStyle name="Normal 14 4 4 2 3" xfId="5764" xr:uid="{00000000-0005-0000-0000-00007B110000}"/>
    <cellStyle name="Normal 14 4 4 2 3 2" xfId="5765" xr:uid="{00000000-0005-0000-0000-00007C110000}"/>
    <cellStyle name="Normal 14 4 4 2 3 2 2" xfId="5766" xr:uid="{00000000-0005-0000-0000-00007D110000}"/>
    <cellStyle name="Normal 14 4 4 2 3 2 3" xfId="5767" xr:uid="{00000000-0005-0000-0000-00007E110000}"/>
    <cellStyle name="Normal 14 4 4 2 3 3" xfId="5768" xr:uid="{00000000-0005-0000-0000-00007F110000}"/>
    <cellStyle name="Normal 14 4 4 2 3 4" xfId="5769" xr:uid="{00000000-0005-0000-0000-000080110000}"/>
    <cellStyle name="Normal 14 4 4 2 3 5" xfId="5770" xr:uid="{00000000-0005-0000-0000-000081110000}"/>
    <cellStyle name="Normal 14 4 4 2 4" xfId="5771" xr:uid="{00000000-0005-0000-0000-000082110000}"/>
    <cellStyle name="Normal 14 4 4 2 4 2" xfId="5772" xr:uid="{00000000-0005-0000-0000-000083110000}"/>
    <cellStyle name="Normal 14 4 4 2 4 3" xfId="5773" xr:uid="{00000000-0005-0000-0000-000084110000}"/>
    <cellStyle name="Normal 14 4 4 2 5" xfId="5774" xr:uid="{00000000-0005-0000-0000-000085110000}"/>
    <cellStyle name="Normal 14 4 4 2 5 2" xfId="5775" xr:uid="{00000000-0005-0000-0000-000086110000}"/>
    <cellStyle name="Normal 14 4 4 2 6" xfId="5776" xr:uid="{00000000-0005-0000-0000-000087110000}"/>
    <cellStyle name="Normal 14 4 4 2 6 2" xfId="5777" xr:uid="{00000000-0005-0000-0000-000088110000}"/>
    <cellStyle name="Normal 14 4 4 2 7" xfId="5778" xr:uid="{00000000-0005-0000-0000-000089110000}"/>
    <cellStyle name="Normal 14 4 4 2 8" xfId="5779" xr:uid="{00000000-0005-0000-0000-00008A110000}"/>
    <cellStyle name="Normal 14 4 4 2 9" xfId="5780" xr:uid="{00000000-0005-0000-0000-00008B110000}"/>
    <cellStyle name="Normal 14 4 4 2_Age_Gender" xfId="5781" xr:uid="{00000000-0005-0000-0000-00008C110000}"/>
    <cellStyle name="Normal 14 4 4 3" xfId="5782" xr:uid="{00000000-0005-0000-0000-00008D110000}"/>
    <cellStyle name="Normal 14 4 4 3 2" xfId="5783" xr:uid="{00000000-0005-0000-0000-00008E110000}"/>
    <cellStyle name="Normal 14 4 4 3 2 2" xfId="5784" xr:uid="{00000000-0005-0000-0000-00008F110000}"/>
    <cellStyle name="Normal 14 4 4 3 2 2 2" xfId="5785" xr:uid="{00000000-0005-0000-0000-000090110000}"/>
    <cellStyle name="Normal 14 4 4 3 2 2 3" xfId="5786" xr:uid="{00000000-0005-0000-0000-000091110000}"/>
    <cellStyle name="Normal 14 4 4 3 2 3" xfId="5787" xr:uid="{00000000-0005-0000-0000-000092110000}"/>
    <cellStyle name="Normal 14 4 4 3 2 4" xfId="5788" xr:uid="{00000000-0005-0000-0000-000093110000}"/>
    <cellStyle name="Normal 14 4 4 3 2 5" xfId="5789" xr:uid="{00000000-0005-0000-0000-000094110000}"/>
    <cellStyle name="Normal 14 4 4 3 3" xfId="5790" xr:uid="{00000000-0005-0000-0000-000095110000}"/>
    <cellStyle name="Normal 14 4 4 3 3 2" xfId="5791" xr:uid="{00000000-0005-0000-0000-000096110000}"/>
    <cellStyle name="Normal 14 4 4 3 3 3" xfId="5792" xr:uid="{00000000-0005-0000-0000-000097110000}"/>
    <cellStyle name="Normal 14 4 4 3 4" xfId="5793" xr:uid="{00000000-0005-0000-0000-000098110000}"/>
    <cellStyle name="Normal 14 4 4 3 5" xfId="5794" xr:uid="{00000000-0005-0000-0000-000099110000}"/>
    <cellStyle name="Normal 14 4 4 3 6" xfId="5795" xr:uid="{00000000-0005-0000-0000-00009A110000}"/>
    <cellStyle name="Normal 14 4 4 3 7" xfId="5796" xr:uid="{00000000-0005-0000-0000-00009B110000}"/>
    <cellStyle name="Normal 14 4 4 3 8" xfId="5797" xr:uid="{00000000-0005-0000-0000-00009C110000}"/>
    <cellStyle name="Normal 14 4 4 4" xfId="5798" xr:uid="{00000000-0005-0000-0000-00009D110000}"/>
    <cellStyle name="Normal 14 4 4 4 2" xfId="5799" xr:uid="{00000000-0005-0000-0000-00009E110000}"/>
    <cellStyle name="Normal 14 4 4 4 2 2" xfId="5800" xr:uid="{00000000-0005-0000-0000-00009F110000}"/>
    <cellStyle name="Normal 14 4 4 4 2 3" xfId="5801" xr:uid="{00000000-0005-0000-0000-0000A0110000}"/>
    <cellStyle name="Normal 14 4 4 4 3" xfId="5802" xr:uid="{00000000-0005-0000-0000-0000A1110000}"/>
    <cellStyle name="Normal 14 4 4 4 4" xfId="5803" xr:uid="{00000000-0005-0000-0000-0000A2110000}"/>
    <cellStyle name="Normal 14 4 4 4 5" xfId="5804" xr:uid="{00000000-0005-0000-0000-0000A3110000}"/>
    <cellStyle name="Normal 14 4 4 4 6" xfId="5805" xr:uid="{00000000-0005-0000-0000-0000A4110000}"/>
    <cellStyle name="Normal 14 4 4 4 7" xfId="5806" xr:uid="{00000000-0005-0000-0000-0000A5110000}"/>
    <cellStyle name="Normal 14 4 4 5" xfId="5807" xr:uid="{00000000-0005-0000-0000-0000A6110000}"/>
    <cellStyle name="Normal 14 4 4 5 2" xfId="5808" xr:uid="{00000000-0005-0000-0000-0000A7110000}"/>
    <cellStyle name="Normal 14 4 4 5 2 2" xfId="5809" xr:uid="{00000000-0005-0000-0000-0000A8110000}"/>
    <cellStyle name="Normal 14 4 4 5 2 3" xfId="5810" xr:uid="{00000000-0005-0000-0000-0000A9110000}"/>
    <cellStyle name="Normal 14 4 4 5 3" xfId="5811" xr:uid="{00000000-0005-0000-0000-0000AA110000}"/>
    <cellStyle name="Normal 14 4 4 5 4" xfId="5812" xr:uid="{00000000-0005-0000-0000-0000AB110000}"/>
    <cellStyle name="Normal 14 4 4 5 5" xfId="5813" xr:uid="{00000000-0005-0000-0000-0000AC110000}"/>
    <cellStyle name="Normal 14 4 4 6" xfId="5814" xr:uid="{00000000-0005-0000-0000-0000AD110000}"/>
    <cellStyle name="Normal 14 4 4 6 2" xfId="5815" xr:uid="{00000000-0005-0000-0000-0000AE110000}"/>
    <cellStyle name="Normal 14 4 4 6 3" xfId="5816" xr:uid="{00000000-0005-0000-0000-0000AF110000}"/>
    <cellStyle name="Normal 14 4 4 7" xfId="5817" xr:uid="{00000000-0005-0000-0000-0000B0110000}"/>
    <cellStyle name="Normal 14 4 4 7 2" xfId="5818" xr:uid="{00000000-0005-0000-0000-0000B1110000}"/>
    <cellStyle name="Normal 14 4 4 8" xfId="5819" xr:uid="{00000000-0005-0000-0000-0000B2110000}"/>
    <cellStyle name="Normal 14 4 4 8 2" xfId="5820" xr:uid="{00000000-0005-0000-0000-0000B3110000}"/>
    <cellStyle name="Normal 14 4 4 9" xfId="5821" xr:uid="{00000000-0005-0000-0000-0000B4110000}"/>
    <cellStyle name="Normal 14 4 4_Age_Gender" xfId="5822" xr:uid="{00000000-0005-0000-0000-0000B5110000}"/>
    <cellStyle name="Normal 14 4 5" xfId="1085" xr:uid="{00000000-0005-0000-0000-0000B6110000}"/>
    <cellStyle name="Normal 14 4 5 2" xfId="5823" xr:uid="{00000000-0005-0000-0000-0000B7110000}"/>
    <cellStyle name="Normal 14 4 5 2 2" xfId="5824" xr:uid="{00000000-0005-0000-0000-0000B8110000}"/>
    <cellStyle name="Normal 14 4 5 2 3" xfId="5825" xr:uid="{00000000-0005-0000-0000-0000B9110000}"/>
    <cellStyle name="Normal 14 4 5 3" xfId="5826" xr:uid="{00000000-0005-0000-0000-0000BA110000}"/>
    <cellStyle name="Normal 14 4 5 3 2" xfId="5827" xr:uid="{00000000-0005-0000-0000-0000BB110000}"/>
    <cellStyle name="Normal 14 4 6" xfId="5828" xr:uid="{00000000-0005-0000-0000-0000BC110000}"/>
    <cellStyle name="Normal 14 4 6 2" xfId="5829" xr:uid="{00000000-0005-0000-0000-0000BD110000}"/>
    <cellStyle name="Normal 14 4 6 3" xfId="5830" xr:uid="{00000000-0005-0000-0000-0000BE110000}"/>
    <cellStyle name="Normal 14 4 7" xfId="5831" xr:uid="{00000000-0005-0000-0000-0000BF110000}"/>
    <cellStyle name="Normal 14 4 7 2" xfId="5832" xr:uid="{00000000-0005-0000-0000-0000C0110000}"/>
    <cellStyle name="Normal 14 4 8" xfId="5833" xr:uid="{00000000-0005-0000-0000-0000C1110000}"/>
    <cellStyle name="Normal 14 4 8 2" xfId="5834" xr:uid="{00000000-0005-0000-0000-0000C2110000}"/>
    <cellStyle name="Normal 14 4 9" xfId="5835" xr:uid="{00000000-0005-0000-0000-0000C3110000}"/>
    <cellStyle name="Normal 14 4_Lookups" xfId="5836" xr:uid="{00000000-0005-0000-0000-0000C4110000}"/>
    <cellStyle name="Normal 14 40" xfId="5837" xr:uid="{00000000-0005-0000-0000-0000C5110000}"/>
    <cellStyle name="Normal 14 41" xfId="5838" xr:uid="{00000000-0005-0000-0000-0000C6110000}"/>
    <cellStyle name="Normal 14 42" xfId="5839" xr:uid="{00000000-0005-0000-0000-0000C7110000}"/>
    <cellStyle name="Normal 14 43" xfId="5840" xr:uid="{00000000-0005-0000-0000-0000C8110000}"/>
    <cellStyle name="Normal 14 44" xfId="5841" xr:uid="{00000000-0005-0000-0000-0000C9110000}"/>
    <cellStyle name="Normal 14 45" xfId="5842" xr:uid="{00000000-0005-0000-0000-0000CA110000}"/>
    <cellStyle name="Normal 14 46" xfId="5843" xr:uid="{00000000-0005-0000-0000-0000CB110000}"/>
    <cellStyle name="Normal 14 47" xfId="5844" xr:uid="{00000000-0005-0000-0000-0000CC110000}"/>
    <cellStyle name="Normal 14 48" xfId="5845" xr:uid="{00000000-0005-0000-0000-0000CD110000}"/>
    <cellStyle name="Normal 14 49" xfId="5846" xr:uid="{00000000-0005-0000-0000-0000CE110000}"/>
    <cellStyle name="Normal 14 5" xfId="128" xr:uid="{00000000-0005-0000-0000-0000CF110000}"/>
    <cellStyle name="Normal 14 5 10" xfId="5847" xr:uid="{00000000-0005-0000-0000-0000D0110000}"/>
    <cellStyle name="Normal 14 5 2" xfId="1086" xr:uid="{00000000-0005-0000-0000-0000D1110000}"/>
    <cellStyle name="Normal 14 5 2 2" xfId="1087" xr:uid="{00000000-0005-0000-0000-0000D2110000}"/>
    <cellStyle name="Normal 14 5 2 2 2" xfId="5848" xr:uid="{00000000-0005-0000-0000-0000D3110000}"/>
    <cellStyle name="Normal 14 5 2 2 2 2" xfId="5849" xr:uid="{00000000-0005-0000-0000-0000D4110000}"/>
    <cellStyle name="Normal 14 5 2 2 2 3" xfId="5850" xr:uid="{00000000-0005-0000-0000-0000D5110000}"/>
    <cellStyle name="Normal 14 5 2 2 3" xfId="5851" xr:uid="{00000000-0005-0000-0000-0000D6110000}"/>
    <cellStyle name="Normal 14 5 2 2 3 2" xfId="5852" xr:uid="{00000000-0005-0000-0000-0000D7110000}"/>
    <cellStyle name="Normal 14 5 2 3" xfId="5853" xr:uid="{00000000-0005-0000-0000-0000D8110000}"/>
    <cellStyle name="Normal 14 5 2 3 2" xfId="5854" xr:uid="{00000000-0005-0000-0000-0000D9110000}"/>
    <cellStyle name="Normal 14 5 2 3 3" xfId="5855" xr:uid="{00000000-0005-0000-0000-0000DA110000}"/>
    <cellStyle name="Normal 14 5 2 4" xfId="5856" xr:uid="{00000000-0005-0000-0000-0000DB110000}"/>
    <cellStyle name="Normal 14 5 2 4 2" xfId="5857" xr:uid="{00000000-0005-0000-0000-0000DC110000}"/>
    <cellStyle name="Normal 14 5 3" xfId="1088" xr:uid="{00000000-0005-0000-0000-0000DD110000}"/>
    <cellStyle name="Normal 14 5 3 10" xfId="5858" xr:uid="{00000000-0005-0000-0000-0000DE110000}"/>
    <cellStyle name="Normal 14 5 3 11" xfId="5859" xr:uid="{00000000-0005-0000-0000-0000DF110000}"/>
    <cellStyle name="Normal 14 5 3 12" xfId="5860" xr:uid="{00000000-0005-0000-0000-0000E0110000}"/>
    <cellStyle name="Normal 14 5 3 2" xfId="5861" xr:uid="{00000000-0005-0000-0000-0000E1110000}"/>
    <cellStyle name="Normal 14 5 3 2 10" xfId="5862" xr:uid="{00000000-0005-0000-0000-0000E2110000}"/>
    <cellStyle name="Normal 14 5 3 2 2" xfId="5863" xr:uid="{00000000-0005-0000-0000-0000E3110000}"/>
    <cellStyle name="Normal 14 5 3 2 2 2" xfId="5864" xr:uid="{00000000-0005-0000-0000-0000E4110000}"/>
    <cellStyle name="Normal 14 5 3 2 2 2 2" xfId="5865" xr:uid="{00000000-0005-0000-0000-0000E5110000}"/>
    <cellStyle name="Normal 14 5 3 2 2 2 2 2" xfId="5866" xr:uid="{00000000-0005-0000-0000-0000E6110000}"/>
    <cellStyle name="Normal 14 5 3 2 2 2 2 3" xfId="5867" xr:uid="{00000000-0005-0000-0000-0000E7110000}"/>
    <cellStyle name="Normal 14 5 3 2 2 2 3" xfId="5868" xr:uid="{00000000-0005-0000-0000-0000E8110000}"/>
    <cellStyle name="Normal 14 5 3 2 2 2 4" xfId="5869" xr:uid="{00000000-0005-0000-0000-0000E9110000}"/>
    <cellStyle name="Normal 14 5 3 2 2 2 5" xfId="5870" xr:uid="{00000000-0005-0000-0000-0000EA110000}"/>
    <cellStyle name="Normal 14 5 3 2 2 3" xfId="5871" xr:uid="{00000000-0005-0000-0000-0000EB110000}"/>
    <cellStyle name="Normal 14 5 3 2 2 3 2" xfId="5872" xr:uid="{00000000-0005-0000-0000-0000EC110000}"/>
    <cellStyle name="Normal 14 5 3 2 2 3 3" xfId="5873" xr:uid="{00000000-0005-0000-0000-0000ED110000}"/>
    <cellStyle name="Normal 14 5 3 2 2 4" xfId="5874" xr:uid="{00000000-0005-0000-0000-0000EE110000}"/>
    <cellStyle name="Normal 14 5 3 2 2 5" xfId="5875" xr:uid="{00000000-0005-0000-0000-0000EF110000}"/>
    <cellStyle name="Normal 14 5 3 2 2 6" xfId="5876" xr:uid="{00000000-0005-0000-0000-0000F0110000}"/>
    <cellStyle name="Normal 14 5 3 2 2 7" xfId="5877" xr:uid="{00000000-0005-0000-0000-0000F1110000}"/>
    <cellStyle name="Normal 14 5 3 2 2 8" xfId="5878" xr:uid="{00000000-0005-0000-0000-0000F2110000}"/>
    <cellStyle name="Normal 14 5 3 2 3" xfId="5879" xr:uid="{00000000-0005-0000-0000-0000F3110000}"/>
    <cellStyle name="Normal 14 5 3 2 3 2" xfId="5880" xr:uid="{00000000-0005-0000-0000-0000F4110000}"/>
    <cellStyle name="Normal 14 5 3 2 3 2 2" xfId="5881" xr:uid="{00000000-0005-0000-0000-0000F5110000}"/>
    <cellStyle name="Normal 14 5 3 2 3 2 3" xfId="5882" xr:uid="{00000000-0005-0000-0000-0000F6110000}"/>
    <cellStyle name="Normal 14 5 3 2 3 3" xfId="5883" xr:uid="{00000000-0005-0000-0000-0000F7110000}"/>
    <cellStyle name="Normal 14 5 3 2 3 4" xfId="5884" xr:uid="{00000000-0005-0000-0000-0000F8110000}"/>
    <cellStyle name="Normal 14 5 3 2 3 5" xfId="5885" xr:uid="{00000000-0005-0000-0000-0000F9110000}"/>
    <cellStyle name="Normal 14 5 3 2 4" xfId="5886" xr:uid="{00000000-0005-0000-0000-0000FA110000}"/>
    <cellStyle name="Normal 14 5 3 2 4 2" xfId="5887" xr:uid="{00000000-0005-0000-0000-0000FB110000}"/>
    <cellStyle name="Normal 14 5 3 2 4 3" xfId="5888" xr:uid="{00000000-0005-0000-0000-0000FC110000}"/>
    <cellStyle name="Normal 14 5 3 2 5" xfId="5889" xr:uid="{00000000-0005-0000-0000-0000FD110000}"/>
    <cellStyle name="Normal 14 5 3 2 5 2" xfId="5890" xr:uid="{00000000-0005-0000-0000-0000FE110000}"/>
    <cellStyle name="Normal 14 5 3 2 6" xfId="5891" xr:uid="{00000000-0005-0000-0000-0000FF110000}"/>
    <cellStyle name="Normal 14 5 3 2 6 2" xfId="5892" xr:uid="{00000000-0005-0000-0000-000000120000}"/>
    <cellStyle name="Normal 14 5 3 2 7" xfId="5893" xr:uid="{00000000-0005-0000-0000-000001120000}"/>
    <cellStyle name="Normal 14 5 3 2 8" xfId="5894" xr:uid="{00000000-0005-0000-0000-000002120000}"/>
    <cellStyle name="Normal 14 5 3 2 9" xfId="5895" xr:uid="{00000000-0005-0000-0000-000003120000}"/>
    <cellStyle name="Normal 14 5 3 2_Age_Gender" xfId="5896" xr:uid="{00000000-0005-0000-0000-000004120000}"/>
    <cellStyle name="Normal 14 5 3 3" xfId="5897" xr:uid="{00000000-0005-0000-0000-000005120000}"/>
    <cellStyle name="Normal 14 5 3 3 2" xfId="5898" xr:uid="{00000000-0005-0000-0000-000006120000}"/>
    <cellStyle name="Normal 14 5 3 3 2 2" xfId="5899" xr:uid="{00000000-0005-0000-0000-000007120000}"/>
    <cellStyle name="Normal 14 5 3 3 2 2 2" xfId="5900" xr:uid="{00000000-0005-0000-0000-000008120000}"/>
    <cellStyle name="Normal 14 5 3 3 2 2 3" xfId="5901" xr:uid="{00000000-0005-0000-0000-000009120000}"/>
    <cellStyle name="Normal 14 5 3 3 2 3" xfId="5902" xr:uid="{00000000-0005-0000-0000-00000A120000}"/>
    <cellStyle name="Normal 14 5 3 3 2 4" xfId="5903" xr:uid="{00000000-0005-0000-0000-00000B120000}"/>
    <cellStyle name="Normal 14 5 3 3 2 5" xfId="5904" xr:uid="{00000000-0005-0000-0000-00000C120000}"/>
    <cellStyle name="Normal 14 5 3 3 3" xfId="5905" xr:uid="{00000000-0005-0000-0000-00000D120000}"/>
    <cellStyle name="Normal 14 5 3 3 3 2" xfId="5906" xr:uid="{00000000-0005-0000-0000-00000E120000}"/>
    <cellStyle name="Normal 14 5 3 3 3 3" xfId="5907" xr:uid="{00000000-0005-0000-0000-00000F120000}"/>
    <cellStyle name="Normal 14 5 3 3 4" xfId="5908" xr:uid="{00000000-0005-0000-0000-000010120000}"/>
    <cellStyle name="Normal 14 5 3 3 5" xfId="5909" xr:uid="{00000000-0005-0000-0000-000011120000}"/>
    <cellStyle name="Normal 14 5 3 3 6" xfId="5910" xr:uid="{00000000-0005-0000-0000-000012120000}"/>
    <cellStyle name="Normal 14 5 3 3 7" xfId="5911" xr:uid="{00000000-0005-0000-0000-000013120000}"/>
    <cellStyle name="Normal 14 5 3 3 8" xfId="5912" xr:uid="{00000000-0005-0000-0000-000014120000}"/>
    <cellStyle name="Normal 14 5 3 4" xfId="5913" xr:uid="{00000000-0005-0000-0000-000015120000}"/>
    <cellStyle name="Normal 14 5 3 4 2" xfId="5914" xr:uid="{00000000-0005-0000-0000-000016120000}"/>
    <cellStyle name="Normal 14 5 3 4 2 2" xfId="5915" xr:uid="{00000000-0005-0000-0000-000017120000}"/>
    <cellStyle name="Normal 14 5 3 4 2 3" xfId="5916" xr:uid="{00000000-0005-0000-0000-000018120000}"/>
    <cellStyle name="Normal 14 5 3 4 3" xfId="5917" xr:uid="{00000000-0005-0000-0000-000019120000}"/>
    <cellStyle name="Normal 14 5 3 4 4" xfId="5918" xr:uid="{00000000-0005-0000-0000-00001A120000}"/>
    <cellStyle name="Normal 14 5 3 4 5" xfId="5919" xr:uid="{00000000-0005-0000-0000-00001B120000}"/>
    <cellStyle name="Normal 14 5 3 4 6" xfId="5920" xr:uid="{00000000-0005-0000-0000-00001C120000}"/>
    <cellStyle name="Normal 14 5 3 4 7" xfId="5921" xr:uid="{00000000-0005-0000-0000-00001D120000}"/>
    <cellStyle name="Normal 14 5 3 5" xfId="5922" xr:uid="{00000000-0005-0000-0000-00001E120000}"/>
    <cellStyle name="Normal 14 5 3 5 2" xfId="5923" xr:uid="{00000000-0005-0000-0000-00001F120000}"/>
    <cellStyle name="Normal 14 5 3 5 2 2" xfId="5924" xr:uid="{00000000-0005-0000-0000-000020120000}"/>
    <cellStyle name="Normal 14 5 3 5 2 3" xfId="5925" xr:uid="{00000000-0005-0000-0000-000021120000}"/>
    <cellStyle name="Normal 14 5 3 5 3" xfId="5926" xr:uid="{00000000-0005-0000-0000-000022120000}"/>
    <cellStyle name="Normal 14 5 3 5 4" xfId="5927" xr:uid="{00000000-0005-0000-0000-000023120000}"/>
    <cellStyle name="Normal 14 5 3 5 5" xfId="5928" xr:uid="{00000000-0005-0000-0000-000024120000}"/>
    <cellStyle name="Normal 14 5 3 6" xfId="5929" xr:uid="{00000000-0005-0000-0000-000025120000}"/>
    <cellStyle name="Normal 14 5 3 6 2" xfId="5930" xr:uid="{00000000-0005-0000-0000-000026120000}"/>
    <cellStyle name="Normal 14 5 3 6 3" xfId="5931" xr:uid="{00000000-0005-0000-0000-000027120000}"/>
    <cellStyle name="Normal 14 5 3 7" xfId="5932" xr:uid="{00000000-0005-0000-0000-000028120000}"/>
    <cellStyle name="Normal 14 5 3 7 2" xfId="5933" xr:uid="{00000000-0005-0000-0000-000029120000}"/>
    <cellStyle name="Normal 14 5 3 8" xfId="5934" xr:uid="{00000000-0005-0000-0000-00002A120000}"/>
    <cellStyle name="Normal 14 5 3 8 2" xfId="5935" xr:uid="{00000000-0005-0000-0000-00002B120000}"/>
    <cellStyle name="Normal 14 5 3 9" xfId="5936" xr:uid="{00000000-0005-0000-0000-00002C120000}"/>
    <cellStyle name="Normal 14 5 3_Age_Gender" xfId="5937" xr:uid="{00000000-0005-0000-0000-00002D120000}"/>
    <cellStyle name="Normal 14 5 4" xfId="1089" xr:uid="{00000000-0005-0000-0000-00002E120000}"/>
    <cellStyle name="Normal 14 5 4 2" xfId="5938" xr:uid="{00000000-0005-0000-0000-00002F120000}"/>
    <cellStyle name="Normal 14 5 4 2 2" xfId="5939" xr:uid="{00000000-0005-0000-0000-000030120000}"/>
    <cellStyle name="Normal 14 5 4 2 3" xfId="5940" xr:uid="{00000000-0005-0000-0000-000031120000}"/>
    <cellStyle name="Normal 14 5 4 3" xfId="5941" xr:uid="{00000000-0005-0000-0000-000032120000}"/>
    <cellStyle name="Normal 14 5 4 3 2" xfId="5942" xr:uid="{00000000-0005-0000-0000-000033120000}"/>
    <cellStyle name="Normal 14 5 5" xfId="5943" xr:uid="{00000000-0005-0000-0000-000034120000}"/>
    <cellStyle name="Normal 14 5 5 2" xfId="5944" xr:uid="{00000000-0005-0000-0000-000035120000}"/>
    <cellStyle name="Normal 14 5 5 3" xfId="5945" xr:uid="{00000000-0005-0000-0000-000036120000}"/>
    <cellStyle name="Normal 14 5 6" xfId="5946" xr:uid="{00000000-0005-0000-0000-000037120000}"/>
    <cellStyle name="Normal 14 5 6 2" xfId="5947" xr:uid="{00000000-0005-0000-0000-000038120000}"/>
    <cellStyle name="Normal 14 5 7" xfId="5948" xr:uid="{00000000-0005-0000-0000-000039120000}"/>
    <cellStyle name="Normal 14 5 8" xfId="5949" xr:uid="{00000000-0005-0000-0000-00003A120000}"/>
    <cellStyle name="Normal 14 5 8 2" xfId="5950" xr:uid="{00000000-0005-0000-0000-00003B120000}"/>
    <cellStyle name="Normal 14 5 9" xfId="5951" xr:uid="{00000000-0005-0000-0000-00003C120000}"/>
    <cellStyle name="Normal 14 50" xfId="5952" xr:uid="{00000000-0005-0000-0000-00003D120000}"/>
    <cellStyle name="Normal 14 51" xfId="5953" xr:uid="{00000000-0005-0000-0000-00003E120000}"/>
    <cellStyle name="Normal 14 52" xfId="5954" xr:uid="{00000000-0005-0000-0000-00003F120000}"/>
    <cellStyle name="Normal 14 53" xfId="5955" xr:uid="{00000000-0005-0000-0000-000040120000}"/>
    <cellStyle name="Normal 14 54" xfId="5956" xr:uid="{00000000-0005-0000-0000-000041120000}"/>
    <cellStyle name="Normal 14 55" xfId="5957" xr:uid="{00000000-0005-0000-0000-000042120000}"/>
    <cellStyle name="Normal 14 56" xfId="5958" xr:uid="{00000000-0005-0000-0000-000043120000}"/>
    <cellStyle name="Normal 14 57" xfId="5959" xr:uid="{00000000-0005-0000-0000-000044120000}"/>
    <cellStyle name="Normal 14 58" xfId="5960" xr:uid="{00000000-0005-0000-0000-000045120000}"/>
    <cellStyle name="Normal 14 59" xfId="5961" xr:uid="{00000000-0005-0000-0000-000046120000}"/>
    <cellStyle name="Normal 14 6" xfId="129" xr:uid="{00000000-0005-0000-0000-000047120000}"/>
    <cellStyle name="Normal 14 6 10" xfId="5962" xr:uid="{00000000-0005-0000-0000-000048120000}"/>
    <cellStyle name="Normal 14 6 11" xfId="5963" xr:uid="{00000000-0005-0000-0000-000049120000}"/>
    <cellStyle name="Normal 14 6 12" xfId="5964" xr:uid="{00000000-0005-0000-0000-00004A120000}"/>
    <cellStyle name="Normal 14 6 2" xfId="5965" xr:uid="{00000000-0005-0000-0000-00004B120000}"/>
    <cellStyle name="Normal 14 6 2 10" xfId="5966" xr:uid="{00000000-0005-0000-0000-00004C120000}"/>
    <cellStyle name="Normal 14 6 2 2" xfId="5967" xr:uid="{00000000-0005-0000-0000-00004D120000}"/>
    <cellStyle name="Normal 14 6 2 2 2" xfId="5968" xr:uid="{00000000-0005-0000-0000-00004E120000}"/>
    <cellStyle name="Normal 14 6 2 2 2 2" xfId="5969" xr:uid="{00000000-0005-0000-0000-00004F120000}"/>
    <cellStyle name="Normal 14 6 2 2 2 2 2" xfId="5970" xr:uid="{00000000-0005-0000-0000-000050120000}"/>
    <cellStyle name="Normal 14 6 2 2 2 2 3" xfId="5971" xr:uid="{00000000-0005-0000-0000-000051120000}"/>
    <cellStyle name="Normal 14 6 2 2 2 3" xfId="5972" xr:uid="{00000000-0005-0000-0000-000052120000}"/>
    <cellStyle name="Normal 14 6 2 2 2 4" xfId="5973" xr:uid="{00000000-0005-0000-0000-000053120000}"/>
    <cellStyle name="Normal 14 6 2 2 2 5" xfId="5974" xr:uid="{00000000-0005-0000-0000-000054120000}"/>
    <cellStyle name="Normal 14 6 2 2 3" xfId="5975" xr:uid="{00000000-0005-0000-0000-000055120000}"/>
    <cellStyle name="Normal 14 6 2 2 3 2" xfId="5976" xr:uid="{00000000-0005-0000-0000-000056120000}"/>
    <cellStyle name="Normal 14 6 2 2 3 3" xfId="5977" xr:uid="{00000000-0005-0000-0000-000057120000}"/>
    <cellStyle name="Normal 14 6 2 2 4" xfId="5978" xr:uid="{00000000-0005-0000-0000-000058120000}"/>
    <cellStyle name="Normal 14 6 2 2 5" xfId="5979" xr:uid="{00000000-0005-0000-0000-000059120000}"/>
    <cellStyle name="Normal 14 6 2 2 6" xfId="5980" xr:uid="{00000000-0005-0000-0000-00005A120000}"/>
    <cellStyle name="Normal 14 6 2 2 7" xfId="5981" xr:uid="{00000000-0005-0000-0000-00005B120000}"/>
    <cellStyle name="Normal 14 6 2 2 8" xfId="5982" xr:uid="{00000000-0005-0000-0000-00005C120000}"/>
    <cellStyle name="Normal 14 6 2 3" xfId="5983" xr:uid="{00000000-0005-0000-0000-00005D120000}"/>
    <cellStyle name="Normal 14 6 2 3 2" xfId="5984" xr:uid="{00000000-0005-0000-0000-00005E120000}"/>
    <cellStyle name="Normal 14 6 2 3 2 2" xfId="5985" xr:uid="{00000000-0005-0000-0000-00005F120000}"/>
    <cellStyle name="Normal 14 6 2 3 2 3" xfId="5986" xr:uid="{00000000-0005-0000-0000-000060120000}"/>
    <cellStyle name="Normal 14 6 2 3 3" xfId="5987" xr:uid="{00000000-0005-0000-0000-000061120000}"/>
    <cellStyle name="Normal 14 6 2 3 4" xfId="5988" xr:uid="{00000000-0005-0000-0000-000062120000}"/>
    <cellStyle name="Normal 14 6 2 3 5" xfId="5989" xr:uid="{00000000-0005-0000-0000-000063120000}"/>
    <cellStyle name="Normal 14 6 2 4" xfId="5990" xr:uid="{00000000-0005-0000-0000-000064120000}"/>
    <cellStyle name="Normal 14 6 2 4 2" xfId="5991" xr:uid="{00000000-0005-0000-0000-000065120000}"/>
    <cellStyle name="Normal 14 6 2 4 3" xfId="5992" xr:uid="{00000000-0005-0000-0000-000066120000}"/>
    <cellStyle name="Normal 14 6 2 5" xfId="5993" xr:uid="{00000000-0005-0000-0000-000067120000}"/>
    <cellStyle name="Normal 14 6 2 5 2" xfId="5994" xr:uid="{00000000-0005-0000-0000-000068120000}"/>
    <cellStyle name="Normal 14 6 2 6" xfId="5995" xr:uid="{00000000-0005-0000-0000-000069120000}"/>
    <cellStyle name="Normal 14 6 2 6 2" xfId="5996" xr:uid="{00000000-0005-0000-0000-00006A120000}"/>
    <cellStyle name="Normal 14 6 2 7" xfId="5997" xr:uid="{00000000-0005-0000-0000-00006B120000}"/>
    <cellStyle name="Normal 14 6 2 8" xfId="5998" xr:uid="{00000000-0005-0000-0000-00006C120000}"/>
    <cellStyle name="Normal 14 6 2 9" xfId="5999" xr:uid="{00000000-0005-0000-0000-00006D120000}"/>
    <cellStyle name="Normal 14 6 2_Age_Gender" xfId="6000" xr:uid="{00000000-0005-0000-0000-00006E120000}"/>
    <cellStyle name="Normal 14 6 3" xfId="6001" xr:uid="{00000000-0005-0000-0000-00006F120000}"/>
    <cellStyle name="Normal 14 6 3 2" xfId="6002" xr:uid="{00000000-0005-0000-0000-000070120000}"/>
    <cellStyle name="Normal 14 6 3 2 2" xfId="6003" xr:uid="{00000000-0005-0000-0000-000071120000}"/>
    <cellStyle name="Normal 14 6 3 2 2 2" xfId="6004" xr:uid="{00000000-0005-0000-0000-000072120000}"/>
    <cellStyle name="Normal 14 6 3 2 2 3" xfId="6005" xr:uid="{00000000-0005-0000-0000-000073120000}"/>
    <cellStyle name="Normal 14 6 3 2 3" xfId="6006" xr:uid="{00000000-0005-0000-0000-000074120000}"/>
    <cellStyle name="Normal 14 6 3 2 4" xfId="6007" xr:uid="{00000000-0005-0000-0000-000075120000}"/>
    <cellStyle name="Normal 14 6 3 2 5" xfId="6008" xr:uid="{00000000-0005-0000-0000-000076120000}"/>
    <cellStyle name="Normal 14 6 3 3" xfId="6009" xr:uid="{00000000-0005-0000-0000-000077120000}"/>
    <cellStyle name="Normal 14 6 3 3 2" xfId="6010" xr:uid="{00000000-0005-0000-0000-000078120000}"/>
    <cellStyle name="Normal 14 6 3 3 3" xfId="6011" xr:uid="{00000000-0005-0000-0000-000079120000}"/>
    <cellStyle name="Normal 14 6 3 4" xfId="6012" xr:uid="{00000000-0005-0000-0000-00007A120000}"/>
    <cellStyle name="Normal 14 6 3 5" xfId="6013" xr:uid="{00000000-0005-0000-0000-00007B120000}"/>
    <cellStyle name="Normal 14 6 3 6" xfId="6014" xr:uid="{00000000-0005-0000-0000-00007C120000}"/>
    <cellStyle name="Normal 14 6 3 7" xfId="6015" xr:uid="{00000000-0005-0000-0000-00007D120000}"/>
    <cellStyle name="Normal 14 6 3 8" xfId="6016" xr:uid="{00000000-0005-0000-0000-00007E120000}"/>
    <cellStyle name="Normal 14 6 4" xfId="6017" xr:uid="{00000000-0005-0000-0000-00007F120000}"/>
    <cellStyle name="Normal 14 6 4 2" xfId="6018" xr:uid="{00000000-0005-0000-0000-000080120000}"/>
    <cellStyle name="Normal 14 6 4 2 2" xfId="6019" xr:uid="{00000000-0005-0000-0000-000081120000}"/>
    <cellStyle name="Normal 14 6 4 2 3" xfId="6020" xr:uid="{00000000-0005-0000-0000-000082120000}"/>
    <cellStyle name="Normal 14 6 4 3" xfId="6021" xr:uid="{00000000-0005-0000-0000-000083120000}"/>
    <cellStyle name="Normal 14 6 4 4" xfId="6022" xr:uid="{00000000-0005-0000-0000-000084120000}"/>
    <cellStyle name="Normal 14 6 4 5" xfId="6023" xr:uid="{00000000-0005-0000-0000-000085120000}"/>
    <cellStyle name="Normal 14 6 4 6" xfId="6024" xr:uid="{00000000-0005-0000-0000-000086120000}"/>
    <cellStyle name="Normal 14 6 4 7" xfId="6025" xr:uid="{00000000-0005-0000-0000-000087120000}"/>
    <cellStyle name="Normal 14 6 5" xfId="6026" xr:uid="{00000000-0005-0000-0000-000088120000}"/>
    <cellStyle name="Normal 14 6 5 2" xfId="6027" xr:uid="{00000000-0005-0000-0000-000089120000}"/>
    <cellStyle name="Normal 14 6 5 2 2" xfId="6028" xr:uid="{00000000-0005-0000-0000-00008A120000}"/>
    <cellStyle name="Normal 14 6 5 2 3" xfId="6029" xr:uid="{00000000-0005-0000-0000-00008B120000}"/>
    <cellStyle name="Normal 14 6 5 3" xfId="6030" xr:uid="{00000000-0005-0000-0000-00008C120000}"/>
    <cellStyle name="Normal 14 6 5 4" xfId="6031" xr:uid="{00000000-0005-0000-0000-00008D120000}"/>
    <cellStyle name="Normal 14 6 5 5" xfId="6032" xr:uid="{00000000-0005-0000-0000-00008E120000}"/>
    <cellStyle name="Normal 14 6 6" xfId="6033" xr:uid="{00000000-0005-0000-0000-00008F120000}"/>
    <cellStyle name="Normal 14 6 6 2" xfId="6034" xr:uid="{00000000-0005-0000-0000-000090120000}"/>
    <cellStyle name="Normal 14 6 6 3" xfId="6035" xr:uid="{00000000-0005-0000-0000-000091120000}"/>
    <cellStyle name="Normal 14 6 7" xfId="6036" xr:uid="{00000000-0005-0000-0000-000092120000}"/>
    <cellStyle name="Normal 14 6 7 2" xfId="6037" xr:uid="{00000000-0005-0000-0000-000093120000}"/>
    <cellStyle name="Normal 14 6 8" xfId="6038" xr:uid="{00000000-0005-0000-0000-000094120000}"/>
    <cellStyle name="Normal 14 6 8 2" xfId="6039" xr:uid="{00000000-0005-0000-0000-000095120000}"/>
    <cellStyle name="Normal 14 6 9" xfId="6040" xr:uid="{00000000-0005-0000-0000-000096120000}"/>
    <cellStyle name="Normal 14 6_Age_Gender" xfId="6041" xr:uid="{00000000-0005-0000-0000-000097120000}"/>
    <cellStyle name="Normal 14 60" xfId="6042" xr:uid="{00000000-0005-0000-0000-000098120000}"/>
    <cellStyle name="Normal 14 61" xfId="6043" xr:uid="{00000000-0005-0000-0000-000099120000}"/>
    <cellStyle name="Normal 14 62" xfId="6044" xr:uid="{00000000-0005-0000-0000-00009A120000}"/>
    <cellStyle name="Normal 14 63" xfId="6045" xr:uid="{00000000-0005-0000-0000-00009B120000}"/>
    <cellStyle name="Normal 14 64" xfId="6046" xr:uid="{00000000-0005-0000-0000-00009C120000}"/>
    <cellStyle name="Normal 14 65" xfId="6047" xr:uid="{00000000-0005-0000-0000-00009D120000}"/>
    <cellStyle name="Normal 14 66" xfId="6048" xr:uid="{00000000-0005-0000-0000-00009E120000}"/>
    <cellStyle name="Normal 14 67" xfId="6049" xr:uid="{00000000-0005-0000-0000-00009F120000}"/>
    <cellStyle name="Normal 14 68" xfId="6050" xr:uid="{00000000-0005-0000-0000-0000A0120000}"/>
    <cellStyle name="Normal 14 69" xfId="6051" xr:uid="{00000000-0005-0000-0000-0000A1120000}"/>
    <cellStyle name="Normal 14 7" xfId="130" xr:uid="{00000000-0005-0000-0000-0000A2120000}"/>
    <cellStyle name="Normal 14 7 10" xfId="6052" xr:uid="{00000000-0005-0000-0000-0000A3120000}"/>
    <cellStyle name="Normal 14 7 11" xfId="6053" xr:uid="{00000000-0005-0000-0000-0000A4120000}"/>
    <cellStyle name="Normal 14 7 12" xfId="6054" xr:uid="{00000000-0005-0000-0000-0000A5120000}"/>
    <cellStyle name="Normal 14 7 2" xfId="6055" xr:uid="{00000000-0005-0000-0000-0000A6120000}"/>
    <cellStyle name="Normal 14 7 2 10" xfId="6056" xr:uid="{00000000-0005-0000-0000-0000A7120000}"/>
    <cellStyle name="Normal 14 7 2 2" xfId="6057" xr:uid="{00000000-0005-0000-0000-0000A8120000}"/>
    <cellStyle name="Normal 14 7 2 2 2" xfId="6058" xr:uid="{00000000-0005-0000-0000-0000A9120000}"/>
    <cellStyle name="Normal 14 7 2 2 2 2" xfId="6059" xr:uid="{00000000-0005-0000-0000-0000AA120000}"/>
    <cellStyle name="Normal 14 7 2 2 2 2 2" xfId="6060" xr:uid="{00000000-0005-0000-0000-0000AB120000}"/>
    <cellStyle name="Normal 14 7 2 2 2 2 3" xfId="6061" xr:uid="{00000000-0005-0000-0000-0000AC120000}"/>
    <cellStyle name="Normal 14 7 2 2 2 3" xfId="6062" xr:uid="{00000000-0005-0000-0000-0000AD120000}"/>
    <cellStyle name="Normal 14 7 2 2 2 4" xfId="6063" xr:uid="{00000000-0005-0000-0000-0000AE120000}"/>
    <cellStyle name="Normal 14 7 2 2 2 5" xfId="6064" xr:uid="{00000000-0005-0000-0000-0000AF120000}"/>
    <cellStyle name="Normal 14 7 2 2 3" xfId="6065" xr:uid="{00000000-0005-0000-0000-0000B0120000}"/>
    <cellStyle name="Normal 14 7 2 2 3 2" xfId="6066" xr:uid="{00000000-0005-0000-0000-0000B1120000}"/>
    <cellStyle name="Normal 14 7 2 2 3 3" xfId="6067" xr:uid="{00000000-0005-0000-0000-0000B2120000}"/>
    <cellStyle name="Normal 14 7 2 2 4" xfId="6068" xr:uid="{00000000-0005-0000-0000-0000B3120000}"/>
    <cellStyle name="Normal 14 7 2 2 5" xfId="6069" xr:uid="{00000000-0005-0000-0000-0000B4120000}"/>
    <cellStyle name="Normal 14 7 2 2 6" xfId="6070" xr:uid="{00000000-0005-0000-0000-0000B5120000}"/>
    <cellStyle name="Normal 14 7 2 2 7" xfId="6071" xr:uid="{00000000-0005-0000-0000-0000B6120000}"/>
    <cellStyle name="Normal 14 7 2 2 8" xfId="6072" xr:uid="{00000000-0005-0000-0000-0000B7120000}"/>
    <cellStyle name="Normal 14 7 2 3" xfId="6073" xr:uid="{00000000-0005-0000-0000-0000B8120000}"/>
    <cellStyle name="Normal 14 7 2 3 2" xfId="6074" xr:uid="{00000000-0005-0000-0000-0000B9120000}"/>
    <cellStyle name="Normal 14 7 2 3 2 2" xfId="6075" xr:uid="{00000000-0005-0000-0000-0000BA120000}"/>
    <cellStyle name="Normal 14 7 2 3 2 3" xfId="6076" xr:uid="{00000000-0005-0000-0000-0000BB120000}"/>
    <cellStyle name="Normal 14 7 2 3 3" xfId="6077" xr:uid="{00000000-0005-0000-0000-0000BC120000}"/>
    <cellStyle name="Normal 14 7 2 3 4" xfId="6078" xr:uid="{00000000-0005-0000-0000-0000BD120000}"/>
    <cellStyle name="Normal 14 7 2 3 5" xfId="6079" xr:uid="{00000000-0005-0000-0000-0000BE120000}"/>
    <cellStyle name="Normal 14 7 2 4" xfId="6080" xr:uid="{00000000-0005-0000-0000-0000BF120000}"/>
    <cellStyle name="Normal 14 7 2 4 2" xfId="6081" xr:uid="{00000000-0005-0000-0000-0000C0120000}"/>
    <cellStyle name="Normal 14 7 2 4 3" xfId="6082" xr:uid="{00000000-0005-0000-0000-0000C1120000}"/>
    <cellStyle name="Normal 14 7 2 5" xfId="6083" xr:uid="{00000000-0005-0000-0000-0000C2120000}"/>
    <cellStyle name="Normal 14 7 2 5 2" xfId="6084" xr:uid="{00000000-0005-0000-0000-0000C3120000}"/>
    <cellStyle name="Normal 14 7 2 6" xfId="6085" xr:uid="{00000000-0005-0000-0000-0000C4120000}"/>
    <cellStyle name="Normal 14 7 2 6 2" xfId="6086" xr:uid="{00000000-0005-0000-0000-0000C5120000}"/>
    <cellStyle name="Normal 14 7 2 7" xfId="6087" xr:uid="{00000000-0005-0000-0000-0000C6120000}"/>
    <cellStyle name="Normal 14 7 2 8" xfId="6088" xr:uid="{00000000-0005-0000-0000-0000C7120000}"/>
    <cellStyle name="Normal 14 7 2 9" xfId="6089" xr:uid="{00000000-0005-0000-0000-0000C8120000}"/>
    <cellStyle name="Normal 14 7 2_Age_Gender" xfId="6090" xr:uid="{00000000-0005-0000-0000-0000C9120000}"/>
    <cellStyle name="Normal 14 7 3" xfId="6091" xr:uid="{00000000-0005-0000-0000-0000CA120000}"/>
    <cellStyle name="Normal 14 7 3 2" xfId="6092" xr:uid="{00000000-0005-0000-0000-0000CB120000}"/>
    <cellStyle name="Normal 14 7 3 2 2" xfId="6093" xr:uid="{00000000-0005-0000-0000-0000CC120000}"/>
    <cellStyle name="Normal 14 7 3 2 2 2" xfId="6094" xr:uid="{00000000-0005-0000-0000-0000CD120000}"/>
    <cellStyle name="Normal 14 7 3 2 2 3" xfId="6095" xr:uid="{00000000-0005-0000-0000-0000CE120000}"/>
    <cellStyle name="Normal 14 7 3 2 3" xfId="6096" xr:uid="{00000000-0005-0000-0000-0000CF120000}"/>
    <cellStyle name="Normal 14 7 3 2 4" xfId="6097" xr:uid="{00000000-0005-0000-0000-0000D0120000}"/>
    <cellStyle name="Normal 14 7 3 2 5" xfId="6098" xr:uid="{00000000-0005-0000-0000-0000D1120000}"/>
    <cellStyle name="Normal 14 7 3 3" xfId="6099" xr:uid="{00000000-0005-0000-0000-0000D2120000}"/>
    <cellStyle name="Normal 14 7 3 3 2" xfId="6100" xr:uid="{00000000-0005-0000-0000-0000D3120000}"/>
    <cellStyle name="Normal 14 7 3 3 3" xfId="6101" xr:uid="{00000000-0005-0000-0000-0000D4120000}"/>
    <cellStyle name="Normal 14 7 3 4" xfId="6102" xr:uid="{00000000-0005-0000-0000-0000D5120000}"/>
    <cellStyle name="Normal 14 7 3 5" xfId="6103" xr:uid="{00000000-0005-0000-0000-0000D6120000}"/>
    <cellStyle name="Normal 14 7 3 6" xfId="6104" xr:uid="{00000000-0005-0000-0000-0000D7120000}"/>
    <cellStyle name="Normal 14 7 3 7" xfId="6105" xr:uid="{00000000-0005-0000-0000-0000D8120000}"/>
    <cellStyle name="Normal 14 7 3 8" xfId="6106" xr:uid="{00000000-0005-0000-0000-0000D9120000}"/>
    <cellStyle name="Normal 14 7 4" xfId="6107" xr:uid="{00000000-0005-0000-0000-0000DA120000}"/>
    <cellStyle name="Normal 14 7 4 2" xfId="6108" xr:uid="{00000000-0005-0000-0000-0000DB120000}"/>
    <cellStyle name="Normal 14 7 4 2 2" xfId="6109" xr:uid="{00000000-0005-0000-0000-0000DC120000}"/>
    <cellStyle name="Normal 14 7 4 2 3" xfId="6110" xr:uid="{00000000-0005-0000-0000-0000DD120000}"/>
    <cellStyle name="Normal 14 7 4 3" xfId="6111" xr:uid="{00000000-0005-0000-0000-0000DE120000}"/>
    <cellStyle name="Normal 14 7 4 4" xfId="6112" xr:uid="{00000000-0005-0000-0000-0000DF120000}"/>
    <cellStyle name="Normal 14 7 4 5" xfId="6113" xr:uid="{00000000-0005-0000-0000-0000E0120000}"/>
    <cellStyle name="Normal 14 7 4 6" xfId="6114" xr:uid="{00000000-0005-0000-0000-0000E1120000}"/>
    <cellStyle name="Normal 14 7 4 7" xfId="6115" xr:uid="{00000000-0005-0000-0000-0000E2120000}"/>
    <cellStyle name="Normal 14 7 5" xfId="6116" xr:uid="{00000000-0005-0000-0000-0000E3120000}"/>
    <cellStyle name="Normal 14 7 5 2" xfId="6117" xr:uid="{00000000-0005-0000-0000-0000E4120000}"/>
    <cellStyle name="Normal 14 7 5 2 2" xfId="6118" xr:uid="{00000000-0005-0000-0000-0000E5120000}"/>
    <cellStyle name="Normal 14 7 5 2 3" xfId="6119" xr:uid="{00000000-0005-0000-0000-0000E6120000}"/>
    <cellStyle name="Normal 14 7 5 3" xfId="6120" xr:uid="{00000000-0005-0000-0000-0000E7120000}"/>
    <cellStyle name="Normal 14 7 5 4" xfId="6121" xr:uid="{00000000-0005-0000-0000-0000E8120000}"/>
    <cellStyle name="Normal 14 7 5 5" xfId="6122" xr:uid="{00000000-0005-0000-0000-0000E9120000}"/>
    <cellStyle name="Normal 14 7 6" xfId="6123" xr:uid="{00000000-0005-0000-0000-0000EA120000}"/>
    <cellStyle name="Normal 14 7 6 2" xfId="6124" xr:uid="{00000000-0005-0000-0000-0000EB120000}"/>
    <cellStyle name="Normal 14 7 6 3" xfId="6125" xr:uid="{00000000-0005-0000-0000-0000EC120000}"/>
    <cellStyle name="Normal 14 7 7" xfId="6126" xr:uid="{00000000-0005-0000-0000-0000ED120000}"/>
    <cellStyle name="Normal 14 7 7 2" xfId="6127" xr:uid="{00000000-0005-0000-0000-0000EE120000}"/>
    <cellStyle name="Normal 14 7 8" xfId="6128" xr:uid="{00000000-0005-0000-0000-0000EF120000}"/>
    <cellStyle name="Normal 14 7 8 2" xfId="6129" xr:uid="{00000000-0005-0000-0000-0000F0120000}"/>
    <cellStyle name="Normal 14 7 9" xfId="6130" xr:uid="{00000000-0005-0000-0000-0000F1120000}"/>
    <cellStyle name="Normal 14 7_Age_Gender" xfId="6131" xr:uid="{00000000-0005-0000-0000-0000F2120000}"/>
    <cellStyle name="Normal 14 70" xfId="6132" xr:uid="{00000000-0005-0000-0000-0000F3120000}"/>
    <cellStyle name="Normal 14 71" xfId="6133" xr:uid="{00000000-0005-0000-0000-0000F4120000}"/>
    <cellStyle name="Normal 14 72" xfId="6134" xr:uid="{00000000-0005-0000-0000-0000F5120000}"/>
    <cellStyle name="Normal 14 73" xfId="6135" xr:uid="{00000000-0005-0000-0000-0000F6120000}"/>
    <cellStyle name="Normal 14 74" xfId="6136" xr:uid="{00000000-0005-0000-0000-0000F7120000}"/>
    <cellStyle name="Normal 14 75" xfId="6137" xr:uid="{00000000-0005-0000-0000-0000F8120000}"/>
    <cellStyle name="Normal 14 8" xfId="131" xr:uid="{00000000-0005-0000-0000-0000F9120000}"/>
    <cellStyle name="Normal 14 8 10" xfId="6138" xr:uid="{00000000-0005-0000-0000-0000FA120000}"/>
    <cellStyle name="Normal 14 8 11" xfId="6139" xr:uid="{00000000-0005-0000-0000-0000FB120000}"/>
    <cellStyle name="Normal 14 8 12" xfId="6140" xr:uid="{00000000-0005-0000-0000-0000FC120000}"/>
    <cellStyle name="Normal 14 8 2" xfId="6141" xr:uid="{00000000-0005-0000-0000-0000FD120000}"/>
    <cellStyle name="Normal 14 8 2 10" xfId="6142" xr:uid="{00000000-0005-0000-0000-0000FE120000}"/>
    <cellStyle name="Normal 14 8 2 2" xfId="6143" xr:uid="{00000000-0005-0000-0000-0000FF120000}"/>
    <cellStyle name="Normal 14 8 2 2 2" xfId="6144" xr:uid="{00000000-0005-0000-0000-000000130000}"/>
    <cellStyle name="Normal 14 8 2 2 2 2" xfId="6145" xr:uid="{00000000-0005-0000-0000-000001130000}"/>
    <cellStyle name="Normal 14 8 2 2 2 2 2" xfId="6146" xr:uid="{00000000-0005-0000-0000-000002130000}"/>
    <cellStyle name="Normal 14 8 2 2 2 2 3" xfId="6147" xr:uid="{00000000-0005-0000-0000-000003130000}"/>
    <cellStyle name="Normal 14 8 2 2 2 3" xfId="6148" xr:uid="{00000000-0005-0000-0000-000004130000}"/>
    <cellStyle name="Normal 14 8 2 2 2 4" xfId="6149" xr:uid="{00000000-0005-0000-0000-000005130000}"/>
    <cellStyle name="Normal 14 8 2 2 2 5" xfId="6150" xr:uid="{00000000-0005-0000-0000-000006130000}"/>
    <cellStyle name="Normal 14 8 2 2 3" xfId="6151" xr:uid="{00000000-0005-0000-0000-000007130000}"/>
    <cellStyle name="Normal 14 8 2 2 3 2" xfId="6152" xr:uid="{00000000-0005-0000-0000-000008130000}"/>
    <cellStyle name="Normal 14 8 2 2 3 3" xfId="6153" xr:uid="{00000000-0005-0000-0000-000009130000}"/>
    <cellStyle name="Normal 14 8 2 2 4" xfId="6154" xr:uid="{00000000-0005-0000-0000-00000A130000}"/>
    <cellStyle name="Normal 14 8 2 2 5" xfId="6155" xr:uid="{00000000-0005-0000-0000-00000B130000}"/>
    <cellStyle name="Normal 14 8 2 2 6" xfId="6156" xr:uid="{00000000-0005-0000-0000-00000C130000}"/>
    <cellStyle name="Normal 14 8 2 2 7" xfId="6157" xr:uid="{00000000-0005-0000-0000-00000D130000}"/>
    <cellStyle name="Normal 14 8 2 2 8" xfId="6158" xr:uid="{00000000-0005-0000-0000-00000E130000}"/>
    <cellStyle name="Normal 14 8 2 3" xfId="6159" xr:uid="{00000000-0005-0000-0000-00000F130000}"/>
    <cellStyle name="Normal 14 8 2 3 2" xfId="6160" xr:uid="{00000000-0005-0000-0000-000010130000}"/>
    <cellStyle name="Normal 14 8 2 3 2 2" xfId="6161" xr:uid="{00000000-0005-0000-0000-000011130000}"/>
    <cellStyle name="Normal 14 8 2 3 2 3" xfId="6162" xr:uid="{00000000-0005-0000-0000-000012130000}"/>
    <cellStyle name="Normal 14 8 2 3 3" xfId="6163" xr:uid="{00000000-0005-0000-0000-000013130000}"/>
    <cellStyle name="Normal 14 8 2 3 4" xfId="6164" xr:uid="{00000000-0005-0000-0000-000014130000}"/>
    <cellStyle name="Normal 14 8 2 3 5" xfId="6165" xr:uid="{00000000-0005-0000-0000-000015130000}"/>
    <cellStyle name="Normal 14 8 2 4" xfId="6166" xr:uid="{00000000-0005-0000-0000-000016130000}"/>
    <cellStyle name="Normal 14 8 2 4 2" xfId="6167" xr:uid="{00000000-0005-0000-0000-000017130000}"/>
    <cellStyle name="Normal 14 8 2 4 3" xfId="6168" xr:uid="{00000000-0005-0000-0000-000018130000}"/>
    <cellStyle name="Normal 14 8 2 5" xfId="6169" xr:uid="{00000000-0005-0000-0000-000019130000}"/>
    <cellStyle name="Normal 14 8 2 5 2" xfId="6170" xr:uid="{00000000-0005-0000-0000-00001A130000}"/>
    <cellStyle name="Normal 14 8 2 6" xfId="6171" xr:uid="{00000000-0005-0000-0000-00001B130000}"/>
    <cellStyle name="Normal 14 8 2 6 2" xfId="6172" xr:uid="{00000000-0005-0000-0000-00001C130000}"/>
    <cellStyle name="Normal 14 8 2 7" xfId="6173" xr:uid="{00000000-0005-0000-0000-00001D130000}"/>
    <cellStyle name="Normal 14 8 2 8" xfId="6174" xr:uid="{00000000-0005-0000-0000-00001E130000}"/>
    <cellStyle name="Normal 14 8 2 9" xfId="6175" xr:uid="{00000000-0005-0000-0000-00001F130000}"/>
    <cellStyle name="Normal 14 8 2_Age_Gender" xfId="6176" xr:uid="{00000000-0005-0000-0000-000020130000}"/>
    <cellStyle name="Normal 14 8 3" xfId="6177" xr:uid="{00000000-0005-0000-0000-000021130000}"/>
    <cellStyle name="Normal 14 8 3 2" xfId="6178" xr:uid="{00000000-0005-0000-0000-000022130000}"/>
    <cellStyle name="Normal 14 8 3 2 2" xfId="6179" xr:uid="{00000000-0005-0000-0000-000023130000}"/>
    <cellStyle name="Normal 14 8 3 2 2 2" xfId="6180" xr:uid="{00000000-0005-0000-0000-000024130000}"/>
    <cellStyle name="Normal 14 8 3 2 2 3" xfId="6181" xr:uid="{00000000-0005-0000-0000-000025130000}"/>
    <cellStyle name="Normal 14 8 3 2 3" xfId="6182" xr:uid="{00000000-0005-0000-0000-000026130000}"/>
    <cellStyle name="Normal 14 8 3 2 4" xfId="6183" xr:uid="{00000000-0005-0000-0000-000027130000}"/>
    <cellStyle name="Normal 14 8 3 2 5" xfId="6184" xr:uid="{00000000-0005-0000-0000-000028130000}"/>
    <cellStyle name="Normal 14 8 3 3" xfId="6185" xr:uid="{00000000-0005-0000-0000-000029130000}"/>
    <cellStyle name="Normal 14 8 3 3 2" xfId="6186" xr:uid="{00000000-0005-0000-0000-00002A130000}"/>
    <cellStyle name="Normal 14 8 3 3 3" xfId="6187" xr:uid="{00000000-0005-0000-0000-00002B130000}"/>
    <cellStyle name="Normal 14 8 3 4" xfId="6188" xr:uid="{00000000-0005-0000-0000-00002C130000}"/>
    <cellStyle name="Normal 14 8 3 5" xfId="6189" xr:uid="{00000000-0005-0000-0000-00002D130000}"/>
    <cellStyle name="Normal 14 8 3 6" xfId="6190" xr:uid="{00000000-0005-0000-0000-00002E130000}"/>
    <cellStyle name="Normal 14 8 3 7" xfId="6191" xr:uid="{00000000-0005-0000-0000-00002F130000}"/>
    <cellStyle name="Normal 14 8 3 8" xfId="6192" xr:uid="{00000000-0005-0000-0000-000030130000}"/>
    <cellStyle name="Normal 14 8 4" xfId="6193" xr:uid="{00000000-0005-0000-0000-000031130000}"/>
    <cellStyle name="Normal 14 8 4 2" xfId="6194" xr:uid="{00000000-0005-0000-0000-000032130000}"/>
    <cellStyle name="Normal 14 8 4 2 2" xfId="6195" xr:uid="{00000000-0005-0000-0000-000033130000}"/>
    <cellStyle name="Normal 14 8 4 2 3" xfId="6196" xr:uid="{00000000-0005-0000-0000-000034130000}"/>
    <cellStyle name="Normal 14 8 4 3" xfId="6197" xr:uid="{00000000-0005-0000-0000-000035130000}"/>
    <cellStyle name="Normal 14 8 4 4" xfId="6198" xr:uid="{00000000-0005-0000-0000-000036130000}"/>
    <cellStyle name="Normal 14 8 4 5" xfId="6199" xr:uid="{00000000-0005-0000-0000-000037130000}"/>
    <cellStyle name="Normal 14 8 4 6" xfId="6200" xr:uid="{00000000-0005-0000-0000-000038130000}"/>
    <cellStyle name="Normal 14 8 4 7" xfId="6201" xr:uid="{00000000-0005-0000-0000-000039130000}"/>
    <cellStyle name="Normal 14 8 5" xfId="6202" xr:uid="{00000000-0005-0000-0000-00003A130000}"/>
    <cellStyle name="Normal 14 8 5 2" xfId="6203" xr:uid="{00000000-0005-0000-0000-00003B130000}"/>
    <cellStyle name="Normal 14 8 5 2 2" xfId="6204" xr:uid="{00000000-0005-0000-0000-00003C130000}"/>
    <cellStyle name="Normal 14 8 5 2 3" xfId="6205" xr:uid="{00000000-0005-0000-0000-00003D130000}"/>
    <cellStyle name="Normal 14 8 5 3" xfId="6206" xr:uid="{00000000-0005-0000-0000-00003E130000}"/>
    <cellStyle name="Normal 14 8 5 4" xfId="6207" xr:uid="{00000000-0005-0000-0000-00003F130000}"/>
    <cellStyle name="Normal 14 8 5 5" xfId="6208" xr:uid="{00000000-0005-0000-0000-000040130000}"/>
    <cellStyle name="Normal 14 8 6" xfId="6209" xr:uid="{00000000-0005-0000-0000-000041130000}"/>
    <cellStyle name="Normal 14 8 6 2" xfId="6210" xr:uid="{00000000-0005-0000-0000-000042130000}"/>
    <cellStyle name="Normal 14 8 6 3" xfId="6211" xr:uid="{00000000-0005-0000-0000-000043130000}"/>
    <cellStyle name="Normal 14 8 7" xfId="6212" xr:uid="{00000000-0005-0000-0000-000044130000}"/>
    <cellStyle name="Normal 14 8 7 2" xfId="6213" xr:uid="{00000000-0005-0000-0000-000045130000}"/>
    <cellStyle name="Normal 14 8 8" xfId="6214" xr:uid="{00000000-0005-0000-0000-000046130000}"/>
    <cellStyle name="Normal 14 8 8 2" xfId="6215" xr:uid="{00000000-0005-0000-0000-000047130000}"/>
    <cellStyle name="Normal 14 8 9" xfId="6216" xr:uid="{00000000-0005-0000-0000-000048130000}"/>
    <cellStyle name="Normal 14 8_Age_Gender" xfId="6217" xr:uid="{00000000-0005-0000-0000-000049130000}"/>
    <cellStyle name="Normal 14 9" xfId="132" xr:uid="{00000000-0005-0000-0000-00004A130000}"/>
    <cellStyle name="Normal 14 9 10" xfId="6218" xr:uid="{00000000-0005-0000-0000-00004B130000}"/>
    <cellStyle name="Normal 14 9 11" xfId="6219" xr:uid="{00000000-0005-0000-0000-00004C130000}"/>
    <cellStyle name="Normal 14 9 12" xfId="6220" xr:uid="{00000000-0005-0000-0000-00004D130000}"/>
    <cellStyle name="Normal 14 9 2" xfId="6221" xr:uid="{00000000-0005-0000-0000-00004E130000}"/>
    <cellStyle name="Normal 14 9 2 10" xfId="6222" xr:uid="{00000000-0005-0000-0000-00004F130000}"/>
    <cellStyle name="Normal 14 9 2 2" xfId="6223" xr:uid="{00000000-0005-0000-0000-000050130000}"/>
    <cellStyle name="Normal 14 9 2 2 2" xfId="6224" xr:uid="{00000000-0005-0000-0000-000051130000}"/>
    <cellStyle name="Normal 14 9 2 2 2 2" xfId="6225" xr:uid="{00000000-0005-0000-0000-000052130000}"/>
    <cellStyle name="Normal 14 9 2 2 2 2 2" xfId="6226" xr:uid="{00000000-0005-0000-0000-000053130000}"/>
    <cellStyle name="Normal 14 9 2 2 2 2 3" xfId="6227" xr:uid="{00000000-0005-0000-0000-000054130000}"/>
    <cellStyle name="Normal 14 9 2 2 2 3" xfId="6228" xr:uid="{00000000-0005-0000-0000-000055130000}"/>
    <cellStyle name="Normal 14 9 2 2 2 4" xfId="6229" xr:uid="{00000000-0005-0000-0000-000056130000}"/>
    <cellStyle name="Normal 14 9 2 2 2 5" xfId="6230" xr:uid="{00000000-0005-0000-0000-000057130000}"/>
    <cellStyle name="Normal 14 9 2 2 3" xfId="6231" xr:uid="{00000000-0005-0000-0000-000058130000}"/>
    <cellStyle name="Normal 14 9 2 2 3 2" xfId="6232" xr:uid="{00000000-0005-0000-0000-000059130000}"/>
    <cellStyle name="Normal 14 9 2 2 3 3" xfId="6233" xr:uid="{00000000-0005-0000-0000-00005A130000}"/>
    <cellStyle name="Normal 14 9 2 2 4" xfId="6234" xr:uid="{00000000-0005-0000-0000-00005B130000}"/>
    <cellStyle name="Normal 14 9 2 2 5" xfId="6235" xr:uid="{00000000-0005-0000-0000-00005C130000}"/>
    <cellStyle name="Normal 14 9 2 2 6" xfId="6236" xr:uid="{00000000-0005-0000-0000-00005D130000}"/>
    <cellStyle name="Normal 14 9 2 2 7" xfId="6237" xr:uid="{00000000-0005-0000-0000-00005E130000}"/>
    <cellStyle name="Normal 14 9 2 2 8" xfId="6238" xr:uid="{00000000-0005-0000-0000-00005F130000}"/>
    <cellStyle name="Normal 14 9 2 3" xfId="6239" xr:uid="{00000000-0005-0000-0000-000060130000}"/>
    <cellStyle name="Normal 14 9 2 3 2" xfId="6240" xr:uid="{00000000-0005-0000-0000-000061130000}"/>
    <cellStyle name="Normal 14 9 2 3 2 2" xfId="6241" xr:uid="{00000000-0005-0000-0000-000062130000}"/>
    <cellStyle name="Normal 14 9 2 3 2 3" xfId="6242" xr:uid="{00000000-0005-0000-0000-000063130000}"/>
    <cellStyle name="Normal 14 9 2 3 3" xfId="6243" xr:uid="{00000000-0005-0000-0000-000064130000}"/>
    <cellStyle name="Normal 14 9 2 3 4" xfId="6244" xr:uid="{00000000-0005-0000-0000-000065130000}"/>
    <cellStyle name="Normal 14 9 2 3 5" xfId="6245" xr:uid="{00000000-0005-0000-0000-000066130000}"/>
    <cellStyle name="Normal 14 9 2 4" xfId="6246" xr:uid="{00000000-0005-0000-0000-000067130000}"/>
    <cellStyle name="Normal 14 9 2 4 2" xfId="6247" xr:uid="{00000000-0005-0000-0000-000068130000}"/>
    <cellStyle name="Normal 14 9 2 4 3" xfId="6248" xr:uid="{00000000-0005-0000-0000-000069130000}"/>
    <cellStyle name="Normal 14 9 2 5" xfId="6249" xr:uid="{00000000-0005-0000-0000-00006A130000}"/>
    <cellStyle name="Normal 14 9 2 5 2" xfId="6250" xr:uid="{00000000-0005-0000-0000-00006B130000}"/>
    <cellStyle name="Normal 14 9 2 6" xfId="6251" xr:uid="{00000000-0005-0000-0000-00006C130000}"/>
    <cellStyle name="Normal 14 9 2 6 2" xfId="6252" xr:uid="{00000000-0005-0000-0000-00006D130000}"/>
    <cellStyle name="Normal 14 9 2 7" xfId="6253" xr:uid="{00000000-0005-0000-0000-00006E130000}"/>
    <cellStyle name="Normal 14 9 2 8" xfId="6254" xr:uid="{00000000-0005-0000-0000-00006F130000}"/>
    <cellStyle name="Normal 14 9 2 9" xfId="6255" xr:uid="{00000000-0005-0000-0000-000070130000}"/>
    <cellStyle name="Normal 14 9 2_Age_Gender" xfId="6256" xr:uid="{00000000-0005-0000-0000-000071130000}"/>
    <cellStyle name="Normal 14 9 3" xfId="6257" xr:uid="{00000000-0005-0000-0000-000072130000}"/>
    <cellStyle name="Normal 14 9 3 2" xfId="6258" xr:uid="{00000000-0005-0000-0000-000073130000}"/>
    <cellStyle name="Normal 14 9 3 2 2" xfId="6259" xr:uid="{00000000-0005-0000-0000-000074130000}"/>
    <cellStyle name="Normal 14 9 3 2 2 2" xfId="6260" xr:uid="{00000000-0005-0000-0000-000075130000}"/>
    <cellStyle name="Normal 14 9 3 2 2 3" xfId="6261" xr:uid="{00000000-0005-0000-0000-000076130000}"/>
    <cellStyle name="Normal 14 9 3 2 3" xfId="6262" xr:uid="{00000000-0005-0000-0000-000077130000}"/>
    <cellStyle name="Normal 14 9 3 2 4" xfId="6263" xr:uid="{00000000-0005-0000-0000-000078130000}"/>
    <cellStyle name="Normal 14 9 3 2 5" xfId="6264" xr:uid="{00000000-0005-0000-0000-000079130000}"/>
    <cellStyle name="Normal 14 9 3 3" xfId="6265" xr:uid="{00000000-0005-0000-0000-00007A130000}"/>
    <cellStyle name="Normal 14 9 3 3 2" xfId="6266" xr:uid="{00000000-0005-0000-0000-00007B130000}"/>
    <cellStyle name="Normal 14 9 3 3 3" xfId="6267" xr:uid="{00000000-0005-0000-0000-00007C130000}"/>
    <cellStyle name="Normal 14 9 3 4" xfId="6268" xr:uid="{00000000-0005-0000-0000-00007D130000}"/>
    <cellStyle name="Normal 14 9 3 5" xfId="6269" xr:uid="{00000000-0005-0000-0000-00007E130000}"/>
    <cellStyle name="Normal 14 9 3 6" xfId="6270" xr:uid="{00000000-0005-0000-0000-00007F130000}"/>
    <cellStyle name="Normal 14 9 3 7" xfId="6271" xr:uid="{00000000-0005-0000-0000-000080130000}"/>
    <cellStyle name="Normal 14 9 3 8" xfId="6272" xr:uid="{00000000-0005-0000-0000-000081130000}"/>
    <cellStyle name="Normal 14 9 4" xfId="6273" xr:uid="{00000000-0005-0000-0000-000082130000}"/>
    <cellStyle name="Normal 14 9 4 2" xfId="6274" xr:uid="{00000000-0005-0000-0000-000083130000}"/>
    <cellStyle name="Normal 14 9 4 2 2" xfId="6275" xr:uid="{00000000-0005-0000-0000-000084130000}"/>
    <cellStyle name="Normal 14 9 4 2 3" xfId="6276" xr:uid="{00000000-0005-0000-0000-000085130000}"/>
    <cellStyle name="Normal 14 9 4 3" xfId="6277" xr:uid="{00000000-0005-0000-0000-000086130000}"/>
    <cellStyle name="Normal 14 9 4 4" xfId="6278" xr:uid="{00000000-0005-0000-0000-000087130000}"/>
    <cellStyle name="Normal 14 9 4 5" xfId="6279" xr:uid="{00000000-0005-0000-0000-000088130000}"/>
    <cellStyle name="Normal 14 9 4 6" xfId="6280" xr:uid="{00000000-0005-0000-0000-000089130000}"/>
    <cellStyle name="Normal 14 9 4 7" xfId="6281" xr:uid="{00000000-0005-0000-0000-00008A130000}"/>
    <cellStyle name="Normal 14 9 5" xfId="6282" xr:uid="{00000000-0005-0000-0000-00008B130000}"/>
    <cellStyle name="Normal 14 9 5 2" xfId="6283" xr:uid="{00000000-0005-0000-0000-00008C130000}"/>
    <cellStyle name="Normal 14 9 5 2 2" xfId="6284" xr:uid="{00000000-0005-0000-0000-00008D130000}"/>
    <cellStyle name="Normal 14 9 5 2 3" xfId="6285" xr:uid="{00000000-0005-0000-0000-00008E130000}"/>
    <cellStyle name="Normal 14 9 5 3" xfId="6286" xr:uid="{00000000-0005-0000-0000-00008F130000}"/>
    <cellStyle name="Normal 14 9 5 4" xfId="6287" xr:uid="{00000000-0005-0000-0000-000090130000}"/>
    <cellStyle name="Normal 14 9 5 5" xfId="6288" xr:uid="{00000000-0005-0000-0000-000091130000}"/>
    <cellStyle name="Normal 14 9 6" xfId="6289" xr:uid="{00000000-0005-0000-0000-000092130000}"/>
    <cellStyle name="Normal 14 9 6 2" xfId="6290" xr:uid="{00000000-0005-0000-0000-000093130000}"/>
    <cellStyle name="Normal 14 9 6 3" xfId="6291" xr:uid="{00000000-0005-0000-0000-000094130000}"/>
    <cellStyle name="Normal 14 9 7" xfId="6292" xr:uid="{00000000-0005-0000-0000-000095130000}"/>
    <cellStyle name="Normal 14 9 7 2" xfId="6293" xr:uid="{00000000-0005-0000-0000-000096130000}"/>
    <cellStyle name="Normal 14 9 8" xfId="6294" xr:uid="{00000000-0005-0000-0000-000097130000}"/>
    <cellStyle name="Normal 14 9 8 2" xfId="6295" xr:uid="{00000000-0005-0000-0000-000098130000}"/>
    <cellStyle name="Normal 14 9 9" xfId="6296" xr:uid="{00000000-0005-0000-0000-000099130000}"/>
    <cellStyle name="Normal 14 9_Age_Gender" xfId="6297" xr:uid="{00000000-0005-0000-0000-00009A130000}"/>
    <cellStyle name="Normal 14_Age_Gender" xfId="6298" xr:uid="{00000000-0005-0000-0000-00009B130000}"/>
    <cellStyle name="Normal 140" xfId="1090" xr:uid="{00000000-0005-0000-0000-00009C130000}"/>
    <cellStyle name="Normal 141" xfId="1091" xr:uid="{00000000-0005-0000-0000-00009D130000}"/>
    <cellStyle name="Normal 142" xfId="1092" xr:uid="{00000000-0005-0000-0000-00009E130000}"/>
    <cellStyle name="Normal 143" xfId="1093" xr:uid="{00000000-0005-0000-0000-00009F130000}"/>
    <cellStyle name="Normal 144" xfId="1094" xr:uid="{00000000-0005-0000-0000-0000A0130000}"/>
    <cellStyle name="Normal 145" xfId="1095" xr:uid="{00000000-0005-0000-0000-0000A1130000}"/>
    <cellStyle name="Normal 146" xfId="1096" xr:uid="{00000000-0005-0000-0000-0000A2130000}"/>
    <cellStyle name="Normal 147" xfId="1097" xr:uid="{00000000-0005-0000-0000-0000A3130000}"/>
    <cellStyle name="Normal 148" xfId="1098" xr:uid="{00000000-0005-0000-0000-0000A4130000}"/>
    <cellStyle name="Normal 149" xfId="1099" xr:uid="{00000000-0005-0000-0000-0000A5130000}"/>
    <cellStyle name="Normal 15" xfId="133" xr:uid="{00000000-0005-0000-0000-0000A6130000}"/>
    <cellStyle name="Normal 15 10" xfId="134" xr:uid="{00000000-0005-0000-0000-0000A7130000}"/>
    <cellStyle name="Normal 15 10 10" xfId="6299" xr:uid="{00000000-0005-0000-0000-0000A8130000}"/>
    <cellStyle name="Normal 15 10 11" xfId="6300" xr:uid="{00000000-0005-0000-0000-0000A9130000}"/>
    <cellStyle name="Normal 15 10 12" xfId="6301" xr:uid="{00000000-0005-0000-0000-0000AA130000}"/>
    <cellStyle name="Normal 15 10 2" xfId="6302" xr:uid="{00000000-0005-0000-0000-0000AB130000}"/>
    <cellStyle name="Normal 15 10 2 10" xfId="6303" xr:uid="{00000000-0005-0000-0000-0000AC130000}"/>
    <cellStyle name="Normal 15 10 2 2" xfId="6304" xr:uid="{00000000-0005-0000-0000-0000AD130000}"/>
    <cellStyle name="Normal 15 10 2 2 2" xfId="6305" xr:uid="{00000000-0005-0000-0000-0000AE130000}"/>
    <cellStyle name="Normal 15 10 2 2 2 2" xfId="6306" xr:uid="{00000000-0005-0000-0000-0000AF130000}"/>
    <cellStyle name="Normal 15 10 2 2 2 2 2" xfId="6307" xr:uid="{00000000-0005-0000-0000-0000B0130000}"/>
    <cellStyle name="Normal 15 10 2 2 2 2 3" xfId="6308" xr:uid="{00000000-0005-0000-0000-0000B1130000}"/>
    <cellStyle name="Normal 15 10 2 2 2 3" xfId="6309" xr:uid="{00000000-0005-0000-0000-0000B2130000}"/>
    <cellStyle name="Normal 15 10 2 2 2 4" xfId="6310" xr:uid="{00000000-0005-0000-0000-0000B3130000}"/>
    <cellStyle name="Normal 15 10 2 2 2 5" xfId="6311" xr:uid="{00000000-0005-0000-0000-0000B4130000}"/>
    <cellStyle name="Normal 15 10 2 2 3" xfId="6312" xr:uid="{00000000-0005-0000-0000-0000B5130000}"/>
    <cellStyle name="Normal 15 10 2 2 3 2" xfId="6313" xr:uid="{00000000-0005-0000-0000-0000B6130000}"/>
    <cellStyle name="Normal 15 10 2 2 3 3" xfId="6314" xr:uid="{00000000-0005-0000-0000-0000B7130000}"/>
    <cellStyle name="Normal 15 10 2 2 4" xfId="6315" xr:uid="{00000000-0005-0000-0000-0000B8130000}"/>
    <cellStyle name="Normal 15 10 2 2 5" xfId="6316" xr:uid="{00000000-0005-0000-0000-0000B9130000}"/>
    <cellStyle name="Normal 15 10 2 2 6" xfId="6317" xr:uid="{00000000-0005-0000-0000-0000BA130000}"/>
    <cellStyle name="Normal 15 10 2 2 7" xfId="6318" xr:uid="{00000000-0005-0000-0000-0000BB130000}"/>
    <cellStyle name="Normal 15 10 2 2 8" xfId="6319" xr:uid="{00000000-0005-0000-0000-0000BC130000}"/>
    <cellStyle name="Normal 15 10 2 3" xfId="6320" xr:uid="{00000000-0005-0000-0000-0000BD130000}"/>
    <cellStyle name="Normal 15 10 2 3 2" xfId="6321" xr:uid="{00000000-0005-0000-0000-0000BE130000}"/>
    <cellStyle name="Normal 15 10 2 3 2 2" xfId="6322" xr:uid="{00000000-0005-0000-0000-0000BF130000}"/>
    <cellStyle name="Normal 15 10 2 3 2 3" xfId="6323" xr:uid="{00000000-0005-0000-0000-0000C0130000}"/>
    <cellStyle name="Normal 15 10 2 3 3" xfId="6324" xr:uid="{00000000-0005-0000-0000-0000C1130000}"/>
    <cellStyle name="Normal 15 10 2 3 4" xfId="6325" xr:uid="{00000000-0005-0000-0000-0000C2130000}"/>
    <cellStyle name="Normal 15 10 2 3 5" xfId="6326" xr:uid="{00000000-0005-0000-0000-0000C3130000}"/>
    <cellStyle name="Normal 15 10 2 4" xfId="6327" xr:uid="{00000000-0005-0000-0000-0000C4130000}"/>
    <cellStyle name="Normal 15 10 2 4 2" xfId="6328" xr:uid="{00000000-0005-0000-0000-0000C5130000}"/>
    <cellStyle name="Normal 15 10 2 4 3" xfId="6329" xr:uid="{00000000-0005-0000-0000-0000C6130000}"/>
    <cellStyle name="Normal 15 10 2 5" xfId="6330" xr:uid="{00000000-0005-0000-0000-0000C7130000}"/>
    <cellStyle name="Normal 15 10 2 5 2" xfId="6331" xr:uid="{00000000-0005-0000-0000-0000C8130000}"/>
    <cellStyle name="Normal 15 10 2 6" xfId="6332" xr:uid="{00000000-0005-0000-0000-0000C9130000}"/>
    <cellStyle name="Normal 15 10 2 6 2" xfId="6333" xr:uid="{00000000-0005-0000-0000-0000CA130000}"/>
    <cellStyle name="Normal 15 10 2 7" xfId="6334" xr:uid="{00000000-0005-0000-0000-0000CB130000}"/>
    <cellStyle name="Normal 15 10 2 8" xfId="6335" xr:uid="{00000000-0005-0000-0000-0000CC130000}"/>
    <cellStyle name="Normal 15 10 2 9" xfId="6336" xr:uid="{00000000-0005-0000-0000-0000CD130000}"/>
    <cellStyle name="Normal 15 10 2_Age_Gender" xfId="6337" xr:uid="{00000000-0005-0000-0000-0000CE130000}"/>
    <cellStyle name="Normal 15 10 3" xfId="6338" xr:uid="{00000000-0005-0000-0000-0000CF130000}"/>
    <cellStyle name="Normal 15 10 3 2" xfId="6339" xr:uid="{00000000-0005-0000-0000-0000D0130000}"/>
    <cellStyle name="Normal 15 10 3 2 2" xfId="6340" xr:uid="{00000000-0005-0000-0000-0000D1130000}"/>
    <cellStyle name="Normal 15 10 3 2 2 2" xfId="6341" xr:uid="{00000000-0005-0000-0000-0000D2130000}"/>
    <cellStyle name="Normal 15 10 3 2 2 3" xfId="6342" xr:uid="{00000000-0005-0000-0000-0000D3130000}"/>
    <cellStyle name="Normal 15 10 3 2 3" xfId="6343" xr:uid="{00000000-0005-0000-0000-0000D4130000}"/>
    <cellStyle name="Normal 15 10 3 2 4" xfId="6344" xr:uid="{00000000-0005-0000-0000-0000D5130000}"/>
    <cellStyle name="Normal 15 10 3 2 5" xfId="6345" xr:uid="{00000000-0005-0000-0000-0000D6130000}"/>
    <cellStyle name="Normal 15 10 3 3" xfId="6346" xr:uid="{00000000-0005-0000-0000-0000D7130000}"/>
    <cellStyle name="Normal 15 10 3 3 2" xfId="6347" xr:uid="{00000000-0005-0000-0000-0000D8130000}"/>
    <cellStyle name="Normal 15 10 3 3 3" xfId="6348" xr:uid="{00000000-0005-0000-0000-0000D9130000}"/>
    <cellStyle name="Normal 15 10 3 4" xfId="6349" xr:uid="{00000000-0005-0000-0000-0000DA130000}"/>
    <cellStyle name="Normal 15 10 3 5" xfId="6350" xr:uid="{00000000-0005-0000-0000-0000DB130000}"/>
    <cellStyle name="Normal 15 10 3 6" xfId="6351" xr:uid="{00000000-0005-0000-0000-0000DC130000}"/>
    <cellStyle name="Normal 15 10 3 7" xfId="6352" xr:uid="{00000000-0005-0000-0000-0000DD130000}"/>
    <cellStyle name="Normal 15 10 3 8" xfId="6353" xr:uid="{00000000-0005-0000-0000-0000DE130000}"/>
    <cellStyle name="Normal 15 10 4" xfId="6354" xr:uid="{00000000-0005-0000-0000-0000DF130000}"/>
    <cellStyle name="Normal 15 10 4 2" xfId="6355" xr:uid="{00000000-0005-0000-0000-0000E0130000}"/>
    <cellStyle name="Normal 15 10 4 2 2" xfId="6356" xr:uid="{00000000-0005-0000-0000-0000E1130000}"/>
    <cellStyle name="Normal 15 10 4 2 3" xfId="6357" xr:uid="{00000000-0005-0000-0000-0000E2130000}"/>
    <cellStyle name="Normal 15 10 4 3" xfId="6358" xr:uid="{00000000-0005-0000-0000-0000E3130000}"/>
    <cellStyle name="Normal 15 10 4 4" xfId="6359" xr:uid="{00000000-0005-0000-0000-0000E4130000}"/>
    <cellStyle name="Normal 15 10 4 5" xfId="6360" xr:uid="{00000000-0005-0000-0000-0000E5130000}"/>
    <cellStyle name="Normal 15 10 4 6" xfId="6361" xr:uid="{00000000-0005-0000-0000-0000E6130000}"/>
    <cellStyle name="Normal 15 10 4 7" xfId="6362" xr:uid="{00000000-0005-0000-0000-0000E7130000}"/>
    <cellStyle name="Normal 15 10 5" xfId="6363" xr:uid="{00000000-0005-0000-0000-0000E8130000}"/>
    <cellStyle name="Normal 15 10 5 2" xfId="6364" xr:uid="{00000000-0005-0000-0000-0000E9130000}"/>
    <cellStyle name="Normal 15 10 5 2 2" xfId="6365" xr:uid="{00000000-0005-0000-0000-0000EA130000}"/>
    <cellStyle name="Normal 15 10 5 2 3" xfId="6366" xr:uid="{00000000-0005-0000-0000-0000EB130000}"/>
    <cellStyle name="Normal 15 10 5 3" xfId="6367" xr:uid="{00000000-0005-0000-0000-0000EC130000}"/>
    <cellStyle name="Normal 15 10 5 4" xfId="6368" xr:uid="{00000000-0005-0000-0000-0000ED130000}"/>
    <cellStyle name="Normal 15 10 5 5" xfId="6369" xr:uid="{00000000-0005-0000-0000-0000EE130000}"/>
    <cellStyle name="Normal 15 10 6" xfId="6370" xr:uid="{00000000-0005-0000-0000-0000EF130000}"/>
    <cellStyle name="Normal 15 10 6 2" xfId="6371" xr:uid="{00000000-0005-0000-0000-0000F0130000}"/>
    <cellStyle name="Normal 15 10 6 3" xfId="6372" xr:uid="{00000000-0005-0000-0000-0000F1130000}"/>
    <cellStyle name="Normal 15 10 7" xfId="6373" xr:uid="{00000000-0005-0000-0000-0000F2130000}"/>
    <cellStyle name="Normal 15 10 7 2" xfId="6374" xr:uid="{00000000-0005-0000-0000-0000F3130000}"/>
    <cellStyle name="Normal 15 10 8" xfId="6375" xr:uid="{00000000-0005-0000-0000-0000F4130000}"/>
    <cellStyle name="Normal 15 10 8 2" xfId="6376" xr:uid="{00000000-0005-0000-0000-0000F5130000}"/>
    <cellStyle name="Normal 15 10 9" xfId="6377" xr:uid="{00000000-0005-0000-0000-0000F6130000}"/>
    <cellStyle name="Normal 15 10_Age_Gender" xfId="6378" xr:uid="{00000000-0005-0000-0000-0000F7130000}"/>
    <cellStyle name="Normal 15 11" xfId="135" xr:uid="{00000000-0005-0000-0000-0000F8130000}"/>
    <cellStyle name="Normal 15 11 10" xfId="6379" xr:uid="{00000000-0005-0000-0000-0000F9130000}"/>
    <cellStyle name="Normal 15 11 11" xfId="6380" xr:uid="{00000000-0005-0000-0000-0000FA130000}"/>
    <cellStyle name="Normal 15 11 12" xfId="6381" xr:uid="{00000000-0005-0000-0000-0000FB130000}"/>
    <cellStyle name="Normal 15 11 2" xfId="6382" xr:uid="{00000000-0005-0000-0000-0000FC130000}"/>
    <cellStyle name="Normal 15 11 2 10" xfId="6383" xr:uid="{00000000-0005-0000-0000-0000FD130000}"/>
    <cellStyle name="Normal 15 11 2 2" xfId="6384" xr:uid="{00000000-0005-0000-0000-0000FE130000}"/>
    <cellStyle name="Normal 15 11 2 2 2" xfId="6385" xr:uid="{00000000-0005-0000-0000-0000FF130000}"/>
    <cellStyle name="Normal 15 11 2 2 2 2" xfId="6386" xr:uid="{00000000-0005-0000-0000-000000140000}"/>
    <cellStyle name="Normal 15 11 2 2 2 2 2" xfId="6387" xr:uid="{00000000-0005-0000-0000-000001140000}"/>
    <cellStyle name="Normal 15 11 2 2 2 2 3" xfId="6388" xr:uid="{00000000-0005-0000-0000-000002140000}"/>
    <cellStyle name="Normal 15 11 2 2 2 3" xfId="6389" xr:uid="{00000000-0005-0000-0000-000003140000}"/>
    <cellStyle name="Normal 15 11 2 2 2 4" xfId="6390" xr:uid="{00000000-0005-0000-0000-000004140000}"/>
    <cellStyle name="Normal 15 11 2 2 2 5" xfId="6391" xr:uid="{00000000-0005-0000-0000-000005140000}"/>
    <cellStyle name="Normal 15 11 2 2 3" xfId="6392" xr:uid="{00000000-0005-0000-0000-000006140000}"/>
    <cellStyle name="Normal 15 11 2 2 3 2" xfId="6393" xr:uid="{00000000-0005-0000-0000-000007140000}"/>
    <cellStyle name="Normal 15 11 2 2 3 3" xfId="6394" xr:uid="{00000000-0005-0000-0000-000008140000}"/>
    <cellStyle name="Normal 15 11 2 2 4" xfId="6395" xr:uid="{00000000-0005-0000-0000-000009140000}"/>
    <cellStyle name="Normal 15 11 2 2 5" xfId="6396" xr:uid="{00000000-0005-0000-0000-00000A140000}"/>
    <cellStyle name="Normal 15 11 2 2 6" xfId="6397" xr:uid="{00000000-0005-0000-0000-00000B140000}"/>
    <cellStyle name="Normal 15 11 2 2 7" xfId="6398" xr:uid="{00000000-0005-0000-0000-00000C140000}"/>
    <cellStyle name="Normal 15 11 2 2 8" xfId="6399" xr:uid="{00000000-0005-0000-0000-00000D140000}"/>
    <cellStyle name="Normal 15 11 2 3" xfId="6400" xr:uid="{00000000-0005-0000-0000-00000E140000}"/>
    <cellStyle name="Normal 15 11 2 3 2" xfId="6401" xr:uid="{00000000-0005-0000-0000-00000F140000}"/>
    <cellStyle name="Normal 15 11 2 3 2 2" xfId="6402" xr:uid="{00000000-0005-0000-0000-000010140000}"/>
    <cellStyle name="Normal 15 11 2 3 2 3" xfId="6403" xr:uid="{00000000-0005-0000-0000-000011140000}"/>
    <cellStyle name="Normal 15 11 2 3 3" xfId="6404" xr:uid="{00000000-0005-0000-0000-000012140000}"/>
    <cellStyle name="Normal 15 11 2 3 4" xfId="6405" xr:uid="{00000000-0005-0000-0000-000013140000}"/>
    <cellStyle name="Normal 15 11 2 3 5" xfId="6406" xr:uid="{00000000-0005-0000-0000-000014140000}"/>
    <cellStyle name="Normal 15 11 2 4" xfId="6407" xr:uid="{00000000-0005-0000-0000-000015140000}"/>
    <cellStyle name="Normal 15 11 2 4 2" xfId="6408" xr:uid="{00000000-0005-0000-0000-000016140000}"/>
    <cellStyle name="Normal 15 11 2 4 3" xfId="6409" xr:uid="{00000000-0005-0000-0000-000017140000}"/>
    <cellStyle name="Normal 15 11 2 5" xfId="6410" xr:uid="{00000000-0005-0000-0000-000018140000}"/>
    <cellStyle name="Normal 15 11 2 5 2" xfId="6411" xr:uid="{00000000-0005-0000-0000-000019140000}"/>
    <cellStyle name="Normal 15 11 2 6" xfId="6412" xr:uid="{00000000-0005-0000-0000-00001A140000}"/>
    <cellStyle name="Normal 15 11 2 6 2" xfId="6413" xr:uid="{00000000-0005-0000-0000-00001B140000}"/>
    <cellStyle name="Normal 15 11 2 7" xfId="6414" xr:uid="{00000000-0005-0000-0000-00001C140000}"/>
    <cellStyle name="Normal 15 11 2 8" xfId="6415" xr:uid="{00000000-0005-0000-0000-00001D140000}"/>
    <cellStyle name="Normal 15 11 2 9" xfId="6416" xr:uid="{00000000-0005-0000-0000-00001E140000}"/>
    <cellStyle name="Normal 15 11 2_Age_Gender" xfId="6417" xr:uid="{00000000-0005-0000-0000-00001F140000}"/>
    <cellStyle name="Normal 15 11 3" xfId="6418" xr:uid="{00000000-0005-0000-0000-000020140000}"/>
    <cellStyle name="Normal 15 11 3 2" xfId="6419" xr:uid="{00000000-0005-0000-0000-000021140000}"/>
    <cellStyle name="Normal 15 11 3 2 2" xfId="6420" xr:uid="{00000000-0005-0000-0000-000022140000}"/>
    <cellStyle name="Normal 15 11 3 2 2 2" xfId="6421" xr:uid="{00000000-0005-0000-0000-000023140000}"/>
    <cellStyle name="Normal 15 11 3 2 2 3" xfId="6422" xr:uid="{00000000-0005-0000-0000-000024140000}"/>
    <cellStyle name="Normal 15 11 3 2 3" xfId="6423" xr:uid="{00000000-0005-0000-0000-000025140000}"/>
    <cellStyle name="Normal 15 11 3 2 4" xfId="6424" xr:uid="{00000000-0005-0000-0000-000026140000}"/>
    <cellStyle name="Normal 15 11 3 2 5" xfId="6425" xr:uid="{00000000-0005-0000-0000-000027140000}"/>
    <cellStyle name="Normal 15 11 3 3" xfId="6426" xr:uid="{00000000-0005-0000-0000-000028140000}"/>
    <cellStyle name="Normal 15 11 3 3 2" xfId="6427" xr:uid="{00000000-0005-0000-0000-000029140000}"/>
    <cellStyle name="Normal 15 11 3 3 3" xfId="6428" xr:uid="{00000000-0005-0000-0000-00002A140000}"/>
    <cellStyle name="Normal 15 11 3 4" xfId="6429" xr:uid="{00000000-0005-0000-0000-00002B140000}"/>
    <cellStyle name="Normal 15 11 3 5" xfId="6430" xr:uid="{00000000-0005-0000-0000-00002C140000}"/>
    <cellStyle name="Normal 15 11 3 6" xfId="6431" xr:uid="{00000000-0005-0000-0000-00002D140000}"/>
    <cellStyle name="Normal 15 11 3 7" xfId="6432" xr:uid="{00000000-0005-0000-0000-00002E140000}"/>
    <cellStyle name="Normal 15 11 3 8" xfId="6433" xr:uid="{00000000-0005-0000-0000-00002F140000}"/>
    <cellStyle name="Normal 15 11 4" xfId="6434" xr:uid="{00000000-0005-0000-0000-000030140000}"/>
    <cellStyle name="Normal 15 11 4 2" xfId="6435" xr:uid="{00000000-0005-0000-0000-000031140000}"/>
    <cellStyle name="Normal 15 11 4 2 2" xfId="6436" xr:uid="{00000000-0005-0000-0000-000032140000}"/>
    <cellStyle name="Normal 15 11 4 2 3" xfId="6437" xr:uid="{00000000-0005-0000-0000-000033140000}"/>
    <cellStyle name="Normal 15 11 4 3" xfId="6438" xr:uid="{00000000-0005-0000-0000-000034140000}"/>
    <cellStyle name="Normal 15 11 4 4" xfId="6439" xr:uid="{00000000-0005-0000-0000-000035140000}"/>
    <cellStyle name="Normal 15 11 4 5" xfId="6440" xr:uid="{00000000-0005-0000-0000-000036140000}"/>
    <cellStyle name="Normal 15 11 4 6" xfId="6441" xr:uid="{00000000-0005-0000-0000-000037140000}"/>
    <cellStyle name="Normal 15 11 4 7" xfId="6442" xr:uid="{00000000-0005-0000-0000-000038140000}"/>
    <cellStyle name="Normal 15 11 5" xfId="6443" xr:uid="{00000000-0005-0000-0000-000039140000}"/>
    <cellStyle name="Normal 15 11 5 2" xfId="6444" xr:uid="{00000000-0005-0000-0000-00003A140000}"/>
    <cellStyle name="Normal 15 11 5 2 2" xfId="6445" xr:uid="{00000000-0005-0000-0000-00003B140000}"/>
    <cellStyle name="Normal 15 11 5 2 3" xfId="6446" xr:uid="{00000000-0005-0000-0000-00003C140000}"/>
    <cellStyle name="Normal 15 11 5 3" xfId="6447" xr:uid="{00000000-0005-0000-0000-00003D140000}"/>
    <cellStyle name="Normal 15 11 5 4" xfId="6448" xr:uid="{00000000-0005-0000-0000-00003E140000}"/>
    <cellStyle name="Normal 15 11 5 5" xfId="6449" xr:uid="{00000000-0005-0000-0000-00003F140000}"/>
    <cellStyle name="Normal 15 11 6" xfId="6450" xr:uid="{00000000-0005-0000-0000-000040140000}"/>
    <cellStyle name="Normal 15 11 6 2" xfId="6451" xr:uid="{00000000-0005-0000-0000-000041140000}"/>
    <cellStyle name="Normal 15 11 6 3" xfId="6452" xr:uid="{00000000-0005-0000-0000-000042140000}"/>
    <cellStyle name="Normal 15 11 7" xfId="6453" xr:uid="{00000000-0005-0000-0000-000043140000}"/>
    <cellStyle name="Normal 15 11 7 2" xfId="6454" xr:uid="{00000000-0005-0000-0000-000044140000}"/>
    <cellStyle name="Normal 15 11 8" xfId="6455" xr:uid="{00000000-0005-0000-0000-000045140000}"/>
    <cellStyle name="Normal 15 11 8 2" xfId="6456" xr:uid="{00000000-0005-0000-0000-000046140000}"/>
    <cellStyle name="Normal 15 11 9" xfId="6457" xr:uid="{00000000-0005-0000-0000-000047140000}"/>
    <cellStyle name="Normal 15 11_Age_Gender" xfId="6458" xr:uid="{00000000-0005-0000-0000-000048140000}"/>
    <cellStyle name="Normal 15 12" xfId="136" xr:uid="{00000000-0005-0000-0000-000049140000}"/>
    <cellStyle name="Normal 15 12 10" xfId="6459" xr:uid="{00000000-0005-0000-0000-00004A140000}"/>
    <cellStyle name="Normal 15 12 11" xfId="6460" xr:uid="{00000000-0005-0000-0000-00004B140000}"/>
    <cellStyle name="Normal 15 12 12" xfId="6461" xr:uid="{00000000-0005-0000-0000-00004C140000}"/>
    <cellStyle name="Normal 15 12 2" xfId="6462" xr:uid="{00000000-0005-0000-0000-00004D140000}"/>
    <cellStyle name="Normal 15 12 2 10" xfId="6463" xr:uid="{00000000-0005-0000-0000-00004E140000}"/>
    <cellStyle name="Normal 15 12 2 2" xfId="6464" xr:uid="{00000000-0005-0000-0000-00004F140000}"/>
    <cellStyle name="Normal 15 12 2 2 2" xfId="6465" xr:uid="{00000000-0005-0000-0000-000050140000}"/>
    <cellStyle name="Normal 15 12 2 2 2 2" xfId="6466" xr:uid="{00000000-0005-0000-0000-000051140000}"/>
    <cellStyle name="Normal 15 12 2 2 2 2 2" xfId="6467" xr:uid="{00000000-0005-0000-0000-000052140000}"/>
    <cellStyle name="Normal 15 12 2 2 2 2 3" xfId="6468" xr:uid="{00000000-0005-0000-0000-000053140000}"/>
    <cellStyle name="Normal 15 12 2 2 2 3" xfId="6469" xr:uid="{00000000-0005-0000-0000-000054140000}"/>
    <cellStyle name="Normal 15 12 2 2 2 4" xfId="6470" xr:uid="{00000000-0005-0000-0000-000055140000}"/>
    <cellStyle name="Normal 15 12 2 2 2 5" xfId="6471" xr:uid="{00000000-0005-0000-0000-000056140000}"/>
    <cellStyle name="Normal 15 12 2 2 3" xfId="6472" xr:uid="{00000000-0005-0000-0000-000057140000}"/>
    <cellStyle name="Normal 15 12 2 2 3 2" xfId="6473" xr:uid="{00000000-0005-0000-0000-000058140000}"/>
    <cellStyle name="Normal 15 12 2 2 3 3" xfId="6474" xr:uid="{00000000-0005-0000-0000-000059140000}"/>
    <cellStyle name="Normal 15 12 2 2 4" xfId="6475" xr:uid="{00000000-0005-0000-0000-00005A140000}"/>
    <cellStyle name="Normal 15 12 2 2 5" xfId="6476" xr:uid="{00000000-0005-0000-0000-00005B140000}"/>
    <cellStyle name="Normal 15 12 2 2 6" xfId="6477" xr:uid="{00000000-0005-0000-0000-00005C140000}"/>
    <cellStyle name="Normal 15 12 2 2 7" xfId="6478" xr:uid="{00000000-0005-0000-0000-00005D140000}"/>
    <cellStyle name="Normal 15 12 2 2 8" xfId="6479" xr:uid="{00000000-0005-0000-0000-00005E140000}"/>
    <cellStyle name="Normal 15 12 2 3" xfId="6480" xr:uid="{00000000-0005-0000-0000-00005F140000}"/>
    <cellStyle name="Normal 15 12 2 3 2" xfId="6481" xr:uid="{00000000-0005-0000-0000-000060140000}"/>
    <cellStyle name="Normal 15 12 2 3 2 2" xfId="6482" xr:uid="{00000000-0005-0000-0000-000061140000}"/>
    <cellStyle name="Normal 15 12 2 3 2 3" xfId="6483" xr:uid="{00000000-0005-0000-0000-000062140000}"/>
    <cellStyle name="Normal 15 12 2 3 3" xfId="6484" xr:uid="{00000000-0005-0000-0000-000063140000}"/>
    <cellStyle name="Normal 15 12 2 3 4" xfId="6485" xr:uid="{00000000-0005-0000-0000-000064140000}"/>
    <cellStyle name="Normal 15 12 2 3 5" xfId="6486" xr:uid="{00000000-0005-0000-0000-000065140000}"/>
    <cellStyle name="Normal 15 12 2 4" xfId="6487" xr:uid="{00000000-0005-0000-0000-000066140000}"/>
    <cellStyle name="Normal 15 12 2 4 2" xfId="6488" xr:uid="{00000000-0005-0000-0000-000067140000}"/>
    <cellStyle name="Normal 15 12 2 4 3" xfId="6489" xr:uid="{00000000-0005-0000-0000-000068140000}"/>
    <cellStyle name="Normal 15 12 2 5" xfId="6490" xr:uid="{00000000-0005-0000-0000-000069140000}"/>
    <cellStyle name="Normal 15 12 2 5 2" xfId="6491" xr:uid="{00000000-0005-0000-0000-00006A140000}"/>
    <cellStyle name="Normal 15 12 2 6" xfId="6492" xr:uid="{00000000-0005-0000-0000-00006B140000}"/>
    <cellStyle name="Normal 15 12 2 6 2" xfId="6493" xr:uid="{00000000-0005-0000-0000-00006C140000}"/>
    <cellStyle name="Normal 15 12 2 7" xfId="6494" xr:uid="{00000000-0005-0000-0000-00006D140000}"/>
    <cellStyle name="Normal 15 12 2 8" xfId="6495" xr:uid="{00000000-0005-0000-0000-00006E140000}"/>
    <cellStyle name="Normal 15 12 2 9" xfId="6496" xr:uid="{00000000-0005-0000-0000-00006F140000}"/>
    <cellStyle name="Normal 15 12 2_Age_Gender" xfId="6497" xr:uid="{00000000-0005-0000-0000-000070140000}"/>
    <cellStyle name="Normal 15 12 3" xfId="6498" xr:uid="{00000000-0005-0000-0000-000071140000}"/>
    <cellStyle name="Normal 15 12 3 2" xfId="6499" xr:uid="{00000000-0005-0000-0000-000072140000}"/>
    <cellStyle name="Normal 15 12 3 2 2" xfId="6500" xr:uid="{00000000-0005-0000-0000-000073140000}"/>
    <cellStyle name="Normal 15 12 3 2 2 2" xfId="6501" xr:uid="{00000000-0005-0000-0000-000074140000}"/>
    <cellStyle name="Normal 15 12 3 2 2 3" xfId="6502" xr:uid="{00000000-0005-0000-0000-000075140000}"/>
    <cellStyle name="Normal 15 12 3 2 3" xfId="6503" xr:uid="{00000000-0005-0000-0000-000076140000}"/>
    <cellStyle name="Normal 15 12 3 2 4" xfId="6504" xr:uid="{00000000-0005-0000-0000-000077140000}"/>
    <cellStyle name="Normal 15 12 3 2 5" xfId="6505" xr:uid="{00000000-0005-0000-0000-000078140000}"/>
    <cellStyle name="Normal 15 12 3 3" xfId="6506" xr:uid="{00000000-0005-0000-0000-000079140000}"/>
    <cellStyle name="Normal 15 12 3 3 2" xfId="6507" xr:uid="{00000000-0005-0000-0000-00007A140000}"/>
    <cellStyle name="Normal 15 12 3 3 3" xfId="6508" xr:uid="{00000000-0005-0000-0000-00007B140000}"/>
    <cellStyle name="Normal 15 12 3 4" xfId="6509" xr:uid="{00000000-0005-0000-0000-00007C140000}"/>
    <cellStyle name="Normal 15 12 3 5" xfId="6510" xr:uid="{00000000-0005-0000-0000-00007D140000}"/>
    <cellStyle name="Normal 15 12 3 6" xfId="6511" xr:uid="{00000000-0005-0000-0000-00007E140000}"/>
    <cellStyle name="Normal 15 12 3 7" xfId="6512" xr:uid="{00000000-0005-0000-0000-00007F140000}"/>
    <cellStyle name="Normal 15 12 3 8" xfId="6513" xr:uid="{00000000-0005-0000-0000-000080140000}"/>
    <cellStyle name="Normal 15 12 4" xfId="6514" xr:uid="{00000000-0005-0000-0000-000081140000}"/>
    <cellStyle name="Normal 15 12 4 2" xfId="6515" xr:uid="{00000000-0005-0000-0000-000082140000}"/>
    <cellStyle name="Normal 15 12 4 2 2" xfId="6516" xr:uid="{00000000-0005-0000-0000-000083140000}"/>
    <cellStyle name="Normal 15 12 4 2 3" xfId="6517" xr:uid="{00000000-0005-0000-0000-000084140000}"/>
    <cellStyle name="Normal 15 12 4 3" xfId="6518" xr:uid="{00000000-0005-0000-0000-000085140000}"/>
    <cellStyle name="Normal 15 12 4 4" xfId="6519" xr:uid="{00000000-0005-0000-0000-000086140000}"/>
    <cellStyle name="Normal 15 12 4 5" xfId="6520" xr:uid="{00000000-0005-0000-0000-000087140000}"/>
    <cellStyle name="Normal 15 12 4 6" xfId="6521" xr:uid="{00000000-0005-0000-0000-000088140000}"/>
    <cellStyle name="Normal 15 12 4 7" xfId="6522" xr:uid="{00000000-0005-0000-0000-000089140000}"/>
    <cellStyle name="Normal 15 12 5" xfId="6523" xr:uid="{00000000-0005-0000-0000-00008A140000}"/>
    <cellStyle name="Normal 15 12 5 2" xfId="6524" xr:uid="{00000000-0005-0000-0000-00008B140000}"/>
    <cellStyle name="Normal 15 12 5 2 2" xfId="6525" xr:uid="{00000000-0005-0000-0000-00008C140000}"/>
    <cellStyle name="Normal 15 12 5 2 3" xfId="6526" xr:uid="{00000000-0005-0000-0000-00008D140000}"/>
    <cellStyle name="Normal 15 12 5 3" xfId="6527" xr:uid="{00000000-0005-0000-0000-00008E140000}"/>
    <cellStyle name="Normal 15 12 5 4" xfId="6528" xr:uid="{00000000-0005-0000-0000-00008F140000}"/>
    <cellStyle name="Normal 15 12 5 5" xfId="6529" xr:uid="{00000000-0005-0000-0000-000090140000}"/>
    <cellStyle name="Normal 15 12 6" xfId="6530" xr:uid="{00000000-0005-0000-0000-000091140000}"/>
    <cellStyle name="Normal 15 12 6 2" xfId="6531" xr:uid="{00000000-0005-0000-0000-000092140000}"/>
    <cellStyle name="Normal 15 12 6 3" xfId="6532" xr:uid="{00000000-0005-0000-0000-000093140000}"/>
    <cellStyle name="Normal 15 12 7" xfId="6533" xr:uid="{00000000-0005-0000-0000-000094140000}"/>
    <cellStyle name="Normal 15 12 7 2" xfId="6534" xr:uid="{00000000-0005-0000-0000-000095140000}"/>
    <cellStyle name="Normal 15 12 8" xfId="6535" xr:uid="{00000000-0005-0000-0000-000096140000}"/>
    <cellStyle name="Normal 15 12 8 2" xfId="6536" xr:uid="{00000000-0005-0000-0000-000097140000}"/>
    <cellStyle name="Normal 15 12 9" xfId="6537" xr:uid="{00000000-0005-0000-0000-000098140000}"/>
    <cellStyle name="Normal 15 12_Age_Gender" xfId="6538" xr:uid="{00000000-0005-0000-0000-000099140000}"/>
    <cellStyle name="Normal 15 13" xfId="137" xr:uid="{00000000-0005-0000-0000-00009A140000}"/>
    <cellStyle name="Normal 15 13 10" xfId="6539" xr:uid="{00000000-0005-0000-0000-00009B140000}"/>
    <cellStyle name="Normal 15 13 11" xfId="6540" xr:uid="{00000000-0005-0000-0000-00009C140000}"/>
    <cellStyle name="Normal 15 13 12" xfId="6541" xr:uid="{00000000-0005-0000-0000-00009D140000}"/>
    <cellStyle name="Normal 15 13 2" xfId="6542" xr:uid="{00000000-0005-0000-0000-00009E140000}"/>
    <cellStyle name="Normal 15 13 2 10" xfId="6543" xr:uid="{00000000-0005-0000-0000-00009F140000}"/>
    <cellStyle name="Normal 15 13 2 2" xfId="6544" xr:uid="{00000000-0005-0000-0000-0000A0140000}"/>
    <cellStyle name="Normal 15 13 2 2 2" xfId="6545" xr:uid="{00000000-0005-0000-0000-0000A1140000}"/>
    <cellStyle name="Normal 15 13 2 2 2 2" xfId="6546" xr:uid="{00000000-0005-0000-0000-0000A2140000}"/>
    <cellStyle name="Normal 15 13 2 2 2 2 2" xfId="6547" xr:uid="{00000000-0005-0000-0000-0000A3140000}"/>
    <cellStyle name="Normal 15 13 2 2 2 2 3" xfId="6548" xr:uid="{00000000-0005-0000-0000-0000A4140000}"/>
    <cellStyle name="Normal 15 13 2 2 2 3" xfId="6549" xr:uid="{00000000-0005-0000-0000-0000A5140000}"/>
    <cellStyle name="Normal 15 13 2 2 2 4" xfId="6550" xr:uid="{00000000-0005-0000-0000-0000A6140000}"/>
    <cellStyle name="Normal 15 13 2 2 2 5" xfId="6551" xr:uid="{00000000-0005-0000-0000-0000A7140000}"/>
    <cellStyle name="Normal 15 13 2 2 3" xfId="6552" xr:uid="{00000000-0005-0000-0000-0000A8140000}"/>
    <cellStyle name="Normal 15 13 2 2 3 2" xfId="6553" xr:uid="{00000000-0005-0000-0000-0000A9140000}"/>
    <cellStyle name="Normal 15 13 2 2 3 3" xfId="6554" xr:uid="{00000000-0005-0000-0000-0000AA140000}"/>
    <cellStyle name="Normal 15 13 2 2 4" xfId="6555" xr:uid="{00000000-0005-0000-0000-0000AB140000}"/>
    <cellStyle name="Normal 15 13 2 2 5" xfId="6556" xr:uid="{00000000-0005-0000-0000-0000AC140000}"/>
    <cellStyle name="Normal 15 13 2 2 6" xfId="6557" xr:uid="{00000000-0005-0000-0000-0000AD140000}"/>
    <cellStyle name="Normal 15 13 2 2 7" xfId="6558" xr:uid="{00000000-0005-0000-0000-0000AE140000}"/>
    <cellStyle name="Normal 15 13 2 2 8" xfId="6559" xr:uid="{00000000-0005-0000-0000-0000AF140000}"/>
    <cellStyle name="Normal 15 13 2 3" xfId="6560" xr:uid="{00000000-0005-0000-0000-0000B0140000}"/>
    <cellStyle name="Normal 15 13 2 3 2" xfId="6561" xr:uid="{00000000-0005-0000-0000-0000B1140000}"/>
    <cellStyle name="Normal 15 13 2 3 2 2" xfId="6562" xr:uid="{00000000-0005-0000-0000-0000B2140000}"/>
    <cellStyle name="Normal 15 13 2 3 2 3" xfId="6563" xr:uid="{00000000-0005-0000-0000-0000B3140000}"/>
    <cellStyle name="Normal 15 13 2 3 3" xfId="6564" xr:uid="{00000000-0005-0000-0000-0000B4140000}"/>
    <cellStyle name="Normal 15 13 2 3 4" xfId="6565" xr:uid="{00000000-0005-0000-0000-0000B5140000}"/>
    <cellStyle name="Normal 15 13 2 3 5" xfId="6566" xr:uid="{00000000-0005-0000-0000-0000B6140000}"/>
    <cellStyle name="Normal 15 13 2 4" xfId="6567" xr:uid="{00000000-0005-0000-0000-0000B7140000}"/>
    <cellStyle name="Normal 15 13 2 4 2" xfId="6568" xr:uid="{00000000-0005-0000-0000-0000B8140000}"/>
    <cellStyle name="Normal 15 13 2 4 3" xfId="6569" xr:uid="{00000000-0005-0000-0000-0000B9140000}"/>
    <cellStyle name="Normal 15 13 2 5" xfId="6570" xr:uid="{00000000-0005-0000-0000-0000BA140000}"/>
    <cellStyle name="Normal 15 13 2 5 2" xfId="6571" xr:uid="{00000000-0005-0000-0000-0000BB140000}"/>
    <cellStyle name="Normal 15 13 2 6" xfId="6572" xr:uid="{00000000-0005-0000-0000-0000BC140000}"/>
    <cellStyle name="Normal 15 13 2 6 2" xfId="6573" xr:uid="{00000000-0005-0000-0000-0000BD140000}"/>
    <cellStyle name="Normal 15 13 2 7" xfId="6574" xr:uid="{00000000-0005-0000-0000-0000BE140000}"/>
    <cellStyle name="Normal 15 13 2 8" xfId="6575" xr:uid="{00000000-0005-0000-0000-0000BF140000}"/>
    <cellStyle name="Normal 15 13 2 9" xfId="6576" xr:uid="{00000000-0005-0000-0000-0000C0140000}"/>
    <cellStyle name="Normal 15 13 2_Age_Gender" xfId="6577" xr:uid="{00000000-0005-0000-0000-0000C1140000}"/>
    <cellStyle name="Normal 15 13 3" xfId="6578" xr:uid="{00000000-0005-0000-0000-0000C2140000}"/>
    <cellStyle name="Normal 15 13 3 2" xfId="6579" xr:uid="{00000000-0005-0000-0000-0000C3140000}"/>
    <cellStyle name="Normal 15 13 3 2 2" xfId="6580" xr:uid="{00000000-0005-0000-0000-0000C4140000}"/>
    <cellStyle name="Normal 15 13 3 2 2 2" xfId="6581" xr:uid="{00000000-0005-0000-0000-0000C5140000}"/>
    <cellStyle name="Normal 15 13 3 2 2 3" xfId="6582" xr:uid="{00000000-0005-0000-0000-0000C6140000}"/>
    <cellStyle name="Normal 15 13 3 2 3" xfId="6583" xr:uid="{00000000-0005-0000-0000-0000C7140000}"/>
    <cellStyle name="Normal 15 13 3 2 4" xfId="6584" xr:uid="{00000000-0005-0000-0000-0000C8140000}"/>
    <cellStyle name="Normal 15 13 3 2 5" xfId="6585" xr:uid="{00000000-0005-0000-0000-0000C9140000}"/>
    <cellStyle name="Normal 15 13 3 3" xfId="6586" xr:uid="{00000000-0005-0000-0000-0000CA140000}"/>
    <cellStyle name="Normal 15 13 3 3 2" xfId="6587" xr:uid="{00000000-0005-0000-0000-0000CB140000}"/>
    <cellStyle name="Normal 15 13 3 3 3" xfId="6588" xr:uid="{00000000-0005-0000-0000-0000CC140000}"/>
    <cellStyle name="Normal 15 13 3 4" xfId="6589" xr:uid="{00000000-0005-0000-0000-0000CD140000}"/>
    <cellStyle name="Normal 15 13 3 5" xfId="6590" xr:uid="{00000000-0005-0000-0000-0000CE140000}"/>
    <cellStyle name="Normal 15 13 3 6" xfId="6591" xr:uid="{00000000-0005-0000-0000-0000CF140000}"/>
    <cellStyle name="Normal 15 13 3 7" xfId="6592" xr:uid="{00000000-0005-0000-0000-0000D0140000}"/>
    <cellStyle name="Normal 15 13 3 8" xfId="6593" xr:uid="{00000000-0005-0000-0000-0000D1140000}"/>
    <cellStyle name="Normal 15 13 4" xfId="6594" xr:uid="{00000000-0005-0000-0000-0000D2140000}"/>
    <cellStyle name="Normal 15 13 4 2" xfId="6595" xr:uid="{00000000-0005-0000-0000-0000D3140000}"/>
    <cellStyle name="Normal 15 13 4 2 2" xfId="6596" xr:uid="{00000000-0005-0000-0000-0000D4140000}"/>
    <cellStyle name="Normal 15 13 4 2 3" xfId="6597" xr:uid="{00000000-0005-0000-0000-0000D5140000}"/>
    <cellStyle name="Normal 15 13 4 3" xfId="6598" xr:uid="{00000000-0005-0000-0000-0000D6140000}"/>
    <cellStyle name="Normal 15 13 4 4" xfId="6599" xr:uid="{00000000-0005-0000-0000-0000D7140000}"/>
    <cellStyle name="Normal 15 13 4 5" xfId="6600" xr:uid="{00000000-0005-0000-0000-0000D8140000}"/>
    <cellStyle name="Normal 15 13 4 6" xfId="6601" xr:uid="{00000000-0005-0000-0000-0000D9140000}"/>
    <cellStyle name="Normal 15 13 4 7" xfId="6602" xr:uid="{00000000-0005-0000-0000-0000DA140000}"/>
    <cellStyle name="Normal 15 13 5" xfId="6603" xr:uid="{00000000-0005-0000-0000-0000DB140000}"/>
    <cellStyle name="Normal 15 13 5 2" xfId="6604" xr:uid="{00000000-0005-0000-0000-0000DC140000}"/>
    <cellStyle name="Normal 15 13 5 2 2" xfId="6605" xr:uid="{00000000-0005-0000-0000-0000DD140000}"/>
    <cellStyle name="Normal 15 13 5 2 3" xfId="6606" xr:uid="{00000000-0005-0000-0000-0000DE140000}"/>
    <cellStyle name="Normal 15 13 5 3" xfId="6607" xr:uid="{00000000-0005-0000-0000-0000DF140000}"/>
    <cellStyle name="Normal 15 13 5 4" xfId="6608" xr:uid="{00000000-0005-0000-0000-0000E0140000}"/>
    <cellStyle name="Normal 15 13 5 5" xfId="6609" xr:uid="{00000000-0005-0000-0000-0000E1140000}"/>
    <cellStyle name="Normal 15 13 6" xfId="6610" xr:uid="{00000000-0005-0000-0000-0000E2140000}"/>
    <cellStyle name="Normal 15 13 6 2" xfId="6611" xr:uid="{00000000-0005-0000-0000-0000E3140000}"/>
    <cellStyle name="Normal 15 13 6 3" xfId="6612" xr:uid="{00000000-0005-0000-0000-0000E4140000}"/>
    <cellStyle name="Normal 15 13 7" xfId="6613" xr:uid="{00000000-0005-0000-0000-0000E5140000}"/>
    <cellStyle name="Normal 15 13 7 2" xfId="6614" xr:uid="{00000000-0005-0000-0000-0000E6140000}"/>
    <cellStyle name="Normal 15 13 8" xfId="6615" xr:uid="{00000000-0005-0000-0000-0000E7140000}"/>
    <cellStyle name="Normal 15 13 8 2" xfId="6616" xr:uid="{00000000-0005-0000-0000-0000E8140000}"/>
    <cellStyle name="Normal 15 13 9" xfId="6617" xr:uid="{00000000-0005-0000-0000-0000E9140000}"/>
    <cellStyle name="Normal 15 13_Age_Gender" xfId="6618" xr:uid="{00000000-0005-0000-0000-0000EA140000}"/>
    <cellStyle name="Normal 15 14" xfId="138" xr:uid="{00000000-0005-0000-0000-0000EB140000}"/>
    <cellStyle name="Normal 15 14 10" xfId="6619" xr:uid="{00000000-0005-0000-0000-0000EC140000}"/>
    <cellStyle name="Normal 15 14 11" xfId="6620" xr:uid="{00000000-0005-0000-0000-0000ED140000}"/>
    <cellStyle name="Normal 15 14 12" xfId="6621" xr:uid="{00000000-0005-0000-0000-0000EE140000}"/>
    <cellStyle name="Normal 15 14 2" xfId="6622" xr:uid="{00000000-0005-0000-0000-0000EF140000}"/>
    <cellStyle name="Normal 15 14 2 10" xfId="6623" xr:uid="{00000000-0005-0000-0000-0000F0140000}"/>
    <cellStyle name="Normal 15 14 2 2" xfId="6624" xr:uid="{00000000-0005-0000-0000-0000F1140000}"/>
    <cellStyle name="Normal 15 14 2 2 2" xfId="6625" xr:uid="{00000000-0005-0000-0000-0000F2140000}"/>
    <cellStyle name="Normal 15 14 2 2 2 2" xfId="6626" xr:uid="{00000000-0005-0000-0000-0000F3140000}"/>
    <cellStyle name="Normal 15 14 2 2 2 2 2" xfId="6627" xr:uid="{00000000-0005-0000-0000-0000F4140000}"/>
    <cellStyle name="Normal 15 14 2 2 2 2 3" xfId="6628" xr:uid="{00000000-0005-0000-0000-0000F5140000}"/>
    <cellStyle name="Normal 15 14 2 2 2 3" xfId="6629" xr:uid="{00000000-0005-0000-0000-0000F6140000}"/>
    <cellStyle name="Normal 15 14 2 2 2 4" xfId="6630" xr:uid="{00000000-0005-0000-0000-0000F7140000}"/>
    <cellStyle name="Normal 15 14 2 2 2 5" xfId="6631" xr:uid="{00000000-0005-0000-0000-0000F8140000}"/>
    <cellStyle name="Normal 15 14 2 2 3" xfId="6632" xr:uid="{00000000-0005-0000-0000-0000F9140000}"/>
    <cellStyle name="Normal 15 14 2 2 3 2" xfId="6633" xr:uid="{00000000-0005-0000-0000-0000FA140000}"/>
    <cellStyle name="Normal 15 14 2 2 3 3" xfId="6634" xr:uid="{00000000-0005-0000-0000-0000FB140000}"/>
    <cellStyle name="Normal 15 14 2 2 4" xfId="6635" xr:uid="{00000000-0005-0000-0000-0000FC140000}"/>
    <cellStyle name="Normal 15 14 2 2 5" xfId="6636" xr:uid="{00000000-0005-0000-0000-0000FD140000}"/>
    <cellStyle name="Normal 15 14 2 2 6" xfId="6637" xr:uid="{00000000-0005-0000-0000-0000FE140000}"/>
    <cellStyle name="Normal 15 14 2 2 7" xfId="6638" xr:uid="{00000000-0005-0000-0000-0000FF140000}"/>
    <cellStyle name="Normal 15 14 2 2 8" xfId="6639" xr:uid="{00000000-0005-0000-0000-000000150000}"/>
    <cellStyle name="Normal 15 14 2 3" xfId="6640" xr:uid="{00000000-0005-0000-0000-000001150000}"/>
    <cellStyle name="Normal 15 14 2 3 2" xfId="6641" xr:uid="{00000000-0005-0000-0000-000002150000}"/>
    <cellStyle name="Normal 15 14 2 3 2 2" xfId="6642" xr:uid="{00000000-0005-0000-0000-000003150000}"/>
    <cellStyle name="Normal 15 14 2 3 2 3" xfId="6643" xr:uid="{00000000-0005-0000-0000-000004150000}"/>
    <cellStyle name="Normal 15 14 2 3 3" xfId="6644" xr:uid="{00000000-0005-0000-0000-000005150000}"/>
    <cellStyle name="Normal 15 14 2 3 4" xfId="6645" xr:uid="{00000000-0005-0000-0000-000006150000}"/>
    <cellStyle name="Normal 15 14 2 3 5" xfId="6646" xr:uid="{00000000-0005-0000-0000-000007150000}"/>
    <cellStyle name="Normal 15 14 2 4" xfId="6647" xr:uid="{00000000-0005-0000-0000-000008150000}"/>
    <cellStyle name="Normal 15 14 2 4 2" xfId="6648" xr:uid="{00000000-0005-0000-0000-000009150000}"/>
    <cellStyle name="Normal 15 14 2 4 3" xfId="6649" xr:uid="{00000000-0005-0000-0000-00000A150000}"/>
    <cellStyle name="Normal 15 14 2 5" xfId="6650" xr:uid="{00000000-0005-0000-0000-00000B150000}"/>
    <cellStyle name="Normal 15 14 2 5 2" xfId="6651" xr:uid="{00000000-0005-0000-0000-00000C150000}"/>
    <cellStyle name="Normal 15 14 2 6" xfId="6652" xr:uid="{00000000-0005-0000-0000-00000D150000}"/>
    <cellStyle name="Normal 15 14 2 6 2" xfId="6653" xr:uid="{00000000-0005-0000-0000-00000E150000}"/>
    <cellStyle name="Normal 15 14 2 7" xfId="6654" xr:uid="{00000000-0005-0000-0000-00000F150000}"/>
    <cellStyle name="Normal 15 14 2 8" xfId="6655" xr:uid="{00000000-0005-0000-0000-000010150000}"/>
    <cellStyle name="Normal 15 14 2 9" xfId="6656" xr:uid="{00000000-0005-0000-0000-000011150000}"/>
    <cellStyle name="Normal 15 14 2_Age_Gender" xfId="6657" xr:uid="{00000000-0005-0000-0000-000012150000}"/>
    <cellStyle name="Normal 15 14 3" xfId="6658" xr:uid="{00000000-0005-0000-0000-000013150000}"/>
    <cellStyle name="Normal 15 14 3 2" xfId="6659" xr:uid="{00000000-0005-0000-0000-000014150000}"/>
    <cellStyle name="Normal 15 14 3 2 2" xfId="6660" xr:uid="{00000000-0005-0000-0000-000015150000}"/>
    <cellStyle name="Normal 15 14 3 2 2 2" xfId="6661" xr:uid="{00000000-0005-0000-0000-000016150000}"/>
    <cellStyle name="Normal 15 14 3 2 2 3" xfId="6662" xr:uid="{00000000-0005-0000-0000-000017150000}"/>
    <cellStyle name="Normal 15 14 3 2 3" xfId="6663" xr:uid="{00000000-0005-0000-0000-000018150000}"/>
    <cellStyle name="Normal 15 14 3 2 4" xfId="6664" xr:uid="{00000000-0005-0000-0000-000019150000}"/>
    <cellStyle name="Normal 15 14 3 2 5" xfId="6665" xr:uid="{00000000-0005-0000-0000-00001A150000}"/>
    <cellStyle name="Normal 15 14 3 3" xfId="6666" xr:uid="{00000000-0005-0000-0000-00001B150000}"/>
    <cellStyle name="Normal 15 14 3 3 2" xfId="6667" xr:uid="{00000000-0005-0000-0000-00001C150000}"/>
    <cellStyle name="Normal 15 14 3 3 3" xfId="6668" xr:uid="{00000000-0005-0000-0000-00001D150000}"/>
    <cellStyle name="Normal 15 14 3 4" xfId="6669" xr:uid="{00000000-0005-0000-0000-00001E150000}"/>
    <cellStyle name="Normal 15 14 3 5" xfId="6670" xr:uid="{00000000-0005-0000-0000-00001F150000}"/>
    <cellStyle name="Normal 15 14 3 6" xfId="6671" xr:uid="{00000000-0005-0000-0000-000020150000}"/>
    <cellStyle name="Normal 15 14 3 7" xfId="6672" xr:uid="{00000000-0005-0000-0000-000021150000}"/>
    <cellStyle name="Normal 15 14 3 8" xfId="6673" xr:uid="{00000000-0005-0000-0000-000022150000}"/>
    <cellStyle name="Normal 15 14 4" xfId="6674" xr:uid="{00000000-0005-0000-0000-000023150000}"/>
    <cellStyle name="Normal 15 14 4 2" xfId="6675" xr:uid="{00000000-0005-0000-0000-000024150000}"/>
    <cellStyle name="Normal 15 14 4 2 2" xfId="6676" xr:uid="{00000000-0005-0000-0000-000025150000}"/>
    <cellStyle name="Normal 15 14 4 2 3" xfId="6677" xr:uid="{00000000-0005-0000-0000-000026150000}"/>
    <cellStyle name="Normal 15 14 4 3" xfId="6678" xr:uid="{00000000-0005-0000-0000-000027150000}"/>
    <cellStyle name="Normal 15 14 4 4" xfId="6679" xr:uid="{00000000-0005-0000-0000-000028150000}"/>
    <cellStyle name="Normal 15 14 4 5" xfId="6680" xr:uid="{00000000-0005-0000-0000-000029150000}"/>
    <cellStyle name="Normal 15 14 4 6" xfId="6681" xr:uid="{00000000-0005-0000-0000-00002A150000}"/>
    <cellStyle name="Normal 15 14 4 7" xfId="6682" xr:uid="{00000000-0005-0000-0000-00002B150000}"/>
    <cellStyle name="Normal 15 14 5" xfId="6683" xr:uid="{00000000-0005-0000-0000-00002C150000}"/>
    <cellStyle name="Normal 15 14 5 2" xfId="6684" xr:uid="{00000000-0005-0000-0000-00002D150000}"/>
    <cellStyle name="Normal 15 14 5 2 2" xfId="6685" xr:uid="{00000000-0005-0000-0000-00002E150000}"/>
    <cellStyle name="Normal 15 14 5 2 3" xfId="6686" xr:uid="{00000000-0005-0000-0000-00002F150000}"/>
    <cellStyle name="Normal 15 14 5 3" xfId="6687" xr:uid="{00000000-0005-0000-0000-000030150000}"/>
    <cellStyle name="Normal 15 14 5 4" xfId="6688" xr:uid="{00000000-0005-0000-0000-000031150000}"/>
    <cellStyle name="Normal 15 14 5 5" xfId="6689" xr:uid="{00000000-0005-0000-0000-000032150000}"/>
    <cellStyle name="Normal 15 14 6" xfId="6690" xr:uid="{00000000-0005-0000-0000-000033150000}"/>
    <cellStyle name="Normal 15 14 6 2" xfId="6691" xr:uid="{00000000-0005-0000-0000-000034150000}"/>
    <cellStyle name="Normal 15 14 6 3" xfId="6692" xr:uid="{00000000-0005-0000-0000-000035150000}"/>
    <cellStyle name="Normal 15 14 7" xfId="6693" xr:uid="{00000000-0005-0000-0000-000036150000}"/>
    <cellStyle name="Normal 15 14 7 2" xfId="6694" xr:uid="{00000000-0005-0000-0000-000037150000}"/>
    <cellStyle name="Normal 15 14 8" xfId="6695" xr:uid="{00000000-0005-0000-0000-000038150000}"/>
    <cellStyle name="Normal 15 14 8 2" xfId="6696" xr:uid="{00000000-0005-0000-0000-000039150000}"/>
    <cellStyle name="Normal 15 14 9" xfId="6697" xr:uid="{00000000-0005-0000-0000-00003A150000}"/>
    <cellStyle name="Normal 15 14_Age_Gender" xfId="6698" xr:uid="{00000000-0005-0000-0000-00003B150000}"/>
    <cellStyle name="Normal 15 15" xfId="139" xr:uid="{00000000-0005-0000-0000-00003C150000}"/>
    <cellStyle name="Normal 15 15 10" xfId="6699" xr:uid="{00000000-0005-0000-0000-00003D150000}"/>
    <cellStyle name="Normal 15 15 11" xfId="6700" xr:uid="{00000000-0005-0000-0000-00003E150000}"/>
    <cellStyle name="Normal 15 15 12" xfId="6701" xr:uid="{00000000-0005-0000-0000-00003F150000}"/>
    <cellStyle name="Normal 15 15 2" xfId="6702" xr:uid="{00000000-0005-0000-0000-000040150000}"/>
    <cellStyle name="Normal 15 15 2 10" xfId="6703" xr:uid="{00000000-0005-0000-0000-000041150000}"/>
    <cellStyle name="Normal 15 15 2 2" xfId="6704" xr:uid="{00000000-0005-0000-0000-000042150000}"/>
    <cellStyle name="Normal 15 15 2 2 2" xfId="6705" xr:uid="{00000000-0005-0000-0000-000043150000}"/>
    <cellStyle name="Normal 15 15 2 2 2 2" xfId="6706" xr:uid="{00000000-0005-0000-0000-000044150000}"/>
    <cellStyle name="Normal 15 15 2 2 2 2 2" xfId="6707" xr:uid="{00000000-0005-0000-0000-000045150000}"/>
    <cellStyle name="Normal 15 15 2 2 2 2 3" xfId="6708" xr:uid="{00000000-0005-0000-0000-000046150000}"/>
    <cellStyle name="Normal 15 15 2 2 2 3" xfId="6709" xr:uid="{00000000-0005-0000-0000-000047150000}"/>
    <cellStyle name="Normal 15 15 2 2 2 4" xfId="6710" xr:uid="{00000000-0005-0000-0000-000048150000}"/>
    <cellStyle name="Normal 15 15 2 2 2 5" xfId="6711" xr:uid="{00000000-0005-0000-0000-000049150000}"/>
    <cellStyle name="Normal 15 15 2 2 3" xfId="6712" xr:uid="{00000000-0005-0000-0000-00004A150000}"/>
    <cellStyle name="Normal 15 15 2 2 3 2" xfId="6713" xr:uid="{00000000-0005-0000-0000-00004B150000}"/>
    <cellStyle name="Normal 15 15 2 2 3 3" xfId="6714" xr:uid="{00000000-0005-0000-0000-00004C150000}"/>
    <cellStyle name="Normal 15 15 2 2 4" xfId="6715" xr:uid="{00000000-0005-0000-0000-00004D150000}"/>
    <cellStyle name="Normal 15 15 2 2 5" xfId="6716" xr:uid="{00000000-0005-0000-0000-00004E150000}"/>
    <cellStyle name="Normal 15 15 2 2 6" xfId="6717" xr:uid="{00000000-0005-0000-0000-00004F150000}"/>
    <cellStyle name="Normal 15 15 2 2 7" xfId="6718" xr:uid="{00000000-0005-0000-0000-000050150000}"/>
    <cellStyle name="Normal 15 15 2 2 8" xfId="6719" xr:uid="{00000000-0005-0000-0000-000051150000}"/>
    <cellStyle name="Normal 15 15 2 3" xfId="6720" xr:uid="{00000000-0005-0000-0000-000052150000}"/>
    <cellStyle name="Normal 15 15 2 3 2" xfId="6721" xr:uid="{00000000-0005-0000-0000-000053150000}"/>
    <cellStyle name="Normal 15 15 2 3 2 2" xfId="6722" xr:uid="{00000000-0005-0000-0000-000054150000}"/>
    <cellStyle name="Normal 15 15 2 3 2 3" xfId="6723" xr:uid="{00000000-0005-0000-0000-000055150000}"/>
    <cellStyle name="Normal 15 15 2 3 3" xfId="6724" xr:uid="{00000000-0005-0000-0000-000056150000}"/>
    <cellStyle name="Normal 15 15 2 3 4" xfId="6725" xr:uid="{00000000-0005-0000-0000-000057150000}"/>
    <cellStyle name="Normal 15 15 2 3 5" xfId="6726" xr:uid="{00000000-0005-0000-0000-000058150000}"/>
    <cellStyle name="Normal 15 15 2 4" xfId="6727" xr:uid="{00000000-0005-0000-0000-000059150000}"/>
    <cellStyle name="Normal 15 15 2 4 2" xfId="6728" xr:uid="{00000000-0005-0000-0000-00005A150000}"/>
    <cellStyle name="Normal 15 15 2 4 3" xfId="6729" xr:uid="{00000000-0005-0000-0000-00005B150000}"/>
    <cellStyle name="Normal 15 15 2 5" xfId="6730" xr:uid="{00000000-0005-0000-0000-00005C150000}"/>
    <cellStyle name="Normal 15 15 2 5 2" xfId="6731" xr:uid="{00000000-0005-0000-0000-00005D150000}"/>
    <cellStyle name="Normal 15 15 2 6" xfId="6732" xr:uid="{00000000-0005-0000-0000-00005E150000}"/>
    <cellStyle name="Normal 15 15 2 6 2" xfId="6733" xr:uid="{00000000-0005-0000-0000-00005F150000}"/>
    <cellStyle name="Normal 15 15 2 7" xfId="6734" xr:uid="{00000000-0005-0000-0000-000060150000}"/>
    <cellStyle name="Normal 15 15 2 8" xfId="6735" xr:uid="{00000000-0005-0000-0000-000061150000}"/>
    <cellStyle name="Normal 15 15 2 9" xfId="6736" xr:uid="{00000000-0005-0000-0000-000062150000}"/>
    <cellStyle name="Normal 15 15 2_Age_Gender" xfId="6737" xr:uid="{00000000-0005-0000-0000-000063150000}"/>
    <cellStyle name="Normal 15 15 3" xfId="6738" xr:uid="{00000000-0005-0000-0000-000064150000}"/>
    <cellStyle name="Normal 15 15 3 2" xfId="6739" xr:uid="{00000000-0005-0000-0000-000065150000}"/>
    <cellStyle name="Normal 15 15 3 2 2" xfId="6740" xr:uid="{00000000-0005-0000-0000-000066150000}"/>
    <cellStyle name="Normal 15 15 3 2 2 2" xfId="6741" xr:uid="{00000000-0005-0000-0000-000067150000}"/>
    <cellStyle name="Normal 15 15 3 2 2 3" xfId="6742" xr:uid="{00000000-0005-0000-0000-000068150000}"/>
    <cellStyle name="Normal 15 15 3 2 3" xfId="6743" xr:uid="{00000000-0005-0000-0000-000069150000}"/>
    <cellStyle name="Normal 15 15 3 2 4" xfId="6744" xr:uid="{00000000-0005-0000-0000-00006A150000}"/>
    <cellStyle name="Normal 15 15 3 2 5" xfId="6745" xr:uid="{00000000-0005-0000-0000-00006B150000}"/>
    <cellStyle name="Normal 15 15 3 3" xfId="6746" xr:uid="{00000000-0005-0000-0000-00006C150000}"/>
    <cellStyle name="Normal 15 15 3 3 2" xfId="6747" xr:uid="{00000000-0005-0000-0000-00006D150000}"/>
    <cellStyle name="Normal 15 15 3 3 3" xfId="6748" xr:uid="{00000000-0005-0000-0000-00006E150000}"/>
    <cellStyle name="Normal 15 15 3 4" xfId="6749" xr:uid="{00000000-0005-0000-0000-00006F150000}"/>
    <cellStyle name="Normal 15 15 3 5" xfId="6750" xr:uid="{00000000-0005-0000-0000-000070150000}"/>
    <cellStyle name="Normal 15 15 3 6" xfId="6751" xr:uid="{00000000-0005-0000-0000-000071150000}"/>
    <cellStyle name="Normal 15 15 3 7" xfId="6752" xr:uid="{00000000-0005-0000-0000-000072150000}"/>
    <cellStyle name="Normal 15 15 3 8" xfId="6753" xr:uid="{00000000-0005-0000-0000-000073150000}"/>
    <cellStyle name="Normal 15 15 4" xfId="6754" xr:uid="{00000000-0005-0000-0000-000074150000}"/>
    <cellStyle name="Normal 15 15 4 2" xfId="6755" xr:uid="{00000000-0005-0000-0000-000075150000}"/>
    <cellStyle name="Normal 15 15 4 2 2" xfId="6756" xr:uid="{00000000-0005-0000-0000-000076150000}"/>
    <cellStyle name="Normal 15 15 4 2 3" xfId="6757" xr:uid="{00000000-0005-0000-0000-000077150000}"/>
    <cellStyle name="Normal 15 15 4 3" xfId="6758" xr:uid="{00000000-0005-0000-0000-000078150000}"/>
    <cellStyle name="Normal 15 15 4 4" xfId="6759" xr:uid="{00000000-0005-0000-0000-000079150000}"/>
    <cellStyle name="Normal 15 15 4 5" xfId="6760" xr:uid="{00000000-0005-0000-0000-00007A150000}"/>
    <cellStyle name="Normal 15 15 4 6" xfId="6761" xr:uid="{00000000-0005-0000-0000-00007B150000}"/>
    <cellStyle name="Normal 15 15 4 7" xfId="6762" xr:uid="{00000000-0005-0000-0000-00007C150000}"/>
    <cellStyle name="Normal 15 15 5" xfId="6763" xr:uid="{00000000-0005-0000-0000-00007D150000}"/>
    <cellStyle name="Normal 15 15 5 2" xfId="6764" xr:uid="{00000000-0005-0000-0000-00007E150000}"/>
    <cellStyle name="Normal 15 15 5 2 2" xfId="6765" xr:uid="{00000000-0005-0000-0000-00007F150000}"/>
    <cellStyle name="Normal 15 15 5 2 3" xfId="6766" xr:uid="{00000000-0005-0000-0000-000080150000}"/>
    <cellStyle name="Normal 15 15 5 3" xfId="6767" xr:uid="{00000000-0005-0000-0000-000081150000}"/>
    <cellStyle name="Normal 15 15 5 4" xfId="6768" xr:uid="{00000000-0005-0000-0000-000082150000}"/>
    <cellStyle name="Normal 15 15 5 5" xfId="6769" xr:uid="{00000000-0005-0000-0000-000083150000}"/>
    <cellStyle name="Normal 15 15 6" xfId="6770" xr:uid="{00000000-0005-0000-0000-000084150000}"/>
    <cellStyle name="Normal 15 15 6 2" xfId="6771" xr:uid="{00000000-0005-0000-0000-000085150000}"/>
    <cellStyle name="Normal 15 15 6 3" xfId="6772" xr:uid="{00000000-0005-0000-0000-000086150000}"/>
    <cellStyle name="Normal 15 15 7" xfId="6773" xr:uid="{00000000-0005-0000-0000-000087150000}"/>
    <cellStyle name="Normal 15 15 7 2" xfId="6774" xr:uid="{00000000-0005-0000-0000-000088150000}"/>
    <cellStyle name="Normal 15 15 8" xfId="6775" xr:uid="{00000000-0005-0000-0000-000089150000}"/>
    <cellStyle name="Normal 15 15 8 2" xfId="6776" xr:uid="{00000000-0005-0000-0000-00008A150000}"/>
    <cellStyle name="Normal 15 15 9" xfId="6777" xr:uid="{00000000-0005-0000-0000-00008B150000}"/>
    <cellStyle name="Normal 15 15_Age_Gender" xfId="6778" xr:uid="{00000000-0005-0000-0000-00008C150000}"/>
    <cellStyle name="Normal 15 2" xfId="140" xr:uid="{00000000-0005-0000-0000-00008D150000}"/>
    <cellStyle name="Normal 15 2 10" xfId="6779" xr:uid="{00000000-0005-0000-0000-00008E150000}"/>
    <cellStyle name="Normal 15 2 11" xfId="6780" xr:uid="{00000000-0005-0000-0000-00008F150000}"/>
    <cellStyle name="Normal 15 2 12" xfId="6781" xr:uid="{00000000-0005-0000-0000-000090150000}"/>
    <cellStyle name="Normal 15 2 2" xfId="6782" xr:uid="{00000000-0005-0000-0000-000091150000}"/>
    <cellStyle name="Normal 15 2 2 10" xfId="6783" xr:uid="{00000000-0005-0000-0000-000092150000}"/>
    <cellStyle name="Normal 15 2 2 2" xfId="6784" xr:uid="{00000000-0005-0000-0000-000093150000}"/>
    <cellStyle name="Normal 15 2 2 2 2" xfId="6785" xr:uid="{00000000-0005-0000-0000-000094150000}"/>
    <cellStyle name="Normal 15 2 2 2 2 2" xfId="6786" xr:uid="{00000000-0005-0000-0000-000095150000}"/>
    <cellStyle name="Normal 15 2 2 2 2 2 2" xfId="6787" xr:uid="{00000000-0005-0000-0000-000096150000}"/>
    <cellStyle name="Normal 15 2 2 2 2 2 3" xfId="6788" xr:uid="{00000000-0005-0000-0000-000097150000}"/>
    <cellStyle name="Normal 15 2 2 2 2 3" xfId="6789" xr:uid="{00000000-0005-0000-0000-000098150000}"/>
    <cellStyle name="Normal 15 2 2 2 2 4" xfId="6790" xr:uid="{00000000-0005-0000-0000-000099150000}"/>
    <cellStyle name="Normal 15 2 2 2 2 5" xfId="6791" xr:uid="{00000000-0005-0000-0000-00009A150000}"/>
    <cellStyle name="Normal 15 2 2 2 3" xfId="6792" xr:uid="{00000000-0005-0000-0000-00009B150000}"/>
    <cellStyle name="Normal 15 2 2 2 3 2" xfId="6793" xr:uid="{00000000-0005-0000-0000-00009C150000}"/>
    <cellStyle name="Normal 15 2 2 2 3 3" xfId="6794" xr:uid="{00000000-0005-0000-0000-00009D150000}"/>
    <cellStyle name="Normal 15 2 2 2 4" xfId="6795" xr:uid="{00000000-0005-0000-0000-00009E150000}"/>
    <cellStyle name="Normal 15 2 2 2 5" xfId="6796" xr:uid="{00000000-0005-0000-0000-00009F150000}"/>
    <cellStyle name="Normal 15 2 2 2 6" xfId="6797" xr:uid="{00000000-0005-0000-0000-0000A0150000}"/>
    <cellStyle name="Normal 15 2 2 2 7" xfId="6798" xr:uid="{00000000-0005-0000-0000-0000A1150000}"/>
    <cellStyle name="Normal 15 2 2 2 8" xfId="6799" xr:uid="{00000000-0005-0000-0000-0000A2150000}"/>
    <cellStyle name="Normal 15 2 2 3" xfId="6800" xr:uid="{00000000-0005-0000-0000-0000A3150000}"/>
    <cellStyle name="Normal 15 2 2 3 2" xfId="6801" xr:uid="{00000000-0005-0000-0000-0000A4150000}"/>
    <cellStyle name="Normal 15 2 2 3 2 2" xfId="6802" xr:uid="{00000000-0005-0000-0000-0000A5150000}"/>
    <cellStyle name="Normal 15 2 2 3 2 3" xfId="6803" xr:uid="{00000000-0005-0000-0000-0000A6150000}"/>
    <cellStyle name="Normal 15 2 2 3 3" xfId="6804" xr:uid="{00000000-0005-0000-0000-0000A7150000}"/>
    <cellStyle name="Normal 15 2 2 3 4" xfId="6805" xr:uid="{00000000-0005-0000-0000-0000A8150000}"/>
    <cellStyle name="Normal 15 2 2 3 5" xfId="6806" xr:uid="{00000000-0005-0000-0000-0000A9150000}"/>
    <cellStyle name="Normal 15 2 2 4" xfId="6807" xr:uid="{00000000-0005-0000-0000-0000AA150000}"/>
    <cellStyle name="Normal 15 2 2 4 2" xfId="6808" xr:uid="{00000000-0005-0000-0000-0000AB150000}"/>
    <cellStyle name="Normal 15 2 2 4 3" xfId="6809" xr:uid="{00000000-0005-0000-0000-0000AC150000}"/>
    <cellStyle name="Normal 15 2 2 5" xfId="6810" xr:uid="{00000000-0005-0000-0000-0000AD150000}"/>
    <cellStyle name="Normal 15 2 2 5 2" xfId="6811" xr:uid="{00000000-0005-0000-0000-0000AE150000}"/>
    <cellStyle name="Normal 15 2 2 6" xfId="6812" xr:uid="{00000000-0005-0000-0000-0000AF150000}"/>
    <cellStyle name="Normal 15 2 2 6 2" xfId="6813" xr:uid="{00000000-0005-0000-0000-0000B0150000}"/>
    <cellStyle name="Normal 15 2 2 7" xfId="6814" xr:uid="{00000000-0005-0000-0000-0000B1150000}"/>
    <cellStyle name="Normal 15 2 2 8" xfId="6815" xr:uid="{00000000-0005-0000-0000-0000B2150000}"/>
    <cellStyle name="Normal 15 2 2 9" xfId="6816" xr:uid="{00000000-0005-0000-0000-0000B3150000}"/>
    <cellStyle name="Normal 15 2 2_Age_Gender" xfId="6817" xr:uid="{00000000-0005-0000-0000-0000B4150000}"/>
    <cellStyle name="Normal 15 2 3" xfId="6818" xr:uid="{00000000-0005-0000-0000-0000B5150000}"/>
    <cellStyle name="Normal 15 2 3 2" xfId="6819" xr:uid="{00000000-0005-0000-0000-0000B6150000}"/>
    <cellStyle name="Normal 15 2 3 2 2" xfId="6820" xr:uid="{00000000-0005-0000-0000-0000B7150000}"/>
    <cellStyle name="Normal 15 2 3 2 2 2" xfId="6821" xr:uid="{00000000-0005-0000-0000-0000B8150000}"/>
    <cellStyle name="Normal 15 2 3 2 2 3" xfId="6822" xr:uid="{00000000-0005-0000-0000-0000B9150000}"/>
    <cellStyle name="Normal 15 2 3 2 3" xfId="6823" xr:uid="{00000000-0005-0000-0000-0000BA150000}"/>
    <cellStyle name="Normal 15 2 3 2 4" xfId="6824" xr:uid="{00000000-0005-0000-0000-0000BB150000}"/>
    <cellStyle name="Normal 15 2 3 2 5" xfId="6825" xr:uid="{00000000-0005-0000-0000-0000BC150000}"/>
    <cellStyle name="Normal 15 2 3 3" xfId="6826" xr:uid="{00000000-0005-0000-0000-0000BD150000}"/>
    <cellStyle name="Normal 15 2 3 3 2" xfId="6827" xr:uid="{00000000-0005-0000-0000-0000BE150000}"/>
    <cellStyle name="Normal 15 2 3 3 3" xfId="6828" xr:uid="{00000000-0005-0000-0000-0000BF150000}"/>
    <cellStyle name="Normal 15 2 3 4" xfId="6829" xr:uid="{00000000-0005-0000-0000-0000C0150000}"/>
    <cellStyle name="Normal 15 2 3 5" xfId="6830" xr:uid="{00000000-0005-0000-0000-0000C1150000}"/>
    <cellStyle name="Normal 15 2 3 6" xfId="6831" xr:uid="{00000000-0005-0000-0000-0000C2150000}"/>
    <cellStyle name="Normal 15 2 3 7" xfId="6832" xr:uid="{00000000-0005-0000-0000-0000C3150000}"/>
    <cellStyle name="Normal 15 2 3 8" xfId="6833" xr:uid="{00000000-0005-0000-0000-0000C4150000}"/>
    <cellStyle name="Normal 15 2 4" xfId="6834" xr:uid="{00000000-0005-0000-0000-0000C5150000}"/>
    <cellStyle name="Normal 15 2 4 2" xfId="6835" xr:uid="{00000000-0005-0000-0000-0000C6150000}"/>
    <cellStyle name="Normal 15 2 4 2 2" xfId="6836" xr:uid="{00000000-0005-0000-0000-0000C7150000}"/>
    <cellStyle name="Normal 15 2 4 2 3" xfId="6837" xr:uid="{00000000-0005-0000-0000-0000C8150000}"/>
    <cellStyle name="Normal 15 2 4 3" xfId="6838" xr:uid="{00000000-0005-0000-0000-0000C9150000}"/>
    <cellStyle name="Normal 15 2 4 4" xfId="6839" xr:uid="{00000000-0005-0000-0000-0000CA150000}"/>
    <cellStyle name="Normal 15 2 4 5" xfId="6840" xr:uid="{00000000-0005-0000-0000-0000CB150000}"/>
    <cellStyle name="Normal 15 2 4 6" xfId="6841" xr:uid="{00000000-0005-0000-0000-0000CC150000}"/>
    <cellStyle name="Normal 15 2 4 7" xfId="6842" xr:uid="{00000000-0005-0000-0000-0000CD150000}"/>
    <cellStyle name="Normal 15 2 5" xfId="6843" xr:uid="{00000000-0005-0000-0000-0000CE150000}"/>
    <cellStyle name="Normal 15 2 5 2" xfId="6844" xr:uid="{00000000-0005-0000-0000-0000CF150000}"/>
    <cellStyle name="Normal 15 2 5 2 2" xfId="6845" xr:uid="{00000000-0005-0000-0000-0000D0150000}"/>
    <cellStyle name="Normal 15 2 5 2 3" xfId="6846" xr:uid="{00000000-0005-0000-0000-0000D1150000}"/>
    <cellStyle name="Normal 15 2 5 3" xfId="6847" xr:uid="{00000000-0005-0000-0000-0000D2150000}"/>
    <cellStyle name="Normal 15 2 5 4" xfId="6848" xr:uid="{00000000-0005-0000-0000-0000D3150000}"/>
    <cellStyle name="Normal 15 2 5 5" xfId="6849" xr:uid="{00000000-0005-0000-0000-0000D4150000}"/>
    <cellStyle name="Normal 15 2 6" xfId="6850" xr:uid="{00000000-0005-0000-0000-0000D5150000}"/>
    <cellStyle name="Normal 15 2 6 2" xfId="6851" xr:uid="{00000000-0005-0000-0000-0000D6150000}"/>
    <cellStyle name="Normal 15 2 6 3" xfId="6852" xr:uid="{00000000-0005-0000-0000-0000D7150000}"/>
    <cellStyle name="Normal 15 2 7" xfId="6853" xr:uid="{00000000-0005-0000-0000-0000D8150000}"/>
    <cellStyle name="Normal 15 2 7 2" xfId="6854" xr:uid="{00000000-0005-0000-0000-0000D9150000}"/>
    <cellStyle name="Normal 15 2 8" xfId="6855" xr:uid="{00000000-0005-0000-0000-0000DA150000}"/>
    <cellStyle name="Normal 15 2 8 2" xfId="6856" xr:uid="{00000000-0005-0000-0000-0000DB150000}"/>
    <cellStyle name="Normal 15 2 9" xfId="6857" xr:uid="{00000000-0005-0000-0000-0000DC150000}"/>
    <cellStyle name="Normal 15 2_Age_Gender" xfId="6858" xr:uid="{00000000-0005-0000-0000-0000DD150000}"/>
    <cellStyle name="Normal 15 3" xfId="141" xr:uid="{00000000-0005-0000-0000-0000DE150000}"/>
    <cellStyle name="Normal 15 3 10" xfId="6859" xr:uid="{00000000-0005-0000-0000-0000DF150000}"/>
    <cellStyle name="Normal 15 3 11" xfId="6860" xr:uid="{00000000-0005-0000-0000-0000E0150000}"/>
    <cellStyle name="Normal 15 3 12" xfId="6861" xr:uid="{00000000-0005-0000-0000-0000E1150000}"/>
    <cellStyle name="Normal 15 3 2" xfId="6862" xr:uid="{00000000-0005-0000-0000-0000E2150000}"/>
    <cellStyle name="Normal 15 3 2 10" xfId="6863" xr:uid="{00000000-0005-0000-0000-0000E3150000}"/>
    <cellStyle name="Normal 15 3 2 2" xfId="6864" xr:uid="{00000000-0005-0000-0000-0000E4150000}"/>
    <cellStyle name="Normal 15 3 2 2 2" xfId="6865" xr:uid="{00000000-0005-0000-0000-0000E5150000}"/>
    <cellStyle name="Normal 15 3 2 2 2 2" xfId="6866" xr:uid="{00000000-0005-0000-0000-0000E6150000}"/>
    <cellStyle name="Normal 15 3 2 2 2 2 2" xfId="6867" xr:uid="{00000000-0005-0000-0000-0000E7150000}"/>
    <cellStyle name="Normal 15 3 2 2 2 2 3" xfId="6868" xr:uid="{00000000-0005-0000-0000-0000E8150000}"/>
    <cellStyle name="Normal 15 3 2 2 2 3" xfId="6869" xr:uid="{00000000-0005-0000-0000-0000E9150000}"/>
    <cellStyle name="Normal 15 3 2 2 2 4" xfId="6870" xr:uid="{00000000-0005-0000-0000-0000EA150000}"/>
    <cellStyle name="Normal 15 3 2 2 2 5" xfId="6871" xr:uid="{00000000-0005-0000-0000-0000EB150000}"/>
    <cellStyle name="Normal 15 3 2 2 3" xfId="6872" xr:uid="{00000000-0005-0000-0000-0000EC150000}"/>
    <cellStyle name="Normal 15 3 2 2 3 2" xfId="6873" xr:uid="{00000000-0005-0000-0000-0000ED150000}"/>
    <cellStyle name="Normal 15 3 2 2 3 3" xfId="6874" xr:uid="{00000000-0005-0000-0000-0000EE150000}"/>
    <cellStyle name="Normal 15 3 2 2 4" xfId="6875" xr:uid="{00000000-0005-0000-0000-0000EF150000}"/>
    <cellStyle name="Normal 15 3 2 2 5" xfId="6876" xr:uid="{00000000-0005-0000-0000-0000F0150000}"/>
    <cellStyle name="Normal 15 3 2 2 6" xfId="6877" xr:uid="{00000000-0005-0000-0000-0000F1150000}"/>
    <cellStyle name="Normal 15 3 2 2 7" xfId="6878" xr:uid="{00000000-0005-0000-0000-0000F2150000}"/>
    <cellStyle name="Normal 15 3 2 2 8" xfId="6879" xr:uid="{00000000-0005-0000-0000-0000F3150000}"/>
    <cellStyle name="Normal 15 3 2 3" xfId="6880" xr:uid="{00000000-0005-0000-0000-0000F4150000}"/>
    <cellStyle name="Normal 15 3 2 3 2" xfId="6881" xr:uid="{00000000-0005-0000-0000-0000F5150000}"/>
    <cellStyle name="Normal 15 3 2 3 2 2" xfId="6882" xr:uid="{00000000-0005-0000-0000-0000F6150000}"/>
    <cellStyle name="Normal 15 3 2 3 2 3" xfId="6883" xr:uid="{00000000-0005-0000-0000-0000F7150000}"/>
    <cellStyle name="Normal 15 3 2 3 3" xfId="6884" xr:uid="{00000000-0005-0000-0000-0000F8150000}"/>
    <cellStyle name="Normal 15 3 2 3 4" xfId="6885" xr:uid="{00000000-0005-0000-0000-0000F9150000}"/>
    <cellStyle name="Normal 15 3 2 3 5" xfId="6886" xr:uid="{00000000-0005-0000-0000-0000FA150000}"/>
    <cellStyle name="Normal 15 3 2 4" xfId="6887" xr:uid="{00000000-0005-0000-0000-0000FB150000}"/>
    <cellStyle name="Normal 15 3 2 4 2" xfId="6888" xr:uid="{00000000-0005-0000-0000-0000FC150000}"/>
    <cellStyle name="Normal 15 3 2 4 3" xfId="6889" xr:uid="{00000000-0005-0000-0000-0000FD150000}"/>
    <cellStyle name="Normal 15 3 2 5" xfId="6890" xr:uid="{00000000-0005-0000-0000-0000FE150000}"/>
    <cellStyle name="Normal 15 3 2 5 2" xfId="6891" xr:uid="{00000000-0005-0000-0000-0000FF150000}"/>
    <cellStyle name="Normal 15 3 2 6" xfId="6892" xr:uid="{00000000-0005-0000-0000-000000160000}"/>
    <cellStyle name="Normal 15 3 2 6 2" xfId="6893" xr:uid="{00000000-0005-0000-0000-000001160000}"/>
    <cellStyle name="Normal 15 3 2 7" xfId="6894" xr:uid="{00000000-0005-0000-0000-000002160000}"/>
    <cellStyle name="Normal 15 3 2 8" xfId="6895" xr:uid="{00000000-0005-0000-0000-000003160000}"/>
    <cellStyle name="Normal 15 3 2 9" xfId="6896" xr:uid="{00000000-0005-0000-0000-000004160000}"/>
    <cellStyle name="Normal 15 3 2_Age_Gender" xfId="6897" xr:uid="{00000000-0005-0000-0000-000005160000}"/>
    <cellStyle name="Normal 15 3 3" xfId="6898" xr:uid="{00000000-0005-0000-0000-000006160000}"/>
    <cellStyle name="Normal 15 3 3 2" xfId="6899" xr:uid="{00000000-0005-0000-0000-000007160000}"/>
    <cellStyle name="Normal 15 3 3 2 2" xfId="6900" xr:uid="{00000000-0005-0000-0000-000008160000}"/>
    <cellStyle name="Normal 15 3 3 2 2 2" xfId="6901" xr:uid="{00000000-0005-0000-0000-000009160000}"/>
    <cellStyle name="Normal 15 3 3 2 2 3" xfId="6902" xr:uid="{00000000-0005-0000-0000-00000A160000}"/>
    <cellStyle name="Normal 15 3 3 2 3" xfId="6903" xr:uid="{00000000-0005-0000-0000-00000B160000}"/>
    <cellStyle name="Normal 15 3 3 2 4" xfId="6904" xr:uid="{00000000-0005-0000-0000-00000C160000}"/>
    <cellStyle name="Normal 15 3 3 2 5" xfId="6905" xr:uid="{00000000-0005-0000-0000-00000D160000}"/>
    <cellStyle name="Normal 15 3 3 3" xfId="6906" xr:uid="{00000000-0005-0000-0000-00000E160000}"/>
    <cellStyle name="Normal 15 3 3 3 2" xfId="6907" xr:uid="{00000000-0005-0000-0000-00000F160000}"/>
    <cellStyle name="Normal 15 3 3 3 3" xfId="6908" xr:uid="{00000000-0005-0000-0000-000010160000}"/>
    <cellStyle name="Normal 15 3 3 4" xfId="6909" xr:uid="{00000000-0005-0000-0000-000011160000}"/>
    <cellStyle name="Normal 15 3 3 5" xfId="6910" xr:uid="{00000000-0005-0000-0000-000012160000}"/>
    <cellStyle name="Normal 15 3 3 6" xfId="6911" xr:uid="{00000000-0005-0000-0000-000013160000}"/>
    <cellStyle name="Normal 15 3 3 7" xfId="6912" xr:uid="{00000000-0005-0000-0000-000014160000}"/>
    <cellStyle name="Normal 15 3 3 8" xfId="6913" xr:uid="{00000000-0005-0000-0000-000015160000}"/>
    <cellStyle name="Normal 15 3 4" xfId="6914" xr:uid="{00000000-0005-0000-0000-000016160000}"/>
    <cellStyle name="Normal 15 3 4 2" xfId="6915" xr:uid="{00000000-0005-0000-0000-000017160000}"/>
    <cellStyle name="Normal 15 3 4 2 2" xfId="6916" xr:uid="{00000000-0005-0000-0000-000018160000}"/>
    <cellStyle name="Normal 15 3 4 2 3" xfId="6917" xr:uid="{00000000-0005-0000-0000-000019160000}"/>
    <cellStyle name="Normal 15 3 4 3" xfId="6918" xr:uid="{00000000-0005-0000-0000-00001A160000}"/>
    <cellStyle name="Normal 15 3 4 4" xfId="6919" xr:uid="{00000000-0005-0000-0000-00001B160000}"/>
    <cellStyle name="Normal 15 3 4 5" xfId="6920" xr:uid="{00000000-0005-0000-0000-00001C160000}"/>
    <cellStyle name="Normal 15 3 4 6" xfId="6921" xr:uid="{00000000-0005-0000-0000-00001D160000}"/>
    <cellStyle name="Normal 15 3 4 7" xfId="6922" xr:uid="{00000000-0005-0000-0000-00001E160000}"/>
    <cellStyle name="Normal 15 3 5" xfId="6923" xr:uid="{00000000-0005-0000-0000-00001F160000}"/>
    <cellStyle name="Normal 15 3 5 2" xfId="6924" xr:uid="{00000000-0005-0000-0000-000020160000}"/>
    <cellStyle name="Normal 15 3 5 2 2" xfId="6925" xr:uid="{00000000-0005-0000-0000-000021160000}"/>
    <cellStyle name="Normal 15 3 5 2 3" xfId="6926" xr:uid="{00000000-0005-0000-0000-000022160000}"/>
    <cellStyle name="Normal 15 3 5 3" xfId="6927" xr:uid="{00000000-0005-0000-0000-000023160000}"/>
    <cellStyle name="Normal 15 3 5 4" xfId="6928" xr:uid="{00000000-0005-0000-0000-000024160000}"/>
    <cellStyle name="Normal 15 3 5 5" xfId="6929" xr:uid="{00000000-0005-0000-0000-000025160000}"/>
    <cellStyle name="Normal 15 3 6" xfId="6930" xr:uid="{00000000-0005-0000-0000-000026160000}"/>
    <cellStyle name="Normal 15 3 6 2" xfId="6931" xr:uid="{00000000-0005-0000-0000-000027160000}"/>
    <cellStyle name="Normal 15 3 6 3" xfId="6932" xr:uid="{00000000-0005-0000-0000-000028160000}"/>
    <cellStyle name="Normal 15 3 7" xfId="6933" xr:uid="{00000000-0005-0000-0000-000029160000}"/>
    <cellStyle name="Normal 15 3 7 2" xfId="6934" xr:uid="{00000000-0005-0000-0000-00002A160000}"/>
    <cellStyle name="Normal 15 3 8" xfId="6935" xr:uid="{00000000-0005-0000-0000-00002B160000}"/>
    <cellStyle name="Normal 15 3 8 2" xfId="6936" xr:uid="{00000000-0005-0000-0000-00002C160000}"/>
    <cellStyle name="Normal 15 3 9" xfId="6937" xr:uid="{00000000-0005-0000-0000-00002D160000}"/>
    <cellStyle name="Normal 15 3_Age_Gender" xfId="6938" xr:uid="{00000000-0005-0000-0000-00002E160000}"/>
    <cellStyle name="Normal 15 4" xfId="142" xr:uid="{00000000-0005-0000-0000-00002F160000}"/>
    <cellStyle name="Normal 15 4 10" xfId="6939" xr:uid="{00000000-0005-0000-0000-000030160000}"/>
    <cellStyle name="Normal 15 4 11" xfId="6940" xr:uid="{00000000-0005-0000-0000-000031160000}"/>
    <cellStyle name="Normal 15 4 12" xfId="6941" xr:uid="{00000000-0005-0000-0000-000032160000}"/>
    <cellStyle name="Normal 15 4 2" xfId="6942" xr:uid="{00000000-0005-0000-0000-000033160000}"/>
    <cellStyle name="Normal 15 4 2 10" xfId="6943" xr:uid="{00000000-0005-0000-0000-000034160000}"/>
    <cellStyle name="Normal 15 4 2 2" xfId="6944" xr:uid="{00000000-0005-0000-0000-000035160000}"/>
    <cellStyle name="Normal 15 4 2 2 2" xfId="6945" xr:uid="{00000000-0005-0000-0000-000036160000}"/>
    <cellStyle name="Normal 15 4 2 2 2 2" xfId="6946" xr:uid="{00000000-0005-0000-0000-000037160000}"/>
    <cellStyle name="Normal 15 4 2 2 2 2 2" xfId="6947" xr:uid="{00000000-0005-0000-0000-000038160000}"/>
    <cellStyle name="Normal 15 4 2 2 2 2 3" xfId="6948" xr:uid="{00000000-0005-0000-0000-000039160000}"/>
    <cellStyle name="Normal 15 4 2 2 2 3" xfId="6949" xr:uid="{00000000-0005-0000-0000-00003A160000}"/>
    <cellStyle name="Normal 15 4 2 2 2 4" xfId="6950" xr:uid="{00000000-0005-0000-0000-00003B160000}"/>
    <cellStyle name="Normal 15 4 2 2 2 5" xfId="6951" xr:uid="{00000000-0005-0000-0000-00003C160000}"/>
    <cellStyle name="Normal 15 4 2 2 3" xfId="6952" xr:uid="{00000000-0005-0000-0000-00003D160000}"/>
    <cellStyle name="Normal 15 4 2 2 3 2" xfId="6953" xr:uid="{00000000-0005-0000-0000-00003E160000}"/>
    <cellStyle name="Normal 15 4 2 2 3 3" xfId="6954" xr:uid="{00000000-0005-0000-0000-00003F160000}"/>
    <cellStyle name="Normal 15 4 2 2 4" xfId="6955" xr:uid="{00000000-0005-0000-0000-000040160000}"/>
    <cellStyle name="Normal 15 4 2 2 5" xfId="6956" xr:uid="{00000000-0005-0000-0000-000041160000}"/>
    <cellStyle name="Normal 15 4 2 2 6" xfId="6957" xr:uid="{00000000-0005-0000-0000-000042160000}"/>
    <cellStyle name="Normal 15 4 2 2 7" xfId="6958" xr:uid="{00000000-0005-0000-0000-000043160000}"/>
    <cellStyle name="Normal 15 4 2 2 8" xfId="6959" xr:uid="{00000000-0005-0000-0000-000044160000}"/>
    <cellStyle name="Normal 15 4 2 3" xfId="6960" xr:uid="{00000000-0005-0000-0000-000045160000}"/>
    <cellStyle name="Normal 15 4 2 3 2" xfId="6961" xr:uid="{00000000-0005-0000-0000-000046160000}"/>
    <cellStyle name="Normal 15 4 2 3 2 2" xfId="6962" xr:uid="{00000000-0005-0000-0000-000047160000}"/>
    <cellStyle name="Normal 15 4 2 3 2 3" xfId="6963" xr:uid="{00000000-0005-0000-0000-000048160000}"/>
    <cellStyle name="Normal 15 4 2 3 3" xfId="6964" xr:uid="{00000000-0005-0000-0000-000049160000}"/>
    <cellStyle name="Normal 15 4 2 3 4" xfId="6965" xr:uid="{00000000-0005-0000-0000-00004A160000}"/>
    <cellStyle name="Normal 15 4 2 3 5" xfId="6966" xr:uid="{00000000-0005-0000-0000-00004B160000}"/>
    <cellStyle name="Normal 15 4 2 4" xfId="6967" xr:uid="{00000000-0005-0000-0000-00004C160000}"/>
    <cellStyle name="Normal 15 4 2 4 2" xfId="6968" xr:uid="{00000000-0005-0000-0000-00004D160000}"/>
    <cellStyle name="Normal 15 4 2 4 3" xfId="6969" xr:uid="{00000000-0005-0000-0000-00004E160000}"/>
    <cellStyle name="Normal 15 4 2 5" xfId="6970" xr:uid="{00000000-0005-0000-0000-00004F160000}"/>
    <cellStyle name="Normal 15 4 2 5 2" xfId="6971" xr:uid="{00000000-0005-0000-0000-000050160000}"/>
    <cellStyle name="Normal 15 4 2 6" xfId="6972" xr:uid="{00000000-0005-0000-0000-000051160000}"/>
    <cellStyle name="Normal 15 4 2 6 2" xfId="6973" xr:uid="{00000000-0005-0000-0000-000052160000}"/>
    <cellStyle name="Normal 15 4 2 7" xfId="6974" xr:uid="{00000000-0005-0000-0000-000053160000}"/>
    <cellStyle name="Normal 15 4 2 8" xfId="6975" xr:uid="{00000000-0005-0000-0000-000054160000}"/>
    <cellStyle name="Normal 15 4 2 9" xfId="6976" xr:uid="{00000000-0005-0000-0000-000055160000}"/>
    <cellStyle name="Normal 15 4 2_Age_Gender" xfId="6977" xr:uid="{00000000-0005-0000-0000-000056160000}"/>
    <cellStyle name="Normal 15 4 3" xfId="6978" xr:uid="{00000000-0005-0000-0000-000057160000}"/>
    <cellStyle name="Normal 15 4 3 2" xfId="6979" xr:uid="{00000000-0005-0000-0000-000058160000}"/>
    <cellStyle name="Normal 15 4 3 2 2" xfId="6980" xr:uid="{00000000-0005-0000-0000-000059160000}"/>
    <cellStyle name="Normal 15 4 3 2 2 2" xfId="6981" xr:uid="{00000000-0005-0000-0000-00005A160000}"/>
    <cellStyle name="Normal 15 4 3 2 2 3" xfId="6982" xr:uid="{00000000-0005-0000-0000-00005B160000}"/>
    <cellStyle name="Normal 15 4 3 2 3" xfId="6983" xr:uid="{00000000-0005-0000-0000-00005C160000}"/>
    <cellStyle name="Normal 15 4 3 2 4" xfId="6984" xr:uid="{00000000-0005-0000-0000-00005D160000}"/>
    <cellStyle name="Normal 15 4 3 2 5" xfId="6985" xr:uid="{00000000-0005-0000-0000-00005E160000}"/>
    <cellStyle name="Normal 15 4 3 3" xfId="6986" xr:uid="{00000000-0005-0000-0000-00005F160000}"/>
    <cellStyle name="Normal 15 4 3 3 2" xfId="6987" xr:uid="{00000000-0005-0000-0000-000060160000}"/>
    <cellStyle name="Normal 15 4 3 3 3" xfId="6988" xr:uid="{00000000-0005-0000-0000-000061160000}"/>
    <cellStyle name="Normal 15 4 3 4" xfId="6989" xr:uid="{00000000-0005-0000-0000-000062160000}"/>
    <cellStyle name="Normal 15 4 3 5" xfId="6990" xr:uid="{00000000-0005-0000-0000-000063160000}"/>
    <cellStyle name="Normal 15 4 3 6" xfId="6991" xr:uid="{00000000-0005-0000-0000-000064160000}"/>
    <cellStyle name="Normal 15 4 3 7" xfId="6992" xr:uid="{00000000-0005-0000-0000-000065160000}"/>
    <cellStyle name="Normal 15 4 3 8" xfId="6993" xr:uid="{00000000-0005-0000-0000-000066160000}"/>
    <cellStyle name="Normal 15 4 4" xfId="6994" xr:uid="{00000000-0005-0000-0000-000067160000}"/>
    <cellStyle name="Normal 15 4 4 2" xfId="6995" xr:uid="{00000000-0005-0000-0000-000068160000}"/>
    <cellStyle name="Normal 15 4 4 2 2" xfId="6996" xr:uid="{00000000-0005-0000-0000-000069160000}"/>
    <cellStyle name="Normal 15 4 4 2 3" xfId="6997" xr:uid="{00000000-0005-0000-0000-00006A160000}"/>
    <cellStyle name="Normal 15 4 4 3" xfId="6998" xr:uid="{00000000-0005-0000-0000-00006B160000}"/>
    <cellStyle name="Normal 15 4 4 4" xfId="6999" xr:uid="{00000000-0005-0000-0000-00006C160000}"/>
    <cellStyle name="Normal 15 4 4 5" xfId="7000" xr:uid="{00000000-0005-0000-0000-00006D160000}"/>
    <cellStyle name="Normal 15 4 4 6" xfId="7001" xr:uid="{00000000-0005-0000-0000-00006E160000}"/>
    <cellStyle name="Normal 15 4 4 7" xfId="7002" xr:uid="{00000000-0005-0000-0000-00006F160000}"/>
    <cellStyle name="Normal 15 4 5" xfId="7003" xr:uid="{00000000-0005-0000-0000-000070160000}"/>
    <cellStyle name="Normal 15 4 5 2" xfId="7004" xr:uid="{00000000-0005-0000-0000-000071160000}"/>
    <cellStyle name="Normal 15 4 5 2 2" xfId="7005" xr:uid="{00000000-0005-0000-0000-000072160000}"/>
    <cellStyle name="Normal 15 4 5 2 3" xfId="7006" xr:uid="{00000000-0005-0000-0000-000073160000}"/>
    <cellStyle name="Normal 15 4 5 3" xfId="7007" xr:uid="{00000000-0005-0000-0000-000074160000}"/>
    <cellStyle name="Normal 15 4 5 4" xfId="7008" xr:uid="{00000000-0005-0000-0000-000075160000}"/>
    <cellStyle name="Normal 15 4 5 5" xfId="7009" xr:uid="{00000000-0005-0000-0000-000076160000}"/>
    <cellStyle name="Normal 15 4 6" xfId="7010" xr:uid="{00000000-0005-0000-0000-000077160000}"/>
    <cellStyle name="Normal 15 4 6 2" xfId="7011" xr:uid="{00000000-0005-0000-0000-000078160000}"/>
    <cellStyle name="Normal 15 4 6 3" xfId="7012" xr:uid="{00000000-0005-0000-0000-000079160000}"/>
    <cellStyle name="Normal 15 4 7" xfId="7013" xr:uid="{00000000-0005-0000-0000-00007A160000}"/>
    <cellStyle name="Normal 15 4 7 2" xfId="7014" xr:uid="{00000000-0005-0000-0000-00007B160000}"/>
    <cellStyle name="Normal 15 4 8" xfId="7015" xr:uid="{00000000-0005-0000-0000-00007C160000}"/>
    <cellStyle name="Normal 15 4 8 2" xfId="7016" xr:uid="{00000000-0005-0000-0000-00007D160000}"/>
    <cellStyle name="Normal 15 4 9" xfId="7017" xr:uid="{00000000-0005-0000-0000-00007E160000}"/>
    <cellStyle name="Normal 15 4_Age_Gender" xfId="7018" xr:uid="{00000000-0005-0000-0000-00007F160000}"/>
    <cellStyle name="Normal 15 5" xfId="143" xr:uid="{00000000-0005-0000-0000-000080160000}"/>
    <cellStyle name="Normal 15 5 10" xfId="7019" xr:uid="{00000000-0005-0000-0000-000081160000}"/>
    <cellStyle name="Normal 15 5 11" xfId="7020" xr:uid="{00000000-0005-0000-0000-000082160000}"/>
    <cellStyle name="Normal 15 5 12" xfId="7021" xr:uid="{00000000-0005-0000-0000-000083160000}"/>
    <cellStyle name="Normal 15 5 2" xfId="7022" xr:uid="{00000000-0005-0000-0000-000084160000}"/>
    <cellStyle name="Normal 15 5 2 10" xfId="7023" xr:uid="{00000000-0005-0000-0000-000085160000}"/>
    <cellStyle name="Normal 15 5 2 2" xfId="7024" xr:uid="{00000000-0005-0000-0000-000086160000}"/>
    <cellStyle name="Normal 15 5 2 2 2" xfId="7025" xr:uid="{00000000-0005-0000-0000-000087160000}"/>
    <cellStyle name="Normal 15 5 2 2 2 2" xfId="7026" xr:uid="{00000000-0005-0000-0000-000088160000}"/>
    <cellStyle name="Normal 15 5 2 2 2 2 2" xfId="7027" xr:uid="{00000000-0005-0000-0000-000089160000}"/>
    <cellStyle name="Normal 15 5 2 2 2 2 3" xfId="7028" xr:uid="{00000000-0005-0000-0000-00008A160000}"/>
    <cellStyle name="Normal 15 5 2 2 2 3" xfId="7029" xr:uid="{00000000-0005-0000-0000-00008B160000}"/>
    <cellStyle name="Normal 15 5 2 2 2 4" xfId="7030" xr:uid="{00000000-0005-0000-0000-00008C160000}"/>
    <cellStyle name="Normal 15 5 2 2 2 5" xfId="7031" xr:uid="{00000000-0005-0000-0000-00008D160000}"/>
    <cellStyle name="Normal 15 5 2 2 3" xfId="7032" xr:uid="{00000000-0005-0000-0000-00008E160000}"/>
    <cellStyle name="Normal 15 5 2 2 3 2" xfId="7033" xr:uid="{00000000-0005-0000-0000-00008F160000}"/>
    <cellStyle name="Normal 15 5 2 2 3 3" xfId="7034" xr:uid="{00000000-0005-0000-0000-000090160000}"/>
    <cellStyle name="Normal 15 5 2 2 4" xfId="7035" xr:uid="{00000000-0005-0000-0000-000091160000}"/>
    <cellStyle name="Normal 15 5 2 2 5" xfId="7036" xr:uid="{00000000-0005-0000-0000-000092160000}"/>
    <cellStyle name="Normal 15 5 2 2 6" xfId="7037" xr:uid="{00000000-0005-0000-0000-000093160000}"/>
    <cellStyle name="Normal 15 5 2 2 7" xfId="7038" xr:uid="{00000000-0005-0000-0000-000094160000}"/>
    <cellStyle name="Normal 15 5 2 2 8" xfId="7039" xr:uid="{00000000-0005-0000-0000-000095160000}"/>
    <cellStyle name="Normal 15 5 2 3" xfId="7040" xr:uid="{00000000-0005-0000-0000-000096160000}"/>
    <cellStyle name="Normal 15 5 2 3 2" xfId="7041" xr:uid="{00000000-0005-0000-0000-000097160000}"/>
    <cellStyle name="Normal 15 5 2 3 2 2" xfId="7042" xr:uid="{00000000-0005-0000-0000-000098160000}"/>
    <cellStyle name="Normal 15 5 2 3 2 3" xfId="7043" xr:uid="{00000000-0005-0000-0000-000099160000}"/>
    <cellStyle name="Normal 15 5 2 3 3" xfId="7044" xr:uid="{00000000-0005-0000-0000-00009A160000}"/>
    <cellStyle name="Normal 15 5 2 3 4" xfId="7045" xr:uid="{00000000-0005-0000-0000-00009B160000}"/>
    <cellStyle name="Normal 15 5 2 3 5" xfId="7046" xr:uid="{00000000-0005-0000-0000-00009C160000}"/>
    <cellStyle name="Normal 15 5 2 4" xfId="7047" xr:uid="{00000000-0005-0000-0000-00009D160000}"/>
    <cellStyle name="Normal 15 5 2 4 2" xfId="7048" xr:uid="{00000000-0005-0000-0000-00009E160000}"/>
    <cellStyle name="Normal 15 5 2 4 3" xfId="7049" xr:uid="{00000000-0005-0000-0000-00009F160000}"/>
    <cellStyle name="Normal 15 5 2 5" xfId="7050" xr:uid="{00000000-0005-0000-0000-0000A0160000}"/>
    <cellStyle name="Normal 15 5 2 5 2" xfId="7051" xr:uid="{00000000-0005-0000-0000-0000A1160000}"/>
    <cellStyle name="Normal 15 5 2 6" xfId="7052" xr:uid="{00000000-0005-0000-0000-0000A2160000}"/>
    <cellStyle name="Normal 15 5 2 6 2" xfId="7053" xr:uid="{00000000-0005-0000-0000-0000A3160000}"/>
    <cellStyle name="Normal 15 5 2 7" xfId="7054" xr:uid="{00000000-0005-0000-0000-0000A4160000}"/>
    <cellStyle name="Normal 15 5 2 8" xfId="7055" xr:uid="{00000000-0005-0000-0000-0000A5160000}"/>
    <cellStyle name="Normal 15 5 2 9" xfId="7056" xr:uid="{00000000-0005-0000-0000-0000A6160000}"/>
    <cellStyle name="Normal 15 5 2_Age_Gender" xfId="7057" xr:uid="{00000000-0005-0000-0000-0000A7160000}"/>
    <cellStyle name="Normal 15 5 3" xfId="7058" xr:uid="{00000000-0005-0000-0000-0000A8160000}"/>
    <cellStyle name="Normal 15 5 3 2" xfId="7059" xr:uid="{00000000-0005-0000-0000-0000A9160000}"/>
    <cellStyle name="Normal 15 5 3 2 2" xfId="7060" xr:uid="{00000000-0005-0000-0000-0000AA160000}"/>
    <cellStyle name="Normal 15 5 3 2 2 2" xfId="7061" xr:uid="{00000000-0005-0000-0000-0000AB160000}"/>
    <cellStyle name="Normal 15 5 3 2 2 3" xfId="7062" xr:uid="{00000000-0005-0000-0000-0000AC160000}"/>
    <cellStyle name="Normal 15 5 3 2 3" xfId="7063" xr:uid="{00000000-0005-0000-0000-0000AD160000}"/>
    <cellStyle name="Normal 15 5 3 2 4" xfId="7064" xr:uid="{00000000-0005-0000-0000-0000AE160000}"/>
    <cellStyle name="Normal 15 5 3 2 5" xfId="7065" xr:uid="{00000000-0005-0000-0000-0000AF160000}"/>
    <cellStyle name="Normal 15 5 3 3" xfId="7066" xr:uid="{00000000-0005-0000-0000-0000B0160000}"/>
    <cellStyle name="Normal 15 5 3 3 2" xfId="7067" xr:uid="{00000000-0005-0000-0000-0000B1160000}"/>
    <cellStyle name="Normal 15 5 3 3 3" xfId="7068" xr:uid="{00000000-0005-0000-0000-0000B2160000}"/>
    <cellStyle name="Normal 15 5 3 4" xfId="7069" xr:uid="{00000000-0005-0000-0000-0000B3160000}"/>
    <cellStyle name="Normal 15 5 3 5" xfId="7070" xr:uid="{00000000-0005-0000-0000-0000B4160000}"/>
    <cellStyle name="Normal 15 5 3 6" xfId="7071" xr:uid="{00000000-0005-0000-0000-0000B5160000}"/>
    <cellStyle name="Normal 15 5 3 7" xfId="7072" xr:uid="{00000000-0005-0000-0000-0000B6160000}"/>
    <cellStyle name="Normal 15 5 3 8" xfId="7073" xr:uid="{00000000-0005-0000-0000-0000B7160000}"/>
    <cellStyle name="Normal 15 5 4" xfId="7074" xr:uid="{00000000-0005-0000-0000-0000B8160000}"/>
    <cellStyle name="Normal 15 5 4 2" xfId="7075" xr:uid="{00000000-0005-0000-0000-0000B9160000}"/>
    <cellStyle name="Normal 15 5 4 2 2" xfId="7076" xr:uid="{00000000-0005-0000-0000-0000BA160000}"/>
    <cellStyle name="Normal 15 5 4 2 3" xfId="7077" xr:uid="{00000000-0005-0000-0000-0000BB160000}"/>
    <cellStyle name="Normal 15 5 4 3" xfId="7078" xr:uid="{00000000-0005-0000-0000-0000BC160000}"/>
    <cellStyle name="Normal 15 5 4 4" xfId="7079" xr:uid="{00000000-0005-0000-0000-0000BD160000}"/>
    <cellStyle name="Normal 15 5 4 5" xfId="7080" xr:uid="{00000000-0005-0000-0000-0000BE160000}"/>
    <cellStyle name="Normal 15 5 4 6" xfId="7081" xr:uid="{00000000-0005-0000-0000-0000BF160000}"/>
    <cellStyle name="Normal 15 5 4 7" xfId="7082" xr:uid="{00000000-0005-0000-0000-0000C0160000}"/>
    <cellStyle name="Normal 15 5 5" xfId="7083" xr:uid="{00000000-0005-0000-0000-0000C1160000}"/>
    <cellStyle name="Normal 15 5 5 2" xfId="7084" xr:uid="{00000000-0005-0000-0000-0000C2160000}"/>
    <cellStyle name="Normal 15 5 5 2 2" xfId="7085" xr:uid="{00000000-0005-0000-0000-0000C3160000}"/>
    <cellStyle name="Normal 15 5 5 2 3" xfId="7086" xr:uid="{00000000-0005-0000-0000-0000C4160000}"/>
    <cellStyle name="Normal 15 5 5 3" xfId="7087" xr:uid="{00000000-0005-0000-0000-0000C5160000}"/>
    <cellStyle name="Normal 15 5 5 4" xfId="7088" xr:uid="{00000000-0005-0000-0000-0000C6160000}"/>
    <cellStyle name="Normal 15 5 5 5" xfId="7089" xr:uid="{00000000-0005-0000-0000-0000C7160000}"/>
    <cellStyle name="Normal 15 5 6" xfId="7090" xr:uid="{00000000-0005-0000-0000-0000C8160000}"/>
    <cellStyle name="Normal 15 5 6 2" xfId="7091" xr:uid="{00000000-0005-0000-0000-0000C9160000}"/>
    <cellStyle name="Normal 15 5 6 3" xfId="7092" xr:uid="{00000000-0005-0000-0000-0000CA160000}"/>
    <cellStyle name="Normal 15 5 7" xfId="7093" xr:uid="{00000000-0005-0000-0000-0000CB160000}"/>
    <cellStyle name="Normal 15 5 7 2" xfId="7094" xr:uid="{00000000-0005-0000-0000-0000CC160000}"/>
    <cellStyle name="Normal 15 5 8" xfId="7095" xr:uid="{00000000-0005-0000-0000-0000CD160000}"/>
    <cellStyle name="Normal 15 5 8 2" xfId="7096" xr:uid="{00000000-0005-0000-0000-0000CE160000}"/>
    <cellStyle name="Normal 15 5 9" xfId="7097" xr:uid="{00000000-0005-0000-0000-0000CF160000}"/>
    <cellStyle name="Normal 15 5_Age_Gender" xfId="7098" xr:uid="{00000000-0005-0000-0000-0000D0160000}"/>
    <cellStyle name="Normal 15 6" xfId="144" xr:uid="{00000000-0005-0000-0000-0000D1160000}"/>
    <cellStyle name="Normal 15 6 10" xfId="7099" xr:uid="{00000000-0005-0000-0000-0000D2160000}"/>
    <cellStyle name="Normal 15 6 11" xfId="7100" xr:uid="{00000000-0005-0000-0000-0000D3160000}"/>
    <cellStyle name="Normal 15 6 12" xfId="7101" xr:uid="{00000000-0005-0000-0000-0000D4160000}"/>
    <cellStyle name="Normal 15 6 2" xfId="7102" xr:uid="{00000000-0005-0000-0000-0000D5160000}"/>
    <cellStyle name="Normal 15 6 2 10" xfId="7103" xr:uid="{00000000-0005-0000-0000-0000D6160000}"/>
    <cellStyle name="Normal 15 6 2 2" xfId="7104" xr:uid="{00000000-0005-0000-0000-0000D7160000}"/>
    <cellStyle name="Normal 15 6 2 2 2" xfId="7105" xr:uid="{00000000-0005-0000-0000-0000D8160000}"/>
    <cellStyle name="Normal 15 6 2 2 2 2" xfId="7106" xr:uid="{00000000-0005-0000-0000-0000D9160000}"/>
    <cellStyle name="Normal 15 6 2 2 2 2 2" xfId="7107" xr:uid="{00000000-0005-0000-0000-0000DA160000}"/>
    <cellStyle name="Normal 15 6 2 2 2 2 3" xfId="7108" xr:uid="{00000000-0005-0000-0000-0000DB160000}"/>
    <cellStyle name="Normal 15 6 2 2 2 3" xfId="7109" xr:uid="{00000000-0005-0000-0000-0000DC160000}"/>
    <cellStyle name="Normal 15 6 2 2 2 4" xfId="7110" xr:uid="{00000000-0005-0000-0000-0000DD160000}"/>
    <cellStyle name="Normal 15 6 2 2 2 5" xfId="7111" xr:uid="{00000000-0005-0000-0000-0000DE160000}"/>
    <cellStyle name="Normal 15 6 2 2 3" xfId="7112" xr:uid="{00000000-0005-0000-0000-0000DF160000}"/>
    <cellStyle name="Normal 15 6 2 2 3 2" xfId="7113" xr:uid="{00000000-0005-0000-0000-0000E0160000}"/>
    <cellStyle name="Normal 15 6 2 2 3 3" xfId="7114" xr:uid="{00000000-0005-0000-0000-0000E1160000}"/>
    <cellStyle name="Normal 15 6 2 2 4" xfId="7115" xr:uid="{00000000-0005-0000-0000-0000E2160000}"/>
    <cellStyle name="Normal 15 6 2 2 5" xfId="7116" xr:uid="{00000000-0005-0000-0000-0000E3160000}"/>
    <cellStyle name="Normal 15 6 2 2 6" xfId="7117" xr:uid="{00000000-0005-0000-0000-0000E4160000}"/>
    <cellStyle name="Normal 15 6 2 2 7" xfId="7118" xr:uid="{00000000-0005-0000-0000-0000E5160000}"/>
    <cellStyle name="Normal 15 6 2 2 8" xfId="7119" xr:uid="{00000000-0005-0000-0000-0000E6160000}"/>
    <cellStyle name="Normal 15 6 2 3" xfId="7120" xr:uid="{00000000-0005-0000-0000-0000E7160000}"/>
    <cellStyle name="Normal 15 6 2 3 2" xfId="7121" xr:uid="{00000000-0005-0000-0000-0000E8160000}"/>
    <cellStyle name="Normal 15 6 2 3 2 2" xfId="7122" xr:uid="{00000000-0005-0000-0000-0000E9160000}"/>
    <cellStyle name="Normal 15 6 2 3 2 3" xfId="7123" xr:uid="{00000000-0005-0000-0000-0000EA160000}"/>
    <cellStyle name="Normal 15 6 2 3 3" xfId="7124" xr:uid="{00000000-0005-0000-0000-0000EB160000}"/>
    <cellStyle name="Normal 15 6 2 3 4" xfId="7125" xr:uid="{00000000-0005-0000-0000-0000EC160000}"/>
    <cellStyle name="Normal 15 6 2 3 5" xfId="7126" xr:uid="{00000000-0005-0000-0000-0000ED160000}"/>
    <cellStyle name="Normal 15 6 2 4" xfId="7127" xr:uid="{00000000-0005-0000-0000-0000EE160000}"/>
    <cellStyle name="Normal 15 6 2 4 2" xfId="7128" xr:uid="{00000000-0005-0000-0000-0000EF160000}"/>
    <cellStyle name="Normal 15 6 2 4 3" xfId="7129" xr:uid="{00000000-0005-0000-0000-0000F0160000}"/>
    <cellStyle name="Normal 15 6 2 5" xfId="7130" xr:uid="{00000000-0005-0000-0000-0000F1160000}"/>
    <cellStyle name="Normal 15 6 2 5 2" xfId="7131" xr:uid="{00000000-0005-0000-0000-0000F2160000}"/>
    <cellStyle name="Normal 15 6 2 6" xfId="7132" xr:uid="{00000000-0005-0000-0000-0000F3160000}"/>
    <cellStyle name="Normal 15 6 2 6 2" xfId="7133" xr:uid="{00000000-0005-0000-0000-0000F4160000}"/>
    <cellStyle name="Normal 15 6 2 7" xfId="7134" xr:uid="{00000000-0005-0000-0000-0000F5160000}"/>
    <cellStyle name="Normal 15 6 2 8" xfId="7135" xr:uid="{00000000-0005-0000-0000-0000F6160000}"/>
    <cellStyle name="Normal 15 6 2 9" xfId="7136" xr:uid="{00000000-0005-0000-0000-0000F7160000}"/>
    <cellStyle name="Normal 15 6 2_Age_Gender" xfId="7137" xr:uid="{00000000-0005-0000-0000-0000F8160000}"/>
    <cellStyle name="Normal 15 6 3" xfId="7138" xr:uid="{00000000-0005-0000-0000-0000F9160000}"/>
    <cellStyle name="Normal 15 6 3 2" xfId="7139" xr:uid="{00000000-0005-0000-0000-0000FA160000}"/>
    <cellStyle name="Normal 15 6 3 2 2" xfId="7140" xr:uid="{00000000-0005-0000-0000-0000FB160000}"/>
    <cellStyle name="Normal 15 6 3 2 2 2" xfId="7141" xr:uid="{00000000-0005-0000-0000-0000FC160000}"/>
    <cellStyle name="Normal 15 6 3 2 2 3" xfId="7142" xr:uid="{00000000-0005-0000-0000-0000FD160000}"/>
    <cellStyle name="Normal 15 6 3 2 3" xfId="7143" xr:uid="{00000000-0005-0000-0000-0000FE160000}"/>
    <cellStyle name="Normal 15 6 3 2 4" xfId="7144" xr:uid="{00000000-0005-0000-0000-0000FF160000}"/>
    <cellStyle name="Normal 15 6 3 2 5" xfId="7145" xr:uid="{00000000-0005-0000-0000-000000170000}"/>
    <cellStyle name="Normal 15 6 3 3" xfId="7146" xr:uid="{00000000-0005-0000-0000-000001170000}"/>
    <cellStyle name="Normal 15 6 3 3 2" xfId="7147" xr:uid="{00000000-0005-0000-0000-000002170000}"/>
    <cellStyle name="Normal 15 6 3 3 3" xfId="7148" xr:uid="{00000000-0005-0000-0000-000003170000}"/>
    <cellStyle name="Normal 15 6 3 4" xfId="7149" xr:uid="{00000000-0005-0000-0000-000004170000}"/>
    <cellStyle name="Normal 15 6 3 5" xfId="7150" xr:uid="{00000000-0005-0000-0000-000005170000}"/>
    <cellStyle name="Normal 15 6 3 6" xfId="7151" xr:uid="{00000000-0005-0000-0000-000006170000}"/>
    <cellStyle name="Normal 15 6 3 7" xfId="7152" xr:uid="{00000000-0005-0000-0000-000007170000}"/>
    <cellStyle name="Normal 15 6 3 8" xfId="7153" xr:uid="{00000000-0005-0000-0000-000008170000}"/>
    <cellStyle name="Normal 15 6 4" xfId="7154" xr:uid="{00000000-0005-0000-0000-000009170000}"/>
    <cellStyle name="Normal 15 6 4 2" xfId="7155" xr:uid="{00000000-0005-0000-0000-00000A170000}"/>
    <cellStyle name="Normal 15 6 4 2 2" xfId="7156" xr:uid="{00000000-0005-0000-0000-00000B170000}"/>
    <cellStyle name="Normal 15 6 4 2 3" xfId="7157" xr:uid="{00000000-0005-0000-0000-00000C170000}"/>
    <cellStyle name="Normal 15 6 4 3" xfId="7158" xr:uid="{00000000-0005-0000-0000-00000D170000}"/>
    <cellStyle name="Normal 15 6 4 4" xfId="7159" xr:uid="{00000000-0005-0000-0000-00000E170000}"/>
    <cellStyle name="Normal 15 6 4 5" xfId="7160" xr:uid="{00000000-0005-0000-0000-00000F170000}"/>
    <cellStyle name="Normal 15 6 4 6" xfId="7161" xr:uid="{00000000-0005-0000-0000-000010170000}"/>
    <cellStyle name="Normal 15 6 4 7" xfId="7162" xr:uid="{00000000-0005-0000-0000-000011170000}"/>
    <cellStyle name="Normal 15 6 5" xfId="7163" xr:uid="{00000000-0005-0000-0000-000012170000}"/>
    <cellStyle name="Normal 15 6 5 2" xfId="7164" xr:uid="{00000000-0005-0000-0000-000013170000}"/>
    <cellStyle name="Normal 15 6 5 2 2" xfId="7165" xr:uid="{00000000-0005-0000-0000-000014170000}"/>
    <cellStyle name="Normal 15 6 5 2 3" xfId="7166" xr:uid="{00000000-0005-0000-0000-000015170000}"/>
    <cellStyle name="Normal 15 6 5 3" xfId="7167" xr:uid="{00000000-0005-0000-0000-000016170000}"/>
    <cellStyle name="Normal 15 6 5 4" xfId="7168" xr:uid="{00000000-0005-0000-0000-000017170000}"/>
    <cellStyle name="Normal 15 6 5 5" xfId="7169" xr:uid="{00000000-0005-0000-0000-000018170000}"/>
    <cellStyle name="Normal 15 6 6" xfId="7170" xr:uid="{00000000-0005-0000-0000-000019170000}"/>
    <cellStyle name="Normal 15 6 6 2" xfId="7171" xr:uid="{00000000-0005-0000-0000-00001A170000}"/>
    <cellStyle name="Normal 15 6 6 3" xfId="7172" xr:uid="{00000000-0005-0000-0000-00001B170000}"/>
    <cellStyle name="Normal 15 6 7" xfId="7173" xr:uid="{00000000-0005-0000-0000-00001C170000}"/>
    <cellStyle name="Normal 15 6 7 2" xfId="7174" xr:uid="{00000000-0005-0000-0000-00001D170000}"/>
    <cellStyle name="Normal 15 6 8" xfId="7175" xr:uid="{00000000-0005-0000-0000-00001E170000}"/>
    <cellStyle name="Normal 15 6 8 2" xfId="7176" xr:uid="{00000000-0005-0000-0000-00001F170000}"/>
    <cellStyle name="Normal 15 6 9" xfId="7177" xr:uid="{00000000-0005-0000-0000-000020170000}"/>
    <cellStyle name="Normal 15 6_Age_Gender" xfId="7178" xr:uid="{00000000-0005-0000-0000-000021170000}"/>
    <cellStyle name="Normal 15 7" xfId="145" xr:uid="{00000000-0005-0000-0000-000022170000}"/>
    <cellStyle name="Normal 15 7 10" xfId="7179" xr:uid="{00000000-0005-0000-0000-000023170000}"/>
    <cellStyle name="Normal 15 7 11" xfId="7180" xr:uid="{00000000-0005-0000-0000-000024170000}"/>
    <cellStyle name="Normal 15 7 12" xfId="7181" xr:uid="{00000000-0005-0000-0000-000025170000}"/>
    <cellStyle name="Normal 15 7 2" xfId="7182" xr:uid="{00000000-0005-0000-0000-000026170000}"/>
    <cellStyle name="Normal 15 7 2 10" xfId="7183" xr:uid="{00000000-0005-0000-0000-000027170000}"/>
    <cellStyle name="Normal 15 7 2 2" xfId="7184" xr:uid="{00000000-0005-0000-0000-000028170000}"/>
    <cellStyle name="Normal 15 7 2 2 2" xfId="7185" xr:uid="{00000000-0005-0000-0000-000029170000}"/>
    <cellStyle name="Normal 15 7 2 2 2 2" xfId="7186" xr:uid="{00000000-0005-0000-0000-00002A170000}"/>
    <cellStyle name="Normal 15 7 2 2 2 2 2" xfId="7187" xr:uid="{00000000-0005-0000-0000-00002B170000}"/>
    <cellStyle name="Normal 15 7 2 2 2 2 3" xfId="7188" xr:uid="{00000000-0005-0000-0000-00002C170000}"/>
    <cellStyle name="Normal 15 7 2 2 2 3" xfId="7189" xr:uid="{00000000-0005-0000-0000-00002D170000}"/>
    <cellStyle name="Normal 15 7 2 2 2 4" xfId="7190" xr:uid="{00000000-0005-0000-0000-00002E170000}"/>
    <cellStyle name="Normal 15 7 2 2 2 5" xfId="7191" xr:uid="{00000000-0005-0000-0000-00002F170000}"/>
    <cellStyle name="Normal 15 7 2 2 3" xfId="7192" xr:uid="{00000000-0005-0000-0000-000030170000}"/>
    <cellStyle name="Normal 15 7 2 2 3 2" xfId="7193" xr:uid="{00000000-0005-0000-0000-000031170000}"/>
    <cellStyle name="Normal 15 7 2 2 3 3" xfId="7194" xr:uid="{00000000-0005-0000-0000-000032170000}"/>
    <cellStyle name="Normal 15 7 2 2 4" xfId="7195" xr:uid="{00000000-0005-0000-0000-000033170000}"/>
    <cellStyle name="Normal 15 7 2 2 5" xfId="7196" xr:uid="{00000000-0005-0000-0000-000034170000}"/>
    <cellStyle name="Normal 15 7 2 2 6" xfId="7197" xr:uid="{00000000-0005-0000-0000-000035170000}"/>
    <cellStyle name="Normal 15 7 2 2 7" xfId="7198" xr:uid="{00000000-0005-0000-0000-000036170000}"/>
    <cellStyle name="Normal 15 7 2 2 8" xfId="7199" xr:uid="{00000000-0005-0000-0000-000037170000}"/>
    <cellStyle name="Normal 15 7 2 3" xfId="7200" xr:uid="{00000000-0005-0000-0000-000038170000}"/>
    <cellStyle name="Normal 15 7 2 3 2" xfId="7201" xr:uid="{00000000-0005-0000-0000-000039170000}"/>
    <cellStyle name="Normal 15 7 2 3 2 2" xfId="7202" xr:uid="{00000000-0005-0000-0000-00003A170000}"/>
    <cellStyle name="Normal 15 7 2 3 2 3" xfId="7203" xr:uid="{00000000-0005-0000-0000-00003B170000}"/>
    <cellStyle name="Normal 15 7 2 3 3" xfId="7204" xr:uid="{00000000-0005-0000-0000-00003C170000}"/>
    <cellStyle name="Normal 15 7 2 3 4" xfId="7205" xr:uid="{00000000-0005-0000-0000-00003D170000}"/>
    <cellStyle name="Normal 15 7 2 3 5" xfId="7206" xr:uid="{00000000-0005-0000-0000-00003E170000}"/>
    <cellStyle name="Normal 15 7 2 4" xfId="7207" xr:uid="{00000000-0005-0000-0000-00003F170000}"/>
    <cellStyle name="Normal 15 7 2 4 2" xfId="7208" xr:uid="{00000000-0005-0000-0000-000040170000}"/>
    <cellStyle name="Normal 15 7 2 4 3" xfId="7209" xr:uid="{00000000-0005-0000-0000-000041170000}"/>
    <cellStyle name="Normal 15 7 2 5" xfId="7210" xr:uid="{00000000-0005-0000-0000-000042170000}"/>
    <cellStyle name="Normal 15 7 2 5 2" xfId="7211" xr:uid="{00000000-0005-0000-0000-000043170000}"/>
    <cellStyle name="Normal 15 7 2 6" xfId="7212" xr:uid="{00000000-0005-0000-0000-000044170000}"/>
    <cellStyle name="Normal 15 7 2 6 2" xfId="7213" xr:uid="{00000000-0005-0000-0000-000045170000}"/>
    <cellStyle name="Normal 15 7 2 7" xfId="7214" xr:uid="{00000000-0005-0000-0000-000046170000}"/>
    <cellStyle name="Normal 15 7 2 8" xfId="7215" xr:uid="{00000000-0005-0000-0000-000047170000}"/>
    <cellStyle name="Normal 15 7 2 9" xfId="7216" xr:uid="{00000000-0005-0000-0000-000048170000}"/>
    <cellStyle name="Normal 15 7 2_Age_Gender" xfId="7217" xr:uid="{00000000-0005-0000-0000-000049170000}"/>
    <cellStyle name="Normal 15 7 3" xfId="7218" xr:uid="{00000000-0005-0000-0000-00004A170000}"/>
    <cellStyle name="Normal 15 7 3 2" xfId="7219" xr:uid="{00000000-0005-0000-0000-00004B170000}"/>
    <cellStyle name="Normal 15 7 3 2 2" xfId="7220" xr:uid="{00000000-0005-0000-0000-00004C170000}"/>
    <cellStyle name="Normal 15 7 3 2 2 2" xfId="7221" xr:uid="{00000000-0005-0000-0000-00004D170000}"/>
    <cellStyle name="Normal 15 7 3 2 2 3" xfId="7222" xr:uid="{00000000-0005-0000-0000-00004E170000}"/>
    <cellStyle name="Normal 15 7 3 2 3" xfId="7223" xr:uid="{00000000-0005-0000-0000-00004F170000}"/>
    <cellStyle name="Normal 15 7 3 2 4" xfId="7224" xr:uid="{00000000-0005-0000-0000-000050170000}"/>
    <cellStyle name="Normal 15 7 3 2 5" xfId="7225" xr:uid="{00000000-0005-0000-0000-000051170000}"/>
    <cellStyle name="Normal 15 7 3 3" xfId="7226" xr:uid="{00000000-0005-0000-0000-000052170000}"/>
    <cellStyle name="Normal 15 7 3 3 2" xfId="7227" xr:uid="{00000000-0005-0000-0000-000053170000}"/>
    <cellStyle name="Normal 15 7 3 3 3" xfId="7228" xr:uid="{00000000-0005-0000-0000-000054170000}"/>
    <cellStyle name="Normal 15 7 3 4" xfId="7229" xr:uid="{00000000-0005-0000-0000-000055170000}"/>
    <cellStyle name="Normal 15 7 3 5" xfId="7230" xr:uid="{00000000-0005-0000-0000-000056170000}"/>
    <cellStyle name="Normal 15 7 3 6" xfId="7231" xr:uid="{00000000-0005-0000-0000-000057170000}"/>
    <cellStyle name="Normal 15 7 3 7" xfId="7232" xr:uid="{00000000-0005-0000-0000-000058170000}"/>
    <cellStyle name="Normal 15 7 3 8" xfId="7233" xr:uid="{00000000-0005-0000-0000-000059170000}"/>
    <cellStyle name="Normal 15 7 4" xfId="7234" xr:uid="{00000000-0005-0000-0000-00005A170000}"/>
    <cellStyle name="Normal 15 7 4 2" xfId="7235" xr:uid="{00000000-0005-0000-0000-00005B170000}"/>
    <cellStyle name="Normal 15 7 4 2 2" xfId="7236" xr:uid="{00000000-0005-0000-0000-00005C170000}"/>
    <cellStyle name="Normal 15 7 4 2 3" xfId="7237" xr:uid="{00000000-0005-0000-0000-00005D170000}"/>
    <cellStyle name="Normal 15 7 4 3" xfId="7238" xr:uid="{00000000-0005-0000-0000-00005E170000}"/>
    <cellStyle name="Normal 15 7 4 4" xfId="7239" xr:uid="{00000000-0005-0000-0000-00005F170000}"/>
    <cellStyle name="Normal 15 7 4 5" xfId="7240" xr:uid="{00000000-0005-0000-0000-000060170000}"/>
    <cellStyle name="Normal 15 7 4 6" xfId="7241" xr:uid="{00000000-0005-0000-0000-000061170000}"/>
    <cellStyle name="Normal 15 7 4 7" xfId="7242" xr:uid="{00000000-0005-0000-0000-000062170000}"/>
    <cellStyle name="Normal 15 7 5" xfId="7243" xr:uid="{00000000-0005-0000-0000-000063170000}"/>
    <cellStyle name="Normal 15 7 5 2" xfId="7244" xr:uid="{00000000-0005-0000-0000-000064170000}"/>
    <cellStyle name="Normal 15 7 5 2 2" xfId="7245" xr:uid="{00000000-0005-0000-0000-000065170000}"/>
    <cellStyle name="Normal 15 7 5 2 3" xfId="7246" xr:uid="{00000000-0005-0000-0000-000066170000}"/>
    <cellStyle name="Normal 15 7 5 3" xfId="7247" xr:uid="{00000000-0005-0000-0000-000067170000}"/>
    <cellStyle name="Normal 15 7 5 4" xfId="7248" xr:uid="{00000000-0005-0000-0000-000068170000}"/>
    <cellStyle name="Normal 15 7 5 5" xfId="7249" xr:uid="{00000000-0005-0000-0000-000069170000}"/>
    <cellStyle name="Normal 15 7 6" xfId="7250" xr:uid="{00000000-0005-0000-0000-00006A170000}"/>
    <cellStyle name="Normal 15 7 6 2" xfId="7251" xr:uid="{00000000-0005-0000-0000-00006B170000}"/>
    <cellStyle name="Normal 15 7 6 3" xfId="7252" xr:uid="{00000000-0005-0000-0000-00006C170000}"/>
    <cellStyle name="Normal 15 7 7" xfId="7253" xr:uid="{00000000-0005-0000-0000-00006D170000}"/>
    <cellStyle name="Normal 15 7 7 2" xfId="7254" xr:uid="{00000000-0005-0000-0000-00006E170000}"/>
    <cellStyle name="Normal 15 7 8" xfId="7255" xr:uid="{00000000-0005-0000-0000-00006F170000}"/>
    <cellStyle name="Normal 15 7 8 2" xfId="7256" xr:uid="{00000000-0005-0000-0000-000070170000}"/>
    <cellStyle name="Normal 15 7 9" xfId="7257" xr:uid="{00000000-0005-0000-0000-000071170000}"/>
    <cellStyle name="Normal 15 7_Age_Gender" xfId="7258" xr:uid="{00000000-0005-0000-0000-000072170000}"/>
    <cellStyle name="Normal 15 8" xfId="146" xr:uid="{00000000-0005-0000-0000-000073170000}"/>
    <cellStyle name="Normal 15 8 10" xfId="7259" xr:uid="{00000000-0005-0000-0000-000074170000}"/>
    <cellStyle name="Normal 15 8 11" xfId="7260" xr:uid="{00000000-0005-0000-0000-000075170000}"/>
    <cellStyle name="Normal 15 8 12" xfId="7261" xr:uid="{00000000-0005-0000-0000-000076170000}"/>
    <cellStyle name="Normal 15 8 2" xfId="7262" xr:uid="{00000000-0005-0000-0000-000077170000}"/>
    <cellStyle name="Normal 15 8 2 10" xfId="7263" xr:uid="{00000000-0005-0000-0000-000078170000}"/>
    <cellStyle name="Normal 15 8 2 2" xfId="7264" xr:uid="{00000000-0005-0000-0000-000079170000}"/>
    <cellStyle name="Normal 15 8 2 2 2" xfId="7265" xr:uid="{00000000-0005-0000-0000-00007A170000}"/>
    <cellStyle name="Normal 15 8 2 2 2 2" xfId="7266" xr:uid="{00000000-0005-0000-0000-00007B170000}"/>
    <cellStyle name="Normal 15 8 2 2 2 2 2" xfId="7267" xr:uid="{00000000-0005-0000-0000-00007C170000}"/>
    <cellStyle name="Normal 15 8 2 2 2 2 3" xfId="7268" xr:uid="{00000000-0005-0000-0000-00007D170000}"/>
    <cellStyle name="Normal 15 8 2 2 2 3" xfId="7269" xr:uid="{00000000-0005-0000-0000-00007E170000}"/>
    <cellStyle name="Normal 15 8 2 2 2 4" xfId="7270" xr:uid="{00000000-0005-0000-0000-00007F170000}"/>
    <cellStyle name="Normal 15 8 2 2 2 5" xfId="7271" xr:uid="{00000000-0005-0000-0000-000080170000}"/>
    <cellStyle name="Normal 15 8 2 2 3" xfId="7272" xr:uid="{00000000-0005-0000-0000-000081170000}"/>
    <cellStyle name="Normal 15 8 2 2 3 2" xfId="7273" xr:uid="{00000000-0005-0000-0000-000082170000}"/>
    <cellStyle name="Normal 15 8 2 2 3 3" xfId="7274" xr:uid="{00000000-0005-0000-0000-000083170000}"/>
    <cellStyle name="Normal 15 8 2 2 4" xfId="7275" xr:uid="{00000000-0005-0000-0000-000084170000}"/>
    <cellStyle name="Normal 15 8 2 2 5" xfId="7276" xr:uid="{00000000-0005-0000-0000-000085170000}"/>
    <cellStyle name="Normal 15 8 2 2 6" xfId="7277" xr:uid="{00000000-0005-0000-0000-000086170000}"/>
    <cellStyle name="Normal 15 8 2 2 7" xfId="7278" xr:uid="{00000000-0005-0000-0000-000087170000}"/>
    <cellStyle name="Normal 15 8 2 2 8" xfId="7279" xr:uid="{00000000-0005-0000-0000-000088170000}"/>
    <cellStyle name="Normal 15 8 2 3" xfId="7280" xr:uid="{00000000-0005-0000-0000-000089170000}"/>
    <cellStyle name="Normal 15 8 2 3 2" xfId="7281" xr:uid="{00000000-0005-0000-0000-00008A170000}"/>
    <cellStyle name="Normal 15 8 2 3 2 2" xfId="7282" xr:uid="{00000000-0005-0000-0000-00008B170000}"/>
    <cellStyle name="Normal 15 8 2 3 2 3" xfId="7283" xr:uid="{00000000-0005-0000-0000-00008C170000}"/>
    <cellStyle name="Normal 15 8 2 3 3" xfId="7284" xr:uid="{00000000-0005-0000-0000-00008D170000}"/>
    <cellStyle name="Normal 15 8 2 3 4" xfId="7285" xr:uid="{00000000-0005-0000-0000-00008E170000}"/>
    <cellStyle name="Normal 15 8 2 3 5" xfId="7286" xr:uid="{00000000-0005-0000-0000-00008F170000}"/>
    <cellStyle name="Normal 15 8 2 4" xfId="7287" xr:uid="{00000000-0005-0000-0000-000090170000}"/>
    <cellStyle name="Normal 15 8 2 4 2" xfId="7288" xr:uid="{00000000-0005-0000-0000-000091170000}"/>
    <cellStyle name="Normal 15 8 2 4 3" xfId="7289" xr:uid="{00000000-0005-0000-0000-000092170000}"/>
    <cellStyle name="Normal 15 8 2 5" xfId="7290" xr:uid="{00000000-0005-0000-0000-000093170000}"/>
    <cellStyle name="Normal 15 8 2 5 2" xfId="7291" xr:uid="{00000000-0005-0000-0000-000094170000}"/>
    <cellStyle name="Normal 15 8 2 6" xfId="7292" xr:uid="{00000000-0005-0000-0000-000095170000}"/>
    <cellStyle name="Normal 15 8 2 6 2" xfId="7293" xr:uid="{00000000-0005-0000-0000-000096170000}"/>
    <cellStyle name="Normal 15 8 2 7" xfId="7294" xr:uid="{00000000-0005-0000-0000-000097170000}"/>
    <cellStyle name="Normal 15 8 2 8" xfId="7295" xr:uid="{00000000-0005-0000-0000-000098170000}"/>
    <cellStyle name="Normal 15 8 2 9" xfId="7296" xr:uid="{00000000-0005-0000-0000-000099170000}"/>
    <cellStyle name="Normal 15 8 2_Age_Gender" xfId="7297" xr:uid="{00000000-0005-0000-0000-00009A170000}"/>
    <cellStyle name="Normal 15 8 3" xfId="7298" xr:uid="{00000000-0005-0000-0000-00009B170000}"/>
    <cellStyle name="Normal 15 8 3 2" xfId="7299" xr:uid="{00000000-0005-0000-0000-00009C170000}"/>
    <cellStyle name="Normal 15 8 3 2 2" xfId="7300" xr:uid="{00000000-0005-0000-0000-00009D170000}"/>
    <cellStyle name="Normal 15 8 3 2 2 2" xfId="7301" xr:uid="{00000000-0005-0000-0000-00009E170000}"/>
    <cellStyle name="Normal 15 8 3 2 2 3" xfId="7302" xr:uid="{00000000-0005-0000-0000-00009F170000}"/>
    <cellStyle name="Normal 15 8 3 2 3" xfId="7303" xr:uid="{00000000-0005-0000-0000-0000A0170000}"/>
    <cellStyle name="Normal 15 8 3 2 4" xfId="7304" xr:uid="{00000000-0005-0000-0000-0000A1170000}"/>
    <cellStyle name="Normal 15 8 3 2 5" xfId="7305" xr:uid="{00000000-0005-0000-0000-0000A2170000}"/>
    <cellStyle name="Normal 15 8 3 3" xfId="7306" xr:uid="{00000000-0005-0000-0000-0000A3170000}"/>
    <cellStyle name="Normal 15 8 3 3 2" xfId="7307" xr:uid="{00000000-0005-0000-0000-0000A4170000}"/>
    <cellStyle name="Normal 15 8 3 3 3" xfId="7308" xr:uid="{00000000-0005-0000-0000-0000A5170000}"/>
    <cellStyle name="Normal 15 8 3 4" xfId="7309" xr:uid="{00000000-0005-0000-0000-0000A6170000}"/>
    <cellStyle name="Normal 15 8 3 5" xfId="7310" xr:uid="{00000000-0005-0000-0000-0000A7170000}"/>
    <cellStyle name="Normal 15 8 3 6" xfId="7311" xr:uid="{00000000-0005-0000-0000-0000A8170000}"/>
    <cellStyle name="Normal 15 8 3 7" xfId="7312" xr:uid="{00000000-0005-0000-0000-0000A9170000}"/>
    <cellStyle name="Normal 15 8 3 8" xfId="7313" xr:uid="{00000000-0005-0000-0000-0000AA170000}"/>
    <cellStyle name="Normal 15 8 4" xfId="7314" xr:uid="{00000000-0005-0000-0000-0000AB170000}"/>
    <cellStyle name="Normal 15 8 4 2" xfId="7315" xr:uid="{00000000-0005-0000-0000-0000AC170000}"/>
    <cellStyle name="Normal 15 8 4 2 2" xfId="7316" xr:uid="{00000000-0005-0000-0000-0000AD170000}"/>
    <cellStyle name="Normal 15 8 4 2 3" xfId="7317" xr:uid="{00000000-0005-0000-0000-0000AE170000}"/>
    <cellStyle name="Normal 15 8 4 3" xfId="7318" xr:uid="{00000000-0005-0000-0000-0000AF170000}"/>
    <cellStyle name="Normal 15 8 4 4" xfId="7319" xr:uid="{00000000-0005-0000-0000-0000B0170000}"/>
    <cellStyle name="Normal 15 8 4 5" xfId="7320" xr:uid="{00000000-0005-0000-0000-0000B1170000}"/>
    <cellStyle name="Normal 15 8 4 6" xfId="7321" xr:uid="{00000000-0005-0000-0000-0000B2170000}"/>
    <cellStyle name="Normal 15 8 4 7" xfId="7322" xr:uid="{00000000-0005-0000-0000-0000B3170000}"/>
    <cellStyle name="Normal 15 8 5" xfId="7323" xr:uid="{00000000-0005-0000-0000-0000B4170000}"/>
    <cellStyle name="Normal 15 8 5 2" xfId="7324" xr:uid="{00000000-0005-0000-0000-0000B5170000}"/>
    <cellStyle name="Normal 15 8 5 2 2" xfId="7325" xr:uid="{00000000-0005-0000-0000-0000B6170000}"/>
    <cellStyle name="Normal 15 8 5 2 3" xfId="7326" xr:uid="{00000000-0005-0000-0000-0000B7170000}"/>
    <cellStyle name="Normal 15 8 5 3" xfId="7327" xr:uid="{00000000-0005-0000-0000-0000B8170000}"/>
    <cellStyle name="Normal 15 8 5 4" xfId="7328" xr:uid="{00000000-0005-0000-0000-0000B9170000}"/>
    <cellStyle name="Normal 15 8 5 5" xfId="7329" xr:uid="{00000000-0005-0000-0000-0000BA170000}"/>
    <cellStyle name="Normal 15 8 6" xfId="7330" xr:uid="{00000000-0005-0000-0000-0000BB170000}"/>
    <cellStyle name="Normal 15 8 6 2" xfId="7331" xr:uid="{00000000-0005-0000-0000-0000BC170000}"/>
    <cellStyle name="Normal 15 8 6 3" xfId="7332" xr:uid="{00000000-0005-0000-0000-0000BD170000}"/>
    <cellStyle name="Normal 15 8 7" xfId="7333" xr:uid="{00000000-0005-0000-0000-0000BE170000}"/>
    <cellStyle name="Normal 15 8 7 2" xfId="7334" xr:uid="{00000000-0005-0000-0000-0000BF170000}"/>
    <cellStyle name="Normal 15 8 8" xfId="7335" xr:uid="{00000000-0005-0000-0000-0000C0170000}"/>
    <cellStyle name="Normal 15 8 8 2" xfId="7336" xr:uid="{00000000-0005-0000-0000-0000C1170000}"/>
    <cellStyle name="Normal 15 8 9" xfId="7337" xr:uid="{00000000-0005-0000-0000-0000C2170000}"/>
    <cellStyle name="Normal 15 8_Age_Gender" xfId="7338" xr:uid="{00000000-0005-0000-0000-0000C3170000}"/>
    <cellStyle name="Normal 15 9" xfId="147" xr:uid="{00000000-0005-0000-0000-0000C4170000}"/>
    <cellStyle name="Normal 15 9 10" xfId="7339" xr:uid="{00000000-0005-0000-0000-0000C5170000}"/>
    <cellStyle name="Normal 15 9 11" xfId="7340" xr:uid="{00000000-0005-0000-0000-0000C6170000}"/>
    <cellStyle name="Normal 15 9 12" xfId="7341" xr:uid="{00000000-0005-0000-0000-0000C7170000}"/>
    <cellStyle name="Normal 15 9 2" xfId="7342" xr:uid="{00000000-0005-0000-0000-0000C8170000}"/>
    <cellStyle name="Normal 15 9 2 10" xfId="7343" xr:uid="{00000000-0005-0000-0000-0000C9170000}"/>
    <cellStyle name="Normal 15 9 2 2" xfId="7344" xr:uid="{00000000-0005-0000-0000-0000CA170000}"/>
    <cellStyle name="Normal 15 9 2 2 2" xfId="7345" xr:uid="{00000000-0005-0000-0000-0000CB170000}"/>
    <cellStyle name="Normal 15 9 2 2 2 2" xfId="7346" xr:uid="{00000000-0005-0000-0000-0000CC170000}"/>
    <cellStyle name="Normal 15 9 2 2 2 2 2" xfId="7347" xr:uid="{00000000-0005-0000-0000-0000CD170000}"/>
    <cellStyle name="Normal 15 9 2 2 2 2 3" xfId="7348" xr:uid="{00000000-0005-0000-0000-0000CE170000}"/>
    <cellStyle name="Normal 15 9 2 2 2 3" xfId="7349" xr:uid="{00000000-0005-0000-0000-0000CF170000}"/>
    <cellStyle name="Normal 15 9 2 2 2 4" xfId="7350" xr:uid="{00000000-0005-0000-0000-0000D0170000}"/>
    <cellStyle name="Normal 15 9 2 2 2 5" xfId="7351" xr:uid="{00000000-0005-0000-0000-0000D1170000}"/>
    <cellStyle name="Normal 15 9 2 2 3" xfId="7352" xr:uid="{00000000-0005-0000-0000-0000D2170000}"/>
    <cellStyle name="Normal 15 9 2 2 3 2" xfId="7353" xr:uid="{00000000-0005-0000-0000-0000D3170000}"/>
    <cellStyle name="Normal 15 9 2 2 3 3" xfId="7354" xr:uid="{00000000-0005-0000-0000-0000D4170000}"/>
    <cellStyle name="Normal 15 9 2 2 4" xfId="7355" xr:uid="{00000000-0005-0000-0000-0000D5170000}"/>
    <cellStyle name="Normal 15 9 2 2 5" xfId="7356" xr:uid="{00000000-0005-0000-0000-0000D6170000}"/>
    <cellStyle name="Normal 15 9 2 2 6" xfId="7357" xr:uid="{00000000-0005-0000-0000-0000D7170000}"/>
    <cellStyle name="Normal 15 9 2 2 7" xfId="7358" xr:uid="{00000000-0005-0000-0000-0000D8170000}"/>
    <cellStyle name="Normal 15 9 2 2 8" xfId="7359" xr:uid="{00000000-0005-0000-0000-0000D9170000}"/>
    <cellStyle name="Normal 15 9 2 3" xfId="7360" xr:uid="{00000000-0005-0000-0000-0000DA170000}"/>
    <cellStyle name="Normal 15 9 2 3 2" xfId="7361" xr:uid="{00000000-0005-0000-0000-0000DB170000}"/>
    <cellStyle name="Normal 15 9 2 3 2 2" xfId="7362" xr:uid="{00000000-0005-0000-0000-0000DC170000}"/>
    <cellStyle name="Normal 15 9 2 3 2 3" xfId="7363" xr:uid="{00000000-0005-0000-0000-0000DD170000}"/>
    <cellStyle name="Normal 15 9 2 3 3" xfId="7364" xr:uid="{00000000-0005-0000-0000-0000DE170000}"/>
    <cellStyle name="Normal 15 9 2 3 4" xfId="7365" xr:uid="{00000000-0005-0000-0000-0000DF170000}"/>
    <cellStyle name="Normal 15 9 2 3 5" xfId="7366" xr:uid="{00000000-0005-0000-0000-0000E0170000}"/>
    <cellStyle name="Normal 15 9 2 4" xfId="7367" xr:uid="{00000000-0005-0000-0000-0000E1170000}"/>
    <cellStyle name="Normal 15 9 2 4 2" xfId="7368" xr:uid="{00000000-0005-0000-0000-0000E2170000}"/>
    <cellStyle name="Normal 15 9 2 4 3" xfId="7369" xr:uid="{00000000-0005-0000-0000-0000E3170000}"/>
    <cellStyle name="Normal 15 9 2 5" xfId="7370" xr:uid="{00000000-0005-0000-0000-0000E4170000}"/>
    <cellStyle name="Normal 15 9 2 5 2" xfId="7371" xr:uid="{00000000-0005-0000-0000-0000E5170000}"/>
    <cellStyle name="Normal 15 9 2 6" xfId="7372" xr:uid="{00000000-0005-0000-0000-0000E6170000}"/>
    <cellStyle name="Normal 15 9 2 6 2" xfId="7373" xr:uid="{00000000-0005-0000-0000-0000E7170000}"/>
    <cellStyle name="Normal 15 9 2 7" xfId="7374" xr:uid="{00000000-0005-0000-0000-0000E8170000}"/>
    <cellStyle name="Normal 15 9 2 8" xfId="7375" xr:uid="{00000000-0005-0000-0000-0000E9170000}"/>
    <cellStyle name="Normal 15 9 2 9" xfId="7376" xr:uid="{00000000-0005-0000-0000-0000EA170000}"/>
    <cellStyle name="Normal 15 9 2_Age_Gender" xfId="7377" xr:uid="{00000000-0005-0000-0000-0000EB170000}"/>
    <cellStyle name="Normal 15 9 3" xfId="7378" xr:uid="{00000000-0005-0000-0000-0000EC170000}"/>
    <cellStyle name="Normal 15 9 3 2" xfId="7379" xr:uid="{00000000-0005-0000-0000-0000ED170000}"/>
    <cellStyle name="Normal 15 9 3 2 2" xfId="7380" xr:uid="{00000000-0005-0000-0000-0000EE170000}"/>
    <cellStyle name="Normal 15 9 3 2 2 2" xfId="7381" xr:uid="{00000000-0005-0000-0000-0000EF170000}"/>
    <cellStyle name="Normal 15 9 3 2 2 3" xfId="7382" xr:uid="{00000000-0005-0000-0000-0000F0170000}"/>
    <cellStyle name="Normal 15 9 3 2 3" xfId="7383" xr:uid="{00000000-0005-0000-0000-0000F1170000}"/>
    <cellStyle name="Normal 15 9 3 2 4" xfId="7384" xr:uid="{00000000-0005-0000-0000-0000F2170000}"/>
    <cellStyle name="Normal 15 9 3 2 5" xfId="7385" xr:uid="{00000000-0005-0000-0000-0000F3170000}"/>
    <cellStyle name="Normal 15 9 3 3" xfId="7386" xr:uid="{00000000-0005-0000-0000-0000F4170000}"/>
    <cellStyle name="Normal 15 9 3 3 2" xfId="7387" xr:uid="{00000000-0005-0000-0000-0000F5170000}"/>
    <cellStyle name="Normal 15 9 3 3 3" xfId="7388" xr:uid="{00000000-0005-0000-0000-0000F6170000}"/>
    <cellStyle name="Normal 15 9 3 4" xfId="7389" xr:uid="{00000000-0005-0000-0000-0000F7170000}"/>
    <cellStyle name="Normal 15 9 3 5" xfId="7390" xr:uid="{00000000-0005-0000-0000-0000F8170000}"/>
    <cellStyle name="Normal 15 9 3 6" xfId="7391" xr:uid="{00000000-0005-0000-0000-0000F9170000}"/>
    <cellStyle name="Normal 15 9 3 7" xfId="7392" xr:uid="{00000000-0005-0000-0000-0000FA170000}"/>
    <cellStyle name="Normal 15 9 3 8" xfId="7393" xr:uid="{00000000-0005-0000-0000-0000FB170000}"/>
    <cellStyle name="Normal 15 9 4" xfId="7394" xr:uid="{00000000-0005-0000-0000-0000FC170000}"/>
    <cellStyle name="Normal 15 9 4 2" xfId="7395" xr:uid="{00000000-0005-0000-0000-0000FD170000}"/>
    <cellStyle name="Normal 15 9 4 2 2" xfId="7396" xr:uid="{00000000-0005-0000-0000-0000FE170000}"/>
    <cellStyle name="Normal 15 9 4 2 3" xfId="7397" xr:uid="{00000000-0005-0000-0000-0000FF170000}"/>
    <cellStyle name="Normal 15 9 4 3" xfId="7398" xr:uid="{00000000-0005-0000-0000-000000180000}"/>
    <cellStyle name="Normal 15 9 4 4" xfId="7399" xr:uid="{00000000-0005-0000-0000-000001180000}"/>
    <cellStyle name="Normal 15 9 4 5" xfId="7400" xr:uid="{00000000-0005-0000-0000-000002180000}"/>
    <cellStyle name="Normal 15 9 4 6" xfId="7401" xr:uid="{00000000-0005-0000-0000-000003180000}"/>
    <cellStyle name="Normal 15 9 4 7" xfId="7402" xr:uid="{00000000-0005-0000-0000-000004180000}"/>
    <cellStyle name="Normal 15 9 5" xfId="7403" xr:uid="{00000000-0005-0000-0000-000005180000}"/>
    <cellStyle name="Normal 15 9 5 2" xfId="7404" xr:uid="{00000000-0005-0000-0000-000006180000}"/>
    <cellStyle name="Normal 15 9 5 2 2" xfId="7405" xr:uid="{00000000-0005-0000-0000-000007180000}"/>
    <cellStyle name="Normal 15 9 5 2 3" xfId="7406" xr:uid="{00000000-0005-0000-0000-000008180000}"/>
    <cellStyle name="Normal 15 9 5 3" xfId="7407" xr:uid="{00000000-0005-0000-0000-000009180000}"/>
    <cellStyle name="Normal 15 9 5 4" xfId="7408" xr:uid="{00000000-0005-0000-0000-00000A180000}"/>
    <cellStyle name="Normal 15 9 5 5" xfId="7409" xr:uid="{00000000-0005-0000-0000-00000B180000}"/>
    <cellStyle name="Normal 15 9 6" xfId="7410" xr:uid="{00000000-0005-0000-0000-00000C180000}"/>
    <cellStyle name="Normal 15 9 6 2" xfId="7411" xr:uid="{00000000-0005-0000-0000-00000D180000}"/>
    <cellStyle name="Normal 15 9 6 3" xfId="7412" xr:uid="{00000000-0005-0000-0000-00000E180000}"/>
    <cellStyle name="Normal 15 9 7" xfId="7413" xr:uid="{00000000-0005-0000-0000-00000F180000}"/>
    <cellStyle name="Normal 15 9 7 2" xfId="7414" xr:uid="{00000000-0005-0000-0000-000010180000}"/>
    <cellStyle name="Normal 15 9 8" xfId="7415" xr:uid="{00000000-0005-0000-0000-000011180000}"/>
    <cellStyle name="Normal 15 9 8 2" xfId="7416" xr:uid="{00000000-0005-0000-0000-000012180000}"/>
    <cellStyle name="Normal 15 9 9" xfId="7417" xr:uid="{00000000-0005-0000-0000-000013180000}"/>
    <cellStyle name="Normal 15 9_Age_Gender" xfId="7418" xr:uid="{00000000-0005-0000-0000-000014180000}"/>
    <cellStyle name="Normal 15_Med Rx Budget Reconciliation" xfId="7419" xr:uid="{00000000-0005-0000-0000-000015180000}"/>
    <cellStyle name="Normal 150" xfId="1100" xr:uid="{00000000-0005-0000-0000-000016180000}"/>
    <cellStyle name="Normal 151" xfId="1101" xr:uid="{00000000-0005-0000-0000-000017180000}"/>
    <cellStyle name="Normal 152" xfId="1102" xr:uid="{00000000-0005-0000-0000-000018180000}"/>
    <cellStyle name="Normal 153" xfId="1103" xr:uid="{00000000-0005-0000-0000-000019180000}"/>
    <cellStyle name="Normal 154" xfId="1104" xr:uid="{00000000-0005-0000-0000-00001A180000}"/>
    <cellStyle name="Normal 155" xfId="1105" xr:uid="{00000000-0005-0000-0000-00001B180000}"/>
    <cellStyle name="Normal 156" xfId="1106" xr:uid="{00000000-0005-0000-0000-00001C180000}"/>
    <cellStyle name="Normal 157" xfId="1107" xr:uid="{00000000-0005-0000-0000-00001D180000}"/>
    <cellStyle name="Normal 158" xfId="1108" xr:uid="{00000000-0005-0000-0000-00001E180000}"/>
    <cellStyle name="Normal 159" xfId="1109" xr:uid="{00000000-0005-0000-0000-00001F180000}"/>
    <cellStyle name="Normal 16" xfId="148" xr:uid="{00000000-0005-0000-0000-000020180000}"/>
    <cellStyle name="Normal 16 10" xfId="149" xr:uid="{00000000-0005-0000-0000-000021180000}"/>
    <cellStyle name="Normal 16 10 10" xfId="7420" xr:uid="{00000000-0005-0000-0000-000022180000}"/>
    <cellStyle name="Normal 16 10 11" xfId="7421" xr:uid="{00000000-0005-0000-0000-000023180000}"/>
    <cellStyle name="Normal 16 10 12" xfId="7422" xr:uid="{00000000-0005-0000-0000-000024180000}"/>
    <cellStyle name="Normal 16 10 2" xfId="7423" xr:uid="{00000000-0005-0000-0000-000025180000}"/>
    <cellStyle name="Normal 16 10 2 10" xfId="7424" xr:uid="{00000000-0005-0000-0000-000026180000}"/>
    <cellStyle name="Normal 16 10 2 2" xfId="7425" xr:uid="{00000000-0005-0000-0000-000027180000}"/>
    <cellStyle name="Normal 16 10 2 2 2" xfId="7426" xr:uid="{00000000-0005-0000-0000-000028180000}"/>
    <cellStyle name="Normal 16 10 2 2 2 2" xfId="7427" xr:uid="{00000000-0005-0000-0000-000029180000}"/>
    <cellStyle name="Normal 16 10 2 2 2 2 2" xfId="7428" xr:uid="{00000000-0005-0000-0000-00002A180000}"/>
    <cellStyle name="Normal 16 10 2 2 2 2 3" xfId="7429" xr:uid="{00000000-0005-0000-0000-00002B180000}"/>
    <cellStyle name="Normal 16 10 2 2 2 3" xfId="7430" xr:uid="{00000000-0005-0000-0000-00002C180000}"/>
    <cellStyle name="Normal 16 10 2 2 2 4" xfId="7431" xr:uid="{00000000-0005-0000-0000-00002D180000}"/>
    <cellStyle name="Normal 16 10 2 2 2 5" xfId="7432" xr:uid="{00000000-0005-0000-0000-00002E180000}"/>
    <cellStyle name="Normal 16 10 2 2 3" xfId="7433" xr:uid="{00000000-0005-0000-0000-00002F180000}"/>
    <cellStyle name="Normal 16 10 2 2 3 2" xfId="7434" xr:uid="{00000000-0005-0000-0000-000030180000}"/>
    <cellStyle name="Normal 16 10 2 2 3 3" xfId="7435" xr:uid="{00000000-0005-0000-0000-000031180000}"/>
    <cellStyle name="Normal 16 10 2 2 4" xfId="7436" xr:uid="{00000000-0005-0000-0000-000032180000}"/>
    <cellStyle name="Normal 16 10 2 2 5" xfId="7437" xr:uid="{00000000-0005-0000-0000-000033180000}"/>
    <cellStyle name="Normal 16 10 2 2 6" xfId="7438" xr:uid="{00000000-0005-0000-0000-000034180000}"/>
    <cellStyle name="Normal 16 10 2 2 7" xfId="7439" xr:uid="{00000000-0005-0000-0000-000035180000}"/>
    <cellStyle name="Normal 16 10 2 2 8" xfId="7440" xr:uid="{00000000-0005-0000-0000-000036180000}"/>
    <cellStyle name="Normal 16 10 2 3" xfId="7441" xr:uid="{00000000-0005-0000-0000-000037180000}"/>
    <cellStyle name="Normal 16 10 2 3 2" xfId="7442" xr:uid="{00000000-0005-0000-0000-000038180000}"/>
    <cellStyle name="Normal 16 10 2 3 2 2" xfId="7443" xr:uid="{00000000-0005-0000-0000-000039180000}"/>
    <cellStyle name="Normal 16 10 2 3 2 3" xfId="7444" xr:uid="{00000000-0005-0000-0000-00003A180000}"/>
    <cellStyle name="Normal 16 10 2 3 3" xfId="7445" xr:uid="{00000000-0005-0000-0000-00003B180000}"/>
    <cellStyle name="Normal 16 10 2 3 4" xfId="7446" xr:uid="{00000000-0005-0000-0000-00003C180000}"/>
    <cellStyle name="Normal 16 10 2 3 5" xfId="7447" xr:uid="{00000000-0005-0000-0000-00003D180000}"/>
    <cellStyle name="Normal 16 10 2 4" xfId="7448" xr:uid="{00000000-0005-0000-0000-00003E180000}"/>
    <cellStyle name="Normal 16 10 2 4 2" xfId="7449" xr:uid="{00000000-0005-0000-0000-00003F180000}"/>
    <cellStyle name="Normal 16 10 2 4 3" xfId="7450" xr:uid="{00000000-0005-0000-0000-000040180000}"/>
    <cellStyle name="Normal 16 10 2 5" xfId="7451" xr:uid="{00000000-0005-0000-0000-000041180000}"/>
    <cellStyle name="Normal 16 10 2 5 2" xfId="7452" xr:uid="{00000000-0005-0000-0000-000042180000}"/>
    <cellStyle name="Normal 16 10 2 6" xfId="7453" xr:uid="{00000000-0005-0000-0000-000043180000}"/>
    <cellStyle name="Normal 16 10 2 6 2" xfId="7454" xr:uid="{00000000-0005-0000-0000-000044180000}"/>
    <cellStyle name="Normal 16 10 2 7" xfId="7455" xr:uid="{00000000-0005-0000-0000-000045180000}"/>
    <cellStyle name="Normal 16 10 2 8" xfId="7456" xr:uid="{00000000-0005-0000-0000-000046180000}"/>
    <cellStyle name="Normal 16 10 2 9" xfId="7457" xr:uid="{00000000-0005-0000-0000-000047180000}"/>
    <cellStyle name="Normal 16 10 2_Age_Gender" xfId="7458" xr:uid="{00000000-0005-0000-0000-000048180000}"/>
    <cellStyle name="Normal 16 10 3" xfId="7459" xr:uid="{00000000-0005-0000-0000-000049180000}"/>
    <cellStyle name="Normal 16 10 3 2" xfId="7460" xr:uid="{00000000-0005-0000-0000-00004A180000}"/>
    <cellStyle name="Normal 16 10 3 2 2" xfId="7461" xr:uid="{00000000-0005-0000-0000-00004B180000}"/>
    <cellStyle name="Normal 16 10 3 2 2 2" xfId="7462" xr:uid="{00000000-0005-0000-0000-00004C180000}"/>
    <cellStyle name="Normal 16 10 3 2 2 3" xfId="7463" xr:uid="{00000000-0005-0000-0000-00004D180000}"/>
    <cellStyle name="Normal 16 10 3 2 3" xfId="7464" xr:uid="{00000000-0005-0000-0000-00004E180000}"/>
    <cellStyle name="Normal 16 10 3 2 4" xfId="7465" xr:uid="{00000000-0005-0000-0000-00004F180000}"/>
    <cellStyle name="Normal 16 10 3 2 5" xfId="7466" xr:uid="{00000000-0005-0000-0000-000050180000}"/>
    <cellStyle name="Normal 16 10 3 3" xfId="7467" xr:uid="{00000000-0005-0000-0000-000051180000}"/>
    <cellStyle name="Normal 16 10 3 3 2" xfId="7468" xr:uid="{00000000-0005-0000-0000-000052180000}"/>
    <cellStyle name="Normal 16 10 3 3 3" xfId="7469" xr:uid="{00000000-0005-0000-0000-000053180000}"/>
    <cellStyle name="Normal 16 10 3 4" xfId="7470" xr:uid="{00000000-0005-0000-0000-000054180000}"/>
    <cellStyle name="Normal 16 10 3 5" xfId="7471" xr:uid="{00000000-0005-0000-0000-000055180000}"/>
    <cellStyle name="Normal 16 10 3 6" xfId="7472" xr:uid="{00000000-0005-0000-0000-000056180000}"/>
    <cellStyle name="Normal 16 10 3 7" xfId="7473" xr:uid="{00000000-0005-0000-0000-000057180000}"/>
    <cellStyle name="Normal 16 10 3 8" xfId="7474" xr:uid="{00000000-0005-0000-0000-000058180000}"/>
    <cellStyle name="Normal 16 10 4" xfId="7475" xr:uid="{00000000-0005-0000-0000-000059180000}"/>
    <cellStyle name="Normal 16 10 4 2" xfId="7476" xr:uid="{00000000-0005-0000-0000-00005A180000}"/>
    <cellStyle name="Normal 16 10 4 2 2" xfId="7477" xr:uid="{00000000-0005-0000-0000-00005B180000}"/>
    <cellStyle name="Normal 16 10 4 2 3" xfId="7478" xr:uid="{00000000-0005-0000-0000-00005C180000}"/>
    <cellStyle name="Normal 16 10 4 3" xfId="7479" xr:uid="{00000000-0005-0000-0000-00005D180000}"/>
    <cellStyle name="Normal 16 10 4 4" xfId="7480" xr:uid="{00000000-0005-0000-0000-00005E180000}"/>
    <cellStyle name="Normal 16 10 4 5" xfId="7481" xr:uid="{00000000-0005-0000-0000-00005F180000}"/>
    <cellStyle name="Normal 16 10 4 6" xfId="7482" xr:uid="{00000000-0005-0000-0000-000060180000}"/>
    <cellStyle name="Normal 16 10 4 7" xfId="7483" xr:uid="{00000000-0005-0000-0000-000061180000}"/>
    <cellStyle name="Normal 16 10 5" xfId="7484" xr:uid="{00000000-0005-0000-0000-000062180000}"/>
    <cellStyle name="Normal 16 10 5 2" xfId="7485" xr:uid="{00000000-0005-0000-0000-000063180000}"/>
    <cellStyle name="Normal 16 10 5 2 2" xfId="7486" xr:uid="{00000000-0005-0000-0000-000064180000}"/>
    <cellStyle name="Normal 16 10 5 2 3" xfId="7487" xr:uid="{00000000-0005-0000-0000-000065180000}"/>
    <cellStyle name="Normal 16 10 5 3" xfId="7488" xr:uid="{00000000-0005-0000-0000-000066180000}"/>
    <cellStyle name="Normal 16 10 5 4" xfId="7489" xr:uid="{00000000-0005-0000-0000-000067180000}"/>
    <cellStyle name="Normal 16 10 5 5" xfId="7490" xr:uid="{00000000-0005-0000-0000-000068180000}"/>
    <cellStyle name="Normal 16 10 6" xfId="7491" xr:uid="{00000000-0005-0000-0000-000069180000}"/>
    <cellStyle name="Normal 16 10 6 2" xfId="7492" xr:uid="{00000000-0005-0000-0000-00006A180000}"/>
    <cellStyle name="Normal 16 10 6 3" xfId="7493" xr:uid="{00000000-0005-0000-0000-00006B180000}"/>
    <cellStyle name="Normal 16 10 7" xfId="7494" xr:uid="{00000000-0005-0000-0000-00006C180000}"/>
    <cellStyle name="Normal 16 10 7 2" xfId="7495" xr:uid="{00000000-0005-0000-0000-00006D180000}"/>
    <cellStyle name="Normal 16 10 8" xfId="7496" xr:uid="{00000000-0005-0000-0000-00006E180000}"/>
    <cellStyle name="Normal 16 10 8 2" xfId="7497" xr:uid="{00000000-0005-0000-0000-00006F180000}"/>
    <cellStyle name="Normal 16 10 9" xfId="7498" xr:uid="{00000000-0005-0000-0000-000070180000}"/>
    <cellStyle name="Normal 16 10_Age_Gender" xfId="7499" xr:uid="{00000000-0005-0000-0000-000071180000}"/>
    <cellStyle name="Normal 16 11" xfId="150" xr:uid="{00000000-0005-0000-0000-000072180000}"/>
    <cellStyle name="Normal 16 11 10" xfId="7500" xr:uid="{00000000-0005-0000-0000-000073180000}"/>
    <cellStyle name="Normal 16 11 11" xfId="7501" xr:uid="{00000000-0005-0000-0000-000074180000}"/>
    <cellStyle name="Normal 16 11 12" xfId="7502" xr:uid="{00000000-0005-0000-0000-000075180000}"/>
    <cellStyle name="Normal 16 11 2" xfId="7503" xr:uid="{00000000-0005-0000-0000-000076180000}"/>
    <cellStyle name="Normal 16 11 2 10" xfId="7504" xr:uid="{00000000-0005-0000-0000-000077180000}"/>
    <cellStyle name="Normal 16 11 2 2" xfId="7505" xr:uid="{00000000-0005-0000-0000-000078180000}"/>
    <cellStyle name="Normal 16 11 2 2 2" xfId="7506" xr:uid="{00000000-0005-0000-0000-000079180000}"/>
    <cellStyle name="Normal 16 11 2 2 2 2" xfId="7507" xr:uid="{00000000-0005-0000-0000-00007A180000}"/>
    <cellStyle name="Normal 16 11 2 2 2 2 2" xfId="7508" xr:uid="{00000000-0005-0000-0000-00007B180000}"/>
    <cellStyle name="Normal 16 11 2 2 2 2 3" xfId="7509" xr:uid="{00000000-0005-0000-0000-00007C180000}"/>
    <cellStyle name="Normal 16 11 2 2 2 3" xfId="7510" xr:uid="{00000000-0005-0000-0000-00007D180000}"/>
    <cellStyle name="Normal 16 11 2 2 2 4" xfId="7511" xr:uid="{00000000-0005-0000-0000-00007E180000}"/>
    <cellStyle name="Normal 16 11 2 2 2 5" xfId="7512" xr:uid="{00000000-0005-0000-0000-00007F180000}"/>
    <cellStyle name="Normal 16 11 2 2 3" xfId="7513" xr:uid="{00000000-0005-0000-0000-000080180000}"/>
    <cellStyle name="Normal 16 11 2 2 3 2" xfId="7514" xr:uid="{00000000-0005-0000-0000-000081180000}"/>
    <cellStyle name="Normal 16 11 2 2 3 3" xfId="7515" xr:uid="{00000000-0005-0000-0000-000082180000}"/>
    <cellStyle name="Normal 16 11 2 2 4" xfId="7516" xr:uid="{00000000-0005-0000-0000-000083180000}"/>
    <cellStyle name="Normal 16 11 2 2 5" xfId="7517" xr:uid="{00000000-0005-0000-0000-000084180000}"/>
    <cellStyle name="Normal 16 11 2 2 6" xfId="7518" xr:uid="{00000000-0005-0000-0000-000085180000}"/>
    <cellStyle name="Normal 16 11 2 2 7" xfId="7519" xr:uid="{00000000-0005-0000-0000-000086180000}"/>
    <cellStyle name="Normal 16 11 2 2 8" xfId="7520" xr:uid="{00000000-0005-0000-0000-000087180000}"/>
    <cellStyle name="Normal 16 11 2 3" xfId="7521" xr:uid="{00000000-0005-0000-0000-000088180000}"/>
    <cellStyle name="Normal 16 11 2 3 2" xfId="7522" xr:uid="{00000000-0005-0000-0000-000089180000}"/>
    <cellStyle name="Normal 16 11 2 3 2 2" xfId="7523" xr:uid="{00000000-0005-0000-0000-00008A180000}"/>
    <cellStyle name="Normal 16 11 2 3 2 3" xfId="7524" xr:uid="{00000000-0005-0000-0000-00008B180000}"/>
    <cellStyle name="Normal 16 11 2 3 3" xfId="7525" xr:uid="{00000000-0005-0000-0000-00008C180000}"/>
    <cellStyle name="Normal 16 11 2 3 4" xfId="7526" xr:uid="{00000000-0005-0000-0000-00008D180000}"/>
    <cellStyle name="Normal 16 11 2 3 5" xfId="7527" xr:uid="{00000000-0005-0000-0000-00008E180000}"/>
    <cellStyle name="Normal 16 11 2 4" xfId="7528" xr:uid="{00000000-0005-0000-0000-00008F180000}"/>
    <cellStyle name="Normal 16 11 2 4 2" xfId="7529" xr:uid="{00000000-0005-0000-0000-000090180000}"/>
    <cellStyle name="Normal 16 11 2 4 3" xfId="7530" xr:uid="{00000000-0005-0000-0000-000091180000}"/>
    <cellStyle name="Normal 16 11 2 5" xfId="7531" xr:uid="{00000000-0005-0000-0000-000092180000}"/>
    <cellStyle name="Normal 16 11 2 5 2" xfId="7532" xr:uid="{00000000-0005-0000-0000-000093180000}"/>
    <cellStyle name="Normal 16 11 2 6" xfId="7533" xr:uid="{00000000-0005-0000-0000-000094180000}"/>
    <cellStyle name="Normal 16 11 2 6 2" xfId="7534" xr:uid="{00000000-0005-0000-0000-000095180000}"/>
    <cellStyle name="Normal 16 11 2 7" xfId="7535" xr:uid="{00000000-0005-0000-0000-000096180000}"/>
    <cellStyle name="Normal 16 11 2 8" xfId="7536" xr:uid="{00000000-0005-0000-0000-000097180000}"/>
    <cellStyle name="Normal 16 11 2 9" xfId="7537" xr:uid="{00000000-0005-0000-0000-000098180000}"/>
    <cellStyle name="Normal 16 11 2_Age_Gender" xfId="7538" xr:uid="{00000000-0005-0000-0000-000099180000}"/>
    <cellStyle name="Normal 16 11 3" xfId="7539" xr:uid="{00000000-0005-0000-0000-00009A180000}"/>
    <cellStyle name="Normal 16 11 3 2" xfId="7540" xr:uid="{00000000-0005-0000-0000-00009B180000}"/>
    <cellStyle name="Normal 16 11 3 2 2" xfId="7541" xr:uid="{00000000-0005-0000-0000-00009C180000}"/>
    <cellStyle name="Normal 16 11 3 2 2 2" xfId="7542" xr:uid="{00000000-0005-0000-0000-00009D180000}"/>
    <cellStyle name="Normal 16 11 3 2 2 3" xfId="7543" xr:uid="{00000000-0005-0000-0000-00009E180000}"/>
    <cellStyle name="Normal 16 11 3 2 3" xfId="7544" xr:uid="{00000000-0005-0000-0000-00009F180000}"/>
    <cellStyle name="Normal 16 11 3 2 4" xfId="7545" xr:uid="{00000000-0005-0000-0000-0000A0180000}"/>
    <cellStyle name="Normal 16 11 3 2 5" xfId="7546" xr:uid="{00000000-0005-0000-0000-0000A1180000}"/>
    <cellStyle name="Normal 16 11 3 3" xfId="7547" xr:uid="{00000000-0005-0000-0000-0000A2180000}"/>
    <cellStyle name="Normal 16 11 3 3 2" xfId="7548" xr:uid="{00000000-0005-0000-0000-0000A3180000}"/>
    <cellStyle name="Normal 16 11 3 3 3" xfId="7549" xr:uid="{00000000-0005-0000-0000-0000A4180000}"/>
    <cellStyle name="Normal 16 11 3 4" xfId="7550" xr:uid="{00000000-0005-0000-0000-0000A5180000}"/>
    <cellStyle name="Normal 16 11 3 5" xfId="7551" xr:uid="{00000000-0005-0000-0000-0000A6180000}"/>
    <cellStyle name="Normal 16 11 3 6" xfId="7552" xr:uid="{00000000-0005-0000-0000-0000A7180000}"/>
    <cellStyle name="Normal 16 11 3 7" xfId="7553" xr:uid="{00000000-0005-0000-0000-0000A8180000}"/>
    <cellStyle name="Normal 16 11 3 8" xfId="7554" xr:uid="{00000000-0005-0000-0000-0000A9180000}"/>
    <cellStyle name="Normal 16 11 4" xfId="7555" xr:uid="{00000000-0005-0000-0000-0000AA180000}"/>
    <cellStyle name="Normal 16 11 4 2" xfId="7556" xr:uid="{00000000-0005-0000-0000-0000AB180000}"/>
    <cellStyle name="Normal 16 11 4 2 2" xfId="7557" xr:uid="{00000000-0005-0000-0000-0000AC180000}"/>
    <cellStyle name="Normal 16 11 4 2 3" xfId="7558" xr:uid="{00000000-0005-0000-0000-0000AD180000}"/>
    <cellStyle name="Normal 16 11 4 3" xfId="7559" xr:uid="{00000000-0005-0000-0000-0000AE180000}"/>
    <cellStyle name="Normal 16 11 4 4" xfId="7560" xr:uid="{00000000-0005-0000-0000-0000AF180000}"/>
    <cellStyle name="Normal 16 11 4 5" xfId="7561" xr:uid="{00000000-0005-0000-0000-0000B0180000}"/>
    <cellStyle name="Normal 16 11 4 6" xfId="7562" xr:uid="{00000000-0005-0000-0000-0000B1180000}"/>
    <cellStyle name="Normal 16 11 4 7" xfId="7563" xr:uid="{00000000-0005-0000-0000-0000B2180000}"/>
    <cellStyle name="Normal 16 11 5" xfId="7564" xr:uid="{00000000-0005-0000-0000-0000B3180000}"/>
    <cellStyle name="Normal 16 11 5 2" xfId="7565" xr:uid="{00000000-0005-0000-0000-0000B4180000}"/>
    <cellStyle name="Normal 16 11 5 2 2" xfId="7566" xr:uid="{00000000-0005-0000-0000-0000B5180000}"/>
    <cellStyle name="Normal 16 11 5 2 3" xfId="7567" xr:uid="{00000000-0005-0000-0000-0000B6180000}"/>
    <cellStyle name="Normal 16 11 5 3" xfId="7568" xr:uid="{00000000-0005-0000-0000-0000B7180000}"/>
    <cellStyle name="Normal 16 11 5 4" xfId="7569" xr:uid="{00000000-0005-0000-0000-0000B8180000}"/>
    <cellStyle name="Normal 16 11 5 5" xfId="7570" xr:uid="{00000000-0005-0000-0000-0000B9180000}"/>
    <cellStyle name="Normal 16 11 6" xfId="7571" xr:uid="{00000000-0005-0000-0000-0000BA180000}"/>
    <cellStyle name="Normal 16 11 6 2" xfId="7572" xr:uid="{00000000-0005-0000-0000-0000BB180000}"/>
    <cellStyle name="Normal 16 11 6 3" xfId="7573" xr:uid="{00000000-0005-0000-0000-0000BC180000}"/>
    <cellStyle name="Normal 16 11 7" xfId="7574" xr:uid="{00000000-0005-0000-0000-0000BD180000}"/>
    <cellStyle name="Normal 16 11 7 2" xfId="7575" xr:uid="{00000000-0005-0000-0000-0000BE180000}"/>
    <cellStyle name="Normal 16 11 8" xfId="7576" xr:uid="{00000000-0005-0000-0000-0000BF180000}"/>
    <cellStyle name="Normal 16 11 8 2" xfId="7577" xr:uid="{00000000-0005-0000-0000-0000C0180000}"/>
    <cellStyle name="Normal 16 11 9" xfId="7578" xr:uid="{00000000-0005-0000-0000-0000C1180000}"/>
    <cellStyle name="Normal 16 11_Age_Gender" xfId="7579" xr:uid="{00000000-0005-0000-0000-0000C2180000}"/>
    <cellStyle name="Normal 16 12" xfId="151" xr:uid="{00000000-0005-0000-0000-0000C3180000}"/>
    <cellStyle name="Normal 16 12 10" xfId="7580" xr:uid="{00000000-0005-0000-0000-0000C4180000}"/>
    <cellStyle name="Normal 16 12 11" xfId="7581" xr:uid="{00000000-0005-0000-0000-0000C5180000}"/>
    <cellStyle name="Normal 16 12 12" xfId="7582" xr:uid="{00000000-0005-0000-0000-0000C6180000}"/>
    <cellStyle name="Normal 16 12 2" xfId="7583" xr:uid="{00000000-0005-0000-0000-0000C7180000}"/>
    <cellStyle name="Normal 16 12 2 10" xfId="7584" xr:uid="{00000000-0005-0000-0000-0000C8180000}"/>
    <cellStyle name="Normal 16 12 2 2" xfId="7585" xr:uid="{00000000-0005-0000-0000-0000C9180000}"/>
    <cellStyle name="Normal 16 12 2 2 2" xfId="7586" xr:uid="{00000000-0005-0000-0000-0000CA180000}"/>
    <cellStyle name="Normal 16 12 2 2 2 2" xfId="7587" xr:uid="{00000000-0005-0000-0000-0000CB180000}"/>
    <cellStyle name="Normal 16 12 2 2 2 2 2" xfId="7588" xr:uid="{00000000-0005-0000-0000-0000CC180000}"/>
    <cellStyle name="Normal 16 12 2 2 2 2 3" xfId="7589" xr:uid="{00000000-0005-0000-0000-0000CD180000}"/>
    <cellStyle name="Normal 16 12 2 2 2 3" xfId="7590" xr:uid="{00000000-0005-0000-0000-0000CE180000}"/>
    <cellStyle name="Normal 16 12 2 2 2 4" xfId="7591" xr:uid="{00000000-0005-0000-0000-0000CF180000}"/>
    <cellStyle name="Normal 16 12 2 2 2 5" xfId="7592" xr:uid="{00000000-0005-0000-0000-0000D0180000}"/>
    <cellStyle name="Normal 16 12 2 2 3" xfId="7593" xr:uid="{00000000-0005-0000-0000-0000D1180000}"/>
    <cellStyle name="Normal 16 12 2 2 3 2" xfId="7594" xr:uid="{00000000-0005-0000-0000-0000D2180000}"/>
    <cellStyle name="Normal 16 12 2 2 3 3" xfId="7595" xr:uid="{00000000-0005-0000-0000-0000D3180000}"/>
    <cellStyle name="Normal 16 12 2 2 4" xfId="7596" xr:uid="{00000000-0005-0000-0000-0000D4180000}"/>
    <cellStyle name="Normal 16 12 2 2 5" xfId="7597" xr:uid="{00000000-0005-0000-0000-0000D5180000}"/>
    <cellStyle name="Normal 16 12 2 2 6" xfId="7598" xr:uid="{00000000-0005-0000-0000-0000D6180000}"/>
    <cellStyle name="Normal 16 12 2 2 7" xfId="7599" xr:uid="{00000000-0005-0000-0000-0000D7180000}"/>
    <cellStyle name="Normal 16 12 2 2 8" xfId="7600" xr:uid="{00000000-0005-0000-0000-0000D8180000}"/>
    <cellStyle name="Normal 16 12 2 3" xfId="7601" xr:uid="{00000000-0005-0000-0000-0000D9180000}"/>
    <cellStyle name="Normal 16 12 2 3 2" xfId="7602" xr:uid="{00000000-0005-0000-0000-0000DA180000}"/>
    <cellStyle name="Normal 16 12 2 3 2 2" xfId="7603" xr:uid="{00000000-0005-0000-0000-0000DB180000}"/>
    <cellStyle name="Normal 16 12 2 3 2 3" xfId="7604" xr:uid="{00000000-0005-0000-0000-0000DC180000}"/>
    <cellStyle name="Normal 16 12 2 3 3" xfId="7605" xr:uid="{00000000-0005-0000-0000-0000DD180000}"/>
    <cellStyle name="Normal 16 12 2 3 4" xfId="7606" xr:uid="{00000000-0005-0000-0000-0000DE180000}"/>
    <cellStyle name="Normal 16 12 2 3 5" xfId="7607" xr:uid="{00000000-0005-0000-0000-0000DF180000}"/>
    <cellStyle name="Normal 16 12 2 4" xfId="7608" xr:uid="{00000000-0005-0000-0000-0000E0180000}"/>
    <cellStyle name="Normal 16 12 2 4 2" xfId="7609" xr:uid="{00000000-0005-0000-0000-0000E1180000}"/>
    <cellStyle name="Normal 16 12 2 4 3" xfId="7610" xr:uid="{00000000-0005-0000-0000-0000E2180000}"/>
    <cellStyle name="Normal 16 12 2 5" xfId="7611" xr:uid="{00000000-0005-0000-0000-0000E3180000}"/>
    <cellStyle name="Normal 16 12 2 5 2" xfId="7612" xr:uid="{00000000-0005-0000-0000-0000E4180000}"/>
    <cellStyle name="Normal 16 12 2 6" xfId="7613" xr:uid="{00000000-0005-0000-0000-0000E5180000}"/>
    <cellStyle name="Normal 16 12 2 6 2" xfId="7614" xr:uid="{00000000-0005-0000-0000-0000E6180000}"/>
    <cellStyle name="Normal 16 12 2 7" xfId="7615" xr:uid="{00000000-0005-0000-0000-0000E7180000}"/>
    <cellStyle name="Normal 16 12 2 8" xfId="7616" xr:uid="{00000000-0005-0000-0000-0000E8180000}"/>
    <cellStyle name="Normal 16 12 2 9" xfId="7617" xr:uid="{00000000-0005-0000-0000-0000E9180000}"/>
    <cellStyle name="Normal 16 12 2_Age_Gender" xfId="7618" xr:uid="{00000000-0005-0000-0000-0000EA180000}"/>
    <cellStyle name="Normal 16 12 3" xfId="7619" xr:uid="{00000000-0005-0000-0000-0000EB180000}"/>
    <cellStyle name="Normal 16 12 3 2" xfId="7620" xr:uid="{00000000-0005-0000-0000-0000EC180000}"/>
    <cellStyle name="Normal 16 12 3 2 2" xfId="7621" xr:uid="{00000000-0005-0000-0000-0000ED180000}"/>
    <cellStyle name="Normal 16 12 3 2 2 2" xfId="7622" xr:uid="{00000000-0005-0000-0000-0000EE180000}"/>
    <cellStyle name="Normal 16 12 3 2 2 3" xfId="7623" xr:uid="{00000000-0005-0000-0000-0000EF180000}"/>
    <cellStyle name="Normal 16 12 3 2 3" xfId="7624" xr:uid="{00000000-0005-0000-0000-0000F0180000}"/>
    <cellStyle name="Normal 16 12 3 2 4" xfId="7625" xr:uid="{00000000-0005-0000-0000-0000F1180000}"/>
    <cellStyle name="Normal 16 12 3 2 5" xfId="7626" xr:uid="{00000000-0005-0000-0000-0000F2180000}"/>
    <cellStyle name="Normal 16 12 3 3" xfId="7627" xr:uid="{00000000-0005-0000-0000-0000F3180000}"/>
    <cellStyle name="Normal 16 12 3 3 2" xfId="7628" xr:uid="{00000000-0005-0000-0000-0000F4180000}"/>
    <cellStyle name="Normal 16 12 3 3 3" xfId="7629" xr:uid="{00000000-0005-0000-0000-0000F5180000}"/>
    <cellStyle name="Normal 16 12 3 4" xfId="7630" xr:uid="{00000000-0005-0000-0000-0000F6180000}"/>
    <cellStyle name="Normal 16 12 3 5" xfId="7631" xr:uid="{00000000-0005-0000-0000-0000F7180000}"/>
    <cellStyle name="Normal 16 12 3 6" xfId="7632" xr:uid="{00000000-0005-0000-0000-0000F8180000}"/>
    <cellStyle name="Normal 16 12 3 7" xfId="7633" xr:uid="{00000000-0005-0000-0000-0000F9180000}"/>
    <cellStyle name="Normal 16 12 3 8" xfId="7634" xr:uid="{00000000-0005-0000-0000-0000FA180000}"/>
    <cellStyle name="Normal 16 12 4" xfId="7635" xr:uid="{00000000-0005-0000-0000-0000FB180000}"/>
    <cellStyle name="Normal 16 12 4 2" xfId="7636" xr:uid="{00000000-0005-0000-0000-0000FC180000}"/>
    <cellStyle name="Normal 16 12 4 2 2" xfId="7637" xr:uid="{00000000-0005-0000-0000-0000FD180000}"/>
    <cellStyle name="Normal 16 12 4 2 3" xfId="7638" xr:uid="{00000000-0005-0000-0000-0000FE180000}"/>
    <cellStyle name="Normal 16 12 4 3" xfId="7639" xr:uid="{00000000-0005-0000-0000-0000FF180000}"/>
    <cellStyle name="Normal 16 12 4 4" xfId="7640" xr:uid="{00000000-0005-0000-0000-000000190000}"/>
    <cellStyle name="Normal 16 12 4 5" xfId="7641" xr:uid="{00000000-0005-0000-0000-000001190000}"/>
    <cellStyle name="Normal 16 12 4 6" xfId="7642" xr:uid="{00000000-0005-0000-0000-000002190000}"/>
    <cellStyle name="Normal 16 12 4 7" xfId="7643" xr:uid="{00000000-0005-0000-0000-000003190000}"/>
    <cellStyle name="Normal 16 12 5" xfId="7644" xr:uid="{00000000-0005-0000-0000-000004190000}"/>
    <cellStyle name="Normal 16 12 5 2" xfId="7645" xr:uid="{00000000-0005-0000-0000-000005190000}"/>
    <cellStyle name="Normal 16 12 5 2 2" xfId="7646" xr:uid="{00000000-0005-0000-0000-000006190000}"/>
    <cellStyle name="Normal 16 12 5 2 3" xfId="7647" xr:uid="{00000000-0005-0000-0000-000007190000}"/>
    <cellStyle name="Normal 16 12 5 3" xfId="7648" xr:uid="{00000000-0005-0000-0000-000008190000}"/>
    <cellStyle name="Normal 16 12 5 4" xfId="7649" xr:uid="{00000000-0005-0000-0000-000009190000}"/>
    <cellStyle name="Normal 16 12 5 5" xfId="7650" xr:uid="{00000000-0005-0000-0000-00000A190000}"/>
    <cellStyle name="Normal 16 12 6" xfId="7651" xr:uid="{00000000-0005-0000-0000-00000B190000}"/>
    <cellStyle name="Normal 16 12 6 2" xfId="7652" xr:uid="{00000000-0005-0000-0000-00000C190000}"/>
    <cellStyle name="Normal 16 12 6 3" xfId="7653" xr:uid="{00000000-0005-0000-0000-00000D190000}"/>
    <cellStyle name="Normal 16 12 7" xfId="7654" xr:uid="{00000000-0005-0000-0000-00000E190000}"/>
    <cellStyle name="Normal 16 12 7 2" xfId="7655" xr:uid="{00000000-0005-0000-0000-00000F190000}"/>
    <cellStyle name="Normal 16 12 8" xfId="7656" xr:uid="{00000000-0005-0000-0000-000010190000}"/>
    <cellStyle name="Normal 16 12 8 2" xfId="7657" xr:uid="{00000000-0005-0000-0000-000011190000}"/>
    <cellStyle name="Normal 16 12 9" xfId="7658" xr:uid="{00000000-0005-0000-0000-000012190000}"/>
    <cellStyle name="Normal 16 12_Age_Gender" xfId="7659" xr:uid="{00000000-0005-0000-0000-000013190000}"/>
    <cellStyle name="Normal 16 13" xfId="152" xr:uid="{00000000-0005-0000-0000-000014190000}"/>
    <cellStyle name="Normal 16 13 10" xfId="7660" xr:uid="{00000000-0005-0000-0000-000015190000}"/>
    <cellStyle name="Normal 16 13 11" xfId="7661" xr:uid="{00000000-0005-0000-0000-000016190000}"/>
    <cellStyle name="Normal 16 13 12" xfId="7662" xr:uid="{00000000-0005-0000-0000-000017190000}"/>
    <cellStyle name="Normal 16 13 2" xfId="7663" xr:uid="{00000000-0005-0000-0000-000018190000}"/>
    <cellStyle name="Normal 16 13 2 10" xfId="7664" xr:uid="{00000000-0005-0000-0000-000019190000}"/>
    <cellStyle name="Normal 16 13 2 2" xfId="7665" xr:uid="{00000000-0005-0000-0000-00001A190000}"/>
    <cellStyle name="Normal 16 13 2 2 2" xfId="7666" xr:uid="{00000000-0005-0000-0000-00001B190000}"/>
    <cellStyle name="Normal 16 13 2 2 2 2" xfId="7667" xr:uid="{00000000-0005-0000-0000-00001C190000}"/>
    <cellStyle name="Normal 16 13 2 2 2 2 2" xfId="7668" xr:uid="{00000000-0005-0000-0000-00001D190000}"/>
    <cellStyle name="Normal 16 13 2 2 2 2 3" xfId="7669" xr:uid="{00000000-0005-0000-0000-00001E190000}"/>
    <cellStyle name="Normal 16 13 2 2 2 3" xfId="7670" xr:uid="{00000000-0005-0000-0000-00001F190000}"/>
    <cellStyle name="Normal 16 13 2 2 2 4" xfId="7671" xr:uid="{00000000-0005-0000-0000-000020190000}"/>
    <cellStyle name="Normal 16 13 2 2 2 5" xfId="7672" xr:uid="{00000000-0005-0000-0000-000021190000}"/>
    <cellStyle name="Normal 16 13 2 2 3" xfId="7673" xr:uid="{00000000-0005-0000-0000-000022190000}"/>
    <cellStyle name="Normal 16 13 2 2 3 2" xfId="7674" xr:uid="{00000000-0005-0000-0000-000023190000}"/>
    <cellStyle name="Normal 16 13 2 2 3 3" xfId="7675" xr:uid="{00000000-0005-0000-0000-000024190000}"/>
    <cellStyle name="Normal 16 13 2 2 4" xfId="7676" xr:uid="{00000000-0005-0000-0000-000025190000}"/>
    <cellStyle name="Normal 16 13 2 2 5" xfId="7677" xr:uid="{00000000-0005-0000-0000-000026190000}"/>
    <cellStyle name="Normal 16 13 2 2 6" xfId="7678" xr:uid="{00000000-0005-0000-0000-000027190000}"/>
    <cellStyle name="Normal 16 13 2 2 7" xfId="7679" xr:uid="{00000000-0005-0000-0000-000028190000}"/>
    <cellStyle name="Normal 16 13 2 2 8" xfId="7680" xr:uid="{00000000-0005-0000-0000-000029190000}"/>
    <cellStyle name="Normal 16 13 2 3" xfId="7681" xr:uid="{00000000-0005-0000-0000-00002A190000}"/>
    <cellStyle name="Normal 16 13 2 3 2" xfId="7682" xr:uid="{00000000-0005-0000-0000-00002B190000}"/>
    <cellStyle name="Normal 16 13 2 3 2 2" xfId="7683" xr:uid="{00000000-0005-0000-0000-00002C190000}"/>
    <cellStyle name="Normal 16 13 2 3 2 3" xfId="7684" xr:uid="{00000000-0005-0000-0000-00002D190000}"/>
    <cellStyle name="Normal 16 13 2 3 3" xfId="7685" xr:uid="{00000000-0005-0000-0000-00002E190000}"/>
    <cellStyle name="Normal 16 13 2 3 4" xfId="7686" xr:uid="{00000000-0005-0000-0000-00002F190000}"/>
    <cellStyle name="Normal 16 13 2 3 5" xfId="7687" xr:uid="{00000000-0005-0000-0000-000030190000}"/>
    <cellStyle name="Normal 16 13 2 4" xfId="7688" xr:uid="{00000000-0005-0000-0000-000031190000}"/>
    <cellStyle name="Normal 16 13 2 4 2" xfId="7689" xr:uid="{00000000-0005-0000-0000-000032190000}"/>
    <cellStyle name="Normal 16 13 2 4 3" xfId="7690" xr:uid="{00000000-0005-0000-0000-000033190000}"/>
    <cellStyle name="Normal 16 13 2 5" xfId="7691" xr:uid="{00000000-0005-0000-0000-000034190000}"/>
    <cellStyle name="Normal 16 13 2 5 2" xfId="7692" xr:uid="{00000000-0005-0000-0000-000035190000}"/>
    <cellStyle name="Normal 16 13 2 6" xfId="7693" xr:uid="{00000000-0005-0000-0000-000036190000}"/>
    <cellStyle name="Normal 16 13 2 6 2" xfId="7694" xr:uid="{00000000-0005-0000-0000-000037190000}"/>
    <cellStyle name="Normal 16 13 2 7" xfId="7695" xr:uid="{00000000-0005-0000-0000-000038190000}"/>
    <cellStyle name="Normal 16 13 2 8" xfId="7696" xr:uid="{00000000-0005-0000-0000-000039190000}"/>
    <cellStyle name="Normal 16 13 2 9" xfId="7697" xr:uid="{00000000-0005-0000-0000-00003A190000}"/>
    <cellStyle name="Normal 16 13 2_Age_Gender" xfId="7698" xr:uid="{00000000-0005-0000-0000-00003B190000}"/>
    <cellStyle name="Normal 16 13 3" xfId="7699" xr:uid="{00000000-0005-0000-0000-00003C190000}"/>
    <cellStyle name="Normal 16 13 3 2" xfId="7700" xr:uid="{00000000-0005-0000-0000-00003D190000}"/>
    <cellStyle name="Normal 16 13 3 2 2" xfId="7701" xr:uid="{00000000-0005-0000-0000-00003E190000}"/>
    <cellStyle name="Normal 16 13 3 2 2 2" xfId="7702" xr:uid="{00000000-0005-0000-0000-00003F190000}"/>
    <cellStyle name="Normal 16 13 3 2 2 3" xfId="7703" xr:uid="{00000000-0005-0000-0000-000040190000}"/>
    <cellStyle name="Normal 16 13 3 2 3" xfId="7704" xr:uid="{00000000-0005-0000-0000-000041190000}"/>
    <cellStyle name="Normal 16 13 3 2 4" xfId="7705" xr:uid="{00000000-0005-0000-0000-000042190000}"/>
    <cellStyle name="Normal 16 13 3 2 5" xfId="7706" xr:uid="{00000000-0005-0000-0000-000043190000}"/>
    <cellStyle name="Normal 16 13 3 3" xfId="7707" xr:uid="{00000000-0005-0000-0000-000044190000}"/>
    <cellStyle name="Normal 16 13 3 3 2" xfId="7708" xr:uid="{00000000-0005-0000-0000-000045190000}"/>
    <cellStyle name="Normal 16 13 3 3 3" xfId="7709" xr:uid="{00000000-0005-0000-0000-000046190000}"/>
    <cellStyle name="Normal 16 13 3 4" xfId="7710" xr:uid="{00000000-0005-0000-0000-000047190000}"/>
    <cellStyle name="Normal 16 13 3 5" xfId="7711" xr:uid="{00000000-0005-0000-0000-000048190000}"/>
    <cellStyle name="Normal 16 13 3 6" xfId="7712" xr:uid="{00000000-0005-0000-0000-000049190000}"/>
    <cellStyle name="Normal 16 13 3 7" xfId="7713" xr:uid="{00000000-0005-0000-0000-00004A190000}"/>
    <cellStyle name="Normal 16 13 3 8" xfId="7714" xr:uid="{00000000-0005-0000-0000-00004B190000}"/>
    <cellStyle name="Normal 16 13 4" xfId="7715" xr:uid="{00000000-0005-0000-0000-00004C190000}"/>
    <cellStyle name="Normal 16 13 4 2" xfId="7716" xr:uid="{00000000-0005-0000-0000-00004D190000}"/>
    <cellStyle name="Normal 16 13 4 2 2" xfId="7717" xr:uid="{00000000-0005-0000-0000-00004E190000}"/>
    <cellStyle name="Normal 16 13 4 2 3" xfId="7718" xr:uid="{00000000-0005-0000-0000-00004F190000}"/>
    <cellStyle name="Normal 16 13 4 3" xfId="7719" xr:uid="{00000000-0005-0000-0000-000050190000}"/>
    <cellStyle name="Normal 16 13 4 4" xfId="7720" xr:uid="{00000000-0005-0000-0000-000051190000}"/>
    <cellStyle name="Normal 16 13 4 5" xfId="7721" xr:uid="{00000000-0005-0000-0000-000052190000}"/>
    <cellStyle name="Normal 16 13 4 6" xfId="7722" xr:uid="{00000000-0005-0000-0000-000053190000}"/>
    <cellStyle name="Normal 16 13 4 7" xfId="7723" xr:uid="{00000000-0005-0000-0000-000054190000}"/>
    <cellStyle name="Normal 16 13 5" xfId="7724" xr:uid="{00000000-0005-0000-0000-000055190000}"/>
    <cellStyle name="Normal 16 13 5 2" xfId="7725" xr:uid="{00000000-0005-0000-0000-000056190000}"/>
    <cellStyle name="Normal 16 13 5 2 2" xfId="7726" xr:uid="{00000000-0005-0000-0000-000057190000}"/>
    <cellStyle name="Normal 16 13 5 2 3" xfId="7727" xr:uid="{00000000-0005-0000-0000-000058190000}"/>
    <cellStyle name="Normal 16 13 5 3" xfId="7728" xr:uid="{00000000-0005-0000-0000-000059190000}"/>
    <cellStyle name="Normal 16 13 5 4" xfId="7729" xr:uid="{00000000-0005-0000-0000-00005A190000}"/>
    <cellStyle name="Normal 16 13 5 5" xfId="7730" xr:uid="{00000000-0005-0000-0000-00005B190000}"/>
    <cellStyle name="Normal 16 13 6" xfId="7731" xr:uid="{00000000-0005-0000-0000-00005C190000}"/>
    <cellStyle name="Normal 16 13 6 2" xfId="7732" xr:uid="{00000000-0005-0000-0000-00005D190000}"/>
    <cellStyle name="Normal 16 13 6 3" xfId="7733" xr:uid="{00000000-0005-0000-0000-00005E190000}"/>
    <cellStyle name="Normal 16 13 7" xfId="7734" xr:uid="{00000000-0005-0000-0000-00005F190000}"/>
    <cellStyle name="Normal 16 13 7 2" xfId="7735" xr:uid="{00000000-0005-0000-0000-000060190000}"/>
    <cellStyle name="Normal 16 13 8" xfId="7736" xr:uid="{00000000-0005-0000-0000-000061190000}"/>
    <cellStyle name="Normal 16 13 8 2" xfId="7737" xr:uid="{00000000-0005-0000-0000-000062190000}"/>
    <cellStyle name="Normal 16 13 9" xfId="7738" xr:uid="{00000000-0005-0000-0000-000063190000}"/>
    <cellStyle name="Normal 16 13_Age_Gender" xfId="7739" xr:uid="{00000000-0005-0000-0000-000064190000}"/>
    <cellStyle name="Normal 16 14" xfId="153" xr:uid="{00000000-0005-0000-0000-000065190000}"/>
    <cellStyle name="Normal 16 14 10" xfId="7740" xr:uid="{00000000-0005-0000-0000-000066190000}"/>
    <cellStyle name="Normal 16 14 11" xfId="7741" xr:uid="{00000000-0005-0000-0000-000067190000}"/>
    <cellStyle name="Normal 16 14 12" xfId="7742" xr:uid="{00000000-0005-0000-0000-000068190000}"/>
    <cellStyle name="Normal 16 14 2" xfId="7743" xr:uid="{00000000-0005-0000-0000-000069190000}"/>
    <cellStyle name="Normal 16 14 2 10" xfId="7744" xr:uid="{00000000-0005-0000-0000-00006A190000}"/>
    <cellStyle name="Normal 16 14 2 2" xfId="7745" xr:uid="{00000000-0005-0000-0000-00006B190000}"/>
    <cellStyle name="Normal 16 14 2 2 2" xfId="7746" xr:uid="{00000000-0005-0000-0000-00006C190000}"/>
    <cellStyle name="Normal 16 14 2 2 2 2" xfId="7747" xr:uid="{00000000-0005-0000-0000-00006D190000}"/>
    <cellStyle name="Normal 16 14 2 2 2 2 2" xfId="7748" xr:uid="{00000000-0005-0000-0000-00006E190000}"/>
    <cellStyle name="Normal 16 14 2 2 2 2 3" xfId="7749" xr:uid="{00000000-0005-0000-0000-00006F190000}"/>
    <cellStyle name="Normal 16 14 2 2 2 3" xfId="7750" xr:uid="{00000000-0005-0000-0000-000070190000}"/>
    <cellStyle name="Normal 16 14 2 2 2 4" xfId="7751" xr:uid="{00000000-0005-0000-0000-000071190000}"/>
    <cellStyle name="Normal 16 14 2 2 2 5" xfId="7752" xr:uid="{00000000-0005-0000-0000-000072190000}"/>
    <cellStyle name="Normal 16 14 2 2 3" xfId="7753" xr:uid="{00000000-0005-0000-0000-000073190000}"/>
    <cellStyle name="Normal 16 14 2 2 3 2" xfId="7754" xr:uid="{00000000-0005-0000-0000-000074190000}"/>
    <cellStyle name="Normal 16 14 2 2 3 3" xfId="7755" xr:uid="{00000000-0005-0000-0000-000075190000}"/>
    <cellStyle name="Normal 16 14 2 2 4" xfId="7756" xr:uid="{00000000-0005-0000-0000-000076190000}"/>
    <cellStyle name="Normal 16 14 2 2 5" xfId="7757" xr:uid="{00000000-0005-0000-0000-000077190000}"/>
    <cellStyle name="Normal 16 14 2 2 6" xfId="7758" xr:uid="{00000000-0005-0000-0000-000078190000}"/>
    <cellStyle name="Normal 16 14 2 2 7" xfId="7759" xr:uid="{00000000-0005-0000-0000-000079190000}"/>
    <cellStyle name="Normal 16 14 2 2 8" xfId="7760" xr:uid="{00000000-0005-0000-0000-00007A190000}"/>
    <cellStyle name="Normal 16 14 2 3" xfId="7761" xr:uid="{00000000-0005-0000-0000-00007B190000}"/>
    <cellStyle name="Normal 16 14 2 3 2" xfId="7762" xr:uid="{00000000-0005-0000-0000-00007C190000}"/>
    <cellStyle name="Normal 16 14 2 3 2 2" xfId="7763" xr:uid="{00000000-0005-0000-0000-00007D190000}"/>
    <cellStyle name="Normal 16 14 2 3 2 3" xfId="7764" xr:uid="{00000000-0005-0000-0000-00007E190000}"/>
    <cellStyle name="Normal 16 14 2 3 3" xfId="7765" xr:uid="{00000000-0005-0000-0000-00007F190000}"/>
    <cellStyle name="Normal 16 14 2 3 4" xfId="7766" xr:uid="{00000000-0005-0000-0000-000080190000}"/>
    <cellStyle name="Normal 16 14 2 3 5" xfId="7767" xr:uid="{00000000-0005-0000-0000-000081190000}"/>
    <cellStyle name="Normal 16 14 2 4" xfId="7768" xr:uid="{00000000-0005-0000-0000-000082190000}"/>
    <cellStyle name="Normal 16 14 2 4 2" xfId="7769" xr:uid="{00000000-0005-0000-0000-000083190000}"/>
    <cellStyle name="Normal 16 14 2 4 3" xfId="7770" xr:uid="{00000000-0005-0000-0000-000084190000}"/>
    <cellStyle name="Normal 16 14 2 5" xfId="7771" xr:uid="{00000000-0005-0000-0000-000085190000}"/>
    <cellStyle name="Normal 16 14 2 5 2" xfId="7772" xr:uid="{00000000-0005-0000-0000-000086190000}"/>
    <cellStyle name="Normal 16 14 2 6" xfId="7773" xr:uid="{00000000-0005-0000-0000-000087190000}"/>
    <cellStyle name="Normal 16 14 2 6 2" xfId="7774" xr:uid="{00000000-0005-0000-0000-000088190000}"/>
    <cellStyle name="Normal 16 14 2 7" xfId="7775" xr:uid="{00000000-0005-0000-0000-000089190000}"/>
    <cellStyle name="Normal 16 14 2 8" xfId="7776" xr:uid="{00000000-0005-0000-0000-00008A190000}"/>
    <cellStyle name="Normal 16 14 2 9" xfId="7777" xr:uid="{00000000-0005-0000-0000-00008B190000}"/>
    <cellStyle name="Normal 16 14 2_Age_Gender" xfId="7778" xr:uid="{00000000-0005-0000-0000-00008C190000}"/>
    <cellStyle name="Normal 16 14 3" xfId="7779" xr:uid="{00000000-0005-0000-0000-00008D190000}"/>
    <cellStyle name="Normal 16 14 3 2" xfId="7780" xr:uid="{00000000-0005-0000-0000-00008E190000}"/>
    <cellStyle name="Normal 16 14 3 2 2" xfId="7781" xr:uid="{00000000-0005-0000-0000-00008F190000}"/>
    <cellStyle name="Normal 16 14 3 2 2 2" xfId="7782" xr:uid="{00000000-0005-0000-0000-000090190000}"/>
    <cellStyle name="Normal 16 14 3 2 2 3" xfId="7783" xr:uid="{00000000-0005-0000-0000-000091190000}"/>
    <cellStyle name="Normal 16 14 3 2 3" xfId="7784" xr:uid="{00000000-0005-0000-0000-000092190000}"/>
    <cellStyle name="Normal 16 14 3 2 4" xfId="7785" xr:uid="{00000000-0005-0000-0000-000093190000}"/>
    <cellStyle name="Normal 16 14 3 2 5" xfId="7786" xr:uid="{00000000-0005-0000-0000-000094190000}"/>
    <cellStyle name="Normal 16 14 3 3" xfId="7787" xr:uid="{00000000-0005-0000-0000-000095190000}"/>
    <cellStyle name="Normal 16 14 3 3 2" xfId="7788" xr:uid="{00000000-0005-0000-0000-000096190000}"/>
    <cellStyle name="Normal 16 14 3 3 3" xfId="7789" xr:uid="{00000000-0005-0000-0000-000097190000}"/>
    <cellStyle name="Normal 16 14 3 4" xfId="7790" xr:uid="{00000000-0005-0000-0000-000098190000}"/>
    <cellStyle name="Normal 16 14 3 5" xfId="7791" xr:uid="{00000000-0005-0000-0000-000099190000}"/>
    <cellStyle name="Normal 16 14 3 6" xfId="7792" xr:uid="{00000000-0005-0000-0000-00009A190000}"/>
    <cellStyle name="Normal 16 14 3 7" xfId="7793" xr:uid="{00000000-0005-0000-0000-00009B190000}"/>
    <cellStyle name="Normal 16 14 3 8" xfId="7794" xr:uid="{00000000-0005-0000-0000-00009C190000}"/>
    <cellStyle name="Normal 16 14 4" xfId="7795" xr:uid="{00000000-0005-0000-0000-00009D190000}"/>
    <cellStyle name="Normal 16 14 4 2" xfId="7796" xr:uid="{00000000-0005-0000-0000-00009E190000}"/>
    <cellStyle name="Normal 16 14 4 2 2" xfId="7797" xr:uid="{00000000-0005-0000-0000-00009F190000}"/>
    <cellStyle name="Normal 16 14 4 2 3" xfId="7798" xr:uid="{00000000-0005-0000-0000-0000A0190000}"/>
    <cellStyle name="Normal 16 14 4 3" xfId="7799" xr:uid="{00000000-0005-0000-0000-0000A1190000}"/>
    <cellStyle name="Normal 16 14 4 4" xfId="7800" xr:uid="{00000000-0005-0000-0000-0000A2190000}"/>
    <cellStyle name="Normal 16 14 4 5" xfId="7801" xr:uid="{00000000-0005-0000-0000-0000A3190000}"/>
    <cellStyle name="Normal 16 14 4 6" xfId="7802" xr:uid="{00000000-0005-0000-0000-0000A4190000}"/>
    <cellStyle name="Normal 16 14 4 7" xfId="7803" xr:uid="{00000000-0005-0000-0000-0000A5190000}"/>
    <cellStyle name="Normal 16 14 5" xfId="7804" xr:uid="{00000000-0005-0000-0000-0000A6190000}"/>
    <cellStyle name="Normal 16 14 5 2" xfId="7805" xr:uid="{00000000-0005-0000-0000-0000A7190000}"/>
    <cellStyle name="Normal 16 14 5 2 2" xfId="7806" xr:uid="{00000000-0005-0000-0000-0000A8190000}"/>
    <cellStyle name="Normal 16 14 5 2 3" xfId="7807" xr:uid="{00000000-0005-0000-0000-0000A9190000}"/>
    <cellStyle name="Normal 16 14 5 3" xfId="7808" xr:uid="{00000000-0005-0000-0000-0000AA190000}"/>
    <cellStyle name="Normal 16 14 5 4" xfId="7809" xr:uid="{00000000-0005-0000-0000-0000AB190000}"/>
    <cellStyle name="Normal 16 14 5 5" xfId="7810" xr:uid="{00000000-0005-0000-0000-0000AC190000}"/>
    <cellStyle name="Normal 16 14 6" xfId="7811" xr:uid="{00000000-0005-0000-0000-0000AD190000}"/>
    <cellStyle name="Normal 16 14 6 2" xfId="7812" xr:uid="{00000000-0005-0000-0000-0000AE190000}"/>
    <cellStyle name="Normal 16 14 6 3" xfId="7813" xr:uid="{00000000-0005-0000-0000-0000AF190000}"/>
    <cellStyle name="Normal 16 14 7" xfId="7814" xr:uid="{00000000-0005-0000-0000-0000B0190000}"/>
    <cellStyle name="Normal 16 14 7 2" xfId="7815" xr:uid="{00000000-0005-0000-0000-0000B1190000}"/>
    <cellStyle name="Normal 16 14 8" xfId="7816" xr:uid="{00000000-0005-0000-0000-0000B2190000}"/>
    <cellStyle name="Normal 16 14 8 2" xfId="7817" xr:uid="{00000000-0005-0000-0000-0000B3190000}"/>
    <cellStyle name="Normal 16 14 9" xfId="7818" xr:uid="{00000000-0005-0000-0000-0000B4190000}"/>
    <cellStyle name="Normal 16 14_Age_Gender" xfId="7819" xr:uid="{00000000-0005-0000-0000-0000B5190000}"/>
    <cellStyle name="Normal 16 15" xfId="154" xr:uid="{00000000-0005-0000-0000-0000B6190000}"/>
    <cellStyle name="Normal 16 15 10" xfId="7820" xr:uid="{00000000-0005-0000-0000-0000B7190000}"/>
    <cellStyle name="Normal 16 15 11" xfId="7821" xr:uid="{00000000-0005-0000-0000-0000B8190000}"/>
    <cellStyle name="Normal 16 15 12" xfId="7822" xr:uid="{00000000-0005-0000-0000-0000B9190000}"/>
    <cellStyle name="Normal 16 15 2" xfId="7823" xr:uid="{00000000-0005-0000-0000-0000BA190000}"/>
    <cellStyle name="Normal 16 15 2 10" xfId="7824" xr:uid="{00000000-0005-0000-0000-0000BB190000}"/>
    <cellStyle name="Normal 16 15 2 2" xfId="7825" xr:uid="{00000000-0005-0000-0000-0000BC190000}"/>
    <cellStyle name="Normal 16 15 2 2 2" xfId="7826" xr:uid="{00000000-0005-0000-0000-0000BD190000}"/>
    <cellStyle name="Normal 16 15 2 2 2 2" xfId="7827" xr:uid="{00000000-0005-0000-0000-0000BE190000}"/>
    <cellStyle name="Normal 16 15 2 2 2 2 2" xfId="7828" xr:uid="{00000000-0005-0000-0000-0000BF190000}"/>
    <cellStyle name="Normal 16 15 2 2 2 2 3" xfId="7829" xr:uid="{00000000-0005-0000-0000-0000C0190000}"/>
    <cellStyle name="Normal 16 15 2 2 2 3" xfId="7830" xr:uid="{00000000-0005-0000-0000-0000C1190000}"/>
    <cellStyle name="Normal 16 15 2 2 2 4" xfId="7831" xr:uid="{00000000-0005-0000-0000-0000C2190000}"/>
    <cellStyle name="Normal 16 15 2 2 2 5" xfId="7832" xr:uid="{00000000-0005-0000-0000-0000C3190000}"/>
    <cellStyle name="Normal 16 15 2 2 3" xfId="7833" xr:uid="{00000000-0005-0000-0000-0000C4190000}"/>
    <cellStyle name="Normal 16 15 2 2 3 2" xfId="7834" xr:uid="{00000000-0005-0000-0000-0000C5190000}"/>
    <cellStyle name="Normal 16 15 2 2 3 3" xfId="7835" xr:uid="{00000000-0005-0000-0000-0000C6190000}"/>
    <cellStyle name="Normal 16 15 2 2 4" xfId="7836" xr:uid="{00000000-0005-0000-0000-0000C7190000}"/>
    <cellStyle name="Normal 16 15 2 2 5" xfId="7837" xr:uid="{00000000-0005-0000-0000-0000C8190000}"/>
    <cellStyle name="Normal 16 15 2 2 6" xfId="7838" xr:uid="{00000000-0005-0000-0000-0000C9190000}"/>
    <cellStyle name="Normal 16 15 2 2 7" xfId="7839" xr:uid="{00000000-0005-0000-0000-0000CA190000}"/>
    <cellStyle name="Normal 16 15 2 2 8" xfId="7840" xr:uid="{00000000-0005-0000-0000-0000CB190000}"/>
    <cellStyle name="Normal 16 15 2 3" xfId="7841" xr:uid="{00000000-0005-0000-0000-0000CC190000}"/>
    <cellStyle name="Normal 16 15 2 3 2" xfId="7842" xr:uid="{00000000-0005-0000-0000-0000CD190000}"/>
    <cellStyle name="Normal 16 15 2 3 2 2" xfId="7843" xr:uid="{00000000-0005-0000-0000-0000CE190000}"/>
    <cellStyle name="Normal 16 15 2 3 2 3" xfId="7844" xr:uid="{00000000-0005-0000-0000-0000CF190000}"/>
    <cellStyle name="Normal 16 15 2 3 3" xfId="7845" xr:uid="{00000000-0005-0000-0000-0000D0190000}"/>
    <cellStyle name="Normal 16 15 2 3 4" xfId="7846" xr:uid="{00000000-0005-0000-0000-0000D1190000}"/>
    <cellStyle name="Normal 16 15 2 3 5" xfId="7847" xr:uid="{00000000-0005-0000-0000-0000D2190000}"/>
    <cellStyle name="Normal 16 15 2 4" xfId="7848" xr:uid="{00000000-0005-0000-0000-0000D3190000}"/>
    <cellStyle name="Normal 16 15 2 4 2" xfId="7849" xr:uid="{00000000-0005-0000-0000-0000D4190000}"/>
    <cellStyle name="Normal 16 15 2 4 3" xfId="7850" xr:uid="{00000000-0005-0000-0000-0000D5190000}"/>
    <cellStyle name="Normal 16 15 2 5" xfId="7851" xr:uid="{00000000-0005-0000-0000-0000D6190000}"/>
    <cellStyle name="Normal 16 15 2 5 2" xfId="7852" xr:uid="{00000000-0005-0000-0000-0000D7190000}"/>
    <cellStyle name="Normal 16 15 2 6" xfId="7853" xr:uid="{00000000-0005-0000-0000-0000D8190000}"/>
    <cellStyle name="Normal 16 15 2 6 2" xfId="7854" xr:uid="{00000000-0005-0000-0000-0000D9190000}"/>
    <cellStyle name="Normal 16 15 2 7" xfId="7855" xr:uid="{00000000-0005-0000-0000-0000DA190000}"/>
    <cellStyle name="Normal 16 15 2 8" xfId="7856" xr:uid="{00000000-0005-0000-0000-0000DB190000}"/>
    <cellStyle name="Normal 16 15 2 9" xfId="7857" xr:uid="{00000000-0005-0000-0000-0000DC190000}"/>
    <cellStyle name="Normal 16 15 2_Age_Gender" xfId="7858" xr:uid="{00000000-0005-0000-0000-0000DD190000}"/>
    <cellStyle name="Normal 16 15 3" xfId="7859" xr:uid="{00000000-0005-0000-0000-0000DE190000}"/>
    <cellStyle name="Normal 16 15 3 2" xfId="7860" xr:uid="{00000000-0005-0000-0000-0000DF190000}"/>
    <cellStyle name="Normal 16 15 3 2 2" xfId="7861" xr:uid="{00000000-0005-0000-0000-0000E0190000}"/>
    <cellStyle name="Normal 16 15 3 2 2 2" xfId="7862" xr:uid="{00000000-0005-0000-0000-0000E1190000}"/>
    <cellStyle name="Normal 16 15 3 2 2 3" xfId="7863" xr:uid="{00000000-0005-0000-0000-0000E2190000}"/>
    <cellStyle name="Normal 16 15 3 2 3" xfId="7864" xr:uid="{00000000-0005-0000-0000-0000E3190000}"/>
    <cellStyle name="Normal 16 15 3 2 4" xfId="7865" xr:uid="{00000000-0005-0000-0000-0000E4190000}"/>
    <cellStyle name="Normal 16 15 3 2 5" xfId="7866" xr:uid="{00000000-0005-0000-0000-0000E5190000}"/>
    <cellStyle name="Normal 16 15 3 3" xfId="7867" xr:uid="{00000000-0005-0000-0000-0000E6190000}"/>
    <cellStyle name="Normal 16 15 3 3 2" xfId="7868" xr:uid="{00000000-0005-0000-0000-0000E7190000}"/>
    <cellStyle name="Normal 16 15 3 3 3" xfId="7869" xr:uid="{00000000-0005-0000-0000-0000E8190000}"/>
    <cellStyle name="Normal 16 15 3 4" xfId="7870" xr:uid="{00000000-0005-0000-0000-0000E9190000}"/>
    <cellStyle name="Normal 16 15 3 5" xfId="7871" xr:uid="{00000000-0005-0000-0000-0000EA190000}"/>
    <cellStyle name="Normal 16 15 3 6" xfId="7872" xr:uid="{00000000-0005-0000-0000-0000EB190000}"/>
    <cellStyle name="Normal 16 15 3 7" xfId="7873" xr:uid="{00000000-0005-0000-0000-0000EC190000}"/>
    <cellStyle name="Normal 16 15 3 8" xfId="7874" xr:uid="{00000000-0005-0000-0000-0000ED190000}"/>
    <cellStyle name="Normal 16 15 4" xfId="7875" xr:uid="{00000000-0005-0000-0000-0000EE190000}"/>
    <cellStyle name="Normal 16 15 4 2" xfId="7876" xr:uid="{00000000-0005-0000-0000-0000EF190000}"/>
    <cellStyle name="Normal 16 15 4 2 2" xfId="7877" xr:uid="{00000000-0005-0000-0000-0000F0190000}"/>
    <cellStyle name="Normal 16 15 4 2 3" xfId="7878" xr:uid="{00000000-0005-0000-0000-0000F1190000}"/>
    <cellStyle name="Normal 16 15 4 3" xfId="7879" xr:uid="{00000000-0005-0000-0000-0000F2190000}"/>
    <cellStyle name="Normal 16 15 4 4" xfId="7880" xr:uid="{00000000-0005-0000-0000-0000F3190000}"/>
    <cellStyle name="Normal 16 15 4 5" xfId="7881" xr:uid="{00000000-0005-0000-0000-0000F4190000}"/>
    <cellStyle name="Normal 16 15 4 6" xfId="7882" xr:uid="{00000000-0005-0000-0000-0000F5190000}"/>
    <cellStyle name="Normal 16 15 4 7" xfId="7883" xr:uid="{00000000-0005-0000-0000-0000F6190000}"/>
    <cellStyle name="Normal 16 15 5" xfId="7884" xr:uid="{00000000-0005-0000-0000-0000F7190000}"/>
    <cellStyle name="Normal 16 15 5 2" xfId="7885" xr:uid="{00000000-0005-0000-0000-0000F8190000}"/>
    <cellStyle name="Normal 16 15 5 2 2" xfId="7886" xr:uid="{00000000-0005-0000-0000-0000F9190000}"/>
    <cellStyle name="Normal 16 15 5 2 3" xfId="7887" xr:uid="{00000000-0005-0000-0000-0000FA190000}"/>
    <cellStyle name="Normal 16 15 5 3" xfId="7888" xr:uid="{00000000-0005-0000-0000-0000FB190000}"/>
    <cellStyle name="Normal 16 15 5 4" xfId="7889" xr:uid="{00000000-0005-0000-0000-0000FC190000}"/>
    <cellStyle name="Normal 16 15 5 5" xfId="7890" xr:uid="{00000000-0005-0000-0000-0000FD190000}"/>
    <cellStyle name="Normal 16 15 6" xfId="7891" xr:uid="{00000000-0005-0000-0000-0000FE190000}"/>
    <cellStyle name="Normal 16 15 6 2" xfId="7892" xr:uid="{00000000-0005-0000-0000-0000FF190000}"/>
    <cellStyle name="Normal 16 15 6 3" xfId="7893" xr:uid="{00000000-0005-0000-0000-0000001A0000}"/>
    <cellStyle name="Normal 16 15 7" xfId="7894" xr:uid="{00000000-0005-0000-0000-0000011A0000}"/>
    <cellStyle name="Normal 16 15 7 2" xfId="7895" xr:uid="{00000000-0005-0000-0000-0000021A0000}"/>
    <cellStyle name="Normal 16 15 8" xfId="7896" xr:uid="{00000000-0005-0000-0000-0000031A0000}"/>
    <cellStyle name="Normal 16 15 8 2" xfId="7897" xr:uid="{00000000-0005-0000-0000-0000041A0000}"/>
    <cellStyle name="Normal 16 15 9" xfId="7898" xr:uid="{00000000-0005-0000-0000-0000051A0000}"/>
    <cellStyle name="Normal 16 15_Age_Gender" xfId="7899" xr:uid="{00000000-0005-0000-0000-0000061A0000}"/>
    <cellStyle name="Normal 16 16" xfId="1110" xr:uid="{00000000-0005-0000-0000-0000071A0000}"/>
    <cellStyle name="Normal 16 16 2" xfId="7900" xr:uid="{00000000-0005-0000-0000-0000081A0000}"/>
    <cellStyle name="Normal 16 16 2 2" xfId="7901" xr:uid="{00000000-0005-0000-0000-0000091A0000}"/>
    <cellStyle name="Normal 16 16 2 3" xfId="7902" xr:uid="{00000000-0005-0000-0000-00000A1A0000}"/>
    <cellStyle name="Normal 16 16 3" xfId="7903" xr:uid="{00000000-0005-0000-0000-00000B1A0000}"/>
    <cellStyle name="Normal 16 16 3 2" xfId="7904" xr:uid="{00000000-0005-0000-0000-00000C1A0000}"/>
    <cellStyle name="Normal 16 17" xfId="1111" xr:uid="{00000000-0005-0000-0000-00000D1A0000}"/>
    <cellStyle name="Normal 16 18" xfId="7905" xr:uid="{00000000-0005-0000-0000-00000E1A0000}"/>
    <cellStyle name="Normal 16 18 2" xfId="7906" xr:uid="{00000000-0005-0000-0000-00000F1A0000}"/>
    <cellStyle name="Normal 16 18 3" xfId="7907" xr:uid="{00000000-0005-0000-0000-0000101A0000}"/>
    <cellStyle name="Normal 16 19" xfId="7908" xr:uid="{00000000-0005-0000-0000-0000111A0000}"/>
    <cellStyle name="Normal 16 19 2" xfId="7909" xr:uid="{00000000-0005-0000-0000-0000121A0000}"/>
    <cellStyle name="Normal 16 2" xfId="155" xr:uid="{00000000-0005-0000-0000-0000131A0000}"/>
    <cellStyle name="Normal 16 2 10" xfId="7910" xr:uid="{00000000-0005-0000-0000-0000141A0000}"/>
    <cellStyle name="Normal 16 2 2" xfId="1112" xr:uid="{00000000-0005-0000-0000-0000151A0000}"/>
    <cellStyle name="Normal 16 2 2 2" xfId="1113" xr:uid="{00000000-0005-0000-0000-0000161A0000}"/>
    <cellStyle name="Normal 16 2 2 2 2" xfId="7911" xr:uid="{00000000-0005-0000-0000-0000171A0000}"/>
    <cellStyle name="Normal 16 2 2 2 2 2" xfId="7912" xr:uid="{00000000-0005-0000-0000-0000181A0000}"/>
    <cellStyle name="Normal 16 2 2 2 2 3" xfId="7913" xr:uid="{00000000-0005-0000-0000-0000191A0000}"/>
    <cellStyle name="Normal 16 2 2 2 3" xfId="7914" xr:uid="{00000000-0005-0000-0000-00001A1A0000}"/>
    <cellStyle name="Normal 16 2 2 2 3 2" xfId="7915" xr:uid="{00000000-0005-0000-0000-00001B1A0000}"/>
    <cellStyle name="Normal 16 2 2 3" xfId="7916" xr:uid="{00000000-0005-0000-0000-00001C1A0000}"/>
    <cellStyle name="Normal 16 2 2 3 2" xfId="7917" xr:uid="{00000000-0005-0000-0000-00001D1A0000}"/>
    <cellStyle name="Normal 16 2 2 3 3" xfId="7918" xr:uid="{00000000-0005-0000-0000-00001E1A0000}"/>
    <cellStyle name="Normal 16 2 2 4" xfId="7919" xr:uid="{00000000-0005-0000-0000-00001F1A0000}"/>
    <cellStyle name="Normal 16 2 2 4 2" xfId="7920" xr:uid="{00000000-0005-0000-0000-0000201A0000}"/>
    <cellStyle name="Normal 16 2 3" xfId="1114" xr:uid="{00000000-0005-0000-0000-0000211A0000}"/>
    <cellStyle name="Normal 16 2 3 2" xfId="1115" xr:uid="{00000000-0005-0000-0000-0000221A0000}"/>
    <cellStyle name="Normal 16 2 3 2 2" xfId="7921" xr:uid="{00000000-0005-0000-0000-0000231A0000}"/>
    <cellStyle name="Normal 16 2 3 2 2 2" xfId="7922" xr:uid="{00000000-0005-0000-0000-0000241A0000}"/>
    <cellStyle name="Normal 16 2 3 2 2 3" xfId="7923" xr:uid="{00000000-0005-0000-0000-0000251A0000}"/>
    <cellStyle name="Normal 16 2 3 2 3" xfId="7924" xr:uid="{00000000-0005-0000-0000-0000261A0000}"/>
    <cellStyle name="Normal 16 2 3 2 3 2" xfId="7925" xr:uid="{00000000-0005-0000-0000-0000271A0000}"/>
    <cellStyle name="Normal 16 2 3 3" xfId="7926" xr:uid="{00000000-0005-0000-0000-0000281A0000}"/>
    <cellStyle name="Normal 16 2 3 3 2" xfId="7927" xr:uid="{00000000-0005-0000-0000-0000291A0000}"/>
    <cellStyle name="Normal 16 2 3 3 3" xfId="7928" xr:uid="{00000000-0005-0000-0000-00002A1A0000}"/>
    <cellStyle name="Normal 16 2 3 4" xfId="7929" xr:uid="{00000000-0005-0000-0000-00002B1A0000}"/>
    <cellStyle name="Normal 16 2 3 4 2" xfId="7930" xr:uid="{00000000-0005-0000-0000-00002C1A0000}"/>
    <cellStyle name="Normal 16 2 4" xfId="1116" xr:uid="{00000000-0005-0000-0000-00002D1A0000}"/>
    <cellStyle name="Normal 16 2 4 10" xfId="7931" xr:uid="{00000000-0005-0000-0000-00002E1A0000}"/>
    <cellStyle name="Normal 16 2 4 11" xfId="7932" xr:uid="{00000000-0005-0000-0000-00002F1A0000}"/>
    <cellStyle name="Normal 16 2 4 12" xfId="7933" xr:uid="{00000000-0005-0000-0000-0000301A0000}"/>
    <cellStyle name="Normal 16 2 4 2" xfId="7934" xr:uid="{00000000-0005-0000-0000-0000311A0000}"/>
    <cellStyle name="Normal 16 2 4 2 10" xfId="7935" xr:uid="{00000000-0005-0000-0000-0000321A0000}"/>
    <cellStyle name="Normal 16 2 4 2 2" xfId="7936" xr:uid="{00000000-0005-0000-0000-0000331A0000}"/>
    <cellStyle name="Normal 16 2 4 2 2 2" xfId="7937" xr:uid="{00000000-0005-0000-0000-0000341A0000}"/>
    <cellStyle name="Normal 16 2 4 2 2 2 2" xfId="7938" xr:uid="{00000000-0005-0000-0000-0000351A0000}"/>
    <cellStyle name="Normal 16 2 4 2 2 2 2 2" xfId="7939" xr:uid="{00000000-0005-0000-0000-0000361A0000}"/>
    <cellStyle name="Normal 16 2 4 2 2 2 2 3" xfId="7940" xr:uid="{00000000-0005-0000-0000-0000371A0000}"/>
    <cellStyle name="Normal 16 2 4 2 2 2 3" xfId="7941" xr:uid="{00000000-0005-0000-0000-0000381A0000}"/>
    <cellStyle name="Normal 16 2 4 2 2 2 4" xfId="7942" xr:uid="{00000000-0005-0000-0000-0000391A0000}"/>
    <cellStyle name="Normal 16 2 4 2 2 2 5" xfId="7943" xr:uid="{00000000-0005-0000-0000-00003A1A0000}"/>
    <cellStyle name="Normal 16 2 4 2 2 3" xfId="7944" xr:uid="{00000000-0005-0000-0000-00003B1A0000}"/>
    <cellStyle name="Normal 16 2 4 2 2 3 2" xfId="7945" xr:uid="{00000000-0005-0000-0000-00003C1A0000}"/>
    <cellStyle name="Normal 16 2 4 2 2 3 3" xfId="7946" xr:uid="{00000000-0005-0000-0000-00003D1A0000}"/>
    <cellStyle name="Normal 16 2 4 2 2 4" xfId="7947" xr:uid="{00000000-0005-0000-0000-00003E1A0000}"/>
    <cellStyle name="Normal 16 2 4 2 2 5" xfId="7948" xr:uid="{00000000-0005-0000-0000-00003F1A0000}"/>
    <cellStyle name="Normal 16 2 4 2 2 6" xfId="7949" xr:uid="{00000000-0005-0000-0000-0000401A0000}"/>
    <cellStyle name="Normal 16 2 4 2 2 7" xfId="7950" xr:uid="{00000000-0005-0000-0000-0000411A0000}"/>
    <cellStyle name="Normal 16 2 4 2 2 8" xfId="7951" xr:uid="{00000000-0005-0000-0000-0000421A0000}"/>
    <cellStyle name="Normal 16 2 4 2 3" xfId="7952" xr:uid="{00000000-0005-0000-0000-0000431A0000}"/>
    <cellStyle name="Normal 16 2 4 2 3 2" xfId="7953" xr:uid="{00000000-0005-0000-0000-0000441A0000}"/>
    <cellStyle name="Normal 16 2 4 2 3 2 2" xfId="7954" xr:uid="{00000000-0005-0000-0000-0000451A0000}"/>
    <cellStyle name="Normal 16 2 4 2 3 2 3" xfId="7955" xr:uid="{00000000-0005-0000-0000-0000461A0000}"/>
    <cellStyle name="Normal 16 2 4 2 3 3" xfId="7956" xr:uid="{00000000-0005-0000-0000-0000471A0000}"/>
    <cellStyle name="Normal 16 2 4 2 3 4" xfId="7957" xr:uid="{00000000-0005-0000-0000-0000481A0000}"/>
    <cellStyle name="Normal 16 2 4 2 3 5" xfId="7958" xr:uid="{00000000-0005-0000-0000-0000491A0000}"/>
    <cellStyle name="Normal 16 2 4 2 4" xfId="7959" xr:uid="{00000000-0005-0000-0000-00004A1A0000}"/>
    <cellStyle name="Normal 16 2 4 2 4 2" xfId="7960" xr:uid="{00000000-0005-0000-0000-00004B1A0000}"/>
    <cellStyle name="Normal 16 2 4 2 4 3" xfId="7961" xr:uid="{00000000-0005-0000-0000-00004C1A0000}"/>
    <cellStyle name="Normal 16 2 4 2 5" xfId="7962" xr:uid="{00000000-0005-0000-0000-00004D1A0000}"/>
    <cellStyle name="Normal 16 2 4 2 5 2" xfId="7963" xr:uid="{00000000-0005-0000-0000-00004E1A0000}"/>
    <cellStyle name="Normal 16 2 4 2 6" xfId="7964" xr:uid="{00000000-0005-0000-0000-00004F1A0000}"/>
    <cellStyle name="Normal 16 2 4 2 6 2" xfId="7965" xr:uid="{00000000-0005-0000-0000-0000501A0000}"/>
    <cellStyle name="Normal 16 2 4 2 7" xfId="7966" xr:uid="{00000000-0005-0000-0000-0000511A0000}"/>
    <cellStyle name="Normal 16 2 4 2 8" xfId="7967" xr:uid="{00000000-0005-0000-0000-0000521A0000}"/>
    <cellStyle name="Normal 16 2 4 2 9" xfId="7968" xr:uid="{00000000-0005-0000-0000-0000531A0000}"/>
    <cellStyle name="Normal 16 2 4 2_Age_Gender" xfId="7969" xr:uid="{00000000-0005-0000-0000-0000541A0000}"/>
    <cellStyle name="Normal 16 2 4 3" xfId="7970" xr:uid="{00000000-0005-0000-0000-0000551A0000}"/>
    <cellStyle name="Normal 16 2 4 3 2" xfId="7971" xr:uid="{00000000-0005-0000-0000-0000561A0000}"/>
    <cellStyle name="Normal 16 2 4 3 2 2" xfId="7972" xr:uid="{00000000-0005-0000-0000-0000571A0000}"/>
    <cellStyle name="Normal 16 2 4 3 2 2 2" xfId="7973" xr:uid="{00000000-0005-0000-0000-0000581A0000}"/>
    <cellStyle name="Normal 16 2 4 3 2 2 3" xfId="7974" xr:uid="{00000000-0005-0000-0000-0000591A0000}"/>
    <cellStyle name="Normal 16 2 4 3 2 3" xfId="7975" xr:uid="{00000000-0005-0000-0000-00005A1A0000}"/>
    <cellStyle name="Normal 16 2 4 3 2 4" xfId="7976" xr:uid="{00000000-0005-0000-0000-00005B1A0000}"/>
    <cellStyle name="Normal 16 2 4 3 2 5" xfId="7977" xr:uid="{00000000-0005-0000-0000-00005C1A0000}"/>
    <cellStyle name="Normal 16 2 4 3 3" xfId="7978" xr:uid="{00000000-0005-0000-0000-00005D1A0000}"/>
    <cellStyle name="Normal 16 2 4 3 3 2" xfId="7979" xr:uid="{00000000-0005-0000-0000-00005E1A0000}"/>
    <cellStyle name="Normal 16 2 4 3 3 3" xfId="7980" xr:uid="{00000000-0005-0000-0000-00005F1A0000}"/>
    <cellStyle name="Normal 16 2 4 3 4" xfId="7981" xr:uid="{00000000-0005-0000-0000-0000601A0000}"/>
    <cellStyle name="Normal 16 2 4 3 5" xfId="7982" xr:uid="{00000000-0005-0000-0000-0000611A0000}"/>
    <cellStyle name="Normal 16 2 4 3 6" xfId="7983" xr:uid="{00000000-0005-0000-0000-0000621A0000}"/>
    <cellStyle name="Normal 16 2 4 3 7" xfId="7984" xr:uid="{00000000-0005-0000-0000-0000631A0000}"/>
    <cellStyle name="Normal 16 2 4 3 8" xfId="7985" xr:uid="{00000000-0005-0000-0000-0000641A0000}"/>
    <cellStyle name="Normal 16 2 4 4" xfId="7986" xr:uid="{00000000-0005-0000-0000-0000651A0000}"/>
    <cellStyle name="Normal 16 2 4 4 2" xfId="7987" xr:uid="{00000000-0005-0000-0000-0000661A0000}"/>
    <cellStyle name="Normal 16 2 4 4 2 2" xfId="7988" xr:uid="{00000000-0005-0000-0000-0000671A0000}"/>
    <cellStyle name="Normal 16 2 4 4 2 3" xfId="7989" xr:uid="{00000000-0005-0000-0000-0000681A0000}"/>
    <cellStyle name="Normal 16 2 4 4 3" xfId="7990" xr:uid="{00000000-0005-0000-0000-0000691A0000}"/>
    <cellStyle name="Normal 16 2 4 4 4" xfId="7991" xr:uid="{00000000-0005-0000-0000-00006A1A0000}"/>
    <cellStyle name="Normal 16 2 4 4 5" xfId="7992" xr:uid="{00000000-0005-0000-0000-00006B1A0000}"/>
    <cellStyle name="Normal 16 2 4 4 6" xfId="7993" xr:uid="{00000000-0005-0000-0000-00006C1A0000}"/>
    <cellStyle name="Normal 16 2 4 4 7" xfId="7994" xr:uid="{00000000-0005-0000-0000-00006D1A0000}"/>
    <cellStyle name="Normal 16 2 4 5" xfId="7995" xr:uid="{00000000-0005-0000-0000-00006E1A0000}"/>
    <cellStyle name="Normal 16 2 4 5 2" xfId="7996" xr:uid="{00000000-0005-0000-0000-00006F1A0000}"/>
    <cellStyle name="Normal 16 2 4 5 2 2" xfId="7997" xr:uid="{00000000-0005-0000-0000-0000701A0000}"/>
    <cellStyle name="Normal 16 2 4 5 2 3" xfId="7998" xr:uid="{00000000-0005-0000-0000-0000711A0000}"/>
    <cellStyle name="Normal 16 2 4 5 3" xfId="7999" xr:uid="{00000000-0005-0000-0000-0000721A0000}"/>
    <cellStyle name="Normal 16 2 4 5 4" xfId="8000" xr:uid="{00000000-0005-0000-0000-0000731A0000}"/>
    <cellStyle name="Normal 16 2 4 5 5" xfId="8001" xr:uid="{00000000-0005-0000-0000-0000741A0000}"/>
    <cellStyle name="Normal 16 2 4 6" xfId="8002" xr:uid="{00000000-0005-0000-0000-0000751A0000}"/>
    <cellStyle name="Normal 16 2 4 6 2" xfId="8003" xr:uid="{00000000-0005-0000-0000-0000761A0000}"/>
    <cellStyle name="Normal 16 2 4 6 3" xfId="8004" xr:uid="{00000000-0005-0000-0000-0000771A0000}"/>
    <cellStyle name="Normal 16 2 4 7" xfId="8005" xr:uid="{00000000-0005-0000-0000-0000781A0000}"/>
    <cellStyle name="Normal 16 2 4 7 2" xfId="8006" xr:uid="{00000000-0005-0000-0000-0000791A0000}"/>
    <cellStyle name="Normal 16 2 4 8" xfId="8007" xr:uid="{00000000-0005-0000-0000-00007A1A0000}"/>
    <cellStyle name="Normal 16 2 4 8 2" xfId="8008" xr:uid="{00000000-0005-0000-0000-00007B1A0000}"/>
    <cellStyle name="Normal 16 2 4 9" xfId="8009" xr:uid="{00000000-0005-0000-0000-00007C1A0000}"/>
    <cellStyle name="Normal 16 2 4_Age_Gender" xfId="8010" xr:uid="{00000000-0005-0000-0000-00007D1A0000}"/>
    <cellStyle name="Normal 16 2 5" xfId="1117" xr:uid="{00000000-0005-0000-0000-00007E1A0000}"/>
    <cellStyle name="Normal 16 2 5 2" xfId="8011" xr:uid="{00000000-0005-0000-0000-00007F1A0000}"/>
    <cellStyle name="Normal 16 2 5 2 2" xfId="8012" xr:uid="{00000000-0005-0000-0000-0000801A0000}"/>
    <cellStyle name="Normal 16 2 5 2 3" xfId="8013" xr:uid="{00000000-0005-0000-0000-0000811A0000}"/>
    <cellStyle name="Normal 16 2 5 3" xfId="8014" xr:uid="{00000000-0005-0000-0000-0000821A0000}"/>
    <cellStyle name="Normal 16 2 5 3 2" xfId="8015" xr:uid="{00000000-0005-0000-0000-0000831A0000}"/>
    <cellStyle name="Normal 16 2 6" xfId="8016" xr:uid="{00000000-0005-0000-0000-0000841A0000}"/>
    <cellStyle name="Normal 16 2 6 2" xfId="8017" xr:uid="{00000000-0005-0000-0000-0000851A0000}"/>
    <cellStyle name="Normal 16 2 6 3" xfId="8018" xr:uid="{00000000-0005-0000-0000-0000861A0000}"/>
    <cellStyle name="Normal 16 2 7" xfId="8019" xr:uid="{00000000-0005-0000-0000-0000871A0000}"/>
    <cellStyle name="Normal 16 2 7 2" xfId="8020" xr:uid="{00000000-0005-0000-0000-0000881A0000}"/>
    <cellStyle name="Normal 16 2 8" xfId="8021" xr:uid="{00000000-0005-0000-0000-0000891A0000}"/>
    <cellStyle name="Normal 16 2 8 2" xfId="8022" xr:uid="{00000000-0005-0000-0000-00008A1A0000}"/>
    <cellStyle name="Normal 16 2 9" xfId="8023" xr:uid="{00000000-0005-0000-0000-00008B1A0000}"/>
    <cellStyle name="Normal 16 2_Lookups" xfId="8024" xr:uid="{00000000-0005-0000-0000-00008C1A0000}"/>
    <cellStyle name="Normal 16 20" xfId="8025" xr:uid="{00000000-0005-0000-0000-00008D1A0000}"/>
    <cellStyle name="Normal 16 21" xfId="8026" xr:uid="{00000000-0005-0000-0000-00008E1A0000}"/>
    <cellStyle name="Normal 16 22" xfId="8027" xr:uid="{00000000-0005-0000-0000-00008F1A0000}"/>
    <cellStyle name="Normal 16 23" xfId="8028" xr:uid="{00000000-0005-0000-0000-0000901A0000}"/>
    <cellStyle name="Normal 16 24" xfId="8029" xr:uid="{00000000-0005-0000-0000-0000911A0000}"/>
    <cellStyle name="Normal 16 25" xfId="8030" xr:uid="{00000000-0005-0000-0000-0000921A0000}"/>
    <cellStyle name="Normal 16 26" xfId="8031" xr:uid="{00000000-0005-0000-0000-0000931A0000}"/>
    <cellStyle name="Normal 16 27" xfId="8032" xr:uid="{00000000-0005-0000-0000-0000941A0000}"/>
    <cellStyle name="Normal 16 28" xfId="8033" xr:uid="{00000000-0005-0000-0000-0000951A0000}"/>
    <cellStyle name="Normal 16 29" xfId="8034" xr:uid="{00000000-0005-0000-0000-0000961A0000}"/>
    <cellStyle name="Normal 16 3" xfId="156" xr:uid="{00000000-0005-0000-0000-0000971A0000}"/>
    <cellStyle name="Normal 16 3 10" xfId="8035" xr:uid="{00000000-0005-0000-0000-0000981A0000}"/>
    <cellStyle name="Normal 16 3 2" xfId="1118" xr:uid="{00000000-0005-0000-0000-0000991A0000}"/>
    <cellStyle name="Normal 16 3 2 2" xfId="1119" xr:uid="{00000000-0005-0000-0000-00009A1A0000}"/>
    <cellStyle name="Normal 16 3 2 2 2" xfId="8036" xr:uid="{00000000-0005-0000-0000-00009B1A0000}"/>
    <cellStyle name="Normal 16 3 2 2 2 2" xfId="8037" xr:uid="{00000000-0005-0000-0000-00009C1A0000}"/>
    <cellStyle name="Normal 16 3 2 2 2 3" xfId="8038" xr:uid="{00000000-0005-0000-0000-00009D1A0000}"/>
    <cellStyle name="Normal 16 3 2 2 3" xfId="8039" xr:uid="{00000000-0005-0000-0000-00009E1A0000}"/>
    <cellStyle name="Normal 16 3 2 2 3 2" xfId="8040" xr:uid="{00000000-0005-0000-0000-00009F1A0000}"/>
    <cellStyle name="Normal 16 3 2 3" xfId="8041" xr:uid="{00000000-0005-0000-0000-0000A01A0000}"/>
    <cellStyle name="Normal 16 3 2 3 2" xfId="8042" xr:uid="{00000000-0005-0000-0000-0000A11A0000}"/>
    <cellStyle name="Normal 16 3 2 3 3" xfId="8043" xr:uid="{00000000-0005-0000-0000-0000A21A0000}"/>
    <cellStyle name="Normal 16 3 2 4" xfId="8044" xr:uid="{00000000-0005-0000-0000-0000A31A0000}"/>
    <cellStyle name="Normal 16 3 2 4 2" xfId="8045" xr:uid="{00000000-0005-0000-0000-0000A41A0000}"/>
    <cellStyle name="Normal 16 3 3" xfId="1120" xr:uid="{00000000-0005-0000-0000-0000A51A0000}"/>
    <cellStyle name="Normal 16 3 3 2" xfId="1121" xr:uid="{00000000-0005-0000-0000-0000A61A0000}"/>
    <cellStyle name="Normal 16 3 3 2 2" xfId="8046" xr:uid="{00000000-0005-0000-0000-0000A71A0000}"/>
    <cellStyle name="Normal 16 3 3 2 2 2" xfId="8047" xr:uid="{00000000-0005-0000-0000-0000A81A0000}"/>
    <cellStyle name="Normal 16 3 3 2 2 3" xfId="8048" xr:uid="{00000000-0005-0000-0000-0000A91A0000}"/>
    <cellStyle name="Normal 16 3 3 2 3" xfId="8049" xr:uid="{00000000-0005-0000-0000-0000AA1A0000}"/>
    <cellStyle name="Normal 16 3 3 2 3 2" xfId="8050" xr:uid="{00000000-0005-0000-0000-0000AB1A0000}"/>
    <cellStyle name="Normal 16 3 3 3" xfId="8051" xr:uid="{00000000-0005-0000-0000-0000AC1A0000}"/>
    <cellStyle name="Normal 16 3 3 3 2" xfId="8052" xr:uid="{00000000-0005-0000-0000-0000AD1A0000}"/>
    <cellStyle name="Normal 16 3 3 3 3" xfId="8053" xr:uid="{00000000-0005-0000-0000-0000AE1A0000}"/>
    <cellStyle name="Normal 16 3 3 4" xfId="8054" xr:uid="{00000000-0005-0000-0000-0000AF1A0000}"/>
    <cellStyle name="Normal 16 3 3 4 2" xfId="8055" xr:uid="{00000000-0005-0000-0000-0000B01A0000}"/>
    <cellStyle name="Normal 16 3 4" xfId="1122" xr:uid="{00000000-0005-0000-0000-0000B11A0000}"/>
    <cellStyle name="Normal 16 3 4 10" xfId="8056" xr:uid="{00000000-0005-0000-0000-0000B21A0000}"/>
    <cellStyle name="Normal 16 3 4 11" xfId="8057" xr:uid="{00000000-0005-0000-0000-0000B31A0000}"/>
    <cellStyle name="Normal 16 3 4 12" xfId="8058" xr:uid="{00000000-0005-0000-0000-0000B41A0000}"/>
    <cellStyle name="Normal 16 3 4 2" xfId="8059" xr:uid="{00000000-0005-0000-0000-0000B51A0000}"/>
    <cellStyle name="Normal 16 3 4 2 10" xfId="8060" xr:uid="{00000000-0005-0000-0000-0000B61A0000}"/>
    <cellStyle name="Normal 16 3 4 2 2" xfId="8061" xr:uid="{00000000-0005-0000-0000-0000B71A0000}"/>
    <cellStyle name="Normal 16 3 4 2 2 2" xfId="8062" xr:uid="{00000000-0005-0000-0000-0000B81A0000}"/>
    <cellStyle name="Normal 16 3 4 2 2 2 2" xfId="8063" xr:uid="{00000000-0005-0000-0000-0000B91A0000}"/>
    <cellStyle name="Normal 16 3 4 2 2 2 2 2" xfId="8064" xr:uid="{00000000-0005-0000-0000-0000BA1A0000}"/>
    <cellStyle name="Normal 16 3 4 2 2 2 2 3" xfId="8065" xr:uid="{00000000-0005-0000-0000-0000BB1A0000}"/>
    <cellStyle name="Normal 16 3 4 2 2 2 3" xfId="8066" xr:uid="{00000000-0005-0000-0000-0000BC1A0000}"/>
    <cellStyle name="Normal 16 3 4 2 2 2 4" xfId="8067" xr:uid="{00000000-0005-0000-0000-0000BD1A0000}"/>
    <cellStyle name="Normal 16 3 4 2 2 2 5" xfId="8068" xr:uid="{00000000-0005-0000-0000-0000BE1A0000}"/>
    <cellStyle name="Normal 16 3 4 2 2 3" xfId="8069" xr:uid="{00000000-0005-0000-0000-0000BF1A0000}"/>
    <cellStyle name="Normal 16 3 4 2 2 3 2" xfId="8070" xr:uid="{00000000-0005-0000-0000-0000C01A0000}"/>
    <cellStyle name="Normal 16 3 4 2 2 3 3" xfId="8071" xr:uid="{00000000-0005-0000-0000-0000C11A0000}"/>
    <cellStyle name="Normal 16 3 4 2 2 4" xfId="8072" xr:uid="{00000000-0005-0000-0000-0000C21A0000}"/>
    <cellStyle name="Normal 16 3 4 2 2 5" xfId="8073" xr:uid="{00000000-0005-0000-0000-0000C31A0000}"/>
    <cellStyle name="Normal 16 3 4 2 2 6" xfId="8074" xr:uid="{00000000-0005-0000-0000-0000C41A0000}"/>
    <cellStyle name="Normal 16 3 4 2 2 7" xfId="8075" xr:uid="{00000000-0005-0000-0000-0000C51A0000}"/>
    <cellStyle name="Normal 16 3 4 2 2 8" xfId="8076" xr:uid="{00000000-0005-0000-0000-0000C61A0000}"/>
    <cellStyle name="Normal 16 3 4 2 3" xfId="8077" xr:uid="{00000000-0005-0000-0000-0000C71A0000}"/>
    <cellStyle name="Normal 16 3 4 2 3 2" xfId="8078" xr:uid="{00000000-0005-0000-0000-0000C81A0000}"/>
    <cellStyle name="Normal 16 3 4 2 3 2 2" xfId="8079" xr:uid="{00000000-0005-0000-0000-0000C91A0000}"/>
    <cellStyle name="Normal 16 3 4 2 3 2 3" xfId="8080" xr:uid="{00000000-0005-0000-0000-0000CA1A0000}"/>
    <cellStyle name="Normal 16 3 4 2 3 3" xfId="8081" xr:uid="{00000000-0005-0000-0000-0000CB1A0000}"/>
    <cellStyle name="Normal 16 3 4 2 3 4" xfId="8082" xr:uid="{00000000-0005-0000-0000-0000CC1A0000}"/>
    <cellStyle name="Normal 16 3 4 2 3 5" xfId="8083" xr:uid="{00000000-0005-0000-0000-0000CD1A0000}"/>
    <cellStyle name="Normal 16 3 4 2 4" xfId="8084" xr:uid="{00000000-0005-0000-0000-0000CE1A0000}"/>
    <cellStyle name="Normal 16 3 4 2 4 2" xfId="8085" xr:uid="{00000000-0005-0000-0000-0000CF1A0000}"/>
    <cellStyle name="Normal 16 3 4 2 4 3" xfId="8086" xr:uid="{00000000-0005-0000-0000-0000D01A0000}"/>
    <cellStyle name="Normal 16 3 4 2 5" xfId="8087" xr:uid="{00000000-0005-0000-0000-0000D11A0000}"/>
    <cellStyle name="Normal 16 3 4 2 5 2" xfId="8088" xr:uid="{00000000-0005-0000-0000-0000D21A0000}"/>
    <cellStyle name="Normal 16 3 4 2 6" xfId="8089" xr:uid="{00000000-0005-0000-0000-0000D31A0000}"/>
    <cellStyle name="Normal 16 3 4 2 6 2" xfId="8090" xr:uid="{00000000-0005-0000-0000-0000D41A0000}"/>
    <cellStyle name="Normal 16 3 4 2 7" xfId="8091" xr:uid="{00000000-0005-0000-0000-0000D51A0000}"/>
    <cellStyle name="Normal 16 3 4 2 8" xfId="8092" xr:uid="{00000000-0005-0000-0000-0000D61A0000}"/>
    <cellStyle name="Normal 16 3 4 2 9" xfId="8093" xr:uid="{00000000-0005-0000-0000-0000D71A0000}"/>
    <cellStyle name="Normal 16 3 4 2_Age_Gender" xfId="8094" xr:uid="{00000000-0005-0000-0000-0000D81A0000}"/>
    <cellStyle name="Normal 16 3 4 3" xfId="8095" xr:uid="{00000000-0005-0000-0000-0000D91A0000}"/>
    <cellStyle name="Normal 16 3 4 3 2" xfId="8096" xr:uid="{00000000-0005-0000-0000-0000DA1A0000}"/>
    <cellStyle name="Normal 16 3 4 3 2 2" xfId="8097" xr:uid="{00000000-0005-0000-0000-0000DB1A0000}"/>
    <cellStyle name="Normal 16 3 4 3 2 2 2" xfId="8098" xr:uid="{00000000-0005-0000-0000-0000DC1A0000}"/>
    <cellStyle name="Normal 16 3 4 3 2 2 3" xfId="8099" xr:uid="{00000000-0005-0000-0000-0000DD1A0000}"/>
    <cellStyle name="Normal 16 3 4 3 2 3" xfId="8100" xr:uid="{00000000-0005-0000-0000-0000DE1A0000}"/>
    <cellStyle name="Normal 16 3 4 3 2 4" xfId="8101" xr:uid="{00000000-0005-0000-0000-0000DF1A0000}"/>
    <cellStyle name="Normal 16 3 4 3 2 5" xfId="8102" xr:uid="{00000000-0005-0000-0000-0000E01A0000}"/>
    <cellStyle name="Normal 16 3 4 3 3" xfId="8103" xr:uid="{00000000-0005-0000-0000-0000E11A0000}"/>
    <cellStyle name="Normal 16 3 4 3 3 2" xfId="8104" xr:uid="{00000000-0005-0000-0000-0000E21A0000}"/>
    <cellStyle name="Normal 16 3 4 3 3 3" xfId="8105" xr:uid="{00000000-0005-0000-0000-0000E31A0000}"/>
    <cellStyle name="Normal 16 3 4 3 4" xfId="8106" xr:uid="{00000000-0005-0000-0000-0000E41A0000}"/>
    <cellStyle name="Normal 16 3 4 3 5" xfId="8107" xr:uid="{00000000-0005-0000-0000-0000E51A0000}"/>
    <cellStyle name="Normal 16 3 4 3 6" xfId="8108" xr:uid="{00000000-0005-0000-0000-0000E61A0000}"/>
    <cellStyle name="Normal 16 3 4 3 7" xfId="8109" xr:uid="{00000000-0005-0000-0000-0000E71A0000}"/>
    <cellStyle name="Normal 16 3 4 3 8" xfId="8110" xr:uid="{00000000-0005-0000-0000-0000E81A0000}"/>
    <cellStyle name="Normal 16 3 4 4" xfId="8111" xr:uid="{00000000-0005-0000-0000-0000E91A0000}"/>
    <cellStyle name="Normal 16 3 4 4 2" xfId="8112" xr:uid="{00000000-0005-0000-0000-0000EA1A0000}"/>
    <cellStyle name="Normal 16 3 4 4 2 2" xfId="8113" xr:uid="{00000000-0005-0000-0000-0000EB1A0000}"/>
    <cellStyle name="Normal 16 3 4 4 2 3" xfId="8114" xr:uid="{00000000-0005-0000-0000-0000EC1A0000}"/>
    <cellStyle name="Normal 16 3 4 4 3" xfId="8115" xr:uid="{00000000-0005-0000-0000-0000ED1A0000}"/>
    <cellStyle name="Normal 16 3 4 4 4" xfId="8116" xr:uid="{00000000-0005-0000-0000-0000EE1A0000}"/>
    <cellStyle name="Normal 16 3 4 4 5" xfId="8117" xr:uid="{00000000-0005-0000-0000-0000EF1A0000}"/>
    <cellStyle name="Normal 16 3 4 4 6" xfId="8118" xr:uid="{00000000-0005-0000-0000-0000F01A0000}"/>
    <cellStyle name="Normal 16 3 4 4 7" xfId="8119" xr:uid="{00000000-0005-0000-0000-0000F11A0000}"/>
    <cellStyle name="Normal 16 3 4 5" xfId="8120" xr:uid="{00000000-0005-0000-0000-0000F21A0000}"/>
    <cellStyle name="Normal 16 3 4 5 2" xfId="8121" xr:uid="{00000000-0005-0000-0000-0000F31A0000}"/>
    <cellStyle name="Normal 16 3 4 5 2 2" xfId="8122" xr:uid="{00000000-0005-0000-0000-0000F41A0000}"/>
    <cellStyle name="Normal 16 3 4 5 2 3" xfId="8123" xr:uid="{00000000-0005-0000-0000-0000F51A0000}"/>
    <cellStyle name="Normal 16 3 4 5 3" xfId="8124" xr:uid="{00000000-0005-0000-0000-0000F61A0000}"/>
    <cellStyle name="Normal 16 3 4 5 4" xfId="8125" xr:uid="{00000000-0005-0000-0000-0000F71A0000}"/>
    <cellStyle name="Normal 16 3 4 5 5" xfId="8126" xr:uid="{00000000-0005-0000-0000-0000F81A0000}"/>
    <cellStyle name="Normal 16 3 4 6" xfId="8127" xr:uid="{00000000-0005-0000-0000-0000F91A0000}"/>
    <cellStyle name="Normal 16 3 4 6 2" xfId="8128" xr:uid="{00000000-0005-0000-0000-0000FA1A0000}"/>
    <cellStyle name="Normal 16 3 4 6 3" xfId="8129" xr:uid="{00000000-0005-0000-0000-0000FB1A0000}"/>
    <cellStyle name="Normal 16 3 4 7" xfId="8130" xr:uid="{00000000-0005-0000-0000-0000FC1A0000}"/>
    <cellStyle name="Normal 16 3 4 7 2" xfId="8131" xr:uid="{00000000-0005-0000-0000-0000FD1A0000}"/>
    <cellStyle name="Normal 16 3 4 8" xfId="8132" xr:uid="{00000000-0005-0000-0000-0000FE1A0000}"/>
    <cellStyle name="Normal 16 3 4 8 2" xfId="8133" xr:uid="{00000000-0005-0000-0000-0000FF1A0000}"/>
    <cellStyle name="Normal 16 3 4 9" xfId="8134" xr:uid="{00000000-0005-0000-0000-0000001B0000}"/>
    <cellStyle name="Normal 16 3 4_Age_Gender" xfId="8135" xr:uid="{00000000-0005-0000-0000-0000011B0000}"/>
    <cellStyle name="Normal 16 3 5" xfId="1123" xr:uid="{00000000-0005-0000-0000-0000021B0000}"/>
    <cellStyle name="Normal 16 3 5 2" xfId="8136" xr:uid="{00000000-0005-0000-0000-0000031B0000}"/>
    <cellStyle name="Normal 16 3 5 2 2" xfId="8137" xr:uid="{00000000-0005-0000-0000-0000041B0000}"/>
    <cellStyle name="Normal 16 3 5 2 3" xfId="8138" xr:uid="{00000000-0005-0000-0000-0000051B0000}"/>
    <cellStyle name="Normal 16 3 5 3" xfId="8139" xr:uid="{00000000-0005-0000-0000-0000061B0000}"/>
    <cellStyle name="Normal 16 3 5 3 2" xfId="8140" xr:uid="{00000000-0005-0000-0000-0000071B0000}"/>
    <cellStyle name="Normal 16 3 6" xfId="8141" xr:uid="{00000000-0005-0000-0000-0000081B0000}"/>
    <cellStyle name="Normal 16 3 6 2" xfId="8142" xr:uid="{00000000-0005-0000-0000-0000091B0000}"/>
    <cellStyle name="Normal 16 3 6 3" xfId="8143" xr:uid="{00000000-0005-0000-0000-00000A1B0000}"/>
    <cellStyle name="Normal 16 3 7" xfId="8144" xr:uid="{00000000-0005-0000-0000-00000B1B0000}"/>
    <cellStyle name="Normal 16 3 7 2" xfId="8145" xr:uid="{00000000-0005-0000-0000-00000C1B0000}"/>
    <cellStyle name="Normal 16 3 8" xfId="8146" xr:uid="{00000000-0005-0000-0000-00000D1B0000}"/>
    <cellStyle name="Normal 16 3 8 2" xfId="8147" xr:uid="{00000000-0005-0000-0000-00000E1B0000}"/>
    <cellStyle name="Normal 16 3 9" xfId="8148" xr:uid="{00000000-0005-0000-0000-00000F1B0000}"/>
    <cellStyle name="Normal 16 3_Lookups" xfId="8149" xr:uid="{00000000-0005-0000-0000-0000101B0000}"/>
    <cellStyle name="Normal 16 30" xfId="8150" xr:uid="{00000000-0005-0000-0000-0000111B0000}"/>
    <cellStyle name="Normal 16 31" xfId="8151" xr:uid="{00000000-0005-0000-0000-0000121B0000}"/>
    <cellStyle name="Normal 16 32" xfId="8152" xr:uid="{00000000-0005-0000-0000-0000131B0000}"/>
    <cellStyle name="Normal 16 33" xfId="8153" xr:uid="{00000000-0005-0000-0000-0000141B0000}"/>
    <cellStyle name="Normal 16 34" xfId="8154" xr:uid="{00000000-0005-0000-0000-0000151B0000}"/>
    <cellStyle name="Normal 16 35" xfId="8155" xr:uid="{00000000-0005-0000-0000-0000161B0000}"/>
    <cellStyle name="Normal 16 36" xfId="8156" xr:uid="{00000000-0005-0000-0000-0000171B0000}"/>
    <cellStyle name="Normal 16 37" xfId="8157" xr:uid="{00000000-0005-0000-0000-0000181B0000}"/>
    <cellStyle name="Normal 16 38" xfId="8158" xr:uid="{00000000-0005-0000-0000-0000191B0000}"/>
    <cellStyle name="Normal 16 39" xfId="8159" xr:uid="{00000000-0005-0000-0000-00001A1B0000}"/>
    <cellStyle name="Normal 16 4" xfId="157" xr:uid="{00000000-0005-0000-0000-00001B1B0000}"/>
    <cellStyle name="Normal 16 4 10" xfId="8160" xr:uid="{00000000-0005-0000-0000-00001C1B0000}"/>
    <cellStyle name="Normal 16 4 2" xfId="1124" xr:uid="{00000000-0005-0000-0000-00001D1B0000}"/>
    <cellStyle name="Normal 16 4 2 2" xfId="1125" xr:uid="{00000000-0005-0000-0000-00001E1B0000}"/>
    <cellStyle name="Normal 16 4 2 2 2" xfId="8161" xr:uid="{00000000-0005-0000-0000-00001F1B0000}"/>
    <cellStyle name="Normal 16 4 2 2 2 2" xfId="8162" xr:uid="{00000000-0005-0000-0000-0000201B0000}"/>
    <cellStyle name="Normal 16 4 2 2 2 3" xfId="8163" xr:uid="{00000000-0005-0000-0000-0000211B0000}"/>
    <cellStyle name="Normal 16 4 2 2 3" xfId="8164" xr:uid="{00000000-0005-0000-0000-0000221B0000}"/>
    <cellStyle name="Normal 16 4 2 2 3 2" xfId="8165" xr:uid="{00000000-0005-0000-0000-0000231B0000}"/>
    <cellStyle name="Normal 16 4 2 3" xfId="8166" xr:uid="{00000000-0005-0000-0000-0000241B0000}"/>
    <cellStyle name="Normal 16 4 2 3 2" xfId="8167" xr:uid="{00000000-0005-0000-0000-0000251B0000}"/>
    <cellStyle name="Normal 16 4 2 3 3" xfId="8168" xr:uid="{00000000-0005-0000-0000-0000261B0000}"/>
    <cellStyle name="Normal 16 4 2 4" xfId="8169" xr:uid="{00000000-0005-0000-0000-0000271B0000}"/>
    <cellStyle name="Normal 16 4 2 4 2" xfId="8170" xr:uid="{00000000-0005-0000-0000-0000281B0000}"/>
    <cellStyle name="Normal 16 4 3" xfId="1126" xr:uid="{00000000-0005-0000-0000-0000291B0000}"/>
    <cellStyle name="Normal 16 4 3 2" xfId="1127" xr:uid="{00000000-0005-0000-0000-00002A1B0000}"/>
    <cellStyle name="Normal 16 4 3 2 2" xfId="8171" xr:uid="{00000000-0005-0000-0000-00002B1B0000}"/>
    <cellStyle name="Normal 16 4 3 2 2 2" xfId="8172" xr:uid="{00000000-0005-0000-0000-00002C1B0000}"/>
    <cellStyle name="Normal 16 4 3 2 2 3" xfId="8173" xr:uid="{00000000-0005-0000-0000-00002D1B0000}"/>
    <cellStyle name="Normal 16 4 3 2 3" xfId="8174" xr:uid="{00000000-0005-0000-0000-00002E1B0000}"/>
    <cellStyle name="Normal 16 4 3 2 3 2" xfId="8175" xr:uid="{00000000-0005-0000-0000-00002F1B0000}"/>
    <cellStyle name="Normal 16 4 3 3" xfId="8176" xr:uid="{00000000-0005-0000-0000-0000301B0000}"/>
    <cellStyle name="Normal 16 4 3 3 2" xfId="8177" xr:uid="{00000000-0005-0000-0000-0000311B0000}"/>
    <cellStyle name="Normal 16 4 3 3 3" xfId="8178" xr:uid="{00000000-0005-0000-0000-0000321B0000}"/>
    <cellStyle name="Normal 16 4 3 4" xfId="8179" xr:uid="{00000000-0005-0000-0000-0000331B0000}"/>
    <cellStyle name="Normal 16 4 3 4 2" xfId="8180" xr:uid="{00000000-0005-0000-0000-0000341B0000}"/>
    <cellStyle name="Normal 16 4 4" xfId="1128" xr:uid="{00000000-0005-0000-0000-0000351B0000}"/>
    <cellStyle name="Normal 16 4 4 10" xfId="8181" xr:uid="{00000000-0005-0000-0000-0000361B0000}"/>
    <cellStyle name="Normal 16 4 4 11" xfId="8182" xr:uid="{00000000-0005-0000-0000-0000371B0000}"/>
    <cellStyle name="Normal 16 4 4 12" xfId="8183" xr:uid="{00000000-0005-0000-0000-0000381B0000}"/>
    <cellStyle name="Normal 16 4 4 2" xfId="8184" xr:uid="{00000000-0005-0000-0000-0000391B0000}"/>
    <cellStyle name="Normal 16 4 4 2 10" xfId="8185" xr:uid="{00000000-0005-0000-0000-00003A1B0000}"/>
    <cellStyle name="Normal 16 4 4 2 2" xfId="8186" xr:uid="{00000000-0005-0000-0000-00003B1B0000}"/>
    <cellStyle name="Normal 16 4 4 2 2 2" xfId="8187" xr:uid="{00000000-0005-0000-0000-00003C1B0000}"/>
    <cellStyle name="Normal 16 4 4 2 2 2 2" xfId="8188" xr:uid="{00000000-0005-0000-0000-00003D1B0000}"/>
    <cellStyle name="Normal 16 4 4 2 2 2 2 2" xfId="8189" xr:uid="{00000000-0005-0000-0000-00003E1B0000}"/>
    <cellStyle name="Normal 16 4 4 2 2 2 2 3" xfId="8190" xr:uid="{00000000-0005-0000-0000-00003F1B0000}"/>
    <cellStyle name="Normal 16 4 4 2 2 2 3" xfId="8191" xr:uid="{00000000-0005-0000-0000-0000401B0000}"/>
    <cellStyle name="Normal 16 4 4 2 2 2 4" xfId="8192" xr:uid="{00000000-0005-0000-0000-0000411B0000}"/>
    <cellStyle name="Normal 16 4 4 2 2 2 5" xfId="8193" xr:uid="{00000000-0005-0000-0000-0000421B0000}"/>
    <cellStyle name="Normal 16 4 4 2 2 3" xfId="8194" xr:uid="{00000000-0005-0000-0000-0000431B0000}"/>
    <cellStyle name="Normal 16 4 4 2 2 3 2" xfId="8195" xr:uid="{00000000-0005-0000-0000-0000441B0000}"/>
    <cellStyle name="Normal 16 4 4 2 2 3 3" xfId="8196" xr:uid="{00000000-0005-0000-0000-0000451B0000}"/>
    <cellStyle name="Normal 16 4 4 2 2 4" xfId="8197" xr:uid="{00000000-0005-0000-0000-0000461B0000}"/>
    <cellStyle name="Normal 16 4 4 2 2 5" xfId="8198" xr:uid="{00000000-0005-0000-0000-0000471B0000}"/>
    <cellStyle name="Normal 16 4 4 2 2 6" xfId="8199" xr:uid="{00000000-0005-0000-0000-0000481B0000}"/>
    <cellStyle name="Normal 16 4 4 2 2 7" xfId="8200" xr:uid="{00000000-0005-0000-0000-0000491B0000}"/>
    <cellStyle name="Normal 16 4 4 2 2 8" xfId="8201" xr:uid="{00000000-0005-0000-0000-00004A1B0000}"/>
    <cellStyle name="Normal 16 4 4 2 3" xfId="8202" xr:uid="{00000000-0005-0000-0000-00004B1B0000}"/>
    <cellStyle name="Normal 16 4 4 2 3 2" xfId="8203" xr:uid="{00000000-0005-0000-0000-00004C1B0000}"/>
    <cellStyle name="Normal 16 4 4 2 3 2 2" xfId="8204" xr:uid="{00000000-0005-0000-0000-00004D1B0000}"/>
    <cellStyle name="Normal 16 4 4 2 3 2 3" xfId="8205" xr:uid="{00000000-0005-0000-0000-00004E1B0000}"/>
    <cellStyle name="Normal 16 4 4 2 3 3" xfId="8206" xr:uid="{00000000-0005-0000-0000-00004F1B0000}"/>
    <cellStyle name="Normal 16 4 4 2 3 4" xfId="8207" xr:uid="{00000000-0005-0000-0000-0000501B0000}"/>
    <cellStyle name="Normal 16 4 4 2 3 5" xfId="8208" xr:uid="{00000000-0005-0000-0000-0000511B0000}"/>
    <cellStyle name="Normal 16 4 4 2 4" xfId="8209" xr:uid="{00000000-0005-0000-0000-0000521B0000}"/>
    <cellStyle name="Normal 16 4 4 2 4 2" xfId="8210" xr:uid="{00000000-0005-0000-0000-0000531B0000}"/>
    <cellStyle name="Normal 16 4 4 2 4 3" xfId="8211" xr:uid="{00000000-0005-0000-0000-0000541B0000}"/>
    <cellStyle name="Normal 16 4 4 2 5" xfId="8212" xr:uid="{00000000-0005-0000-0000-0000551B0000}"/>
    <cellStyle name="Normal 16 4 4 2 5 2" xfId="8213" xr:uid="{00000000-0005-0000-0000-0000561B0000}"/>
    <cellStyle name="Normal 16 4 4 2 6" xfId="8214" xr:uid="{00000000-0005-0000-0000-0000571B0000}"/>
    <cellStyle name="Normal 16 4 4 2 6 2" xfId="8215" xr:uid="{00000000-0005-0000-0000-0000581B0000}"/>
    <cellStyle name="Normal 16 4 4 2 7" xfId="8216" xr:uid="{00000000-0005-0000-0000-0000591B0000}"/>
    <cellStyle name="Normal 16 4 4 2 8" xfId="8217" xr:uid="{00000000-0005-0000-0000-00005A1B0000}"/>
    <cellStyle name="Normal 16 4 4 2 9" xfId="8218" xr:uid="{00000000-0005-0000-0000-00005B1B0000}"/>
    <cellStyle name="Normal 16 4 4 2_Age_Gender" xfId="8219" xr:uid="{00000000-0005-0000-0000-00005C1B0000}"/>
    <cellStyle name="Normal 16 4 4 3" xfId="8220" xr:uid="{00000000-0005-0000-0000-00005D1B0000}"/>
    <cellStyle name="Normal 16 4 4 3 2" xfId="8221" xr:uid="{00000000-0005-0000-0000-00005E1B0000}"/>
    <cellStyle name="Normal 16 4 4 3 2 2" xfId="8222" xr:uid="{00000000-0005-0000-0000-00005F1B0000}"/>
    <cellStyle name="Normal 16 4 4 3 2 2 2" xfId="8223" xr:uid="{00000000-0005-0000-0000-0000601B0000}"/>
    <cellStyle name="Normal 16 4 4 3 2 2 3" xfId="8224" xr:uid="{00000000-0005-0000-0000-0000611B0000}"/>
    <cellStyle name="Normal 16 4 4 3 2 3" xfId="8225" xr:uid="{00000000-0005-0000-0000-0000621B0000}"/>
    <cellStyle name="Normal 16 4 4 3 2 4" xfId="8226" xr:uid="{00000000-0005-0000-0000-0000631B0000}"/>
    <cellStyle name="Normal 16 4 4 3 2 5" xfId="8227" xr:uid="{00000000-0005-0000-0000-0000641B0000}"/>
    <cellStyle name="Normal 16 4 4 3 3" xfId="8228" xr:uid="{00000000-0005-0000-0000-0000651B0000}"/>
    <cellStyle name="Normal 16 4 4 3 3 2" xfId="8229" xr:uid="{00000000-0005-0000-0000-0000661B0000}"/>
    <cellStyle name="Normal 16 4 4 3 3 3" xfId="8230" xr:uid="{00000000-0005-0000-0000-0000671B0000}"/>
    <cellStyle name="Normal 16 4 4 3 4" xfId="8231" xr:uid="{00000000-0005-0000-0000-0000681B0000}"/>
    <cellStyle name="Normal 16 4 4 3 5" xfId="8232" xr:uid="{00000000-0005-0000-0000-0000691B0000}"/>
    <cellStyle name="Normal 16 4 4 3 6" xfId="8233" xr:uid="{00000000-0005-0000-0000-00006A1B0000}"/>
    <cellStyle name="Normal 16 4 4 3 7" xfId="8234" xr:uid="{00000000-0005-0000-0000-00006B1B0000}"/>
    <cellStyle name="Normal 16 4 4 3 8" xfId="8235" xr:uid="{00000000-0005-0000-0000-00006C1B0000}"/>
    <cellStyle name="Normal 16 4 4 4" xfId="8236" xr:uid="{00000000-0005-0000-0000-00006D1B0000}"/>
    <cellStyle name="Normal 16 4 4 4 2" xfId="8237" xr:uid="{00000000-0005-0000-0000-00006E1B0000}"/>
    <cellStyle name="Normal 16 4 4 4 2 2" xfId="8238" xr:uid="{00000000-0005-0000-0000-00006F1B0000}"/>
    <cellStyle name="Normal 16 4 4 4 2 3" xfId="8239" xr:uid="{00000000-0005-0000-0000-0000701B0000}"/>
    <cellStyle name="Normal 16 4 4 4 3" xfId="8240" xr:uid="{00000000-0005-0000-0000-0000711B0000}"/>
    <cellStyle name="Normal 16 4 4 4 4" xfId="8241" xr:uid="{00000000-0005-0000-0000-0000721B0000}"/>
    <cellStyle name="Normal 16 4 4 4 5" xfId="8242" xr:uid="{00000000-0005-0000-0000-0000731B0000}"/>
    <cellStyle name="Normal 16 4 4 4 6" xfId="8243" xr:uid="{00000000-0005-0000-0000-0000741B0000}"/>
    <cellStyle name="Normal 16 4 4 4 7" xfId="8244" xr:uid="{00000000-0005-0000-0000-0000751B0000}"/>
    <cellStyle name="Normal 16 4 4 5" xfId="8245" xr:uid="{00000000-0005-0000-0000-0000761B0000}"/>
    <cellStyle name="Normal 16 4 4 5 2" xfId="8246" xr:uid="{00000000-0005-0000-0000-0000771B0000}"/>
    <cellStyle name="Normal 16 4 4 5 2 2" xfId="8247" xr:uid="{00000000-0005-0000-0000-0000781B0000}"/>
    <cellStyle name="Normal 16 4 4 5 2 3" xfId="8248" xr:uid="{00000000-0005-0000-0000-0000791B0000}"/>
    <cellStyle name="Normal 16 4 4 5 3" xfId="8249" xr:uid="{00000000-0005-0000-0000-00007A1B0000}"/>
    <cellStyle name="Normal 16 4 4 5 4" xfId="8250" xr:uid="{00000000-0005-0000-0000-00007B1B0000}"/>
    <cellStyle name="Normal 16 4 4 5 5" xfId="8251" xr:uid="{00000000-0005-0000-0000-00007C1B0000}"/>
    <cellStyle name="Normal 16 4 4 6" xfId="8252" xr:uid="{00000000-0005-0000-0000-00007D1B0000}"/>
    <cellStyle name="Normal 16 4 4 6 2" xfId="8253" xr:uid="{00000000-0005-0000-0000-00007E1B0000}"/>
    <cellStyle name="Normal 16 4 4 6 3" xfId="8254" xr:uid="{00000000-0005-0000-0000-00007F1B0000}"/>
    <cellStyle name="Normal 16 4 4 7" xfId="8255" xr:uid="{00000000-0005-0000-0000-0000801B0000}"/>
    <cellStyle name="Normal 16 4 4 7 2" xfId="8256" xr:uid="{00000000-0005-0000-0000-0000811B0000}"/>
    <cellStyle name="Normal 16 4 4 8" xfId="8257" xr:uid="{00000000-0005-0000-0000-0000821B0000}"/>
    <cellStyle name="Normal 16 4 4 8 2" xfId="8258" xr:uid="{00000000-0005-0000-0000-0000831B0000}"/>
    <cellStyle name="Normal 16 4 4 9" xfId="8259" xr:uid="{00000000-0005-0000-0000-0000841B0000}"/>
    <cellStyle name="Normal 16 4 4_Age_Gender" xfId="8260" xr:uid="{00000000-0005-0000-0000-0000851B0000}"/>
    <cellStyle name="Normal 16 4 5" xfId="1129" xr:uid="{00000000-0005-0000-0000-0000861B0000}"/>
    <cellStyle name="Normal 16 4 5 2" xfId="8261" xr:uid="{00000000-0005-0000-0000-0000871B0000}"/>
    <cellStyle name="Normal 16 4 5 2 2" xfId="8262" xr:uid="{00000000-0005-0000-0000-0000881B0000}"/>
    <cellStyle name="Normal 16 4 5 2 3" xfId="8263" xr:uid="{00000000-0005-0000-0000-0000891B0000}"/>
    <cellStyle name="Normal 16 4 5 3" xfId="8264" xr:uid="{00000000-0005-0000-0000-00008A1B0000}"/>
    <cellStyle name="Normal 16 4 5 3 2" xfId="8265" xr:uid="{00000000-0005-0000-0000-00008B1B0000}"/>
    <cellStyle name="Normal 16 4 6" xfId="8266" xr:uid="{00000000-0005-0000-0000-00008C1B0000}"/>
    <cellStyle name="Normal 16 4 6 2" xfId="8267" xr:uid="{00000000-0005-0000-0000-00008D1B0000}"/>
    <cellStyle name="Normal 16 4 6 3" xfId="8268" xr:uid="{00000000-0005-0000-0000-00008E1B0000}"/>
    <cellStyle name="Normal 16 4 7" xfId="8269" xr:uid="{00000000-0005-0000-0000-00008F1B0000}"/>
    <cellStyle name="Normal 16 4 7 2" xfId="8270" xr:uid="{00000000-0005-0000-0000-0000901B0000}"/>
    <cellStyle name="Normal 16 4 8" xfId="8271" xr:uid="{00000000-0005-0000-0000-0000911B0000}"/>
    <cellStyle name="Normal 16 4 8 2" xfId="8272" xr:uid="{00000000-0005-0000-0000-0000921B0000}"/>
    <cellStyle name="Normal 16 4 9" xfId="8273" xr:uid="{00000000-0005-0000-0000-0000931B0000}"/>
    <cellStyle name="Normal 16 4_Lookups" xfId="8274" xr:uid="{00000000-0005-0000-0000-0000941B0000}"/>
    <cellStyle name="Normal 16 40" xfId="8275" xr:uid="{00000000-0005-0000-0000-0000951B0000}"/>
    <cellStyle name="Normal 16 41" xfId="8276" xr:uid="{00000000-0005-0000-0000-0000961B0000}"/>
    <cellStyle name="Normal 16 42" xfId="8277" xr:uid="{00000000-0005-0000-0000-0000971B0000}"/>
    <cellStyle name="Normal 16 43" xfId="8278" xr:uid="{00000000-0005-0000-0000-0000981B0000}"/>
    <cellStyle name="Normal 16 44" xfId="8279" xr:uid="{00000000-0005-0000-0000-0000991B0000}"/>
    <cellStyle name="Normal 16 45" xfId="8280" xr:uid="{00000000-0005-0000-0000-00009A1B0000}"/>
    <cellStyle name="Normal 16 46" xfId="8281" xr:uid="{00000000-0005-0000-0000-00009B1B0000}"/>
    <cellStyle name="Normal 16 47" xfId="8282" xr:uid="{00000000-0005-0000-0000-00009C1B0000}"/>
    <cellStyle name="Normal 16 48" xfId="8283" xr:uid="{00000000-0005-0000-0000-00009D1B0000}"/>
    <cellStyle name="Normal 16 49" xfId="8284" xr:uid="{00000000-0005-0000-0000-00009E1B0000}"/>
    <cellStyle name="Normal 16 5" xfId="158" xr:uid="{00000000-0005-0000-0000-00009F1B0000}"/>
    <cellStyle name="Normal 16 5 10" xfId="8285" xr:uid="{00000000-0005-0000-0000-0000A01B0000}"/>
    <cellStyle name="Normal 16 5 2" xfId="1130" xr:uid="{00000000-0005-0000-0000-0000A11B0000}"/>
    <cellStyle name="Normal 16 5 2 2" xfId="1131" xr:uid="{00000000-0005-0000-0000-0000A21B0000}"/>
    <cellStyle name="Normal 16 5 2 2 2" xfId="8286" xr:uid="{00000000-0005-0000-0000-0000A31B0000}"/>
    <cellStyle name="Normal 16 5 2 2 2 2" xfId="8287" xr:uid="{00000000-0005-0000-0000-0000A41B0000}"/>
    <cellStyle name="Normal 16 5 2 2 2 3" xfId="8288" xr:uid="{00000000-0005-0000-0000-0000A51B0000}"/>
    <cellStyle name="Normal 16 5 2 2 3" xfId="8289" xr:uid="{00000000-0005-0000-0000-0000A61B0000}"/>
    <cellStyle name="Normal 16 5 2 2 3 2" xfId="8290" xr:uid="{00000000-0005-0000-0000-0000A71B0000}"/>
    <cellStyle name="Normal 16 5 2 3" xfId="8291" xr:uid="{00000000-0005-0000-0000-0000A81B0000}"/>
    <cellStyle name="Normal 16 5 2 3 2" xfId="8292" xr:uid="{00000000-0005-0000-0000-0000A91B0000}"/>
    <cellStyle name="Normal 16 5 2 3 3" xfId="8293" xr:uid="{00000000-0005-0000-0000-0000AA1B0000}"/>
    <cellStyle name="Normal 16 5 2 4" xfId="8294" xr:uid="{00000000-0005-0000-0000-0000AB1B0000}"/>
    <cellStyle name="Normal 16 5 2 4 2" xfId="8295" xr:uid="{00000000-0005-0000-0000-0000AC1B0000}"/>
    <cellStyle name="Normal 16 5 3" xfId="1132" xr:uid="{00000000-0005-0000-0000-0000AD1B0000}"/>
    <cellStyle name="Normal 16 5 3 10" xfId="8296" xr:uid="{00000000-0005-0000-0000-0000AE1B0000}"/>
    <cellStyle name="Normal 16 5 3 11" xfId="8297" xr:uid="{00000000-0005-0000-0000-0000AF1B0000}"/>
    <cellStyle name="Normal 16 5 3 12" xfId="8298" xr:uid="{00000000-0005-0000-0000-0000B01B0000}"/>
    <cellStyle name="Normal 16 5 3 2" xfId="8299" xr:uid="{00000000-0005-0000-0000-0000B11B0000}"/>
    <cellStyle name="Normal 16 5 3 2 10" xfId="8300" xr:uid="{00000000-0005-0000-0000-0000B21B0000}"/>
    <cellStyle name="Normal 16 5 3 2 2" xfId="8301" xr:uid="{00000000-0005-0000-0000-0000B31B0000}"/>
    <cellStyle name="Normal 16 5 3 2 2 2" xfId="8302" xr:uid="{00000000-0005-0000-0000-0000B41B0000}"/>
    <cellStyle name="Normal 16 5 3 2 2 2 2" xfId="8303" xr:uid="{00000000-0005-0000-0000-0000B51B0000}"/>
    <cellStyle name="Normal 16 5 3 2 2 2 2 2" xfId="8304" xr:uid="{00000000-0005-0000-0000-0000B61B0000}"/>
    <cellStyle name="Normal 16 5 3 2 2 2 2 3" xfId="8305" xr:uid="{00000000-0005-0000-0000-0000B71B0000}"/>
    <cellStyle name="Normal 16 5 3 2 2 2 3" xfId="8306" xr:uid="{00000000-0005-0000-0000-0000B81B0000}"/>
    <cellStyle name="Normal 16 5 3 2 2 2 4" xfId="8307" xr:uid="{00000000-0005-0000-0000-0000B91B0000}"/>
    <cellStyle name="Normal 16 5 3 2 2 2 5" xfId="8308" xr:uid="{00000000-0005-0000-0000-0000BA1B0000}"/>
    <cellStyle name="Normal 16 5 3 2 2 3" xfId="8309" xr:uid="{00000000-0005-0000-0000-0000BB1B0000}"/>
    <cellStyle name="Normal 16 5 3 2 2 3 2" xfId="8310" xr:uid="{00000000-0005-0000-0000-0000BC1B0000}"/>
    <cellStyle name="Normal 16 5 3 2 2 3 3" xfId="8311" xr:uid="{00000000-0005-0000-0000-0000BD1B0000}"/>
    <cellStyle name="Normal 16 5 3 2 2 4" xfId="8312" xr:uid="{00000000-0005-0000-0000-0000BE1B0000}"/>
    <cellStyle name="Normal 16 5 3 2 2 5" xfId="8313" xr:uid="{00000000-0005-0000-0000-0000BF1B0000}"/>
    <cellStyle name="Normal 16 5 3 2 2 6" xfId="8314" xr:uid="{00000000-0005-0000-0000-0000C01B0000}"/>
    <cellStyle name="Normal 16 5 3 2 2 7" xfId="8315" xr:uid="{00000000-0005-0000-0000-0000C11B0000}"/>
    <cellStyle name="Normal 16 5 3 2 2 8" xfId="8316" xr:uid="{00000000-0005-0000-0000-0000C21B0000}"/>
    <cellStyle name="Normal 16 5 3 2 3" xfId="8317" xr:uid="{00000000-0005-0000-0000-0000C31B0000}"/>
    <cellStyle name="Normal 16 5 3 2 3 2" xfId="8318" xr:uid="{00000000-0005-0000-0000-0000C41B0000}"/>
    <cellStyle name="Normal 16 5 3 2 3 2 2" xfId="8319" xr:uid="{00000000-0005-0000-0000-0000C51B0000}"/>
    <cellStyle name="Normal 16 5 3 2 3 2 3" xfId="8320" xr:uid="{00000000-0005-0000-0000-0000C61B0000}"/>
    <cellStyle name="Normal 16 5 3 2 3 3" xfId="8321" xr:uid="{00000000-0005-0000-0000-0000C71B0000}"/>
    <cellStyle name="Normal 16 5 3 2 3 4" xfId="8322" xr:uid="{00000000-0005-0000-0000-0000C81B0000}"/>
    <cellStyle name="Normal 16 5 3 2 3 5" xfId="8323" xr:uid="{00000000-0005-0000-0000-0000C91B0000}"/>
    <cellStyle name="Normal 16 5 3 2 4" xfId="8324" xr:uid="{00000000-0005-0000-0000-0000CA1B0000}"/>
    <cellStyle name="Normal 16 5 3 2 4 2" xfId="8325" xr:uid="{00000000-0005-0000-0000-0000CB1B0000}"/>
    <cellStyle name="Normal 16 5 3 2 4 3" xfId="8326" xr:uid="{00000000-0005-0000-0000-0000CC1B0000}"/>
    <cellStyle name="Normal 16 5 3 2 5" xfId="8327" xr:uid="{00000000-0005-0000-0000-0000CD1B0000}"/>
    <cellStyle name="Normal 16 5 3 2 5 2" xfId="8328" xr:uid="{00000000-0005-0000-0000-0000CE1B0000}"/>
    <cellStyle name="Normal 16 5 3 2 6" xfId="8329" xr:uid="{00000000-0005-0000-0000-0000CF1B0000}"/>
    <cellStyle name="Normal 16 5 3 2 6 2" xfId="8330" xr:uid="{00000000-0005-0000-0000-0000D01B0000}"/>
    <cellStyle name="Normal 16 5 3 2 7" xfId="8331" xr:uid="{00000000-0005-0000-0000-0000D11B0000}"/>
    <cellStyle name="Normal 16 5 3 2 8" xfId="8332" xr:uid="{00000000-0005-0000-0000-0000D21B0000}"/>
    <cellStyle name="Normal 16 5 3 2 9" xfId="8333" xr:uid="{00000000-0005-0000-0000-0000D31B0000}"/>
    <cellStyle name="Normal 16 5 3 2_Age_Gender" xfId="8334" xr:uid="{00000000-0005-0000-0000-0000D41B0000}"/>
    <cellStyle name="Normal 16 5 3 3" xfId="8335" xr:uid="{00000000-0005-0000-0000-0000D51B0000}"/>
    <cellStyle name="Normal 16 5 3 3 2" xfId="8336" xr:uid="{00000000-0005-0000-0000-0000D61B0000}"/>
    <cellStyle name="Normal 16 5 3 3 2 2" xfId="8337" xr:uid="{00000000-0005-0000-0000-0000D71B0000}"/>
    <cellStyle name="Normal 16 5 3 3 2 2 2" xfId="8338" xr:uid="{00000000-0005-0000-0000-0000D81B0000}"/>
    <cellStyle name="Normal 16 5 3 3 2 2 3" xfId="8339" xr:uid="{00000000-0005-0000-0000-0000D91B0000}"/>
    <cellStyle name="Normal 16 5 3 3 2 3" xfId="8340" xr:uid="{00000000-0005-0000-0000-0000DA1B0000}"/>
    <cellStyle name="Normal 16 5 3 3 2 4" xfId="8341" xr:uid="{00000000-0005-0000-0000-0000DB1B0000}"/>
    <cellStyle name="Normal 16 5 3 3 2 5" xfId="8342" xr:uid="{00000000-0005-0000-0000-0000DC1B0000}"/>
    <cellStyle name="Normal 16 5 3 3 3" xfId="8343" xr:uid="{00000000-0005-0000-0000-0000DD1B0000}"/>
    <cellStyle name="Normal 16 5 3 3 3 2" xfId="8344" xr:uid="{00000000-0005-0000-0000-0000DE1B0000}"/>
    <cellStyle name="Normal 16 5 3 3 3 3" xfId="8345" xr:uid="{00000000-0005-0000-0000-0000DF1B0000}"/>
    <cellStyle name="Normal 16 5 3 3 4" xfId="8346" xr:uid="{00000000-0005-0000-0000-0000E01B0000}"/>
    <cellStyle name="Normal 16 5 3 3 5" xfId="8347" xr:uid="{00000000-0005-0000-0000-0000E11B0000}"/>
    <cellStyle name="Normal 16 5 3 3 6" xfId="8348" xr:uid="{00000000-0005-0000-0000-0000E21B0000}"/>
    <cellStyle name="Normal 16 5 3 3 7" xfId="8349" xr:uid="{00000000-0005-0000-0000-0000E31B0000}"/>
    <cellStyle name="Normal 16 5 3 3 8" xfId="8350" xr:uid="{00000000-0005-0000-0000-0000E41B0000}"/>
    <cellStyle name="Normal 16 5 3 4" xfId="8351" xr:uid="{00000000-0005-0000-0000-0000E51B0000}"/>
    <cellStyle name="Normal 16 5 3 4 2" xfId="8352" xr:uid="{00000000-0005-0000-0000-0000E61B0000}"/>
    <cellStyle name="Normal 16 5 3 4 2 2" xfId="8353" xr:uid="{00000000-0005-0000-0000-0000E71B0000}"/>
    <cellStyle name="Normal 16 5 3 4 2 3" xfId="8354" xr:uid="{00000000-0005-0000-0000-0000E81B0000}"/>
    <cellStyle name="Normal 16 5 3 4 3" xfId="8355" xr:uid="{00000000-0005-0000-0000-0000E91B0000}"/>
    <cellStyle name="Normal 16 5 3 4 4" xfId="8356" xr:uid="{00000000-0005-0000-0000-0000EA1B0000}"/>
    <cellStyle name="Normal 16 5 3 4 5" xfId="8357" xr:uid="{00000000-0005-0000-0000-0000EB1B0000}"/>
    <cellStyle name="Normal 16 5 3 4 6" xfId="8358" xr:uid="{00000000-0005-0000-0000-0000EC1B0000}"/>
    <cellStyle name="Normal 16 5 3 4 7" xfId="8359" xr:uid="{00000000-0005-0000-0000-0000ED1B0000}"/>
    <cellStyle name="Normal 16 5 3 5" xfId="8360" xr:uid="{00000000-0005-0000-0000-0000EE1B0000}"/>
    <cellStyle name="Normal 16 5 3 5 2" xfId="8361" xr:uid="{00000000-0005-0000-0000-0000EF1B0000}"/>
    <cellStyle name="Normal 16 5 3 5 2 2" xfId="8362" xr:uid="{00000000-0005-0000-0000-0000F01B0000}"/>
    <cellStyle name="Normal 16 5 3 5 2 3" xfId="8363" xr:uid="{00000000-0005-0000-0000-0000F11B0000}"/>
    <cellStyle name="Normal 16 5 3 5 3" xfId="8364" xr:uid="{00000000-0005-0000-0000-0000F21B0000}"/>
    <cellStyle name="Normal 16 5 3 5 4" xfId="8365" xr:uid="{00000000-0005-0000-0000-0000F31B0000}"/>
    <cellStyle name="Normal 16 5 3 5 5" xfId="8366" xr:uid="{00000000-0005-0000-0000-0000F41B0000}"/>
    <cellStyle name="Normal 16 5 3 6" xfId="8367" xr:uid="{00000000-0005-0000-0000-0000F51B0000}"/>
    <cellStyle name="Normal 16 5 3 6 2" xfId="8368" xr:uid="{00000000-0005-0000-0000-0000F61B0000}"/>
    <cellStyle name="Normal 16 5 3 6 3" xfId="8369" xr:uid="{00000000-0005-0000-0000-0000F71B0000}"/>
    <cellStyle name="Normal 16 5 3 7" xfId="8370" xr:uid="{00000000-0005-0000-0000-0000F81B0000}"/>
    <cellStyle name="Normal 16 5 3 7 2" xfId="8371" xr:uid="{00000000-0005-0000-0000-0000F91B0000}"/>
    <cellStyle name="Normal 16 5 3 8" xfId="8372" xr:uid="{00000000-0005-0000-0000-0000FA1B0000}"/>
    <cellStyle name="Normal 16 5 3 8 2" xfId="8373" xr:uid="{00000000-0005-0000-0000-0000FB1B0000}"/>
    <cellStyle name="Normal 16 5 3 9" xfId="8374" xr:uid="{00000000-0005-0000-0000-0000FC1B0000}"/>
    <cellStyle name="Normal 16 5 3_Age_Gender" xfId="8375" xr:uid="{00000000-0005-0000-0000-0000FD1B0000}"/>
    <cellStyle name="Normal 16 5 4" xfId="1133" xr:uid="{00000000-0005-0000-0000-0000FE1B0000}"/>
    <cellStyle name="Normal 16 5 4 2" xfId="8376" xr:uid="{00000000-0005-0000-0000-0000FF1B0000}"/>
    <cellStyle name="Normal 16 5 4 2 2" xfId="8377" xr:uid="{00000000-0005-0000-0000-0000001C0000}"/>
    <cellStyle name="Normal 16 5 4 2 3" xfId="8378" xr:uid="{00000000-0005-0000-0000-0000011C0000}"/>
    <cellStyle name="Normal 16 5 4 3" xfId="8379" xr:uid="{00000000-0005-0000-0000-0000021C0000}"/>
    <cellStyle name="Normal 16 5 4 3 2" xfId="8380" xr:uid="{00000000-0005-0000-0000-0000031C0000}"/>
    <cellStyle name="Normal 16 5 5" xfId="8381" xr:uid="{00000000-0005-0000-0000-0000041C0000}"/>
    <cellStyle name="Normal 16 5 5 2" xfId="8382" xr:uid="{00000000-0005-0000-0000-0000051C0000}"/>
    <cellStyle name="Normal 16 5 5 3" xfId="8383" xr:uid="{00000000-0005-0000-0000-0000061C0000}"/>
    <cellStyle name="Normal 16 5 6" xfId="8384" xr:uid="{00000000-0005-0000-0000-0000071C0000}"/>
    <cellStyle name="Normal 16 5 6 2" xfId="8385" xr:uid="{00000000-0005-0000-0000-0000081C0000}"/>
    <cellStyle name="Normal 16 5 7" xfId="8386" xr:uid="{00000000-0005-0000-0000-0000091C0000}"/>
    <cellStyle name="Normal 16 5 8" xfId="8387" xr:uid="{00000000-0005-0000-0000-00000A1C0000}"/>
    <cellStyle name="Normal 16 5 8 2" xfId="8388" xr:uid="{00000000-0005-0000-0000-00000B1C0000}"/>
    <cellStyle name="Normal 16 5 9" xfId="8389" xr:uid="{00000000-0005-0000-0000-00000C1C0000}"/>
    <cellStyle name="Normal 16 50" xfId="8390" xr:uid="{00000000-0005-0000-0000-00000D1C0000}"/>
    <cellStyle name="Normal 16 51" xfId="8391" xr:uid="{00000000-0005-0000-0000-00000E1C0000}"/>
    <cellStyle name="Normal 16 52" xfId="8392" xr:uid="{00000000-0005-0000-0000-00000F1C0000}"/>
    <cellStyle name="Normal 16 53" xfId="8393" xr:uid="{00000000-0005-0000-0000-0000101C0000}"/>
    <cellStyle name="Normal 16 54" xfId="8394" xr:uid="{00000000-0005-0000-0000-0000111C0000}"/>
    <cellStyle name="Normal 16 55" xfId="8395" xr:uid="{00000000-0005-0000-0000-0000121C0000}"/>
    <cellStyle name="Normal 16 56" xfId="8396" xr:uid="{00000000-0005-0000-0000-0000131C0000}"/>
    <cellStyle name="Normal 16 57" xfId="8397" xr:uid="{00000000-0005-0000-0000-0000141C0000}"/>
    <cellStyle name="Normal 16 58" xfId="8398" xr:uid="{00000000-0005-0000-0000-0000151C0000}"/>
    <cellStyle name="Normal 16 59" xfId="8399" xr:uid="{00000000-0005-0000-0000-0000161C0000}"/>
    <cellStyle name="Normal 16 6" xfId="159" xr:uid="{00000000-0005-0000-0000-0000171C0000}"/>
    <cellStyle name="Normal 16 6 10" xfId="8400" xr:uid="{00000000-0005-0000-0000-0000181C0000}"/>
    <cellStyle name="Normal 16 6 11" xfId="8401" xr:uid="{00000000-0005-0000-0000-0000191C0000}"/>
    <cellStyle name="Normal 16 6 12" xfId="8402" xr:uid="{00000000-0005-0000-0000-00001A1C0000}"/>
    <cellStyle name="Normal 16 6 2" xfId="8403" xr:uid="{00000000-0005-0000-0000-00001B1C0000}"/>
    <cellStyle name="Normal 16 6 2 10" xfId="8404" xr:uid="{00000000-0005-0000-0000-00001C1C0000}"/>
    <cellStyle name="Normal 16 6 2 2" xfId="8405" xr:uid="{00000000-0005-0000-0000-00001D1C0000}"/>
    <cellStyle name="Normal 16 6 2 2 2" xfId="8406" xr:uid="{00000000-0005-0000-0000-00001E1C0000}"/>
    <cellStyle name="Normal 16 6 2 2 2 2" xfId="8407" xr:uid="{00000000-0005-0000-0000-00001F1C0000}"/>
    <cellStyle name="Normal 16 6 2 2 2 2 2" xfId="8408" xr:uid="{00000000-0005-0000-0000-0000201C0000}"/>
    <cellStyle name="Normal 16 6 2 2 2 2 3" xfId="8409" xr:uid="{00000000-0005-0000-0000-0000211C0000}"/>
    <cellStyle name="Normal 16 6 2 2 2 3" xfId="8410" xr:uid="{00000000-0005-0000-0000-0000221C0000}"/>
    <cellStyle name="Normal 16 6 2 2 2 4" xfId="8411" xr:uid="{00000000-0005-0000-0000-0000231C0000}"/>
    <cellStyle name="Normal 16 6 2 2 2 5" xfId="8412" xr:uid="{00000000-0005-0000-0000-0000241C0000}"/>
    <cellStyle name="Normal 16 6 2 2 3" xfId="8413" xr:uid="{00000000-0005-0000-0000-0000251C0000}"/>
    <cellStyle name="Normal 16 6 2 2 3 2" xfId="8414" xr:uid="{00000000-0005-0000-0000-0000261C0000}"/>
    <cellStyle name="Normal 16 6 2 2 3 3" xfId="8415" xr:uid="{00000000-0005-0000-0000-0000271C0000}"/>
    <cellStyle name="Normal 16 6 2 2 4" xfId="8416" xr:uid="{00000000-0005-0000-0000-0000281C0000}"/>
    <cellStyle name="Normal 16 6 2 2 5" xfId="8417" xr:uid="{00000000-0005-0000-0000-0000291C0000}"/>
    <cellStyle name="Normal 16 6 2 2 6" xfId="8418" xr:uid="{00000000-0005-0000-0000-00002A1C0000}"/>
    <cellStyle name="Normal 16 6 2 2 7" xfId="8419" xr:uid="{00000000-0005-0000-0000-00002B1C0000}"/>
    <cellStyle name="Normal 16 6 2 2 8" xfId="8420" xr:uid="{00000000-0005-0000-0000-00002C1C0000}"/>
    <cellStyle name="Normal 16 6 2 3" xfId="8421" xr:uid="{00000000-0005-0000-0000-00002D1C0000}"/>
    <cellStyle name="Normal 16 6 2 3 2" xfId="8422" xr:uid="{00000000-0005-0000-0000-00002E1C0000}"/>
    <cellStyle name="Normal 16 6 2 3 2 2" xfId="8423" xr:uid="{00000000-0005-0000-0000-00002F1C0000}"/>
    <cellStyle name="Normal 16 6 2 3 2 3" xfId="8424" xr:uid="{00000000-0005-0000-0000-0000301C0000}"/>
    <cellStyle name="Normal 16 6 2 3 3" xfId="8425" xr:uid="{00000000-0005-0000-0000-0000311C0000}"/>
    <cellStyle name="Normal 16 6 2 3 4" xfId="8426" xr:uid="{00000000-0005-0000-0000-0000321C0000}"/>
    <cellStyle name="Normal 16 6 2 3 5" xfId="8427" xr:uid="{00000000-0005-0000-0000-0000331C0000}"/>
    <cellStyle name="Normal 16 6 2 4" xfId="8428" xr:uid="{00000000-0005-0000-0000-0000341C0000}"/>
    <cellStyle name="Normal 16 6 2 4 2" xfId="8429" xr:uid="{00000000-0005-0000-0000-0000351C0000}"/>
    <cellStyle name="Normal 16 6 2 4 3" xfId="8430" xr:uid="{00000000-0005-0000-0000-0000361C0000}"/>
    <cellStyle name="Normal 16 6 2 5" xfId="8431" xr:uid="{00000000-0005-0000-0000-0000371C0000}"/>
    <cellStyle name="Normal 16 6 2 5 2" xfId="8432" xr:uid="{00000000-0005-0000-0000-0000381C0000}"/>
    <cellStyle name="Normal 16 6 2 6" xfId="8433" xr:uid="{00000000-0005-0000-0000-0000391C0000}"/>
    <cellStyle name="Normal 16 6 2 6 2" xfId="8434" xr:uid="{00000000-0005-0000-0000-00003A1C0000}"/>
    <cellStyle name="Normal 16 6 2 7" xfId="8435" xr:uid="{00000000-0005-0000-0000-00003B1C0000}"/>
    <cellStyle name="Normal 16 6 2 8" xfId="8436" xr:uid="{00000000-0005-0000-0000-00003C1C0000}"/>
    <cellStyle name="Normal 16 6 2 9" xfId="8437" xr:uid="{00000000-0005-0000-0000-00003D1C0000}"/>
    <cellStyle name="Normal 16 6 2_Age_Gender" xfId="8438" xr:uid="{00000000-0005-0000-0000-00003E1C0000}"/>
    <cellStyle name="Normal 16 6 3" xfId="8439" xr:uid="{00000000-0005-0000-0000-00003F1C0000}"/>
    <cellStyle name="Normal 16 6 3 2" xfId="8440" xr:uid="{00000000-0005-0000-0000-0000401C0000}"/>
    <cellStyle name="Normal 16 6 3 2 2" xfId="8441" xr:uid="{00000000-0005-0000-0000-0000411C0000}"/>
    <cellStyle name="Normal 16 6 3 2 2 2" xfId="8442" xr:uid="{00000000-0005-0000-0000-0000421C0000}"/>
    <cellStyle name="Normal 16 6 3 2 2 3" xfId="8443" xr:uid="{00000000-0005-0000-0000-0000431C0000}"/>
    <cellStyle name="Normal 16 6 3 2 3" xfId="8444" xr:uid="{00000000-0005-0000-0000-0000441C0000}"/>
    <cellStyle name="Normal 16 6 3 2 4" xfId="8445" xr:uid="{00000000-0005-0000-0000-0000451C0000}"/>
    <cellStyle name="Normal 16 6 3 2 5" xfId="8446" xr:uid="{00000000-0005-0000-0000-0000461C0000}"/>
    <cellStyle name="Normal 16 6 3 3" xfId="8447" xr:uid="{00000000-0005-0000-0000-0000471C0000}"/>
    <cellStyle name="Normal 16 6 3 3 2" xfId="8448" xr:uid="{00000000-0005-0000-0000-0000481C0000}"/>
    <cellStyle name="Normal 16 6 3 3 3" xfId="8449" xr:uid="{00000000-0005-0000-0000-0000491C0000}"/>
    <cellStyle name="Normal 16 6 3 4" xfId="8450" xr:uid="{00000000-0005-0000-0000-00004A1C0000}"/>
    <cellStyle name="Normal 16 6 3 5" xfId="8451" xr:uid="{00000000-0005-0000-0000-00004B1C0000}"/>
    <cellStyle name="Normal 16 6 3 6" xfId="8452" xr:uid="{00000000-0005-0000-0000-00004C1C0000}"/>
    <cellStyle name="Normal 16 6 3 7" xfId="8453" xr:uid="{00000000-0005-0000-0000-00004D1C0000}"/>
    <cellStyle name="Normal 16 6 3 8" xfId="8454" xr:uid="{00000000-0005-0000-0000-00004E1C0000}"/>
    <cellStyle name="Normal 16 6 4" xfId="8455" xr:uid="{00000000-0005-0000-0000-00004F1C0000}"/>
    <cellStyle name="Normal 16 6 4 2" xfId="8456" xr:uid="{00000000-0005-0000-0000-0000501C0000}"/>
    <cellStyle name="Normal 16 6 4 2 2" xfId="8457" xr:uid="{00000000-0005-0000-0000-0000511C0000}"/>
    <cellStyle name="Normal 16 6 4 2 3" xfId="8458" xr:uid="{00000000-0005-0000-0000-0000521C0000}"/>
    <cellStyle name="Normal 16 6 4 3" xfId="8459" xr:uid="{00000000-0005-0000-0000-0000531C0000}"/>
    <cellStyle name="Normal 16 6 4 4" xfId="8460" xr:uid="{00000000-0005-0000-0000-0000541C0000}"/>
    <cellStyle name="Normal 16 6 4 5" xfId="8461" xr:uid="{00000000-0005-0000-0000-0000551C0000}"/>
    <cellStyle name="Normal 16 6 4 6" xfId="8462" xr:uid="{00000000-0005-0000-0000-0000561C0000}"/>
    <cellStyle name="Normal 16 6 4 7" xfId="8463" xr:uid="{00000000-0005-0000-0000-0000571C0000}"/>
    <cellStyle name="Normal 16 6 5" xfId="8464" xr:uid="{00000000-0005-0000-0000-0000581C0000}"/>
    <cellStyle name="Normal 16 6 5 2" xfId="8465" xr:uid="{00000000-0005-0000-0000-0000591C0000}"/>
    <cellStyle name="Normal 16 6 5 2 2" xfId="8466" xr:uid="{00000000-0005-0000-0000-00005A1C0000}"/>
    <cellStyle name="Normal 16 6 5 2 3" xfId="8467" xr:uid="{00000000-0005-0000-0000-00005B1C0000}"/>
    <cellStyle name="Normal 16 6 5 3" xfId="8468" xr:uid="{00000000-0005-0000-0000-00005C1C0000}"/>
    <cellStyle name="Normal 16 6 5 4" xfId="8469" xr:uid="{00000000-0005-0000-0000-00005D1C0000}"/>
    <cellStyle name="Normal 16 6 5 5" xfId="8470" xr:uid="{00000000-0005-0000-0000-00005E1C0000}"/>
    <cellStyle name="Normal 16 6 6" xfId="8471" xr:uid="{00000000-0005-0000-0000-00005F1C0000}"/>
    <cellStyle name="Normal 16 6 6 2" xfId="8472" xr:uid="{00000000-0005-0000-0000-0000601C0000}"/>
    <cellStyle name="Normal 16 6 6 3" xfId="8473" xr:uid="{00000000-0005-0000-0000-0000611C0000}"/>
    <cellStyle name="Normal 16 6 7" xfId="8474" xr:uid="{00000000-0005-0000-0000-0000621C0000}"/>
    <cellStyle name="Normal 16 6 7 2" xfId="8475" xr:uid="{00000000-0005-0000-0000-0000631C0000}"/>
    <cellStyle name="Normal 16 6 8" xfId="8476" xr:uid="{00000000-0005-0000-0000-0000641C0000}"/>
    <cellStyle name="Normal 16 6 8 2" xfId="8477" xr:uid="{00000000-0005-0000-0000-0000651C0000}"/>
    <cellStyle name="Normal 16 6 9" xfId="8478" xr:uid="{00000000-0005-0000-0000-0000661C0000}"/>
    <cellStyle name="Normal 16 6_Age_Gender" xfId="8479" xr:uid="{00000000-0005-0000-0000-0000671C0000}"/>
    <cellStyle name="Normal 16 60" xfId="8480" xr:uid="{00000000-0005-0000-0000-0000681C0000}"/>
    <cellStyle name="Normal 16 61" xfId="8481" xr:uid="{00000000-0005-0000-0000-0000691C0000}"/>
    <cellStyle name="Normal 16 62" xfId="8482" xr:uid="{00000000-0005-0000-0000-00006A1C0000}"/>
    <cellStyle name="Normal 16 63" xfId="8483" xr:uid="{00000000-0005-0000-0000-00006B1C0000}"/>
    <cellStyle name="Normal 16 64" xfId="8484" xr:uid="{00000000-0005-0000-0000-00006C1C0000}"/>
    <cellStyle name="Normal 16 65" xfId="8485" xr:uid="{00000000-0005-0000-0000-00006D1C0000}"/>
    <cellStyle name="Normal 16 66" xfId="8486" xr:uid="{00000000-0005-0000-0000-00006E1C0000}"/>
    <cellStyle name="Normal 16 67" xfId="8487" xr:uid="{00000000-0005-0000-0000-00006F1C0000}"/>
    <cellStyle name="Normal 16 68" xfId="8488" xr:uid="{00000000-0005-0000-0000-0000701C0000}"/>
    <cellStyle name="Normal 16 69" xfId="8489" xr:uid="{00000000-0005-0000-0000-0000711C0000}"/>
    <cellStyle name="Normal 16 7" xfId="160" xr:uid="{00000000-0005-0000-0000-0000721C0000}"/>
    <cellStyle name="Normal 16 7 10" xfId="8490" xr:uid="{00000000-0005-0000-0000-0000731C0000}"/>
    <cellStyle name="Normal 16 7 11" xfId="8491" xr:uid="{00000000-0005-0000-0000-0000741C0000}"/>
    <cellStyle name="Normal 16 7 12" xfId="8492" xr:uid="{00000000-0005-0000-0000-0000751C0000}"/>
    <cellStyle name="Normal 16 7 2" xfId="8493" xr:uid="{00000000-0005-0000-0000-0000761C0000}"/>
    <cellStyle name="Normal 16 7 2 10" xfId="8494" xr:uid="{00000000-0005-0000-0000-0000771C0000}"/>
    <cellStyle name="Normal 16 7 2 2" xfId="8495" xr:uid="{00000000-0005-0000-0000-0000781C0000}"/>
    <cellStyle name="Normal 16 7 2 2 2" xfId="8496" xr:uid="{00000000-0005-0000-0000-0000791C0000}"/>
    <cellStyle name="Normal 16 7 2 2 2 2" xfId="8497" xr:uid="{00000000-0005-0000-0000-00007A1C0000}"/>
    <cellStyle name="Normal 16 7 2 2 2 2 2" xfId="8498" xr:uid="{00000000-0005-0000-0000-00007B1C0000}"/>
    <cellStyle name="Normal 16 7 2 2 2 2 3" xfId="8499" xr:uid="{00000000-0005-0000-0000-00007C1C0000}"/>
    <cellStyle name="Normal 16 7 2 2 2 3" xfId="8500" xr:uid="{00000000-0005-0000-0000-00007D1C0000}"/>
    <cellStyle name="Normal 16 7 2 2 2 4" xfId="8501" xr:uid="{00000000-0005-0000-0000-00007E1C0000}"/>
    <cellStyle name="Normal 16 7 2 2 2 5" xfId="8502" xr:uid="{00000000-0005-0000-0000-00007F1C0000}"/>
    <cellStyle name="Normal 16 7 2 2 3" xfId="8503" xr:uid="{00000000-0005-0000-0000-0000801C0000}"/>
    <cellStyle name="Normal 16 7 2 2 3 2" xfId="8504" xr:uid="{00000000-0005-0000-0000-0000811C0000}"/>
    <cellStyle name="Normal 16 7 2 2 3 3" xfId="8505" xr:uid="{00000000-0005-0000-0000-0000821C0000}"/>
    <cellStyle name="Normal 16 7 2 2 4" xfId="8506" xr:uid="{00000000-0005-0000-0000-0000831C0000}"/>
    <cellStyle name="Normal 16 7 2 2 5" xfId="8507" xr:uid="{00000000-0005-0000-0000-0000841C0000}"/>
    <cellStyle name="Normal 16 7 2 2 6" xfId="8508" xr:uid="{00000000-0005-0000-0000-0000851C0000}"/>
    <cellStyle name="Normal 16 7 2 2 7" xfId="8509" xr:uid="{00000000-0005-0000-0000-0000861C0000}"/>
    <cellStyle name="Normal 16 7 2 2 8" xfId="8510" xr:uid="{00000000-0005-0000-0000-0000871C0000}"/>
    <cellStyle name="Normal 16 7 2 3" xfId="8511" xr:uid="{00000000-0005-0000-0000-0000881C0000}"/>
    <cellStyle name="Normal 16 7 2 3 2" xfId="8512" xr:uid="{00000000-0005-0000-0000-0000891C0000}"/>
    <cellStyle name="Normal 16 7 2 3 2 2" xfId="8513" xr:uid="{00000000-0005-0000-0000-00008A1C0000}"/>
    <cellStyle name="Normal 16 7 2 3 2 3" xfId="8514" xr:uid="{00000000-0005-0000-0000-00008B1C0000}"/>
    <cellStyle name="Normal 16 7 2 3 3" xfId="8515" xr:uid="{00000000-0005-0000-0000-00008C1C0000}"/>
    <cellStyle name="Normal 16 7 2 3 4" xfId="8516" xr:uid="{00000000-0005-0000-0000-00008D1C0000}"/>
    <cellStyle name="Normal 16 7 2 3 5" xfId="8517" xr:uid="{00000000-0005-0000-0000-00008E1C0000}"/>
    <cellStyle name="Normal 16 7 2 4" xfId="8518" xr:uid="{00000000-0005-0000-0000-00008F1C0000}"/>
    <cellStyle name="Normal 16 7 2 4 2" xfId="8519" xr:uid="{00000000-0005-0000-0000-0000901C0000}"/>
    <cellStyle name="Normal 16 7 2 4 3" xfId="8520" xr:uid="{00000000-0005-0000-0000-0000911C0000}"/>
    <cellStyle name="Normal 16 7 2 5" xfId="8521" xr:uid="{00000000-0005-0000-0000-0000921C0000}"/>
    <cellStyle name="Normal 16 7 2 5 2" xfId="8522" xr:uid="{00000000-0005-0000-0000-0000931C0000}"/>
    <cellStyle name="Normal 16 7 2 6" xfId="8523" xr:uid="{00000000-0005-0000-0000-0000941C0000}"/>
    <cellStyle name="Normal 16 7 2 6 2" xfId="8524" xr:uid="{00000000-0005-0000-0000-0000951C0000}"/>
    <cellStyle name="Normal 16 7 2 7" xfId="8525" xr:uid="{00000000-0005-0000-0000-0000961C0000}"/>
    <cellStyle name="Normal 16 7 2 8" xfId="8526" xr:uid="{00000000-0005-0000-0000-0000971C0000}"/>
    <cellStyle name="Normal 16 7 2 9" xfId="8527" xr:uid="{00000000-0005-0000-0000-0000981C0000}"/>
    <cellStyle name="Normal 16 7 2_Age_Gender" xfId="8528" xr:uid="{00000000-0005-0000-0000-0000991C0000}"/>
    <cellStyle name="Normal 16 7 3" xfId="8529" xr:uid="{00000000-0005-0000-0000-00009A1C0000}"/>
    <cellStyle name="Normal 16 7 3 2" xfId="8530" xr:uid="{00000000-0005-0000-0000-00009B1C0000}"/>
    <cellStyle name="Normal 16 7 3 2 2" xfId="8531" xr:uid="{00000000-0005-0000-0000-00009C1C0000}"/>
    <cellStyle name="Normal 16 7 3 2 2 2" xfId="8532" xr:uid="{00000000-0005-0000-0000-00009D1C0000}"/>
    <cellStyle name="Normal 16 7 3 2 2 3" xfId="8533" xr:uid="{00000000-0005-0000-0000-00009E1C0000}"/>
    <cellStyle name="Normal 16 7 3 2 3" xfId="8534" xr:uid="{00000000-0005-0000-0000-00009F1C0000}"/>
    <cellStyle name="Normal 16 7 3 2 4" xfId="8535" xr:uid="{00000000-0005-0000-0000-0000A01C0000}"/>
    <cellStyle name="Normal 16 7 3 2 5" xfId="8536" xr:uid="{00000000-0005-0000-0000-0000A11C0000}"/>
    <cellStyle name="Normal 16 7 3 3" xfId="8537" xr:uid="{00000000-0005-0000-0000-0000A21C0000}"/>
    <cellStyle name="Normal 16 7 3 3 2" xfId="8538" xr:uid="{00000000-0005-0000-0000-0000A31C0000}"/>
    <cellStyle name="Normal 16 7 3 3 3" xfId="8539" xr:uid="{00000000-0005-0000-0000-0000A41C0000}"/>
    <cellStyle name="Normal 16 7 3 4" xfId="8540" xr:uid="{00000000-0005-0000-0000-0000A51C0000}"/>
    <cellStyle name="Normal 16 7 3 5" xfId="8541" xr:uid="{00000000-0005-0000-0000-0000A61C0000}"/>
    <cellStyle name="Normal 16 7 3 6" xfId="8542" xr:uid="{00000000-0005-0000-0000-0000A71C0000}"/>
    <cellStyle name="Normal 16 7 3 7" xfId="8543" xr:uid="{00000000-0005-0000-0000-0000A81C0000}"/>
    <cellStyle name="Normal 16 7 3 8" xfId="8544" xr:uid="{00000000-0005-0000-0000-0000A91C0000}"/>
    <cellStyle name="Normal 16 7 4" xfId="8545" xr:uid="{00000000-0005-0000-0000-0000AA1C0000}"/>
    <cellStyle name="Normal 16 7 4 2" xfId="8546" xr:uid="{00000000-0005-0000-0000-0000AB1C0000}"/>
    <cellStyle name="Normal 16 7 4 2 2" xfId="8547" xr:uid="{00000000-0005-0000-0000-0000AC1C0000}"/>
    <cellStyle name="Normal 16 7 4 2 3" xfId="8548" xr:uid="{00000000-0005-0000-0000-0000AD1C0000}"/>
    <cellStyle name="Normal 16 7 4 3" xfId="8549" xr:uid="{00000000-0005-0000-0000-0000AE1C0000}"/>
    <cellStyle name="Normal 16 7 4 4" xfId="8550" xr:uid="{00000000-0005-0000-0000-0000AF1C0000}"/>
    <cellStyle name="Normal 16 7 4 5" xfId="8551" xr:uid="{00000000-0005-0000-0000-0000B01C0000}"/>
    <cellStyle name="Normal 16 7 4 6" xfId="8552" xr:uid="{00000000-0005-0000-0000-0000B11C0000}"/>
    <cellStyle name="Normal 16 7 4 7" xfId="8553" xr:uid="{00000000-0005-0000-0000-0000B21C0000}"/>
    <cellStyle name="Normal 16 7 5" xfId="8554" xr:uid="{00000000-0005-0000-0000-0000B31C0000}"/>
    <cellStyle name="Normal 16 7 5 2" xfId="8555" xr:uid="{00000000-0005-0000-0000-0000B41C0000}"/>
    <cellStyle name="Normal 16 7 5 2 2" xfId="8556" xr:uid="{00000000-0005-0000-0000-0000B51C0000}"/>
    <cellStyle name="Normal 16 7 5 2 3" xfId="8557" xr:uid="{00000000-0005-0000-0000-0000B61C0000}"/>
    <cellStyle name="Normal 16 7 5 3" xfId="8558" xr:uid="{00000000-0005-0000-0000-0000B71C0000}"/>
    <cellStyle name="Normal 16 7 5 4" xfId="8559" xr:uid="{00000000-0005-0000-0000-0000B81C0000}"/>
    <cellStyle name="Normal 16 7 5 5" xfId="8560" xr:uid="{00000000-0005-0000-0000-0000B91C0000}"/>
    <cellStyle name="Normal 16 7 6" xfId="8561" xr:uid="{00000000-0005-0000-0000-0000BA1C0000}"/>
    <cellStyle name="Normal 16 7 6 2" xfId="8562" xr:uid="{00000000-0005-0000-0000-0000BB1C0000}"/>
    <cellStyle name="Normal 16 7 6 3" xfId="8563" xr:uid="{00000000-0005-0000-0000-0000BC1C0000}"/>
    <cellStyle name="Normal 16 7 7" xfId="8564" xr:uid="{00000000-0005-0000-0000-0000BD1C0000}"/>
    <cellStyle name="Normal 16 7 7 2" xfId="8565" xr:uid="{00000000-0005-0000-0000-0000BE1C0000}"/>
    <cellStyle name="Normal 16 7 8" xfId="8566" xr:uid="{00000000-0005-0000-0000-0000BF1C0000}"/>
    <cellStyle name="Normal 16 7 8 2" xfId="8567" xr:uid="{00000000-0005-0000-0000-0000C01C0000}"/>
    <cellStyle name="Normal 16 7 9" xfId="8568" xr:uid="{00000000-0005-0000-0000-0000C11C0000}"/>
    <cellStyle name="Normal 16 7_Age_Gender" xfId="8569" xr:uid="{00000000-0005-0000-0000-0000C21C0000}"/>
    <cellStyle name="Normal 16 70" xfId="8570" xr:uid="{00000000-0005-0000-0000-0000C31C0000}"/>
    <cellStyle name="Normal 16 71" xfId="8571" xr:uid="{00000000-0005-0000-0000-0000C41C0000}"/>
    <cellStyle name="Normal 16 72" xfId="8572" xr:uid="{00000000-0005-0000-0000-0000C51C0000}"/>
    <cellStyle name="Normal 16 73" xfId="8573" xr:uid="{00000000-0005-0000-0000-0000C61C0000}"/>
    <cellStyle name="Normal 16 74" xfId="8574" xr:uid="{00000000-0005-0000-0000-0000C71C0000}"/>
    <cellStyle name="Normal 16 75" xfId="8575" xr:uid="{00000000-0005-0000-0000-0000C81C0000}"/>
    <cellStyle name="Normal 16 76" xfId="8576" xr:uid="{00000000-0005-0000-0000-0000C91C0000}"/>
    <cellStyle name="Normal 16 77" xfId="8577" xr:uid="{00000000-0005-0000-0000-0000CA1C0000}"/>
    <cellStyle name="Normal 16 78" xfId="8578" xr:uid="{00000000-0005-0000-0000-0000CB1C0000}"/>
    <cellStyle name="Normal 16 8" xfId="161" xr:uid="{00000000-0005-0000-0000-0000CC1C0000}"/>
    <cellStyle name="Normal 16 8 10" xfId="8579" xr:uid="{00000000-0005-0000-0000-0000CD1C0000}"/>
    <cellStyle name="Normal 16 8 11" xfId="8580" xr:uid="{00000000-0005-0000-0000-0000CE1C0000}"/>
    <cellStyle name="Normal 16 8 12" xfId="8581" xr:uid="{00000000-0005-0000-0000-0000CF1C0000}"/>
    <cellStyle name="Normal 16 8 2" xfId="8582" xr:uid="{00000000-0005-0000-0000-0000D01C0000}"/>
    <cellStyle name="Normal 16 8 2 10" xfId="8583" xr:uid="{00000000-0005-0000-0000-0000D11C0000}"/>
    <cellStyle name="Normal 16 8 2 2" xfId="8584" xr:uid="{00000000-0005-0000-0000-0000D21C0000}"/>
    <cellStyle name="Normal 16 8 2 2 2" xfId="8585" xr:uid="{00000000-0005-0000-0000-0000D31C0000}"/>
    <cellStyle name="Normal 16 8 2 2 2 2" xfId="8586" xr:uid="{00000000-0005-0000-0000-0000D41C0000}"/>
    <cellStyle name="Normal 16 8 2 2 2 2 2" xfId="8587" xr:uid="{00000000-0005-0000-0000-0000D51C0000}"/>
    <cellStyle name="Normal 16 8 2 2 2 2 3" xfId="8588" xr:uid="{00000000-0005-0000-0000-0000D61C0000}"/>
    <cellStyle name="Normal 16 8 2 2 2 3" xfId="8589" xr:uid="{00000000-0005-0000-0000-0000D71C0000}"/>
    <cellStyle name="Normal 16 8 2 2 2 4" xfId="8590" xr:uid="{00000000-0005-0000-0000-0000D81C0000}"/>
    <cellStyle name="Normal 16 8 2 2 2 5" xfId="8591" xr:uid="{00000000-0005-0000-0000-0000D91C0000}"/>
    <cellStyle name="Normal 16 8 2 2 3" xfId="8592" xr:uid="{00000000-0005-0000-0000-0000DA1C0000}"/>
    <cellStyle name="Normal 16 8 2 2 3 2" xfId="8593" xr:uid="{00000000-0005-0000-0000-0000DB1C0000}"/>
    <cellStyle name="Normal 16 8 2 2 3 3" xfId="8594" xr:uid="{00000000-0005-0000-0000-0000DC1C0000}"/>
    <cellStyle name="Normal 16 8 2 2 4" xfId="8595" xr:uid="{00000000-0005-0000-0000-0000DD1C0000}"/>
    <cellStyle name="Normal 16 8 2 2 5" xfId="8596" xr:uid="{00000000-0005-0000-0000-0000DE1C0000}"/>
    <cellStyle name="Normal 16 8 2 2 6" xfId="8597" xr:uid="{00000000-0005-0000-0000-0000DF1C0000}"/>
    <cellStyle name="Normal 16 8 2 2 7" xfId="8598" xr:uid="{00000000-0005-0000-0000-0000E01C0000}"/>
    <cellStyle name="Normal 16 8 2 2 8" xfId="8599" xr:uid="{00000000-0005-0000-0000-0000E11C0000}"/>
    <cellStyle name="Normal 16 8 2 3" xfId="8600" xr:uid="{00000000-0005-0000-0000-0000E21C0000}"/>
    <cellStyle name="Normal 16 8 2 3 2" xfId="8601" xr:uid="{00000000-0005-0000-0000-0000E31C0000}"/>
    <cellStyle name="Normal 16 8 2 3 2 2" xfId="8602" xr:uid="{00000000-0005-0000-0000-0000E41C0000}"/>
    <cellStyle name="Normal 16 8 2 3 2 3" xfId="8603" xr:uid="{00000000-0005-0000-0000-0000E51C0000}"/>
    <cellStyle name="Normal 16 8 2 3 3" xfId="8604" xr:uid="{00000000-0005-0000-0000-0000E61C0000}"/>
    <cellStyle name="Normal 16 8 2 3 4" xfId="8605" xr:uid="{00000000-0005-0000-0000-0000E71C0000}"/>
    <cellStyle name="Normal 16 8 2 3 5" xfId="8606" xr:uid="{00000000-0005-0000-0000-0000E81C0000}"/>
    <cellStyle name="Normal 16 8 2 4" xfId="8607" xr:uid="{00000000-0005-0000-0000-0000E91C0000}"/>
    <cellStyle name="Normal 16 8 2 4 2" xfId="8608" xr:uid="{00000000-0005-0000-0000-0000EA1C0000}"/>
    <cellStyle name="Normal 16 8 2 4 3" xfId="8609" xr:uid="{00000000-0005-0000-0000-0000EB1C0000}"/>
    <cellStyle name="Normal 16 8 2 5" xfId="8610" xr:uid="{00000000-0005-0000-0000-0000EC1C0000}"/>
    <cellStyle name="Normal 16 8 2 5 2" xfId="8611" xr:uid="{00000000-0005-0000-0000-0000ED1C0000}"/>
    <cellStyle name="Normal 16 8 2 6" xfId="8612" xr:uid="{00000000-0005-0000-0000-0000EE1C0000}"/>
    <cellStyle name="Normal 16 8 2 6 2" xfId="8613" xr:uid="{00000000-0005-0000-0000-0000EF1C0000}"/>
    <cellStyle name="Normal 16 8 2 7" xfId="8614" xr:uid="{00000000-0005-0000-0000-0000F01C0000}"/>
    <cellStyle name="Normal 16 8 2 8" xfId="8615" xr:uid="{00000000-0005-0000-0000-0000F11C0000}"/>
    <cellStyle name="Normal 16 8 2 9" xfId="8616" xr:uid="{00000000-0005-0000-0000-0000F21C0000}"/>
    <cellStyle name="Normal 16 8 2_Age_Gender" xfId="8617" xr:uid="{00000000-0005-0000-0000-0000F31C0000}"/>
    <cellStyle name="Normal 16 8 3" xfId="8618" xr:uid="{00000000-0005-0000-0000-0000F41C0000}"/>
    <cellStyle name="Normal 16 8 3 2" xfId="8619" xr:uid="{00000000-0005-0000-0000-0000F51C0000}"/>
    <cellStyle name="Normal 16 8 3 2 2" xfId="8620" xr:uid="{00000000-0005-0000-0000-0000F61C0000}"/>
    <cellStyle name="Normal 16 8 3 2 2 2" xfId="8621" xr:uid="{00000000-0005-0000-0000-0000F71C0000}"/>
    <cellStyle name="Normal 16 8 3 2 2 3" xfId="8622" xr:uid="{00000000-0005-0000-0000-0000F81C0000}"/>
    <cellStyle name="Normal 16 8 3 2 3" xfId="8623" xr:uid="{00000000-0005-0000-0000-0000F91C0000}"/>
    <cellStyle name="Normal 16 8 3 2 4" xfId="8624" xr:uid="{00000000-0005-0000-0000-0000FA1C0000}"/>
    <cellStyle name="Normal 16 8 3 2 5" xfId="8625" xr:uid="{00000000-0005-0000-0000-0000FB1C0000}"/>
    <cellStyle name="Normal 16 8 3 3" xfId="8626" xr:uid="{00000000-0005-0000-0000-0000FC1C0000}"/>
    <cellStyle name="Normal 16 8 3 3 2" xfId="8627" xr:uid="{00000000-0005-0000-0000-0000FD1C0000}"/>
    <cellStyle name="Normal 16 8 3 3 3" xfId="8628" xr:uid="{00000000-0005-0000-0000-0000FE1C0000}"/>
    <cellStyle name="Normal 16 8 3 4" xfId="8629" xr:uid="{00000000-0005-0000-0000-0000FF1C0000}"/>
    <cellStyle name="Normal 16 8 3 5" xfId="8630" xr:uid="{00000000-0005-0000-0000-0000001D0000}"/>
    <cellStyle name="Normal 16 8 3 6" xfId="8631" xr:uid="{00000000-0005-0000-0000-0000011D0000}"/>
    <cellStyle name="Normal 16 8 3 7" xfId="8632" xr:uid="{00000000-0005-0000-0000-0000021D0000}"/>
    <cellStyle name="Normal 16 8 3 8" xfId="8633" xr:uid="{00000000-0005-0000-0000-0000031D0000}"/>
    <cellStyle name="Normal 16 8 4" xfId="8634" xr:uid="{00000000-0005-0000-0000-0000041D0000}"/>
    <cellStyle name="Normal 16 8 4 2" xfId="8635" xr:uid="{00000000-0005-0000-0000-0000051D0000}"/>
    <cellStyle name="Normal 16 8 4 2 2" xfId="8636" xr:uid="{00000000-0005-0000-0000-0000061D0000}"/>
    <cellStyle name="Normal 16 8 4 2 3" xfId="8637" xr:uid="{00000000-0005-0000-0000-0000071D0000}"/>
    <cellStyle name="Normal 16 8 4 3" xfId="8638" xr:uid="{00000000-0005-0000-0000-0000081D0000}"/>
    <cellStyle name="Normal 16 8 4 4" xfId="8639" xr:uid="{00000000-0005-0000-0000-0000091D0000}"/>
    <cellStyle name="Normal 16 8 4 5" xfId="8640" xr:uid="{00000000-0005-0000-0000-00000A1D0000}"/>
    <cellStyle name="Normal 16 8 4 6" xfId="8641" xr:uid="{00000000-0005-0000-0000-00000B1D0000}"/>
    <cellStyle name="Normal 16 8 4 7" xfId="8642" xr:uid="{00000000-0005-0000-0000-00000C1D0000}"/>
    <cellStyle name="Normal 16 8 5" xfId="8643" xr:uid="{00000000-0005-0000-0000-00000D1D0000}"/>
    <cellStyle name="Normal 16 8 5 2" xfId="8644" xr:uid="{00000000-0005-0000-0000-00000E1D0000}"/>
    <cellStyle name="Normal 16 8 5 2 2" xfId="8645" xr:uid="{00000000-0005-0000-0000-00000F1D0000}"/>
    <cellStyle name="Normal 16 8 5 2 3" xfId="8646" xr:uid="{00000000-0005-0000-0000-0000101D0000}"/>
    <cellStyle name="Normal 16 8 5 3" xfId="8647" xr:uid="{00000000-0005-0000-0000-0000111D0000}"/>
    <cellStyle name="Normal 16 8 5 4" xfId="8648" xr:uid="{00000000-0005-0000-0000-0000121D0000}"/>
    <cellStyle name="Normal 16 8 5 5" xfId="8649" xr:uid="{00000000-0005-0000-0000-0000131D0000}"/>
    <cellStyle name="Normal 16 8 6" xfId="8650" xr:uid="{00000000-0005-0000-0000-0000141D0000}"/>
    <cellStyle name="Normal 16 8 6 2" xfId="8651" xr:uid="{00000000-0005-0000-0000-0000151D0000}"/>
    <cellStyle name="Normal 16 8 6 3" xfId="8652" xr:uid="{00000000-0005-0000-0000-0000161D0000}"/>
    <cellStyle name="Normal 16 8 7" xfId="8653" xr:uid="{00000000-0005-0000-0000-0000171D0000}"/>
    <cellStyle name="Normal 16 8 7 2" xfId="8654" xr:uid="{00000000-0005-0000-0000-0000181D0000}"/>
    <cellStyle name="Normal 16 8 8" xfId="8655" xr:uid="{00000000-0005-0000-0000-0000191D0000}"/>
    <cellStyle name="Normal 16 8 8 2" xfId="8656" xr:uid="{00000000-0005-0000-0000-00001A1D0000}"/>
    <cellStyle name="Normal 16 8 9" xfId="8657" xr:uid="{00000000-0005-0000-0000-00001B1D0000}"/>
    <cellStyle name="Normal 16 8_Age_Gender" xfId="8658" xr:uid="{00000000-0005-0000-0000-00001C1D0000}"/>
    <cellStyle name="Normal 16 9" xfId="162" xr:uid="{00000000-0005-0000-0000-00001D1D0000}"/>
    <cellStyle name="Normal 16 9 10" xfId="8659" xr:uid="{00000000-0005-0000-0000-00001E1D0000}"/>
    <cellStyle name="Normal 16 9 11" xfId="8660" xr:uid="{00000000-0005-0000-0000-00001F1D0000}"/>
    <cellStyle name="Normal 16 9 12" xfId="8661" xr:uid="{00000000-0005-0000-0000-0000201D0000}"/>
    <cellStyle name="Normal 16 9 2" xfId="8662" xr:uid="{00000000-0005-0000-0000-0000211D0000}"/>
    <cellStyle name="Normal 16 9 2 10" xfId="8663" xr:uid="{00000000-0005-0000-0000-0000221D0000}"/>
    <cellStyle name="Normal 16 9 2 2" xfId="8664" xr:uid="{00000000-0005-0000-0000-0000231D0000}"/>
    <cellStyle name="Normal 16 9 2 2 2" xfId="8665" xr:uid="{00000000-0005-0000-0000-0000241D0000}"/>
    <cellStyle name="Normal 16 9 2 2 2 2" xfId="8666" xr:uid="{00000000-0005-0000-0000-0000251D0000}"/>
    <cellStyle name="Normal 16 9 2 2 2 2 2" xfId="8667" xr:uid="{00000000-0005-0000-0000-0000261D0000}"/>
    <cellStyle name="Normal 16 9 2 2 2 2 3" xfId="8668" xr:uid="{00000000-0005-0000-0000-0000271D0000}"/>
    <cellStyle name="Normal 16 9 2 2 2 3" xfId="8669" xr:uid="{00000000-0005-0000-0000-0000281D0000}"/>
    <cellStyle name="Normal 16 9 2 2 2 4" xfId="8670" xr:uid="{00000000-0005-0000-0000-0000291D0000}"/>
    <cellStyle name="Normal 16 9 2 2 2 5" xfId="8671" xr:uid="{00000000-0005-0000-0000-00002A1D0000}"/>
    <cellStyle name="Normal 16 9 2 2 3" xfId="8672" xr:uid="{00000000-0005-0000-0000-00002B1D0000}"/>
    <cellStyle name="Normal 16 9 2 2 3 2" xfId="8673" xr:uid="{00000000-0005-0000-0000-00002C1D0000}"/>
    <cellStyle name="Normal 16 9 2 2 3 3" xfId="8674" xr:uid="{00000000-0005-0000-0000-00002D1D0000}"/>
    <cellStyle name="Normal 16 9 2 2 4" xfId="8675" xr:uid="{00000000-0005-0000-0000-00002E1D0000}"/>
    <cellStyle name="Normal 16 9 2 2 5" xfId="8676" xr:uid="{00000000-0005-0000-0000-00002F1D0000}"/>
    <cellStyle name="Normal 16 9 2 2 6" xfId="8677" xr:uid="{00000000-0005-0000-0000-0000301D0000}"/>
    <cellStyle name="Normal 16 9 2 2 7" xfId="8678" xr:uid="{00000000-0005-0000-0000-0000311D0000}"/>
    <cellStyle name="Normal 16 9 2 2 8" xfId="8679" xr:uid="{00000000-0005-0000-0000-0000321D0000}"/>
    <cellStyle name="Normal 16 9 2 3" xfId="8680" xr:uid="{00000000-0005-0000-0000-0000331D0000}"/>
    <cellStyle name="Normal 16 9 2 3 2" xfId="8681" xr:uid="{00000000-0005-0000-0000-0000341D0000}"/>
    <cellStyle name="Normal 16 9 2 3 2 2" xfId="8682" xr:uid="{00000000-0005-0000-0000-0000351D0000}"/>
    <cellStyle name="Normal 16 9 2 3 2 3" xfId="8683" xr:uid="{00000000-0005-0000-0000-0000361D0000}"/>
    <cellStyle name="Normal 16 9 2 3 3" xfId="8684" xr:uid="{00000000-0005-0000-0000-0000371D0000}"/>
    <cellStyle name="Normal 16 9 2 3 4" xfId="8685" xr:uid="{00000000-0005-0000-0000-0000381D0000}"/>
    <cellStyle name="Normal 16 9 2 3 5" xfId="8686" xr:uid="{00000000-0005-0000-0000-0000391D0000}"/>
    <cellStyle name="Normal 16 9 2 4" xfId="8687" xr:uid="{00000000-0005-0000-0000-00003A1D0000}"/>
    <cellStyle name="Normal 16 9 2 4 2" xfId="8688" xr:uid="{00000000-0005-0000-0000-00003B1D0000}"/>
    <cellStyle name="Normal 16 9 2 4 3" xfId="8689" xr:uid="{00000000-0005-0000-0000-00003C1D0000}"/>
    <cellStyle name="Normal 16 9 2 5" xfId="8690" xr:uid="{00000000-0005-0000-0000-00003D1D0000}"/>
    <cellStyle name="Normal 16 9 2 5 2" xfId="8691" xr:uid="{00000000-0005-0000-0000-00003E1D0000}"/>
    <cellStyle name="Normal 16 9 2 6" xfId="8692" xr:uid="{00000000-0005-0000-0000-00003F1D0000}"/>
    <cellStyle name="Normal 16 9 2 6 2" xfId="8693" xr:uid="{00000000-0005-0000-0000-0000401D0000}"/>
    <cellStyle name="Normal 16 9 2 7" xfId="8694" xr:uid="{00000000-0005-0000-0000-0000411D0000}"/>
    <cellStyle name="Normal 16 9 2 8" xfId="8695" xr:uid="{00000000-0005-0000-0000-0000421D0000}"/>
    <cellStyle name="Normal 16 9 2 9" xfId="8696" xr:uid="{00000000-0005-0000-0000-0000431D0000}"/>
    <cellStyle name="Normal 16 9 2_Age_Gender" xfId="8697" xr:uid="{00000000-0005-0000-0000-0000441D0000}"/>
    <cellStyle name="Normal 16 9 3" xfId="8698" xr:uid="{00000000-0005-0000-0000-0000451D0000}"/>
    <cellStyle name="Normal 16 9 3 2" xfId="8699" xr:uid="{00000000-0005-0000-0000-0000461D0000}"/>
    <cellStyle name="Normal 16 9 3 2 2" xfId="8700" xr:uid="{00000000-0005-0000-0000-0000471D0000}"/>
    <cellStyle name="Normal 16 9 3 2 2 2" xfId="8701" xr:uid="{00000000-0005-0000-0000-0000481D0000}"/>
    <cellStyle name="Normal 16 9 3 2 2 3" xfId="8702" xr:uid="{00000000-0005-0000-0000-0000491D0000}"/>
    <cellStyle name="Normal 16 9 3 2 3" xfId="8703" xr:uid="{00000000-0005-0000-0000-00004A1D0000}"/>
    <cellStyle name="Normal 16 9 3 2 4" xfId="8704" xr:uid="{00000000-0005-0000-0000-00004B1D0000}"/>
    <cellStyle name="Normal 16 9 3 2 5" xfId="8705" xr:uid="{00000000-0005-0000-0000-00004C1D0000}"/>
    <cellStyle name="Normal 16 9 3 3" xfId="8706" xr:uid="{00000000-0005-0000-0000-00004D1D0000}"/>
    <cellStyle name="Normal 16 9 3 3 2" xfId="8707" xr:uid="{00000000-0005-0000-0000-00004E1D0000}"/>
    <cellStyle name="Normal 16 9 3 3 3" xfId="8708" xr:uid="{00000000-0005-0000-0000-00004F1D0000}"/>
    <cellStyle name="Normal 16 9 3 4" xfId="8709" xr:uid="{00000000-0005-0000-0000-0000501D0000}"/>
    <cellStyle name="Normal 16 9 3 5" xfId="8710" xr:uid="{00000000-0005-0000-0000-0000511D0000}"/>
    <cellStyle name="Normal 16 9 3 6" xfId="8711" xr:uid="{00000000-0005-0000-0000-0000521D0000}"/>
    <cellStyle name="Normal 16 9 3 7" xfId="8712" xr:uid="{00000000-0005-0000-0000-0000531D0000}"/>
    <cellStyle name="Normal 16 9 3 8" xfId="8713" xr:uid="{00000000-0005-0000-0000-0000541D0000}"/>
    <cellStyle name="Normal 16 9 4" xfId="8714" xr:uid="{00000000-0005-0000-0000-0000551D0000}"/>
    <cellStyle name="Normal 16 9 4 2" xfId="8715" xr:uid="{00000000-0005-0000-0000-0000561D0000}"/>
    <cellStyle name="Normal 16 9 4 2 2" xfId="8716" xr:uid="{00000000-0005-0000-0000-0000571D0000}"/>
    <cellStyle name="Normal 16 9 4 2 3" xfId="8717" xr:uid="{00000000-0005-0000-0000-0000581D0000}"/>
    <cellStyle name="Normal 16 9 4 3" xfId="8718" xr:uid="{00000000-0005-0000-0000-0000591D0000}"/>
    <cellStyle name="Normal 16 9 4 4" xfId="8719" xr:uid="{00000000-0005-0000-0000-00005A1D0000}"/>
    <cellStyle name="Normal 16 9 4 5" xfId="8720" xr:uid="{00000000-0005-0000-0000-00005B1D0000}"/>
    <cellStyle name="Normal 16 9 4 6" xfId="8721" xr:uid="{00000000-0005-0000-0000-00005C1D0000}"/>
    <cellStyle name="Normal 16 9 4 7" xfId="8722" xr:uid="{00000000-0005-0000-0000-00005D1D0000}"/>
    <cellStyle name="Normal 16 9 5" xfId="8723" xr:uid="{00000000-0005-0000-0000-00005E1D0000}"/>
    <cellStyle name="Normal 16 9 5 2" xfId="8724" xr:uid="{00000000-0005-0000-0000-00005F1D0000}"/>
    <cellStyle name="Normal 16 9 5 2 2" xfId="8725" xr:uid="{00000000-0005-0000-0000-0000601D0000}"/>
    <cellStyle name="Normal 16 9 5 2 3" xfId="8726" xr:uid="{00000000-0005-0000-0000-0000611D0000}"/>
    <cellStyle name="Normal 16 9 5 3" xfId="8727" xr:uid="{00000000-0005-0000-0000-0000621D0000}"/>
    <cellStyle name="Normal 16 9 5 4" xfId="8728" xr:uid="{00000000-0005-0000-0000-0000631D0000}"/>
    <cellStyle name="Normal 16 9 5 5" xfId="8729" xr:uid="{00000000-0005-0000-0000-0000641D0000}"/>
    <cellStyle name="Normal 16 9 6" xfId="8730" xr:uid="{00000000-0005-0000-0000-0000651D0000}"/>
    <cellStyle name="Normal 16 9 6 2" xfId="8731" xr:uid="{00000000-0005-0000-0000-0000661D0000}"/>
    <cellStyle name="Normal 16 9 6 3" xfId="8732" xr:uid="{00000000-0005-0000-0000-0000671D0000}"/>
    <cellStyle name="Normal 16 9 7" xfId="8733" xr:uid="{00000000-0005-0000-0000-0000681D0000}"/>
    <cellStyle name="Normal 16 9 7 2" xfId="8734" xr:uid="{00000000-0005-0000-0000-0000691D0000}"/>
    <cellStyle name="Normal 16 9 8" xfId="8735" xr:uid="{00000000-0005-0000-0000-00006A1D0000}"/>
    <cellStyle name="Normal 16 9 8 2" xfId="8736" xr:uid="{00000000-0005-0000-0000-00006B1D0000}"/>
    <cellStyle name="Normal 16 9 9" xfId="8737" xr:uid="{00000000-0005-0000-0000-00006C1D0000}"/>
    <cellStyle name="Normal 16 9_Age_Gender" xfId="8738" xr:uid="{00000000-0005-0000-0000-00006D1D0000}"/>
    <cellStyle name="Normal 16_Lookups" xfId="8739" xr:uid="{00000000-0005-0000-0000-00006E1D0000}"/>
    <cellStyle name="Normal 160" xfId="1134" xr:uid="{00000000-0005-0000-0000-00006F1D0000}"/>
    <cellStyle name="Normal 161" xfId="1135" xr:uid="{00000000-0005-0000-0000-0000701D0000}"/>
    <cellStyle name="Normal 162" xfId="1136" xr:uid="{00000000-0005-0000-0000-0000711D0000}"/>
    <cellStyle name="Normal 163" xfId="1137" xr:uid="{00000000-0005-0000-0000-0000721D0000}"/>
    <cellStyle name="Normal 164" xfId="1138" xr:uid="{00000000-0005-0000-0000-0000731D0000}"/>
    <cellStyle name="Normal 165" xfId="1139" xr:uid="{00000000-0005-0000-0000-0000741D0000}"/>
    <cellStyle name="Normal 166" xfId="1140" xr:uid="{00000000-0005-0000-0000-0000751D0000}"/>
    <cellStyle name="Normal 167" xfId="1141" xr:uid="{00000000-0005-0000-0000-0000761D0000}"/>
    <cellStyle name="Normal 168" xfId="1142" xr:uid="{00000000-0005-0000-0000-0000771D0000}"/>
    <cellStyle name="Normal 169" xfId="1143" xr:uid="{00000000-0005-0000-0000-0000781D0000}"/>
    <cellStyle name="Normal 17" xfId="611" xr:uid="{00000000-0005-0000-0000-0000791D0000}"/>
    <cellStyle name="Normal 17 10" xfId="163" xr:uid="{00000000-0005-0000-0000-00007A1D0000}"/>
    <cellStyle name="Normal 17 10 10" xfId="8740" xr:uid="{00000000-0005-0000-0000-00007B1D0000}"/>
    <cellStyle name="Normal 17 10 11" xfId="8741" xr:uid="{00000000-0005-0000-0000-00007C1D0000}"/>
    <cellStyle name="Normal 17 10 12" xfId="8742" xr:uid="{00000000-0005-0000-0000-00007D1D0000}"/>
    <cellStyle name="Normal 17 10 2" xfId="8743" xr:uid="{00000000-0005-0000-0000-00007E1D0000}"/>
    <cellStyle name="Normal 17 10 2 10" xfId="8744" xr:uid="{00000000-0005-0000-0000-00007F1D0000}"/>
    <cellStyle name="Normal 17 10 2 2" xfId="8745" xr:uid="{00000000-0005-0000-0000-0000801D0000}"/>
    <cellStyle name="Normal 17 10 2 2 2" xfId="8746" xr:uid="{00000000-0005-0000-0000-0000811D0000}"/>
    <cellStyle name="Normal 17 10 2 2 2 2" xfId="8747" xr:uid="{00000000-0005-0000-0000-0000821D0000}"/>
    <cellStyle name="Normal 17 10 2 2 2 2 2" xfId="8748" xr:uid="{00000000-0005-0000-0000-0000831D0000}"/>
    <cellStyle name="Normal 17 10 2 2 2 2 3" xfId="8749" xr:uid="{00000000-0005-0000-0000-0000841D0000}"/>
    <cellStyle name="Normal 17 10 2 2 2 3" xfId="8750" xr:uid="{00000000-0005-0000-0000-0000851D0000}"/>
    <cellStyle name="Normal 17 10 2 2 2 4" xfId="8751" xr:uid="{00000000-0005-0000-0000-0000861D0000}"/>
    <cellStyle name="Normal 17 10 2 2 2 5" xfId="8752" xr:uid="{00000000-0005-0000-0000-0000871D0000}"/>
    <cellStyle name="Normal 17 10 2 2 3" xfId="8753" xr:uid="{00000000-0005-0000-0000-0000881D0000}"/>
    <cellStyle name="Normal 17 10 2 2 3 2" xfId="8754" xr:uid="{00000000-0005-0000-0000-0000891D0000}"/>
    <cellStyle name="Normal 17 10 2 2 3 3" xfId="8755" xr:uid="{00000000-0005-0000-0000-00008A1D0000}"/>
    <cellStyle name="Normal 17 10 2 2 4" xfId="8756" xr:uid="{00000000-0005-0000-0000-00008B1D0000}"/>
    <cellStyle name="Normal 17 10 2 2 5" xfId="8757" xr:uid="{00000000-0005-0000-0000-00008C1D0000}"/>
    <cellStyle name="Normal 17 10 2 2 6" xfId="8758" xr:uid="{00000000-0005-0000-0000-00008D1D0000}"/>
    <cellStyle name="Normal 17 10 2 2 7" xfId="8759" xr:uid="{00000000-0005-0000-0000-00008E1D0000}"/>
    <cellStyle name="Normal 17 10 2 2 8" xfId="8760" xr:uid="{00000000-0005-0000-0000-00008F1D0000}"/>
    <cellStyle name="Normal 17 10 2 3" xfId="8761" xr:uid="{00000000-0005-0000-0000-0000901D0000}"/>
    <cellStyle name="Normal 17 10 2 3 2" xfId="8762" xr:uid="{00000000-0005-0000-0000-0000911D0000}"/>
    <cellStyle name="Normal 17 10 2 3 2 2" xfId="8763" xr:uid="{00000000-0005-0000-0000-0000921D0000}"/>
    <cellStyle name="Normal 17 10 2 3 2 3" xfId="8764" xr:uid="{00000000-0005-0000-0000-0000931D0000}"/>
    <cellStyle name="Normal 17 10 2 3 3" xfId="8765" xr:uid="{00000000-0005-0000-0000-0000941D0000}"/>
    <cellStyle name="Normal 17 10 2 3 4" xfId="8766" xr:uid="{00000000-0005-0000-0000-0000951D0000}"/>
    <cellStyle name="Normal 17 10 2 3 5" xfId="8767" xr:uid="{00000000-0005-0000-0000-0000961D0000}"/>
    <cellStyle name="Normal 17 10 2 4" xfId="8768" xr:uid="{00000000-0005-0000-0000-0000971D0000}"/>
    <cellStyle name="Normal 17 10 2 4 2" xfId="8769" xr:uid="{00000000-0005-0000-0000-0000981D0000}"/>
    <cellStyle name="Normal 17 10 2 4 3" xfId="8770" xr:uid="{00000000-0005-0000-0000-0000991D0000}"/>
    <cellStyle name="Normal 17 10 2 5" xfId="8771" xr:uid="{00000000-0005-0000-0000-00009A1D0000}"/>
    <cellStyle name="Normal 17 10 2 5 2" xfId="8772" xr:uid="{00000000-0005-0000-0000-00009B1D0000}"/>
    <cellStyle name="Normal 17 10 2 6" xfId="8773" xr:uid="{00000000-0005-0000-0000-00009C1D0000}"/>
    <cellStyle name="Normal 17 10 2 6 2" xfId="8774" xr:uid="{00000000-0005-0000-0000-00009D1D0000}"/>
    <cellStyle name="Normal 17 10 2 7" xfId="8775" xr:uid="{00000000-0005-0000-0000-00009E1D0000}"/>
    <cellStyle name="Normal 17 10 2 8" xfId="8776" xr:uid="{00000000-0005-0000-0000-00009F1D0000}"/>
    <cellStyle name="Normal 17 10 2 9" xfId="8777" xr:uid="{00000000-0005-0000-0000-0000A01D0000}"/>
    <cellStyle name="Normal 17 10 2_Age_Gender" xfId="8778" xr:uid="{00000000-0005-0000-0000-0000A11D0000}"/>
    <cellStyle name="Normal 17 10 3" xfId="8779" xr:uid="{00000000-0005-0000-0000-0000A21D0000}"/>
    <cellStyle name="Normal 17 10 3 2" xfId="8780" xr:uid="{00000000-0005-0000-0000-0000A31D0000}"/>
    <cellStyle name="Normal 17 10 3 2 2" xfId="8781" xr:uid="{00000000-0005-0000-0000-0000A41D0000}"/>
    <cellStyle name="Normal 17 10 3 2 2 2" xfId="8782" xr:uid="{00000000-0005-0000-0000-0000A51D0000}"/>
    <cellStyle name="Normal 17 10 3 2 2 3" xfId="8783" xr:uid="{00000000-0005-0000-0000-0000A61D0000}"/>
    <cellStyle name="Normal 17 10 3 2 3" xfId="8784" xr:uid="{00000000-0005-0000-0000-0000A71D0000}"/>
    <cellStyle name="Normal 17 10 3 2 4" xfId="8785" xr:uid="{00000000-0005-0000-0000-0000A81D0000}"/>
    <cellStyle name="Normal 17 10 3 2 5" xfId="8786" xr:uid="{00000000-0005-0000-0000-0000A91D0000}"/>
    <cellStyle name="Normal 17 10 3 3" xfId="8787" xr:uid="{00000000-0005-0000-0000-0000AA1D0000}"/>
    <cellStyle name="Normal 17 10 3 3 2" xfId="8788" xr:uid="{00000000-0005-0000-0000-0000AB1D0000}"/>
    <cellStyle name="Normal 17 10 3 3 3" xfId="8789" xr:uid="{00000000-0005-0000-0000-0000AC1D0000}"/>
    <cellStyle name="Normal 17 10 3 4" xfId="8790" xr:uid="{00000000-0005-0000-0000-0000AD1D0000}"/>
    <cellStyle name="Normal 17 10 3 5" xfId="8791" xr:uid="{00000000-0005-0000-0000-0000AE1D0000}"/>
    <cellStyle name="Normal 17 10 3 6" xfId="8792" xr:uid="{00000000-0005-0000-0000-0000AF1D0000}"/>
    <cellStyle name="Normal 17 10 3 7" xfId="8793" xr:uid="{00000000-0005-0000-0000-0000B01D0000}"/>
    <cellStyle name="Normal 17 10 3 8" xfId="8794" xr:uid="{00000000-0005-0000-0000-0000B11D0000}"/>
    <cellStyle name="Normal 17 10 4" xfId="8795" xr:uid="{00000000-0005-0000-0000-0000B21D0000}"/>
    <cellStyle name="Normal 17 10 4 2" xfId="8796" xr:uid="{00000000-0005-0000-0000-0000B31D0000}"/>
    <cellStyle name="Normal 17 10 4 2 2" xfId="8797" xr:uid="{00000000-0005-0000-0000-0000B41D0000}"/>
    <cellStyle name="Normal 17 10 4 2 3" xfId="8798" xr:uid="{00000000-0005-0000-0000-0000B51D0000}"/>
    <cellStyle name="Normal 17 10 4 3" xfId="8799" xr:uid="{00000000-0005-0000-0000-0000B61D0000}"/>
    <cellStyle name="Normal 17 10 4 4" xfId="8800" xr:uid="{00000000-0005-0000-0000-0000B71D0000}"/>
    <cellStyle name="Normal 17 10 4 5" xfId="8801" xr:uid="{00000000-0005-0000-0000-0000B81D0000}"/>
    <cellStyle name="Normal 17 10 4 6" xfId="8802" xr:uid="{00000000-0005-0000-0000-0000B91D0000}"/>
    <cellStyle name="Normal 17 10 4 7" xfId="8803" xr:uid="{00000000-0005-0000-0000-0000BA1D0000}"/>
    <cellStyle name="Normal 17 10 5" xfId="8804" xr:uid="{00000000-0005-0000-0000-0000BB1D0000}"/>
    <cellStyle name="Normal 17 10 5 2" xfId="8805" xr:uid="{00000000-0005-0000-0000-0000BC1D0000}"/>
    <cellStyle name="Normal 17 10 5 2 2" xfId="8806" xr:uid="{00000000-0005-0000-0000-0000BD1D0000}"/>
    <cellStyle name="Normal 17 10 5 2 3" xfId="8807" xr:uid="{00000000-0005-0000-0000-0000BE1D0000}"/>
    <cellStyle name="Normal 17 10 5 3" xfId="8808" xr:uid="{00000000-0005-0000-0000-0000BF1D0000}"/>
    <cellStyle name="Normal 17 10 5 4" xfId="8809" xr:uid="{00000000-0005-0000-0000-0000C01D0000}"/>
    <cellStyle name="Normal 17 10 5 5" xfId="8810" xr:uid="{00000000-0005-0000-0000-0000C11D0000}"/>
    <cellStyle name="Normal 17 10 6" xfId="8811" xr:uid="{00000000-0005-0000-0000-0000C21D0000}"/>
    <cellStyle name="Normal 17 10 6 2" xfId="8812" xr:uid="{00000000-0005-0000-0000-0000C31D0000}"/>
    <cellStyle name="Normal 17 10 6 3" xfId="8813" xr:uid="{00000000-0005-0000-0000-0000C41D0000}"/>
    <cellStyle name="Normal 17 10 7" xfId="8814" xr:uid="{00000000-0005-0000-0000-0000C51D0000}"/>
    <cellStyle name="Normal 17 10 7 2" xfId="8815" xr:uid="{00000000-0005-0000-0000-0000C61D0000}"/>
    <cellStyle name="Normal 17 10 8" xfId="8816" xr:uid="{00000000-0005-0000-0000-0000C71D0000}"/>
    <cellStyle name="Normal 17 10 8 2" xfId="8817" xr:uid="{00000000-0005-0000-0000-0000C81D0000}"/>
    <cellStyle name="Normal 17 10 9" xfId="8818" xr:uid="{00000000-0005-0000-0000-0000C91D0000}"/>
    <cellStyle name="Normal 17 10_Age_Gender" xfId="8819" xr:uid="{00000000-0005-0000-0000-0000CA1D0000}"/>
    <cellStyle name="Normal 17 11" xfId="164" xr:uid="{00000000-0005-0000-0000-0000CB1D0000}"/>
    <cellStyle name="Normal 17 11 10" xfId="8820" xr:uid="{00000000-0005-0000-0000-0000CC1D0000}"/>
    <cellStyle name="Normal 17 11 11" xfId="8821" xr:uid="{00000000-0005-0000-0000-0000CD1D0000}"/>
    <cellStyle name="Normal 17 11 12" xfId="8822" xr:uid="{00000000-0005-0000-0000-0000CE1D0000}"/>
    <cellStyle name="Normal 17 11 2" xfId="8823" xr:uid="{00000000-0005-0000-0000-0000CF1D0000}"/>
    <cellStyle name="Normal 17 11 2 10" xfId="8824" xr:uid="{00000000-0005-0000-0000-0000D01D0000}"/>
    <cellStyle name="Normal 17 11 2 2" xfId="8825" xr:uid="{00000000-0005-0000-0000-0000D11D0000}"/>
    <cellStyle name="Normal 17 11 2 2 2" xfId="8826" xr:uid="{00000000-0005-0000-0000-0000D21D0000}"/>
    <cellStyle name="Normal 17 11 2 2 2 2" xfId="8827" xr:uid="{00000000-0005-0000-0000-0000D31D0000}"/>
    <cellStyle name="Normal 17 11 2 2 2 2 2" xfId="8828" xr:uid="{00000000-0005-0000-0000-0000D41D0000}"/>
    <cellStyle name="Normal 17 11 2 2 2 2 3" xfId="8829" xr:uid="{00000000-0005-0000-0000-0000D51D0000}"/>
    <cellStyle name="Normal 17 11 2 2 2 3" xfId="8830" xr:uid="{00000000-0005-0000-0000-0000D61D0000}"/>
    <cellStyle name="Normal 17 11 2 2 2 4" xfId="8831" xr:uid="{00000000-0005-0000-0000-0000D71D0000}"/>
    <cellStyle name="Normal 17 11 2 2 2 5" xfId="8832" xr:uid="{00000000-0005-0000-0000-0000D81D0000}"/>
    <cellStyle name="Normal 17 11 2 2 3" xfId="8833" xr:uid="{00000000-0005-0000-0000-0000D91D0000}"/>
    <cellStyle name="Normal 17 11 2 2 3 2" xfId="8834" xr:uid="{00000000-0005-0000-0000-0000DA1D0000}"/>
    <cellStyle name="Normal 17 11 2 2 3 3" xfId="8835" xr:uid="{00000000-0005-0000-0000-0000DB1D0000}"/>
    <cellStyle name="Normal 17 11 2 2 4" xfId="8836" xr:uid="{00000000-0005-0000-0000-0000DC1D0000}"/>
    <cellStyle name="Normal 17 11 2 2 5" xfId="8837" xr:uid="{00000000-0005-0000-0000-0000DD1D0000}"/>
    <cellStyle name="Normal 17 11 2 2 6" xfId="8838" xr:uid="{00000000-0005-0000-0000-0000DE1D0000}"/>
    <cellStyle name="Normal 17 11 2 2 7" xfId="8839" xr:uid="{00000000-0005-0000-0000-0000DF1D0000}"/>
    <cellStyle name="Normal 17 11 2 2 8" xfId="8840" xr:uid="{00000000-0005-0000-0000-0000E01D0000}"/>
    <cellStyle name="Normal 17 11 2 3" xfId="8841" xr:uid="{00000000-0005-0000-0000-0000E11D0000}"/>
    <cellStyle name="Normal 17 11 2 3 2" xfId="8842" xr:uid="{00000000-0005-0000-0000-0000E21D0000}"/>
    <cellStyle name="Normal 17 11 2 3 2 2" xfId="8843" xr:uid="{00000000-0005-0000-0000-0000E31D0000}"/>
    <cellStyle name="Normal 17 11 2 3 2 3" xfId="8844" xr:uid="{00000000-0005-0000-0000-0000E41D0000}"/>
    <cellStyle name="Normal 17 11 2 3 3" xfId="8845" xr:uid="{00000000-0005-0000-0000-0000E51D0000}"/>
    <cellStyle name="Normal 17 11 2 3 4" xfId="8846" xr:uid="{00000000-0005-0000-0000-0000E61D0000}"/>
    <cellStyle name="Normal 17 11 2 3 5" xfId="8847" xr:uid="{00000000-0005-0000-0000-0000E71D0000}"/>
    <cellStyle name="Normal 17 11 2 4" xfId="8848" xr:uid="{00000000-0005-0000-0000-0000E81D0000}"/>
    <cellStyle name="Normal 17 11 2 4 2" xfId="8849" xr:uid="{00000000-0005-0000-0000-0000E91D0000}"/>
    <cellStyle name="Normal 17 11 2 4 3" xfId="8850" xr:uid="{00000000-0005-0000-0000-0000EA1D0000}"/>
    <cellStyle name="Normal 17 11 2 5" xfId="8851" xr:uid="{00000000-0005-0000-0000-0000EB1D0000}"/>
    <cellStyle name="Normal 17 11 2 5 2" xfId="8852" xr:uid="{00000000-0005-0000-0000-0000EC1D0000}"/>
    <cellStyle name="Normal 17 11 2 6" xfId="8853" xr:uid="{00000000-0005-0000-0000-0000ED1D0000}"/>
    <cellStyle name="Normal 17 11 2 6 2" xfId="8854" xr:uid="{00000000-0005-0000-0000-0000EE1D0000}"/>
    <cellStyle name="Normal 17 11 2 7" xfId="8855" xr:uid="{00000000-0005-0000-0000-0000EF1D0000}"/>
    <cellStyle name="Normal 17 11 2 8" xfId="8856" xr:uid="{00000000-0005-0000-0000-0000F01D0000}"/>
    <cellStyle name="Normal 17 11 2 9" xfId="8857" xr:uid="{00000000-0005-0000-0000-0000F11D0000}"/>
    <cellStyle name="Normal 17 11 2_Age_Gender" xfId="8858" xr:uid="{00000000-0005-0000-0000-0000F21D0000}"/>
    <cellStyle name="Normal 17 11 3" xfId="8859" xr:uid="{00000000-0005-0000-0000-0000F31D0000}"/>
    <cellStyle name="Normal 17 11 3 2" xfId="8860" xr:uid="{00000000-0005-0000-0000-0000F41D0000}"/>
    <cellStyle name="Normal 17 11 3 2 2" xfId="8861" xr:uid="{00000000-0005-0000-0000-0000F51D0000}"/>
    <cellStyle name="Normal 17 11 3 2 2 2" xfId="8862" xr:uid="{00000000-0005-0000-0000-0000F61D0000}"/>
    <cellStyle name="Normal 17 11 3 2 2 3" xfId="8863" xr:uid="{00000000-0005-0000-0000-0000F71D0000}"/>
    <cellStyle name="Normal 17 11 3 2 3" xfId="8864" xr:uid="{00000000-0005-0000-0000-0000F81D0000}"/>
    <cellStyle name="Normal 17 11 3 2 4" xfId="8865" xr:uid="{00000000-0005-0000-0000-0000F91D0000}"/>
    <cellStyle name="Normal 17 11 3 2 5" xfId="8866" xr:uid="{00000000-0005-0000-0000-0000FA1D0000}"/>
    <cellStyle name="Normal 17 11 3 3" xfId="8867" xr:uid="{00000000-0005-0000-0000-0000FB1D0000}"/>
    <cellStyle name="Normal 17 11 3 3 2" xfId="8868" xr:uid="{00000000-0005-0000-0000-0000FC1D0000}"/>
    <cellStyle name="Normal 17 11 3 3 3" xfId="8869" xr:uid="{00000000-0005-0000-0000-0000FD1D0000}"/>
    <cellStyle name="Normal 17 11 3 4" xfId="8870" xr:uid="{00000000-0005-0000-0000-0000FE1D0000}"/>
    <cellStyle name="Normal 17 11 3 5" xfId="8871" xr:uid="{00000000-0005-0000-0000-0000FF1D0000}"/>
    <cellStyle name="Normal 17 11 3 6" xfId="8872" xr:uid="{00000000-0005-0000-0000-0000001E0000}"/>
    <cellStyle name="Normal 17 11 3 7" xfId="8873" xr:uid="{00000000-0005-0000-0000-0000011E0000}"/>
    <cellStyle name="Normal 17 11 3 8" xfId="8874" xr:uid="{00000000-0005-0000-0000-0000021E0000}"/>
    <cellStyle name="Normal 17 11 4" xfId="8875" xr:uid="{00000000-0005-0000-0000-0000031E0000}"/>
    <cellStyle name="Normal 17 11 4 2" xfId="8876" xr:uid="{00000000-0005-0000-0000-0000041E0000}"/>
    <cellStyle name="Normal 17 11 4 2 2" xfId="8877" xr:uid="{00000000-0005-0000-0000-0000051E0000}"/>
    <cellStyle name="Normal 17 11 4 2 3" xfId="8878" xr:uid="{00000000-0005-0000-0000-0000061E0000}"/>
    <cellStyle name="Normal 17 11 4 3" xfId="8879" xr:uid="{00000000-0005-0000-0000-0000071E0000}"/>
    <cellStyle name="Normal 17 11 4 4" xfId="8880" xr:uid="{00000000-0005-0000-0000-0000081E0000}"/>
    <cellStyle name="Normal 17 11 4 5" xfId="8881" xr:uid="{00000000-0005-0000-0000-0000091E0000}"/>
    <cellStyle name="Normal 17 11 4 6" xfId="8882" xr:uid="{00000000-0005-0000-0000-00000A1E0000}"/>
    <cellStyle name="Normal 17 11 4 7" xfId="8883" xr:uid="{00000000-0005-0000-0000-00000B1E0000}"/>
    <cellStyle name="Normal 17 11 5" xfId="8884" xr:uid="{00000000-0005-0000-0000-00000C1E0000}"/>
    <cellStyle name="Normal 17 11 5 2" xfId="8885" xr:uid="{00000000-0005-0000-0000-00000D1E0000}"/>
    <cellStyle name="Normal 17 11 5 2 2" xfId="8886" xr:uid="{00000000-0005-0000-0000-00000E1E0000}"/>
    <cellStyle name="Normal 17 11 5 2 3" xfId="8887" xr:uid="{00000000-0005-0000-0000-00000F1E0000}"/>
    <cellStyle name="Normal 17 11 5 3" xfId="8888" xr:uid="{00000000-0005-0000-0000-0000101E0000}"/>
    <cellStyle name="Normal 17 11 5 4" xfId="8889" xr:uid="{00000000-0005-0000-0000-0000111E0000}"/>
    <cellStyle name="Normal 17 11 5 5" xfId="8890" xr:uid="{00000000-0005-0000-0000-0000121E0000}"/>
    <cellStyle name="Normal 17 11 6" xfId="8891" xr:uid="{00000000-0005-0000-0000-0000131E0000}"/>
    <cellStyle name="Normal 17 11 6 2" xfId="8892" xr:uid="{00000000-0005-0000-0000-0000141E0000}"/>
    <cellStyle name="Normal 17 11 6 3" xfId="8893" xr:uid="{00000000-0005-0000-0000-0000151E0000}"/>
    <cellStyle name="Normal 17 11 7" xfId="8894" xr:uid="{00000000-0005-0000-0000-0000161E0000}"/>
    <cellStyle name="Normal 17 11 7 2" xfId="8895" xr:uid="{00000000-0005-0000-0000-0000171E0000}"/>
    <cellStyle name="Normal 17 11 8" xfId="8896" xr:uid="{00000000-0005-0000-0000-0000181E0000}"/>
    <cellStyle name="Normal 17 11 8 2" xfId="8897" xr:uid="{00000000-0005-0000-0000-0000191E0000}"/>
    <cellStyle name="Normal 17 11 9" xfId="8898" xr:uid="{00000000-0005-0000-0000-00001A1E0000}"/>
    <cellStyle name="Normal 17 11_Age_Gender" xfId="8899" xr:uid="{00000000-0005-0000-0000-00001B1E0000}"/>
    <cellStyle name="Normal 17 12" xfId="165" xr:uid="{00000000-0005-0000-0000-00001C1E0000}"/>
    <cellStyle name="Normal 17 12 10" xfId="8900" xr:uid="{00000000-0005-0000-0000-00001D1E0000}"/>
    <cellStyle name="Normal 17 12 11" xfId="8901" xr:uid="{00000000-0005-0000-0000-00001E1E0000}"/>
    <cellStyle name="Normal 17 12 12" xfId="8902" xr:uid="{00000000-0005-0000-0000-00001F1E0000}"/>
    <cellStyle name="Normal 17 12 2" xfId="8903" xr:uid="{00000000-0005-0000-0000-0000201E0000}"/>
    <cellStyle name="Normal 17 12 2 10" xfId="8904" xr:uid="{00000000-0005-0000-0000-0000211E0000}"/>
    <cellStyle name="Normal 17 12 2 2" xfId="8905" xr:uid="{00000000-0005-0000-0000-0000221E0000}"/>
    <cellStyle name="Normal 17 12 2 2 2" xfId="8906" xr:uid="{00000000-0005-0000-0000-0000231E0000}"/>
    <cellStyle name="Normal 17 12 2 2 2 2" xfId="8907" xr:uid="{00000000-0005-0000-0000-0000241E0000}"/>
    <cellStyle name="Normal 17 12 2 2 2 2 2" xfId="8908" xr:uid="{00000000-0005-0000-0000-0000251E0000}"/>
    <cellStyle name="Normal 17 12 2 2 2 2 3" xfId="8909" xr:uid="{00000000-0005-0000-0000-0000261E0000}"/>
    <cellStyle name="Normal 17 12 2 2 2 3" xfId="8910" xr:uid="{00000000-0005-0000-0000-0000271E0000}"/>
    <cellStyle name="Normal 17 12 2 2 2 4" xfId="8911" xr:uid="{00000000-0005-0000-0000-0000281E0000}"/>
    <cellStyle name="Normal 17 12 2 2 2 5" xfId="8912" xr:uid="{00000000-0005-0000-0000-0000291E0000}"/>
    <cellStyle name="Normal 17 12 2 2 3" xfId="8913" xr:uid="{00000000-0005-0000-0000-00002A1E0000}"/>
    <cellStyle name="Normal 17 12 2 2 3 2" xfId="8914" xr:uid="{00000000-0005-0000-0000-00002B1E0000}"/>
    <cellStyle name="Normal 17 12 2 2 3 3" xfId="8915" xr:uid="{00000000-0005-0000-0000-00002C1E0000}"/>
    <cellStyle name="Normal 17 12 2 2 4" xfId="8916" xr:uid="{00000000-0005-0000-0000-00002D1E0000}"/>
    <cellStyle name="Normal 17 12 2 2 5" xfId="8917" xr:uid="{00000000-0005-0000-0000-00002E1E0000}"/>
    <cellStyle name="Normal 17 12 2 2 6" xfId="8918" xr:uid="{00000000-0005-0000-0000-00002F1E0000}"/>
    <cellStyle name="Normal 17 12 2 2 7" xfId="8919" xr:uid="{00000000-0005-0000-0000-0000301E0000}"/>
    <cellStyle name="Normal 17 12 2 2 8" xfId="8920" xr:uid="{00000000-0005-0000-0000-0000311E0000}"/>
    <cellStyle name="Normal 17 12 2 3" xfId="8921" xr:uid="{00000000-0005-0000-0000-0000321E0000}"/>
    <cellStyle name="Normal 17 12 2 3 2" xfId="8922" xr:uid="{00000000-0005-0000-0000-0000331E0000}"/>
    <cellStyle name="Normal 17 12 2 3 2 2" xfId="8923" xr:uid="{00000000-0005-0000-0000-0000341E0000}"/>
    <cellStyle name="Normal 17 12 2 3 2 3" xfId="8924" xr:uid="{00000000-0005-0000-0000-0000351E0000}"/>
    <cellStyle name="Normal 17 12 2 3 3" xfId="8925" xr:uid="{00000000-0005-0000-0000-0000361E0000}"/>
    <cellStyle name="Normal 17 12 2 3 4" xfId="8926" xr:uid="{00000000-0005-0000-0000-0000371E0000}"/>
    <cellStyle name="Normal 17 12 2 3 5" xfId="8927" xr:uid="{00000000-0005-0000-0000-0000381E0000}"/>
    <cellStyle name="Normal 17 12 2 4" xfId="8928" xr:uid="{00000000-0005-0000-0000-0000391E0000}"/>
    <cellStyle name="Normal 17 12 2 4 2" xfId="8929" xr:uid="{00000000-0005-0000-0000-00003A1E0000}"/>
    <cellStyle name="Normal 17 12 2 4 3" xfId="8930" xr:uid="{00000000-0005-0000-0000-00003B1E0000}"/>
    <cellStyle name="Normal 17 12 2 5" xfId="8931" xr:uid="{00000000-0005-0000-0000-00003C1E0000}"/>
    <cellStyle name="Normal 17 12 2 5 2" xfId="8932" xr:uid="{00000000-0005-0000-0000-00003D1E0000}"/>
    <cellStyle name="Normal 17 12 2 6" xfId="8933" xr:uid="{00000000-0005-0000-0000-00003E1E0000}"/>
    <cellStyle name="Normal 17 12 2 6 2" xfId="8934" xr:uid="{00000000-0005-0000-0000-00003F1E0000}"/>
    <cellStyle name="Normal 17 12 2 7" xfId="8935" xr:uid="{00000000-0005-0000-0000-0000401E0000}"/>
    <cellStyle name="Normal 17 12 2 8" xfId="8936" xr:uid="{00000000-0005-0000-0000-0000411E0000}"/>
    <cellStyle name="Normal 17 12 2 9" xfId="8937" xr:uid="{00000000-0005-0000-0000-0000421E0000}"/>
    <cellStyle name="Normal 17 12 2_Age_Gender" xfId="8938" xr:uid="{00000000-0005-0000-0000-0000431E0000}"/>
    <cellStyle name="Normal 17 12 3" xfId="8939" xr:uid="{00000000-0005-0000-0000-0000441E0000}"/>
    <cellStyle name="Normal 17 12 3 2" xfId="8940" xr:uid="{00000000-0005-0000-0000-0000451E0000}"/>
    <cellStyle name="Normal 17 12 3 2 2" xfId="8941" xr:uid="{00000000-0005-0000-0000-0000461E0000}"/>
    <cellStyle name="Normal 17 12 3 2 2 2" xfId="8942" xr:uid="{00000000-0005-0000-0000-0000471E0000}"/>
    <cellStyle name="Normal 17 12 3 2 2 3" xfId="8943" xr:uid="{00000000-0005-0000-0000-0000481E0000}"/>
    <cellStyle name="Normal 17 12 3 2 3" xfId="8944" xr:uid="{00000000-0005-0000-0000-0000491E0000}"/>
    <cellStyle name="Normal 17 12 3 2 4" xfId="8945" xr:uid="{00000000-0005-0000-0000-00004A1E0000}"/>
    <cellStyle name="Normal 17 12 3 2 5" xfId="8946" xr:uid="{00000000-0005-0000-0000-00004B1E0000}"/>
    <cellStyle name="Normal 17 12 3 3" xfId="8947" xr:uid="{00000000-0005-0000-0000-00004C1E0000}"/>
    <cellStyle name="Normal 17 12 3 3 2" xfId="8948" xr:uid="{00000000-0005-0000-0000-00004D1E0000}"/>
    <cellStyle name="Normal 17 12 3 3 3" xfId="8949" xr:uid="{00000000-0005-0000-0000-00004E1E0000}"/>
    <cellStyle name="Normal 17 12 3 4" xfId="8950" xr:uid="{00000000-0005-0000-0000-00004F1E0000}"/>
    <cellStyle name="Normal 17 12 3 5" xfId="8951" xr:uid="{00000000-0005-0000-0000-0000501E0000}"/>
    <cellStyle name="Normal 17 12 3 6" xfId="8952" xr:uid="{00000000-0005-0000-0000-0000511E0000}"/>
    <cellStyle name="Normal 17 12 3 7" xfId="8953" xr:uid="{00000000-0005-0000-0000-0000521E0000}"/>
    <cellStyle name="Normal 17 12 3 8" xfId="8954" xr:uid="{00000000-0005-0000-0000-0000531E0000}"/>
    <cellStyle name="Normal 17 12 4" xfId="8955" xr:uid="{00000000-0005-0000-0000-0000541E0000}"/>
    <cellStyle name="Normal 17 12 4 2" xfId="8956" xr:uid="{00000000-0005-0000-0000-0000551E0000}"/>
    <cellStyle name="Normal 17 12 4 2 2" xfId="8957" xr:uid="{00000000-0005-0000-0000-0000561E0000}"/>
    <cellStyle name="Normal 17 12 4 2 3" xfId="8958" xr:uid="{00000000-0005-0000-0000-0000571E0000}"/>
    <cellStyle name="Normal 17 12 4 3" xfId="8959" xr:uid="{00000000-0005-0000-0000-0000581E0000}"/>
    <cellStyle name="Normal 17 12 4 4" xfId="8960" xr:uid="{00000000-0005-0000-0000-0000591E0000}"/>
    <cellStyle name="Normal 17 12 4 5" xfId="8961" xr:uid="{00000000-0005-0000-0000-00005A1E0000}"/>
    <cellStyle name="Normal 17 12 4 6" xfId="8962" xr:uid="{00000000-0005-0000-0000-00005B1E0000}"/>
    <cellStyle name="Normal 17 12 4 7" xfId="8963" xr:uid="{00000000-0005-0000-0000-00005C1E0000}"/>
    <cellStyle name="Normal 17 12 5" xfId="8964" xr:uid="{00000000-0005-0000-0000-00005D1E0000}"/>
    <cellStyle name="Normal 17 12 5 2" xfId="8965" xr:uid="{00000000-0005-0000-0000-00005E1E0000}"/>
    <cellStyle name="Normal 17 12 5 2 2" xfId="8966" xr:uid="{00000000-0005-0000-0000-00005F1E0000}"/>
    <cellStyle name="Normal 17 12 5 2 3" xfId="8967" xr:uid="{00000000-0005-0000-0000-0000601E0000}"/>
    <cellStyle name="Normal 17 12 5 3" xfId="8968" xr:uid="{00000000-0005-0000-0000-0000611E0000}"/>
    <cellStyle name="Normal 17 12 5 4" xfId="8969" xr:uid="{00000000-0005-0000-0000-0000621E0000}"/>
    <cellStyle name="Normal 17 12 5 5" xfId="8970" xr:uid="{00000000-0005-0000-0000-0000631E0000}"/>
    <cellStyle name="Normal 17 12 6" xfId="8971" xr:uid="{00000000-0005-0000-0000-0000641E0000}"/>
    <cellStyle name="Normal 17 12 6 2" xfId="8972" xr:uid="{00000000-0005-0000-0000-0000651E0000}"/>
    <cellStyle name="Normal 17 12 6 3" xfId="8973" xr:uid="{00000000-0005-0000-0000-0000661E0000}"/>
    <cellStyle name="Normal 17 12 7" xfId="8974" xr:uid="{00000000-0005-0000-0000-0000671E0000}"/>
    <cellStyle name="Normal 17 12 7 2" xfId="8975" xr:uid="{00000000-0005-0000-0000-0000681E0000}"/>
    <cellStyle name="Normal 17 12 8" xfId="8976" xr:uid="{00000000-0005-0000-0000-0000691E0000}"/>
    <cellStyle name="Normal 17 12 8 2" xfId="8977" xr:uid="{00000000-0005-0000-0000-00006A1E0000}"/>
    <cellStyle name="Normal 17 12 9" xfId="8978" xr:uid="{00000000-0005-0000-0000-00006B1E0000}"/>
    <cellStyle name="Normal 17 12_Age_Gender" xfId="8979" xr:uid="{00000000-0005-0000-0000-00006C1E0000}"/>
    <cellStyle name="Normal 17 13" xfId="166" xr:uid="{00000000-0005-0000-0000-00006D1E0000}"/>
    <cellStyle name="Normal 17 13 10" xfId="8980" xr:uid="{00000000-0005-0000-0000-00006E1E0000}"/>
    <cellStyle name="Normal 17 13 11" xfId="8981" xr:uid="{00000000-0005-0000-0000-00006F1E0000}"/>
    <cellStyle name="Normal 17 13 12" xfId="8982" xr:uid="{00000000-0005-0000-0000-0000701E0000}"/>
    <cellStyle name="Normal 17 13 2" xfId="8983" xr:uid="{00000000-0005-0000-0000-0000711E0000}"/>
    <cellStyle name="Normal 17 13 2 10" xfId="8984" xr:uid="{00000000-0005-0000-0000-0000721E0000}"/>
    <cellStyle name="Normal 17 13 2 2" xfId="8985" xr:uid="{00000000-0005-0000-0000-0000731E0000}"/>
    <cellStyle name="Normal 17 13 2 2 2" xfId="8986" xr:uid="{00000000-0005-0000-0000-0000741E0000}"/>
    <cellStyle name="Normal 17 13 2 2 2 2" xfId="8987" xr:uid="{00000000-0005-0000-0000-0000751E0000}"/>
    <cellStyle name="Normal 17 13 2 2 2 2 2" xfId="8988" xr:uid="{00000000-0005-0000-0000-0000761E0000}"/>
    <cellStyle name="Normal 17 13 2 2 2 2 3" xfId="8989" xr:uid="{00000000-0005-0000-0000-0000771E0000}"/>
    <cellStyle name="Normal 17 13 2 2 2 3" xfId="8990" xr:uid="{00000000-0005-0000-0000-0000781E0000}"/>
    <cellStyle name="Normal 17 13 2 2 2 4" xfId="8991" xr:uid="{00000000-0005-0000-0000-0000791E0000}"/>
    <cellStyle name="Normal 17 13 2 2 2 5" xfId="8992" xr:uid="{00000000-0005-0000-0000-00007A1E0000}"/>
    <cellStyle name="Normal 17 13 2 2 3" xfId="8993" xr:uid="{00000000-0005-0000-0000-00007B1E0000}"/>
    <cellStyle name="Normal 17 13 2 2 3 2" xfId="8994" xr:uid="{00000000-0005-0000-0000-00007C1E0000}"/>
    <cellStyle name="Normal 17 13 2 2 3 3" xfId="8995" xr:uid="{00000000-0005-0000-0000-00007D1E0000}"/>
    <cellStyle name="Normal 17 13 2 2 4" xfId="8996" xr:uid="{00000000-0005-0000-0000-00007E1E0000}"/>
    <cellStyle name="Normal 17 13 2 2 5" xfId="8997" xr:uid="{00000000-0005-0000-0000-00007F1E0000}"/>
    <cellStyle name="Normal 17 13 2 2 6" xfId="8998" xr:uid="{00000000-0005-0000-0000-0000801E0000}"/>
    <cellStyle name="Normal 17 13 2 2 7" xfId="8999" xr:uid="{00000000-0005-0000-0000-0000811E0000}"/>
    <cellStyle name="Normal 17 13 2 2 8" xfId="9000" xr:uid="{00000000-0005-0000-0000-0000821E0000}"/>
    <cellStyle name="Normal 17 13 2 3" xfId="9001" xr:uid="{00000000-0005-0000-0000-0000831E0000}"/>
    <cellStyle name="Normal 17 13 2 3 2" xfId="9002" xr:uid="{00000000-0005-0000-0000-0000841E0000}"/>
    <cellStyle name="Normal 17 13 2 3 2 2" xfId="9003" xr:uid="{00000000-0005-0000-0000-0000851E0000}"/>
    <cellStyle name="Normal 17 13 2 3 2 3" xfId="9004" xr:uid="{00000000-0005-0000-0000-0000861E0000}"/>
    <cellStyle name="Normal 17 13 2 3 3" xfId="9005" xr:uid="{00000000-0005-0000-0000-0000871E0000}"/>
    <cellStyle name="Normal 17 13 2 3 4" xfId="9006" xr:uid="{00000000-0005-0000-0000-0000881E0000}"/>
    <cellStyle name="Normal 17 13 2 3 5" xfId="9007" xr:uid="{00000000-0005-0000-0000-0000891E0000}"/>
    <cellStyle name="Normal 17 13 2 4" xfId="9008" xr:uid="{00000000-0005-0000-0000-00008A1E0000}"/>
    <cellStyle name="Normal 17 13 2 4 2" xfId="9009" xr:uid="{00000000-0005-0000-0000-00008B1E0000}"/>
    <cellStyle name="Normal 17 13 2 4 3" xfId="9010" xr:uid="{00000000-0005-0000-0000-00008C1E0000}"/>
    <cellStyle name="Normal 17 13 2 5" xfId="9011" xr:uid="{00000000-0005-0000-0000-00008D1E0000}"/>
    <cellStyle name="Normal 17 13 2 5 2" xfId="9012" xr:uid="{00000000-0005-0000-0000-00008E1E0000}"/>
    <cellStyle name="Normal 17 13 2 6" xfId="9013" xr:uid="{00000000-0005-0000-0000-00008F1E0000}"/>
    <cellStyle name="Normal 17 13 2 6 2" xfId="9014" xr:uid="{00000000-0005-0000-0000-0000901E0000}"/>
    <cellStyle name="Normal 17 13 2 7" xfId="9015" xr:uid="{00000000-0005-0000-0000-0000911E0000}"/>
    <cellStyle name="Normal 17 13 2 8" xfId="9016" xr:uid="{00000000-0005-0000-0000-0000921E0000}"/>
    <cellStyle name="Normal 17 13 2 9" xfId="9017" xr:uid="{00000000-0005-0000-0000-0000931E0000}"/>
    <cellStyle name="Normal 17 13 2_Age_Gender" xfId="9018" xr:uid="{00000000-0005-0000-0000-0000941E0000}"/>
    <cellStyle name="Normal 17 13 3" xfId="9019" xr:uid="{00000000-0005-0000-0000-0000951E0000}"/>
    <cellStyle name="Normal 17 13 3 2" xfId="9020" xr:uid="{00000000-0005-0000-0000-0000961E0000}"/>
    <cellStyle name="Normal 17 13 3 2 2" xfId="9021" xr:uid="{00000000-0005-0000-0000-0000971E0000}"/>
    <cellStyle name="Normal 17 13 3 2 2 2" xfId="9022" xr:uid="{00000000-0005-0000-0000-0000981E0000}"/>
    <cellStyle name="Normal 17 13 3 2 2 3" xfId="9023" xr:uid="{00000000-0005-0000-0000-0000991E0000}"/>
    <cellStyle name="Normal 17 13 3 2 3" xfId="9024" xr:uid="{00000000-0005-0000-0000-00009A1E0000}"/>
    <cellStyle name="Normal 17 13 3 2 4" xfId="9025" xr:uid="{00000000-0005-0000-0000-00009B1E0000}"/>
    <cellStyle name="Normal 17 13 3 2 5" xfId="9026" xr:uid="{00000000-0005-0000-0000-00009C1E0000}"/>
    <cellStyle name="Normal 17 13 3 3" xfId="9027" xr:uid="{00000000-0005-0000-0000-00009D1E0000}"/>
    <cellStyle name="Normal 17 13 3 3 2" xfId="9028" xr:uid="{00000000-0005-0000-0000-00009E1E0000}"/>
    <cellStyle name="Normal 17 13 3 3 3" xfId="9029" xr:uid="{00000000-0005-0000-0000-00009F1E0000}"/>
    <cellStyle name="Normal 17 13 3 4" xfId="9030" xr:uid="{00000000-0005-0000-0000-0000A01E0000}"/>
    <cellStyle name="Normal 17 13 3 5" xfId="9031" xr:uid="{00000000-0005-0000-0000-0000A11E0000}"/>
    <cellStyle name="Normal 17 13 3 6" xfId="9032" xr:uid="{00000000-0005-0000-0000-0000A21E0000}"/>
    <cellStyle name="Normal 17 13 3 7" xfId="9033" xr:uid="{00000000-0005-0000-0000-0000A31E0000}"/>
    <cellStyle name="Normal 17 13 3 8" xfId="9034" xr:uid="{00000000-0005-0000-0000-0000A41E0000}"/>
    <cellStyle name="Normal 17 13 4" xfId="9035" xr:uid="{00000000-0005-0000-0000-0000A51E0000}"/>
    <cellStyle name="Normal 17 13 4 2" xfId="9036" xr:uid="{00000000-0005-0000-0000-0000A61E0000}"/>
    <cellStyle name="Normal 17 13 4 2 2" xfId="9037" xr:uid="{00000000-0005-0000-0000-0000A71E0000}"/>
    <cellStyle name="Normal 17 13 4 2 3" xfId="9038" xr:uid="{00000000-0005-0000-0000-0000A81E0000}"/>
    <cellStyle name="Normal 17 13 4 3" xfId="9039" xr:uid="{00000000-0005-0000-0000-0000A91E0000}"/>
    <cellStyle name="Normal 17 13 4 4" xfId="9040" xr:uid="{00000000-0005-0000-0000-0000AA1E0000}"/>
    <cellStyle name="Normal 17 13 4 5" xfId="9041" xr:uid="{00000000-0005-0000-0000-0000AB1E0000}"/>
    <cellStyle name="Normal 17 13 4 6" xfId="9042" xr:uid="{00000000-0005-0000-0000-0000AC1E0000}"/>
    <cellStyle name="Normal 17 13 4 7" xfId="9043" xr:uid="{00000000-0005-0000-0000-0000AD1E0000}"/>
    <cellStyle name="Normal 17 13 5" xfId="9044" xr:uid="{00000000-0005-0000-0000-0000AE1E0000}"/>
    <cellStyle name="Normal 17 13 5 2" xfId="9045" xr:uid="{00000000-0005-0000-0000-0000AF1E0000}"/>
    <cellStyle name="Normal 17 13 5 2 2" xfId="9046" xr:uid="{00000000-0005-0000-0000-0000B01E0000}"/>
    <cellStyle name="Normal 17 13 5 2 3" xfId="9047" xr:uid="{00000000-0005-0000-0000-0000B11E0000}"/>
    <cellStyle name="Normal 17 13 5 3" xfId="9048" xr:uid="{00000000-0005-0000-0000-0000B21E0000}"/>
    <cellStyle name="Normal 17 13 5 4" xfId="9049" xr:uid="{00000000-0005-0000-0000-0000B31E0000}"/>
    <cellStyle name="Normal 17 13 5 5" xfId="9050" xr:uid="{00000000-0005-0000-0000-0000B41E0000}"/>
    <cellStyle name="Normal 17 13 6" xfId="9051" xr:uid="{00000000-0005-0000-0000-0000B51E0000}"/>
    <cellStyle name="Normal 17 13 6 2" xfId="9052" xr:uid="{00000000-0005-0000-0000-0000B61E0000}"/>
    <cellStyle name="Normal 17 13 6 3" xfId="9053" xr:uid="{00000000-0005-0000-0000-0000B71E0000}"/>
    <cellStyle name="Normal 17 13 7" xfId="9054" xr:uid="{00000000-0005-0000-0000-0000B81E0000}"/>
    <cellStyle name="Normal 17 13 7 2" xfId="9055" xr:uid="{00000000-0005-0000-0000-0000B91E0000}"/>
    <cellStyle name="Normal 17 13 8" xfId="9056" xr:uid="{00000000-0005-0000-0000-0000BA1E0000}"/>
    <cellStyle name="Normal 17 13 8 2" xfId="9057" xr:uid="{00000000-0005-0000-0000-0000BB1E0000}"/>
    <cellStyle name="Normal 17 13 9" xfId="9058" xr:uid="{00000000-0005-0000-0000-0000BC1E0000}"/>
    <cellStyle name="Normal 17 13_Age_Gender" xfId="9059" xr:uid="{00000000-0005-0000-0000-0000BD1E0000}"/>
    <cellStyle name="Normal 17 14" xfId="167" xr:uid="{00000000-0005-0000-0000-0000BE1E0000}"/>
    <cellStyle name="Normal 17 14 10" xfId="9060" xr:uid="{00000000-0005-0000-0000-0000BF1E0000}"/>
    <cellStyle name="Normal 17 14 11" xfId="9061" xr:uid="{00000000-0005-0000-0000-0000C01E0000}"/>
    <cellStyle name="Normal 17 14 12" xfId="9062" xr:uid="{00000000-0005-0000-0000-0000C11E0000}"/>
    <cellStyle name="Normal 17 14 2" xfId="9063" xr:uid="{00000000-0005-0000-0000-0000C21E0000}"/>
    <cellStyle name="Normal 17 14 2 10" xfId="9064" xr:uid="{00000000-0005-0000-0000-0000C31E0000}"/>
    <cellStyle name="Normal 17 14 2 2" xfId="9065" xr:uid="{00000000-0005-0000-0000-0000C41E0000}"/>
    <cellStyle name="Normal 17 14 2 2 2" xfId="9066" xr:uid="{00000000-0005-0000-0000-0000C51E0000}"/>
    <cellStyle name="Normal 17 14 2 2 2 2" xfId="9067" xr:uid="{00000000-0005-0000-0000-0000C61E0000}"/>
    <cellStyle name="Normal 17 14 2 2 2 2 2" xfId="9068" xr:uid="{00000000-0005-0000-0000-0000C71E0000}"/>
    <cellStyle name="Normal 17 14 2 2 2 2 3" xfId="9069" xr:uid="{00000000-0005-0000-0000-0000C81E0000}"/>
    <cellStyle name="Normal 17 14 2 2 2 3" xfId="9070" xr:uid="{00000000-0005-0000-0000-0000C91E0000}"/>
    <cellStyle name="Normal 17 14 2 2 2 4" xfId="9071" xr:uid="{00000000-0005-0000-0000-0000CA1E0000}"/>
    <cellStyle name="Normal 17 14 2 2 2 5" xfId="9072" xr:uid="{00000000-0005-0000-0000-0000CB1E0000}"/>
    <cellStyle name="Normal 17 14 2 2 3" xfId="9073" xr:uid="{00000000-0005-0000-0000-0000CC1E0000}"/>
    <cellStyle name="Normal 17 14 2 2 3 2" xfId="9074" xr:uid="{00000000-0005-0000-0000-0000CD1E0000}"/>
    <cellStyle name="Normal 17 14 2 2 3 3" xfId="9075" xr:uid="{00000000-0005-0000-0000-0000CE1E0000}"/>
    <cellStyle name="Normal 17 14 2 2 4" xfId="9076" xr:uid="{00000000-0005-0000-0000-0000CF1E0000}"/>
    <cellStyle name="Normal 17 14 2 2 5" xfId="9077" xr:uid="{00000000-0005-0000-0000-0000D01E0000}"/>
    <cellStyle name="Normal 17 14 2 2 6" xfId="9078" xr:uid="{00000000-0005-0000-0000-0000D11E0000}"/>
    <cellStyle name="Normal 17 14 2 2 7" xfId="9079" xr:uid="{00000000-0005-0000-0000-0000D21E0000}"/>
    <cellStyle name="Normal 17 14 2 2 8" xfId="9080" xr:uid="{00000000-0005-0000-0000-0000D31E0000}"/>
    <cellStyle name="Normal 17 14 2 3" xfId="9081" xr:uid="{00000000-0005-0000-0000-0000D41E0000}"/>
    <cellStyle name="Normal 17 14 2 3 2" xfId="9082" xr:uid="{00000000-0005-0000-0000-0000D51E0000}"/>
    <cellStyle name="Normal 17 14 2 3 2 2" xfId="9083" xr:uid="{00000000-0005-0000-0000-0000D61E0000}"/>
    <cellStyle name="Normal 17 14 2 3 2 3" xfId="9084" xr:uid="{00000000-0005-0000-0000-0000D71E0000}"/>
    <cellStyle name="Normal 17 14 2 3 3" xfId="9085" xr:uid="{00000000-0005-0000-0000-0000D81E0000}"/>
    <cellStyle name="Normal 17 14 2 3 4" xfId="9086" xr:uid="{00000000-0005-0000-0000-0000D91E0000}"/>
    <cellStyle name="Normal 17 14 2 3 5" xfId="9087" xr:uid="{00000000-0005-0000-0000-0000DA1E0000}"/>
    <cellStyle name="Normal 17 14 2 4" xfId="9088" xr:uid="{00000000-0005-0000-0000-0000DB1E0000}"/>
    <cellStyle name="Normal 17 14 2 4 2" xfId="9089" xr:uid="{00000000-0005-0000-0000-0000DC1E0000}"/>
    <cellStyle name="Normal 17 14 2 4 3" xfId="9090" xr:uid="{00000000-0005-0000-0000-0000DD1E0000}"/>
    <cellStyle name="Normal 17 14 2 5" xfId="9091" xr:uid="{00000000-0005-0000-0000-0000DE1E0000}"/>
    <cellStyle name="Normal 17 14 2 5 2" xfId="9092" xr:uid="{00000000-0005-0000-0000-0000DF1E0000}"/>
    <cellStyle name="Normal 17 14 2 6" xfId="9093" xr:uid="{00000000-0005-0000-0000-0000E01E0000}"/>
    <cellStyle name="Normal 17 14 2 6 2" xfId="9094" xr:uid="{00000000-0005-0000-0000-0000E11E0000}"/>
    <cellStyle name="Normal 17 14 2 7" xfId="9095" xr:uid="{00000000-0005-0000-0000-0000E21E0000}"/>
    <cellStyle name="Normal 17 14 2 8" xfId="9096" xr:uid="{00000000-0005-0000-0000-0000E31E0000}"/>
    <cellStyle name="Normal 17 14 2 9" xfId="9097" xr:uid="{00000000-0005-0000-0000-0000E41E0000}"/>
    <cellStyle name="Normal 17 14 2_Age_Gender" xfId="9098" xr:uid="{00000000-0005-0000-0000-0000E51E0000}"/>
    <cellStyle name="Normal 17 14 3" xfId="9099" xr:uid="{00000000-0005-0000-0000-0000E61E0000}"/>
    <cellStyle name="Normal 17 14 3 2" xfId="9100" xr:uid="{00000000-0005-0000-0000-0000E71E0000}"/>
    <cellStyle name="Normal 17 14 3 2 2" xfId="9101" xr:uid="{00000000-0005-0000-0000-0000E81E0000}"/>
    <cellStyle name="Normal 17 14 3 2 2 2" xfId="9102" xr:uid="{00000000-0005-0000-0000-0000E91E0000}"/>
    <cellStyle name="Normal 17 14 3 2 2 3" xfId="9103" xr:uid="{00000000-0005-0000-0000-0000EA1E0000}"/>
    <cellStyle name="Normal 17 14 3 2 3" xfId="9104" xr:uid="{00000000-0005-0000-0000-0000EB1E0000}"/>
    <cellStyle name="Normal 17 14 3 2 4" xfId="9105" xr:uid="{00000000-0005-0000-0000-0000EC1E0000}"/>
    <cellStyle name="Normal 17 14 3 2 5" xfId="9106" xr:uid="{00000000-0005-0000-0000-0000ED1E0000}"/>
    <cellStyle name="Normal 17 14 3 3" xfId="9107" xr:uid="{00000000-0005-0000-0000-0000EE1E0000}"/>
    <cellStyle name="Normal 17 14 3 3 2" xfId="9108" xr:uid="{00000000-0005-0000-0000-0000EF1E0000}"/>
    <cellStyle name="Normal 17 14 3 3 3" xfId="9109" xr:uid="{00000000-0005-0000-0000-0000F01E0000}"/>
    <cellStyle name="Normal 17 14 3 4" xfId="9110" xr:uid="{00000000-0005-0000-0000-0000F11E0000}"/>
    <cellStyle name="Normal 17 14 3 5" xfId="9111" xr:uid="{00000000-0005-0000-0000-0000F21E0000}"/>
    <cellStyle name="Normal 17 14 3 6" xfId="9112" xr:uid="{00000000-0005-0000-0000-0000F31E0000}"/>
    <cellStyle name="Normal 17 14 3 7" xfId="9113" xr:uid="{00000000-0005-0000-0000-0000F41E0000}"/>
    <cellStyle name="Normal 17 14 3 8" xfId="9114" xr:uid="{00000000-0005-0000-0000-0000F51E0000}"/>
    <cellStyle name="Normal 17 14 4" xfId="9115" xr:uid="{00000000-0005-0000-0000-0000F61E0000}"/>
    <cellStyle name="Normal 17 14 4 2" xfId="9116" xr:uid="{00000000-0005-0000-0000-0000F71E0000}"/>
    <cellStyle name="Normal 17 14 4 2 2" xfId="9117" xr:uid="{00000000-0005-0000-0000-0000F81E0000}"/>
    <cellStyle name="Normal 17 14 4 2 3" xfId="9118" xr:uid="{00000000-0005-0000-0000-0000F91E0000}"/>
    <cellStyle name="Normal 17 14 4 3" xfId="9119" xr:uid="{00000000-0005-0000-0000-0000FA1E0000}"/>
    <cellStyle name="Normal 17 14 4 4" xfId="9120" xr:uid="{00000000-0005-0000-0000-0000FB1E0000}"/>
    <cellStyle name="Normal 17 14 4 5" xfId="9121" xr:uid="{00000000-0005-0000-0000-0000FC1E0000}"/>
    <cellStyle name="Normal 17 14 4 6" xfId="9122" xr:uid="{00000000-0005-0000-0000-0000FD1E0000}"/>
    <cellStyle name="Normal 17 14 4 7" xfId="9123" xr:uid="{00000000-0005-0000-0000-0000FE1E0000}"/>
    <cellStyle name="Normal 17 14 5" xfId="9124" xr:uid="{00000000-0005-0000-0000-0000FF1E0000}"/>
    <cellStyle name="Normal 17 14 5 2" xfId="9125" xr:uid="{00000000-0005-0000-0000-0000001F0000}"/>
    <cellStyle name="Normal 17 14 5 2 2" xfId="9126" xr:uid="{00000000-0005-0000-0000-0000011F0000}"/>
    <cellStyle name="Normal 17 14 5 2 3" xfId="9127" xr:uid="{00000000-0005-0000-0000-0000021F0000}"/>
    <cellStyle name="Normal 17 14 5 3" xfId="9128" xr:uid="{00000000-0005-0000-0000-0000031F0000}"/>
    <cellStyle name="Normal 17 14 5 4" xfId="9129" xr:uid="{00000000-0005-0000-0000-0000041F0000}"/>
    <cellStyle name="Normal 17 14 5 5" xfId="9130" xr:uid="{00000000-0005-0000-0000-0000051F0000}"/>
    <cellStyle name="Normal 17 14 6" xfId="9131" xr:uid="{00000000-0005-0000-0000-0000061F0000}"/>
    <cellStyle name="Normal 17 14 6 2" xfId="9132" xr:uid="{00000000-0005-0000-0000-0000071F0000}"/>
    <cellStyle name="Normal 17 14 6 3" xfId="9133" xr:uid="{00000000-0005-0000-0000-0000081F0000}"/>
    <cellStyle name="Normal 17 14 7" xfId="9134" xr:uid="{00000000-0005-0000-0000-0000091F0000}"/>
    <cellStyle name="Normal 17 14 7 2" xfId="9135" xr:uid="{00000000-0005-0000-0000-00000A1F0000}"/>
    <cellStyle name="Normal 17 14 8" xfId="9136" xr:uid="{00000000-0005-0000-0000-00000B1F0000}"/>
    <cellStyle name="Normal 17 14 8 2" xfId="9137" xr:uid="{00000000-0005-0000-0000-00000C1F0000}"/>
    <cellStyle name="Normal 17 14 9" xfId="9138" xr:uid="{00000000-0005-0000-0000-00000D1F0000}"/>
    <cellStyle name="Normal 17 14_Age_Gender" xfId="9139" xr:uid="{00000000-0005-0000-0000-00000E1F0000}"/>
    <cellStyle name="Normal 17 15" xfId="168" xr:uid="{00000000-0005-0000-0000-00000F1F0000}"/>
    <cellStyle name="Normal 17 15 10" xfId="9140" xr:uid="{00000000-0005-0000-0000-0000101F0000}"/>
    <cellStyle name="Normal 17 15 11" xfId="9141" xr:uid="{00000000-0005-0000-0000-0000111F0000}"/>
    <cellStyle name="Normal 17 15 12" xfId="9142" xr:uid="{00000000-0005-0000-0000-0000121F0000}"/>
    <cellStyle name="Normal 17 15 2" xfId="9143" xr:uid="{00000000-0005-0000-0000-0000131F0000}"/>
    <cellStyle name="Normal 17 15 2 10" xfId="9144" xr:uid="{00000000-0005-0000-0000-0000141F0000}"/>
    <cellStyle name="Normal 17 15 2 2" xfId="9145" xr:uid="{00000000-0005-0000-0000-0000151F0000}"/>
    <cellStyle name="Normal 17 15 2 2 2" xfId="9146" xr:uid="{00000000-0005-0000-0000-0000161F0000}"/>
    <cellStyle name="Normal 17 15 2 2 2 2" xfId="9147" xr:uid="{00000000-0005-0000-0000-0000171F0000}"/>
    <cellStyle name="Normal 17 15 2 2 2 2 2" xfId="9148" xr:uid="{00000000-0005-0000-0000-0000181F0000}"/>
    <cellStyle name="Normal 17 15 2 2 2 2 3" xfId="9149" xr:uid="{00000000-0005-0000-0000-0000191F0000}"/>
    <cellStyle name="Normal 17 15 2 2 2 3" xfId="9150" xr:uid="{00000000-0005-0000-0000-00001A1F0000}"/>
    <cellStyle name="Normal 17 15 2 2 2 4" xfId="9151" xr:uid="{00000000-0005-0000-0000-00001B1F0000}"/>
    <cellStyle name="Normal 17 15 2 2 2 5" xfId="9152" xr:uid="{00000000-0005-0000-0000-00001C1F0000}"/>
    <cellStyle name="Normal 17 15 2 2 3" xfId="9153" xr:uid="{00000000-0005-0000-0000-00001D1F0000}"/>
    <cellStyle name="Normal 17 15 2 2 3 2" xfId="9154" xr:uid="{00000000-0005-0000-0000-00001E1F0000}"/>
    <cellStyle name="Normal 17 15 2 2 3 3" xfId="9155" xr:uid="{00000000-0005-0000-0000-00001F1F0000}"/>
    <cellStyle name="Normal 17 15 2 2 4" xfId="9156" xr:uid="{00000000-0005-0000-0000-0000201F0000}"/>
    <cellStyle name="Normal 17 15 2 2 5" xfId="9157" xr:uid="{00000000-0005-0000-0000-0000211F0000}"/>
    <cellStyle name="Normal 17 15 2 2 6" xfId="9158" xr:uid="{00000000-0005-0000-0000-0000221F0000}"/>
    <cellStyle name="Normal 17 15 2 2 7" xfId="9159" xr:uid="{00000000-0005-0000-0000-0000231F0000}"/>
    <cellStyle name="Normal 17 15 2 2 8" xfId="9160" xr:uid="{00000000-0005-0000-0000-0000241F0000}"/>
    <cellStyle name="Normal 17 15 2 3" xfId="9161" xr:uid="{00000000-0005-0000-0000-0000251F0000}"/>
    <cellStyle name="Normal 17 15 2 3 2" xfId="9162" xr:uid="{00000000-0005-0000-0000-0000261F0000}"/>
    <cellStyle name="Normal 17 15 2 3 2 2" xfId="9163" xr:uid="{00000000-0005-0000-0000-0000271F0000}"/>
    <cellStyle name="Normal 17 15 2 3 2 3" xfId="9164" xr:uid="{00000000-0005-0000-0000-0000281F0000}"/>
    <cellStyle name="Normal 17 15 2 3 3" xfId="9165" xr:uid="{00000000-0005-0000-0000-0000291F0000}"/>
    <cellStyle name="Normal 17 15 2 3 4" xfId="9166" xr:uid="{00000000-0005-0000-0000-00002A1F0000}"/>
    <cellStyle name="Normal 17 15 2 3 5" xfId="9167" xr:uid="{00000000-0005-0000-0000-00002B1F0000}"/>
    <cellStyle name="Normal 17 15 2 4" xfId="9168" xr:uid="{00000000-0005-0000-0000-00002C1F0000}"/>
    <cellStyle name="Normal 17 15 2 4 2" xfId="9169" xr:uid="{00000000-0005-0000-0000-00002D1F0000}"/>
    <cellStyle name="Normal 17 15 2 4 3" xfId="9170" xr:uid="{00000000-0005-0000-0000-00002E1F0000}"/>
    <cellStyle name="Normal 17 15 2 5" xfId="9171" xr:uid="{00000000-0005-0000-0000-00002F1F0000}"/>
    <cellStyle name="Normal 17 15 2 5 2" xfId="9172" xr:uid="{00000000-0005-0000-0000-0000301F0000}"/>
    <cellStyle name="Normal 17 15 2 6" xfId="9173" xr:uid="{00000000-0005-0000-0000-0000311F0000}"/>
    <cellStyle name="Normal 17 15 2 6 2" xfId="9174" xr:uid="{00000000-0005-0000-0000-0000321F0000}"/>
    <cellStyle name="Normal 17 15 2 7" xfId="9175" xr:uid="{00000000-0005-0000-0000-0000331F0000}"/>
    <cellStyle name="Normal 17 15 2 8" xfId="9176" xr:uid="{00000000-0005-0000-0000-0000341F0000}"/>
    <cellStyle name="Normal 17 15 2 9" xfId="9177" xr:uid="{00000000-0005-0000-0000-0000351F0000}"/>
    <cellStyle name="Normal 17 15 2_Age_Gender" xfId="9178" xr:uid="{00000000-0005-0000-0000-0000361F0000}"/>
    <cellStyle name="Normal 17 15 3" xfId="9179" xr:uid="{00000000-0005-0000-0000-0000371F0000}"/>
    <cellStyle name="Normal 17 15 3 2" xfId="9180" xr:uid="{00000000-0005-0000-0000-0000381F0000}"/>
    <cellStyle name="Normal 17 15 3 2 2" xfId="9181" xr:uid="{00000000-0005-0000-0000-0000391F0000}"/>
    <cellStyle name="Normal 17 15 3 2 2 2" xfId="9182" xr:uid="{00000000-0005-0000-0000-00003A1F0000}"/>
    <cellStyle name="Normal 17 15 3 2 2 3" xfId="9183" xr:uid="{00000000-0005-0000-0000-00003B1F0000}"/>
    <cellStyle name="Normal 17 15 3 2 3" xfId="9184" xr:uid="{00000000-0005-0000-0000-00003C1F0000}"/>
    <cellStyle name="Normal 17 15 3 2 4" xfId="9185" xr:uid="{00000000-0005-0000-0000-00003D1F0000}"/>
    <cellStyle name="Normal 17 15 3 2 5" xfId="9186" xr:uid="{00000000-0005-0000-0000-00003E1F0000}"/>
    <cellStyle name="Normal 17 15 3 3" xfId="9187" xr:uid="{00000000-0005-0000-0000-00003F1F0000}"/>
    <cellStyle name="Normal 17 15 3 3 2" xfId="9188" xr:uid="{00000000-0005-0000-0000-0000401F0000}"/>
    <cellStyle name="Normal 17 15 3 3 3" xfId="9189" xr:uid="{00000000-0005-0000-0000-0000411F0000}"/>
    <cellStyle name="Normal 17 15 3 4" xfId="9190" xr:uid="{00000000-0005-0000-0000-0000421F0000}"/>
    <cellStyle name="Normal 17 15 3 5" xfId="9191" xr:uid="{00000000-0005-0000-0000-0000431F0000}"/>
    <cellStyle name="Normal 17 15 3 6" xfId="9192" xr:uid="{00000000-0005-0000-0000-0000441F0000}"/>
    <cellStyle name="Normal 17 15 3 7" xfId="9193" xr:uid="{00000000-0005-0000-0000-0000451F0000}"/>
    <cellStyle name="Normal 17 15 3 8" xfId="9194" xr:uid="{00000000-0005-0000-0000-0000461F0000}"/>
    <cellStyle name="Normal 17 15 4" xfId="9195" xr:uid="{00000000-0005-0000-0000-0000471F0000}"/>
    <cellStyle name="Normal 17 15 4 2" xfId="9196" xr:uid="{00000000-0005-0000-0000-0000481F0000}"/>
    <cellStyle name="Normal 17 15 4 2 2" xfId="9197" xr:uid="{00000000-0005-0000-0000-0000491F0000}"/>
    <cellStyle name="Normal 17 15 4 2 3" xfId="9198" xr:uid="{00000000-0005-0000-0000-00004A1F0000}"/>
    <cellStyle name="Normal 17 15 4 3" xfId="9199" xr:uid="{00000000-0005-0000-0000-00004B1F0000}"/>
    <cellStyle name="Normal 17 15 4 4" xfId="9200" xr:uid="{00000000-0005-0000-0000-00004C1F0000}"/>
    <cellStyle name="Normal 17 15 4 5" xfId="9201" xr:uid="{00000000-0005-0000-0000-00004D1F0000}"/>
    <cellStyle name="Normal 17 15 4 6" xfId="9202" xr:uid="{00000000-0005-0000-0000-00004E1F0000}"/>
    <cellStyle name="Normal 17 15 4 7" xfId="9203" xr:uid="{00000000-0005-0000-0000-00004F1F0000}"/>
    <cellStyle name="Normal 17 15 5" xfId="9204" xr:uid="{00000000-0005-0000-0000-0000501F0000}"/>
    <cellStyle name="Normal 17 15 5 2" xfId="9205" xr:uid="{00000000-0005-0000-0000-0000511F0000}"/>
    <cellStyle name="Normal 17 15 5 2 2" xfId="9206" xr:uid="{00000000-0005-0000-0000-0000521F0000}"/>
    <cellStyle name="Normal 17 15 5 2 3" xfId="9207" xr:uid="{00000000-0005-0000-0000-0000531F0000}"/>
    <cellStyle name="Normal 17 15 5 3" xfId="9208" xr:uid="{00000000-0005-0000-0000-0000541F0000}"/>
    <cellStyle name="Normal 17 15 5 4" xfId="9209" xr:uid="{00000000-0005-0000-0000-0000551F0000}"/>
    <cellStyle name="Normal 17 15 5 5" xfId="9210" xr:uid="{00000000-0005-0000-0000-0000561F0000}"/>
    <cellStyle name="Normal 17 15 6" xfId="9211" xr:uid="{00000000-0005-0000-0000-0000571F0000}"/>
    <cellStyle name="Normal 17 15 6 2" xfId="9212" xr:uid="{00000000-0005-0000-0000-0000581F0000}"/>
    <cellStyle name="Normal 17 15 6 3" xfId="9213" xr:uid="{00000000-0005-0000-0000-0000591F0000}"/>
    <cellStyle name="Normal 17 15 7" xfId="9214" xr:uid="{00000000-0005-0000-0000-00005A1F0000}"/>
    <cellStyle name="Normal 17 15 7 2" xfId="9215" xr:uid="{00000000-0005-0000-0000-00005B1F0000}"/>
    <cellStyle name="Normal 17 15 8" xfId="9216" xr:uid="{00000000-0005-0000-0000-00005C1F0000}"/>
    <cellStyle name="Normal 17 15 8 2" xfId="9217" xr:uid="{00000000-0005-0000-0000-00005D1F0000}"/>
    <cellStyle name="Normal 17 15 9" xfId="9218" xr:uid="{00000000-0005-0000-0000-00005E1F0000}"/>
    <cellStyle name="Normal 17 15_Age_Gender" xfId="9219" xr:uid="{00000000-0005-0000-0000-00005F1F0000}"/>
    <cellStyle name="Normal 17 16" xfId="1144" xr:uid="{00000000-0005-0000-0000-0000601F0000}"/>
    <cellStyle name="Normal 17 16 2" xfId="9220" xr:uid="{00000000-0005-0000-0000-0000611F0000}"/>
    <cellStyle name="Normal 17 16 2 2" xfId="9221" xr:uid="{00000000-0005-0000-0000-0000621F0000}"/>
    <cellStyle name="Normal 17 16 2 3" xfId="9222" xr:uid="{00000000-0005-0000-0000-0000631F0000}"/>
    <cellStyle name="Normal 17 16 3" xfId="9223" xr:uid="{00000000-0005-0000-0000-0000641F0000}"/>
    <cellStyle name="Normal 17 16 3 2" xfId="9224" xr:uid="{00000000-0005-0000-0000-0000651F0000}"/>
    <cellStyle name="Normal 17 16 4" xfId="9225" xr:uid="{00000000-0005-0000-0000-0000661F0000}"/>
    <cellStyle name="Normal 17 17" xfId="1145" xr:uid="{00000000-0005-0000-0000-0000671F0000}"/>
    <cellStyle name="Normal 17 18" xfId="9226" xr:uid="{00000000-0005-0000-0000-0000681F0000}"/>
    <cellStyle name="Normal 17 18 2" xfId="9227" xr:uid="{00000000-0005-0000-0000-0000691F0000}"/>
    <cellStyle name="Normal 17 18 3" xfId="9228" xr:uid="{00000000-0005-0000-0000-00006A1F0000}"/>
    <cellStyle name="Normal 17 19" xfId="9229" xr:uid="{00000000-0005-0000-0000-00006B1F0000}"/>
    <cellStyle name="Normal 17 19 2" xfId="9230" xr:uid="{00000000-0005-0000-0000-00006C1F0000}"/>
    <cellStyle name="Normal 17 2" xfId="169" xr:uid="{00000000-0005-0000-0000-00006D1F0000}"/>
    <cellStyle name="Normal 17 2 10" xfId="9231" xr:uid="{00000000-0005-0000-0000-00006E1F0000}"/>
    <cellStyle name="Normal 17 2 2" xfId="1146" xr:uid="{00000000-0005-0000-0000-00006F1F0000}"/>
    <cellStyle name="Normal 17 2 2 2" xfId="1147" xr:uid="{00000000-0005-0000-0000-0000701F0000}"/>
    <cellStyle name="Normal 17 2 2 2 2" xfId="9232" xr:uid="{00000000-0005-0000-0000-0000711F0000}"/>
    <cellStyle name="Normal 17 2 2 2 2 2" xfId="9233" xr:uid="{00000000-0005-0000-0000-0000721F0000}"/>
    <cellStyle name="Normal 17 2 2 2 2 3" xfId="9234" xr:uid="{00000000-0005-0000-0000-0000731F0000}"/>
    <cellStyle name="Normal 17 2 2 2 3" xfId="9235" xr:uid="{00000000-0005-0000-0000-0000741F0000}"/>
    <cellStyle name="Normal 17 2 2 2 3 2" xfId="9236" xr:uid="{00000000-0005-0000-0000-0000751F0000}"/>
    <cellStyle name="Normal 17 2 2 3" xfId="9237" xr:uid="{00000000-0005-0000-0000-0000761F0000}"/>
    <cellStyle name="Normal 17 2 2 3 2" xfId="9238" xr:uid="{00000000-0005-0000-0000-0000771F0000}"/>
    <cellStyle name="Normal 17 2 2 3 3" xfId="9239" xr:uid="{00000000-0005-0000-0000-0000781F0000}"/>
    <cellStyle name="Normal 17 2 2 4" xfId="9240" xr:uid="{00000000-0005-0000-0000-0000791F0000}"/>
    <cellStyle name="Normal 17 2 2 4 2" xfId="9241" xr:uid="{00000000-0005-0000-0000-00007A1F0000}"/>
    <cellStyle name="Normal 17 2 3" xfId="1148" xr:uid="{00000000-0005-0000-0000-00007B1F0000}"/>
    <cellStyle name="Normal 17 2 3 2" xfId="1149" xr:uid="{00000000-0005-0000-0000-00007C1F0000}"/>
    <cellStyle name="Normal 17 2 3 2 2" xfId="9242" xr:uid="{00000000-0005-0000-0000-00007D1F0000}"/>
    <cellStyle name="Normal 17 2 3 2 2 2" xfId="9243" xr:uid="{00000000-0005-0000-0000-00007E1F0000}"/>
    <cellStyle name="Normal 17 2 3 2 2 3" xfId="9244" xr:uid="{00000000-0005-0000-0000-00007F1F0000}"/>
    <cellStyle name="Normal 17 2 3 2 3" xfId="9245" xr:uid="{00000000-0005-0000-0000-0000801F0000}"/>
    <cellStyle name="Normal 17 2 3 2 3 2" xfId="9246" xr:uid="{00000000-0005-0000-0000-0000811F0000}"/>
    <cellStyle name="Normal 17 2 3 3" xfId="9247" xr:uid="{00000000-0005-0000-0000-0000821F0000}"/>
    <cellStyle name="Normal 17 2 3 3 2" xfId="9248" xr:uid="{00000000-0005-0000-0000-0000831F0000}"/>
    <cellStyle name="Normal 17 2 3 3 3" xfId="9249" xr:uid="{00000000-0005-0000-0000-0000841F0000}"/>
    <cellStyle name="Normal 17 2 3 4" xfId="9250" xr:uid="{00000000-0005-0000-0000-0000851F0000}"/>
    <cellStyle name="Normal 17 2 3 4 2" xfId="9251" xr:uid="{00000000-0005-0000-0000-0000861F0000}"/>
    <cellStyle name="Normal 17 2 4" xfId="1150" xr:uid="{00000000-0005-0000-0000-0000871F0000}"/>
    <cellStyle name="Normal 17 2 4 10" xfId="9252" xr:uid="{00000000-0005-0000-0000-0000881F0000}"/>
    <cellStyle name="Normal 17 2 4 11" xfId="9253" xr:uid="{00000000-0005-0000-0000-0000891F0000}"/>
    <cellStyle name="Normal 17 2 4 12" xfId="9254" xr:uid="{00000000-0005-0000-0000-00008A1F0000}"/>
    <cellStyle name="Normal 17 2 4 2" xfId="9255" xr:uid="{00000000-0005-0000-0000-00008B1F0000}"/>
    <cellStyle name="Normal 17 2 4 2 10" xfId="9256" xr:uid="{00000000-0005-0000-0000-00008C1F0000}"/>
    <cellStyle name="Normal 17 2 4 2 2" xfId="9257" xr:uid="{00000000-0005-0000-0000-00008D1F0000}"/>
    <cellStyle name="Normal 17 2 4 2 2 2" xfId="9258" xr:uid="{00000000-0005-0000-0000-00008E1F0000}"/>
    <cellStyle name="Normal 17 2 4 2 2 2 2" xfId="9259" xr:uid="{00000000-0005-0000-0000-00008F1F0000}"/>
    <cellStyle name="Normal 17 2 4 2 2 2 2 2" xfId="9260" xr:uid="{00000000-0005-0000-0000-0000901F0000}"/>
    <cellStyle name="Normal 17 2 4 2 2 2 2 3" xfId="9261" xr:uid="{00000000-0005-0000-0000-0000911F0000}"/>
    <cellStyle name="Normal 17 2 4 2 2 2 3" xfId="9262" xr:uid="{00000000-0005-0000-0000-0000921F0000}"/>
    <cellStyle name="Normal 17 2 4 2 2 2 4" xfId="9263" xr:uid="{00000000-0005-0000-0000-0000931F0000}"/>
    <cellStyle name="Normal 17 2 4 2 2 2 5" xfId="9264" xr:uid="{00000000-0005-0000-0000-0000941F0000}"/>
    <cellStyle name="Normal 17 2 4 2 2 3" xfId="9265" xr:uid="{00000000-0005-0000-0000-0000951F0000}"/>
    <cellStyle name="Normal 17 2 4 2 2 3 2" xfId="9266" xr:uid="{00000000-0005-0000-0000-0000961F0000}"/>
    <cellStyle name="Normal 17 2 4 2 2 3 3" xfId="9267" xr:uid="{00000000-0005-0000-0000-0000971F0000}"/>
    <cellStyle name="Normal 17 2 4 2 2 4" xfId="9268" xr:uid="{00000000-0005-0000-0000-0000981F0000}"/>
    <cellStyle name="Normal 17 2 4 2 2 5" xfId="9269" xr:uid="{00000000-0005-0000-0000-0000991F0000}"/>
    <cellStyle name="Normal 17 2 4 2 2 6" xfId="9270" xr:uid="{00000000-0005-0000-0000-00009A1F0000}"/>
    <cellStyle name="Normal 17 2 4 2 2 7" xfId="9271" xr:uid="{00000000-0005-0000-0000-00009B1F0000}"/>
    <cellStyle name="Normal 17 2 4 2 2 8" xfId="9272" xr:uid="{00000000-0005-0000-0000-00009C1F0000}"/>
    <cellStyle name="Normal 17 2 4 2 3" xfId="9273" xr:uid="{00000000-0005-0000-0000-00009D1F0000}"/>
    <cellStyle name="Normal 17 2 4 2 3 2" xfId="9274" xr:uid="{00000000-0005-0000-0000-00009E1F0000}"/>
    <cellStyle name="Normal 17 2 4 2 3 2 2" xfId="9275" xr:uid="{00000000-0005-0000-0000-00009F1F0000}"/>
    <cellStyle name="Normal 17 2 4 2 3 2 3" xfId="9276" xr:uid="{00000000-0005-0000-0000-0000A01F0000}"/>
    <cellStyle name="Normal 17 2 4 2 3 3" xfId="9277" xr:uid="{00000000-0005-0000-0000-0000A11F0000}"/>
    <cellStyle name="Normal 17 2 4 2 3 4" xfId="9278" xr:uid="{00000000-0005-0000-0000-0000A21F0000}"/>
    <cellStyle name="Normal 17 2 4 2 3 5" xfId="9279" xr:uid="{00000000-0005-0000-0000-0000A31F0000}"/>
    <cellStyle name="Normal 17 2 4 2 4" xfId="9280" xr:uid="{00000000-0005-0000-0000-0000A41F0000}"/>
    <cellStyle name="Normal 17 2 4 2 4 2" xfId="9281" xr:uid="{00000000-0005-0000-0000-0000A51F0000}"/>
    <cellStyle name="Normal 17 2 4 2 4 3" xfId="9282" xr:uid="{00000000-0005-0000-0000-0000A61F0000}"/>
    <cellStyle name="Normal 17 2 4 2 5" xfId="9283" xr:uid="{00000000-0005-0000-0000-0000A71F0000}"/>
    <cellStyle name="Normal 17 2 4 2 5 2" xfId="9284" xr:uid="{00000000-0005-0000-0000-0000A81F0000}"/>
    <cellStyle name="Normal 17 2 4 2 6" xfId="9285" xr:uid="{00000000-0005-0000-0000-0000A91F0000}"/>
    <cellStyle name="Normal 17 2 4 2 6 2" xfId="9286" xr:uid="{00000000-0005-0000-0000-0000AA1F0000}"/>
    <cellStyle name="Normal 17 2 4 2 7" xfId="9287" xr:uid="{00000000-0005-0000-0000-0000AB1F0000}"/>
    <cellStyle name="Normal 17 2 4 2 8" xfId="9288" xr:uid="{00000000-0005-0000-0000-0000AC1F0000}"/>
    <cellStyle name="Normal 17 2 4 2 9" xfId="9289" xr:uid="{00000000-0005-0000-0000-0000AD1F0000}"/>
    <cellStyle name="Normal 17 2 4 2_Age_Gender" xfId="9290" xr:uid="{00000000-0005-0000-0000-0000AE1F0000}"/>
    <cellStyle name="Normal 17 2 4 3" xfId="9291" xr:uid="{00000000-0005-0000-0000-0000AF1F0000}"/>
    <cellStyle name="Normal 17 2 4 3 2" xfId="9292" xr:uid="{00000000-0005-0000-0000-0000B01F0000}"/>
    <cellStyle name="Normal 17 2 4 3 2 2" xfId="9293" xr:uid="{00000000-0005-0000-0000-0000B11F0000}"/>
    <cellStyle name="Normal 17 2 4 3 2 2 2" xfId="9294" xr:uid="{00000000-0005-0000-0000-0000B21F0000}"/>
    <cellStyle name="Normal 17 2 4 3 2 2 3" xfId="9295" xr:uid="{00000000-0005-0000-0000-0000B31F0000}"/>
    <cellStyle name="Normal 17 2 4 3 2 3" xfId="9296" xr:uid="{00000000-0005-0000-0000-0000B41F0000}"/>
    <cellStyle name="Normal 17 2 4 3 2 4" xfId="9297" xr:uid="{00000000-0005-0000-0000-0000B51F0000}"/>
    <cellStyle name="Normal 17 2 4 3 2 5" xfId="9298" xr:uid="{00000000-0005-0000-0000-0000B61F0000}"/>
    <cellStyle name="Normal 17 2 4 3 3" xfId="9299" xr:uid="{00000000-0005-0000-0000-0000B71F0000}"/>
    <cellStyle name="Normal 17 2 4 3 3 2" xfId="9300" xr:uid="{00000000-0005-0000-0000-0000B81F0000}"/>
    <cellStyle name="Normal 17 2 4 3 3 3" xfId="9301" xr:uid="{00000000-0005-0000-0000-0000B91F0000}"/>
    <cellStyle name="Normal 17 2 4 3 4" xfId="9302" xr:uid="{00000000-0005-0000-0000-0000BA1F0000}"/>
    <cellStyle name="Normal 17 2 4 3 5" xfId="9303" xr:uid="{00000000-0005-0000-0000-0000BB1F0000}"/>
    <cellStyle name="Normal 17 2 4 3 6" xfId="9304" xr:uid="{00000000-0005-0000-0000-0000BC1F0000}"/>
    <cellStyle name="Normal 17 2 4 3 7" xfId="9305" xr:uid="{00000000-0005-0000-0000-0000BD1F0000}"/>
    <cellStyle name="Normal 17 2 4 3 8" xfId="9306" xr:uid="{00000000-0005-0000-0000-0000BE1F0000}"/>
    <cellStyle name="Normal 17 2 4 4" xfId="9307" xr:uid="{00000000-0005-0000-0000-0000BF1F0000}"/>
    <cellStyle name="Normal 17 2 4 4 2" xfId="9308" xr:uid="{00000000-0005-0000-0000-0000C01F0000}"/>
    <cellStyle name="Normal 17 2 4 4 2 2" xfId="9309" xr:uid="{00000000-0005-0000-0000-0000C11F0000}"/>
    <cellStyle name="Normal 17 2 4 4 2 3" xfId="9310" xr:uid="{00000000-0005-0000-0000-0000C21F0000}"/>
    <cellStyle name="Normal 17 2 4 4 3" xfId="9311" xr:uid="{00000000-0005-0000-0000-0000C31F0000}"/>
    <cellStyle name="Normal 17 2 4 4 4" xfId="9312" xr:uid="{00000000-0005-0000-0000-0000C41F0000}"/>
    <cellStyle name="Normal 17 2 4 4 5" xfId="9313" xr:uid="{00000000-0005-0000-0000-0000C51F0000}"/>
    <cellStyle name="Normal 17 2 4 4 6" xfId="9314" xr:uid="{00000000-0005-0000-0000-0000C61F0000}"/>
    <cellStyle name="Normal 17 2 4 4 7" xfId="9315" xr:uid="{00000000-0005-0000-0000-0000C71F0000}"/>
    <cellStyle name="Normal 17 2 4 5" xfId="9316" xr:uid="{00000000-0005-0000-0000-0000C81F0000}"/>
    <cellStyle name="Normal 17 2 4 5 2" xfId="9317" xr:uid="{00000000-0005-0000-0000-0000C91F0000}"/>
    <cellStyle name="Normal 17 2 4 5 2 2" xfId="9318" xr:uid="{00000000-0005-0000-0000-0000CA1F0000}"/>
    <cellStyle name="Normal 17 2 4 5 2 3" xfId="9319" xr:uid="{00000000-0005-0000-0000-0000CB1F0000}"/>
    <cellStyle name="Normal 17 2 4 5 3" xfId="9320" xr:uid="{00000000-0005-0000-0000-0000CC1F0000}"/>
    <cellStyle name="Normal 17 2 4 5 4" xfId="9321" xr:uid="{00000000-0005-0000-0000-0000CD1F0000}"/>
    <cellStyle name="Normal 17 2 4 5 5" xfId="9322" xr:uid="{00000000-0005-0000-0000-0000CE1F0000}"/>
    <cellStyle name="Normal 17 2 4 6" xfId="9323" xr:uid="{00000000-0005-0000-0000-0000CF1F0000}"/>
    <cellStyle name="Normal 17 2 4 6 2" xfId="9324" xr:uid="{00000000-0005-0000-0000-0000D01F0000}"/>
    <cellStyle name="Normal 17 2 4 6 3" xfId="9325" xr:uid="{00000000-0005-0000-0000-0000D11F0000}"/>
    <cellStyle name="Normal 17 2 4 7" xfId="9326" xr:uid="{00000000-0005-0000-0000-0000D21F0000}"/>
    <cellStyle name="Normal 17 2 4 7 2" xfId="9327" xr:uid="{00000000-0005-0000-0000-0000D31F0000}"/>
    <cellStyle name="Normal 17 2 4 8" xfId="9328" xr:uid="{00000000-0005-0000-0000-0000D41F0000}"/>
    <cellStyle name="Normal 17 2 4 8 2" xfId="9329" xr:uid="{00000000-0005-0000-0000-0000D51F0000}"/>
    <cellStyle name="Normal 17 2 4 9" xfId="9330" xr:uid="{00000000-0005-0000-0000-0000D61F0000}"/>
    <cellStyle name="Normal 17 2 4_Age_Gender" xfId="9331" xr:uid="{00000000-0005-0000-0000-0000D71F0000}"/>
    <cellStyle name="Normal 17 2 5" xfId="1151" xr:uid="{00000000-0005-0000-0000-0000D81F0000}"/>
    <cellStyle name="Normal 17 2 5 2" xfId="9332" xr:uid="{00000000-0005-0000-0000-0000D91F0000}"/>
    <cellStyle name="Normal 17 2 5 2 2" xfId="9333" xr:uid="{00000000-0005-0000-0000-0000DA1F0000}"/>
    <cellStyle name="Normal 17 2 5 2 3" xfId="9334" xr:uid="{00000000-0005-0000-0000-0000DB1F0000}"/>
    <cellStyle name="Normal 17 2 5 3" xfId="9335" xr:uid="{00000000-0005-0000-0000-0000DC1F0000}"/>
    <cellStyle name="Normal 17 2 5 3 2" xfId="9336" xr:uid="{00000000-0005-0000-0000-0000DD1F0000}"/>
    <cellStyle name="Normal 17 2 6" xfId="9337" xr:uid="{00000000-0005-0000-0000-0000DE1F0000}"/>
    <cellStyle name="Normal 17 2 6 2" xfId="9338" xr:uid="{00000000-0005-0000-0000-0000DF1F0000}"/>
    <cellStyle name="Normal 17 2 6 3" xfId="9339" xr:uid="{00000000-0005-0000-0000-0000E01F0000}"/>
    <cellStyle name="Normal 17 2 7" xfId="9340" xr:uid="{00000000-0005-0000-0000-0000E11F0000}"/>
    <cellStyle name="Normal 17 2 7 2" xfId="9341" xr:uid="{00000000-0005-0000-0000-0000E21F0000}"/>
    <cellStyle name="Normal 17 2 8" xfId="9342" xr:uid="{00000000-0005-0000-0000-0000E31F0000}"/>
    <cellStyle name="Normal 17 2 8 2" xfId="9343" xr:uid="{00000000-0005-0000-0000-0000E41F0000}"/>
    <cellStyle name="Normal 17 2 9" xfId="9344" xr:uid="{00000000-0005-0000-0000-0000E51F0000}"/>
    <cellStyle name="Normal 17 2_Lookups" xfId="9345" xr:uid="{00000000-0005-0000-0000-0000E61F0000}"/>
    <cellStyle name="Normal 17 20" xfId="9346" xr:uid="{00000000-0005-0000-0000-0000E71F0000}"/>
    <cellStyle name="Normal 17 21" xfId="9347" xr:uid="{00000000-0005-0000-0000-0000E81F0000}"/>
    <cellStyle name="Normal 17 22" xfId="9348" xr:uid="{00000000-0005-0000-0000-0000E91F0000}"/>
    <cellStyle name="Normal 17 23" xfId="9349" xr:uid="{00000000-0005-0000-0000-0000EA1F0000}"/>
    <cellStyle name="Normal 17 24" xfId="9350" xr:uid="{00000000-0005-0000-0000-0000EB1F0000}"/>
    <cellStyle name="Normal 17 25" xfId="9351" xr:uid="{00000000-0005-0000-0000-0000EC1F0000}"/>
    <cellStyle name="Normal 17 26" xfId="9352" xr:uid="{00000000-0005-0000-0000-0000ED1F0000}"/>
    <cellStyle name="Normal 17 27" xfId="9353" xr:uid="{00000000-0005-0000-0000-0000EE1F0000}"/>
    <cellStyle name="Normal 17 28" xfId="9354" xr:uid="{00000000-0005-0000-0000-0000EF1F0000}"/>
    <cellStyle name="Normal 17 29" xfId="9355" xr:uid="{00000000-0005-0000-0000-0000F01F0000}"/>
    <cellStyle name="Normal 17 3" xfId="170" xr:uid="{00000000-0005-0000-0000-0000F11F0000}"/>
    <cellStyle name="Normal 17 3 10" xfId="9356" xr:uid="{00000000-0005-0000-0000-0000F21F0000}"/>
    <cellStyle name="Normal 17 3 2" xfId="1152" xr:uid="{00000000-0005-0000-0000-0000F31F0000}"/>
    <cellStyle name="Normal 17 3 2 2" xfId="1153" xr:uid="{00000000-0005-0000-0000-0000F41F0000}"/>
    <cellStyle name="Normal 17 3 2 2 2" xfId="9357" xr:uid="{00000000-0005-0000-0000-0000F51F0000}"/>
    <cellStyle name="Normal 17 3 2 2 2 2" xfId="9358" xr:uid="{00000000-0005-0000-0000-0000F61F0000}"/>
    <cellStyle name="Normal 17 3 2 2 2 3" xfId="9359" xr:uid="{00000000-0005-0000-0000-0000F71F0000}"/>
    <cellStyle name="Normal 17 3 2 2 3" xfId="9360" xr:uid="{00000000-0005-0000-0000-0000F81F0000}"/>
    <cellStyle name="Normal 17 3 2 2 3 2" xfId="9361" xr:uid="{00000000-0005-0000-0000-0000F91F0000}"/>
    <cellStyle name="Normal 17 3 2 3" xfId="9362" xr:uid="{00000000-0005-0000-0000-0000FA1F0000}"/>
    <cellStyle name="Normal 17 3 2 3 2" xfId="9363" xr:uid="{00000000-0005-0000-0000-0000FB1F0000}"/>
    <cellStyle name="Normal 17 3 2 3 3" xfId="9364" xr:uid="{00000000-0005-0000-0000-0000FC1F0000}"/>
    <cellStyle name="Normal 17 3 2 4" xfId="9365" xr:uid="{00000000-0005-0000-0000-0000FD1F0000}"/>
    <cellStyle name="Normal 17 3 2 4 2" xfId="9366" xr:uid="{00000000-0005-0000-0000-0000FE1F0000}"/>
    <cellStyle name="Normal 17 3 3" xfId="1154" xr:uid="{00000000-0005-0000-0000-0000FF1F0000}"/>
    <cellStyle name="Normal 17 3 3 2" xfId="1155" xr:uid="{00000000-0005-0000-0000-000000200000}"/>
    <cellStyle name="Normal 17 3 3 2 2" xfId="9367" xr:uid="{00000000-0005-0000-0000-000001200000}"/>
    <cellStyle name="Normal 17 3 3 2 2 2" xfId="9368" xr:uid="{00000000-0005-0000-0000-000002200000}"/>
    <cellStyle name="Normal 17 3 3 2 2 3" xfId="9369" xr:uid="{00000000-0005-0000-0000-000003200000}"/>
    <cellStyle name="Normal 17 3 3 2 3" xfId="9370" xr:uid="{00000000-0005-0000-0000-000004200000}"/>
    <cellStyle name="Normal 17 3 3 2 3 2" xfId="9371" xr:uid="{00000000-0005-0000-0000-000005200000}"/>
    <cellStyle name="Normal 17 3 3 3" xfId="9372" xr:uid="{00000000-0005-0000-0000-000006200000}"/>
    <cellStyle name="Normal 17 3 3 3 2" xfId="9373" xr:uid="{00000000-0005-0000-0000-000007200000}"/>
    <cellStyle name="Normal 17 3 3 3 3" xfId="9374" xr:uid="{00000000-0005-0000-0000-000008200000}"/>
    <cellStyle name="Normal 17 3 3 4" xfId="9375" xr:uid="{00000000-0005-0000-0000-000009200000}"/>
    <cellStyle name="Normal 17 3 3 4 2" xfId="9376" xr:uid="{00000000-0005-0000-0000-00000A200000}"/>
    <cellStyle name="Normal 17 3 4" xfId="1156" xr:uid="{00000000-0005-0000-0000-00000B200000}"/>
    <cellStyle name="Normal 17 3 4 10" xfId="9377" xr:uid="{00000000-0005-0000-0000-00000C200000}"/>
    <cellStyle name="Normal 17 3 4 11" xfId="9378" xr:uid="{00000000-0005-0000-0000-00000D200000}"/>
    <cellStyle name="Normal 17 3 4 12" xfId="9379" xr:uid="{00000000-0005-0000-0000-00000E200000}"/>
    <cellStyle name="Normal 17 3 4 2" xfId="9380" xr:uid="{00000000-0005-0000-0000-00000F200000}"/>
    <cellStyle name="Normal 17 3 4 2 10" xfId="9381" xr:uid="{00000000-0005-0000-0000-000010200000}"/>
    <cellStyle name="Normal 17 3 4 2 2" xfId="9382" xr:uid="{00000000-0005-0000-0000-000011200000}"/>
    <cellStyle name="Normal 17 3 4 2 2 2" xfId="9383" xr:uid="{00000000-0005-0000-0000-000012200000}"/>
    <cellStyle name="Normal 17 3 4 2 2 2 2" xfId="9384" xr:uid="{00000000-0005-0000-0000-000013200000}"/>
    <cellStyle name="Normal 17 3 4 2 2 2 2 2" xfId="9385" xr:uid="{00000000-0005-0000-0000-000014200000}"/>
    <cellStyle name="Normal 17 3 4 2 2 2 2 3" xfId="9386" xr:uid="{00000000-0005-0000-0000-000015200000}"/>
    <cellStyle name="Normal 17 3 4 2 2 2 3" xfId="9387" xr:uid="{00000000-0005-0000-0000-000016200000}"/>
    <cellStyle name="Normal 17 3 4 2 2 2 4" xfId="9388" xr:uid="{00000000-0005-0000-0000-000017200000}"/>
    <cellStyle name="Normal 17 3 4 2 2 2 5" xfId="9389" xr:uid="{00000000-0005-0000-0000-000018200000}"/>
    <cellStyle name="Normal 17 3 4 2 2 3" xfId="9390" xr:uid="{00000000-0005-0000-0000-000019200000}"/>
    <cellStyle name="Normal 17 3 4 2 2 3 2" xfId="9391" xr:uid="{00000000-0005-0000-0000-00001A200000}"/>
    <cellStyle name="Normal 17 3 4 2 2 3 3" xfId="9392" xr:uid="{00000000-0005-0000-0000-00001B200000}"/>
    <cellStyle name="Normal 17 3 4 2 2 4" xfId="9393" xr:uid="{00000000-0005-0000-0000-00001C200000}"/>
    <cellStyle name="Normal 17 3 4 2 2 5" xfId="9394" xr:uid="{00000000-0005-0000-0000-00001D200000}"/>
    <cellStyle name="Normal 17 3 4 2 2 6" xfId="9395" xr:uid="{00000000-0005-0000-0000-00001E200000}"/>
    <cellStyle name="Normal 17 3 4 2 2 7" xfId="9396" xr:uid="{00000000-0005-0000-0000-00001F200000}"/>
    <cellStyle name="Normal 17 3 4 2 2 8" xfId="9397" xr:uid="{00000000-0005-0000-0000-000020200000}"/>
    <cellStyle name="Normal 17 3 4 2 3" xfId="9398" xr:uid="{00000000-0005-0000-0000-000021200000}"/>
    <cellStyle name="Normal 17 3 4 2 3 2" xfId="9399" xr:uid="{00000000-0005-0000-0000-000022200000}"/>
    <cellStyle name="Normal 17 3 4 2 3 2 2" xfId="9400" xr:uid="{00000000-0005-0000-0000-000023200000}"/>
    <cellStyle name="Normal 17 3 4 2 3 2 3" xfId="9401" xr:uid="{00000000-0005-0000-0000-000024200000}"/>
    <cellStyle name="Normal 17 3 4 2 3 3" xfId="9402" xr:uid="{00000000-0005-0000-0000-000025200000}"/>
    <cellStyle name="Normal 17 3 4 2 3 4" xfId="9403" xr:uid="{00000000-0005-0000-0000-000026200000}"/>
    <cellStyle name="Normal 17 3 4 2 3 5" xfId="9404" xr:uid="{00000000-0005-0000-0000-000027200000}"/>
    <cellStyle name="Normal 17 3 4 2 4" xfId="9405" xr:uid="{00000000-0005-0000-0000-000028200000}"/>
    <cellStyle name="Normal 17 3 4 2 4 2" xfId="9406" xr:uid="{00000000-0005-0000-0000-000029200000}"/>
    <cellStyle name="Normal 17 3 4 2 4 3" xfId="9407" xr:uid="{00000000-0005-0000-0000-00002A200000}"/>
    <cellStyle name="Normal 17 3 4 2 5" xfId="9408" xr:uid="{00000000-0005-0000-0000-00002B200000}"/>
    <cellStyle name="Normal 17 3 4 2 5 2" xfId="9409" xr:uid="{00000000-0005-0000-0000-00002C200000}"/>
    <cellStyle name="Normal 17 3 4 2 6" xfId="9410" xr:uid="{00000000-0005-0000-0000-00002D200000}"/>
    <cellStyle name="Normal 17 3 4 2 6 2" xfId="9411" xr:uid="{00000000-0005-0000-0000-00002E200000}"/>
    <cellStyle name="Normal 17 3 4 2 7" xfId="9412" xr:uid="{00000000-0005-0000-0000-00002F200000}"/>
    <cellStyle name="Normal 17 3 4 2 8" xfId="9413" xr:uid="{00000000-0005-0000-0000-000030200000}"/>
    <cellStyle name="Normal 17 3 4 2 9" xfId="9414" xr:uid="{00000000-0005-0000-0000-000031200000}"/>
    <cellStyle name="Normal 17 3 4 2_Age_Gender" xfId="9415" xr:uid="{00000000-0005-0000-0000-000032200000}"/>
    <cellStyle name="Normal 17 3 4 3" xfId="9416" xr:uid="{00000000-0005-0000-0000-000033200000}"/>
    <cellStyle name="Normal 17 3 4 3 2" xfId="9417" xr:uid="{00000000-0005-0000-0000-000034200000}"/>
    <cellStyle name="Normal 17 3 4 3 2 2" xfId="9418" xr:uid="{00000000-0005-0000-0000-000035200000}"/>
    <cellStyle name="Normal 17 3 4 3 2 2 2" xfId="9419" xr:uid="{00000000-0005-0000-0000-000036200000}"/>
    <cellStyle name="Normal 17 3 4 3 2 2 3" xfId="9420" xr:uid="{00000000-0005-0000-0000-000037200000}"/>
    <cellStyle name="Normal 17 3 4 3 2 3" xfId="9421" xr:uid="{00000000-0005-0000-0000-000038200000}"/>
    <cellStyle name="Normal 17 3 4 3 2 4" xfId="9422" xr:uid="{00000000-0005-0000-0000-000039200000}"/>
    <cellStyle name="Normal 17 3 4 3 2 5" xfId="9423" xr:uid="{00000000-0005-0000-0000-00003A200000}"/>
    <cellStyle name="Normal 17 3 4 3 3" xfId="9424" xr:uid="{00000000-0005-0000-0000-00003B200000}"/>
    <cellStyle name="Normal 17 3 4 3 3 2" xfId="9425" xr:uid="{00000000-0005-0000-0000-00003C200000}"/>
    <cellStyle name="Normal 17 3 4 3 3 3" xfId="9426" xr:uid="{00000000-0005-0000-0000-00003D200000}"/>
    <cellStyle name="Normal 17 3 4 3 4" xfId="9427" xr:uid="{00000000-0005-0000-0000-00003E200000}"/>
    <cellStyle name="Normal 17 3 4 3 5" xfId="9428" xr:uid="{00000000-0005-0000-0000-00003F200000}"/>
    <cellStyle name="Normal 17 3 4 3 6" xfId="9429" xr:uid="{00000000-0005-0000-0000-000040200000}"/>
    <cellStyle name="Normal 17 3 4 3 7" xfId="9430" xr:uid="{00000000-0005-0000-0000-000041200000}"/>
    <cellStyle name="Normal 17 3 4 3 8" xfId="9431" xr:uid="{00000000-0005-0000-0000-000042200000}"/>
    <cellStyle name="Normal 17 3 4 4" xfId="9432" xr:uid="{00000000-0005-0000-0000-000043200000}"/>
    <cellStyle name="Normal 17 3 4 4 2" xfId="9433" xr:uid="{00000000-0005-0000-0000-000044200000}"/>
    <cellStyle name="Normal 17 3 4 4 2 2" xfId="9434" xr:uid="{00000000-0005-0000-0000-000045200000}"/>
    <cellStyle name="Normal 17 3 4 4 2 3" xfId="9435" xr:uid="{00000000-0005-0000-0000-000046200000}"/>
    <cellStyle name="Normal 17 3 4 4 3" xfId="9436" xr:uid="{00000000-0005-0000-0000-000047200000}"/>
    <cellStyle name="Normal 17 3 4 4 4" xfId="9437" xr:uid="{00000000-0005-0000-0000-000048200000}"/>
    <cellStyle name="Normal 17 3 4 4 5" xfId="9438" xr:uid="{00000000-0005-0000-0000-000049200000}"/>
    <cellStyle name="Normal 17 3 4 4 6" xfId="9439" xr:uid="{00000000-0005-0000-0000-00004A200000}"/>
    <cellStyle name="Normal 17 3 4 4 7" xfId="9440" xr:uid="{00000000-0005-0000-0000-00004B200000}"/>
    <cellStyle name="Normal 17 3 4 5" xfId="9441" xr:uid="{00000000-0005-0000-0000-00004C200000}"/>
    <cellStyle name="Normal 17 3 4 5 2" xfId="9442" xr:uid="{00000000-0005-0000-0000-00004D200000}"/>
    <cellStyle name="Normal 17 3 4 5 2 2" xfId="9443" xr:uid="{00000000-0005-0000-0000-00004E200000}"/>
    <cellStyle name="Normal 17 3 4 5 2 3" xfId="9444" xr:uid="{00000000-0005-0000-0000-00004F200000}"/>
    <cellStyle name="Normal 17 3 4 5 3" xfId="9445" xr:uid="{00000000-0005-0000-0000-000050200000}"/>
    <cellStyle name="Normal 17 3 4 5 4" xfId="9446" xr:uid="{00000000-0005-0000-0000-000051200000}"/>
    <cellStyle name="Normal 17 3 4 5 5" xfId="9447" xr:uid="{00000000-0005-0000-0000-000052200000}"/>
    <cellStyle name="Normal 17 3 4 6" xfId="9448" xr:uid="{00000000-0005-0000-0000-000053200000}"/>
    <cellStyle name="Normal 17 3 4 6 2" xfId="9449" xr:uid="{00000000-0005-0000-0000-000054200000}"/>
    <cellStyle name="Normal 17 3 4 6 3" xfId="9450" xr:uid="{00000000-0005-0000-0000-000055200000}"/>
    <cellStyle name="Normal 17 3 4 7" xfId="9451" xr:uid="{00000000-0005-0000-0000-000056200000}"/>
    <cellStyle name="Normal 17 3 4 7 2" xfId="9452" xr:uid="{00000000-0005-0000-0000-000057200000}"/>
    <cellStyle name="Normal 17 3 4 8" xfId="9453" xr:uid="{00000000-0005-0000-0000-000058200000}"/>
    <cellStyle name="Normal 17 3 4 8 2" xfId="9454" xr:uid="{00000000-0005-0000-0000-000059200000}"/>
    <cellStyle name="Normal 17 3 4 9" xfId="9455" xr:uid="{00000000-0005-0000-0000-00005A200000}"/>
    <cellStyle name="Normal 17 3 4_Age_Gender" xfId="9456" xr:uid="{00000000-0005-0000-0000-00005B200000}"/>
    <cellStyle name="Normal 17 3 5" xfId="1157" xr:uid="{00000000-0005-0000-0000-00005C200000}"/>
    <cellStyle name="Normal 17 3 5 2" xfId="9457" xr:uid="{00000000-0005-0000-0000-00005D200000}"/>
    <cellStyle name="Normal 17 3 5 2 2" xfId="9458" xr:uid="{00000000-0005-0000-0000-00005E200000}"/>
    <cellStyle name="Normal 17 3 5 2 3" xfId="9459" xr:uid="{00000000-0005-0000-0000-00005F200000}"/>
    <cellStyle name="Normal 17 3 5 3" xfId="9460" xr:uid="{00000000-0005-0000-0000-000060200000}"/>
    <cellStyle name="Normal 17 3 5 3 2" xfId="9461" xr:uid="{00000000-0005-0000-0000-000061200000}"/>
    <cellStyle name="Normal 17 3 6" xfId="9462" xr:uid="{00000000-0005-0000-0000-000062200000}"/>
    <cellStyle name="Normal 17 3 6 2" xfId="9463" xr:uid="{00000000-0005-0000-0000-000063200000}"/>
    <cellStyle name="Normal 17 3 6 3" xfId="9464" xr:uid="{00000000-0005-0000-0000-000064200000}"/>
    <cellStyle name="Normal 17 3 7" xfId="9465" xr:uid="{00000000-0005-0000-0000-000065200000}"/>
    <cellStyle name="Normal 17 3 7 2" xfId="9466" xr:uid="{00000000-0005-0000-0000-000066200000}"/>
    <cellStyle name="Normal 17 3 8" xfId="9467" xr:uid="{00000000-0005-0000-0000-000067200000}"/>
    <cellStyle name="Normal 17 3 8 2" xfId="9468" xr:uid="{00000000-0005-0000-0000-000068200000}"/>
    <cellStyle name="Normal 17 3 9" xfId="9469" xr:uid="{00000000-0005-0000-0000-000069200000}"/>
    <cellStyle name="Normal 17 3_Lookups" xfId="9470" xr:uid="{00000000-0005-0000-0000-00006A200000}"/>
    <cellStyle name="Normal 17 30" xfId="9471" xr:uid="{00000000-0005-0000-0000-00006B200000}"/>
    <cellStyle name="Normal 17 31" xfId="9472" xr:uid="{00000000-0005-0000-0000-00006C200000}"/>
    <cellStyle name="Normal 17 32" xfId="9473" xr:uid="{00000000-0005-0000-0000-00006D200000}"/>
    <cellStyle name="Normal 17 33" xfId="9474" xr:uid="{00000000-0005-0000-0000-00006E200000}"/>
    <cellStyle name="Normal 17 34" xfId="9475" xr:uid="{00000000-0005-0000-0000-00006F200000}"/>
    <cellStyle name="Normal 17 35" xfId="9476" xr:uid="{00000000-0005-0000-0000-000070200000}"/>
    <cellStyle name="Normal 17 36" xfId="9477" xr:uid="{00000000-0005-0000-0000-000071200000}"/>
    <cellStyle name="Normal 17 37" xfId="9478" xr:uid="{00000000-0005-0000-0000-000072200000}"/>
    <cellStyle name="Normal 17 38" xfId="9479" xr:uid="{00000000-0005-0000-0000-000073200000}"/>
    <cellStyle name="Normal 17 39" xfId="9480" xr:uid="{00000000-0005-0000-0000-000074200000}"/>
    <cellStyle name="Normal 17 4" xfId="171" xr:uid="{00000000-0005-0000-0000-000075200000}"/>
    <cellStyle name="Normal 17 4 10" xfId="9481" xr:uid="{00000000-0005-0000-0000-000076200000}"/>
    <cellStyle name="Normal 17 4 2" xfId="1158" xr:uid="{00000000-0005-0000-0000-000077200000}"/>
    <cellStyle name="Normal 17 4 2 2" xfId="1159" xr:uid="{00000000-0005-0000-0000-000078200000}"/>
    <cellStyle name="Normal 17 4 2 2 2" xfId="9482" xr:uid="{00000000-0005-0000-0000-000079200000}"/>
    <cellStyle name="Normal 17 4 2 2 2 2" xfId="9483" xr:uid="{00000000-0005-0000-0000-00007A200000}"/>
    <cellStyle name="Normal 17 4 2 2 2 3" xfId="9484" xr:uid="{00000000-0005-0000-0000-00007B200000}"/>
    <cellStyle name="Normal 17 4 2 2 3" xfId="9485" xr:uid="{00000000-0005-0000-0000-00007C200000}"/>
    <cellStyle name="Normal 17 4 2 2 3 2" xfId="9486" xr:uid="{00000000-0005-0000-0000-00007D200000}"/>
    <cellStyle name="Normal 17 4 2 3" xfId="9487" xr:uid="{00000000-0005-0000-0000-00007E200000}"/>
    <cellStyle name="Normal 17 4 2 3 2" xfId="9488" xr:uid="{00000000-0005-0000-0000-00007F200000}"/>
    <cellStyle name="Normal 17 4 2 3 3" xfId="9489" xr:uid="{00000000-0005-0000-0000-000080200000}"/>
    <cellStyle name="Normal 17 4 2 4" xfId="9490" xr:uid="{00000000-0005-0000-0000-000081200000}"/>
    <cellStyle name="Normal 17 4 2 4 2" xfId="9491" xr:uid="{00000000-0005-0000-0000-000082200000}"/>
    <cellStyle name="Normal 17 4 3" xfId="1160" xr:uid="{00000000-0005-0000-0000-000083200000}"/>
    <cellStyle name="Normal 17 4 3 2" xfId="1161" xr:uid="{00000000-0005-0000-0000-000084200000}"/>
    <cellStyle name="Normal 17 4 3 2 2" xfId="9492" xr:uid="{00000000-0005-0000-0000-000085200000}"/>
    <cellStyle name="Normal 17 4 3 2 2 2" xfId="9493" xr:uid="{00000000-0005-0000-0000-000086200000}"/>
    <cellStyle name="Normal 17 4 3 2 2 3" xfId="9494" xr:uid="{00000000-0005-0000-0000-000087200000}"/>
    <cellStyle name="Normal 17 4 3 2 3" xfId="9495" xr:uid="{00000000-0005-0000-0000-000088200000}"/>
    <cellStyle name="Normal 17 4 3 2 3 2" xfId="9496" xr:uid="{00000000-0005-0000-0000-000089200000}"/>
    <cellStyle name="Normal 17 4 3 3" xfId="9497" xr:uid="{00000000-0005-0000-0000-00008A200000}"/>
    <cellStyle name="Normal 17 4 3 3 2" xfId="9498" xr:uid="{00000000-0005-0000-0000-00008B200000}"/>
    <cellStyle name="Normal 17 4 3 3 3" xfId="9499" xr:uid="{00000000-0005-0000-0000-00008C200000}"/>
    <cellStyle name="Normal 17 4 3 4" xfId="9500" xr:uid="{00000000-0005-0000-0000-00008D200000}"/>
    <cellStyle name="Normal 17 4 3 4 2" xfId="9501" xr:uid="{00000000-0005-0000-0000-00008E200000}"/>
    <cellStyle name="Normal 17 4 4" xfId="1162" xr:uid="{00000000-0005-0000-0000-00008F200000}"/>
    <cellStyle name="Normal 17 4 4 10" xfId="9502" xr:uid="{00000000-0005-0000-0000-000090200000}"/>
    <cellStyle name="Normal 17 4 4 11" xfId="9503" xr:uid="{00000000-0005-0000-0000-000091200000}"/>
    <cellStyle name="Normal 17 4 4 12" xfId="9504" xr:uid="{00000000-0005-0000-0000-000092200000}"/>
    <cellStyle name="Normal 17 4 4 2" xfId="9505" xr:uid="{00000000-0005-0000-0000-000093200000}"/>
    <cellStyle name="Normal 17 4 4 2 10" xfId="9506" xr:uid="{00000000-0005-0000-0000-000094200000}"/>
    <cellStyle name="Normal 17 4 4 2 2" xfId="9507" xr:uid="{00000000-0005-0000-0000-000095200000}"/>
    <cellStyle name="Normal 17 4 4 2 2 2" xfId="9508" xr:uid="{00000000-0005-0000-0000-000096200000}"/>
    <cellStyle name="Normal 17 4 4 2 2 2 2" xfId="9509" xr:uid="{00000000-0005-0000-0000-000097200000}"/>
    <cellStyle name="Normal 17 4 4 2 2 2 2 2" xfId="9510" xr:uid="{00000000-0005-0000-0000-000098200000}"/>
    <cellStyle name="Normal 17 4 4 2 2 2 2 3" xfId="9511" xr:uid="{00000000-0005-0000-0000-000099200000}"/>
    <cellStyle name="Normal 17 4 4 2 2 2 3" xfId="9512" xr:uid="{00000000-0005-0000-0000-00009A200000}"/>
    <cellStyle name="Normal 17 4 4 2 2 2 4" xfId="9513" xr:uid="{00000000-0005-0000-0000-00009B200000}"/>
    <cellStyle name="Normal 17 4 4 2 2 2 5" xfId="9514" xr:uid="{00000000-0005-0000-0000-00009C200000}"/>
    <cellStyle name="Normal 17 4 4 2 2 3" xfId="9515" xr:uid="{00000000-0005-0000-0000-00009D200000}"/>
    <cellStyle name="Normal 17 4 4 2 2 3 2" xfId="9516" xr:uid="{00000000-0005-0000-0000-00009E200000}"/>
    <cellStyle name="Normal 17 4 4 2 2 3 3" xfId="9517" xr:uid="{00000000-0005-0000-0000-00009F200000}"/>
    <cellStyle name="Normal 17 4 4 2 2 4" xfId="9518" xr:uid="{00000000-0005-0000-0000-0000A0200000}"/>
    <cellStyle name="Normal 17 4 4 2 2 5" xfId="9519" xr:uid="{00000000-0005-0000-0000-0000A1200000}"/>
    <cellStyle name="Normal 17 4 4 2 2 6" xfId="9520" xr:uid="{00000000-0005-0000-0000-0000A2200000}"/>
    <cellStyle name="Normal 17 4 4 2 2 7" xfId="9521" xr:uid="{00000000-0005-0000-0000-0000A3200000}"/>
    <cellStyle name="Normal 17 4 4 2 2 8" xfId="9522" xr:uid="{00000000-0005-0000-0000-0000A4200000}"/>
    <cellStyle name="Normal 17 4 4 2 3" xfId="9523" xr:uid="{00000000-0005-0000-0000-0000A5200000}"/>
    <cellStyle name="Normal 17 4 4 2 3 2" xfId="9524" xr:uid="{00000000-0005-0000-0000-0000A6200000}"/>
    <cellStyle name="Normal 17 4 4 2 3 2 2" xfId="9525" xr:uid="{00000000-0005-0000-0000-0000A7200000}"/>
    <cellStyle name="Normal 17 4 4 2 3 2 3" xfId="9526" xr:uid="{00000000-0005-0000-0000-0000A8200000}"/>
    <cellStyle name="Normal 17 4 4 2 3 3" xfId="9527" xr:uid="{00000000-0005-0000-0000-0000A9200000}"/>
    <cellStyle name="Normal 17 4 4 2 3 4" xfId="9528" xr:uid="{00000000-0005-0000-0000-0000AA200000}"/>
    <cellStyle name="Normal 17 4 4 2 3 5" xfId="9529" xr:uid="{00000000-0005-0000-0000-0000AB200000}"/>
    <cellStyle name="Normal 17 4 4 2 4" xfId="9530" xr:uid="{00000000-0005-0000-0000-0000AC200000}"/>
    <cellStyle name="Normal 17 4 4 2 4 2" xfId="9531" xr:uid="{00000000-0005-0000-0000-0000AD200000}"/>
    <cellStyle name="Normal 17 4 4 2 4 3" xfId="9532" xr:uid="{00000000-0005-0000-0000-0000AE200000}"/>
    <cellStyle name="Normal 17 4 4 2 5" xfId="9533" xr:uid="{00000000-0005-0000-0000-0000AF200000}"/>
    <cellStyle name="Normal 17 4 4 2 5 2" xfId="9534" xr:uid="{00000000-0005-0000-0000-0000B0200000}"/>
    <cellStyle name="Normal 17 4 4 2 6" xfId="9535" xr:uid="{00000000-0005-0000-0000-0000B1200000}"/>
    <cellStyle name="Normal 17 4 4 2 6 2" xfId="9536" xr:uid="{00000000-0005-0000-0000-0000B2200000}"/>
    <cellStyle name="Normal 17 4 4 2 7" xfId="9537" xr:uid="{00000000-0005-0000-0000-0000B3200000}"/>
    <cellStyle name="Normal 17 4 4 2 8" xfId="9538" xr:uid="{00000000-0005-0000-0000-0000B4200000}"/>
    <cellStyle name="Normal 17 4 4 2 9" xfId="9539" xr:uid="{00000000-0005-0000-0000-0000B5200000}"/>
    <cellStyle name="Normal 17 4 4 2_Age_Gender" xfId="9540" xr:uid="{00000000-0005-0000-0000-0000B6200000}"/>
    <cellStyle name="Normal 17 4 4 3" xfId="9541" xr:uid="{00000000-0005-0000-0000-0000B7200000}"/>
    <cellStyle name="Normal 17 4 4 3 2" xfId="9542" xr:uid="{00000000-0005-0000-0000-0000B8200000}"/>
    <cellStyle name="Normal 17 4 4 3 2 2" xfId="9543" xr:uid="{00000000-0005-0000-0000-0000B9200000}"/>
    <cellStyle name="Normal 17 4 4 3 2 2 2" xfId="9544" xr:uid="{00000000-0005-0000-0000-0000BA200000}"/>
    <cellStyle name="Normal 17 4 4 3 2 2 3" xfId="9545" xr:uid="{00000000-0005-0000-0000-0000BB200000}"/>
    <cellStyle name="Normal 17 4 4 3 2 3" xfId="9546" xr:uid="{00000000-0005-0000-0000-0000BC200000}"/>
    <cellStyle name="Normal 17 4 4 3 2 4" xfId="9547" xr:uid="{00000000-0005-0000-0000-0000BD200000}"/>
    <cellStyle name="Normal 17 4 4 3 2 5" xfId="9548" xr:uid="{00000000-0005-0000-0000-0000BE200000}"/>
    <cellStyle name="Normal 17 4 4 3 3" xfId="9549" xr:uid="{00000000-0005-0000-0000-0000BF200000}"/>
    <cellStyle name="Normal 17 4 4 3 3 2" xfId="9550" xr:uid="{00000000-0005-0000-0000-0000C0200000}"/>
    <cellStyle name="Normal 17 4 4 3 3 3" xfId="9551" xr:uid="{00000000-0005-0000-0000-0000C1200000}"/>
    <cellStyle name="Normal 17 4 4 3 4" xfId="9552" xr:uid="{00000000-0005-0000-0000-0000C2200000}"/>
    <cellStyle name="Normal 17 4 4 3 5" xfId="9553" xr:uid="{00000000-0005-0000-0000-0000C3200000}"/>
    <cellStyle name="Normal 17 4 4 3 6" xfId="9554" xr:uid="{00000000-0005-0000-0000-0000C4200000}"/>
    <cellStyle name="Normal 17 4 4 3 7" xfId="9555" xr:uid="{00000000-0005-0000-0000-0000C5200000}"/>
    <cellStyle name="Normal 17 4 4 3 8" xfId="9556" xr:uid="{00000000-0005-0000-0000-0000C6200000}"/>
    <cellStyle name="Normal 17 4 4 4" xfId="9557" xr:uid="{00000000-0005-0000-0000-0000C7200000}"/>
    <cellStyle name="Normal 17 4 4 4 2" xfId="9558" xr:uid="{00000000-0005-0000-0000-0000C8200000}"/>
    <cellStyle name="Normal 17 4 4 4 2 2" xfId="9559" xr:uid="{00000000-0005-0000-0000-0000C9200000}"/>
    <cellStyle name="Normal 17 4 4 4 2 3" xfId="9560" xr:uid="{00000000-0005-0000-0000-0000CA200000}"/>
    <cellStyle name="Normal 17 4 4 4 3" xfId="9561" xr:uid="{00000000-0005-0000-0000-0000CB200000}"/>
    <cellStyle name="Normal 17 4 4 4 4" xfId="9562" xr:uid="{00000000-0005-0000-0000-0000CC200000}"/>
    <cellStyle name="Normal 17 4 4 4 5" xfId="9563" xr:uid="{00000000-0005-0000-0000-0000CD200000}"/>
    <cellStyle name="Normal 17 4 4 4 6" xfId="9564" xr:uid="{00000000-0005-0000-0000-0000CE200000}"/>
    <cellStyle name="Normal 17 4 4 4 7" xfId="9565" xr:uid="{00000000-0005-0000-0000-0000CF200000}"/>
    <cellStyle name="Normal 17 4 4 5" xfId="9566" xr:uid="{00000000-0005-0000-0000-0000D0200000}"/>
    <cellStyle name="Normal 17 4 4 5 2" xfId="9567" xr:uid="{00000000-0005-0000-0000-0000D1200000}"/>
    <cellStyle name="Normal 17 4 4 5 2 2" xfId="9568" xr:uid="{00000000-0005-0000-0000-0000D2200000}"/>
    <cellStyle name="Normal 17 4 4 5 2 3" xfId="9569" xr:uid="{00000000-0005-0000-0000-0000D3200000}"/>
    <cellStyle name="Normal 17 4 4 5 3" xfId="9570" xr:uid="{00000000-0005-0000-0000-0000D4200000}"/>
    <cellStyle name="Normal 17 4 4 5 4" xfId="9571" xr:uid="{00000000-0005-0000-0000-0000D5200000}"/>
    <cellStyle name="Normal 17 4 4 5 5" xfId="9572" xr:uid="{00000000-0005-0000-0000-0000D6200000}"/>
    <cellStyle name="Normal 17 4 4 6" xfId="9573" xr:uid="{00000000-0005-0000-0000-0000D7200000}"/>
    <cellStyle name="Normal 17 4 4 6 2" xfId="9574" xr:uid="{00000000-0005-0000-0000-0000D8200000}"/>
    <cellStyle name="Normal 17 4 4 6 3" xfId="9575" xr:uid="{00000000-0005-0000-0000-0000D9200000}"/>
    <cellStyle name="Normal 17 4 4 7" xfId="9576" xr:uid="{00000000-0005-0000-0000-0000DA200000}"/>
    <cellStyle name="Normal 17 4 4 7 2" xfId="9577" xr:uid="{00000000-0005-0000-0000-0000DB200000}"/>
    <cellStyle name="Normal 17 4 4 8" xfId="9578" xr:uid="{00000000-0005-0000-0000-0000DC200000}"/>
    <cellStyle name="Normal 17 4 4 8 2" xfId="9579" xr:uid="{00000000-0005-0000-0000-0000DD200000}"/>
    <cellStyle name="Normal 17 4 4 9" xfId="9580" xr:uid="{00000000-0005-0000-0000-0000DE200000}"/>
    <cellStyle name="Normal 17 4 4_Age_Gender" xfId="9581" xr:uid="{00000000-0005-0000-0000-0000DF200000}"/>
    <cellStyle name="Normal 17 4 5" xfId="1163" xr:uid="{00000000-0005-0000-0000-0000E0200000}"/>
    <cellStyle name="Normal 17 4 5 2" xfId="9582" xr:uid="{00000000-0005-0000-0000-0000E1200000}"/>
    <cellStyle name="Normal 17 4 5 2 2" xfId="9583" xr:uid="{00000000-0005-0000-0000-0000E2200000}"/>
    <cellStyle name="Normal 17 4 5 2 3" xfId="9584" xr:uid="{00000000-0005-0000-0000-0000E3200000}"/>
    <cellStyle name="Normal 17 4 5 3" xfId="9585" xr:uid="{00000000-0005-0000-0000-0000E4200000}"/>
    <cellStyle name="Normal 17 4 5 3 2" xfId="9586" xr:uid="{00000000-0005-0000-0000-0000E5200000}"/>
    <cellStyle name="Normal 17 4 6" xfId="9587" xr:uid="{00000000-0005-0000-0000-0000E6200000}"/>
    <cellStyle name="Normal 17 4 6 2" xfId="9588" xr:uid="{00000000-0005-0000-0000-0000E7200000}"/>
    <cellStyle name="Normal 17 4 6 3" xfId="9589" xr:uid="{00000000-0005-0000-0000-0000E8200000}"/>
    <cellStyle name="Normal 17 4 7" xfId="9590" xr:uid="{00000000-0005-0000-0000-0000E9200000}"/>
    <cellStyle name="Normal 17 4 7 2" xfId="9591" xr:uid="{00000000-0005-0000-0000-0000EA200000}"/>
    <cellStyle name="Normal 17 4 8" xfId="9592" xr:uid="{00000000-0005-0000-0000-0000EB200000}"/>
    <cellStyle name="Normal 17 4 8 2" xfId="9593" xr:uid="{00000000-0005-0000-0000-0000EC200000}"/>
    <cellStyle name="Normal 17 4 9" xfId="9594" xr:uid="{00000000-0005-0000-0000-0000ED200000}"/>
    <cellStyle name="Normal 17 4_Lookups" xfId="9595" xr:uid="{00000000-0005-0000-0000-0000EE200000}"/>
    <cellStyle name="Normal 17 40" xfId="9596" xr:uid="{00000000-0005-0000-0000-0000EF200000}"/>
    <cellStyle name="Normal 17 41" xfId="9597" xr:uid="{00000000-0005-0000-0000-0000F0200000}"/>
    <cellStyle name="Normal 17 42" xfId="9598" xr:uid="{00000000-0005-0000-0000-0000F1200000}"/>
    <cellStyle name="Normal 17 43" xfId="9599" xr:uid="{00000000-0005-0000-0000-0000F2200000}"/>
    <cellStyle name="Normal 17 44" xfId="9600" xr:uid="{00000000-0005-0000-0000-0000F3200000}"/>
    <cellStyle name="Normal 17 45" xfId="9601" xr:uid="{00000000-0005-0000-0000-0000F4200000}"/>
    <cellStyle name="Normal 17 46" xfId="9602" xr:uid="{00000000-0005-0000-0000-0000F5200000}"/>
    <cellStyle name="Normal 17 47" xfId="9603" xr:uid="{00000000-0005-0000-0000-0000F6200000}"/>
    <cellStyle name="Normal 17 48" xfId="9604" xr:uid="{00000000-0005-0000-0000-0000F7200000}"/>
    <cellStyle name="Normal 17 49" xfId="9605" xr:uid="{00000000-0005-0000-0000-0000F8200000}"/>
    <cellStyle name="Normal 17 5" xfId="172" xr:uid="{00000000-0005-0000-0000-0000F9200000}"/>
    <cellStyle name="Normal 17 5 10" xfId="9606" xr:uid="{00000000-0005-0000-0000-0000FA200000}"/>
    <cellStyle name="Normal 17 5 2" xfId="1164" xr:uid="{00000000-0005-0000-0000-0000FB200000}"/>
    <cellStyle name="Normal 17 5 2 2" xfId="1165" xr:uid="{00000000-0005-0000-0000-0000FC200000}"/>
    <cellStyle name="Normal 17 5 2 2 2" xfId="9607" xr:uid="{00000000-0005-0000-0000-0000FD200000}"/>
    <cellStyle name="Normal 17 5 2 2 2 2" xfId="9608" xr:uid="{00000000-0005-0000-0000-0000FE200000}"/>
    <cellStyle name="Normal 17 5 2 2 2 3" xfId="9609" xr:uid="{00000000-0005-0000-0000-0000FF200000}"/>
    <cellStyle name="Normal 17 5 2 2 3" xfId="9610" xr:uid="{00000000-0005-0000-0000-000000210000}"/>
    <cellStyle name="Normal 17 5 2 2 3 2" xfId="9611" xr:uid="{00000000-0005-0000-0000-000001210000}"/>
    <cellStyle name="Normal 17 5 2 3" xfId="9612" xr:uid="{00000000-0005-0000-0000-000002210000}"/>
    <cellStyle name="Normal 17 5 2 3 2" xfId="9613" xr:uid="{00000000-0005-0000-0000-000003210000}"/>
    <cellStyle name="Normal 17 5 2 3 3" xfId="9614" xr:uid="{00000000-0005-0000-0000-000004210000}"/>
    <cellStyle name="Normal 17 5 2 4" xfId="9615" xr:uid="{00000000-0005-0000-0000-000005210000}"/>
    <cellStyle name="Normal 17 5 2 4 2" xfId="9616" xr:uid="{00000000-0005-0000-0000-000006210000}"/>
    <cellStyle name="Normal 17 5 3" xfId="1166" xr:uid="{00000000-0005-0000-0000-000007210000}"/>
    <cellStyle name="Normal 17 5 3 10" xfId="9617" xr:uid="{00000000-0005-0000-0000-000008210000}"/>
    <cellStyle name="Normal 17 5 3 11" xfId="9618" xr:uid="{00000000-0005-0000-0000-000009210000}"/>
    <cellStyle name="Normal 17 5 3 12" xfId="9619" xr:uid="{00000000-0005-0000-0000-00000A210000}"/>
    <cellStyle name="Normal 17 5 3 2" xfId="9620" xr:uid="{00000000-0005-0000-0000-00000B210000}"/>
    <cellStyle name="Normal 17 5 3 2 10" xfId="9621" xr:uid="{00000000-0005-0000-0000-00000C210000}"/>
    <cellStyle name="Normal 17 5 3 2 2" xfId="9622" xr:uid="{00000000-0005-0000-0000-00000D210000}"/>
    <cellStyle name="Normal 17 5 3 2 2 2" xfId="9623" xr:uid="{00000000-0005-0000-0000-00000E210000}"/>
    <cellStyle name="Normal 17 5 3 2 2 2 2" xfId="9624" xr:uid="{00000000-0005-0000-0000-00000F210000}"/>
    <cellStyle name="Normal 17 5 3 2 2 2 2 2" xfId="9625" xr:uid="{00000000-0005-0000-0000-000010210000}"/>
    <cellStyle name="Normal 17 5 3 2 2 2 2 3" xfId="9626" xr:uid="{00000000-0005-0000-0000-000011210000}"/>
    <cellStyle name="Normal 17 5 3 2 2 2 3" xfId="9627" xr:uid="{00000000-0005-0000-0000-000012210000}"/>
    <cellStyle name="Normal 17 5 3 2 2 2 4" xfId="9628" xr:uid="{00000000-0005-0000-0000-000013210000}"/>
    <cellStyle name="Normal 17 5 3 2 2 2 5" xfId="9629" xr:uid="{00000000-0005-0000-0000-000014210000}"/>
    <cellStyle name="Normal 17 5 3 2 2 3" xfId="9630" xr:uid="{00000000-0005-0000-0000-000015210000}"/>
    <cellStyle name="Normal 17 5 3 2 2 3 2" xfId="9631" xr:uid="{00000000-0005-0000-0000-000016210000}"/>
    <cellStyle name="Normal 17 5 3 2 2 3 3" xfId="9632" xr:uid="{00000000-0005-0000-0000-000017210000}"/>
    <cellStyle name="Normal 17 5 3 2 2 4" xfId="9633" xr:uid="{00000000-0005-0000-0000-000018210000}"/>
    <cellStyle name="Normal 17 5 3 2 2 5" xfId="9634" xr:uid="{00000000-0005-0000-0000-000019210000}"/>
    <cellStyle name="Normal 17 5 3 2 2 6" xfId="9635" xr:uid="{00000000-0005-0000-0000-00001A210000}"/>
    <cellStyle name="Normal 17 5 3 2 2 7" xfId="9636" xr:uid="{00000000-0005-0000-0000-00001B210000}"/>
    <cellStyle name="Normal 17 5 3 2 2 8" xfId="9637" xr:uid="{00000000-0005-0000-0000-00001C210000}"/>
    <cellStyle name="Normal 17 5 3 2 3" xfId="9638" xr:uid="{00000000-0005-0000-0000-00001D210000}"/>
    <cellStyle name="Normal 17 5 3 2 3 2" xfId="9639" xr:uid="{00000000-0005-0000-0000-00001E210000}"/>
    <cellStyle name="Normal 17 5 3 2 3 2 2" xfId="9640" xr:uid="{00000000-0005-0000-0000-00001F210000}"/>
    <cellStyle name="Normal 17 5 3 2 3 2 3" xfId="9641" xr:uid="{00000000-0005-0000-0000-000020210000}"/>
    <cellStyle name="Normal 17 5 3 2 3 3" xfId="9642" xr:uid="{00000000-0005-0000-0000-000021210000}"/>
    <cellStyle name="Normal 17 5 3 2 3 4" xfId="9643" xr:uid="{00000000-0005-0000-0000-000022210000}"/>
    <cellStyle name="Normal 17 5 3 2 3 5" xfId="9644" xr:uid="{00000000-0005-0000-0000-000023210000}"/>
    <cellStyle name="Normal 17 5 3 2 4" xfId="9645" xr:uid="{00000000-0005-0000-0000-000024210000}"/>
    <cellStyle name="Normal 17 5 3 2 4 2" xfId="9646" xr:uid="{00000000-0005-0000-0000-000025210000}"/>
    <cellStyle name="Normal 17 5 3 2 4 3" xfId="9647" xr:uid="{00000000-0005-0000-0000-000026210000}"/>
    <cellStyle name="Normal 17 5 3 2 5" xfId="9648" xr:uid="{00000000-0005-0000-0000-000027210000}"/>
    <cellStyle name="Normal 17 5 3 2 5 2" xfId="9649" xr:uid="{00000000-0005-0000-0000-000028210000}"/>
    <cellStyle name="Normal 17 5 3 2 6" xfId="9650" xr:uid="{00000000-0005-0000-0000-000029210000}"/>
    <cellStyle name="Normal 17 5 3 2 6 2" xfId="9651" xr:uid="{00000000-0005-0000-0000-00002A210000}"/>
    <cellStyle name="Normal 17 5 3 2 7" xfId="9652" xr:uid="{00000000-0005-0000-0000-00002B210000}"/>
    <cellStyle name="Normal 17 5 3 2 8" xfId="9653" xr:uid="{00000000-0005-0000-0000-00002C210000}"/>
    <cellStyle name="Normal 17 5 3 2 9" xfId="9654" xr:uid="{00000000-0005-0000-0000-00002D210000}"/>
    <cellStyle name="Normal 17 5 3 2_Age_Gender" xfId="9655" xr:uid="{00000000-0005-0000-0000-00002E210000}"/>
    <cellStyle name="Normal 17 5 3 3" xfId="9656" xr:uid="{00000000-0005-0000-0000-00002F210000}"/>
    <cellStyle name="Normal 17 5 3 3 2" xfId="9657" xr:uid="{00000000-0005-0000-0000-000030210000}"/>
    <cellStyle name="Normal 17 5 3 3 2 2" xfId="9658" xr:uid="{00000000-0005-0000-0000-000031210000}"/>
    <cellStyle name="Normal 17 5 3 3 2 2 2" xfId="9659" xr:uid="{00000000-0005-0000-0000-000032210000}"/>
    <cellStyle name="Normal 17 5 3 3 2 2 3" xfId="9660" xr:uid="{00000000-0005-0000-0000-000033210000}"/>
    <cellStyle name="Normal 17 5 3 3 2 3" xfId="9661" xr:uid="{00000000-0005-0000-0000-000034210000}"/>
    <cellStyle name="Normal 17 5 3 3 2 4" xfId="9662" xr:uid="{00000000-0005-0000-0000-000035210000}"/>
    <cellStyle name="Normal 17 5 3 3 2 5" xfId="9663" xr:uid="{00000000-0005-0000-0000-000036210000}"/>
    <cellStyle name="Normal 17 5 3 3 3" xfId="9664" xr:uid="{00000000-0005-0000-0000-000037210000}"/>
    <cellStyle name="Normal 17 5 3 3 3 2" xfId="9665" xr:uid="{00000000-0005-0000-0000-000038210000}"/>
    <cellStyle name="Normal 17 5 3 3 3 3" xfId="9666" xr:uid="{00000000-0005-0000-0000-000039210000}"/>
    <cellStyle name="Normal 17 5 3 3 4" xfId="9667" xr:uid="{00000000-0005-0000-0000-00003A210000}"/>
    <cellStyle name="Normal 17 5 3 3 5" xfId="9668" xr:uid="{00000000-0005-0000-0000-00003B210000}"/>
    <cellStyle name="Normal 17 5 3 3 6" xfId="9669" xr:uid="{00000000-0005-0000-0000-00003C210000}"/>
    <cellStyle name="Normal 17 5 3 3 7" xfId="9670" xr:uid="{00000000-0005-0000-0000-00003D210000}"/>
    <cellStyle name="Normal 17 5 3 3 8" xfId="9671" xr:uid="{00000000-0005-0000-0000-00003E210000}"/>
    <cellStyle name="Normal 17 5 3 4" xfId="9672" xr:uid="{00000000-0005-0000-0000-00003F210000}"/>
    <cellStyle name="Normal 17 5 3 4 2" xfId="9673" xr:uid="{00000000-0005-0000-0000-000040210000}"/>
    <cellStyle name="Normal 17 5 3 4 2 2" xfId="9674" xr:uid="{00000000-0005-0000-0000-000041210000}"/>
    <cellStyle name="Normal 17 5 3 4 2 3" xfId="9675" xr:uid="{00000000-0005-0000-0000-000042210000}"/>
    <cellStyle name="Normal 17 5 3 4 3" xfId="9676" xr:uid="{00000000-0005-0000-0000-000043210000}"/>
    <cellStyle name="Normal 17 5 3 4 4" xfId="9677" xr:uid="{00000000-0005-0000-0000-000044210000}"/>
    <cellStyle name="Normal 17 5 3 4 5" xfId="9678" xr:uid="{00000000-0005-0000-0000-000045210000}"/>
    <cellStyle name="Normal 17 5 3 4 6" xfId="9679" xr:uid="{00000000-0005-0000-0000-000046210000}"/>
    <cellStyle name="Normal 17 5 3 4 7" xfId="9680" xr:uid="{00000000-0005-0000-0000-000047210000}"/>
    <cellStyle name="Normal 17 5 3 5" xfId="9681" xr:uid="{00000000-0005-0000-0000-000048210000}"/>
    <cellStyle name="Normal 17 5 3 5 2" xfId="9682" xr:uid="{00000000-0005-0000-0000-000049210000}"/>
    <cellStyle name="Normal 17 5 3 5 2 2" xfId="9683" xr:uid="{00000000-0005-0000-0000-00004A210000}"/>
    <cellStyle name="Normal 17 5 3 5 2 3" xfId="9684" xr:uid="{00000000-0005-0000-0000-00004B210000}"/>
    <cellStyle name="Normal 17 5 3 5 3" xfId="9685" xr:uid="{00000000-0005-0000-0000-00004C210000}"/>
    <cellStyle name="Normal 17 5 3 5 4" xfId="9686" xr:uid="{00000000-0005-0000-0000-00004D210000}"/>
    <cellStyle name="Normal 17 5 3 5 5" xfId="9687" xr:uid="{00000000-0005-0000-0000-00004E210000}"/>
    <cellStyle name="Normal 17 5 3 6" xfId="9688" xr:uid="{00000000-0005-0000-0000-00004F210000}"/>
    <cellStyle name="Normal 17 5 3 6 2" xfId="9689" xr:uid="{00000000-0005-0000-0000-000050210000}"/>
    <cellStyle name="Normal 17 5 3 6 3" xfId="9690" xr:uid="{00000000-0005-0000-0000-000051210000}"/>
    <cellStyle name="Normal 17 5 3 7" xfId="9691" xr:uid="{00000000-0005-0000-0000-000052210000}"/>
    <cellStyle name="Normal 17 5 3 7 2" xfId="9692" xr:uid="{00000000-0005-0000-0000-000053210000}"/>
    <cellStyle name="Normal 17 5 3 8" xfId="9693" xr:uid="{00000000-0005-0000-0000-000054210000}"/>
    <cellStyle name="Normal 17 5 3 8 2" xfId="9694" xr:uid="{00000000-0005-0000-0000-000055210000}"/>
    <cellStyle name="Normal 17 5 3 9" xfId="9695" xr:uid="{00000000-0005-0000-0000-000056210000}"/>
    <cellStyle name="Normal 17 5 3_Age_Gender" xfId="9696" xr:uid="{00000000-0005-0000-0000-000057210000}"/>
    <cellStyle name="Normal 17 5 4" xfId="1167" xr:uid="{00000000-0005-0000-0000-000058210000}"/>
    <cellStyle name="Normal 17 5 4 2" xfId="9697" xr:uid="{00000000-0005-0000-0000-000059210000}"/>
    <cellStyle name="Normal 17 5 4 2 2" xfId="9698" xr:uid="{00000000-0005-0000-0000-00005A210000}"/>
    <cellStyle name="Normal 17 5 4 2 3" xfId="9699" xr:uid="{00000000-0005-0000-0000-00005B210000}"/>
    <cellStyle name="Normal 17 5 4 3" xfId="9700" xr:uid="{00000000-0005-0000-0000-00005C210000}"/>
    <cellStyle name="Normal 17 5 4 3 2" xfId="9701" xr:uid="{00000000-0005-0000-0000-00005D210000}"/>
    <cellStyle name="Normal 17 5 5" xfId="9702" xr:uid="{00000000-0005-0000-0000-00005E210000}"/>
    <cellStyle name="Normal 17 5 5 2" xfId="9703" xr:uid="{00000000-0005-0000-0000-00005F210000}"/>
    <cellStyle name="Normal 17 5 5 3" xfId="9704" xr:uid="{00000000-0005-0000-0000-000060210000}"/>
    <cellStyle name="Normal 17 5 6" xfId="9705" xr:uid="{00000000-0005-0000-0000-000061210000}"/>
    <cellStyle name="Normal 17 5 6 2" xfId="9706" xr:uid="{00000000-0005-0000-0000-000062210000}"/>
    <cellStyle name="Normal 17 5 7" xfId="9707" xr:uid="{00000000-0005-0000-0000-000063210000}"/>
    <cellStyle name="Normal 17 5 8" xfId="9708" xr:uid="{00000000-0005-0000-0000-000064210000}"/>
    <cellStyle name="Normal 17 5 8 2" xfId="9709" xr:uid="{00000000-0005-0000-0000-000065210000}"/>
    <cellStyle name="Normal 17 5 9" xfId="9710" xr:uid="{00000000-0005-0000-0000-000066210000}"/>
    <cellStyle name="Normal 17 50" xfId="9711" xr:uid="{00000000-0005-0000-0000-000067210000}"/>
    <cellStyle name="Normal 17 51" xfId="9712" xr:uid="{00000000-0005-0000-0000-000068210000}"/>
    <cellStyle name="Normal 17 52" xfId="9713" xr:uid="{00000000-0005-0000-0000-000069210000}"/>
    <cellStyle name="Normal 17 53" xfId="9714" xr:uid="{00000000-0005-0000-0000-00006A210000}"/>
    <cellStyle name="Normal 17 54" xfId="9715" xr:uid="{00000000-0005-0000-0000-00006B210000}"/>
    <cellStyle name="Normal 17 55" xfId="9716" xr:uid="{00000000-0005-0000-0000-00006C210000}"/>
    <cellStyle name="Normal 17 56" xfId="9717" xr:uid="{00000000-0005-0000-0000-00006D210000}"/>
    <cellStyle name="Normal 17 57" xfId="9718" xr:uid="{00000000-0005-0000-0000-00006E210000}"/>
    <cellStyle name="Normal 17 58" xfId="9719" xr:uid="{00000000-0005-0000-0000-00006F210000}"/>
    <cellStyle name="Normal 17 59" xfId="9720" xr:uid="{00000000-0005-0000-0000-000070210000}"/>
    <cellStyle name="Normal 17 6" xfId="173" xr:uid="{00000000-0005-0000-0000-000071210000}"/>
    <cellStyle name="Normal 17 6 10" xfId="9721" xr:uid="{00000000-0005-0000-0000-000072210000}"/>
    <cellStyle name="Normal 17 6 11" xfId="9722" xr:uid="{00000000-0005-0000-0000-000073210000}"/>
    <cellStyle name="Normal 17 6 12" xfId="9723" xr:uid="{00000000-0005-0000-0000-000074210000}"/>
    <cellStyle name="Normal 17 6 2" xfId="9724" xr:uid="{00000000-0005-0000-0000-000075210000}"/>
    <cellStyle name="Normal 17 6 2 10" xfId="9725" xr:uid="{00000000-0005-0000-0000-000076210000}"/>
    <cellStyle name="Normal 17 6 2 2" xfId="9726" xr:uid="{00000000-0005-0000-0000-000077210000}"/>
    <cellStyle name="Normal 17 6 2 2 2" xfId="9727" xr:uid="{00000000-0005-0000-0000-000078210000}"/>
    <cellStyle name="Normal 17 6 2 2 2 2" xfId="9728" xr:uid="{00000000-0005-0000-0000-000079210000}"/>
    <cellStyle name="Normal 17 6 2 2 2 2 2" xfId="9729" xr:uid="{00000000-0005-0000-0000-00007A210000}"/>
    <cellStyle name="Normal 17 6 2 2 2 2 3" xfId="9730" xr:uid="{00000000-0005-0000-0000-00007B210000}"/>
    <cellStyle name="Normal 17 6 2 2 2 3" xfId="9731" xr:uid="{00000000-0005-0000-0000-00007C210000}"/>
    <cellStyle name="Normal 17 6 2 2 2 4" xfId="9732" xr:uid="{00000000-0005-0000-0000-00007D210000}"/>
    <cellStyle name="Normal 17 6 2 2 2 5" xfId="9733" xr:uid="{00000000-0005-0000-0000-00007E210000}"/>
    <cellStyle name="Normal 17 6 2 2 3" xfId="9734" xr:uid="{00000000-0005-0000-0000-00007F210000}"/>
    <cellStyle name="Normal 17 6 2 2 3 2" xfId="9735" xr:uid="{00000000-0005-0000-0000-000080210000}"/>
    <cellStyle name="Normal 17 6 2 2 3 3" xfId="9736" xr:uid="{00000000-0005-0000-0000-000081210000}"/>
    <cellStyle name="Normal 17 6 2 2 4" xfId="9737" xr:uid="{00000000-0005-0000-0000-000082210000}"/>
    <cellStyle name="Normal 17 6 2 2 5" xfId="9738" xr:uid="{00000000-0005-0000-0000-000083210000}"/>
    <cellStyle name="Normal 17 6 2 2 6" xfId="9739" xr:uid="{00000000-0005-0000-0000-000084210000}"/>
    <cellStyle name="Normal 17 6 2 2 7" xfId="9740" xr:uid="{00000000-0005-0000-0000-000085210000}"/>
    <cellStyle name="Normal 17 6 2 2 8" xfId="9741" xr:uid="{00000000-0005-0000-0000-000086210000}"/>
    <cellStyle name="Normal 17 6 2 3" xfId="9742" xr:uid="{00000000-0005-0000-0000-000087210000}"/>
    <cellStyle name="Normal 17 6 2 3 2" xfId="9743" xr:uid="{00000000-0005-0000-0000-000088210000}"/>
    <cellStyle name="Normal 17 6 2 3 2 2" xfId="9744" xr:uid="{00000000-0005-0000-0000-000089210000}"/>
    <cellStyle name="Normal 17 6 2 3 2 3" xfId="9745" xr:uid="{00000000-0005-0000-0000-00008A210000}"/>
    <cellStyle name="Normal 17 6 2 3 3" xfId="9746" xr:uid="{00000000-0005-0000-0000-00008B210000}"/>
    <cellStyle name="Normal 17 6 2 3 4" xfId="9747" xr:uid="{00000000-0005-0000-0000-00008C210000}"/>
    <cellStyle name="Normal 17 6 2 3 5" xfId="9748" xr:uid="{00000000-0005-0000-0000-00008D210000}"/>
    <cellStyle name="Normal 17 6 2 4" xfId="9749" xr:uid="{00000000-0005-0000-0000-00008E210000}"/>
    <cellStyle name="Normal 17 6 2 4 2" xfId="9750" xr:uid="{00000000-0005-0000-0000-00008F210000}"/>
    <cellStyle name="Normal 17 6 2 4 3" xfId="9751" xr:uid="{00000000-0005-0000-0000-000090210000}"/>
    <cellStyle name="Normal 17 6 2 5" xfId="9752" xr:uid="{00000000-0005-0000-0000-000091210000}"/>
    <cellStyle name="Normal 17 6 2 5 2" xfId="9753" xr:uid="{00000000-0005-0000-0000-000092210000}"/>
    <cellStyle name="Normal 17 6 2 6" xfId="9754" xr:uid="{00000000-0005-0000-0000-000093210000}"/>
    <cellStyle name="Normal 17 6 2 6 2" xfId="9755" xr:uid="{00000000-0005-0000-0000-000094210000}"/>
    <cellStyle name="Normal 17 6 2 7" xfId="9756" xr:uid="{00000000-0005-0000-0000-000095210000}"/>
    <cellStyle name="Normal 17 6 2 8" xfId="9757" xr:uid="{00000000-0005-0000-0000-000096210000}"/>
    <cellStyle name="Normal 17 6 2 9" xfId="9758" xr:uid="{00000000-0005-0000-0000-000097210000}"/>
    <cellStyle name="Normal 17 6 2_Age_Gender" xfId="9759" xr:uid="{00000000-0005-0000-0000-000098210000}"/>
    <cellStyle name="Normal 17 6 3" xfId="9760" xr:uid="{00000000-0005-0000-0000-000099210000}"/>
    <cellStyle name="Normal 17 6 3 2" xfId="9761" xr:uid="{00000000-0005-0000-0000-00009A210000}"/>
    <cellStyle name="Normal 17 6 3 2 2" xfId="9762" xr:uid="{00000000-0005-0000-0000-00009B210000}"/>
    <cellStyle name="Normal 17 6 3 2 2 2" xfId="9763" xr:uid="{00000000-0005-0000-0000-00009C210000}"/>
    <cellStyle name="Normal 17 6 3 2 2 3" xfId="9764" xr:uid="{00000000-0005-0000-0000-00009D210000}"/>
    <cellStyle name="Normal 17 6 3 2 3" xfId="9765" xr:uid="{00000000-0005-0000-0000-00009E210000}"/>
    <cellStyle name="Normal 17 6 3 2 4" xfId="9766" xr:uid="{00000000-0005-0000-0000-00009F210000}"/>
    <cellStyle name="Normal 17 6 3 2 5" xfId="9767" xr:uid="{00000000-0005-0000-0000-0000A0210000}"/>
    <cellStyle name="Normal 17 6 3 3" xfId="9768" xr:uid="{00000000-0005-0000-0000-0000A1210000}"/>
    <cellStyle name="Normal 17 6 3 3 2" xfId="9769" xr:uid="{00000000-0005-0000-0000-0000A2210000}"/>
    <cellStyle name="Normal 17 6 3 3 3" xfId="9770" xr:uid="{00000000-0005-0000-0000-0000A3210000}"/>
    <cellStyle name="Normal 17 6 3 4" xfId="9771" xr:uid="{00000000-0005-0000-0000-0000A4210000}"/>
    <cellStyle name="Normal 17 6 3 5" xfId="9772" xr:uid="{00000000-0005-0000-0000-0000A5210000}"/>
    <cellStyle name="Normal 17 6 3 6" xfId="9773" xr:uid="{00000000-0005-0000-0000-0000A6210000}"/>
    <cellStyle name="Normal 17 6 3 7" xfId="9774" xr:uid="{00000000-0005-0000-0000-0000A7210000}"/>
    <cellStyle name="Normal 17 6 3 8" xfId="9775" xr:uid="{00000000-0005-0000-0000-0000A8210000}"/>
    <cellStyle name="Normal 17 6 4" xfId="9776" xr:uid="{00000000-0005-0000-0000-0000A9210000}"/>
    <cellStyle name="Normal 17 6 4 2" xfId="9777" xr:uid="{00000000-0005-0000-0000-0000AA210000}"/>
    <cellStyle name="Normal 17 6 4 2 2" xfId="9778" xr:uid="{00000000-0005-0000-0000-0000AB210000}"/>
    <cellStyle name="Normal 17 6 4 2 3" xfId="9779" xr:uid="{00000000-0005-0000-0000-0000AC210000}"/>
    <cellStyle name="Normal 17 6 4 3" xfId="9780" xr:uid="{00000000-0005-0000-0000-0000AD210000}"/>
    <cellStyle name="Normal 17 6 4 4" xfId="9781" xr:uid="{00000000-0005-0000-0000-0000AE210000}"/>
    <cellStyle name="Normal 17 6 4 5" xfId="9782" xr:uid="{00000000-0005-0000-0000-0000AF210000}"/>
    <cellStyle name="Normal 17 6 4 6" xfId="9783" xr:uid="{00000000-0005-0000-0000-0000B0210000}"/>
    <cellStyle name="Normal 17 6 4 7" xfId="9784" xr:uid="{00000000-0005-0000-0000-0000B1210000}"/>
    <cellStyle name="Normal 17 6 5" xfId="9785" xr:uid="{00000000-0005-0000-0000-0000B2210000}"/>
    <cellStyle name="Normal 17 6 5 2" xfId="9786" xr:uid="{00000000-0005-0000-0000-0000B3210000}"/>
    <cellStyle name="Normal 17 6 5 2 2" xfId="9787" xr:uid="{00000000-0005-0000-0000-0000B4210000}"/>
    <cellStyle name="Normal 17 6 5 2 3" xfId="9788" xr:uid="{00000000-0005-0000-0000-0000B5210000}"/>
    <cellStyle name="Normal 17 6 5 3" xfId="9789" xr:uid="{00000000-0005-0000-0000-0000B6210000}"/>
    <cellStyle name="Normal 17 6 5 4" xfId="9790" xr:uid="{00000000-0005-0000-0000-0000B7210000}"/>
    <cellStyle name="Normal 17 6 5 5" xfId="9791" xr:uid="{00000000-0005-0000-0000-0000B8210000}"/>
    <cellStyle name="Normal 17 6 6" xfId="9792" xr:uid="{00000000-0005-0000-0000-0000B9210000}"/>
    <cellStyle name="Normal 17 6 6 2" xfId="9793" xr:uid="{00000000-0005-0000-0000-0000BA210000}"/>
    <cellStyle name="Normal 17 6 6 3" xfId="9794" xr:uid="{00000000-0005-0000-0000-0000BB210000}"/>
    <cellStyle name="Normal 17 6 7" xfId="9795" xr:uid="{00000000-0005-0000-0000-0000BC210000}"/>
    <cellStyle name="Normal 17 6 7 2" xfId="9796" xr:uid="{00000000-0005-0000-0000-0000BD210000}"/>
    <cellStyle name="Normal 17 6 8" xfId="9797" xr:uid="{00000000-0005-0000-0000-0000BE210000}"/>
    <cellStyle name="Normal 17 6 8 2" xfId="9798" xr:uid="{00000000-0005-0000-0000-0000BF210000}"/>
    <cellStyle name="Normal 17 6 9" xfId="9799" xr:uid="{00000000-0005-0000-0000-0000C0210000}"/>
    <cellStyle name="Normal 17 6_Age_Gender" xfId="9800" xr:uid="{00000000-0005-0000-0000-0000C1210000}"/>
    <cellStyle name="Normal 17 60" xfId="9801" xr:uid="{00000000-0005-0000-0000-0000C2210000}"/>
    <cellStyle name="Normal 17 61" xfId="9802" xr:uid="{00000000-0005-0000-0000-0000C3210000}"/>
    <cellStyle name="Normal 17 62" xfId="9803" xr:uid="{00000000-0005-0000-0000-0000C4210000}"/>
    <cellStyle name="Normal 17 63" xfId="9804" xr:uid="{00000000-0005-0000-0000-0000C5210000}"/>
    <cellStyle name="Normal 17 64" xfId="9805" xr:uid="{00000000-0005-0000-0000-0000C6210000}"/>
    <cellStyle name="Normal 17 65" xfId="9806" xr:uid="{00000000-0005-0000-0000-0000C7210000}"/>
    <cellStyle name="Normal 17 66" xfId="9807" xr:uid="{00000000-0005-0000-0000-0000C8210000}"/>
    <cellStyle name="Normal 17 67" xfId="9808" xr:uid="{00000000-0005-0000-0000-0000C9210000}"/>
    <cellStyle name="Normal 17 68" xfId="9809" xr:uid="{00000000-0005-0000-0000-0000CA210000}"/>
    <cellStyle name="Normal 17 69" xfId="9810" xr:uid="{00000000-0005-0000-0000-0000CB210000}"/>
    <cellStyle name="Normal 17 7" xfId="174" xr:uid="{00000000-0005-0000-0000-0000CC210000}"/>
    <cellStyle name="Normal 17 7 10" xfId="9811" xr:uid="{00000000-0005-0000-0000-0000CD210000}"/>
    <cellStyle name="Normal 17 7 11" xfId="9812" xr:uid="{00000000-0005-0000-0000-0000CE210000}"/>
    <cellStyle name="Normal 17 7 12" xfId="9813" xr:uid="{00000000-0005-0000-0000-0000CF210000}"/>
    <cellStyle name="Normal 17 7 2" xfId="9814" xr:uid="{00000000-0005-0000-0000-0000D0210000}"/>
    <cellStyle name="Normal 17 7 2 10" xfId="9815" xr:uid="{00000000-0005-0000-0000-0000D1210000}"/>
    <cellStyle name="Normal 17 7 2 2" xfId="9816" xr:uid="{00000000-0005-0000-0000-0000D2210000}"/>
    <cellStyle name="Normal 17 7 2 2 2" xfId="9817" xr:uid="{00000000-0005-0000-0000-0000D3210000}"/>
    <cellStyle name="Normal 17 7 2 2 2 2" xfId="9818" xr:uid="{00000000-0005-0000-0000-0000D4210000}"/>
    <cellStyle name="Normal 17 7 2 2 2 2 2" xfId="9819" xr:uid="{00000000-0005-0000-0000-0000D5210000}"/>
    <cellStyle name="Normal 17 7 2 2 2 2 3" xfId="9820" xr:uid="{00000000-0005-0000-0000-0000D6210000}"/>
    <cellStyle name="Normal 17 7 2 2 2 3" xfId="9821" xr:uid="{00000000-0005-0000-0000-0000D7210000}"/>
    <cellStyle name="Normal 17 7 2 2 2 4" xfId="9822" xr:uid="{00000000-0005-0000-0000-0000D8210000}"/>
    <cellStyle name="Normal 17 7 2 2 2 5" xfId="9823" xr:uid="{00000000-0005-0000-0000-0000D9210000}"/>
    <cellStyle name="Normal 17 7 2 2 3" xfId="9824" xr:uid="{00000000-0005-0000-0000-0000DA210000}"/>
    <cellStyle name="Normal 17 7 2 2 3 2" xfId="9825" xr:uid="{00000000-0005-0000-0000-0000DB210000}"/>
    <cellStyle name="Normal 17 7 2 2 3 3" xfId="9826" xr:uid="{00000000-0005-0000-0000-0000DC210000}"/>
    <cellStyle name="Normal 17 7 2 2 4" xfId="9827" xr:uid="{00000000-0005-0000-0000-0000DD210000}"/>
    <cellStyle name="Normal 17 7 2 2 5" xfId="9828" xr:uid="{00000000-0005-0000-0000-0000DE210000}"/>
    <cellStyle name="Normal 17 7 2 2 6" xfId="9829" xr:uid="{00000000-0005-0000-0000-0000DF210000}"/>
    <cellStyle name="Normal 17 7 2 2 7" xfId="9830" xr:uid="{00000000-0005-0000-0000-0000E0210000}"/>
    <cellStyle name="Normal 17 7 2 2 8" xfId="9831" xr:uid="{00000000-0005-0000-0000-0000E1210000}"/>
    <cellStyle name="Normal 17 7 2 3" xfId="9832" xr:uid="{00000000-0005-0000-0000-0000E2210000}"/>
    <cellStyle name="Normal 17 7 2 3 2" xfId="9833" xr:uid="{00000000-0005-0000-0000-0000E3210000}"/>
    <cellStyle name="Normal 17 7 2 3 2 2" xfId="9834" xr:uid="{00000000-0005-0000-0000-0000E4210000}"/>
    <cellStyle name="Normal 17 7 2 3 2 3" xfId="9835" xr:uid="{00000000-0005-0000-0000-0000E5210000}"/>
    <cellStyle name="Normal 17 7 2 3 3" xfId="9836" xr:uid="{00000000-0005-0000-0000-0000E6210000}"/>
    <cellStyle name="Normal 17 7 2 3 4" xfId="9837" xr:uid="{00000000-0005-0000-0000-0000E7210000}"/>
    <cellStyle name="Normal 17 7 2 3 5" xfId="9838" xr:uid="{00000000-0005-0000-0000-0000E8210000}"/>
    <cellStyle name="Normal 17 7 2 4" xfId="9839" xr:uid="{00000000-0005-0000-0000-0000E9210000}"/>
    <cellStyle name="Normal 17 7 2 4 2" xfId="9840" xr:uid="{00000000-0005-0000-0000-0000EA210000}"/>
    <cellStyle name="Normal 17 7 2 4 3" xfId="9841" xr:uid="{00000000-0005-0000-0000-0000EB210000}"/>
    <cellStyle name="Normal 17 7 2 5" xfId="9842" xr:uid="{00000000-0005-0000-0000-0000EC210000}"/>
    <cellStyle name="Normal 17 7 2 5 2" xfId="9843" xr:uid="{00000000-0005-0000-0000-0000ED210000}"/>
    <cellStyle name="Normal 17 7 2 6" xfId="9844" xr:uid="{00000000-0005-0000-0000-0000EE210000}"/>
    <cellStyle name="Normal 17 7 2 6 2" xfId="9845" xr:uid="{00000000-0005-0000-0000-0000EF210000}"/>
    <cellStyle name="Normal 17 7 2 7" xfId="9846" xr:uid="{00000000-0005-0000-0000-0000F0210000}"/>
    <cellStyle name="Normal 17 7 2 8" xfId="9847" xr:uid="{00000000-0005-0000-0000-0000F1210000}"/>
    <cellStyle name="Normal 17 7 2 9" xfId="9848" xr:uid="{00000000-0005-0000-0000-0000F2210000}"/>
    <cellStyle name="Normal 17 7 2_Age_Gender" xfId="9849" xr:uid="{00000000-0005-0000-0000-0000F3210000}"/>
    <cellStyle name="Normal 17 7 3" xfId="9850" xr:uid="{00000000-0005-0000-0000-0000F4210000}"/>
    <cellStyle name="Normal 17 7 3 2" xfId="9851" xr:uid="{00000000-0005-0000-0000-0000F5210000}"/>
    <cellStyle name="Normal 17 7 3 2 2" xfId="9852" xr:uid="{00000000-0005-0000-0000-0000F6210000}"/>
    <cellStyle name="Normal 17 7 3 2 2 2" xfId="9853" xr:uid="{00000000-0005-0000-0000-0000F7210000}"/>
    <cellStyle name="Normal 17 7 3 2 2 3" xfId="9854" xr:uid="{00000000-0005-0000-0000-0000F8210000}"/>
    <cellStyle name="Normal 17 7 3 2 3" xfId="9855" xr:uid="{00000000-0005-0000-0000-0000F9210000}"/>
    <cellStyle name="Normal 17 7 3 2 4" xfId="9856" xr:uid="{00000000-0005-0000-0000-0000FA210000}"/>
    <cellStyle name="Normal 17 7 3 2 5" xfId="9857" xr:uid="{00000000-0005-0000-0000-0000FB210000}"/>
    <cellStyle name="Normal 17 7 3 3" xfId="9858" xr:uid="{00000000-0005-0000-0000-0000FC210000}"/>
    <cellStyle name="Normal 17 7 3 3 2" xfId="9859" xr:uid="{00000000-0005-0000-0000-0000FD210000}"/>
    <cellStyle name="Normal 17 7 3 3 3" xfId="9860" xr:uid="{00000000-0005-0000-0000-0000FE210000}"/>
    <cellStyle name="Normal 17 7 3 4" xfId="9861" xr:uid="{00000000-0005-0000-0000-0000FF210000}"/>
    <cellStyle name="Normal 17 7 3 5" xfId="9862" xr:uid="{00000000-0005-0000-0000-000000220000}"/>
    <cellStyle name="Normal 17 7 3 6" xfId="9863" xr:uid="{00000000-0005-0000-0000-000001220000}"/>
    <cellStyle name="Normal 17 7 3 7" xfId="9864" xr:uid="{00000000-0005-0000-0000-000002220000}"/>
    <cellStyle name="Normal 17 7 3 8" xfId="9865" xr:uid="{00000000-0005-0000-0000-000003220000}"/>
    <cellStyle name="Normal 17 7 4" xfId="9866" xr:uid="{00000000-0005-0000-0000-000004220000}"/>
    <cellStyle name="Normal 17 7 4 2" xfId="9867" xr:uid="{00000000-0005-0000-0000-000005220000}"/>
    <cellStyle name="Normal 17 7 4 2 2" xfId="9868" xr:uid="{00000000-0005-0000-0000-000006220000}"/>
    <cellStyle name="Normal 17 7 4 2 3" xfId="9869" xr:uid="{00000000-0005-0000-0000-000007220000}"/>
    <cellStyle name="Normal 17 7 4 3" xfId="9870" xr:uid="{00000000-0005-0000-0000-000008220000}"/>
    <cellStyle name="Normal 17 7 4 4" xfId="9871" xr:uid="{00000000-0005-0000-0000-000009220000}"/>
    <cellStyle name="Normal 17 7 4 5" xfId="9872" xr:uid="{00000000-0005-0000-0000-00000A220000}"/>
    <cellStyle name="Normal 17 7 4 6" xfId="9873" xr:uid="{00000000-0005-0000-0000-00000B220000}"/>
    <cellStyle name="Normal 17 7 4 7" xfId="9874" xr:uid="{00000000-0005-0000-0000-00000C220000}"/>
    <cellStyle name="Normal 17 7 5" xfId="9875" xr:uid="{00000000-0005-0000-0000-00000D220000}"/>
    <cellStyle name="Normal 17 7 5 2" xfId="9876" xr:uid="{00000000-0005-0000-0000-00000E220000}"/>
    <cellStyle name="Normal 17 7 5 2 2" xfId="9877" xr:uid="{00000000-0005-0000-0000-00000F220000}"/>
    <cellStyle name="Normal 17 7 5 2 3" xfId="9878" xr:uid="{00000000-0005-0000-0000-000010220000}"/>
    <cellStyle name="Normal 17 7 5 3" xfId="9879" xr:uid="{00000000-0005-0000-0000-000011220000}"/>
    <cellStyle name="Normal 17 7 5 4" xfId="9880" xr:uid="{00000000-0005-0000-0000-000012220000}"/>
    <cellStyle name="Normal 17 7 5 5" xfId="9881" xr:uid="{00000000-0005-0000-0000-000013220000}"/>
    <cellStyle name="Normal 17 7 6" xfId="9882" xr:uid="{00000000-0005-0000-0000-000014220000}"/>
    <cellStyle name="Normal 17 7 6 2" xfId="9883" xr:uid="{00000000-0005-0000-0000-000015220000}"/>
    <cellStyle name="Normal 17 7 6 3" xfId="9884" xr:uid="{00000000-0005-0000-0000-000016220000}"/>
    <cellStyle name="Normal 17 7 7" xfId="9885" xr:uid="{00000000-0005-0000-0000-000017220000}"/>
    <cellStyle name="Normal 17 7 7 2" xfId="9886" xr:uid="{00000000-0005-0000-0000-000018220000}"/>
    <cellStyle name="Normal 17 7 8" xfId="9887" xr:uid="{00000000-0005-0000-0000-000019220000}"/>
    <cellStyle name="Normal 17 7 8 2" xfId="9888" xr:uid="{00000000-0005-0000-0000-00001A220000}"/>
    <cellStyle name="Normal 17 7 9" xfId="9889" xr:uid="{00000000-0005-0000-0000-00001B220000}"/>
    <cellStyle name="Normal 17 7_Age_Gender" xfId="9890" xr:uid="{00000000-0005-0000-0000-00001C220000}"/>
    <cellStyle name="Normal 17 70" xfId="9891" xr:uid="{00000000-0005-0000-0000-00001D220000}"/>
    <cellStyle name="Normal 17 71" xfId="9892" xr:uid="{00000000-0005-0000-0000-00001E220000}"/>
    <cellStyle name="Normal 17 72" xfId="9893" xr:uid="{00000000-0005-0000-0000-00001F220000}"/>
    <cellStyle name="Normal 17 73" xfId="9894" xr:uid="{00000000-0005-0000-0000-000020220000}"/>
    <cellStyle name="Normal 17 74" xfId="9895" xr:uid="{00000000-0005-0000-0000-000021220000}"/>
    <cellStyle name="Normal 17 75" xfId="9896" xr:uid="{00000000-0005-0000-0000-000022220000}"/>
    <cellStyle name="Normal 17 76" xfId="9897" xr:uid="{00000000-0005-0000-0000-000023220000}"/>
    <cellStyle name="Normal 17 77" xfId="9898" xr:uid="{00000000-0005-0000-0000-000024220000}"/>
    <cellStyle name="Normal 17 78" xfId="9899" xr:uid="{00000000-0005-0000-0000-000025220000}"/>
    <cellStyle name="Normal 17 8" xfId="175" xr:uid="{00000000-0005-0000-0000-000026220000}"/>
    <cellStyle name="Normal 17 8 10" xfId="9900" xr:uid="{00000000-0005-0000-0000-000027220000}"/>
    <cellStyle name="Normal 17 8 11" xfId="9901" xr:uid="{00000000-0005-0000-0000-000028220000}"/>
    <cellStyle name="Normal 17 8 12" xfId="9902" xr:uid="{00000000-0005-0000-0000-000029220000}"/>
    <cellStyle name="Normal 17 8 2" xfId="9903" xr:uid="{00000000-0005-0000-0000-00002A220000}"/>
    <cellStyle name="Normal 17 8 2 10" xfId="9904" xr:uid="{00000000-0005-0000-0000-00002B220000}"/>
    <cellStyle name="Normal 17 8 2 2" xfId="9905" xr:uid="{00000000-0005-0000-0000-00002C220000}"/>
    <cellStyle name="Normal 17 8 2 2 2" xfId="9906" xr:uid="{00000000-0005-0000-0000-00002D220000}"/>
    <cellStyle name="Normal 17 8 2 2 2 2" xfId="9907" xr:uid="{00000000-0005-0000-0000-00002E220000}"/>
    <cellStyle name="Normal 17 8 2 2 2 2 2" xfId="9908" xr:uid="{00000000-0005-0000-0000-00002F220000}"/>
    <cellStyle name="Normal 17 8 2 2 2 2 3" xfId="9909" xr:uid="{00000000-0005-0000-0000-000030220000}"/>
    <cellStyle name="Normal 17 8 2 2 2 3" xfId="9910" xr:uid="{00000000-0005-0000-0000-000031220000}"/>
    <cellStyle name="Normal 17 8 2 2 2 4" xfId="9911" xr:uid="{00000000-0005-0000-0000-000032220000}"/>
    <cellStyle name="Normal 17 8 2 2 2 5" xfId="9912" xr:uid="{00000000-0005-0000-0000-000033220000}"/>
    <cellStyle name="Normal 17 8 2 2 3" xfId="9913" xr:uid="{00000000-0005-0000-0000-000034220000}"/>
    <cellStyle name="Normal 17 8 2 2 3 2" xfId="9914" xr:uid="{00000000-0005-0000-0000-000035220000}"/>
    <cellStyle name="Normal 17 8 2 2 3 3" xfId="9915" xr:uid="{00000000-0005-0000-0000-000036220000}"/>
    <cellStyle name="Normal 17 8 2 2 4" xfId="9916" xr:uid="{00000000-0005-0000-0000-000037220000}"/>
    <cellStyle name="Normal 17 8 2 2 5" xfId="9917" xr:uid="{00000000-0005-0000-0000-000038220000}"/>
    <cellStyle name="Normal 17 8 2 2 6" xfId="9918" xr:uid="{00000000-0005-0000-0000-000039220000}"/>
    <cellStyle name="Normal 17 8 2 2 7" xfId="9919" xr:uid="{00000000-0005-0000-0000-00003A220000}"/>
    <cellStyle name="Normal 17 8 2 2 8" xfId="9920" xr:uid="{00000000-0005-0000-0000-00003B220000}"/>
    <cellStyle name="Normal 17 8 2 3" xfId="9921" xr:uid="{00000000-0005-0000-0000-00003C220000}"/>
    <cellStyle name="Normal 17 8 2 3 2" xfId="9922" xr:uid="{00000000-0005-0000-0000-00003D220000}"/>
    <cellStyle name="Normal 17 8 2 3 2 2" xfId="9923" xr:uid="{00000000-0005-0000-0000-00003E220000}"/>
    <cellStyle name="Normal 17 8 2 3 2 3" xfId="9924" xr:uid="{00000000-0005-0000-0000-00003F220000}"/>
    <cellStyle name="Normal 17 8 2 3 3" xfId="9925" xr:uid="{00000000-0005-0000-0000-000040220000}"/>
    <cellStyle name="Normal 17 8 2 3 4" xfId="9926" xr:uid="{00000000-0005-0000-0000-000041220000}"/>
    <cellStyle name="Normal 17 8 2 3 5" xfId="9927" xr:uid="{00000000-0005-0000-0000-000042220000}"/>
    <cellStyle name="Normal 17 8 2 4" xfId="9928" xr:uid="{00000000-0005-0000-0000-000043220000}"/>
    <cellStyle name="Normal 17 8 2 4 2" xfId="9929" xr:uid="{00000000-0005-0000-0000-000044220000}"/>
    <cellStyle name="Normal 17 8 2 4 3" xfId="9930" xr:uid="{00000000-0005-0000-0000-000045220000}"/>
    <cellStyle name="Normal 17 8 2 5" xfId="9931" xr:uid="{00000000-0005-0000-0000-000046220000}"/>
    <cellStyle name="Normal 17 8 2 5 2" xfId="9932" xr:uid="{00000000-0005-0000-0000-000047220000}"/>
    <cellStyle name="Normal 17 8 2 6" xfId="9933" xr:uid="{00000000-0005-0000-0000-000048220000}"/>
    <cellStyle name="Normal 17 8 2 6 2" xfId="9934" xr:uid="{00000000-0005-0000-0000-000049220000}"/>
    <cellStyle name="Normal 17 8 2 7" xfId="9935" xr:uid="{00000000-0005-0000-0000-00004A220000}"/>
    <cellStyle name="Normal 17 8 2 8" xfId="9936" xr:uid="{00000000-0005-0000-0000-00004B220000}"/>
    <cellStyle name="Normal 17 8 2 9" xfId="9937" xr:uid="{00000000-0005-0000-0000-00004C220000}"/>
    <cellStyle name="Normal 17 8 2_Age_Gender" xfId="9938" xr:uid="{00000000-0005-0000-0000-00004D220000}"/>
    <cellStyle name="Normal 17 8 3" xfId="9939" xr:uid="{00000000-0005-0000-0000-00004E220000}"/>
    <cellStyle name="Normal 17 8 3 2" xfId="9940" xr:uid="{00000000-0005-0000-0000-00004F220000}"/>
    <cellStyle name="Normal 17 8 3 2 2" xfId="9941" xr:uid="{00000000-0005-0000-0000-000050220000}"/>
    <cellStyle name="Normal 17 8 3 2 2 2" xfId="9942" xr:uid="{00000000-0005-0000-0000-000051220000}"/>
    <cellStyle name="Normal 17 8 3 2 2 3" xfId="9943" xr:uid="{00000000-0005-0000-0000-000052220000}"/>
    <cellStyle name="Normal 17 8 3 2 3" xfId="9944" xr:uid="{00000000-0005-0000-0000-000053220000}"/>
    <cellStyle name="Normal 17 8 3 2 4" xfId="9945" xr:uid="{00000000-0005-0000-0000-000054220000}"/>
    <cellStyle name="Normal 17 8 3 2 5" xfId="9946" xr:uid="{00000000-0005-0000-0000-000055220000}"/>
    <cellStyle name="Normal 17 8 3 3" xfId="9947" xr:uid="{00000000-0005-0000-0000-000056220000}"/>
    <cellStyle name="Normal 17 8 3 3 2" xfId="9948" xr:uid="{00000000-0005-0000-0000-000057220000}"/>
    <cellStyle name="Normal 17 8 3 3 3" xfId="9949" xr:uid="{00000000-0005-0000-0000-000058220000}"/>
    <cellStyle name="Normal 17 8 3 4" xfId="9950" xr:uid="{00000000-0005-0000-0000-000059220000}"/>
    <cellStyle name="Normal 17 8 3 5" xfId="9951" xr:uid="{00000000-0005-0000-0000-00005A220000}"/>
    <cellStyle name="Normal 17 8 3 6" xfId="9952" xr:uid="{00000000-0005-0000-0000-00005B220000}"/>
    <cellStyle name="Normal 17 8 3 7" xfId="9953" xr:uid="{00000000-0005-0000-0000-00005C220000}"/>
    <cellStyle name="Normal 17 8 3 8" xfId="9954" xr:uid="{00000000-0005-0000-0000-00005D220000}"/>
    <cellStyle name="Normal 17 8 4" xfId="9955" xr:uid="{00000000-0005-0000-0000-00005E220000}"/>
    <cellStyle name="Normal 17 8 4 2" xfId="9956" xr:uid="{00000000-0005-0000-0000-00005F220000}"/>
    <cellStyle name="Normal 17 8 4 2 2" xfId="9957" xr:uid="{00000000-0005-0000-0000-000060220000}"/>
    <cellStyle name="Normal 17 8 4 2 3" xfId="9958" xr:uid="{00000000-0005-0000-0000-000061220000}"/>
    <cellStyle name="Normal 17 8 4 3" xfId="9959" xr:uid="{00000000-0005-0000-0000-000062220000}"/>
    <cellStyle name="Normal 17 8 4 4" xfId="9960" xr:uid="{00000000-0005-0000-0000-000063220000}"/>
    <cellStyle name="Normal 17 8 4 5" xfId="9961" xr:uid="{00000000-0005-0000-0000-000064220000}"/>
    <cellStyle name="Normal 17 8 4 6" xfId="9962" xr:uid="{00000000-0005-0000-0000-000065220000}"/>
    <cellStyle name="Normal 17 8 4 7" xfId="9963" xr:uid="{00000000-0005-0000-0000-000066220000}"/>
    <cellStyle name="Normal 17 8 5" xfId="9964" xr:uid="{00000000-0005-0000-0000-000067220000}"/>
    <cellStyle name="Normal 17 8 5 2" xfId="9965" xr:uid="{00000000-0005-0000-0000-000068220000}"/>
    <cellStyle name="Normal 17 8 5 2 2" xfId="9966" xr:uid="{00000000-0005-0000-0000-000069220000}"/>
    <cellStyle name="Normal 17 8 5 2 3" xfId="9967" xr:uid="{00000000-0005-0000-0000-00006A220000}"/>
    <cellStyle name="Normal 17 8 5 3" xfId="9968" xr:uid="{00000000-0005-0000-0000-00006B220000}"/>
    <cellStyle name="Normal 17 8 5 4" xfId="9969" xr:uid="{00000000-0005-0000-0000-00006C220000}"/>
    <cellStyle name="Normal 17 8 5 5" xfId="9970" xr:uid="{00000000-0005-0000-0000-00006D220000}"/>
    <cellStyle name="Normal 17 8 6" xfId="9971" xr:uid="{00000000-0005-0000-0000-00006E220000}"/>
    <cellStyle name="Normal 17 8 6 2" xfId="9972" xr:uid="{00000000-0005-0000-0000-00006F220000}"/>
    <cellStyle name="Normal 17 8 6 3" xfId="9973" xr:uid="{00000000-0005-0000-0000-000070220000}"/>
    <cellStyle name="Normal 17 8 7" xfId="9974" xr:uid="{00000000-0005-0000-0000-000071220000}"/>
    <cellStyle name="Normal 17 8 7 2" xfId="9975" xr:uid="{00000000-0005-0000-0000-000072220000}"/>
    <cellStyle name="Normal 17 8 8" xfId="9976" xr:uid="{00000000-0005-0000-0000-000073220000}"/>
    <cellStyle name="Normal 17 8 8 2" xfId="9977" xr:uid="{00000000-0005-0000-0000-000074220000}"/>
    <cellStyle name="Normal 17 8 9" xfId="9978" xr:uid="{00000000-0005-0000-0000-000075220000}"/>
    <cellStyle name="Normal 17 8_Age_Gender" xfId="9979" xr:uid="{00000000-0005-0000-0000-000076220000}"/>
    <cellStyle name="Normal 17 9" xfId="176" xr:uid="{00000000-0005-0000-0000-000077220000}"/>
    <cellStyle name="Normal 17 9 10" xfId="9980" xr:uid="{00000000-0005-0000-0000-000078220000}"/>
    <cellStyle name="Normal 17 9 11" xfId="9981" xr:uid="{00000000-0005-0000-0000-000079220000}"/>
    <cellStyle name="Normal 17 9 12" xfId="9982" xr:uid="{00000000-0005-0000-0000-00007A220000}"/>
    <cellStyle name="Normal 17 9 2" xfId="9983" xr:uid="{00000000-0005-0000-0000-00007B220000}"/>
    <cellStyle name="Normal 17 9 2 10" xfId="9984" xr:uid="{00000000-0005-0000-0000-00007C220000}"/>
    <cellStyle name="Normal 17 9 2 2" xfId="9985" xr:uid="{00000000-0005-0000-0000-00007D220000}"/>
    <cellStyle name="Normal 17 9 2 2 2" xfId="9986" xr:uid="{00000000-0005-0000-0000-00007E220000}"/>
    <cellStyle name="Normal 17 9 2 2 2 2" xfId="9987" xr:uid="{00000000-0005-0000-0000-00007F220000}"/>
    <cellStyle name="Normal 17 9 2 2 2 2 2" xfId="9988" xr:uid="{00000000-0005-0000-0000-000080220000}"/>
    <cellStyle name="Normal 17 9 2 2 2 2 3" xfId="9989" xr:uid="{00000000-0005-0000-0000-000081220000}"/>
    <cellStyle name="Normal 17 9 2 2 2 3" xfId="9990" xr:uid="{00000000-0005-0000-0000-000082220000}"/>
    <cellStyle name="Normal 17 9 2 2 2 4" xfId="9991" xr:uid="{00000000-0005-0000-0000-000083220000}"/>
    <cellStyle name="Normal 17 9 2 2 2 5" xfId="9992" xr:uid="{00000000-0005-0000-0000-000084220000}"/>
    <cellStyle name="Normal 17 9 2 2 3" xfId="9993" xr:uid="{00000000-0005-0000-0000-000085220000}"/>
    <cellStyle name="Normal 17 9 2 2 3 2" xfId="9994" xr:uid="{00000000-0005-0000-0000-000086220000}"/>
    <cellStyle name="Normal 17 9 2 2 3 3" xfId="9995" xr:uid="{00000000-0005-0000-0000-000087220000}"/>
    <cellStyle name="Normal 17 9 2 2 4" xfId="9996" xr:uid="{00000000-0005-0000-0000-000088220000}"/>
    <cellStyle name="Normal 17 9 2 2 5" xfId="9997" xr:uid="{00000000-0005-0000-0000-000089220000}"/>
    <cellStyle name="Normal 17 9 2 2 6" xfId="9998" xr:uid="{00000000-0005-0000-0000-00008A220000}"/>
    <cellStyle name="Normal 17 9 2 2 7" xfId="9999" xr:uid="{00000000-0005-0000-0000-00008B220000}"/>
    <cellStyle name="Normal 17 9 2 2 8" xfId="10000" xr:uid="{00000000-0005-0000-0000-00008C220000}"/>
    <cellStyle name="Normal 17 9 2 3" xfId="10001" xr:uid="{00000000-0005-0000-0000-00008D220000}"/>
    <cellStyle name="Normal 17 9 2 3 2" xfId="10002" xr:uid="{00000000-0005-0000-0000-00008E220000}"/>
    <cellStyle name="Normal 17 9 2 3 2 2" xfId="10003" xr:uid="{00000000-0005-0000-0000-00008F220000}"/>
    <cellStyle name="Normal 17 9 2 3 2 3" xfId="10004" xr:uid="{00000000-0005-0000-0000-000090220000}"/>
    <cellStyle name="Normal 17 9 2 3 3" xfId="10005" xr:uid="{00000000-0005-0000-0000-000091220000}"/>
    <cellStyle name="Normal 17 9 2 3 4" xfId="10006" xr:uid="{00000000-0005-0000-0000-000092220000}"/>
    <cellStyle name="Normal 17 9 2 3 5" xfId="10007" xr:uid="{00000000-0005-0000-0000-000093220000}"/>
    <cellStyle name="Normal 17 9 2 4" xfId="10008" xr:uid="{00000000-0005-0000-0000-000094220000}"/>
    <cellStyle name="Normal 17 9 2 4 2" xfId="10009" xr:uid="{00000000-0005-0000-0000-000095220000}"/>
    <cellStyle name="Normal 17 9 2 4 3" xfId="10010" xr:uid="{00000000-0005-0000-0000-000096220000}"/>
    <cellStyle name="Normal 17 9 2 5" xfId="10011" xr:uid="{00000000-0005-0000-0000-000097220000}"/>
    <cellStyle name="Normal 17 9 2 5 2" xfId="10012" xr:uid="{00000000-0005-0000-0000-000098220000}"/>
    <cellStyle name="Normal 17 9 2 6" xfId="10013" xr:uid="{00000000-0005-0000-0000-000099220000}"/>
    <cellStyle name="Normal 17 9 2 6 2" xfId="10014" xr:uid="{00000000-0005-0000-0000-00009A220000}"/>
    <cellStyle name="Normal 17 9 2 7" xfId="10015" xr:uid="{00000000-0005-0000-0000-00009B220000}"/>
    <cellStyle name="Normal 17 9 2 8" xfId="10016" xr:uid="{00000000-0005-0000-0000-00009C220000}"/>
    <cellStyle name="Normal 17 9 2 9" xfId="10017" xr:uid="{00000000-0005-0000-0000-00009D220000}"/>
    <cellStyle name="Normal 17 9 2_Age_Gender" xfId="10018" xr:uid="{00000000-0005-0000-0000-00009E220000}"/>
    <cellStyle name="Normal 17 9 3" xfId="10019" xr:uid="{00000000-0005-0000-0000-00009F220000}"/>
    <cellStyle name="Normal 17 9 3 2" xfId="10020" xr:uid="{00000000-0005-0000-0000-0000A0220000}"/>
    <cellStyle name="Normal 17 9 3 2 2" xfId="10021" xr:uid="{00000000-0005-0000-0000-0000A1220000}"/>
    <cellStyle name="Normal 17 9 3 2 2 2" xfId="10022" xr:uid="{00000000-0005-0000-0000-0000A2220000}"/>
    <cellStyle name="Normal 17 9 3 2 2 3" xfId="10023" xr:uid="{00000000-0005-0000-0000-0000A3220000}"/>
    <cellStyle name="Normal 17 9 3 2 3" xfId="10024" xr:uid="{00000000-0005-0000-0000-0000A4220000}"/>
    <cellStyle name="Normal 17 9 3 2 4" xfId="10025" xr:uid="{00000000-0005-0000-0000-0000A5220000}"/>
    <cellStyle name="Normal 17 9 3 2 5" xfId="10026" xr:uid="{00000000-0005-0000-0000-0000A6220000}"/>
    <cellStyle name="Normal 17 9 3 3" xfId="10027" xr:uid="{00000000-0005-0000-0000-0000A7220000}"/>
    <cellStyle name="Normal 17 9 3 3 2" xfId="10028" xr:uid="{00000000-0005-0000-0000-0000A8220000}"/>
    <cellStyle name="Normal 17 9 3 3 3" xfId="10029" xr:uid="{00000000-0005-0000-0000-0000A9220000}"/>
    <cellStyle name="Normal 17 9 3 4" xfId="10030" xr:uid="{00000000-0005-0000-0000-0000AA220000}"/>
    <cellStyle name="Normal 17 9 3 5" xfId="10031" xr:uid="{00000000-0005-0000-0000-0000AB220000}"/>
    <cellStyle name="Normal 17 9 3 6" xfId="10032" xr:uid="{00000000-0005-0000-0000-0000AC220000}"/>
    <cellStyle name="Normal 17 9 3 7" xfId="10033" xr:uid="{00000000-0005-0000-0000-0000AD220000}"/>
    <cellStyle name="Normal 17 9 3 8" xfId="10034" xr:uid="{00000000-0005-0000-0000-0000AE220000}"/>
    <cellStyle name="Normal 17 9 4" xfId="10035" xr:uid="{00000000-0005-0000-0000-0000AF220000}"/>
    <cellStyle name="Normal 17 9 4 2" xfId="10036" xr:uid="{00000000-0005-0000-0000-0000B0220000}"/>
    <cellStyle name="Normal 17 9 4 2 2" xfId="10037" xr:uid="{00000000-0005-0000-0000-0000B1220000}"/>
    <cellStyle name="Normal 17 9 4 2 3" xfId="10038" xr:uid="{00000000-0005-0000-0000-0000B2220000}"/>
    <cellStyle name="Normal 17 9 4 3" xfId="10039" xr:uid="{00000000-0005-0000-0000-0000B3220000}"/>
    <cellStyle name="Normal 17 9 4 4" xfId="10040" xr:uid="{00000000-0005-0000-0000-0000B4220000}"/>
    <cellStyle name="Normal 17 9 4 5" xfId="10041" xr:uid="{00000000-0005-0000-0000-0000B5220000}"/>
    <cellStyle name="Normal 17 9 4 6" xfId="10042" xr:uid="{00000000-0005-0000-0000-0000B6220000}"/>
    <cellStyle name="Normal 17 9 4 7" xfId="10043" xr:uid="{00000000-0005-0000-0000-0000B7220000}"/>
    <cellStyle name="Normal 17 9 5" xfId="10044" xr:uid="{00000000-0005-0000-0000-0000B8220000}"/>
    <cellStyle name="Normal 17 9 5 2" xfId="10045" xr:uid="{00000000-0005-0000-0000-0000B9220000}"/>
    <cellStyle name="Normal 17 9 5 2 2" xfId="10046" xr:uid="{00000000-0005-0000-0000-0000BA220000}"/>
    <cellStyle name="Normal 17 9 5 2 3" xfId="10047" xr:uid="{00000000-0005-0000-0000-0000BB220000}"/>
    <cellStyle name="Normal 17 9 5 3" xfId="10048" xr:uid="{00000000-0005-0000-0000-0000BC220000}"/>
    <cellStyle name="Normal 17 9 5 4" xfId="10049" xr:uid="{00000000-0005-0000-0000-0000BD220000}"/>
    <cellStyle name="Normal 17 9 5 5" xfId="10050" xr:uid="{00000000-0005-0000-0000-0000BE220000}"/>
    <cellStyle name="Normal 17 9 6" xfId="10051" xr:uid="{00000000-0005-0000-0000-0000BF220000}"/>
    <cellStyle name="Normal 17 9 6 2" xfId="10052" xr:uid="{00000000-0005-0000-0000-0000C0220000}"/>
    <cellStyle name="Normal 17 9 6 3" xfId="10053" xr:uid="{00000000-0005-0000-0000-0000C1220000}"/>
    <cellStyle name="Normal 17 9 7" xfId="10054" xr:uid="{00000000-0005-0000-0000-0000C2220000}"/>
    <cellStyle name="Normal 17 9 7 2" xfId="10055" xr:uid="{00000000-0005-0000-0000-0000C3220000}"/>
    <cellStyle name="Normal 17 9 8" xfId="10056" xr:uid="{00000000-0005-0000-0000-0000C4220000}"/>
    <cellStyle name="Normal 17 9 8 2" xfId="10057" xr:uid="{00000000-0005-0000-0000-0000C5220000}"/>
    <cellStyle name="Normal 17 9 9" xfId="10058" xr:uid="{00000000-0005-0000-0000-0000C6220000}"/>
    <cellStyle name="Normal 17 9_Age_Gender" xfId="10059" xr:uid="{00000000-0005-0000-0000-0000C7220000}"/>
    <cellStyle name="Normal 17_Lookups" xfId="10060" xr:uid="{00000000-0005-0000-0000-0000C8220000}"/>
    <cellStyle name="Normal 170" xfId="1168" xr:uid="{00000000-0005-0000-0000-0000C9220000}"/>
    <cellStyle name="Normal 171" xfId="1169" xr:uid="{00000000-0005-0000-0000-0000CA220000}"/>
    <cellStyle name="Normal 172" xfId="1170" xr:uid="{00000000-0005-0000-0000-0000CB220000}"/>
    <cellStyle name="Normal 173" xfId="1171" xr:uid="{00000000-0005-0000-0000-0000CC220000}"/>
    <cellStyle name="Normal 174" xfId="1172" xr:uid="{00000000-0005-0000-0000-0000CD220000}"/>
    <cellStyle name="Normal 175" xfId="1173" xr:uid="{00000000-0005-0000-0000-0000CE220000}"/>
    <cellStyle name="Normal 176" xfId="10061" xr:uid="{00000000-0005-0000-0000-0000CF220000}"/>
    <cellStyle name="Normal 177" xfId="10062" xr:uid="{00000000-0005-0000-0000-0000D0220000}"/>
    <cellStyle name="Normal 178" xfId="10063" xr:uid="{00000000-0005-0000-0000-0000D1220000}"/>
    <cellStyle name="Normal 179" xfId="10064" xr:uid="{00000000-0005-0000-0000-0000D2220000}"/>
    <cellStyle name="Normal 18" xfId="612" xr:uid="{00000000-0005-0000-0000-0000D3220000}"/>
    <cellStyle name="Normal 18 10" xfId="10065" xr:uid="{00000000-0005-0000-0000-0000D4220000}"/>
    <cellStyle name="Normal 18 10 2" xfId="10066" xr:uid="{00000000-0005-0000-0000-0000D5220000}"/>
    <cellStyle name="Normal 18 11" xfId="10067" xr:uid="{00000000-0005-0000-0000-0000D6220000}"/>
    <cellStyle name="Normal 18 12" xfId="10068" xr:uid="{00000000-0005-0000-0000-0000D7220000}"/>
    <cellStyle name="Normal 18 13" xfId="10069" xr:uid="{00000000-0005-0000-0000-0000D8220000}"/>
    <cellStyle name="Normal 18 14" xfId="10070" xr:uid="{00000000-0005-0000-0000-0000D9220000}"/>
    <cellStyle name="Normal 18 2" xfId="177" xr:uid="{00000000-0005-0000-0000-0000DA220000}"/>
    <cellStyle name="Normal 18 2 10" xfId="10071" xr:uid="{00000000-0005-0000-0000-0000DB220000}"/>
    <cellStyle name="Normal 18 2 11" xfId="10072" xr:uid="{00000000-0005-0000-0000-0000DC220000}"/>
    <cellStyle name="Normal 18 2 12" xfId="10073" xr:uid="{00000000-0005-0000-0000-0000DD220000}"/>
    <cellStyle name="Normal 18 2 2" xfId="10074" xr:uid="{00000000-0005-0000-0000-0000DE220000}"/>
    <cellStyle name="Normal 18 2 2 10" xfId="10075" xr:uid="{00000000-0005-0000-0000-0000DF220000}"/>
    <cellStyle name="Normal 18 2 2 2" xfId="10076" xr:uid="{00000000-0005-0000-0000-0000E0220000}"/>
    <cellStyle name="Normal 18 2 2 2 2" xfId="10077" xr:uid="{00000000-0005-0000-0000-0000E1220000}"/>
    <cellStyle name="Normal 18 2 2 2 2 2" xfId="10078" xr:uid="{00000000-0005-0000-0000-0000E2220000}"/>
    <cellStyle name="Normal 18 2 2 2 2 2 2" xfId="10079" xr:uid="{00000000-0005-0000-0000-0000E3220000}"/>
    <cellStyle name="Normal 18 2 2 2 2 2 3" xfId="10080" xr:uid="{00000000-0005-0000-0000-0000E4220000}"/>
    <cellStyle name="Normal 18 2 2 2 2 3" xfId="10081" xr:uid="{00000000-0005-0000-0000-0000E5220000}"/>
    <cellStyle name="Normal 18 2 2 2 2 4" xfId="10082" xr:uid="{00000000-0005-0000-0000-0000E6220000}"/>
    <cellStyle name="Normal 18 2 2 2 2 5" xfId="10083" xr:uid="{00000000-0005-0000-0000-0000E7220000}"/>
    <cellStyle name="Normal 18 2 2 2 3" xfId="10084" xr:uid="{00000000-0005-0000-0000-0000E8220000}"/>
    <cellStyle name="Normal 18 2 2 2 3 2" xfId="10085" xr:uid="{00000000-0005-0000-0000-0000E9220000}"/>
    <cellStyle name="Normal 18 2 2 2 3 3" xfId="10086" xr:uid="{00000000-0005-0000-0000-0000EA220000}"/>
    <cellStyle name="Normal 18 2 2 2 4" xfId="10087" xr:uid="{00000000-0005-0000-0000-0000EB220000}"/>
    <cellStyle name="Normal 18 2 2 2 5" xfId="10088" xr:uid="{00000000-0005-0000-0000-0000EC220000}"/>
    <cellStyle name="Normal 18 2 2 2 6" xfId="10089" xr:uid="{00000000-0005-0000-0000-0000ED220000}"/>
    <cellStyle name="Normal 18 2 2 2 7" xfId="10090" xr:uid="{00000000-0005-0000-0000-0000EE220000}"/>
    <cellStyle name="Normal 18 2 2 2 8" xfId="10091" xr:uid="{00000000-0005-0000-0000-0000EF220000}"/>
    <cellStyle name="Normal 18 2 2 3" xfId="10092" xr:uid="{00000000-0005-0000-0000-0000F0220000}"/>
    <cellStyle name="Normal 18 2 2 3 2" xfId="10093" xr:uid="{00000000-0005-0000-0000-0000F1220000}"/>
    <cellStyle name="Normal 18 2 2 3 2 2" xfId="10094" xr:uid="{00000000-0005-0000-0000-0000F2220000}"/>
    <cellStyle name="Normal 18 2 2 3 2 3" xfId="10095" xr:uid="{00000000-0005-0000-0000-0000F3220000}"/>
    <cellStyle name="Normal 18 2 2 3 3" xfId="10096" xr:uid="{00000000-0005-0000-0000-0000F4220000}"/>
    <cellStyle name="Normal 18 2 2 3 4" xfId="10097" xr:uid="{00000000-0005-0000-0000-0000F5220000}"/>
    <cellStyle name="Normal 18 2 2 3 5" xfId="10098" xr:uid="{00000000-0005-0000-0000-0000F6220000}"/>
    <cellStyle name="Normal 18 2 2 4" xfId="10099" xr:uid="{00000000-0005-0000-0000-0000F7220000}"/>
    <cellStyle name="Normal 18 2 2 4 2" xfId="10100" xr:uid="{00000000-0005-0000-0000-0000F8220000}"/>
    <cellStyle name="Normal 18 2 2 4 3" xfId="10101" xr:uid="{00000000-0005-0000-0000-0000F9220000}"/>
    <cellStyle name="Normal 18 2 2 5" xfId="10102" xr:uid="{00000000-0005-0000-0000-0000FA220000}"/>
    <cellStyle name="Normal 18 2 2 5 2" xfId="10103" xr:uid="{00000000-0005-0000-0000-0000FB220000}"/>
    <cellStyle name="Normal 18 2 2 6" xfId="10104" xr:uid="{00000000-0005-0000-0000-0000FC220000}"/>
    <cellStyle name="Normal 18 2 2 6 2" xfId="10105" xr:uid="{00000000-0005-0000-0000-0000FD220000}"/>
    <cellStyle name="Normal 18 2 2 7" xfId="10106" xr:uid="{00000000-0005-0000-0000-0000FE220000}"/>
    <cellStyle name="Normal 18 2 2 8" xfId="10107" xr:uid="{00000000-0005-0000-0000-0000FF220000}"/>
    <cellStyle name="Normal 18 2 2 9" xfId="10108" xr:uid="{00000000-0005-0000-0000-000000230000}"/>
    <cellStyle name="Normal 18 2 2_Age_Gender" xfId="10109" xr:uid="{00000000-0005-0000-0000-000001230000}"/>
    <cellStyle name="Normal 18 2 3" xfId="10110" xr:uid="{00000000-0005-0000-0000-000002230000}"/>
    <cellStyle name="Normal 18 2 3 2" xfId="10111" xr:uid="{00000000-0005-0000-0000-000003230000}"/>
    <cellStyle name="Normal 18 2 3 2 2" xfId="10112" xr:uid="{00000000-0005-0000-0000-000004230000}"/>
    <cellStyle name="Normal 18 2 3 2 2 2" xfId="10113" xr:uid="{00000000-0005-0000-0000-000005230000}"/>
    <cellStyle name="Normal 18 2 3 2 2 3" xfId="10114" xr:uid="{00000000-0005-0000-0000-000006230000}"/>
    <cellStyle name="Normal 18 2 3 2 3" xfId="10115" xr:uid="{00000000-0005-0000-0000-000007230000}"/>
    <cellStyle name="Normal 18 2 3 2 4" xfId="10116" xr:uid="{00000000-0005-0000-0000-000008230000}"/>
    <cellStyle name="Normal 18 2 3 2 5" xfId="10117" xr:uid="{00000000-0005-0000-0000-000009230000}"/>
    <cellStyle name="Normal 18 2 3 3" xfId="10118" xr:uid="{00000000-0005-0000-0000-00000A230000}"/>
    <cellStyle name="Normal 18 2 3 3 2" xfId="10119" xr:uid="{00000000-0005-0000-0000-00000B230000}"/>
    <cellStyle name="Normal 18 2 3 3 3" xfId="10120" xr:uid="{00000000-0005-0000-0000-00000C230000}"/>
    <cellStyle name="Normal 18 2 3 4" xfId="10121" xr:uid="{00000000-0005-0000-0000-00000D230000}"/>
    <cellStyle name="Normal 18 2 3 5" xfId="10122" xr:uid="{00000000-0005-0000-0000-00000E230000}"/>
    <cellStyle name="Normal 18 2 3 6" xfId="10123" xr:uid="{00000000-0005-0000-0000-00000F230000}"/>
    <cellStyle name="Normal 18 2 3 7" xfId="10124" xr:uid="{00000000-0005-0000-0000-000010230000}"/>
    <cellStyle name="Normal 18 2 3 8" xfId="10125" xr:uid="{00000000-0005-0000-0000-000011230000}"/>
    <cellStyle name="Normal 18 2 4" xfId="10126" xr:uid="{00000000-0005-0000-0000-000012230000}"/>
    <cellStyle name="Normal 18 2 4 2" xfId="10127" xr:uid="{00000000-0005-0000-0000-000013230000}"/>
    <cellStyle name="Normal 18 2 4 2 2" xfId="10128" xr:uid="{00000000-0005-0000-0000-000014230000}"/>
    <cellStyle name="Normal 18 2 4 2 3" xfId="10129" xr:uid="{00000000-0005-0000-0000-000015230000}"/>
    <cellStyle name="Normal 18 2 4 3" xfId="10130" xr:uid="{00000000-0005-0000-0000-000016230000}"/>
    <cellStyle name="Normal 18 2 4 4" xfId="10131" xr:uid="{00000000-0005-0000-0000-000017230000}"/>
    <cellStyle name="Normal 18 2 4 5" xfId="10132" xr:uid="{00000000-0005-0000-0000-000018230000}"/>
    <cellStyle name="Normal 18 2 4 6" xfId="10133" xr:uid="{00000000-0005-0000-0000-000019230000}"/>
    <cellStyle name="Normal 18 2 4 7" xfId="10134" xr:uid="{00000000-0005-0000-0000-00001A230000}"/>
    <cellStyle name="Normal 18 2 5" xfId="10135" xr:uid="{00000000-0005-0000-0000-00001B230000}"/>
    <cellStyle name="Normal 18 2 5 2" xfId="10136" xr:uid="{00000000-0005-0000-0000-00001C230000}"/>
    <cellStyle name="Normal 18 2 5 2 2" xfId="10137" xr:uid="{00000000-0005-0000-0000-00001D230000}"/>
    <cellStyle name="Normal 18 2 5 2 3" xfId="10138" xr:uid="{00000000-0005-0000-0000-00001E230000}"/>
    <cellStyle name="Normal 18 2 5 3" xfId="10139" xr:uid="{00000000-0005-0000-0000-00001F230000}"/>
    <cellStyle name="Normal 18 2 5 4" xfId="10140" xr:uid="{00000000-0005-0000-0000-000020230000}"/>
    <cellStyle name="Normal 18 2 5 5" xfId="10141" xr:uid="{00000000-0005-0000-0000-000021230000}"/>
    <cellStyle name="Normal 18 2 6" xfId="10142" xr:uid="{00000000-0005-0000-0000-000022230000}"/>
    <cellStyle name="Normal 18 2 6 2" xfId="10143" xr:uid="{00000000-0005-0000-0000-000023230000}"/>
    <cellStyle name="Normal 18 2 6 3" xfId="10144" xr:uid="{00000000-0005-0000-0000-000024230000}"/>
    <cellStyle name="Normal 18 2 7" xfId="10145" xr:uid="{00000000-0005-0000-0000-000025230000}"/>
    <cellStyle name="Normal 18 2 7 2" xfId="10146" xr:uid="{00000000-0005-0000-0000-000026230000}"/>
    <cellStyle name="Normal 18 2 8" xfId="10147" xr:uid="{00000000-0005-0000-0000-000027230000}"/>
    <cellStyle name="Normal 18 2 8 2" xfId="10148" xr:uid="{00000000-0005-0000-0000-000028230000}"/>
    <cellStyle name="Normal 18 2 9" xfId="10149" xr:uid="{00000000-0005-0000-0000-000029230000}"/>
    <cellStyle name="Normal 18 2_Age_Gender" xfId="10150" xr:uid="{00000000-0005-0000-0000-00002A230000}"/>
    <cellStyle name="Normal 18 3" xfId="178" xr:uid="{00000000-0005-0000-0000-00002B230000}"/>
    <cellStyle name="Normal 18 3 10" xfId="10151" xr:uid="{00000000-0005-0000-0000-00002C230000}"/>
    <cellStyle name="Normal 18 3 11" xfId="10152" xr:uid="{00000000-0005-0000-0000-00002D230000}"/>
    <cellStyle name="Normal 18 3 12" xfId="10153" xr:uid="{00000000-0005-0000-0000-00002E230000}"/>
    <cellStyle name="Normal 18 3 2" xfId="10154" xr:uid="{00000000-0005-0000-0000-00002F230000}"/>
    <cellStyle name="Normal 18 3 2 10" xfId="10155" xr:uid="{00000000-0005-0000-0000-000030230000}"/>
    <cellStyle name="Normal 18 3 2 2" xfId="10156" xr:uid="{00000000-0005-0000-0000-000031230000}"/>
    <cellStyle name="Normal 18 3 2 2 2" xfId="10157" xr:uid="{00000000-0005-0000-0000-000032230000}"/>
    <cellStyle name="Normal 18 3 2 2 2 2" xfId="10158" xr:uid="{00000000-0005-0000-0000-000033230000}"/>
    <cellStyle name="Normal 18 3 2 2 2 2 2" xfId="10159" xr:uid="{00000000-0005-0000-0000-000034230000}"/>
    <cellStyle name="Normal 18 3 2 2 2 2 3" xfId="10160" xr:uid="{00000000-0005-0000-0000-000035230000}"/>
    <cellStyle name="Normal 18 3 2 2 2 3" xfId="10161" xr:uid="{00000000-0005-0000-0000-000036230000}"/>
    <cellStyle name="Normal 18 3 2 2 2 4" xfId="10162" xr:uid="{00000000-0005-0000-0000-000037230000}"/>
    <cellStyle name="Normal 18 3 2 2 2 5" xfId="10163" xr:uid="{00000000-0005-0000-0000-000038230000}"/>
    <cellStyle name="Normal 18 3 2 2 3" xfId="10164" xr:uid="{00000000-0005-0000-0000-000039230000}"/>
    <cellStyle name="Normal 18 3 2 2 3 2" xfId="10165" xr:uid="{00000000-0005-0000-0000-00003A230000}"/>
    <cellStyle name="Normal 18 3 2 2 3 3" xfId="10166" xr:uid="{00000000-0005-0000-0000-00003B230000}"/>
    <cellStyle name="Normal 18 3 2 2 4" xfId="10167" xr:uid="{00000000-0005-0000-0000-00003C230000}"/>
    <cellStyle name="Normal 18 3 2 2 5" xfId="10168" xr:uid="{00000000-0005-0000-0000-00003D230000}"/>
    <cellStyle name="Normal 18 3 2 2 6" xfId="10169" xr:uid="{00000000-0005-0000-0000-00003E230000}"/>
    <cellStyle name="Normal 18 3 2 2 7" xfId="10170" xr:uid="{00000000-0005-0000-0000-00003F230000}"/>
    <cellStyle name="Normal 18 3 2 2 8" xfId="10171" xr:uid="{00000000-0005-0000-0000-000040230000}"/>
    <cellStyle name="Normal 18 3 2 3" xfId="10172" xr:uid="{00000000-0005-0000-0000-000041230000}"/>
    <cellStyle name="Normal 18 3 2 3 2" xfId="10173" xr:uid="{00000000-0005-0000-0000-000042230000}"/>
    <cellStyle name="Normal 18 3 2 3 2 2" xfId="10174" xr:uid="{00000000-0005-0000-0000-000043230000}"/>
    <cellStyle name="Normal 18 3 2 3 2 3" xfId="10175" xr:uid="{00000000-0005-0000-0000-000044230000}"/>
    <cellStyle name="Normal 18 3 2 3 3" xfId="10176" xr:uid="{00000000-0005-0000-0000-000045230000}"/>
    <cellStyle name="Normal 18 3 2 3 4" xfId="10177" xr:uid="{00000000-0005-0000-0000-000046230000}"/>
    <cellStyle name="Normal 18 3 2 3 5" xfId="10178" xr:uid="{00000000-0005-0000-0000-000047230000}"/>
    <cellStyle name="Normal 18 3 2 4" xfId="10179" xr:uid="{00000000-0005-0000-0000-000048230000}"/>
    <cellStyle name="Normal 18 3 2 4 2" xfId="10180" xr:uid="{00000000-0005-0000-0000-000049230000}"/>
    <cellStyle name="Normal 18 3 2 4 3" xfId="10181" xr:uid="{00000000-0005-0000-0000-00004A230000}"/>
    <cellStyle name="Normal 18 3 2 5" xfId="10182" xr:uid="{00000000-0005-0000-0000-00004B230000}"/>
    <cellStyle name="Normal 18 3 2 5 2" xfId="10183" xr:uid="{00000000-0005-0000-0000-00004C230000}"/>
    <cellStyle name="Normal 18 3 2 6" xfId="10184" xr:uid="{00000000-0005-0000-0000-00004D230000}"/>
    <cellStyle name="Normal 18 3 2 6 2" xfId="10185" xr:uid="{00000000-0005-0000-0000-00004E230000}"/>
    <cellStyle name="Normal 18 3 2 7" xfId="10186" xr:uid="{00000000-0005-0000-0000-00004F230000}"/>
    <cellStyle name="Normal 18 3 2 8" xfId="10187" xr:uid="{00000000-0005-0000-0000-000050230000}"/>
    <cellStyle name="Normal 18 3 2 9" xfId="10188" xr:uid="{00000000-0005-0000-0000-000051230000}"/>
    <cellStyle name="Normal 18 3 2_Age_Gender" xfId="10189" xr:uid="{00000000-0005-0000-0000-000052230000}"/>
    <cellStyle name="Normal 18 3 3" xfId="10190" xr:uid="{00000000-0005-0000-0000-000053230000}"/>
    <cellStyle name="Normal 18 3 3 2" xfId="10191" xr:uid="{00000000-0005-0000-0000-000054230000}"/>
    <cellStyle name="Normal 18 3 3 2 2" xfId="10192" xr:uid="{00000000-0005-0000-0000-000055230000}"/>
    <cellStyle name="Normal 18 3 3 2 2 2" xfId="10193" xr:uid="{00000000-0005-0000-0000-000056230000}"/>
    <cellStyle name="Normal 18 3 3 2 2 3" xfId="10194" xr:uid="{00000000-0005-0000-0000-000057230000}"/>
    <cellStyle name="Normal 18 3 3 2 3" xfId="10195" xr:uid="{00000000-0005-0000-0000-000058230000}"/>
    <cellStyle name="Normal 18 3 3 2 4" xfId="10196" xr:uid="{00000000-0005-0000-0000-000059230000}"/>
    <cellStyle name="Normal 18 3 3 2 5" xfId="10197" xr:uid="{00000000-0005-0000-0000-00005A230000}"/>
    <cellStyle name="Normal 18 3 3 3" xfId="10198" xr:uid="{00000000-0005-0000-0000-00005B230000}"/>
    <cellStyle name="Normal 18 3 3 3 2" xfId="10199" xr:uid="{00000000-0005-0000-0000-00005C230000}"/>
    <cellStyle name="Normal 18 3 3 3 3" xfId="10200" xr:uid="{00000000-0005-0000-0000-00005D230000}"/>
    <cellStyle name="Normal 18 3 3 4" xfId="10201" xr:uid="{00000000-0005-0000-0000-00005E230000}"/>
    <cellStyle name="Normal 18 3 3 5" xfId="10202" xr:uid="{00000000-0005-0000-0000-00005F230000}"/>
    <cellStyle name="Normal 18 3 3 6" xfId="10203" xr:uid="{00000000-0005-0000-0000-000060230000}"/>
    <cellStyle name="Normal 18 3 3 7" xfId="10204" xr:uid="{00000000-0005-0000-0000-000061230000}"/>
    <cellStyle name="Normal 18 3 3 8" xfId="10205" xr:uid="{00000000-0005-0000-0000-000062230000}"/>
    <cellStyle name="Normal 18 3 4" xfId="10206" xr:uid="{00000000-0005-0000-0000-000063230000}"/>
    <cellStyle name="Normal 18 3 4 2" xfId="10207" xr:uid="{00000000-0005-0000-0000-000064230000}"/>
    <cellStyle name="Normal 18 3 4 2 2" xfId="10208" xr:uid="{00000000-0005-0000-0000-000065230000}"/>
    <cellStyle name="Normal 18 3 4 2 3" xfId="10209" xr:uid="{00000000-0005-0000-0000-000066230000}"/>
    <cellStyle name="Normal 18 3 4 3" xfId="10210" xr:uid="{00000000-0005-0000-0000-000067230000}"/>
    <cellStyle name="Normal 18 3 4 4" xfId="10211" xr:uid="{00000000-0005-0000-0000-000068230000}"/>
    <cellStyle name="Normal 18 3 4 5" xfId="10212" xr:uid="{00000000-0005-0000-0000-000069230000}"/>
    <cellStyle name="Normal 18 3 4 6" xfId="10213" xr:uid="{00000000-0005-0000-0000-00006A230000}"/>
    <cellStyle name="Normal 18 3 4 7" xfId="10214" xr:uid="{00000000-0005-0000-0000-00006B230000}"/>
    <cellStyle name="Normal 18 3 5" xfId="10215" xr:uid="{00000000-0005-0000-0000-00006C230000}"/>
    <cellStyle name="Normal 18 3 5 2" xfId="10216" xr:uid="{00000000-0005-0000-0000-00006D230000}"/>
    <cellStyle name="Normal 18 3 5 2 2" xfId="10217" xr:uid="{00000000-0005-0000-0000-00006E230000}"/>
    <cellStyle name="Normal 18 3 5 2 3" xfId="10218" xr:uid="{00000000-0005-0000-0000-00006F230000}"/>
    <cellStyle name="Normal 18 3 5 3" xfId="10219" xr:uid="{00000000-0005-0000-0000-000070230000}"/>
    <cellStyle name="Normal 18 3 5 4" xfId="10220" xr:uid="{00000000-0005-0000-0000-000071230000}"/>
    <cellStyle name="Normal 18 3 5 5" xfId="10221" xr:uid="{00000000-0005-0000-0000-000072230000}"/>
    <cellStyle name="Normal 18 3 6" xfId="10222" xr:uid="{00000000-0005-0000-0000-000073230000}"/>
    <cellStyle name="Normal 18 3 6 2" xfId="10223" xr:uid="{00000000-0005-0000-0000-000074230000}"/>
    <cellStyle name="Normal 18 3 6 3" xfId="10224" xr:uid="{00000000-0005-0000-0000-000075230000}"/>
    <cellStyle name="Normal 18 3 7" xfId="10225" xr:uid="{00000000-0005-0000-0000-000076230000}"/>
    <cellStyle name="Normal 18 3 7 2" xfId="10226" xr:uid="{00000000-0005-0000-0000-000077230000}"/>
    <cellStyle name="Normal 18 3 8" xfId="10227" xr:uid="{00000000-0005-0000-0000-000078230000}"/>
    <cellStyle name="Normal 18 3 8 2" xfId="10228" xr:uid="{00000000-0005-0000-0000-000079230000}"/>
    <cellStyle name="Normal 18 3 9" xfId="10229" xr:uid="{00000000-0005-0000-0000-00007A230000}"/>
    <cellStyle name="Normal 18 3_Age_Gender" xfId="10230" xr:uid="{00000000-0005-0000-0000-00007B230000}"/>
    <cellStyle name="Normal 18 4" xfId="179" xr:uid="{00000000-0005-0000-0000-00007C230000}"/>
    <cellStyle name="Normal 18 4 10" xfId="10231" xr:uid="{00000000-0005-0000-0000-00007D230000}"/>
    <cellStyle name="Normal 18 4 11" xfId="10232" xr:uid="{00000000-0005-0000-0000-00007E230000}"/>
    <cellStyle name="Normal 18 4 12" xfId="10233" xr:uid="{00000000-0005-0000-0000-00007F230000}"/>
    <cellStyle name="Normal 18 4 2" xfId="10234" xr:uid="{00000000-0005-0000-0000-000080230000}"/>
    <cellStyle name="Normal 18 4 2 10" xfId="10235" xr:uid="{00000000-0005-0000-0000-000081230000}"/>
    <cellStyle name="Normal 18 4 2 2" xfId="10236" xr:uid="{00000000-0005-0000-0000-000082230000}"/>
    <cellStyle name="Normal 18 4 2 2 2" xfId="10237" xr:uid="{00000000-0005-0000-0000-000083230000}"/>
    <cellStyle name="Normal 18 4 2 2 2 2" xfId="10238" xr:uid="{00000000-0005-0000-0000-000084230000}"/>
    <cellStyle name="Normal 18 4 2 2 2 2 2" xfId="10239" xr:uid="{00000000-0005-0000-0000-000085230000}"/>
    <cellStyle name="Normal 18 4 2 2 2 2 3" xfId="10240" xr:uid="{00000000-0005-0000-0000-000086230000}"/>
    <cellStyle name="Normal 18 4 2 2 2 3" xfId="10241" xr:uid="{00000000-0005-0000-0000-000087230000}"/>
    <cellStyle name="Normal 18 4 2 2 2 4" xfId="10242" xr:uid="{00000000-0005-0000-0000-000088230000}"/>
    <cellStyle name="Normal 18 4 2 2 2 5" xfId="10243" xr:uid="{00000000-0005-0000-0000-000089230000}"/>
    <cellStyle name="Normal 18 4 2 2 3" xfId="10244" xr:uid="{00000000-0005-0000-0000-00008A230000}"/>
    <cellStyle name="Normal 18 4 2 2 3 2" xfId="10245" xr:uid="{00000000-0005-0000-0000-00008B230000}"/>
    <cellStyle name="Normal 18 4 2 2 3 3" xfId="10246" xr:uid="{00000000-0005-0000-0000-00008C230000}"/>
    <cellStyle name="Normal 18 4 2 2 4" xfId="10247" xr:uid="{00000000-0005-0000-0000-00008D230000}"/>
    <cellStyle name="Normal 18 4 2 2 5" xfId="10248" xr:uid="{00000000-0005-0000-0000-00008E230000}"/>
    <cellStyle name="Normal 18 4 2 2 6" xfId="10249" xr:uid="{00000000-0005-0000-0000-00008F230000}"/>
    <cellStyle name="Normal 18 4 2 2 7" xfId="10250" xr:uid="{00000000-0005-0000-0000-000090230000}"/>
    <cellStyle name="Normal 18 4 2 2 8" xfId="10251" xr:uid="{00000000-0005-0000-0000-000091230000}"/>
    <cellStyle name="Normal 18 4 2 3" xfId="10252" xr:uid="{00000000-0005-0000-0000-000092230000}"/>
    <cellStyle name="Normal 18 4 2 3 2" xfId="10253" xr:uid="{00000000-0005-0000-0000-000093230000}"/>
    <cellStyle name="Normal 18 4 2 3 2 2" xfId="10254" xr:uid="{00000000-0005-0000-0000-000094230000}"/>
    <cellStyle name="Normal 18 4 2 3 2 3" xfId="10255" xr:uid="{00000000-0005-0000-0000-000095230000}"/>
    <cellStyle name="Normal 18 4 2 3 3" xfId="10256" xr:uid="{00000000-0005-0000-0000-000096230000}"/>
    <cellStyle name="Normal 18 4 2 3 4" xfId="10257" xr:uid="{00000000-0005-0000-0000-000097230000}"/>
    <cellStyle name="Normal 18 4 2 3 5" xfId="10258" xr:uid="{00000000-0005-0000-0000-000098230000}"/>
    <cellStyle name="Normal 18 4 2 4" xfId="10259" xr:uid="{00000000-0005-0000-0000-000099230000}"/>
    <cellStyle name="Normal 18 4 2 4 2" xfId="10260" xr:uid="{00000000-0005-0000-0000-00009A230000}"/>
    <cellStyle name="Normal 18 4 2 4 3" xfId="10261" xr:uid="{00000000-0005-0000-0000-00009B230000}"/>
    <cellStyle name="Normal 18 4 2 5" xfId="10262" xr:uid="{00000000-0005-0000-0000-00009C230000}"/>
    <cellStyle name="Normal 18 4 2 5 2" xfId="10263" xr:uid="{00000000-0005-0000-0000-00009D230000}"/>
    <cellStyle name="Normal 18 4 2 6" xfId="10264" xr:uid="{00000000-0005-0000-0000-00009E230000}"/>
    <cellStyle name="Normal 18 4 2 6 2" xfId="10265" xr:uid="{00000000-0005-0000-0000-00009F230000}"/>
    <cellStyle name="Normal 18 4 2 7" xfId="10266" xr:uid="{00000000-0005-0000-0000-0000A0230000}"/>
    <cellStyle name="Normal 18 4 2 8" xfId="10267" xr:uid="{00000000-0005-0000-0000-0000A1230000}"/>
    <cellStyle name="Normal 18 4 2 9" xfId="10268" xr:uid="{00000000-0005-0000-0000-0000A2230000}"/>
    <cellStyle name="Normal 18 4 2_Age_Gender" xfId="10269" xr:uid="{00000000-0005-0000-0000-0000A3230000}"/>
    <cellStyle name="Normal 18 4 3" xfId="10270" xr:uid="{00000000-0005-0000-0000-0000A4230000}"/>
    <cellStyle name="Normal 18 4 3 2" xfId="10271" xr:uid="{00000000-0005-0000-0000-0000A5230000}"/>
    <cellStyle name="Normal 18 4 3 2 2" xfId="10272" xr:uid="{00000000-0005-0000-0000-0000A6230000}"/>
    <cellStyle name="Normal 18 4 3 2 2 2" xfId="10273" xr:uid="{00000000-0005-0000-0000-0000A7230000}"/>
    <cellStyle name="Normal 18 4 3 2 2 3" xfId="10274" xr:uid="{00000000-0005-0000-0000-0000A8230000}"/>
    <cellStyle name="Normal 18 4 3 2 3" xfId="10275" xr:uid="{00000000-0005-0000-0000-0000A9230000}"/>
    <cellStyle name="Normal 18 4 3 2 4" xfId="10276" xr:uid="{00000000-0005-0000-0000-0000AA230000}"/>
    <cellStyle name="Normal 18 4 3 2 5" xfId="10277" xr:uid="{00000000-0005-0000-0000-0000AB230000}"/>
    <cellStyle name="Normal 18 4 3 3" xfId="10278" xr:uid="{00000000-0005-0000-0000-0000AC230000}"/>
    <cellStyle name="Normal 18 4 3 3 2" xfId="10279" xr:uid="{00000000-0005-0000-0000-0000AD230000}"/>
    <cellStyle name="Normal 18 4 3 3 3" xfId="10280" xr:uid="{00000000-0005-0000-0000-0000AE230000}"/>
    <cellStyle name="Normal 18 4 3 4" xfId="10281" xr:uid="{00000000-0005-0000-0000-0000AF230000}"/>
    <cellStyle name="Normal 18 4 3 5" xfId="10282" xr:uid="{00000000-0005-0000-0000-0000B0230000}"/>
    <cellStyle name="Normal 18 4 3 6" xfId="10283" xr:uid="{00000000-0005-0000-0000-0000B1230000}"/>
    <cellStyle name="Normal 18 4 3 7" xfId="10284" xr:uid="{00000000-0005-0000-0000-0000B2230000}"/>
    <cellStyle name="Normal 18 4 3 8" xfId="10285" xr:uid="{00000000-0005-0000-0000-0000B3230000}"/>
    <cellStyle name="Normal 18 4 4" xfId="10286" xr:uid="{00000000-0005-0000-0000-0000B4230000}"/>
    <cellStyle name="Normal 18 4 4 2" xfId="10287" xr:uid="{00000000-0005-0000-0000-0000B5230000}"/>
    <cellStyle name="Normal 18 4 4 2 2" xfId="10288" xr:uid="{00000000-0005-0000-0000-0000B6230000}"/>
    <cellStyle name="Normal 18 4 4 2 3" xfId="10289" xr:uid="{00000000-0005-0000-0000-0000B7230000}"/>
    <cellStyle name="Normal 18 4 4 3" xfId="10290" xr:uid="{00000000-0005-0000-0000-0000B8230000}"/>
    <cellStyle name="Normal 18 4 4 4" xfId="10291" xr:uid="{00000000-0005-0000-0000-0000B9230000}"/>
    <cellStyle name="Normal 18 4 4 5" xfId="10292" xr:uid="{00000000-0005-0000-0000-0000BA230000}"/>
    <cellStyle name="Normal 18 4 4 6" xfId="10293" xr:uid="{00000000-0005-0000-0000-0000BB230000}"/>
    <cellStyle name="Normal 18 4 4 7" xfId="10294" xr:uid="{00000000-0005-0000-0000-0000BC230000}"/>
    <cellStyle name="Normal 18 4 5" xfId="10295" xr:uid="{00000000-0005-0000-0000-0000BD230000}"/>
    <cellStyle name="Normal 18 4 5 2" xfId="10296" xr:uid="{00000000-0005-0000-0000-0000BE230000}"/>
    <cellStyle name="Normal 18 4 5 2 2" xfId="10297" xr:uid="{00000000-0005-0000-0000-0000BF230000}"/>
    <cellStyle name="Normal 18 4 5 2 3" xfId="10298" xr:uid="{00000000-0005-0000-0000-0000C0230000}"/>
    <cellStyle name="Normal 18 4 5 3" xfId="10299" xr:uid="{00000000-0005-0000-0000-0000C1230000}"/>
    <cellStyle name="Normal 18 4 5 4" xfId="10300" xr:uid="{00000000-0005-0000-0000-0000C2230000}"/>
    <cellStyle name="Normal 18 4 5 5" xfId="10301" xr:uid="{00000000-0005-0000-0000-0000C3230000}"/>
    <cellStyle name="Normal 18 4 6" xfId="10302" xr:uid="{00000000-0005-0000-0000-0000C4230000}"/>
    <cellStyle name="Normal 18 4 6 2" xfId="10303" xr:uid="{00000000-0005-0000-0000-0000C5230000}"/>
    <cellStyle name="Normal 18 4 6 3" xfId="10304" xr:uid="{00000000-0005-0000-0000-0000C6230000}"/>
    <cellStyle name="Normal 18 4 7" xfId="10305" xr:uid="{00000000-0005-0000-0000-0000C7230000}"/>
    <cellStyle name="Normal 18 4 7 2" xfId="10306" xr:uid="{00000000-0005-0000-0000-0000C8230000}"/>
    <cellStyle name="Normal 18 4 8" xfId="10307" xr:uid="{00000000-0005-0000-0000-0000C9230000}"/>
    <cellStyle name="Normal 18 4 8 2" xfId="10308" xr:uid="{00000000-0005-0000-0000-0000CA230000}"/>
    <cellStyle name="Normal 18 4 9" xfId="10309" xr:uid="{00000000-0005-0000-0000-0000CB230000}"/>
    <cellStyle name="Normal 18 4_Age_Gender" xfId="10310" xr:uid="{00000000-0005-0000-0000-0000CC230000}"/>
    <cellStyle name="Normal 18 5" xfId="180" xr:uid="{00000000-0005-0000-0000-0000CD230000}"/>
    <cellStyle name="Normal 18 5 10" xfId="10311" xr:uid="{00000000-0005-0000-0000-0000CE230000}"/>
    <cellStyle name="Normal 18 5 11" xfId="10312" xr:uid="{00000000-0005-0000-0000-0000CF230000}"/>
    <cellStyle name="Normal 18 5 12" xfId="10313" xr:uid="{00000000-0005-0000-0000-0000D0230000}"/>
    <cellStyle name="Normal 18 5 2" xfId="10314" xr:uid="{00000000-0005-0000-0000-0000D1230000}"/>
    <cellStyle name="Normal 18 5 2 10" xfId="10315" xr:uid="{00000000-0005-0000-0000-0000D2230000}"/>
    <cellStyle name="Normal 18 5 2 2" xfId="10316" xr:uid="{00000000-0005-0000-0000-0000D3230000}"/>
    <cellStyle name="Normal 18 5 2 2 2" xfId="10317" xr:uid="{00000000-0005-0000-0000-0000D4230000}"/>
    <cellStyle name="Normal 18 5 2 2 2 2" xfId="10318" xr:uid="{00000000-0005-0000-0000-0000D5230000}"/>
    <cellStyle name="Normal 18 5 2 2 2 2 2" xfId="10319" xr:uid="{00000000-0005-0000-0000-0000D6230000}"/>
    <cellStyle name="Normal 18 5 2 2 2 2 3" xfId="10320" xr:uid="{00000000-0005-0000-0000-0000D7230000}"/>
    <cellStyle name="Normal 18 5 2 2 2 3" xfId="10321" xr:uid="{00000000-0005-0000-0000-0000D8230000}"/>
    <cellStyle name="Normal 18 5 2 2 2 4" xfId="10322" xr:uid="{00000000-0005-0000-0000-0000D9230000}"/>
    <cellStyle name="Normal 18 5 2 2 2 5" xfId="10323" xr:uid="{00000000-0005-0000-0000-0000DA230000}"/>
    <cellStyle name="Normal 18 5 2 2 3" xfId="10324" xr:uid="{00000000-0005-0000-0000-0000DB230000}"/>
    <cellStyle name="Normal 18 5 2 2 3 2" xfId="10325" xr:uid="{00000000-0005-0000-0000-0000DC230000}"/>
    <cellStyle name="Normal 18 5 2 2 3 3" xfId="10326" xr:uid="{00000000-0005-0000-0000-0000DD230000}"/>
    <cellStyle name="Normal 18 5 2 2 4" xfId="10327" xr:uid="{00000000-0005-0000-0000-0000DE230000}"/>
    <cellStyle name="Normal 18 5 2 2 5" xfId="10328" xr:uid="{00000000-0005-0000-0000-0000DF230000}"/>
    <cellStyle name="Normal 18 5 2 2 6" xfId="10329" xr:uid="{00000000-0005-0000-0000-0000E0230000}"/>
    <cellStyle name="Normal 18 5 2 2 7" xfId="10330" xr:uid="{00000000-0005-0000-0000-0000E1230000}"/>
    <cellStyle name="Normal 18 5 2 2 8" xfId="10331" xr:uid="{00000000-0005-0000-0000-0000E2230000}"/>
    <cellStyle name="Normal 18 5 2 3" xfId="10332" xr:uid="{00000000-0005-0000-0000-0000E3230000}"/>
    <cellStyle name="Normal 18 5 2 3 2" xfId="10333" xr:uid="{00000000-0005-0000-0000-0000E4230000}"/>
    <cellStyle name="Normal 18 5 2 3 2 2" xfId="10334" xr:uid="{00000000-0005-0000-0000-0000E5230000}"/>
    <cellStyle name="Normal 18 5 2 3 2 3" xfId="10335" xr:uid="{00000000-0005-0000-0000-0000E6230000}"/>
    <cellStyle name="Normal 18 5 2 3 3" xfId="10336" xr:uid="{00000000-0005-0000-0000-0000E7230000}"/>
    <cellStyle name="Normal 18 5 2 3 4" xfId="10337" xr:uid="{00000000-0005-0000-0000-0000E8230000}"/>
    <cellStyle name="Normal 18 5 2 3 5" xfId="10338" xr:uid="{00000000-0005-0000-0000-0000E9230000}"/>
    <cellStyle name="Normal 18 5 2 4" xfId="10339" xr:uid="{00000000-0005-0000-0000-0000EA230000}"/>
    <cellStyle name="Normal 18 5 2 4 2" xfId="10340" xr:uid="{00000000-0005-0000-0000-0000EB230000}"/>
    <cellStyle name="Normal 18 5 2 4 3" xfId="10341" xr:uid="{00000000-0005-0000-0000-0000EC230000}"/>
    <cellStyle name="Normal 18 5 2 5" xfId="10342" xr:uid="{00000000-0005-0000-0000-0000ED230000}"/>
    <cellStyle name="Normal 18 5 2 5 2" xfId="10343" xr:uid="{00000000-0005-0000-0000-0000EE230000}"/>
    <cellStyle name="Normal 18 5 2 6" xfId="10344" xr:uid="{00000000-0005-0000-0000-0000EF230000}"/>
    <cellStyle name="Normal 18 5 2 6 2" xfId="10345" xr:uid="{00000000-0005-0000-0000-0000F0230000}"/>
    <cellStyle name="Normal 18 5 2 7" xfId="10346" xr:uid="{00000000-0005-0000-0000-0000F1230000}"/>
    <cellStyle name="Normal 18 5 2 8" xfId="10347" xr:uid="{00000000-0005-0000-0000-0000F2230000}"/>
    <cellStyle name="Normal 18 5 2 9" xfId="10348" xr:uid="{00000000-0005-0000-0000-0000F3230000}"/>
    <cellStyle name="Normal 18 5 2_Age_Gender" xfId="10349" xr:uid="{00000000-0005-0000-0000-0000F4230000}"/>
    <cellStyle name="Normal 18 5 3" xfId="10350" xr:uid="{00000000-0005-0000-0000-0000F5230000}"/>
    <cellStyle name="Normal 18 5 3 2" xfId="10351" xr:uid="{00000000-0005-0000-0000-0000F6230000}"/>
    <cellStyle name="Normal 18 5 3 2 2" xfId="10352" xr:uid="{00000000-0005-0000-0000-0000F7230000}"/>
    <cellStyle name="Normal 18 5 3 2 2 2" xfId="10353" xr:uid="{00000000-0005-0000-0000-0000F8230000}"/>
    <cellStyle name="Normal 18 5 3 2 2 3" xfId="10354" xr:uid="{00000000-0005-0000-0000-0000F9230000}"/>
    <cellStyle name="Normal 18 5 3 2 3" xfId="10355" xr:uid="{00000000-0005-0000-0000-0000FA230000}"/>
    <cellStyle name="Normal 18 5 3 2 4" xfId="10356" xr:uid="{00000000-0005-0000-0000-0000FB230000}"/>
    <cellStyle name="Normal 18 5 3 2 5" xfId="10357" xr:uid="{00000000-0005-0000-0000-0000FC230000}"/>
    <cellStyle name="Normal 18 5 3 3" xfId="10358" xr:uid="{00000000-0005-0000-0000-0000FD230000}"/>
    <cellStyle name="Normal 18 5 3 3 2" xfId="10359" xr:uid="{00000000-0005-0000-0000-0000FE230000}"/>
    <cellStyle name="Normal 18 5 3 3 3" xfId="10360" xr:uid="{00000000-0005-0000-0000-0000FF230000}"/>
    <cellStyle name="Normal 18 5 3 4" xfId="10361" xr:uid="{00000000-0005-0000-0000-000000240000}"/>
    <cellStyle name="Normal 18 5 3 5" xfId="10362" xr:uid="{00000000-0005-0000-0000-000001240000}"/>
    <cellStyle name="Normal 18 5 3 6" xfId="10363" xr:uid="{00000000-0005-0000-0000-000002240000}"/>
    <cellStyle name="Normal 18 5 3 7" xfId="10364" xr:uid="{00000000-0005-0000-0000-000003240000}"/>
    <cellStyle name="Normal 18 5 3 8" xfId="10365" xr:uid="{00000000-0005-0000-0000-000004240000}"/>
    <cellStyle name="Normal 18 5 4" xfId="10366" xr:uid="{00000000-0005-0000-0000-000005240000}"/>
    <cellStyle name="Normal 18 5 4 2" xfId="10367" xr:uid="{00000000-0005-0000-0000-000006240000}"/>
    <cellStyle name="Normal 18 5 4 2 2" xfId="10368" xr:uid="{00000000-0005-0000-0000-000007240000}"/>
    <cellStyle name="Normal 18 5 4 2 3" xfId="10369" xr:uid="{00000000-0005-0000-0000-000008240000}"/>
    <cellStyle name="Normal 18 5 4 3" xfId="10370" xr:uid="{00000000-0005-0000-0000-000009240000}"/>
    <cellStyle name="Normal 18 5 4 4" xfId="10371" xr:uid="{00000000-0005-0000-0000-00000A240000}"/>
    <cellStyle name="Normal 18 5 4 5" xfId="10372" xr:uid="{00000000-0005-0000-0000-00000B240000}"/>
    <cellStyle name="Normal 18 5 4 6" xfId="10373" xr:uid="{00000000-0005-0000-0000-00000C240000}"/>
    <cellStyle name="Normal 18 5 4 7" xfId="10374" xr:uid="{00000000-0005-0000-0000-00000D240000}"/>
    <cellStyle name="Normal 18 5 5" xfId="10375" xr:uid="{00000000-0005-0000-0000-00000E240000}"/>
    <cellStyle name="Normal 18 5 5 2" xfId="10376" xr:uid="{00000000-0005-0000-0000-00000F240000}"/>
    <cellStyle name="Normal 18 5 5 2 2" xfId="10377" xr:uid="{00000000-0005-0000-0000-000010240000}"/>
    <cellStyle name="Normal 18 5 5 2 3" xfId="10378" xr:uid="{00000000-0005-0000-0000-000011240000}"/>
    <cellStyle name="Normal 18 5 5 3" xfId="10379" xr:uid="{00000000-0005-0000-0000-000012240000}"/>
    <cellStyle name="Normal 18 5 5 4" xfId="10380" xr:uid="{00000000-0005-0000-0000-000013240000}"/>
    <cellStyle name="Normal 18 5 5 5" xfId="10381" xr:uid="{00000000-0005-0000-0000-000014240000}"/>
    <cellStyle name="Normal 18 5 6" xfId="10382" xr:uid="{00000000-0005-0000-0000-000015240000}"/>
    <cellStyle name="Normal 18 5 6 2" xfId="10383" xr:uid="{00000000-0005-0000-0000-000016240000}"/>
    <cellStyle name="Normal 18 5 6 3" xfId="10384" xr:uid="{00000000-0005-0000-0000-000017240000}"/>
    <cellStyle name="Normal 18 5 7" xfId="10385" xr:uid="{00000000-0005-0000-0000-000018240000}"/>
    <cellStyle name="Normal 18 5 7 2" xfId="10386" xr:uid="{00000000-0005-0000-0000-000019240000}"/>
    <cellStyle name="Normal 18 5 8" xfId="10387" xr:uid="{00000000-0005-0000-0000-00001A240000}"/>
    <cellStyle name="Normal 18 5 8 2" xfId="10388" xr:uid="{00000000-0005-0000-0000-00001B240000}"/>
    <cellStyle name="Normal 18 5 9" xfId="10389" xr:uid="{00000000-0005-0000-0000-00001C240000}"/>
    <cellStyle name="Normal 18 5_Age_Gender" xfId="10390" xr:uid="{00000000-0005-0000-0000-00001D240000}"/>
    <cellStyle name="Normal 18 6" xfId="181" xr:uid="{00000000-0005-0000-0000-00001E240000}"/>
    <cellStyle name="Normal 18 6 10" xfId="10391" xr:uid="{00000000-0005-0000-0000-00001F240000}"/>
    <cellStyle name="Normal 18 6 11" xfId="10392" xr:uid="{00000000-0005-0000-0000-000020240000}"/>
    <cellStyle name="Normal 18 6 12" xfId="10393" xr:uid="{00000000-0005-0000-0000-000021240000}"/>
    <cellStyle name="Normal 18 6 2" xfId="10394" xr:uid="{00000000-0005-0000-0000-000022240000}"/>
    <cellStyle name="Normal 18 6 2 10" xfId="10395" xr:uid="{00000000-0005-0000-0000-000023240000}"/>
    <cellStyle name="Normal 18 6 2 2" xfId="10396" xr:uid="{00000000-0005-0000-0000-000024240000}"/>
    <cellStyle name="Normal 18 6 2 2 2" xfId="10397" xr:uid="{00000000-0005-0000-0000-000025240000}"/>
    <cellStyle name="Normal 18 6 2 2 2 2" xfId="10398" xr:uid="{00000000-0005-0000-0000-000026240000}"/>
    <cellStyle name="Normal 18 6 2 2 2 2 2" xfId="10399" xr:uid="{00000000-0005-0000-0000-000027240000}"/>
    <cellStyle name="Normal 18 6 2 2 2 2 3" xfId="10400" xr:uid="{00000000-0005-0000-0000-000028240000}"/>
    <cellStyle name="Normal 18 6 2 2 2 3" xfId="10401" xr:uid="{00000000-0005-0000-0000-000029240000}"/>
    <cellStyle name="Normal 18 6 2 2 2 4" xfId="10402" xr:uid="{00000000-0005-0000-0000-00002A240000}"/>
    <cellStyle name="Normal 18 6 2 2 2 5" xfId="10403" xr:uid="{00000000-0005-0000-0000-00002B240000}"/>
    <cellStyle name="Normal 18 6 2 2 3" xfId="10404" xr:uid="{00000000-0005-0000-0000-00002C240000}"/>
    <cellStyle name="Normal 18 6 2 2 3 2" xfId="10405" xr:uid="{00000000-0005-0000-0000-00002D240000}"/>
    <cellStyle name="Normal 18 6 2 2 3 3" xfId="10406" xr:uid="{00000000-0005-0000-0000-00002E240000}"/>
    <cellStyle name="Normal 18 6 2 2 4" xfId="10407" xr:uid="{00000000-0005-0000-0000-00002F240000}"/>
    <cellStyle name="Normal 18 6 2 2 5" xfId="10408" xr:uid="{00000000-0005-0000-0000-000030240000}"/>
    <cellStyle name="Normal 18 6 2 2 6" xfId="10409" xr:uid="{00000000-0005-0000-0000-000031240000}"/>
    <cellStyle name="Normal 18 6 2 2 7" xfId="10410" xr:uid="{00000000-0005-0000-0000-000032240000}"/>
    <cellStyle name="Normal 18 6 2 2 8" xfId="10411" xr:uid="{00000000-0005-0000-0000-000033240000}"/>
    <cellStyle name="Normal 18 6 2 3" xfId="10412" xr:uid="{00000000-0005-0000-0000-000034240000}"/>
    <cellStyle name="Normal 18 6 2 3 2" xfId="10413" xr:uid="{00000000-0005-0000-0000-000035240000}"/>
    <cellStyle name="Normal 18 6 2 3 2 2" xfId="10414" xr:uid="{00000000-0005-0000-0000-000036240000}"/>
    <cellStyle name="Normal 18 6 2 3 2 3" xfId="10415" xr:uid="{00000000-0005-0000-0000-000037240000}"/>
    <cellStyle name="Normal 18 6 2 3 3" xfId="10416" xr:uid="{00000000-0005-0000-0000-000038240000}"/>
    <cellStyle name="Normal 18 6 2 3 4" xfId="10417" xr:uid="{00000000-0005-0000-0000-000039240000}"/>
    <cellStyle name="Normal 18 6 2 3 5" xfId="10418" xr:uid="{00000000-0005-0000-0000-00003A240000}"/>
    <cellStyle name="Normal 18 6 2 4" xfId="10419" xr:uid="{00000000-0005-0000-0000-00003B240000}"/>
    <cellStyle name="Normal 18 6 2 4 2" xfId="10420" xr:uid="{00000000-0005-0000-0000-00003C240000}"/>
    <cellStyle name="Normal 18 6 2 4 3" xfId="10421" xr:uid="{00000000-0005-0000-0000-00003D240000}"/>
    <cellStyle name="Normal 18 6 2 5" xfId="10422" xr:uid="{00000000-0005-0000-0000-00003E240000}"/>
    <cellStyle name="Normal 18 6 2 5 2" xfId="10423" xr:uid="{00000000-0005-0000-0000-00003F240000}"/>
    <cellStyle name="Normal 18 6 2 6" xfId="10424" xr:uid="{00000000-0005-0000-0000-000040240000}"/>
    <cellStyle name="Normal 18 6 2 6 2" xfId="10425" xr:uid="{00000000-0005-0000-0000-000041240000}"/>
    <cellStyle name="Normal 18 6 2 7" xfId="10426" xr:uid="{00000000-0005-0000-0000-000042240000}"/>
    <cellStyle name="Normal 18 6 2 8" xfId="10427" xr:uid="{00000000-0005-0000-0000-000043240000}"/>
    <cellStyle name="Normal 18 6 2 9" xfId="10428" xr:uid="{00000000-0005-0000-0000-000044240000}"/>
    <cellStyle name="Normal 18 6 2_Age_Gender" xfId="10429" xr:uid="{00000000-0005-0000-0000-000045240000}"/>
    <cellStyle name="Normal 18 6 3" xfId="10430" xr:uid="{00000000-0005-0000-0000-000046240000}"/>
    <cellStyle name="Normal 18 6 3 2" xfId="10431" xr:uid="{00000000-0005-0000-0000-000047240000}"/>
    <cellStyle name="Normal 18 6 3 2 2" xfId="10432" xr:uid="{00000000-0005-0000-0000-000048240000}"/>
    <cellStyle name="Normal 18 6 3 2 2 2" xfId="10433" xr:uid="{00000000-0005-0000-0000-000049240000}"/>
    <cellStyle name="Normal 18 6 3 2 2 3" xfId="10434" xr:uid="{00000000-0005-0000-0000-00004A240000}"/>
    <cellStyle name="Normal 18 6 3 2 3" xfId="10435" xr:uid="{00000000-0005-0000-0000-00004B240000}"/>
    <cellStyle name="Normal 18 6 3 2 4" xfId="10436" xr:uid="{00000000-0005-0000-0000-00004C240000}"/>
    <cellStyle name="Normal 18 6 3 2 5" xfId="10437" xr:uid="{00000000-0005-0000-0000-00004D240000}"/>
    <cellStyle name="Normal 18 6 3 3" xfId="10438" xr:uid="{00000000-0005-0000-0000-00004E240000}"/>
    <cellStyle name="Normal 18 6 3 3 2" xfId="10439" xr:uid="{00000000-0005-0000-0000-00004F240000}"/>
    <cellStyle name="Normal 18 6 3 3 3" xfId="10440" xr:uid="{00000000-0005-0000-0000-000050240000}"/>
    <cellStyle name="Normal 18 6 3 4" xfId="10441" xr:uid="{00000000-0005-0000-0000-000051240000}"/>
    <cellStyle name="Normal 18 6 3 5" xfId="10442" xr:uid="{00000000-0005-0000-0000-000052240000}"/>
    <cellStyle name="Normal 18 6 3 6" xfId="10443" xr:uid="{00000000-0005-0000-0000-000053240000}"/>
    <cellStyle name="Normal 18 6 3 7" xfId="10444" xr:uid="{00000000-0005-0000-0000-000054240000}"/>
    <cellStyle name="Normal 18 6 3 8" xfId="10445" xr:uid="{00000000-0005-0000-0000-000055240000}"/>
    <cellStyle name="Normal 18 6 4" xfId="10446" xr:uid="{00000000-0005-0000-0000-000056240000}"/>
    <cellStyle name="Normal 18 6 4 2" xfId="10447" xr:uid="{00000000-0005-0000-0000-000057240000}"/>
    <cellStyle name="Normal 18 6 4 2 2" xfId="10448" xr:uid="{00000000-0005-0000-0000-000058240000}"/>
    <cellStyle name="Normal 18 6 4 2 3" xfId="10449" xr:uid="{00000000-0005-0000-0000-000059240000}"/>
    <cellStyle name="Normal 18 6 4 3" xfId="10450" xr:uid="{00000000-0005-0000-0000-00005A240000}"/>
    <cellStyle name="Normal 18 6 4 4" xfId="10451" xr:uid="{00000000-0005-0000-0000-00005B240000}"/>
    <cellStyle name="Normal 18 6 4 5" xfId="10452" xr:uid="{00000000-0005-0000-0000-00005C240000}"/>
    <cellStyle name="Normal 18 6 4 6" xfId="10453" xr:uid="{00000000-0005-0000-0000-00005D240000}"/>
    <cellStyle name="Normal 18 6 4 7" xfId="10454" xr:uid="{00000000-0005-0000-0000-00005E240000}"/>
    <cellStyle name="Normal 18 6 5" xfId="10455" xr:uid="{00000000-0005-0000-0000-00005F240000}"/>
    <cellStyle name="Normal 18 6 5 2" xfId="10456" xr:uid="{00000000-0005-0000-0000-000060240000}"/>
    <cellStyle name="Normal 18 6 5 2 2" xfId="10457" xr:uid="{00000000-0005-0000-0000-000061240000}"/>
    <cellStyle name="Normal 18 6 5 2 3" xfId="10458" xr:uid="{00000000-0005-0000-0000-000062240000}"/>
    <cellStyle name="Normal 18 6 5 3" xfId="10459" xr:uid="{00000000-0005-0000-0000-000063240000}"/>
    <cellStyle name="Normal 18 6 5 4" xfId="10460" xr:uid="{00000000-0005-0000-0000-000064240000}"/>
    <cellStyle name="Normal 18 6 5 5" xfId="10461" xr:uid="{00000000-0005-0000-0000-000065240000}"/>
    <cellStyle name="Normal 18 6 6" xfId="10462" xr:uid="{00000000-0005-0000-0000-000066240000}"/>
    <cellStyle name="Normal 18 6 6 2" xfId="10463" xr:uid="{00000000-0005-0000-0000-000067240000}"/>
    <cellStyle name="Normal 18 6 6 3" xfId="10464" xr:uid="{00000000-0005-0000-0000-000068240000}"/>
    <cellStyle name="Normal 18 6 7" xfId="10465" xr:uid="{00000000-0005-0000-0000-000069240000}"/>
    <cellStyle name="Normal 18 6 7 2" xfId="10466" xr:uid="{00000000-0005-0000-0000-00006A240000}"/>
    <cellStyle name="Normal 18 6 8" xfId="10467" xr:uid="{00000000-0005-0000-0000-00006B240000}"/>
    <cellStyle name="Normal 18 6 8 2" xfId="10468" xr:uid="{00000000-0005-0000-0000-00006C240000}"/>
    <cellStyle name="Normal 18 6 9" xfId="10469" xr:uid="{00000000-0005-0000-0000-00006D240000}"/>
    <cellStyle name="Normal 18 6_Age_Gender" xfId="10470" xr:uid="{00000000-0005-0000-0000-00006E240000}"/>
    <cellStyle name="Normal 18 7" xfId="182" xr:uid="{00000000-0005-0000-0000-00006F240000}"/>
    <cellStyle name="Normal 18 7 10" xfId="10471" xr:uid="{00000000-0005-0000-0000-000070240000}"/>
    <cellStyle name="Normal 18 7 11" xfId="10472" xr:uid="{00000000-0005-0000-0000-000071240000}"/>
    <cellStyle name="Normal 18 7 12" xfId="10473" xr:uid="{00000000-0005-0000-0000-000072240000}"/>
    <cellStyle name="Normal 18 7 2" xfId="10474" xr:uid="{00000000-0005-0000-0000-000073240000}"/>
    <cellStyle name="Normal 18 7 2 10" xfId="10475" xr:uid="{00000000-0005-0000-0000-000074240000}"/>
    <cellStyle name="Normal 18 7 2 2" xfId="10476" xr:uid="{00000000-0005-0000-0000-000075240000}"/>
    <cellStyle name="Normal 18 7 2 2 2" xfId="10477" xr:uid="{00000000-0005-0000-0000-000076240000}"/>
    <cellStyle name="Normal 18 7 2 2 2 2" xfId="10478" xr:uid="{00000000-0005-0000-0000-000077240000}"/>
    <cellStyle name="Normal 18 7 2 2 2 2 2" xfId="10479" xr:uid="{00000000-0005-0000-0000-000078240000}"/>
    <cellStyle name="Normal 18 7 2 2 2 2 3" xfId="10480" xr:uid="{00000000-0005-0000-0000-000079240000}"/>
    <cellStyle name="Normal 18 7 2 2 2 3" xfId="10481" xr:uid="{00000000-0005-0000-0000-00007A240000}"/>
    <cellStyle name="Normal 18 7 2 2 2 4" xfId="10482" xr:uid="{00000000-0005-0000-0000-00007B240000}"/>
    <cellStyle name="Normal 18 7 2 2 2 5" xfId="10483" xr:uid="{00000000-0005-0000-0000-00007C240000}"/>
    <cellStyle name="Normal 18 7 2 2 3" xfId="10484" xr:uid="{00000000-0005-0000-0000-00007D240000}"/>
    <cellStyle name="Normal 18 7 2 2 3 2" xfId="10485" xr:uid="{00000000-0005-0000-0000-00007E240000}"/>
    <cellStyle name="Normal 18 7 2 2 3 3" xfId="10486" xr:uid="{00000000-0005-0000-0000-00007F240000}"/>
    <cellStyle name="Normal 18 7 2 2 4" xfId="10487" xr:uid="{00000000-0005-0000-0000-000080240000}"/>
    <cellStyle name="Normal 18 7 2 2 5" xfId="10488" xr:uid="{00000000-0005-0000-0000-000081240000}"/>
    <cellStyle name="Normal 18 7 2 2 6" xfId="10489" xr:uid="{00000000-0005-0000-0000-000082240000}"/>
    <cellStyle name="Normal 18 7 2 2 7" xfId="10490" xr:uid="{00000000-0005-0000-0000-000083240000}"/>
    <cellStyle name="Normal 18 7 2 2 8" xfId="10491" xr:uid="{00000000-0005-0000-0000-000084240000}"/>
    <cellStyle name="Normal 18 7 2 3" xfId="10492" xr:uid="{00000000-0005-0000-0000-000085240000}"/>
    <cellStyle name="Normal 18 7 2 3 2" xfId="10493" xr:uid="{00000000-0005-0000-0000-000086240000}"/>
    <cellStyle name="Normal 18 7 2 3 2 2" xfId="10494" xr:uid="{00000000-0005-0000-0000-000087240000}"/>
    <cellStyle name="Normal 18 7 2 3 2 3" xfId="10495" xr:uid="{00000000-0005-0000-0000-000088240000}"/>
    <cellStyle name="Normal 18 7 2 3 3" xfId="10496" xr:uid="{00000000-0005-0000-0000-000089240000}"/>
    <cellStyle name="Normal 18 7 2 3 4" xfId="10497" xr:uid="{00000000-0005-0000-0000-00008A240000}"/>
    <cellStyle name="Normal 18 7 2 3 5" xfId="10498" xr:uid="{00000000-0005-0000-0000-00008B240000}"/>
    <cellStyle name="Normal 18 7 2 4" xfId="10499" xr:uid="{00000000-0005-0000-0000-00008C240000}"/>
    <cellStyle name="Normal 18 7 2 4 2" xfId="10500" xr:uid="{00000000-0005-0000-0000-00008D240000}"/>
    <cellStyle name="Normal 18 7 2 4 3" xfId="10501" xr:uid="{00000000-0005-0000-0000-00008E240000}"/>
    <cellStyle name="Normal 18 7 2 5" xfId="10502" xr:uid="{00000000-0005-0000-0000-00008F240000}"/>
    <cellStyle name="Normal 18 7 2 5 2" xfId="10503" xr:uid="{00000000-0005-0000-0000-000090240000}"/>
    <cellStyle name="Normal 18 7 2 6" xfId="10504" xr:uid="{00000000-0005-0000-0000-000091240000}"/>
    <cellStyle name="Normal 18 7 2 6 2" xfId="10505" xr:uid="{00000000-0005-0000-0000-000092240000}"/>
    <cellStyle name="Normal 18 7 2 7" xfId="10506" xr:uid="{00000000-0005-0000-0000-000093240000}"/>
    <cellStyle name="Normal 18 7 2 8" xfId="10507" xr:uid="{00000000-0005-0000-0000-000094240000}"/>
    <cellStyle name="Normal 18 7 2 9" xfId="10508" xr:uid="{00000000-0005-0000-0000-000095240000}"/>
    <cellStyle name="Normal 18 7 2_Age_Gender" xfId="10509" xr:uid="{00000000-0005-0000-0000-000096240000}"/>
    <cellStyle name="Normal 18 7 3" xfId="10510" xr:uid="{00000000-0005-0000-0000-000097240000}"/>
    <cellStyle name="Normal 18 7 3 2" xfId="10511" xr:uid="{00000000-0005-0000-0000-000098240000}"/>
    <cellStyle name="Normal 18 7 3 2 2" xfId="10512" xr:uid="{00000000-0005-0000-0000-000099240000}"/>
    <cellStyle name="Normal 18 7 3 2 2 2" xfId="10513" xr:uid="{00000000-0005-0000-0000-00009A240000}"/>
    <cellStyle name="Normal 18 7 3 2 2 3" xfId="10514" xr:uid="{00000000-0005-0000-0000-00009B240000}"/>
    <cellStyle name="Normal 18 7 3 2 3" xfId="10515" xr:uid="{00000000-0005-0000-0000-00009C240000}"/>
    <cellStyle name="Normal 18 7 3 2 4" xfId="10516" xr:uid="{00000000-0005-0000-0000-00009D240000}"/>
    <cellStyle name="Normal 18 7 3 2 5" xfId="10517" xr:uid="{00000000-0005-0000-0000-00009E240000}"/>
    <cellStyle name="Normal 18 7 3 3" xfId="10518" xr:uid="{00000000-0005-0000-0000-00009F240000}"/>
    <cellStyle name="Normal 18 7 3 3 2" xfId="10519" xr:uid="{00000000-0005-0000-0000-0000A0240000}"/>
    <cellStyle name="Normal 18 7 3 3 3" xfId="10520" xr:uid="{00000000-0005-0000-0000-0000A1240000}"/>
    <cellStyle name="Normal 18 7 3 4" xfId="10521" xr:uid="{00000000-0005-0000-0000-0000A2240000}"/>
    <cellStyle name="Normal 18 7 3 5" xfId="10522" xr:uid="{00000000-0005-0000-0000-0000A3240000}"/>
    <cellStyle name="Normal 18 7 3 6" xfId="10523" xr:uid="{00000000-0005-0000-0000-0000A4240000}"/>
    <cellStyle name="Normal 18 7 3 7" xfId="10524" xr:uid="{00000000-0005-0000-0000-0000A5240000}"/>
    <cellStyle name="Normal 18 7 3 8" xfId="10525" xr:uid="{00000000-0005-0000-0000-0000A6240000}"/>
    <cellStyle name="Normal 18 7 4" xfId="10526" xr:uid="{00000000-0005-0000-0000-0000A7240000}"/>
    <cellStyle name="Normal 18 7 4 2" xfId="10527" xr:uid="{00000000-0005-0000-0000-0000A8240000}"/>
    <cellStyle name="Normal 18 7 4 2 2" xfId="10528" xr:uid="{00000000-0005-0000-0000-0000A9240000}"/>
    <cellStyle name="Normal 18 7 4 2 3" xfId="10529" xr:uid="{00000000-0005-0000-0000-0000AA240000}"/>
    <cellStyle name="Normal 18 7 4 3" xfId="10530" xr:uid="{00000000-0005-0000-0000-0000AB240000}"/>
    <cellStyle name="Normal 18 7 4 4" xfId="10531" xr:uid="{00000000-0005-0000-0000-0000AC240000}"/>
    <cellStyle name="Normal 18 7 4 5" xfId="10532" xr:uid="{00000000-0005-0000-0000-0000AD240000}"/>
    <cellStyle name="Normal 18 7 4 6" xfId="10533" xr:uid="{00000000-0005-0000-0000-0000AE240000}"/>
    <cellStyle name="Normal 18 7 4 7" xfId="10534" xr:uid="{00000000-0005-0000-0000-0000AF240000}"/>
    <cellStyle name="Normal 18 7 5" xfId="10535" xr:uid="{00000000-0005-0000-0000-0000B0240000}"/>
    <cellStyle name="Normal 18 7 5 2" xfId="10536" xr:uid="{00000000-0005-0000-0000-0000B1240000}"/>
    <cellStyle name="Normal 18 7 5 2 2" xfId="10537" xr:uid="{00000000-0005-0000-0000-0000B2240000}"/>
    <cellStyle name="Normal 18 7 5 2 3" xfId="10538" xr:uid="{00000000-0005-0000-0000-0000B3240000}"/>
    <cellStyle name="Normal 18 7 5 3" xfId="10539" xr:uid="{00000000-0005-0000-0000-0000B4240000}"/>
    <cellStyle name="Normal 18 7 5 4" xfId="10540" xr:uid="{00000000-0005-0000-0000-0000B5240000}"/>
    <cellStyle name="Normal 18 7 5 5" xfId="10541" xr:uid="{00000000-0005-0000-0000-0000B6240000}"/>
    <cellStyle name="Normal 18 7 6" xfId="10542" xr:uid="{00000000-0005-0000-0000-0000B7240000}"/>
    <cellStyle name="Normal 18 7 6 2" xfId="10543" xr:uid="{00000000-0005-0000-0000-0000B8240000}"/>
    <cellStyle name="Normal 18 7 6 3" xfId="10544" xr:uid="{00000000-0005-0000-0000-0000B9240000}"/>
    <cellStyle name="Normal 18 7 7" xfId="10545" xr:uid="{00000000-0005-0000-0000-0000BA240000}"/>
    <cellStyle name="Normal 18 7 7 2" xfId="10546" xr:uid="{00000000-0005-0000-0000-0000BB240000}"/>
    <cellStyle name="Normal 18 7 8" xfId="10547" xr:uid="{00000000-0005-0000-0000-0000BC240000}"/>
    <cellStyle name="Normal 18 7 8 2" xfId="10548" xr:uid="{00000000-0005-0000-0000-0000BD240000}"/>
    <cellStyle name="Normal 18 7 9" xfId="10549" xr:uid="{00000000-0005-0000-0000-0000BE240000}"/>
    <cellStyle name="Normal 18 7_Age_Gender" xfId="10550" xr:uid="{00000000-0005-0000-0000-0000BF240000}"/>
    <cellStyle name="Normal 18 8" xfId="183" xr:uid="{00000000-0005-0000-0000-0000C0240000}"/>
    <cellStyle name="Normal 18 8 10" xfId="10551" xr:uid="{00000000-0005-0000-0000-0000C1240000}"/>
    <cellStyle name="Normal 18 8 11" xfId="10552" xr:uid="{00000000-0005-0000-0000-0000C2240000}"/>
    <cellStyle name="Normal 18 8 12" xfId="10553" xr:uid="{00000000-0005-0000-0000-0000C3240000}"/>
    <cellStyle name="Normal 18 8 2" xfId="10554" xr:uid="{00000000-0005-0000-0000-0000C4240000}"/>
    <cellStyle name="Normal 18 8 2 10" xfId="10555" xr:uid="{00000000-0005-0000-0000-0000C5240000}"/>
    <cellStyle name="Normal 18 8 2 2" xfId="10556" xr:uid="{00000000-0005-0000-0000-0000C6240000}"/>
    <cellStyle name="Normal 18 8 2 2 2" xfId="10557" xr:uid="{00000000-0005-0000-0000-0000C7240000}"/>
    <cellStyle name="Normal 18 8 2 2 2 2" xfId="10558" xr:uid="{00000000-0005-0000-0000-0000C8240000}"/>
    <cellStyle name="Normal 18 8 2 2 2 2 2" xfId="10559" xr:uid="{00000000-0005-0000-0000-0000C9240000}"/>
    <cellStyle name="Normal 18 8 2 2 2 2 3" xfId="10560" xr:uid="{00000000-0005-0000-0000-0000CA240000}"/>
    <cellStyle name="Normal 18 8 2 2 2 3" xfId="10561" xr:uid="{00000000-0005-0000-0000-0000CB240000}"/>
    <cellStyle name="Normal 18 8 2 2 2 4" xfId="10562" xr:uid="{00000000-0005-0000-0000-0000CC240000}"/>
    <cellStyle name="Normal 18 8 2 2 2 5" xfId="10563" xr:uid="{00000000-0005-0000-0000-0000CD240000}"/>
    <cellStyle name="Normal 18 8 2 2 3" xfId="10564" xr:uid="{00000000-0005-0000-0000-0000CE240000}"/>
    <cellStyle name="Normal 18 8 2 2 3 2" xfId="10565" xr:uid="{00000000-0005-0000-0000-0000CF240000}"/>
    <cellStyle name="Normal 18 8 2 2 3 3" xfId="10566" xr:uid="{00000000-0005-0000-0000-0000D0240000}"/>
    <cellStyle name="Normal 18 8 2 2 4" xfId="10567" xr:uid="{00000000-0005-0000-0000-0000D1240000}"/>
    <cellStyle name="Normal 18 8 2 2 5" xfId="10568" xr:uid="{00000000-0005-0000-0000-0000D2240000}"/>
    <cellStyle name="Normal 18 8 2 2 6" xfId="10569" xr:uid="{00000000-0005-0000-0000-0000D3240000}"/>
    <cellStyle name="Normal 18 8 2 2 7" xfId="10570" xr:uid="{00000000-0005-0000-0000-0000D4240000}"/>
    <cellStyle name="Normal 18 8 2 2 8" xfId="10571" xr:uid="{00000000-0005-0000-0000-0000D5240000}"/>
    <cellStyle name="Normal 18 8 2 3" xfId="10572" xr:uid="{00000000-0005-0000-0000-0000D6240000}"/>
    <cellStyle name="Normal 18 8 2 3 2" xfId="10573" xr:uid="{00000000-0005-0000-0000-0000D7240000}"/>
    <cellStyle name="Normal 18 8 2 3 2 2" xfId="10574" xr:uid="{00000000-0005-0000-0000-0000D8240000}"/>
    <cellStyle name="Normal 18 8 2 3 2 3" xfId="10575" xr:uid="{00000000-0005-0000-0000-0000D9240000}"/>
    <cellStyle name="Normal 18 8 2 3 3" xfId="10576" xr:uid="{00000000-0005-0000-0000-0000DA240000}"/>
    <cellStyle name="Normal 18 8 2 3 4" xfId="10577" xr:uid="{00000000-0005-0000-0000-0000DB240000}"/>
    <cellStyle name="Normal 18 8 2 3 5" xfId="10578" xr:uid="{00000000-0005-0000-0000-0000DC240000}"/>
    <cellStyle name="Normal 18 8 2 4" xfId="10579" xr:uid="{00000000-0005-0000-0000-0000DD240000}"/>
    <cellStyle name="Normal 18 8 2 4 2" xfId="10580" xr:uid="{00000000-0005-0000-0000-0000DE240000}"/>
    <cellStyle name="Normal 18 8 2 4 3" xfId="10581" xr:uid="{00000000-0005-0000-0000-0000DF240000}"/>
    <cellStyle name="Normal 18 8 2 5" xfId="10582" xr:uid="{00000000-0005-0000-0000-0000E0240000}"/>
    <cellStyle name="Normal 18 8 2 5 2" xfId="10583" xr:uid="{00000000-0005-0000-0000-0000E1240000}"/>
    <cellStyle name="Normal 18 8 2 6" xfId="10584" xr:uid="{00000000-0005-0000-0000-0000E2240000}"/>
    <cellStyle name="Normal 18 8 2 6 2" xfId="10585" xr:uid="{00000000-0005-0000-0000-0000E3240000}"/>
    <cellStyle name="Normal 18 8 2 7" xfId="10586" xr:uid="{00000000-0005-0000-0000-0000E4240000}"/>
    <cellStyle name="Normal 18 8 2 8" xfId="10587" xr:uid="{00000000-0005-0000-0000-0000E5240000}"/>
    <cellStyle name="Normal 18 8 2 9" xfId="10588" xr:uid="{00000000-0005-0000-0000-0000E6240000}"/>
    <cellStyle name="Normal 18 8 2_Age_Gender" xfId="10589" xr:uid="{00000000-0005-0000-0000-0000E7240000}"/>
    <cellStyle name="Normal 18 8 3" xfId="10590" xr:uid="{00000000-0005-0000-0000-0000E8240000}"/>
    <cellStyle name="Normal 18 8 3 2" xfId="10591" xr:uid="{00000000-0005-0000-0000-0000E9240000}"/>
    <cellStyle name="Normal 18 8 3 2 2" xfId="10592" xr:uid="{00000000-0005-0000-0000-0000EA240000}"/>
    <cellStyle name="Normal 18 8 3 2 2 2" xfId="10593" xr:uid="{00000000-0005-0000-0000-0000EB240000}"/>
    <cellStyle name="Normal 18 8 3 2 2 3" xfId="10594" xr:uid="{00000000-0005-0000-0000-0000EC240000}"/>
    <cellStyle name="Normal 18 8 3 2 3" xfId="10595" xr:uid="{00000000-0005-0000-0000-0000ED240000}"/>
    <cellStyle name="Normal 18 8 3 2 4" xfId="10596" xr:uid="{00000000-0005-0000-0000-0000EE240000}"/>
    <cellStyle name="Normal 18 8 3 2 5" xfId="10597" xr:uid="{00000000-0005-0000-0000-0000EF240000}"/>
    <cellStyle name="Normal 18 8 3 3" xfId="10598" xr:uid="{00000000-0005-0000-0000-0000F0240000}"/>
    <cellStyle name="Normal 18 8 3 3 2" xfId="10599" xr:uid="{00000000-0005-0000-0000-0000F1240000}"/>
    <cellStyle name="Normal 18 8 3 3 3" xfId="10600" xr:uid="{00000000-0005-0000-0000-0000F2240000}"/>
    <cellStyle name="Normal 18 8 3 4" xfId="10601" xr:uid="{00000000-0005-0000-0000-0000F3240000}"/>
    <cellStyle name="Normal 18 8 3 5" xfId="10602" xr:uid="{00000000-0005-0000-0000-0000F4240000}"/>
    <cellStyle name="Normal 18 8 3 6" xfId="10603" xr:uid="{00000000-0005-0000-0000-0000F5240000}"/>
    <cellStyle name="Normal 18 8 3 7" xfId="10604" xr:uid="{00000000-0005-0000-0000-0000F6240000}"/>
    <cellStyle name="Normal 18 8 3 8" xfId="10605" xr:uid="{00000000-0005-0000-0000-0000F7240000}"/>
    <cellStyle name="Normal 18 8 4" xfId="10606" xr:uid="{00000000-0005-0000-0000-0000F8240000}"/>
    <cellStyle name="Normal 18 8 4 2" xfId="10607" xr:uid="{00000000-0005-0000-0000-0000F9240000}"/>
    <cellStyle name="Normal 18 8 4 2 2" xfId="10608" xr:uid="{00000000-0005-0000-0000-0000FA240000}"/>
    <cellStyle name="Normal 18 8 4 2 3" xfId="10609" xr:uid="{00000000-0005-0000-0000-0000FB240000}"/>
    <cellStyle name="Normal 18 8 4 3" xfId="10610" xr:uid="{00000000-0005-0000-0000-0000FC240000}"/>
    <cellStyle name="Normal 18 8 4 4" xfId="10611" xr:uid="{00000000-0005-0000-0000-0000FD240000}"/>
    <cellStyle name="Normal 18 8 4 5" xfId="10612" xr:uid="{00000000-0005-0000-0000-0000FE240000}"/>
    <cellStyle name="Normal 18 8 4 6" xfId="10613" xr:uid="{00000000-0005-0000-0000-0000FF240000}"/>
    <cellStyle name="Normal 18 8 4 7" xfId="10614" xr:uid="{00000000-0005-0000-0000-000000250000}"/>
    <cellStyle name="Normal 18 8 5" xfId="10615" xr:uid="{00000000-0005-0000-0000-000001250000}"/>
    <cellStyle name="Normal 18 8 5 2" xfId="10616" xr:uid="{00000000-0005-0000-0000-000002250000}"/>
    <cellStyle name="Normal 18 8 5 2 2" xfId="10617" xr:uid="{00000000-0005-0000-0000-000003250000}"/>
    <cellStyle name="Normal 18 8 5 2 3" xfId="10618" xr:uid="{00000000-0005-0000-0000-000004250000}"/>
    <cellStyle name="Normal 18 8 5 3" xfId="10619" xr:uid="{00000000-0005-0000-0000-000005250000}"/>
    <cellStyle name="Normal 18 8 5 4" xfId="10620" xr:uid="{00000000-0005-0000-0000-000006250000}"/>
    <cellStyle name="Normal 18 8 5 5" xfId="10621" xr:uid="{00000000-0005-0000-0000-000007250000}"/>
    <cellStyle name="Normal 18 8 6" xfId="10622" xr:uid="{00000000-0005-0000-0000-000008250000}"/>
    <cellStyle name="Normal 18 8 6 2" xfId="10623" xr:uid="{00000000-0005-0000-0000-000009250000}"/>
    <cellStyle name="Normal 18 8 6 3" xfId="10624" xr:uid="{00000000-0005-0000-0000-00000A250000}"/>
    <cellStyle name="Normal 18 8 7" xfId="10625" xr:uid="{00000000-0005-0000-0000-00000B250000}"/>
    <cellStyle name="Normal 18 8 7 2" xfId="10626" xr:uid="{00000000-0005-0000-0000-00000C250000}"/>
    <cellStyle name="Normal 18 8 8" xfId="10627" xr:uid="{00000000-0005-0000-0000-00000D250000}"/>
    <cellStyle name="Normal 18 8 8 2" xfId="10628" xr:uid="{00000000-0005-0000-0000-00000E250000}"/>
    <cellStyle name="Normal 18 8 9" xfId="10629" xr:uid="{00000000-0005-0000-0000-00000F250000}"/>
    <cellStyle name="Normal 18 8_Age_Gender" xfId="10630" xr:uid="{00000000-0005-0000-0000-000010250000}"/>
    <cellStyle name="Normal 18 9" xfId="10631" xr:uid="{00000000-0005-0000-0000-000011250000}"/>
    <cellStyle name="Normal 18 9 2" xfId="10632" xr:uid="{00000000-0005-0000-0000-000012250000}"/>
    <cellStyle name="Normal 18 9 3" xfId="10633" xr:uid="{00000000-0005-0000-0000-000013250000}"/>
    <cellStyle name="Normal 18 9 4" xfId="10634" xr:uid="{00000000-0005-0000-0000-000014250000}"/>
    <cellStyle name="Normal 180" xfId="10635" xr:uid="{00000000-0005-0000-0000-000015250000}"/>
    <cellStyle name="Normal 181" xfId="10636" xr:uid="{00000000-0005-0000-0000-000016250000}"/>
    <cellStyle name="Normal 182" xfId="10637" xr:uid="{00000000-0005-0000-0000-000017250000}"/>
    <cellStyle name="Normal 183" xfId="10638" xr:uid="{00000000-0005-0000-0000-000018250000}"/>
    <cellStyle name="Normal 184" xfId="10639" xr:uid="{00000000-0005-0000-0000-000019250000}"/>
    <cellStyle name="Normal 185" xfId="10640" xr:uid="{00000000-0005-0000-0000-00001A250000}"/>
    <cellStyle name="Normal 185 2" xfId="10641" xr:uid="{00000000-0005-0000-0000-00001B250000}"/>
    <cellStyle name="Normal 186" xfId="10642" xr:uid="{00000000-0005-0000-0000-00001C250000}"/>
    <cellStyle name="Normal 186 2" xfId="10643" xr:uid="{00000000-0005-0000-0000-00001D250000}"/>
    <cellStyle name="Normal 187" xfId="10644" xr:uid="{00000000-0005-0000-0000-00001E250000}"/>
    <cellStyle name="Normal 188" xfId="10645" xr:uid="{00000000-0005-0000-0000-00001F250000}"/>
    <cellStyle name="Normal 189" xfId="10646" xr:uid="{00000000-0005-0000-0000-000020250000}"/>
    <cellStyle name="Normal 19" xfId="613" xr:uid="{00000000-0005-0000-0000-000021250000}"/>
    <cellStyle name="Normal 19 10" xfId="184" xr:uid="{00000000-0005-0000-0000-000022250000}"/>
    <cellStyle name="Normal 19 10 10" xfId="10647" xr:uid="{00000000-0005-0000-0000-000023250000}"/>
    <cellStyle name="Normal 19 10 11" xfId="10648" xr:uid="{00000000-0005-0000-0000-000024250000}"/>
    <cellStyle name="Normal 19 10 12" xfId="10649" xr:uid="{00000000-0005-0000-0000-000025250000}"/>
    <cellStyle name="Normal 19 10 2" xfId="10650" xr:uid="{00000000-0005-0000-0000-000026250000}"/>
    <cellStyle name="Normal 19 10 2 10" xfId="10651" xr:uid="{00000000-0005-0000-0000-000027250000}"/>
    <cellStyle name="Normal 19 10 2 2" xfId="10652" xr:uid="{00000000-0005-0000-0000-000028250000}"/>
    <cellStyle name="Normal 19 10 2 2 2" xfId="10653" xr:uid="{00000000-0005-0000-0000-000029250000}"/>
    <cellStyle name="Normal 19 10 2 2 2 2" xfId="10654" xr:uid="{00000000-0005-0000-0000-00002A250000}"/>
    <cellStyle name="Normal 19 10 2 2 2 2 2" xfId="10655" xr:uid="{00000000-0005-0000-0000-00002B250000}"/>
    <cellStyle name="Normal 19 10 2 2 2 2 3" xfId="10656" xr:uid="{00000000-0005-0000-0000-00002C250000}"/>
    <cellStyle name="Normal 19 10 2 2 2 3" xfId="10657" xr:uid="{00000000-0005-0000-0000-00002D250000}"/>
    <cellStyle name="Normal 19 10 2 2 2 4" xfId="10658" xr:uid="{00000000-0005-0000-0000-00002E250000}"/>
    <cellStyle name="Normal 19 10 2 2 2 5" xfId="10659" xr:uid="{00000000-0005-0000-0000-00002F250000}"/>
    <cellStyle name="Normal 19 10 2 2 3" xfId="10660" xr:uid="{00000000-0005-0000-0000-000030250000}"/>
    <cellStyle name="Normal 19 10 2 2 3 2" xfId="10661" xr:uid="{00000000-0005-0000-0000-000031250000}"/>
    <cellStyle name="Normal 19 10 2 2 3 3" xfId="10662" xr:uid="{00000000-0005-0000-0000-000032250000}"/>
    <cellStyle name="Normal 19 10 2 2 4" xfId="10663" xr:uid="{00000000-0005-0000-0000-000033250000}"/>
    <cellStyle name="Normal 19 10 2 2 5" xfId="10664" xr:uid="{00000000-0005-0000-0000-000034250000}"/>
    <cellStyle name="Normal 19 10 2 2 6" xfId="10665" xr:uid="{00000000-0005-0000-0000-000035250000}"/>
    <cellStyle name="Normal 19 10 2 2 7" xfId="10666" xr:uid="{00000000-0005-0000-0000-000036250000}"/>
    <cellStyle name="Normal 19 10 2 2 8" xfId="10667" xr:uid="{00000000-0005-0000-0000-000037250000}"/>
    <cellStyle name="Normal 19 10 2 3" xfId="10668" xr:uid="{00000000-0005-0000-0000-000038250000}"/>
    <cellStyle name="Normal 19 10 2 3 2" xfId="10669" xr:uid="{00000000-0005-0000-0000-000039250000}"/>
    <cellStyle name="Normal 19 10 2 3 2 2" xfId="10670" xr:uid="{00000000-0005-0000-0000-00003A250000}"/>
    <cellStyle name="Normal 19 10 2 3 2 3" xfId="10671" xr:uid="{00000000-0005-0000-0000-00003B250000}"/>
    <cellStyle name="Normal 19 10 2 3 3" xfId="10672" xr:uid="{00000000-0005-0000-0000-00003C250000}"/>
    <cellStyle name="Normal 19 10 2 3 4" xfId="10673" xr:uid="{00000000-0005-0000-0000-00003D250000}"/>
    <cellStyle name="Normal 19 10 2 3 5" xfId="10674" xr:uid="{00000000-0005-0000-0000-00003E250000}"/>
    <cellStyle name="Normal 19 10 2 4" xfId="10675" xr:uid="{00000000-0005-0000-0000-00003F250000}"/>
    <cellStyle name="Normal 19 10 2 4 2" xfId="10676" xr:uid="{00000000-0005-0000-0000-000040250000}"/>
    <cellStyle name="Normal 19 10 2 4 3" xfId="10677" xr:uid="{00000000-0005-0000-0000-000041250000}"/>
    <cellStyle name="Normal 19 10 2 5" xfId="10678" xr:uid="{00000000-0005-0000-0000-000042250000}"/>
    <cellStyle name="Normal 19 10 2 5 2" xfId="10679" xr:uid="{00000000-0005-0000-0000-000043250000}"/>
    <cellStyle name="Normal 19 10 2 6" xfId="10680" xr:uid="{00000000-0005-0000-0000-000044250000}"/>
    <cellStyle name="Normal 19 10 2 6 2" xfId="10681" xr:uid="{00000000-0005-0000-0000-000045250000}"/>
    <cellStyle name="Normal 19 10 2 7" xfId="10682" xr:uid="{00000000-0005-0000-0000-000046250000}"/>
    <cellStyle name="Normal 19 10 2 8" xfId="10683" xr:uid="{00000000-0005-0000-0000-000047250000}"/>
    <cellStyle name="Normal 19 10 2 9" xfId="10684" xr:uid="{00000000-0005-0000-0000-000048250000}"/>
    <cellStyle name="Normal 19 10 2_Age_Gender" xfId="10685" xr:uid="{00000000-0005-0000-0000-000049250000}"/>
    <cellStyle name="Normal 19 10 3" xfId="10686" xr:uid="{00000000-0005-0000-0000-00004A250000}"/>
    <cellStyle name="Normal 19 10 3 2" xfId="10687" xr:uid="{00000000-0005-0000-0000-00004B250000}"/>
    <cellStyle name="Normal 19 10 3 2 2" xfId="10688" xr:uid="{00000000-0005-0000-0000-00004C250000}"/>
    <cellStyle name="Normal 19 10 3 2 2 2" xfId="10689" xr:uid="{00000000-0005-0000-0000-00004D250000}"/>
    <cellStyle name="Normal 19 10 3 2 2 3" xfId="10690" xr:uid="{00000000-0005-0000-0000-00004E250000}"/>
    <cellStyle name="Normal 19 10 3 2 3" xfId="10691" xr:uid="{00000000-0005-0000-0000-00004F250000}"/>
    <cellStyle name="Normal 19 10 3 2 4" xfId="10692" xr:uid="{00000000-0005-0000-0000-000050250000}"/>
    <cellStyle name="Normal 19 10 3 2 5" xfId="10693" xr:uid="{00000000-0005-0000-0000-000051250000}"/>
    <cellStyle name="Normal 19 10 3 3" xfId="10694" xr:uid="{00000000-0005-0000-0000-000052250000}"/>
    <cellStyle name="Normal 19 10 3 3 2" xfId="10695" xr:uid="{00000000-0005-0000-0000-000053250000}"/>
    <cellStyle name="Normal 19 10 3 3 3" xfId="10696" xr:uid="{00000000-0005-0000-0000-000054250000}"/>
    <cellStyle name="Normal 19 10 3 4" xfId="10697" xr:uid="{00000000-0005-0000-0000-000055250000}"/>
    <cellStyle name="Normal 19 10 3 5" xfId="10698" xr:uid="{00000000-0005-0000-0000-000056250000}"/>
    <cellStyle name="Normal 19 10 3 6" xfId="10699" xr:uid="{00000000-0005-0000-0000-000057250000}"/>
    <cellStyle name="Normal 19 10 3 7" xfId="10700" xr:uid="{00000000-0005-0000-0000-000058250000}"/>
    <cellStyle name="Normal 19 10 3 8" xfId="10701" xr:uid="{00000000-0005-0000-0000-000059250000}"/>
    <cellStyle name="Normal 19 10 4" xfId="10702" xr:uid="{00000000-0005-0000-0000-00005A250000}"/>
    <cellStyle name="Normal 19 10 4 2" xfId="10703" xr:uid="{00000000-0005-0000-0000-00005B250000}"/>
    <cellStyle name="Normal 19 10 4 2 2" xfId="10704" xr:uid="{00000000-0005-0000-0000-00005C250000}"/>
    <cellStyle name="Normal 19 10 4 2 3" xfId="10705" xr:uid="{00000000-0005-0000-0000-00005D250000}"/>
    <cellStyle name="Normal 19 10 4 3" xfId="10706" xr:uid="{00000000-0005-0000-0000-00005E250000}"/>
    <cellStyle name="Normal 19 10 4 4" xfId="10707" xr:uid="{00000000-0005-0000-0000-00005F250000}"/>
    <cellStyle name="Normal 19 10 4 5" xfId="10708" xr:uid="{00000000-0005-0000-0000-000060250000}"/>
    <cellStyle name="Normal 19 10 4 6" xfId="10709" xr:uid="{00000000-0005-0000-0000-000061250000}"/>
    <cellStyle name="Normal 19 10 4 7" xfId="10710" xr:uid="{00000000-0005-0000-0000-000062250000}"/>
    <cellStyle name="Normal 19 10 5" xfId="10711" xr:uid="{00000000-0005-0000-0000-000063250000}"/>
    <cellStyle name="Normal 19 10 5 2" xfId="10712" xr:uid="{00000000-0005-0000-0000-000064250000}"/>
    <cellStyle name="Normal 19 10 5 2 2" xfId="10713" xr:uid="{00000000-0005-0000-0000-000065250000}"/>
    <cellStyle name="Normal 19 10 5 2 3" xfId="10714" xr:uid="{00000000-0005-0000-0000-000066250000}"/>
    <cellStyle name="Normal 19 10 5 3" xfId="10715" xr:uid="{00000000-0005-0000-0000-000067250000}"/>
    <cellStyle name="Normal 19 10 5 4" xfId="10716" xr:uid="{00000000-0005-0000-0000-000068250000}"/>
    <cellStyle name="Normal 19 10 5 5" xfId="10717" xr:uid="{00000000-0005-0000-0000-000069250000}"/>
    <cellStyle name="Normal 19 10 6" xfId="10718" xr:uid="{00000000-0005-0000-0000-00006A250000}"/>
    <cellStyle name="Normal 19 10 6 2" xfId="10719" xr:uid="{00000000-0005-0000-0000-00006B250000}"/>
    <cellStyle name="Normal 19 10 6 3" xfId="10720" xr:uid="{00000000-0005-0000-0000-00006C250000}"/>
    <cellStyle name="Normal 19 10 7" xfId="10721" xr:uid="{00000000-0005-0000-0000-00006D250000}"/>
    <cellStyle name="Normal 19 10 7 2" xfId="10722" xr:uid="{00000000-0005-0000-0000-00006E250000}"/>
    <cellStyle name="Normal 19 10 8" xfId="10723" xr:uid="{00000000-0005-0000-0000-00006F250000}"/>
    <cellStyle name="Normal 19 10 8 2" xfId="10724" xr:uid="{00000000-0005-0000-0000-000070250000}"/>
    <cellStyle name="Normal 19 10 9" xfId="10725" xr:uid="{00000000-0005-0000-0000-000071250000}"/>
    <cellStyle name="Normal 19 10_Age_Gender" xfId="10726" xr:uid="{00000000-0005-0000-0000-000072250000}"/>
    <cellStyle name="Normal 19 11" xfId="185" xr:uid="{00000000-0005-0000-0000-000073250000}"/>
    <cellStyle name="Normal 19 11 10" xfId="10727" xr:uid="{00000000-0005-0000-0000-000074250000}"/>
    <cellStyle name="Normal 19 11 11" xfId="10728" xr:uid="{00000000-0005-0000-0000-000075250000}"/>
    <cellStyle name="Normal 19 11 12" xfId="10729" xr:uid="{00000000-0005-0000-0000-000076250000}"/>
    <cellStyle name="Normal 19 11 2" xfId="10730" xr:uid="{00000000-0005-0000-0000-000077250000}"/>
    <cellStyle name="Normal 19 11 2 10" xfId="10731" xr:uid="{00000000-0005-0000-0000-000078250000}"/>
    <cellStyle name="Normal 19 11 2 2" xfId="10732" xr:uid="{00000000-0005-0000-0000-000079250000}"/>
    <cellStyle name="Normal 19 11 2 2 2" xfId="10733" xr:uid="{00000000-0005-0000-0000-00007A250000}"/>
    <cellStyle name="Normal 19 11 2 2 2 2" xfId="10734" xr:uid="{00000000-0005-0000-0000-00007B250000}"/>
    <cellStyle name="Normal 19 11 2 2 2 2 2" xfId="10735" xr:uid="{00000000-0005-0000-0000-00007C250000}"/>
    <cellStyle name="Normal 19 11 2 2 2 2 3" xfId="10736" xr:uid="{00000000-0005-0000-0000-00007D250000}"/>
    <cellStyle name="Normal 19 11 2 2 2 3" xfId="10737" xr:uid="{00000000-0005-0000-0000-00007E250000}"/>
    <cellStyle name="Normal 19 11 2 2 2 4" xfId="10738" xr:uid="{00000000-0005-0000-0000-00007F250000}"/>
    <cellStyle name="Normal 19 11 2 2 2 5" xfId="10739" xr:uid="{00000000-0005-0000-0000-000080250000}"/>
    <cellStyle name="Normal 19 11 2 2 3" xfId="10740" xr:uid="{00000000-0005-0000-0000-000081250000}"/>
    <cellStyle name="Normal 19 11 2 2 3 2" xfId="10741" xr:uid="{00000000-0005-0000-0000-000082250000}"/>
    <cellStyle name="Normal 19 11 2 2 3 3" xfId="10742" xr:uid="{00000000-0005-0000-0000-000083250000}"/>
    <cellStyle name="Normal 19 11 2 2 4" xfId="10743" xr:uid="{00000000-0005-0000-0000-000084250000}"/>
    <cellStyle name="Normal 19 11 2 2 5" xfId="10744" xr:uid="{00000000-0005-0000-0000-000085250000}"/>
    <cellStyle name="Normal 19 11 2 2 6" xfId="10745" xr:uid="{00000000-0005-0000-0000-000086250000}"/>
    <cellStyle name="Normal 19 11 2 2 7" xfId="10746" xr:uid="{00000000-0005-0000-0000-000087250000}"/>
    <cellStyle name="Normal 19 11 2 2 8" xfId="10747" xr:uid="{00000000-0005-0000-0000-000088250000}"/>
    <cellStyle name="Normal 19 11 2 3" xfId="10748" xr:uid="{00000000-0005-0000-0000-000089250000}"/>
    <cellStyle name="Normal 19 11 2 3 2" xfId="10749" xr:uid="{00000000-0005-0000-0000-00008A250000}"/>
    <cellStyle name="Normal 19 11 2 3 2 2" xfId="10750" xr:uid="{00000000-0005-0000-0000-00008B250000}"/>
    <cellStyle name="Normal 19 11 2 3 2 3" xfId="10751" xr:uid="{00000000-0005-0000-0000-00008C250000}"/>
    <cellStyle name="Normal 19 11 2 3 3" xfId="10752" xr:uid="{00000000-0005-0000-0000-00008D250000}"/>
    <cellStyle name="Normal 19 11 2 3 4" xfId="10753" xr:uid="{00000000-0005-0000-0000-00008E250000}"/>
    <cellStyle name="Normal 19 11 2 3 5" xfId="10754" xr:uid="{00000000-0005-0000-0000-00008F250000}"/>
    <cellStyle name="Normal 19 11 2 4" xfId="10755" xr:uid="{00000000-0005-0000-0000-000090250000}"/>
    <cellStyle name="Normal 19 11 2 4 2" xfId="10756" xr:uid="{00000000-0005-0000-0000-000091250000}"/>
    <cellStyle name="Normal 19 11 2 4 3" xfId="10757" xr:uid="{00000000-0005-0000-0000-000092250000}"/>
    <cellStyle name="Normal 19 11 2 5" xfId="10758" xr:uid="{00000000-0005-0000-0000-000093250000}"/>
    <cellStyle name="Normal 19 11 2 5 2" xfId="10759" xr:uid="{00000000-0005-0000-0000-000094250000}"/>
    <cellStyle name="Normal 19 11 2 6" xfId="10760" xr:uid="{00000000-0005-0000-0000-000095250000}"/>
    <cellStyle name="Normal 19 11 2 6 2" xfId="10761" xr:uid="{00000000-0005-0000-0000-000096250000}"/>
    <cellStyle name="Normal 19 11 2 7" xfId="10762" xr:uid="{00000000-0005-0000-0000-000097250000}"/>
    <cellStyle name="Normal 19 11 2 8" xfId="10763" xr:uid="{00000000-0005-0000-0000-000098250000}"/>
    <cellStyle name="Normal 19 11 2 9" xfId="10764" xr:uid="{00000000-0005-0000-0000-000099250000}"/>
    <cellStyle name="Normal 19 11 2_Age_Gender" xfId="10765" xr:uid="{00000000-0005-0000-0000-00009A250000}"/>
    <cellStyle name="Normal 19 11 3" xfId="10766" xr:uid="{00000000-0005-0000-0000-00009B250000}"/>
    <cellStyle name="Normal 19 11 3 2" xfId="10767" xr:uid="{00000000-0005-0000-0000-00009C250000}"/>
    <cellStyle name="Normal 19 11 3 2 2" xfId="10768" xr:uid="{00000000-0005-0000-0000-00009D250000}"/>
    <cellStyle name="Normal 19 11 3 2 2 2" xfId="10769" xr:uid="{00000000-0005-0000-0000-00009E250000}"/>
    <cellStyle name="Normal 19 11 3 2 2 3" xfId="10770" xr:uid="{00000000-0005-0000-0000-00009F250000}"/>
    <cellStyle name="Normal 19 11 3 2 3" xfId="10771" xr:uid="{00000000-0005-0000-0000-0000A0250000}"/>
    <cellStyle name="Normal 19 11 3 2 4" xfId="10772" xr:uid="{00000000-0005-0000-0000-0000A1250000}"/>
    <cellStyle name="Normal 19 11 3 2 5" xfId="10773" xr:uid="{00000000-0005-0000-0000-0000A2250000}"/>
    <cellStyle name="Normal 19 11 3 3" xfId="10774" xr:uid="{00000000-0005-0000-0000-0000A3250000}"/>
    <cellStyle name="Normal 19 11 3 3 2" xfId="10775" xr:uid="{00000000-0005-0000-0000-0000A4250000}"/>
    <cellStyle name="Normal 19 11 3 3 3" xfId="10776" xr:uid="{00000000-0005-0000-0000-0000A5250000}"/>
    <cellStyle name="Normal 19 11 3 4" xfId="10777" xr:uid="{00000000-0005-0000-0000-0000A6250000}"/>
    <cellStyle name="Normal 19 11 3 5" xfId="10778" xr:uid="{00000000-0005-0000-0000-0000A7250000}"/>
    <cellStyle name="Normal 19 11 3 6" xfId="10779" xr:uid="{00000000-0005-0000-0000-0000A8250000}"/>
    <cellStyle name="Normal 19 11 3 7" xfId="10780" xr:uid="{00000000-0005-0000-0000-0000A9250000}"/>
    <cellStyle name="Normal 19 11 3 8" xfId="10781" xr:uid="{00000000-0005-0000-0000-0000AA250000}"/>
    <cellStyle name="Normal 19 11 4" xfId="10782" xr:uid="{00000000-0005-0000-0000-0000AB250000}"/>
    <cellStyle name="Normal 19 11 4 2" xfId="10783" xr:uid="{00000000-0005-0000-0000-0000AC250000}"/>
    <cellStyle name="Normal 19 11 4 2 2" xfId="10784" xr:uid="{00000000-0005-0000-0000-0000AD250000}"/>
    <cellStyle name="Normal 19 11 4 2 3" xfId="10785" xr:uid="{00000000-0005-0000-0000-0000AE250000}"/>
    <cellStyle name="Normal 19 11 4 3" xfId="10786" xr:uid="{00000000-0005-0000-0000-0000AF250000}"/>
    <cellStyle name="Normal 19 11 4 4" xfId="10787" xr:uid="{00000000-0005-0000-0000-0000B0250000}"/>
    <cellStyle name="Normal 19 11 4 5" xfId="10788" xr:uid="{00000000-0005-0000-0000-0000B1250000}"/>
    <cellStyle name="Normal 19 11 4 6" xfId="10789" xr:uid="{00000000-0005-0000-0000-0000B2250000}"/>
    <cellStyle name="Normal 19 11 4 7" xfId="10790" xr:uid="{00000000-0005-0000-0000-0000B3250000}"/>
    <cellStyle name="Normal 19 11 5" xfId="10791" xr:uid="{00000000-0005-0000-0000-0000B4250000}"/>
    <cellStyle name="Normal 19 11 5 2" xfId="10792" xr:uid="{00000000-0005-0000-0000-0000B5250000}"/>
    <cellStyle name="Normal 19 11 5 2 2" xfId="10793" xr:uid="{00000000-0005-0000-0000-0000B6250000}"/>
    <cellStyle name="Normal 19 11 5 2 3" xfId="10794" xr:uid="{00000000-0005-0000-0000-0000B7250000}"/>
    <cellStyle name="Normal 19 11 5 3" xfId="10795" xr:uid="{00000000-0005-0000-0000-0000B8250000}"/>
    <cellStyle name="Normal 19 11 5 4" xfId="10796" xr:uid="{00000000-0005-0000-0000-0000B9250000}"/>
    <cellStyle name="Normal 19 11 5 5" xfId="10797" xr:uid="{00000000-0005-0000-0000-0000BA250000}"/>
    <cellStyle name="Normal 19 11 6" xfId="10798" xr:uid="{00000000-0005-0000-0000-0000BB250000}"/>
    <cellStyle name="Normal 19 11 6 2" xfId="10799" xr:uid="{00000000-0005-0000-0000-0000BC250000}"/>
    <cellStyle name="Normal 19 11 6 3" xfId="10800" xr:uid="{00000000-0005-0000-0000-0000BD250000}"/>
    <cellStyle name="Normal 19 11 7" xfId="10801" xr:uid="{00000000-0005-0000-0000-0000BE250000}"/>
    <cellStyle name="Normal 19 11 7 2" xfId="10802" xr:uid="{00000000-0005-0000-0000-0000BF250000}"/>
    <cellStyle name="Normal 19 11 8" xfId="10803" xr:uid="{00000000-0005-0000-0000-0000C0250000}"/>
    <cellStyle name="Normal 19 11 8 2" xfId="10804" xr:uid="{00000000-0005-0000-0000-0000C1250000}"/>
    <cellStyle name="Normal 19 11 9" xfId="10805" xr:uid="{00000000-0005-0000-0000-0000C2250000}"/>
    <cellStyle name="Normal 19 11_Age_Gender" xfId="10806" xr:uid="{00000000-0005-0000-0000-0000C3250000}"/>
    <cellStyle name="Normal 19 12" xfId="186" xr:uid="{00000000-0005-0000-0000-0000C4250000}"/>
    <cellStyle name="Normal 19 12 10" xfId="10807" xr:uid="{00000000-0005-0000-0000-0000C5250000}"/>
    <cellStyle name="Normal 19 12 11" xfId="10808" xr:uid="{00000000-0005-0000-0000-0000C6250000}"/>
    <cellStyle name="Normal 19 12 12" xfId="10809" xr:uid="{00000000-0005-0000-0000-0000C7250000}"/>
    <cellStyle name="Normal 19 12 2" xfId="10810" xr:uid="{00000000-0005-0000-0000-0000C8250000}"/>
    <cellStyle name="Normal 19 12 2 10" xfId="10811" xr:uid="{00000000-0005-0000-0000-0000C9250000}"/>
    <cellStyle name="Normal 19 12 2 2" xfId="10812" xr:uid="{00000000-0005-0000-0000-0000CA250000}"/>
    <cellStyle name="Normal 19 12 2 2 2" xfId="10813" xr:uid="{00000000-0005-0000-0000-0000CB250000}"/>
    <cellStyle name="Normal 19 12 2 2 2 2" xfId="10814" xr:uid="{00000000-0005-0000-0000-0000CC250000}"/>
    <cellStyle name="Normal 19 12 2 2 2 2 2" xfId="10815" xr:uid="{00000000-0005-0000-0000-0000CD250000}"/>
    <cellStyle name="Normal 19 12 2 2 2 2 3" xfId="10816" xr:uid="{00000000-0005-0000-0000-0000CE250000}"/>
    <cellStyle name="Normal 19 12 2 2 2 3" xfId="10817" xr:uid="{00000000-0005-0000-0000-0000CF250000}"/>
    <cellStyle name="Normal 19 12 2 2 2 4" xfId="10818" xr:uid="{00000000-0005-0000-0000-0000D0250000}"/>
    <cellStyle name="Normal 19 12 2 2 2 5" xfId="10819" xr:uid="{00000000-0005-0000-0000-0000D1250000}"/>
    <cellStyle name="Normal 19 12 2 2 3" xfId="10820" xr:uid="{00000000-0005-0000-0000-0000D2250000}"/>
    <cellStyle name="Normal 19 12 2 2 3 2" xfId="10821" xr:uid="{00000000-0005-0000-0000-0000D3250000}"/>
    <cellStyle name="Normal 19 12 2 2 3 3" xfId="10822" xr:uid="{00000000-0005-0000-0000-0000D4250000}"/>
    <cellStyle name="Normal 19 12 2 2 4" xfId="10823" xr:uid="{00000000-0005-0000-0000-0000D5250000}"/>
    <cellStyle name="Normal 19 12 2 2 5" xfId="10824" xr:uid="{00000000-0005-0000-0000-0000D6250000}"/>
    <cellStyle name="Normal 19 12 2 2 6" xfId="10825" xr:uid="{00000000-0005-0000-0000-0000D7250000}"/>
    <cellStyle name="Normal 19 12 2 2 7" xfId="10826" xr:uid="{00000000-0005-0000-0000-0000D8250000}"/>
    <cellStyle name="Normal 19 12 2 2 8" xfId="10827" xr:uid="{00000000-0005-0000-0000-0000D9250000}"/>
    <cellStyle name="Normal 19 12 2 3" xfId="10828" xr:uid="{00000000-0005-0000-0000-0000DA250000}"/>
    <cellStyle name="Normal 19 12 2 3 2" xfId="10829" xr:uid="{00000000-0005-0000-0000-0000DB250000}"/>
    <cellStyle name="Normal 19 12 2 3 2 2" xfId="10830" xr:uid="{00000000-0005-0000-0000-0000DC250000}"/>
    <cellStyle name="Normal 19 12 2 3 2 3" xfId="10831" xr:uid="{00000000-0005-0000-0000-0000DD250000}"/>
    <cellStyle name="Normal 19 12 2 3 3" xfId="10832" xr:uid="{00000000-0005-0000-0000-0000DE250000}"/>
    <cellStyle name="Normal 19 12 2 3 4" xfId="10833" xr:uid="{00000000-0005-0000-0000-0000DF250000}"/>
    <cellStyle name="Normal 19 12 2 3 5" xfId="10834" xr:uid="{00000000-0005-0000-0000-0000E0250000}"/>
    <cellStyle name="Normal 19 12 2 4" xfId="10835" xr:uid="{00000000-0005-0000-0000-0000E1250000}"/>
    <cellStyle name="Normal 19 12 2 4 2" xfId="10836" xr:uid="{00000000-0005-0000-0000-0000E2250000}"/>
    <cellStyle name="Normal 19 12 2 4 3" xfId="10837" xr:uid="{00000000-0005-0000-0000-0000E3250000}"/>
    <cellStyle name="Normal 19 12 2 5" xfId="10838" xr:uid="{00000000-0005-0000-0000-0000E4250000}"/>
    <cellStyle name="Normal 19 12 2 5 2" xfId="10839" xr:uid="{00000000-0005-0000-0000-0000E5250000}"/>
    <cellStyle name="Normal 19 12 2 6" xfId="10840" xr:uid="{00000000-0005-0000-0000-0000E6250000}"/>
    <cellStyle name="Normal 19 12 2 6 2" xfId="10841" xr:uid="{00000000-0005-0000-0000-0000E7250000}"/>
    <cellStyle name="Normal 19 12 2 7" xfId="10842" xr:uid="{00000000-0005-0000-0000-0000E8250000}"/>
    <cellStyle name="Normal 19 12 2 8" xfId="10843" xr:uid="{00000000-0005-0000-0000-0000E9250000}"/>
    <cellStyle name="Normal 19 12 2 9" xfId="10844" xr:uid="{00000000-0005-0000-0000-0000EA250000}"/>
    <cellStyle name="Normal 19 12 2_Age_Gender" xfId="10845" xr:uid="{00000000-0005-0000-0000-0000EB250000}"/>
    <cellStyle name="Normal 19 12 3" xfId="10846" xr:uid="{00000000-0005-0000-0000-0000EC250000}"/>
    <cellStyle name="Normal 19 12 3 2" xfId="10847" xr:uid="{00000000-0005-0000-0000-0000ED250000}"/>
    <cellStyle name="Normal 19 12 3 2 2" xfId="10848" xr:uid="{00000000-0005-0000-0000-0000EE250000}"/>
    <cellStyle name="Normal 19 12 3 2 2 2" xfId="10849" xr:uid="{00000000-0005-0000-0000-0000EF250000}"/>
    <cellStyle name="Normal 19 12 3 2 2 3" xfId="10850" xr:uid="{00000000-0005-0000-0000-0000F0250000}"/>
    <cellStyle name="Normal 19 12 3 2 3" xfId="10851" xr:uid="{00000000-0005-0000-0000-0000F1250000}"/>
    <cellStyle name="Normal 19 12 3 2 4" xfId="10852" xr:uid="{00000000-0005-0000-0000-0000F2250000}"/>
    <cellStyle name="Normal 19 12 3 2 5" xfId="10853" xr:uid="{00000000-0005-0000-0000-0000F3250000}"/>
    <cellStyle name="Normal 19 12 3 3" xfId="10854" xr:uid="{00000000-0005-0000-0000-0000F4250000}"/>
    <cellStyle name="Normal 19 12 3 3 2" xfId="10855" xr:uid="{00000000-0005-0000-0000-0000F5250000}"/>
    <cellStyle name="Normal 19 12 3 3 3" xfId="10856" xr:uid="{00000000-0005-0000-0000-0000F6250000}"/>
    <cellStyle name="Normal 19 12 3 4" xfId="10857" xr:uid="{00000000-0005-0000-0000-0000F7250000}"/>
    <cellStyle name="Normal 19 12 3 5" xfId="10858" xr:uid="{00000000-0005-0000-0000-0000F8250000}"/>
    <cellStyle name="Normal 19 12 3 6" xfId="10859" xr:uid="{00000000-0005-0000-0000-0000F9250000}"/>
    <cellStyle name="Normal 19 12 3 7" xfId="10860" xr:uid="{00000000-0005-0000-0000-0000FA250000}"/>
    <cellStyle name="Normal 19 12 3 8" xfId="10861" xr:uid="{00000000-0005-0000-0000-0000FB250000}"/>
    <cellStyle name="Normal 19 12 4" xfId="10862" xr:uid="{00000000-0005-0000-0000-0000FC250000}"/>
    <cellStyle name="Normal 19 12 4 2" xfId="10863" xr:uid="{00000000-0005-0000-0000-0000FD250000}"/>
    <cellStyle name="Normal 19 12 4 2 2" xfId="10864" xr:uid="{00000000-0005-0000-0000-0000FE250000}"/>
    <cellStyle name="Normal 19 12 4 2 3" xfId="10865" xr:uid="{00000000-0005-0000-0000-0000FF250000}"/>
    <cellStyle name="Normal 19 12 4 3" xfId="10866" xr:uid="{00000000-0005-0000-0000-000000260000}"/>
    <cellStyle name="Normal 19 12 4 4" xfId="10867" xr:uid="{00000000-0005-0000-0000-000001260000}"/>
    <cellStyle name="Normal 19 12 4 5" xfId="10868" xr:uid="{00000000-0005-0000-0000-000002260000}"/>
    <cellStyle name="Normal 19 12 4 6" xfId="10869" xr:uid="{00000000-0005-0000-0000-000003260000}"/>
    <cellStyle name="Normal 19 12 4 7" xfId="10870" xr:uid="{00000000-0005-0000-0000-000004260000}"/>
    <cellStyle name="Normal 19 12 5" xfId="10871" xr:uid="{00000000-0005-0000-0000-000005260000}"/>
    <cellStyle name="Normal 19 12 5 2" xfId="10872" xr:uid="{00000000-0005-0000-0000-000006260000}"/>
    <cellStyle name="Normal 19 12 5 2 2" xfId="10873" xr:uid="{00000000-0005-0000-0000-000007260000}"/>
    <cellStyle name="Normal 19 12 5 2 3" xfId="10874" xr:uid="{00000000-0005-0000-0000-000008260000}"/>
    <cellStyle name="Normal 19 12 5 3" xfId="10875" xr:uid="{00000000-0005-0000-0000-000009260000}"/>
    <cellStyle name="Normal 19 12 5 4" xfId="10876" xr:uid="{00000000-0005-0000-0000-00000A260000}"/>
    <cellStyle name="Normal 19 12 5 5" xfId="10877" xr:uid="{00000000-0005-0000-0000-00000B260000}"/>
    <cellStyle name="Normal 19 12 6" xfId="10878" xr:uid="{00000000-0005-0000-0000-00000C260000}"/>
    <cellStyle name="Normal 19 12 6 2" xfId="10879" xr:uid="{00000000-0005-0000-0000-00000D260000}"/>
    <cellStyle name="Normal 19 12 6 3" xfId="10880" xr:uid="{00000000-0005-0000-0000-00000E260000}"/>
    <cellStyle name="Normal 19 12 7" xfId="10881" xr:uid="{00000000-0005-0000-0000-00000F260000}"/>
    <cellStyle name="Normal 19 12 7 2" xfId="10882" xr:uid="{00000000-0005-0000-0000-000010260000}"/>
    <cellStyle name="Normal 19 12 8" xfId="10883" xr:uid="{00000000-0005-0000-0000-000011260000}"/>
    <cellStyle name="Normal 19 12 8 2" xfId="10884" xr:uid="{00000000-0005-0000-0000-000012260000}"/>
    <cellStyle name="Normal 19 12 9" xfId="10885" xr:uid="{00000000-0005-0000-0000-000013260000}"/>
    <cellStyle name="Normal 19 12_Age_Gender" xfId="10886" xr:uid="{00000000-0005-0000-0000-000014260000}"/>
    <cellStyle name="Normal 19 13" xfId="187" xr:uid="{00000000-0005-0000-0000-000015260000}"/>
    <cellStyle name="Normal 19 13 10" xfId="10887" xr:uid="{00000000-0005-0000-0000-000016260000}"/>
    <cellStyle name="Normal 19 13 11" xfId="10888" xr:uid="{00000000-0005-0000-0000-000017260000}"/>
    <cellStyle name="Normal 19 13 12" xfId="10889" xr:uid="{00000000-0005-0000-0000-000018260000}"/>
    <cellStyle name="Normal 19 13 2" xfId="10890" xr:uid="{00000000-0005-0000-0000-000019260000}"/>
    <cellStyle name="Normal 19 13 2 10" xfId="10891" xr:uid="{00000000-0005-0000-0000-00001A260000}"/>
    <cellStyle name="Normal 19 13 2 2" xfId="10892" xr:uid="{00000000-0005-0000-0000-00001B260000}"/>
    <cellStyle name="Normal 19 13 2 2 2" xfId="10893" xr:uid="{00000000-0005-0000-0000-00001C260000}"/>
    <cellStyle name="Normal 19 13 2 2 2 2" xfId="10894" xr:uid="{00000000-0005-0000-0000-00001D260000}"/>
    <cellStyle name="Normal 19 13 2 2 2 2 2" xfId="10895" xr:uid="{00000000-0005-0000-0000-00001E260000}"/>
    <cellStyle name="Normal 19 13 2 2 2 2 3" xfId="10896" xr:uid="{00000000-0005-0000-0000-00001F260000}"/>
    <cellStyle name="Normal 19 13 2 2 2 3" xfId="10897" xr:uid="{00000000-0005-0000-0000-000020260000}"/>
    <cellStyle name="Normal 19 13 2 2 2 4" xfId="10898" xr:uid="{00000000-0005-0000-0000-000021260000}"/>
    <cellStyle name="Normal 19 13 2 2 2 5" xfId="10899" xr:uid="{00000000-0005-0000-0000-000022260000}"/>
    <cellStyle name="Normal 19 13 2 2 3" xfId="10900" xr:uid="{00000000-0005-0000-0000-000023260000}"/>
    <cellStyle name="Normal 19 13 2 2 3 2" xfId="10901" xr:uid="{00000000-0005-0000-0000-000024260000}"/>
    <cellStyle name="Normal 19 13 2 2 3 3" xfId="10902" xr:uid="{00000000-0005-0000-0000-000025260000}"/>
    <cellStyle name="Normal 19 13 2 2 4" xfId="10903" xr:uid="{00000000-0005-0000-0000-000026260000}"/>
    <cellStyle name="Normal 19 13 2 2 5" xfId="10904" xr:uid="{00000000-0005-0000-0000-000027260000}"/>
    <cellStyle name="Normal 19 13 2 2 6" xfId="10905" xr:uid="{00000000-0005-0000-0000-000028260000}"/>
    <cellStyle name="Normal 19 13 2 2 7" xfId="10906" xr:uid="{00000000-0005-0000-0000-000029260000}"/>
    <cellStyle name="Normal 19 13 2 2 8" xfId="10907" xr:uid="{00000000-0005-0000-0000-00002A260000}"/>
    <cellStyle name="Normal 19 13 2 3" xfId="10908" xr:uid="{00000000-0005-0000-0000-00002B260000}"/>
    <cellStyle name="Normal 19 13 2 3 2" xfId="10909" xr:uid="{00000000-0005-0000-0000-00002C260000}"/>
    <cellStyle name="Normal 19 13 2 3 2 2" xfId="10910" xr:uid="{00000000-0005-0000-0000-00002D260000}"/>
    <cellStyle name="Normal 19 13 2 3 2 3" xfId="10911" xr:uid="{00000000-0005-0000-0000-00002E260000}"/>
    <cellStyle name="Normal 19 13 2 3 3" xfId="10912" xr:uid="{00000000-0005-0000-0000-00002F260000}"/>
    <cellStyle name="Normal 19 13 2 3 4" xfId="10913" xr:uid="{00000000-0005-0000-0000-000030260000}"/>
    <cellStyle name="Normal 19 13 2 3 5" xfId="10914" xr:uid="{00000000-0005-0000-0000-000031260000}"/>
    <cellStyle name="Normal 19 13 2 4" xfId="10915" xr:uid="{00000000-0005-0000-0000-000032260000}"/>
    <cellStyle name="Normal 19 13 2 4 2" xfId="10916" xr:uid="{00000000-0005-0000-0000-000033260000}"/>
    <cellStyle name="Normal 19 13 2 4 3" xfId="10917" xr:uid="{00000000-0005-0000-0000-000034260000}"/>
    <cellStyle name="Normal 19 13 2 5" xfId="10918" xr:uid="{00000000-0005-0000-0000-000035260000}"/>
    <cellStyle name="Normal 19 13 2 5 2" xfId="10919" xr:uid="{00000000-0005-0000-0000-000036260000}"/>
    <cellStyle name="Normal 19 13 2 6" xfId="10920" xr:uid="{00000000-0005-0000-0000-000037260000}"/>
    <cellStyle name="Normal 19 13 2 6 2" xfId="10921" xr:uid="{00000000-0005-0000-0000-000038260000}"/>
    <cellStyle name="Normal 19 13 2 7" xfId="10922" xr:uid="{00000000-0005-0000-0000-000039260000}"/>
    <cellStyle name="Normal 19 13 2 8" xfId="10923" xr:uid="{00000000-0005-0000-0000-00003A260000}"/>
    <cellStyle name="Normal 19 13 2 9" xfId="10924" xr:uid="{00000000-0005-0000-0000-00003B260000}"/>
    <cellStyle name="Normal 19 13 2_Age_Gender" xfId="10925" xr:uid="{00000000-0005-0000-0000-00003C260000}"/>
    <cellStyle name="Normal 19 13 3" xfId="10926" xr:uid="{00000000-0005-0000-0000-00003D260000}"/>
    <cellStyle name="Normal 19 13 3 2" xfId="10927" xr:uid="{00000000-0005-0000-0000-00003E260000}"/>
    <cellStyle name="Normal 19 13 3 2 2" xfId="10928" xr:uid="{00000000-0005-0000-0000-00003F260000}"/>
    <cellStyle name="Normal 19 13 3 2 2 2" xfId="10929" xr:uid="{00000000-0005-0000-0000-000040260000}"/>
    <cellStyle name="Normal 19 13 3 2 2 3" xfId="10930" xr:uid="{00000000-0005-0000-0000-000041260000}"/>
    <cellStyle name="Normal 19 13 3 2 3" xfId="10931" xr:uid="{00000000-0005-0000-0000-000042260000}"/>
    <cellStyle name="Normal 19 13 3 2 4" xfId="10932" xr:uid="{00000000-0005-0000-0000-000043260000}"/>
    <cellStyle name="Normal 19 13 3 2 5" xfId="10933" xr:uid="{00000000-0005-0000-0000-000044260000}"/>
    <cellStyle name="Normal 19 13 3 3" xfId="10934" xr:uid="{00000000-0005-0000-0000-000045260000}"/>
    <cellStyle name="Normal 19 13 3 3 2" xfId="10935" xr:uid="{00000000-0005-0000-0000-000046260000}"/>
    <cellStyle name="Normal 19 13 3 3 3" xfId="10936" xr:uid="{00000000-0005-0000-0000-000047260000}"/>
    <cellStyle name="Normal 19 13 3 4" xfId="10937" xr:uid="{00000000-0005-0000-0000-000048260000}"/>
    <cellStyle name="Normal 19 13 3 5" xfId="10938" xr:uid="{00000000-0005-0000-0000-000049260000}"/>
    <cellStyle name="Normal 19 13 3 6" xfId="10939" xr:uid="{00000000-0005-0000-0000-00004A260000}"/>
    <cellStyle name="Normal 19 13 3 7" xfId="10940" xr:uid="{00000000-0005-0000-0000-00004B260000}"/>
    <cellStyle name="Normal 19 13 3 8" xfId="10941" xr:uid="{00000000-0005-0000-0000-00004C260000}"/>
    <cellStyle name="Normal 19 13 4" xfId="10942" xr:uid="{00000000-0005-0000-0000-00004D260000}"/>
    <cellStyle name="Normal 19 13 4 2" xfId="10943" xr:uid="{00000000-0005-0000-0000-00004E260000}"/>
    <cellStyle name="Normal 19 13 4 2 2" xfId="10944" xr:uid="{00000000-0005-0000-0000-00004F260000}"/>
    <cellStyle name="Normal 19 13 4 2 3" xfId="10945" xr:uid="{00000000-0005-0000-0000-000050260000}"/>
    <cellStyle name="Normal 19 13 4 3" xfId="10946" xr:uid="{00000000-0005-0000-0000-000051260000}"/>
    <cellStyle name="Normal 19 13 4 4" xfId="10947" xr:uid="{00000000-0005-0000-0000-000052260000}"/>
    <cellStyle name="Normal 19 13 4 5" xfId="10948" xr:uid="{00000000-0005-0000-0000-000053260000}"/>
    <cellStyle name="Normal 19 13 4 6" xfId="10949" xr:uid="{00000000-0005-0000-0000-000054260000}"/>
    <cellStyle name="Normal 19 13 4 7" xfId="10950" xr:uid="{00000000-0005-0000-0000-000055260000}"/>
    <cellStyle name="Normal 19 13 5" xfId="10951" xr:uid="{00000000-0005-0000-0000-000056260000}"/>
    <cellStyle name="Normal 19 13 5 2" xfId="10952" xr:uid="{00000000-0005-0000-0000-000057260000}"/>
    <cellStyle name="Normal 19 13 5 2 2" xfId="10953" xr:uid="{00000000-0005-0000-0000-000058260000}"/>
    <cellStyle name="Normal 19 13 5 2 3" xfId="10954" xr:uid="{00000000-0005-0000-0000-000059260000}"/>
    <cellStyle name="Normal 19 13 5 3" xfId="10955" xr:uid="{00000000-0005-0000-0000-00005A260000}"/>
    <cellStyle name="Normal 19 13 5 4" xfId="10956" xr:uid="{00000000-0005-0000-0000-00005B260000}"/>
    <cellStyle name="Normal 19 13 5 5" xfId="10957" xr:uid="{00000000-0005-0000-0000-00005C260000}"/>
    <cellStyle name="Normal 19 13 6" xfId="10958" xr:uid="{00000000-0005-0000-0000-00005D260000}"/>
    <cellStyle name="Normal 19 13 6 2" xfId="10959" xr:uid="{00000000-0005-0000-0000-00005E260000}"/>
    <cellStyle name="Normal 19 13 6 3" xfId="10960" xr:uid="{00000000-0005-0000-0000-00005F260000}"/>
    <cellStyle name="Normal 19 13 7" xfId="10961" xr:uid="{00000000-0005-0000-0000-000060260000}"/>
    <cellStyle name="Normal 19 13 7 2" xfId="10962" xr:uid="{00000000-0005-0000-0000-000061260000}"/>
    <cellStyle name="Normal 19 13 8" xfId="10963" xr:uid="{00000000-0005-0000-0000-000062260000}"/>
    <cellStyle name="Normal 19 13 8 2" xfId="10964" xr:uid="{00000000-0005-0000-0000-000063260000}"/>
    <cellStyle name="Normal 19 13 9" xfId="10965" xr:uid="{00000000-0005-0000-0000-000064260000}"/>
    <cellStyle name="Normal 19 13_Age_Gender" xfId="10966" xr:uid="{00000000-0005-0000-0000-000065260000}"/>
    <cellStyle name="Normal 19 14" xfId="188" xr:uid="{00000000-0005-0000-0000-000066260000}"/>
    <cellStyle name="Normal 19 14 10" xfId="10967" xr:uid="{00000000-0005-0000-0000-000067260000}"/>
    <cellStyle name="Normal 19 14 11" xfId="10968" xr:uid="{00000000-0005-0000-0000-000068260000}"/>
    <cellStyle name="Normal 19 14 12" xfId="10969" xr:uid="{00000000-0005-0000-0000-000069260000}"/>
    <cellStyle name="Normal 19 14 2" xfId="10970" xr:uid="{00000000-0005-0000-0000-00006A260000}"/>
    <cellStyle name="Normal 19 14 2 10" xfId="10971" xr:uid="{00000000-0005-0000-0000-00006B260000}"/>
    <cellStyle name="Normal 19 14 2 2" xfId="10972" xr:uid="{00000000-0005-0000-0000-00006C260000}"/>
    <cellStyle name="Normal 19 14 2 2 2" xfId="10973" xr:uid="{00000000-0005-0000-0000-00006D260000}"/>
    <cellStyle name="Normal 19 14 2 2 2 2" xfId="10974" xr:uid="{00000000-0005-0000-0000-00006E260000}"/>
    <cellStyle name="Normal 19 14 2 2 2 2 2" xfId="10975" xr:uid="{00000000-0005-0000-0000-00006F260000}"/>
    <cellStyle name="Normal 19 14 2 2 2 2 3" xfId="10976" xr:uid="{00000000-0005-0000-0000-000070260000}"/>
    <cellStyle name="Normal 19 14 2 2 2 3" xfId="10977" xr:uid="{00000000-0005-0000-0000-000071260000}"/>
    <cellStyle name="Normal 19 14 2 2 2 4" xfId="10978" xr:uid="{00000000-0005-0000-0000-000072260000}"/>
    <cellStyle name="Normal 19 14 2 2 2 5" xfId="10979" xr:uid="{00000000-0005-0000-0000-000073260000}"/>
    <cellStyle name="Normal 19 14 2 2 3" xfId="10980" xr:uid="{00000000-0005-0000-0000-000074260000}"/>
    <cellStyle name="Normal 19 14 2 2 3 2" xfId="10981" xr:uid="{00000000-0005-0000-0000-000075260000}"/>
    <cellStyle name="Normal 19 14 2 2 3 3" xfId="10982" xr:uid="{00000000-0005-0000-0000-000076260000}"/>
    <cellStyle name="Normal 19 14 2 2 4" xfId="10983" xr:uid="{00000000-0005-0000-0000-000077260000}"/>
    <cellStyle name="Normal 19 14 2 2 5" xfId="10984" xr:uid="{00000000-0005-0000-0000-000078260000}"/>
    <cellStyle name="Normal 19 14 2 2 6" xfId="10985" xr:uid="{00000000-0005-0000-0000-000079260000}"/>
    <cellStyle name="Normal 19 14 2 2 7" xfId="10986" xr:uid="{00000000-0005-0000-0000-00007A260000}"/>
    <cellStyle name="Normal 19 14 2 2 8" xfId="10987" xr:uid="{00000000-0005-0000-0000-00007B260000}"/>
    <cellStyle name="Normal 19 14 2 3" xfId="10988" xr:uid="{00000000-0005-0000-0000-00007C260000}"/>
    <cellStyle name="Normal 19 14 2 3 2" xfId="10989" xr:uid="{00000000-0005-0000-0000-00007D260000}"/>
    <cellStyle name="Normal 19 14 2 3 2 2" xfId="10990" xr:uid="{00000000-0005-0000-0000-00007E260000}"/>
    <cellStyle name="Normal 19 14 2 3 2 3" xfId="10991" xr:uid="{00000000-0005-0000-0000-00007F260000}"/>
    <cellStyle name="Normal 19 14 2 3 3" xfId="10992" xr:uid="{00000000-0005-0000-0000-000080260000}"/>
    <cellStyle name="Normal 19 14 2 3 4" xfId="10993" xr:uid="{00000000-0005-0000-0000-000081260000}"/>
    <cellStyle name="Normal 19 14 2 3 5" xfId="10994" xr:uid="{00000000-0005-0000-0000-000082260000}"/>
    <cellStyle name="Normal 19 14 2 4" xfId="10995" xr:uid="{00000000-0005-0000-0000-000083260000}"/>
    <cellStyle name="Normal 19 14 2 4 2" xfId="10996" xr:uid="{00000000-0005-0000-0000-000084260000}"/>
    <cellStyle name="Normal 19 14 2 4 3" xfId="10997" xr:uid="{00000000-0005-0000-0000-000085260000}"/>
    <cellStyle name="Normal 19 14 2 5" xfId="10998" xr:uid="{00000000-0005-0000-0000-000086260000}"/>
    <cellStyle name="Normal 19 14 2 5 2" xfId="10999" xr:uid="{00000000-0005-0000-0000-000087260000}"/>
    <cellStyle name="Normal 19 14 2 6" xfId="11000" xr:uid="{00000000-0005-0000-0000-000088260000}"/>
    <cellStyle name="Normal 19 14 2 6 2" xfId="11001" xr:uid="{00000000-0005-0000-0000-000089260000}"/>
    <cellStyle name="Normal 19 14 2 7" xfId="11002" xr:uid="{00000000-0005-0000-0000-00008A260000}"/>
    <cellStyle name="Normal 19 14 2 8" xfId="11003" xr:uid="{00000000-0005-0000-0000-00008B260000}"/>
    <cellStyle name="Normal 19 14 2 9" xfId="11004" xr:uid="{00000000-0005-0000-0000-00008C260000}"/>
    <cellStyle name="Normal 19 14 2_Age_Gender" xfId="11005" xr:uid="{00000000-0005-0000-0000-00008D260000}"/>
    <cellStyle name="Normal 19 14 3" xfId="11006" xr:uid="{00000000-0005-0000-0000-00008E260000}"/>
    <cellStyle name="Normal 19 14 3 2" xfId="11007" xr:uid="{00000000-0005-0000-0000-00008F260000}"/>
    <cellStyle name="Normal 19 14 3 2 2" xfId="11008" xr:uid="{00000000-0005-0000-0000-000090260000}"/>
    <cellStyle name="Normal 19 14 3 2 2 2" xfId="11009" xr:uid="{00000000-0005-0000-0000-000091260000}"/>
    <cellStyle name="Normal 19 14 3 2 2 3" xfId="11010" xr:uid="{00000000-0005-0000-0000-000092260000}"/>
    <cellStyle name="Normal 19 14 3 2 3" xfId="11011" xr:uid="{00000000-0005-0000-0000-000093260000}"/>
    <cellStyle name="Normal 19 14 3 2 4" xfId="11012" xr:uid="{00000000-0005-0000-0000-000094260000}"/>
    <cellStyle name="Normal 19 14 3 2 5" xfId="11013" xr:uid="{00000000-0005-0000-0000-000095260000}"/>
    <cellStyle name="Normal 19 14 3 3" xfId="11014" xr:uid="{00000000-0005-0000-0000-000096260000}"/>
    <cellStyle name="Normal 19 14 3 3 2" xfId="11015" xr:uid="{00000000-0005-0000-0000-000097260000}"/>
    <cellStyle name="Normal 19 14 3 3 3" xfId="11016" xr:uid="{00000000-0005-0000-0000-000098260000}"/>
    <cellStyle name="Normal 19 14 3 4" xfId="11017" xr:uid="{00000000-0005-0000-0000-000099260000}"/>
    <cellStyle name="Normal 19 14 3 5" xfId="11018" xr:uid="{00000000-0005-0000-0000-00009A260000}"/>
    <cellStyle name="Normal 19 14 3 6" xfId="11019" xr:uid="{00000000-0005-0000-0000-00009B260000}"/>
    <cellStyle name="Normal 19 14 3 7" xfId="11020" xr:uid="{00000000-0005-0000-0000-00009C260000}"/>
    <cellStyle name="Normal 19 14 3 8" xfId="11021" xr:uid="{00000000-0005-0000-0000-00009D260000}"/>
    <cellStyle name="Normal 19 14 4" xfId="11022" xr:uid="{00000000-0005-0000-0000-00009E260000}"/>
    <cellStyle name="Normal 19 14 4 2" xfId="11023" xr:uid="{00000000-0005-0000-0000-00009F260000}"/>
    <cellStyle name="Normal 19 14 4 2 2" xfId="11024" xr:uid="{00000000-0005-0000-0000-0000A0260000}"/>
    <cellStyle name="Normal 19 14 4 2 3" xfId="11025" xr:uid="{00000000-0005-0000-0000-0000A1260000}"/>
    <cellStyle name="Normal 19 14 4 3" xfId="11026" xr:uid="{00000000-0005-0000-0000-0000A2260000}"/>
    <cellStyle name="Normal 19 14 4 4" xfId="11027" xr:uid="{00000000-0005-0000-0000-0000A3260000}"/>
    <cellStyle name="Normal 19 14 4 5" xfId="11028" xr:uid="{00000000-0005-0000-0000-0000A4260000}"/>
    <cellStyle name="Normal 19 14 4 6" xfId="11029" xr:uid="{00000000-0005-0000-0000-0000A5260000}"/>
    <cellStyle name="Normal 19 14 4 7" xfId="11030" xr:uid="{00000000-0005-0000-0000-0000A6260000}"/>
    <cellStyle name="Normal 19 14 5" xfId="11031" xr:uid="{00000000-0005-0000-0000-0000A7260000}"/>
    <cellStyle name="Normal 19 14 5 2" xfId="11032" xr:uid="{00000000-0005-0000-0000-0000A8260000}"/>
    <cellStyle name="Normal 19 14 5 2 2" xfId="11033" xr:uid="{00000000-0005-0000-0000-0000A9260000}"/>
    <cellStyle name="Normal 19 14 5 2 3" xfId="11034" xr:uid="{00000000-0005-0000-0000-0000AA260000}"/>
    <cellStyle name="Normal 19 14 5 3" xfId="11035" xr:uid="{00000000-0005-0000-0000-0000AB260000}"/>
    <cellStyle name="Normal 19 14 5 4" xfId="11036" xr:uid="{00000000-0005-0000-0000-0000AC260000}"/>
    <cellStyle name="Normal 19 14 5 5" xfId="11037" xr:uid="{00000000-0005-0000-0000-0000AD260000}"/>
    <cellStyle name="Normal 19 14 6" xfId="11038" xr:uid="{00000000-0005-0000-0000-0000AE260000}"/>
    <cellStyle name="Normal 19 14 6 2" xfId="11039" xr:uid="{00000000-0005-0000-0000-0000AF260000}"/>
    <cellStyle name="Normal 19 14 6 3" xfId="11040" xr:uid="{00000000-0005-0000-0000-0000B0260000}"/>
    <cellStyle name="Normal 19 14 7" xfId="11041" xr:uid="{00000000-0005-0000-0000-0000B1260000}"/>
    <cellStyle name="Normal 19 14 7 2" xfId="11042" xr:uid="{00000000-0005-0000-0000-0000B2260000}"/>
    <cellStyle name="Normal 19 14 8" xfId="11043" xr:uid="{00000000-0005-0000-0000-0000B3260000}"/>
    <cellStyle name="Normal 19 14 8 2" xfId="11044" xr:uid="{00000000-0005-0000-0000-0000B4260000}"/>
    <cellStyle name="Normal 19 14 9" xfId="11045" xr:uid="{00000000-0005-0000-0000-0000B5260000}"/>
    <cellStyle name="Normal 19 14_Age_Gender" xfId="11046" xr:uid="{00000000-0005-0000-0000-0000B6260000}"/>
    <cellStyle name="Normal 19 15" xfId="189" xr:uid="{00000000-0005-0000-0000-0000B7260000}"/>
    <cellStyle name="Normal 19 15 10" xfId="11047" xr:uid="{00000000-0005-0000-0000-0000B8260000}"/>
    <cellStyle name="Normal 19 15 11" xfId="11048" xr:uid="{00000000-0005-0000-0000-0000B9260000}"/>
    <cellStyle name="Normal 19 15 12" xfId="11049" xr:uid="{00000000-0005-0000-0000-0000BA260000}"/>
    <cellStyle name="Normal 19 15 2" xfId="11050" xr:uid="{00000000-0005-0000-0000-0000BB260000}"/>
    <cellStyle name="Normal 19 15 2 10" xfId="11051" xr:uid="{00000000-0005-0000-0000-0000BC260000}"/>
    <cellStyle name="Normal 19 15 2 2" xfId="11052" xr:uid="{00000000-0005-0000-0000-0000BD260000}"/>
    <cellStyle name="Normal 19 15 2 2 2" xfId="11053" xr:uid="{00000000-0005-0000-0000-0000BE260000}"/>
    <cellStyle name="Normal 19 15 2 2 2 2" xfId="11054" xr:uid="{00000000-0005-0000-0000-0000BF260000}"/>
    <cellStyle name="Normal 19 15 2 2 2 2 2" xfId="11055" xr:uid="{00000000-0005-0000-0000-0000C0260000}"/>
    <cellStyle name="Normal 19 15 2 2 2 2 3" xfId="11056" xr:uid="{00000000-0005-0000-0000-0000C1260000}"/>
    <cellStyle name="Normal 19 15 2 2 2 3" xfId="11057" xr:uid="{00000000-0005-0000-0000-0000C2260000}"/>
    <cellStyle name="Normal 19 15 2 2 2 4" xfId="11058" xr:uid="{00000000-0005-0000-0000-0000C3260000}"/>
    <cellStyle name="Normal 19 15 2 2 2 5" xfId="11059" xr:uid="{00000000-0005-0000-0000-0000C4260000}"/>
    <cellStyle name="Normal 19 15 2 2 3" xfId="11060" xr:uid="{00000000-0005-0000-0000-0000C5260000}"/>
    <cellStyle name="Normal 19 15 2 2 3 2" xfId="11061" xr:uid="{00000000-0005-0000-0000-0000C6260000}"/>
    <cellStyle name="Normal 19 15 2 2 3 3" xfId="11062" xr:uid="{00000000-0005-0000-0000-0000C7260000}"/>
    <cellStyle name="Normal 19 15 2 2 4" xfId="11063" xr:uid="{00000000-0005-0000-0000-0000C8260000}"/>
    <cellStyle name="Normal 19 15 2 2 5" xfId="11064" xr:uid="{00000000-0005-0000-0000-0000C9260000}"/>
    <cellStyle name="Normal 19 15 2 2 6" xfId="11065" xr:uid="{00000000-0005-0000-0000-0000CA260000}"/>
    <cellStyle name="Normal 19 15 2 2 7" xfId="11066" xr:uid="{00000000-0005-0000-0000-0000CB260000}"/>
    <cellStyle name="Normal 19 15 2 2 8" xfId="11067" xr:uid="{00000000-0005-0000-0000-0000CC260000}"/>
    <cellStyle name="Normal 19 15 2 3" xfId="11068" xr:uid="{00000000-0005-0000-0000-0000CD260000}"/>
    <cellStyle name="Normal 19 15 2 3 2" xfId="11069" xr:uid="{00000000-0005-0000-0000-0000CE260000}"/>
    <cellStyle name="Normal 19 15 2 3 2 2" xfId="11070" xr:uid="{00000000-0005-0000-0000-0000CF260000}"/>
    <cellStyle name="Normal 19 15 2 3 2 3" xfId="11071" xr:uid="{00000000-0005-0000-0000-0000D0260000}"/>
    <cellStyle name="Normal 19 15 2 3 3" xfId="11072" xr:uid="{00000000-0005-0000-0000-0000D1260000}"/>
    <cellStyle name="Normal 19 15 2 3 4" xfId="11073" xr:uid="{00000000-0005-0000-0000-0000D2260000}"/>
    <cellStyle name="Normal 19 15 2 3 5" xfId="11074" xr:uid="{00000000-0005-0000-0000-0000D3260000}"/>
    <cellStyle name="Normal 19 15 2 4" xfId="11075" xr:uid="{00000000-0005-0000-0000-0000D4260000}"/>
    <cellStyle name="Normal 19 15 2 4 2" xfId="11076" xr:uid="{00000000-0005-0000-0000-0000D5260000}"/>
    <cellStyle name="Normal 19 15 2 4 3" xfId="11077" xr:uid="{00000000-0005-0000-0000-0000D6260000}"/>
    <cellStyle name="Normal 19 15 2 5" xfId="11078" xr:uid="{00000000-0005-0000-0000-0000D7260000}"/>
    <cellStyle name="Normal 19 15 2 5 2" xfId="11079" xr:uid="{00000000-0005-0000-0000-0000D8260000}"/>
    <cellStyle name="Normal 19 15 2 6" xfId="11080" xr:uid="{00000000-0005-0000-0000-0000D9260000}"/>
    <cellStyle name="Normal 19 15 2 6 2" xfId="11081" xr:uid="{00000000-0005-0000-0000-0000DA260000}"/>
    <cellStyle name="Normal 19 15 2 7" xfId="11082" xr:uid="{00000000-0005-0000-0000-0000DB260000}"/>
    <cellStyle name="Normal 19 15 2 8" xfId="11083" xr:uid="{00000000-0005-0000-0000-0000DC260000}"/>
    <cellStyle name="Normal 19 15 2 9" xfId="11084" xr:uid="{00000000-0005-0000-0000-0000DD260000}"/>
    <cellStyle name="Normal 19 15 2_Age_Gender" xfId="11085" xr:uid="{00000000-0005-0000-0000-0000DE260000}"/>
    <cellStyle name="Normal 19 15 3" xfId="11086" xr:uid="{00000000-0005-0000-0000-0000DF260000}"/>
    <cellStyle name="Normal 19 15 3 2" xfId="11087" xr:uid="{00000000-0005-0000-0000-0000E0260000}"/>
    <cellStyle name="Normal 19 15 3 2 2" xfId="11088" xr:uid="{00000000-0005-0000-0000-0000E1260000}"/>
    <cellStyle name="Normal 19 15 3 2 2 2" xfId="11089" xr:uid="{00000000-0005-0000-0000-0000E2260000}"/>
    <cellStyle name="Normal 19 15 3 2 2 3" xfId="11090" xr:uid="{00000000-0005-0000-0000-0000E3260000}"/>
    <cellStyle name="Normal 19 15 3 2 3" xfId="11091" xr:uid="{00000000-0005-0000-0000-0000E4260000}"/>
    <cellStyle name="Normal 19 15 3 2 4" xfId="11092" xr:uid="{00000000-0005-0000-0000-0000E5260000}"/>
    <cellStyle name="Normal 19 15 3 2 5" xfId="11093" xr:uid="{00000000-0005-0000-0000-0000E6260000}"/>
    <cellStyle name="Normal 19 15 3 3" xfId="11094" xr:uid="{00000000-0005-0000-0000-0000E7260000}"/>
    <cellStyle name="Normal 19 15 3 3 2" xfId="11095" xr:uid="{00000000-0005-0000-0000-0000E8260000}"/>
    <cellStyle name="Normal 19 15 3 3 3" xfId="11096" xr:uid="{00000000-0005-0000-0000-0000E9260000}"/>
    <cellStyle name="Normal 19 15 3 4" xfId="11097" xr:uid="{00000000-0005-0000-0000-0000EA260000}"/>
    <cellStyle name="Normal 19 15 3 5" xfId="11098" xr:uid="{00000000-0005-0000-0000-0000EB260000}"/>
    <cellStyle name="Normal 19 15 3 6" xfId="11099" xr:uid="{00000000-0005-0000-0000-0000EC260000}"/>
    <cellStyle name="Normal 19 15 3 7" xfId="11100" xr:uid="{00000000-0005-0000-0000-0000ED260000}"/>
    <cellStyle name="Normal 19 15 3 8" xfId="11101" xr:uid="{00000000-0005-0000-0000-0000EE260000}"/>
    <cellStyle name="Normal 19 15 4" xfId="11102" xr:uid="{00000000-0005-0000-0000-0000EF260000}"/>
    <cellStyle name="Normal 19 15 4 2" xfId="11103" xr:uid="{00000000-0005-0000-0000-0000F0260000}"/>
    <cellStyle name="Normal 19 15 4 2 2" xfId="11104" xr:uid="{00000000-0005-0000-0000-0000F1260000}"/>
    <cellStyle name="Normal 19 15 4 2 3" xfId="11105" xr:uid="{00000000-0005-0000-0000-0000F2260000}"/>
    <cellStyle name="Normal 19 15 4 3" xfId="11106" xr:uid="{00000000-0005-0000-0000-0000F3260000}"/>
    <cellStyle name="Normal 19 15 4 4" xfId="11107" xr:uid="{00000000-0005-0000-0000-0000F4260000}"/>
    <cellStyle name="Normal 19 15 4 5" xfId="11108" xr:uid="{00000000-0005-0000-0000-0000F5260000}"/>
    <cellStyle name="Normal 19 15 4 6" xfId="11109" xr:uid="{00000000-0005-0000-0000-0000F6260000}"/>
    <cellStyle name="Normal 19 15 4 7" xfId="11110" xr:uid="{00000000-0005-0000-0000-0000F7260000}"/>
    <cellStyle name="Normal 19 15 5" xfId="11111" xr:uid="{00000000-0005-0000-0000-0000F8260000}"/>
    <cellStyle name="Normal 19 15 5 2" xfId="11112" xr:uid="{00000000-0005-0000-0000-0000F9260000}"/>
    <cellStyle name="Normal 19 15 5 2 2" xfId="11113" xr:uid="{00000000-0005-0000-0000-0000FA260000}"/>
    <cellStyle name="Normal 19 15 5 2 3" xfId="11114" xr:uid="{00000000-0005-0000-0000-0000FB260000}"/>
    <cellStyle name="Normal 19 15 5 3" xfId="11115" xr:uid="{00000000-0005-0000-0000-0000FC260000}"/>
    <cellStyle name="Normal 19 15 5 4" xfId="11116" xr:uid="{00000000-0005-0000-0000-0000FD260000}"/>
    <cellStyle name="Normal 19 15 5 5" xfId="11117" xr:uid="{00000000-0005-0000-0000-0000FE260000}"/>
    <cellStyle name="Normal 19 15 6" xfId="11118" xr:uid="{00000000-0005-0000-0000-0000FF260000}"/>
    <cellStyle name="Normal 19 15 6 2" xfId="11119" xr:uid="{00000000-0005-0000-0000-000000270000}"/>
    <cellStyle name="Normal 19 15 6 3" xfId="11120" xr:uid="{00000000-0005-0000-0000-000001270000}"/>
    <cellStyle name="Normal 19 15 7" xfId="11121" xr:uid="{00000000-0005-0000-0000-000002270000}"/>
    <cellStyle name="Normal 19 15 7 2" xfId="11122" xr:uid="{00000000-0005-0000-0000-000003270000}"/>
    <cellStyle name="Normal 19 15 8" xfId="11123" xr:uid="{00000000-0005-0000-0000-000004270000}"/>
    <cellStyle name="Normal 19 15 8 2" xfId="11124" xr:uid="{00000000-0005-0000-0000-000005270000}"/>
    <cellStyle name="Normal 19 15 9" xfId="11125" xr:uid="{00000000-0005-0000-0000-000006270000}"/>
    <cellStyle name="Normal 19 15_Age_Gender" xfId="11126" xr:uid="{00000000-0005-0000-0000-000007270000}"/>
    <cellStyle name="Normal 19 16" xfId="11127" xr:uid="{00000000-0005-0000-0000-000008270000}"/>
    <cellStyle name="Normal 19 16 2" xfId="11128" xr:uid="{00000000-0005-0000-0000-000009270000}"/>
    <cellStyle name="Normal 19 16 3" xfId="11129" xr:uid="{00000000-0005-0000-0000-00000A270000}"/>
    <cellStyle name="Normal 19 17" xfId="11130" xr:uid="{00000000-0005-0000-0000-00000B270000}"/>
    <cellStyle name="Normal 19 17 2" xfId="11131" xr:uid="{00000000-0005-0000-0000-00000C270000}"/>
    <cellStyle name="Normal 19 18" xfId="11132" xr:uid="{00000000-0005-0000-0000-00000D270000}"/>
    <cellStyle name="Normal 19 19" xfId="11133" xr:uid="{00000000-0005-0000-0000-00000E270000}"/>
    <cellStyle name="Normal 19 2" xfId="190" xr:uid="{00000000-0005-0000-0000-00000F270000}"/>
    <cellStyle name="Normal 19 2 10" xfId="11134" xr:uid="{00000000-0005-0000-0000-000010270000}"/>
    <cellStyle name="Normal 19 2 2" xfId="1174" xr:uid="{00000000-0005-0000-0000-000011270000}"/>
    <cellStyle name="Normal 19 2 2 2" xfId="1175" xr:uid="{00000000-0005-0000-0000-000012270000}"/>
    <cellStyle name="Normal 19 2 2 2 2" xfId="11135" xr:uid="{00000000-0005-0000-0000-000013270000}"/>
    <cellStyle name="Normal 19 2 2 2 2 2" xfId="11136" xr:uid="{00000000-0005-0000-0000-000014270000}"/>
    <cellStyle name="Normal 19 2 2 2 2 3" xfId="11137" xr:uid="{00000000-0005-0000-0000-000015270000}"/>
    <cellStyle name="Normal 19 2 2 2 3" xfId="11138" xr:uid="{00000000-0005-0000-0000-000016270000}"/>
    <cellStyle name="Normal 19 2 2 2 3 2" xfId="11139" xr:uid="{00000000-0005-0000-0000-000017270000}"/>
    <cellStyle name="Normal 19 2 2 3" xfId="11140" xr:uid="{00000000-0005-0000-0000-000018270000}"/>
    <cellStyle name="Normal 19 2 2 3 2" xfId="11141" xr:uid="{00000000-0005-0000-0000-000019270000}"/>
    <cellStyle name="Normal 19 2 2 3 3" xfId="11142" xr:uid="{00000000-0005-0000-0000-00001A270000}"/>
    <cellStyle name="Normal 19 2 2 4" xfId="11143" xr:uid="{00000000-0005-0000-0000-00001B270000}"/>
    <cellStyle name="Normal 19 2 2 4 2" xfId="11144" xr:uid="{00000000-0005-0000-0000-00001C270000}"/>
    <cellStyle name="Normal 19 2 3" xfId="1176" xr:uid="{00000000-0005-0000-0000-00001D270000}"/>
    <cellStyle name="Normal 19 2 3 2" xfId="1177" xr:uid="{00000000-0005-0000-0000-00001E270000}"/>
    <cellStyle name="Normal 19 2 3 2 2" xfId="11145" xr:uid="{00000000-0005-0000-0000-00001F270000}"/>
    <cellStyle name="Normal 19 2 3 2 2 2" xfId="11146" xr:uid="{00000000-0005-0000-0000-000020270000}"/>
    <cellStyle name="Normal 19 2 3 2 2 3" xfId="11147" xr:uid="{00000000-0005-0000-0000-000021270000}"/>
    <cellStyle name="Normal 19 2 3 2 3" xfId="11148" xr:uid="{00000000-0005-0000-0000-000022270000}"/>
    <cellStyle name="Normal 19 2 3 2 3 2" xfId="11149" xr:uid="{00000000-0005-0000-0000-000023270000}"/>
    <cellStyle name="Normal 19 2 3 3" xfId="11150" xr:uid="{00000000-0005-0000-0000-000024270000}"/>
    <cellStyle name="Normal 19 2 3 3 2" xfId="11151" xr:uid="{00000000-0005-0000-0000-000025270000}"/>
    <cellStyle name="Normal 19 2 3 3 3" xfId="11152" xr:uid="{00000000-0005-0000-0000-000026270000}"/>
    <cellStyle name="Normal 19 2 3 4" xfId="11153" xr:uid="{00000000-0005-0000-0000-000027270000}"/>
    <cellStyle name="Normal 19 2 3 4 2" xfId="11154" xr:uid="{00000000-0005-0000-0000-000028270000}"/>
    <cellStyle name="Normal 19 2 4" xfId="1178" xr:uid="{00000000-0005-0000-0000-000029270000}"/>
    <cellStyle name="Normal 19 2 4 10" xfId="11155" xr:uid="{00000000-0005-0000-0000-00002A270000}"/>
    <cellStyle name="Normal 19 2 4 11" xfId="11156" xr:uid="{00000000-0005-0000-0000-00002B270000}"/>
    <cellStyle name="Normal 19 2 4 12" xfId="11157" xr:uid="{00000000-0005-0000-0000-00002C270000}"/>
    <cellStyle name="Normal 19 2 4 2" xfId="11158" xr:uid="{00000000-0005-0000-0000-00002D270000}"/>
    <cellStyle name="Normal 19 2 4 2 10" xfId="11159" xr:uid="{00000000-0005-0000-0000-00002E270000}"/>
    <cellStyle name="Normal 19 2 4 2 2" xfId="11160" xr:uid="{00000000-0005-0000-0000-00002F270000}"/>
    <cellStyle name="Normal 19 2 4 2 2 2" xfId="11161" xr:uid="{00000000-0005-0000-0000-000030270000}"/>
    <cellStyle name="Normal 19 2 4 2 2 2 2" xfId="11162" xr:uid="{00000000-0005-0000-0000-000031270000}"/>
    <cellStyle name="Normal 19 2 4 2 2 2 2 2" xfId="11163" xr:uid="{00000000-0005-0000-0000-000032270000}"/>
    <cellStyle name="Normal 19 2 4 2 2 2 2 3" xfId="11164" xr:uid="{00000000-0005-0000-0000-000033270000}"/>
    <cellStyle name="Normal 19 2 4 2 2 2 3" xfId="11165" xr:uid="{00000000-0005-0000-0000-000034270000}"/>
    <cellStyle name="Normal 19 2 4 2 2 2 4" xfId="11166" xr:uid="{00000000-0005-0000-0000-000035270000}"/>
    <cellStyle name="Normal 19 2 4 2 2 2 5" xfId="11167" xr:uid="{00000000-0005-0000-0000-000036270000}"/>
    <cellStyle name="Normal 19 2 4 2 2 3" xfId="11168" xr:uid="{00000000-0005-0000-0000-000037270000}"/>
    <cellStyle name="Normal 19 2 4 2 2 3 2" xfId="11169" xr:uid="{00000000-0005-0000-0000-000038270000}"/>
    <cellStyle name="Normal 19 2 4 2 2 3 3" xfId="11170" xr:uid="{00000000-0005-0000-0000-000039270000}"/>
    <cellStyle name="Normal 19 2 4 2 2 4" xfId="11171" xr:uid="{00000000-0005-0000-0000-00003A270000}"/>
    <cellStyle name="Normal 19 2 4 2 2 5" xfId="11172" xr:uid="{00000000-0005-0000-0000-00003B270000}"/>
    <cellStyle name="Normal 19 2 4 2 2 6" xfId="11173" xr:uid="{00000000-0005-0000-0000-00003C270000}"/>
    <cellStyle name="Normal 19 2 4 2 2 7" xfId="11174" xr:uid="{00000000-0005-0000-0000-00003D270000}"/>
    <cellStyle name="Normal 19 2 4 2 2 8" xfId="11175" xr:uid="{00000000-0005-0000-0000-00003E270000}"/>
    <cellStyle name="Normal 19 2 4 2 3" xfId="11176" xr:uid="{00000000-0005-0000-0000-00003F270000}"/>
    <cellStyle name="Normal 19 2 4 2 3 2" xfId="11177" xr:uid="{00000000-0005-0000-0000-000040270000}"/>
    <cellStyle name="Normal 19 2 4 2 3 2 2" xfId="11178" xr:uid="{00000000-0005-0000-0000-000041270000}"/>
    <cellStyle name="Normal 19 2 4 2 3 2 3" xfId="11179" xr:uid="{00000000-0005-0000-0000-000042270000}"/>
    <cellStyle name="Normal 19 2 4 2 3 3" xfId="11180" xr:uid="{00000000-0005-0000-0000-000043270000}"/>
    <cellStyle name="Normal 19 2 4 2 3 4" xfId="11181" xr:uid="{00000000-0005-0000-0000-000044270000}"/>
    <cellStyle name="Normal 19 2 4 2 3 5" xfId="11182" xr:uid="{00000000-0005-0000-0000-000045270000}"/>
    <cellStyle name="Normal 19 2 4 2 4" xfId="11183" xr:uid="{00000000-0005-0000-0000-000046270000}"/>
    <cellStyle name="Normal 19 2 4 2 4 2" xfId="11184" xr:uid="{00000000-0005-0000-0000-000047270000}"/>
    <cellStyle name="Normal 19 2 4 2 4 3" xfId="11185" xr:uid="{00000000-0005-0000-0000-000048270000}"/>
    <cellStyle name="Normal 19 2 4 2 5" xfId="11186" xr:uid="{00000000-0005-0000-0000-000049270000}"/>
    <cellStyle name="Normal 19 2 4 2 5 2" xfId="11187" xr:uid="{00000000-0005-0000-0000-00004A270000}"/>
    <cellStyle name="Normal 19 2 4 2 6" xfId="11188" xr:uid="{00000000-0005-0000-0000-00004B270000}"/>
    <cellStyle name="Normal 19 2 4 2 6 2" xfId="11189" xr:uid="{00000000-0005-0000-0000-00004C270000}"/>
    <cellStyle name="Normal 19 2 4 2 7" xfId="11190" xr:uid="{00000000-0005-0000-0000-00004D270000}"/>
    <cellStyle name="Normal 19 2 4 2 8" xfId="11191" xr:uid="{00000000-0005-0000-0000-00004E270000}"/>
    <cellStyle name="Normal 19 2 4 2 9" xfId="11192" xr:uid="{00000000-0005-0000-0000-00004F270000}"/>
    <cellStyle name="Normal 19 2 4 2_Age_Gender" xfId="11193" xr:uid="{00000000-0005-0000-0000-000050270000}"/>
    <cellStyle name="Normal 19 2 4 3" xfId="11194" xr:uid="{00000000-0005-0000-0000-000051270000}"/>
    <cellStyle name="Normal 19 2 4 3 2" xfId="11195" xr:uid="{00000000-0005-0000-0000-000052270000}"/>
    <cellStyle name="Normal 19 2 4 3 2 2" xfId="11196" xr:uid="{00000000-0005-0000-0000-000053270000}"/>
    <cellStyle name="Normal 19 2 4 3 2 2 2" xfId="11197" xr:uid="{00000000-0005-0000-0000-000054270000}"/>
    <cellStyle name="Normal 19 2 4 3 2 2 3" xfId="11198" xr:uid="{00000000-0005-0000-0000-000055270000}"/>
    <cellStyle name="Normal 19 2 4 3 2 3" xfId="11199" xr:uid="{00000000-0005-0000-0000-000056270000}"/>
    <cellStyle name="Normal 19 2 4 3 2 4" xfId="11200" xr:uid="{00000000-0005-0000-0000-000057270000}"/>
    <cellStyle name="Normal 19 2 4 3 2 5" xfId="11201" xr:uid="{00000000-0005-0000-0000-000058270000}"/>
    <cellStyle name="Normal 19 2 4 3 3" xfId="11202" xr:uid="{00000000-0005-0000-0000-000059270000}"/>
    <cellStyle name="Normal 19 2 4 3 3 2" xfId="11203" xr:uid="{00000000-0005-0000-0000-00005A270000}"/>
    <cellStyle name="Normal 19 2 4 3 3 3" xfId="11204" xr:uid="{00000000-0005-0000-0000-00005B270000}"/>
    <cellStyle name="Normal 19 2 4 3 4" xfId="11205" xr:uid="{00000000-0005-0000-0000-00005C270000}"/>
    <cellStyle name="Normal 19 2 4 3 5" xfId="11206" xr:uid="{00000000-0005-0000-0000-00005D270000}"/>
    <cellStyle name="Normal 19 2 4 3 6" xfId="11207" xr:uid="{00000000-0005-0000-0000-00005E270000}"/>
    <cellStyle name="Normal 19 2 4 3 7" xfId="11208" xr:uid="{00000000-0005-0000-0000-00005F270000}"/>
    <cellStyle name="Normal 19 2 4 3 8" xfId="11209" xr:uid="{00000000-0005-0000-0000-000060270000}"/>
    <cellStyle name="Normal 19 2 4 4" xfId="11210" xr:uid="{00000000-0005-0000-0000-000061270000}"/>
    <cellStyle name="Normal 19 2 4 4 2" xfId="11211" xr:uid="{00000000-0005-0000-0000-000062270000}"/>
    <cellStyle name="Normal 19 2 4 4 2 2" xfId="11212" xr:uid="{00000000-0005-0000-0000-000063270000}"/>
    <cellStyle name="Normal 19 2 4 4 2 3" xfId="11213" xr:uid="{00000000-0005-0000-0000-000064270000}"/>
    <cellStyle name="Normal 19 2 4 4 3" xfId="11214" xr:uid="{00000000-0005-0000-0000-000065270000}"/>
    <cellStyle name="Normal 19 2 4 4 4" xfId="11215" xr:uid="{00000000-0005-0000-0000-000066270000}"/>
    <cellStyle name="Normal 19 2 4 4 5" xfId="11216" xr:uid="{00000000-0005-0000-0000-000067270000}"/>
    <cellStyle name="Normal 19 2 4 4 6" xfId="11217" xr:uid="{00000000-0005-0000-0000-000068270000}"/>
    <cellStyle name="Normal 19 2 4 4 7" xfId="11218" xr:uid="{00000000-0005-0000-0000-000069270000}"/>
    <cellStyle name="Normal 19 2 4 5" xfId="11219" xr:uid="{00000000-0005-0000-0000-00006A270000}"/>
    <cellStyle name="Normal 19 2 4 5 2" xfId="11220" xr:uid="{00000000-0005-0000-0000-00006B270000}"/>
    <cellStyle name="Normal 19 2 4 5 2 2" xfId="11221" xr:uid="{00000000-0005-0000-0000-00006C270000}"/>
    <cellStyle name="Normal 19 2 4 5 2 3" xfId="11222" xr:uid="{00000000-0005-0000-0000-00006D270000}"/>
    <cellStyle name="Normal 19 2 4 5 3" xfId="11223" xr:uid="{00000000-0005-0000-0000-00006E270000}"/>
    <cellStyle name="Normal 19 2 4 5 4" xfId="11224" xr:uid="{00000000-0005-0000-0000-00006F270000}"/>
    <cellStyle name="Normal 19 2 4 5 5" xfId="11225" xr:uid="{00000000-0005-0000-0000-000070270000}"/>
    <cellStyle name="Normal 19 2 4 6" xfId="11226" xr:uid="{00000000-0005-0000-0000-000071270000}"/>
    <cellStyle name="Normal 19 2 4 6 2" xfId="11227" xr:uid="{00000000-0005-0000-0000-000072270000}"/>
    <cellStyle name="Normal 19 2 4 6 3" xfId="11228" xr:uid="{00000000-0005-0000-0000-000073270000}"/>
    <cellStyle name="Normal 19 2 4 7" xfId="11229" xr:uid="{00000000-0005-0000-0000-000074270000}"/>
    <cellStyle name="Normal 19 2 4 7 2" xfId="11230" xr:uid="{00000000-0005-0000-0000-000075270000}"/>
    <cellStyle name="Normal 19 2 4 8" xfId="11231" xr:uid="{00000000-0005-0000-0000-000076270000}"/>
    <cellStyle name="Normal 19 2 4 8 2" xfId="11232" xr:uid="{00000000-0005-0000-0000-000077270000}"/>
    <cellStyle name="Normal 19 2 4 9" xfId="11233" xr:uid="{00000000-0005-0000-0000-000078270000}"/>
    <cellStyle name="Normal 19 2 4_Age_Gender" xfId="11234" xr:uid="{00000000-0005-0000-0000-000079270000}"/>
    <cellStyle name="Normal 19 2 5" xfId="1179" xr:uid="{00000000-0005-0000-0000-00007A270000}"/>
    <cellStyle name="Normal 19 2 5 2" xfId="11235" xr:uid="{00000000-0005-0000-0000-00007B270000}"/>
    <cellStyle name="Normal 19 2 5 2 2" xfId="11236" xr:uid="{00000000-0005-0000-0000-00007C270000}"/>
    <cellStyle name="Normal 19 2 5 2 3" xfId="11237" xr:uid="{00000000-0005-0000-0000-00007D270000}"/>
    <cellStyle name="Normal 19 2 5 3" xfId="11238" xr:uid="{00000000-0005-0000-0000-00007E270000}"/>
    <cellStyle name="Normal 19 2 5 3 2" xfId="11239" xr:uid="{00000000-0005-0000-0000-00007F270000}"/>
    <cellStyle name="Normal 19 2 6" xfId="11240" xr:uid="{00000000-0005-0000-0000-000080270000}"/>
    <cellStyle name="Normal 19 2 6 2" xfId="11241" xr:uid="{00000000-0005-0000-0000-000081270000}"/>
    <cellStyle name="Normal 19 2 6 3" xfId="11242" xr:uid="{00000000-0005-0000-0000-000082270000}"/>
    <cellStyle name="Normal 19 2 7" xfId="11243" xr:uid="{00000000-0005-0000-0000-000083270000}"/>
    <cellStyle name="Normal 19 2 7 2" xfId="11244" xr:uid="{00000000-0005-0000-0000-000084270000}"/>
    <cellStyle name="Normal 19 2 8" xfId="11245" xr:uid="{00000000-0005-0000-0000-000085270000}"/>
    <cellStyle name="Normal 19 2 8 2" xfId="11246" xr:uid="{00000000-0005-0000-0000-000086270000}"/>
    <cellStyle name="Normal 19 2 9" xfId="11247" xr:uid="{00000000-0005-0000-0000-000087270000}"/>
    <cellStyle name="Normal 19 2_Lookups" xfId="11248" xr:uid="{00000000-0005-0000-0000-000088270000}"/>
    <cellStyle name="Normal 19 20" xfId="11249" xr:uid="{00000000-0005-0000-0000-000089270000}"/>
    <cellStyle name="Normal 19 21" xfId="11250" xr:uid="{00000000-0005-0000-0000-00008A270000}"/>
    <cellStyle name="Normal 19 22" xfId="11251" xr:uid="{00000000-0005-0000-0000-00008B270000}"/>
    <cellStyle name="Normal 19 23" xfId="11252" xr:uid="{00000000-0005-0000-0000-00008C270000}"/>
    <cellStyle name="Normal 19 24" xfId="11253" xr:uid="{00000000-0005-0000-0000-00008D270000}"/>
    <cellStyle name="Normal 19 25" xfId="11254" xr:uid="{00000000-0005-0000-0000-00008E270000}"/>
    <cellStyle name="Normal 19 26" xfId="11255" xr:uid="{00000000-0005-0000-0000-00008F270000}"/>
    <cellStyle name="Normal 19 27" xfId="11256" xr:uid="{00000000-0005-0000-0000-000090270000}"/>
    <cellStyle name="Normal 19 28" xfId="11257" xr:uid="{00000000-0005-0000-0000-000091270000}"/>
    <cellStyle name="Normal 19 29" xfId="11258" xr:uid="{00000000-0005-0000-0000-000092270000}"/>
    <cellStyle name="Normal 19 3" xfId="191" xr:uid="{00000000-0005-0000-0000-000093270000}"/>
    <cellStyle name="Normal 19 3 10" xfId="11259" xr:uid="{00000000-0005-0000-0000-000094270000}"/>
    <cellStyle name="Normal 19 3 2" xfId="1180" xr:uid="{00000000-0005-0000-0000-000095270000}"/>
    <cellStyle name="Normal 19 3 2 2" xfId="1181" xr:uid="{00000000-0005-0000-0000-000096270000}"/>
    <cellStyle name="Normal 19 3 2 2 2" xfId="11260" xr:uid="{00000000-0005-0000-0000-000097270000}"/>
    <cellStyle name="Normal 19 3 2 2 2 2" xfId="11261" xr:uid="{00000000-0005-0000-0000-000098270000}"/>
    <cellStyle name="Normal 19 3 2 2 2 3" xfId="11262" xr:uid="{00000000-0005-0000-0000-000099270000}"/>
    <cellStyle name="Normal 19 3 2 2 3" xfId="11263" xr:uid="{00000000-0005-0000-0000-00009A270000}"/>
    <cellStyle name="Normal 19 3 2 2 3 2" xfId="11264" xr:uid="{00000000-0005-0000-0000-00009B270000}"/>
    <cellStyle name="Normal 19 3 2 3" xfId="11265" xr:uid="{00000000-0005-0000-0000-00009C270000}"/>
    <cellStyle name="Normal 19 3 2 3 2" xfId="11266" xr:uid="{00000000-0005-0000-0000-00009D270000}"/>
    <cellStyle name="Normal 19 3 2 3 3" xfId="11267" xr:uid="{00000000-0005-0000-0000-00009E270000}"/>
    <cellStyle name="Normal 19 3 2 4" xfId="11268" xr:uid="{00000000-0005-0000-0000-00009F270000}"/>
    <cellStyle name="Normal 19 3 2 4 2" xfId="11269" xr:uid="{00000000-0005-0000-0000-0000A0270000}"/>
    <cellStyle name="Normal 19 3 3" xfId="1182" xr:uid="{00000000-0005-0000-0000-0000A1270000}"/>
    <cellStyle name="Normal 19 3 3 2" xfId="1183" xr:uid="{00000000-0005-0000-0000-0000A2270000}"/>
    <cellStyle name="Normal 19 3 3 2 2" xfId="11270" xr:uid="{00000000-0005-0000-0000-0000A3270000}"/>
    <cellStyle name="Normal 19 3 3 2 2 2" xfId="11271" xr:uid="{00000000-0005-0000-0000-0000A4270000}"/>
    <cellStyle name="Normal 19 3 3 2 2 3" xfId="11272" xr:uid="{00000000-0005-0000-0000-0000A5270000}"/>
    <cellStyle name="Normal 19 3 3 2 3" xfId="11273" xr:uid="{00000000-0005-0000-0000-0000A6270000}"/>
    <cellStyle name="Normal 19 3 3 2 3 2" xfId="11274" xr:uid="{00000000-0005-0000-0000-0000A7270000}"/>
    <cellStyle name="Normal 19 3 3 3" xfId="11275" xr:uid="{00000000-0005-0000-0000-0000A8270000}"/>
    <cellStyle name="Normal 19 3 3 3 2" xfId="11276" xr:uid="{00000000-0005-0000-0000-0000A9270000}"/>
    <cellStyle name="Normal 19 3 3 3 3" xfId="11277" xr:uid="{00000000-0005-0000-0000-0000AA270000}"/>
    <cellStyle name="Normal 19 3 3 4" xfId="11278" xr:uid="{00000000-0005-0000-0000-0000AB270000}"/>
    <cellStyle name="Normal 19 3 3 4 2" xfId="11279" xr:uid="{00000000-0005-0000-0000-0000AC270000}"/>
    <cellStyle name="Normal 19 3 4" xfId="1184" xr:uid="{00000000-0005-0000-0000-0000AD270000}"/>
    <cellStyle name="Normal 19 3 4 10" xfId="11280" xr:uid="{00000000-0005-0000-0000-0000AE270000}"/>
    <cellStyle name="Normal 19 3 4 11" xfId="11281" xr:uid="{00000000-0005-0000-0000-0000AF270000}"/>
    <cellStyle name="Normal 19 3 4 12" xfId="11282" xr:uid="{00000000-0005-0000-0000-0000B0270000}"/>
    <cellStyle name="Normal 19 3 4 2" xfId="11283" xr:uid="{00000000-0005-0000-0000-0000B1270000}"/>
    <cellStyle name="Normal 19 3 4 2 10" xfId="11284" xr:uid="{00000000-0005-0000-0000-0000B2270000}"/>
    <cellStyle name="Normal 19 3 4 2 2" xfId="11285" xr:uid="{00000000-0005-0000-0000-0000B3270000}"/>
    <cellStyle name="Normal 19 3 4 2 2 2" xfId="11286" xr:uid="{00000000-0005-0000-0000-0000B4270000}"/>
    <cellStyle name="Normal 19 3 4 2 2 2 2" xfId="11287" xr:uid="{00000000-0005-0000-0000-0000B5270000}"/>
    <cellStyle name="Normal 19 3 4 2 2 2 2 2" xfId="11288" xr:uid="{00000000-0005-0000-0000-0000B6270000}"/>
    <cellStyle name="Normal 19 3 4 2 2 2 2 3" xfId="11289" xr:uid="{00000000-0005-0000-0000-0000B7270000}"/>
    <cellStyle name="Normal 19 3 4 2 2 2 3" xfId="11290" xr:uid="{00000000-0005-0000-0000-0000B8270000}"/>
    <cellStyle name="Normal 19 3 4 2 2 2 4" xfId="11291" xr:uid="{00000000-0005-0000-0000-0000B9270000}"/>
    <cellStyle name="Normal 19 3 4 2 2 2 5" xfId="11292" xr:uid="{00000000-0005-0000-0000-0000BA270000}"/>
    <cellStyle name="Normal 19 3 4 2 2 3" xfId="11293" xr:uid="{00000000-0005-0000-0000-0000BB270000}"/>
    <cellStyle name="Normal 19 3 4 2 2 3 2" xfId="11294" xr:uid="{00000000-0005-0000-0000-0000BC270000}"/>
    <cellStyle name="Normal 19 3 4 2 2 3 3" xfId="11295" xr:uid="{00000000-0005-0000-0000-0000BD270000}"/>
    <cellStyle name="Normal 19 3 4 2 2 4" xfId="11296" xr:uid="{00000000-0005-0000-0000-0000BE270000}"/>
    <cellStyle name="Normal 19 3 4 2 2 5" xfId="11297" xr:uid="{00000000-0005-0000-0000-0000BF270000}"/>
    <cellStyle name="Normal 19 3 4 2 2 6" xfId="11298" xr:uid="{00000000-0005-0000-0000-0000C0270000}"/>
    <cellStyle name="Normal 19 3 4 2 2 7" xfId="11299" xr:uid="{00000000-0005-0000-0000-0000C1270000}"/>
    <cellStyle name="Normal 19 3 4 2 2 8" xfId="11300" xr:uid="{00000000-0005-0000-0000-0000C2270000}"/>
    <cellStyle name="Normal 19 3 4 2 3" xfId="11301" xr:uid="{00000000-0005-0000-0000-0000C3270000}"/>
    <cellStyle name="Normal 19 3 4 2 3 2" xfId="11302" xr:uid="{00000000-0005-0000-0000-0000C4270000}"/>
    <cellStyle name="Normal 19 3 4 2 3 2 2" xfId="11303" xr:uid="{00000000-0005-0000-0000-0000C5270000}"/>
    <cellStyle name="Normal 19 3 4 2 3 2 3" xfId="11304" xr:uid="{00000000-0005-0000-0000-0000C6270000}"/>
    <cellStyle name="Normal 19 3 4 2 3 3" xfId="11305" xr:uid="{00000000-0005-0000-0000-0000C7270000}"/>
    <cellStyle name="Normal 19 3 4 2 3 4" xfId="11306" xr:uid="{00000000-0005-0000-0000-0000C8270000}"/>
    <cellStyle name="Normal 19 3 4 2 3 5" xfId="11307" xr:uid="{00000000-0005-0000-0000-0000C9270000}"/>
    <cellStyle name="Normal 19 3 4 2 4" xfId="11308" xr:uid="{00000000-0005-0000-0000-0000CA270000}"/>
    <cellStyle name="Normal 19 3 4 2 4 2" xfId="11309" xr:uid="{00000000-0005-0000-0000-0000CB270000}"/>
    <cellStyle name="Normal 19 3 4 2 4 3" xfId="11310" xr:uid="{00000000-0005-0000-0000-0000CC270000}"/>
    <cellStyle name="Normal 19 3 4 2 5" xfId="11311" xr:uid="{00000000-0005-0000-0000-0000CD270000}"/>
    <cellStyle name="Normal 19 3 4 2 5 2" xfId="11312" xr:uid="{00000000-0005-0000-0000-0000CE270000}"/>
    <cellStyle name="Normal 19 3 4 2 6" xfId="11313" xr:uid="{00000000-0005-0000-0000-0000CF270000}"/>
    <cellStyle name="Normal 19 3 4 2 6 2" xfId="11314" xr:uid="{00000000-0005-0000-0000-0000D0270000}"/>
    <cellStyle name="Normal 19 3 4 2 7" xfId="11315" xr:uid="{00000000-0005-0000-0000-0000D1270000}"/>
    <cellStyle name="Normal 19 3 4 2 8" xfId="11316" xr:uid="{00000000-0005-0000-0000-0000D2270000}"/>
    <cellStyle name="Normal 19 3 4 2 9" xfId="11317" xr:uid="{00000000-0005-0000-0000-0000D3270000}"/>
    <cellStyle name="Normal 19 3 4 2_Age_Gender" xfId="11318" xr:uid="{00000000-0005-0000-0000-0000D4270000}"/>
    <cellStyle name="Normal 19 3 4 3" xfId="11319" xr:uid="{00000000-0005-0000-0000-0000D5270000}"/>
    <cellStyle name="Normal 19 3 4 3 2" xfId="11320" xr:uid="{00000000-0005-0000-0000-0000D6270000}"/>
    <cellStyle name="Normal 19 3 4 3 2 2" xfId="11321" xr:uid="{00000000-0005-0000-0000-0000D7270000}"/>
    <cellStyle name="Normal 19 3 4 3 2 2 2" xfId="11322" xr:uid="{00000000-0005-0000-0000-0000D8270000}"/>
    <cellStyle name="Normal 19 3 4 3 2 2 3" xfId="11323" xr:uid="{00000000-0005-0000-0000-0000D9270000}"/>
    <cellStyle name="Normal 19 3 4 3 2 3" xfId="11324" xr:uid="{00000000-0005-0000-0000-0000DA270000}"/>
    <cellStyle name="Normal 19 3 4 3 2 4" xfId="11325" xr:uid="{00000000-0005-0000-0000-0000DB270000}"/>
    <cellStyle name="Normal 19 3 4 3 2 5" xfId="11326" xr:uid="{00000000-0005-0000-0000-0000DC270000}"/>
    <cellStyle name="Normal 19 3 4 3 3" xfId="11327" xr:uid="{00000000-0005-0000-0000-0000DD270000}"/>
    <cellStyle name="Normal 19 3 4 3 3 2" xfId="11328" xr:uid="{00000000-0005-0000-0000-0000DE270000}"/>
    <cellStyle name="Normal 19 3 4 3 3 3" xfId="11329" xr:uid="{00000000-0005-0000-0000-0000DF270000}"/>
    <cellStyle name="Normal 19 3 4 3 4" xfId="11330" xr:uid="{00000000-0005-0000-0000-0000E0270000}"/>
    <cellStyle name="Normal 19 3 4 3 5" xfId="11331" xr:uid="{00000000-0005-0000-0000-0000E1270000}"/>
    <cellStyle name="Normal 19 3 4 3 6" xfId="11332" xr:uid="{00000000-0005-0000-0000-0000E2270000}"/>
    <cellStyle name="Normal 19 3 4 3 7" xfId="11333" xr:uid="{00000000-0005-0000-0000-0000E3270000}"/>
    <cellStyle name="Normal 19 3 4 3 8" xfId="11334" xr:uid="{00000000-0005-0000-0000-0000E4270000}"/>
    <cellStyle name="Normal 19 3 4 4" xfId="11335" xr:uid="{00000000-0005-0000-0000-0000E5270000}"/>
    <cellStyle name="Normal 19 3 4 4 2" xfId="11336" xr:uid="{00000000-0005-0000-0000-0000E6270000}"/>
    <cellStyle name="Normal 19 3 4 4 2 2" xfId="11337" xr:uid="{00000000-0005-0000-0000-0000E7270000}"/>
    <cellStyle name="Normal 19 3 4 4 2 3" xfId="11338" xr:uid="{00000000-0005-0000-0000-0000E8270000}"/>
    <cellStyle name="Normal 19 3 4 4 3" xfId="11339" xr:uid="{00000000-0005-0000-0000-0000E9270000}"/>
    <cellStyle name="Normal 19 3 4 4 4" xfId="11340" xr:uid="{00000000-0005-0000-0000-0000EA270000}"/>
    <cellStyle name="Normal 19 3 4 4 5" xfId="11341" xr:uid="{00000000-0005-0000-0000-0000EB270000}"/>
    <cellStyle name="Normal 19 3 4 4 6" xfId="11342" xr:uid="{00000000-0005-0000-0000-0000EC270000}"/>
    <cellStyle name="Normal 19 3 4 4 7" xfId="11343" xr:uid="{00000000-0005-0000-0000-0000ED270000}"/>
    <cellStyle name="Normal 19 3 4 5" xfId="11344" xr:uid="{00000000-0005-0000-0000-0000EE270000}"/>
    <cellStyle name="Normal 19 3 4 5 2" xfId="11345" xr:uid="{00000000-0005-0000-0000-0000EF270000}"/>
    <cellStyle name="Normal 19 3 4 5 2 2" xfId="11346" xr:uid="{00000000-0005-0000-0000-0000F0270000}"/>
    <cellStyle name="Normal 19 3 4 5 2 3" xfId="11347" xr:uid="{00000000-0005-0000-0000-0000F1270000}"/>
    <cellStyle name="Normal 19 3 4 5 3" xfId="11348" xr:uid="{00000000-0005-0000-0000-0000F2270000}"/>
    <cellStyle name="Normal 19 3 4 5 4" xfId="11349" xr:uid="{00000000-0005-0000-0000-0000F3270000}"/>
    <cellStyle name="Normal 19 3 4 5 5" xfId="11350" xr:uid="{00000000-0005-0000-0000-0000F4270000}"/>
    <cellStyle name="Normal 19 3 4 6" xfId="11351" xr:uid="{00000000-0005-0000-0000-0000F5270000}"/>
    <cellStyle name="Normal 19 3 4 6 2" xfId="11352" xr:uid="{00000000-0005-0000-0000-0000F6270000}"/>
    <cellStyle name="Normal 19 3 4 6 3" xfId="11353" xr:uid="{00000000-0005-0000-0000-0000F7270000}"/>
    <cellStyle name="Normal 19 3 4 7" xfId="11354" xr:uid="{00000000-0005-0000-0000-0000F8270000}"/>
    <cellStyle name="Normal 19 3 4 7 2" xfId="11355" xr:uid="{00000000-0005-0000-0000-0000F9270000}"/>
    <cellStyle name="Normal 19 3 4 8" xfId="11356" xr:uid="{00000000-0005-0000-0000-0000FA270000}"/>
    <cellStyle name="Normal 19 3 4 8 2" xfId="11357" xr:uid="{00000000-0005-0000-0000-0000FB270000}"/>
    <cellStyle name="Normal 19 3 4 9" xfId="11358" xr:uid="{00000000-0005-0000-0000-0000FC270000}"/>
    <cellStyle name="Normal 19 3 4_Age_Gender" xfId="11359" xr:uid="{00000000-0005-0000-0000-0000FD270000}"/>
    <cellStyle name="Normal 19 3 5" xfId="1185" xr:uid="{00000000-0005-0000-0000-0000FE270000}"/>
    <cellStyle name="Normal 19 3 5 2" xfId="11360" xr:uid="{00000000-0005-0000-0000-0000FF270000}"/>
    <cellStyle name="Normal 19 3 5 2 2" xfId="11361" xr:uid="{00000000-0005-0000-0000-000000280000}"/>
    <cellStyle name="Normal 19 3 5 2 3" xfId="11362" xr:uid="{00000000-0005-0000-0000-000001280000}"/>
    <cellStyle name="Normal 19 3 5 3" xfId="11363" xr:uid="{00000000-0005-0000-0000-000002280000}"/>
    <cellStyle name="Normal 19 3 5 3 2" xfId="11364" xr:uid="{00000000-0005-0000-0000-000003280000}"/>
    <cellStyle name="Normal 19 3 6" xfId="11365" xr:uid="{00000000-0005-0000-0000-000004280000}"/>
    <cellStyle name="Normal 19 3 6 2" xfId="11366" xr:uid="{00000000-0005-0000-0000-000005280000}"/>
    <cellStyle name="Normal 19 3 6 3" xfId="11367" xr:uid="{00000000-0005-0000-0000-000006280000}"/>
    <cellStyle name="Normal 19 3 7" xfId="11368" xr:uid="{00000000-0005-0000-0000-000007280000}"/>
    <cellStyle name="Normal 19 3 7 2" xfId="11369" xr:uid="{00000000-0005-0000-0000-000008280000}"/>
    <cellStyle name="Normal 19 3 8" xfId="11370" xr:uid="{00000000-0005-0000-0000-000009280000}"/>
    <cellStyle name="Normal 19 3 8 2" xfId="11371" xr:uid="{00000000-0005-0000-0000-00000A280000}"/>
    <cellStyle name="Normal 19 3 9" xfId="11372" xr:uid="{00000000-0005-0000-0000-00000B280000}"/>
    <cellStyle name="Normal 19 3_Lookups" xfId="11373" xr:uid="{00000000-0005-0000-0000-00000C280000}"/>
    <cellStyle name="Normal 19 30" xfId="11374" xr:uid="{00000000-0005-0000-0000-00000D280000}"/>
    <cellStyle name="Normal 19 31" xfId="11375" xr:uid="{00000000-0005-0000-0000-00000E280000}"/>
    <cellStyle name="Normal 19 32" xfId="11376" xr:uid="{00000000-0005-0000-0000-00000F280000}"/>
    <cellStyle name="Normal 19 33" xfId="11377" xr:uid="{00000000-0005-0000-0000-000010280000}"/>
    <cellStyle name="Normal 19 34" xfId="11378" xr:uid="{00000000-0005-0000-0000-000011280000}"/>
    <cellStyle name="Normal 19 35" xfId="11379" xr:uid="{00000000-0005-0000-0000-000012280000}"/>
    <cellStyle name="Normal 19 36" xfId="11380" xr:uid="{00000000-0005-0000-0000-000013280000}"/>
    <cellStyle name="Normal 19 37" xfId="11381" xr:uid="{00000000-0005-0000-0000-000014280000}"/>
    <cellStyle name="Normal 19 38" xfId="11382" xr:uid="{00000000-0005-0000-0000-000015280000}"/>
    <cellStyle name="Normal 19 39" xfId="11383" xr:uid="{00000000-0005-0000-0000-000016280000}"/>
    <cellStyle name="Normal 19 4" xfId="192" xr:uid="{00000000-0005-0000-0000-000017280000}"/>
    <cellStyle name="Normal 19 4 10" xfId="11384" xr:uid="{00000000-0005-0000-0000-000018280000}"/>
    <cellStyle name="Normal 19 4 2" xfId="1186" xr:uid="{00000000-0005-0000-0000-000019280000}"/>
    <cellStyle name="Normal 19 4 2 2" xfId="1187" xr:uid="{00000000-0005-0000-0000-00001A280000}"/>
    <cellStyle name="Normal 19 4 2 2 2" xfId="11385" xr:uid="{00000000-0005-0000-0000-00001B280000}"/>
    <cellStyle name="Normal 19 4 2 2 2 2" xfId="11386" xr:uid="{00000000-0005-0000-0000-00001C280000}"/>
    <cellStyle name="Normal 19 4 2 2 2 3" xfId="11387" xr:uid="{00000000-0005-0000-0000-00001D280000}"/>
    <cellStyle name="Normal 19 4 2 2 3" xfId="11388" xr:uid="{00000000-0005-0000-0000-00001E280000}"/>
    <cellStyle name="Normal 19 4 2 2 3 2" xfId="11389" xr:uid="{00000000-0005-0000-0000-00001F280000}"/>
    <cellStyle name="Normal 19 4 2 3" xfId="11390" xr:uid="{00000000-0005-0000-0000-000020280000}"/>
    <cellStyle name="Normal 19 4 2 3 2" xfId="11391" xr:uid="{00000000-0005-0000-0000-000021280000}"/>
    <cellStyle name="Normal 19 4 2 3 3" xfId="11392" xr:uid="{00000000-0005-0000-0000-000022280000}"/>
    <cellStyle name="Normal 19 4 2 4" xfId="11393" xr:uid="{00000000-0005-0000-0000-000023280000}"/>
    <cellStyle name="Normal 19 4 2 4 2" xfId="11394" xr:uid="{00000000-0005-0000-0000-000024280000}"/>
    <cellStyle name="Normal 19 4 3" xfId="1188" xr:uid="{00000000-0005-0000-0000-000025280000}"/>
    <cellStyle name="Normal 19 4 3 2" xfId="1189" xr:uid="{00000000-0005-0000-0000-000026280000}"/>
    <cellStyle name="Normal 19 4 3 2 2" xfId="11395" xr:uid="{00000000-0005-0000-0000-000027280000}"/>
    <cellStyle name="Normal 19 4 3 2 2 2" xfId="11396" xr:uid="{00000000-0005-0000-0000-000028280000}"/>
    <cellStyle name="Normal 19 4 3 2 2 3" xfId="11397" xr:uid="{00000000-0005-0000-0000-000029280000}"/>
    <cellStyle name="Normal 19 4 3 2 3" xfId="11398" xr:uid="{00000000-0005-0000-0000-00002A280000}"/>
    <cellStyle name="Normal 19 4 3 2 3 2" xfId="11399" xr:uid="{00000000-0005-0000-0000-00002B280000}"/>
    <cellStyle name="Normal 19 4 3 3" xfId="11400" xr:uid="{00000000-0005-0000-0000-00002C280000}"/>
    <cellStyle name="Normal 19 4 3 3 2" xfId="11401" xr:uid="{00000000-0005-0000-0000-00002D280000}"/>
    <cellStyle name="Normal 19 4 3 3 3" xfId="11402" xr:uid="{00000000-0005-0000-0000-00002E280000}"/>
    <cellStyle name="Normal 19 4 3 4" xfId="11403" xr:uid="{00000000-0005-0000-0000-00002F280000}"/>
    <cellStyle name="Normal 19 4 3 4 2" xfId="11404" xr:uid="{00000000-0005-0000-0000-000030280000}"/>
    <cellStyle name="Normal 19 4 4" xfId="1190" xr:uid="{00000000-0005-0000-0000-000031280000}"/>
    <cellStyle name="Normal 19 4 4 10" xfId="11405" xr:uid="{00000000-0005-0000-0000-000032280000}"/>
    <cellStyle name="Normal 19 4 4 11" xfId="11406" xr:uid="{00000000-0005-0000-0000-000033280000}"/>
    <cellStyle name="Normal 19 4 4 12" xfId="11407" xr:uid="{00000000-0005-0000-0000-000034280000}"/>
    <cellStyle name="Normal 19 4 4 2" xfId="11408" xr:uid="{00000000-0005-0000-0000-000035280000}"/>
    <cellStyle name="Normal 19 4 4 2 10" xfId="11409" xr:uid="{00000000-0005-0000-0000-000036280000}"/>
    <cellStyle name="Normal 19 4 4 2 2" xfId="11410" xr:uid="{00000000-0005-0000-0000-000037280000}"/>
    <cellStyle name="Normal 19 4 4 2 2 2" xfId="11411" xr:uid="{00000000-0005-0000-0000-000038280000}"/>
    <cellStyle name="Normal 19 4 4 2 2 2 2" xfId="11412" xr:uid="{00000000-0005-0000-0000-000039280000}"/>
    <cellStyle name="Normal 19 4 4 2 2 2 2 2" xfId="11413" xr:uid="{00000000-0005-0000-0000-00003A280000}"/>
    <cellStyle name="Normal 19 4 4 2 2 2 2 3" xfId="11414" xr:uid="{00000000-0005-0000-0000-00003B280000}"/>
    <cellStyle name="Normal 19 4 4 2 2 2 3" xfId="11415" xr:uid="{00000000-0005-0000-0000-00003C280000}"/>
    <cellStyle name="Normal 19 4 4 2 2 2 4" xfId="11416" xr:uid="{00000000-0005-0000-0000-00003D280000}"/>
    <cellStyle name="Normal 19 4 4 2 2 2 5" xfId="11417" xr:uid="{00000000-0005-0000-0000-00003E280000}"/>
    <cellStyle name="Normal 19 4 4 2 2 3" xfId="11418" xr:uid="{00000000-0005-0000-0000-00003F280000}"/>
    <cellStyle name="Normal 19 4 4 2 2 3 2" xfId="11419" xr:uid="{00000000-0005-0000-0000-000040280000}"/>
    <cellStyle name="Normal 19 4 4 2 2 3 3" xfId="11420" xr:uid="{00000000-0005-0000-0000-000041280000}"/>
    <cellStyle name="Normal 19 4 4 2 2 4" xfId="11421" xr:uid="{00000000-0005-0000-0000-000042280000}"/>
    <cellStyle name="Normal 19 4 4 2 2 5" xfId="11422" xr:uid="{00000000-0005-0000-0000-000043280000}"/>
    <cellStyle name="Normal 19 4 4 2 2 6" xfId="11423" xr:uid="{00000000-0005-0000-0000-000044280000}"/>
    <cellStyle name="Normal 19 4 4 2 2 7" xfId="11424" xr:uid="{00000000-0005-0000-0000-000045280000}"/>
    <cellStyle name="Normal 19 4 4 2 2 8" xfId="11425" xr:uid="{00000000-0005-0000-0000-000046280000}"/>
    <cellStyle name="Normal 19 4 4 2 3" xfId="11426" xr:uid="{00000000-0005-0000-0000-000047280000}"/>
    <cellStyle name="Normal 19 4 4 2 3 2" xfId="11427" xr:uid="{00000000-0005-0000-0000-000048280000}"/>
    <cellStyle name="Normal 19 4 4 2 3 2 2" xfId="11428" xr:uid="{00000000-0005-0000-0000-000049280000}"/>
    <cellStyle name="Normal 19 4 4 2 3 2 3" xfId="11429" xr:uid="{00000000-0005-0000-0000-00004A280000}"/>
    <cellStyle name="Normal 19 4 4 2 3 3" xfId="11430" xr:uid="{00000000-0005-0000-0000-00004B280000}"/>
    <cellStyle name="Normal 19 4 4 2 3 4" xfId="11431" xr:uid="{00000000-0005-0000-0000-00004C280000}"/>
    <cellStyle name="Normal 19 4 4 2 3 5" xfId="11432" xr:uid="{00000000-0005-0000-0000-00004D280000}"/>
    <cellStyle name="Normal 19 4 4 2 4" xfId="11433" xr:uid="{00000000-0005-0000-0000-00004E280000}"/>
    <cellStyle name="Normal 19 4 4 2 4 2" xfId="11434" xr:uid="{00000000-0005-0000-0000-00004F280000}"/>
    <cellStyle name="Normal 19 4 4 2 4 3" xfId="11435" xr:uid="{00000000-0005-0000-0000-000050280000}"/>
    <cellStyle name="Normal 19 4 4 2 5" xfId="11436" xr:uid="{00000000-0005-0000-0000-000051280000}"/>
    <cellStyle name="Normal 19 4 4 2 5 2" xfId="11437" xr:uid="{00000000-0005-0000-0000-000052280000}"/>
    <cellStyle name="Normal 19 4 4 2 6" xfId="11438" xr:uid="{00000000-0005-0000-0000-000053280000}"/>
    <cellStyle name="Normal 19 4 4 2 6 2" xfId="11439" xr:uid="{00000000-0005-0000-0000-000054280000}"/>
    <cellStyle name="Normal 19 4 4 2 7" xfId="11440" xr:uid="{00000000-0005-0000-0000-000055280000}"/>
    <cellStyle name="Normal 19 4 4 2 8" xfId="11441" xr:uid="{00000000-0005-0000-0000-000056280000}"/>
    <cellStyle name="Normal 19 4 4 2 9" xfId="11442" xr:uid="{00000000-0005-0000-0000-000057280000}"/>
    <cellStyle name="Normal 19 4 4 2_Age_Gender" xfId="11443" xr:uid="{00000000-0005-0000-0000-000058280000}"/>
    <cellStyle name="Normal 19 4 4 3" xfId="11444" xr:uid="{00000000-0005-0000-0000-000059280000}"/>
    <cellStyle name="Normal 19 4 4 3 2" xfId="11445" xr:uid="{00000000-0005-0000-0000-00005A280000}"/>
    <cellStyle name="Normal 19 4 4 3 2 2" xfId="11446" xr:uid="{00000000-0005-0000-0000-00005B280000}"/>
    <cellStyle name="Normal 19 4 4 3 2 2 2" xfId="11447" xr:uid="{00000000-0005-0000-0000-00005C280000}"/>
    <cellStyle name="Normal 19 4 4 3 2 2 3" xfId="11448" xr:uid="{00000000-0005-0000-0000-00005D280000}"/>
    <cellStyle name="Normal 19 4 4 3 2 3" xfId="11449" xr:uid="{00000000-0005-0000-0000-00005E280000}"/>
    <cellStyle name="Normal 19 4 4 3 2 4" xfId="11450" xr:uid="{00000000-0005-0000-0000-00005F280000}"/>
    <cellStyle name="Normal 19 4 4 3 2 5" xfId="11451" xr:uid="{00000000-0005-0000-0000-000060280000}"/>
    <cellStyle name="Normal 19 4 4 3 3" xfId="11452" xr:uid="{00000000-0005-0000-0000-000061280000}"/>
    <cellStyle name="Normal 19 4 4 3 3 2" xfId="11453" xr:uid="{00000000-0005-0000-0000-000062280000}"/>
    <cellStyle name="Normal 19 4 4 3 3 3" xfId="11454" xr:uid="{00000000-0005-0000-0000-000063280000}"/>
    <cellStyle name="Normal 19 4 4 3 4" xfId="11455" xr:uid="{00000000-0005-0000-0000-000064280000}"/>
    <cellStyle name="Normal 19 4 4 3 5" xfId="11456" xr:uid="{00000000-0005-0000-0000-000065280000}"/>
    <cellStyle name="Normal 19 4 4 3 6" xfId="11457" xr:uid="{00000000-0005-0000-0000-000066280000}"/>
    <cellStyle name="Normal 19 4 4 3 7" xfId="11458" xr:uid="{00000000-0005-0000-0000-000067280000}"/>
    <cellStyle name="Normal 19 4 4 3 8" xfId="11459" xr:uid="{00000000-0005-0000-0000-000068280000}"/>
    <cellStyle name="Normal 19 4 4 4" xfId="11460" xr:uid="{00000000-0005-0000-0000-000069280000}"/>
    <cellStyle name="Normal 19 4 4 4 2" xfId="11461" xr:uid="{00000000-0005-0000-0000-00006A280000}"/>
    <cellStyle name="Normal 19 4 4 4 2 2" xfId="11462" xr:uid="{00000000-0005-0000-0000-00006B280000}"/>
    <cellStyle name="Normal 19 4 4 4 2 3" xfId="11463" xr:uid="{00000000-0005-0000-0000-00006C280000}"/>
    <cellStyle name="Normal 19 4 4 4 3" xfId="11464" xr:uid="{00000000-0005-0000-0000-00006D280000}"/>
    <cellStyle name="Normal 19 4 4 4 4" xfId="11465" xr:uid="{00000000-0005-0000-0000-00006E280000}"/>
    <cellStyle name="Normal 19 4 4 4 5" xfId="11466" xr:uid="{00000000-0005-0000-0000-00006F280000}"/>
    <cellStyle name="Normal 19 4 4 4 6" xfId="11467" xr:uid="{00000000-0005-0000-0000-000070280000}"/>
    <cellStyle name="Normal 19 4 4 4 7" xfId="11468" xr:uid="{00000000-0005-0000-0000-000071280000}"/>
    <cellStyle name="Normal 19 4 4 5" xfId="11469" xr:uid="{00000000-0005-0000-0000-000072280000}"/>
    <cellStyle name="Normal 19 4 4 5 2" xfId="11470" xr:uid="{00000000-0005-0000-0000-000073280000}"/>
    <cellStyle name="Normal 19 4 4 5 2 2" xfId="11471" xr:uid="{00000000-0005-0000-0000-000074280000}"/>
    <cellStyle name="Normal 19 4 4 5 2 3" xfId="11472" xr:uid="{00000000-0005-0000-0000-000075280000}"/>
    <cellStyle name="Normal 19 4 4 5 3" xfId="11473" xr:uid="{00000000-0005-0000-0000-000076280000}"/>
    <cellStyle name="Normal 19 4 4 5 4" xfId="11474" xr:uid="{00000000-0005-0000-0000-000077280000}"/>
    <cellStyle name="Normal 19 4 4 5 5" xfId="11475" xr:uid="{00000000-0005-0000-0000-000078280000}"/>
    <cellStyle name="Normal 19 4 4 6" xfId="11476" xr:uid="{00000000-0005-0000-0000-000079280000}"/>
    <cellStyle name="Normal 19 4 4 6 2" xfId="11477" xr:uid="{00000000-0005-0000-0000-00007A280000}"/>
    <cellStyle name="Normal 19 4 4 6 3" xfId="11478" xr:uid="{00000000-0005-0000-0000-00007B280000}"/>
    <cellStyle name="Normal 19 4 4 7" xfId="11479" xr:uid="{00000000-0005-0000-0000-00007C280000}"/>
    <cellStyle name="Normal 19 4 4 7 2" xfId="11480" xr:uid="{00000000-0005-0000-0000-00007D280000}"/>
    <cellStyle name="Normal 19 4 4 8" xfId="11481" xr:uid="{00000000-0005-0000-0000-00007E280000}"/>
    <cellStyle name="Normal 19 4 4 8 2" xfId="11482" xr:uid="{00000000-0005-0000-0000-00007F280000}"/>
    <cellStyle name="Normal 19 4 4 9" xfId="11483" xr:uid="{00000000-0005-0000-0000-000080280000}"/>
    <cellStyle name="Normal 19 4 4_Age_Gender" xfId="11484" xr:uid="{00000000-0005-0000-0000-000081280000}"/>
    <cellStyle name="Normal 19 4 5" xfId="1191" xr:uid="{00000000-0005-0000-0000-000082280000}"/>
    <cellStyle name="Normal 19 4 5 2" xfId="11485" xr:uid="{00000000-0005-0000-0000-000083280000}"/>
    <cellStyle name="Normal 19 4 5 2 2" xfId="11486" xr:uid="{00000000-0005-0000-0000-000084280000}"/>
    <cellStyle name="Normal 19 4 5 2 3" xfId="11487" xr:uid="{00000000-0005-0000-0000-000085280000}"/>
    <cellStyle name="Normal 19 4 5 3" xfId="11488" xr:uid="{00000000-0005-0000-0000-000086280000}"/>
    <cellStyle name="Normal 19 4 5 3 2" xfId="11489" xr:uid="{00000000-0005-0000-0000-000087280000}"/>
    <cellStyle name="Normal 19 4 6" xfId="11490" xr:uid="{00000000-0005-0000-0000-000088280000}"/>
    <cellStyle name="Normal 19 4 6 2" xfId="11491" xr:uid="{00000000-0005-0000-0000-000089280000}"/>
    <cellStyle name="Normal 19 4 6 3" xfId="11492" xr:uid="{00000000-0005-0000-0000-00008A280000}"/>
    <cellStyle name="Normal 19 4 7" xfId="11493" xr:uid="{00000000-0005-0000-0000-00008B280000}"/>
    <cellStyle name="Normal 19 4 7 2" xfId="11494" xr:uid="{00000000-0005-0000-0000-00008C280000}"/>
    <cellStyle name="Normal 19 4 8" xfId="11495" xr:uid="{00000000-0005-0000-0000-00008D280000}"/>
    <cellStyle name="Normal 19 4 8 2" xfId="11496" xr:uid="{00000000-0005-0000-0000-00008E280000}"/>
    <cellStyle name="Normal 19 4 9" xfId="11497" xr:uid="{00000000-0005-0000-0000-00008F280000}"/>
    <cellStyle name="Normal 19 4_Lookups" xfId="11498" xr:uid="{00000000-0005-0000-0000-000090280000}"/>
    <cellStyle name="Normal 19 40" xfId="11499" xr:uid="{00000000-0005-0000-0000-000091280000}"/>
    <cellStyle name="Normal 19 41" xfId="11500" xr:uid="{00000000-0005-0000-0000-000092280000}"/>
    <cellStyle name="Normal 19 42" xfId="11501" xr:uid="{00000000-0005-0000-0000-000093280000}"/>
    <cellStyle name="Normal 19 43" xfId="11502" xr:uid="{00000000-0005-0000-0000-000094280000}"/>
    <cellStyle name="Normal 19 44" xfId="11503" xr:uid="{00000000-0005-0000-0000-000095280000}"/>
    <cellStyle name="Normal 19 45" xfId="11504" xr:uid="{00000000-0005-0000-0000-000096280000}"/>
    <cellStyle name="Normal 19 46" xfId="11505" xr:uid="{00000000-0005-0000-0000-000097280000}"/>
    <cellStyle name="Normal 19 47" xfId="11506" xr:uid="{00000000-0005-0000-0000-000098280000}"/>
    <cellStyle name="Normal 19 48" xfId="11507" xr:uid="{00000000-0005-0000-0000-000099280000}"/>
    <cellStyle name="Normal 19 49" xfId="11508" xr:uid="{00000000-0005-0000-0000-00009A280000}"/>
    <cellStyle name="Normal 19 5" xfId="193" xr:uid="{00000000-0005-0000-0000-00009B280000}"/>
    <cellStyle name="Normal 19 5 10" xfId="11509" xr:uid="{00000000-0005-0000-0000-00009C280000}"/>
    <cellStyle name="Normal 19 5 2" xfId="1192" xr:uid="{00000000-0005-0000-0000-00009D280000}"/>
    <cellStyle name="Normal 19 5 2 2" xfId="1193" xr:uid="{00000000-0005-0000-0000-00009E280000}"/>
    <cellStyle name="Normal 19 5 2 2 2" xfId="11510" xr:uid="{00000000-0005-0000-0000-00009F280000}"/>
    <cellStyle name="Normal 19 5 2 2 2 2" xfId="11511" xr:uid="{00000000-0005-0000-0000-0000A0280000}"/>
    <cellStyle name="Normal 19 5 2 2 2 3" xfId="11512" xr:uid="{00000000-0005-0000-0000-0000A1280000}"/>
    <cellStyle name="Normal 19 5 2 2 3" xfId="11513" xr:uid="{00000000-0005-0000-0000-0000A2280000}"/>
    <cellStyle name="Normal 19 5 2 2 3 2" xfId="11514" xr:uid="{00000000-0005-0000-0000-0000A3280000}"/>
    <cellStyle name="Normal 19 5 2 3" xfId="11515" xr:uid="{00000000-0005-0000-0000-0000A4280000}"/>
    <cellStyle name="Normal 19 5 2 3 2" xfId="11516" xr:uid="{00000000-0005-0000-0000-0000A5280000}"/>
    <cellStyle name="Normal 19 5 2 3 3" xfId="11517" xr:uid="{00000000-0005-0000-0000-0000A6280000}"/>
    <cellStyle name="Normal 19 5 2 4" xfId="11518" xr:uid="{00000000-0005-0000-0000-0000A7280000}"/>
    <cellStyle name="Normal 19 5 2 4 2" xfId="11519" xr:uid="{00000000-0005-0000-0000-0000A8280000}"/>
    <cellStyle name="Normal 19 5 3" xfId="1194" xr:uid="{00000000-0005-0000-0000-0000A9280000}"/>
    <cellStyle name="Normal 19 5 3 10" xfId="11520" xr:uid="{00000000-0005-0000-0000-0000AA280000}"/>
    <cellStyle name="Normal 19 5 3 11" xfId="11521" xr:uid="{00000000-0005-0000-0000-0000AB280000}"/>
    <cellStyle name="Normal 19 5 3 12" xfId="11522" xr:uid="{00000000-0005-0000-0000-0000AC280000}"/>
    <cellStyle name="Normal 19 5 3 2" xfId="11523" xr:uid="{00000000-0005-0000-0000-0000AD280000}"/>
    <cellStyle name="Normal 19 5 3 2 10" xfId="11524" xr:uid="{00000000-0005-0000-0000-0000AE280000}"/>
    <cellStyle name="Normal 19 5 3 2 2" xfId="11525" xr:uid="{00000000-0005-0000-0000-0000AF280000}"/>
    <cellStyle name="Normal 19 5 3 2 2 2" xfId="11526" xr:uid="{00000000-0005-0000-0000-0000B0280000}"/>
    <cellStyle name="Normal 19 5 3 2 2 2 2" xfId="11527" xr:uid="{00000000-0005-0000-0000-0000B1280000}"/>
    <cellStyle name="Normal 19 5 3 2 2 2 2 2" xfId="11528" xr:uid="{00000000-0005-0000-0000-0000B2280000}"/>
    <cellStyle name="Normal 19 5 3 2 2 2 2 3" xfId="11529" xr:uid="{00000000-0005-0000-0000-0000B3280000}"/>
    <cellStyle name="Normal 19 5 3 2 2 2 3" xfId="11530" xr:uid="{00000000-0005-0000-0000-0000B4280000}"/>
    <cellStyle name="Normal 19 5 3 2 2 2 4" xfId="11531" xr:uid="{00000000-0005-0000-0000-0000B5280000}"/>
    <cellStyle name="Normal 19 5 3 2 2 2 5" xfId="11532" xr:uid="{00000000-0005-0000-0000-0000B6280000}"/>
    <cellStyle name="Normal 19 5 3 2 2 3" xfId="11533" xr:uid="{00000000-0005-0000-0000-0000B7280000}"/>
    <cellStyle name="Normal 19 5 3 2 2 3 2" xfId="11534" xr:uid="{00000000-0005-0000-0000-0000B8280000}"/>
    <cellStyle name="Normal 19 5 3 2 2 3 3" xfId="11535" xr:uid="{00000000-0005-0000-0000-0000B9280000}"/>
    <cellStyle name="Normal 19 5 3 2 2 4" xfId="11536" xr:uid="{00000000-0005-0000-0000-0000BA280000}"/>
    <cellStyle name="Normal 19 5 3 2 2 5" xfId="11537" xr:uid="{00000000-0005-0000-0000-0000BB280000}"/>
    <cellStyle name="Normal 19 5 3 2 2 6" xfId="11538" xr:uid="{00000000-0005-0000-0000-0000BC280000}"/>
    <cellStyle name="Normal 19 5 3 2 2 7" xfId="11539" xr:uid="{00000000-0005-0000-0000-0000BD280000}"/>
    <cellStyle name="Normal 19 5 3 2 2 8" xfId="11540" xr:uid="{00000000-0005-0000-0000-0000BE280000}"/>
    <cellStyle name="Normal 19 5 3 2 3" xfId="11541" xr:uid="{00000000-0005-0000-0000-0000BF280000}"/>
    <cellStyle name="Normal 19 5 3 2 3 2" xfId="11542" xr:uid="{00000000-0005-0000-0000-0000C0280000}"/>
    <cellStyle name="Normal 19 5 3 2 3 2 2" xfId="11543" xr:uid="{00000000-0005-0000-0000-0000C1280000}"/>
    <cellStyle name="Normal 19 5 3 2 3 2 3" xfId="11544" xr:uid="{00000000-0005-0000-0000-0000C2280000}"/>
    <cellStyle name="Normal 19 5 3 2 3 3" xfId="11545" xr:uid="{00000000-0005-0000-0000-0000C3280000}"/>
    <cellStyle name="Normal 19 5 3 2 3 4" xfId="11546" xr:uid="{00000000-0005-0000-0000-0000C4280000}"/>
    <cellStyle name="Normal 19 5 3 2 3 5" xfId="11547" xr:uid="{00000000-0005-0000-0000-0000C5280000}"/>
    <cellStyle name="Normal 19 5 3 2 4" xfId="11548" xr:uid="{00000000-0005-0000-0000-0000C6280000}"/>
    <cellStyle name="Normal 19 5 3 2 4 2" xfId="11549" xr:uid="{00000000-0005-0000-0000-0000C7280000}"/>
    <cellStyle name="Normal 19 5 3 2 4 3" xfId="11550" xr:uid="{00000000-0005-0000-0000-0000C8280000}"/>
    <cellStyle name="Normal 19 5 3 2 5" xfId="11551" xr:uid="{00000000-0005-0000-0000-0000C9280000}"/>
    <cellStyle name="Normal 19 5 3 2 5 2" xfId="11552" xr:uid="{00000000-0005-0000-0000-0000CA280000}"/>
    <cellStyle name="Normal 19 5 3 2 6" xfId="11553" xr:uid="{00000000-0005-0000-0000-0000CB280000}"/>
    <cellStyle name="Normal 19 5 3 2 6 2" xfId="11554" xr:uid="{00000000-0005-0000-0000-0000CC280000}"/>
    <cellStyle name="Normal 19 5 3 2 7" xfId="11555" xr:uid="{00000000-0005-0000-0000-0000CD280000}"/>
    <cellStyle name="Normal 19 5 3 2 8" xfId="11556" xr:uid="{00000000-0005-0000-0000-0000CE280000}"/>
    <cellStyle name="Normal 19 5 3 2 9" xfId="11557" xr:uid="{00000000-0005-0000-0000-0000CF280000}"/>
    <cellStyle name="Normal 19 5 3 2_Age_Gender" xfId="11558" xr:uid="{00000000-0005-0000-0000-0000D0280000}"/>
    <cellStyle name="Normal 19 5 3 3" xfId="11559" xr:uid="{00000000-0005-0000-0000-0000D1280000}"/>
    <cellStyle name="Normal 19 5 3 3 2" xfId="11560" xr:uid="{00000000-0005-0000-0000-0000D2280000}"/>
    <cellStyle name="Normal 19 5 3 3 2 2" xfId="11561" xr:uid="{00000000-0005-0000-0000-0000D3280000}"/>
    <cellStyle name="Normal 19 5 3 3 2 2 2" xfId="11562" xr:uid="{00000000-0005-0000-0000-0000D4280000}"/>
    <cellStyle name="Normal 19 5 3 3 2 2 3" xfId="11563" xr:uid="{00000000-0005-0000-0000-0000D5280000}"/>
    <cellStyle name="Normal 19 5 3 3 2 3" xfId="11564" xr:uid="{00000000-0005-0000-0000-0000D6280000}"/>
    <cellStyle name="Normal 19 5 3 3 2 4" xfId="11565" xr:uid="{00000000-0005-0000-0000-0000D7280000}"/>
    <cellStyle name="Normal 19 5 3 3 2 5" xfId="11566" xr:uid="{00000000-0005-0000-0000-0000D8280000}"/>
    <cellStyle name="Normal 19 5 3 3 3" xfId="11567" xr:uid="{00000000-0005-0000-0000-0000D9280000}"/>
    <cellStyle name="Normal 19 5 3 3 3 2" xfId="11568" xr:uid="{00000000-0005-0000-0000-0000DA280000}"/>
    <cellStyle name="Normal 19 5 3 3 3 3" xfId="11569" xr:uid="{00000000-0005-0000-0000-0000DB280000}"/>
    <cellStyle name="Normal 19 5 3 3 4" xfId="11570" xr:uid="{00000000-0005-0000-0000-0000DC280000}"/>
    <cellStyle name="Normal 19 5 3 3 5" xfId="11571" xr:uid="{00000000-0005-0000-0000-0000DD280000}"/>
    <cellStyle name="Normal 19 5 3 3 6" xfId="11572" xr:uid="{00000000-0005-0000-0000-0000DE280000}"/>
    <cellStyle name="Normal 19 5 3 3 7" xfId="11573" xr:uid="{00000000-0005-0000-0000-0000DF280000}"/>
    <cellStyle name="Normal 19 5 3 3 8" xfId="11574" xr:uid="{00000000-0005-0000-0000-0000E0280000}"/>
    <cellStyle name="Normal 19 5 3 4" xfId="11575" xr:uid="{00000000-0005-0000-0000-0000E1280000}"/>
    <cellStyle name="Normal 19 5 3 4 2" xfId="11576" xr:uid="{00000000-0005-0000-0000-0000E2280000}"/>
    <cellStyle name="Normal 19 5 3 4 2 2" xfId="11577" xr:uid="{00000000-0005-0000-0000-0000E3280000}"/>
    <cellStyle name="Normal 19 5 3 4 2 3" xfId="11578" xr:uid="{00000000-0005-0000-0000-0000E4280000}"/>
    <cellStyle name="Normal 19 5 3 4 3" xfId="11579" xr:uid="{00000000-0005-0000-0000-0000E5280000}"/>
    <cellStyle name="Normal 19 5 3 4 4" xfId="11580" xr:uid="{00000000-0005-0000-0000-0000E6280000}"/>
    <cellStyle name="Normal 19 5 3 4 5" xfId="11581" xr:uid="{00000000-0005-0000-0000-0000E7280000}"/>
    <cellStyle name="Normal 19 5 3 4 6" xfId="11582" xr:uid="{00000000-0005-0000-0000-0000E8280000}"/>
    <cellStyle name="Normal 19 5 3 4 7" xfId="11583" xr:uid="{00000000-0005-0000-0000-0000E9280000}"/>
    <cellStyle name="Normal 19 5 3 5" xfId="11584" xr:uid="{00000000-0005-0000-0000-0000EA280000}"/>
    <cellStyle name="Normal 19 5 3 5 2" xfId="11585" xr:uid="{00000000-0005-0000-0000-0000EB280000}"/>
    <cellStyle name="Normal 19 5 3 5 2 2" xfId="11586" xr:uid="{00000000-0005-0000-0000-0000EC280000}"/>
    <cellStyle name="Normal 19 5 3 5 2 3" xfId="11587" xr:uid="{00000000-0005-0000-0000-0000ED280000}"/>
    <cellStyle name="Normal 19 5 3 5 3" xfId="11588" xr:uid="{00000000-0005-0000-0000-0000EE280000}"/>
    <cellStyle name="Normal 19 5 3 5 4" xfId="11589" xr:uid="{00000000-0005-0000-0000-0000EF280000}"/>
    <cellStyle name="Normal 19 5 3 5 5" xfId="11590" xr:uid="{00000000-0005-0000-0000-0000F0280000}"/>
    <cellStyle name="Normal 19 5 3 6" xfId="11591" xr:uid="{00000000-0005-0000-0000-0000F1280000}"/>
    <cellStyle name="Normal 19 5 3 6 2" xfId="11592" xr:uid="{00000000-0005-0000-0000-0000F2280000}"/>
    <cellStyle name="Normal 19 5 3 6 3" xfId="11593" xr:uid="{00000000-0005-0000-0000-0000F3280000}"/>
    <cellStyle name="Normal 19 5 3 7" xfId="11594" xr:uid="{00000000-0005-0000-0000-0000F4280000}"/>
    <cellStyle name="Normal 19 5 3 7 2" xfId="11595" xr:uid="{00000000-0005-0000-0000-0000F5280000}"/>
    <cellStyle name="Normal 19 5 3 8" xfId="11596" xr:uid="{00000000-0005-0000-0000-0000F6280000}"/>
    <cellStyle name="Normal 19 5 3 8 2" xfId="11597" xr:uid="{00000000-0005-0000-0000-0000F7280000}"/>
    <cellStyle name="Normal 19 5 3 9" xfId="11598" xr:uid="{00000000-0005-0000-0000-0000F8280000}"/>
    <cellStyle name="Normal 19 5 3_Age_Gender" xfId="11599" xr:uid="{00000000-0005-0000-0000-0000F9280000}"/>
    <cellStyle name="Normal 19 5 4" xfId="1195" xr:uid="{00000000-0005-0000-0000-0000FA280000}"/>
    <cellStyle name="Normal 19 5 4 2" xfId="11600" xr:uid="{00000000-0005-0000-0000-0000FB280000}"/>
    <cellStyle name="Normal 19 5 4 2 2" xfId="11601" xr:uid="{00000000-0005-0000-0000-0000FC280000}"/>
    <cellStyle name="Normal 19 5 4 2 3" xfId="11602" xr:uid="{00000000-0005-0000-0000-0000FD280000}"/>
    <cellStyle name="Normal 19 5 4 3" xfId="11603" xr:uid="{00000000-0005-0000-0000-0000FE280000}"/>
    <cellStyle name="Normal 19 5 4 3 2" xfId="11604" xr:uid="{00000000-0005-0000-0000-0000FF280000}"/>
    <cellStyle name="Normal 19 5 5" xfId="11605" xr:uid="{00000000-0005-0000-0000-000000290000}"/>
    <cellStyle name="Normal 19 5 5 2" xfId="11606" xr:uid="{00000000-0005-0000-0000-000001290000}"/>
    <cellStyle name="Normal 19 5 5 3" xfId="11607" xr:uid="{00000000-0005-0000-0000-000002290000}"/>
    <cellStyle name="Normal 19 5 6" xfId="11608" xr:uid="{00000000-0005-0000-0000-000003290000}"/>
    <cellStyle name="Normal 19 5 6 2" xfId="11609" xr:uid="{00000000-0005-0000-0000-000004290000}"/>
    <cellStyle name="Normal 19 5 7" xfId="11610" xr:uid="{00000000-0005-0000-0000-000005290000}"/>
    <cellStyle name="Normal 19 5 8" xfId="11611" xr:uid="{00000000-0005-0000-0000-000006290000}"/>
    <cellStyle name="Normal 19 5 8 2" xfId="11612" xr:uid="{00000000-0005-0000-0000-000007290000}"/>
    <cellStyle name="Normal 19 5 9" xfId="11613" xr:uid="{00000000-0005-0000-0000-000008290000}"/>
    <cellStyle name="Normal 19 50" xfId="11614" xr:uid="{00000000-0005-0000-0000-000009290000}"/>
    <cellStyle name="Normal 19 51" xfId="11615" xr:uid="{00000000-0005-0000-0000-00000A290000}"/>
    <cellStyle name="Normal 19 52" xfId="11616" xr:uid="{00000000-0005-0000-0000-00000B290000}"/>
    <cellStyle name="Normal 19 53" xfId="11617" xr:uid="{00000000-0005-0000-0000-00000C290000}"/>
    <cellStyle name="Normal 19 54" xfId="11618" xr:uid="{00000000-0005-0000-0000-00000D290000}"/>
    <cellStyle name="Normal 19 55" xfId="11619" xr:uid="{00000000-0005-0000-0000-00000E290000}"/>
    <cellStyle name="Normal 19 56" xfId="11620" xr:uid="{00000000-0005-0000-0000-00000F290000}"/>
    <cellStyle name="Normal 19 57" xfId="11621" xr:uid="{00000000-0005-0000-0000-000010290000}"/>
    <cellStyle name="Normal 19 58" xfId="11622" xr:uid="{00000000-0005-0000-0000-000011290000}"/>
    <cellStyle name="Normal 19 59" xfId="11623" xr:uid="{00000000-0005-0000-0000-000012290000}"/>
    <cellStyle name="Normal 19 6" xfId="194" xr:uid="{00000000-0005-0000-0000-000013290000}"/>
    <cellStyle name="Normal 19 6 10" xfId="11624" xr:uid="{00000000-0005-0000-0000-000014290000}"/>
    <cellStyle name="Normal 19 6 11" xfId="11625" xr:uid="{00000000-0005-0000-0000-000015290000}"/>
    <cellStyle name="Normal 19 6 12" xfId="11626" xr:uid="{00000000-0005-0000-0000-000016290000}"/>
    <cellStyle name="Normal 19 6 2" xfId="11627" xr:uid="{00000000-0005-0000-0000-000017290000}"/>
    <cellStyle name="Normal 19 6 2 10" xfId="11628" xr:uid="{00000000-0005-0000-0000-000018290000}"/>
    <cellStyle name="Normal 19 6 2 2" xfId="11629" xr:uid="{00000000-0005-0000-0000-000019290000}"/>
    <cellStyle name="Normal 19 6 2 2 2" xfId="11630" xr:uid="{00000000-0005-0000-0000-00001A290000}"/>
    <cellStyle name="Normal 19 6 2 2 2 2" xfId="11631" xr:uid="{00000000-0005-0000-0000-00001B290000}"/>
    <cellStyle name="Normal 19 6 2 2 2 2 2" xfId="11632" xr:uid="{00000000-0005-0000-0000-00001C290000}"/>
    <cellStyle name="Normal 19 6 2 2 2 2 3" xfId="11633" xr:uid="{00000000-0005-0000-0000-00001D290000}"/>
    <cellStyle name="Normal 19 6 2 2 2 3" xfId="11634" xr:uid="{00000000-0005-0000-0000-00001E290000}"/>
    <cellStyle name="Normal 19 6 2 2 2 4" xfId="11635" xr:uid="{00000000-0005-0000-0000-00001F290000}"/>
    <cellStyle name="Normal 19 6 2 2 2 5" xfId="11636" xr:uid="{00000000-0005-0000-0000-000020290000}"/>
    <cellStyle name="Normal 19 6 2 2 3" xfId="11637" xr:uid="{00000000-0005-0000-0000-000021290000}"/>
    <cellStyle name="Normal 19 6 2 2 3 2" xfId="11638" xr:uid="{00000000-0005-0000-0000-000022290000}"/>
    <cellStyle name="Normal 19 6 2 2 3 3" xfId="11639" xr:uid="{00000000-0005-0000-0000-000023290000}"/>
    <cellStyle name="Normal 19 6 2 2 4" xfId="11640" xr:uid="{00000000-0005-0000-0000-000024290000}"/>
    <cellStyle name="Normal 19 6 2 2 5" xfId="11641" xr:uid="{00000000-0005-0000-0000-000025290000}"/>
    <cellStyle name="Normal 19 6 2 2 6" xfId="11642" xr:uid="{00000000-0005-0000-0000-000026290000}"/>
    <cellStyle name="Normal 19 6 2 2 7" xfId="11643" xr:uid="{00000000-0005-0000-0000-000027290000}"/>
    <cellStyle name="Normal 19 6 2 2 8" xfId="11644" xr:uid="{00000000-0005-0000-0000-000028290000}"/>
    <cellStyle name="Normal 19 6 2 3" xfId="11645" xr:uid="{00000000-0005-0000-0000-000029290000}"/>
    <cellStyle name="Normal 19 6 2 3 2" xfId="11646" xr:uid="{00000000-0005-0000-0000-00002A290000}"/>
    <cellStyle name="Normal 19 6 2 3 2 2" xfId="11647" xr:uid="{00000000-0005-0000-0000-00002B290000}"/>
    <cellStyle name="Normal 19 6 2 3 2 3" xfId="11648" xr:uid="{00000000-0005-0000-0000-00002C290000}"/>
    <cellStyle name="Normal 19 6 2 3 3" xfId="11649" xr:uid="{00000000-0005-0000-0000-00002D290000}"/>
    <cellStyle name="Normal 19 6 2 3 4" xfId="11650" xr:uid="{00000000-0005-0000-0000-00002E290000}"/>
    <cellStyle name="Normal 19 6 2 3 5" xfId="11651" xr:uid="{00000000-0005-0000-0000-00002F290000}"/>
    <cellStyle name="Normal 19 6 2 4" xfId="11652" xr:uid="{00000000-0005-0000-0000-000030290000}"/>
    <cellStyle name="Normal 19 6 2 4 2" xfId="11653" xr:uid="{00000000-0005-0000-0000-000031290000}"/>
    <cellStyle name="Normal 19 6 2 4 3" xfId="11654" xr:uid="{00000000-0005-0000-0000-000032290000}"/>
    <cellStyle name="Normal 19 6 2 5" xfId="11655" xr:uid="{00000000-0005-0000-0000-000033290000}"/>
    <cellStyle name="Normal 19 6 2 5 2" xfId="11656" xr:uid="{00000000-0005-0000-0000-000034290000}"/>
    <cellStyle name="Normal 19 6 2 6" xfId="11657" xr:uid="{00000000-0005-0000-0000-000035290000}"/>
    <cellStyle name="Normal 19 6 2 6 2" xfId="11658" xr:uid="{00000000-0005-0000-0000-000036290000}"/>
    <cellStyle name="Normal 19 6 2 7" xfId="11659" xr:uid="{00000000-0005-0000-0000-000037290000}"/>
    <cellStyle name="Normal 19 6 2 8" xfId="11660" xr:uid="{00000000-0005-0000-0000-000038290000}"/>
    <cellStyle name="Normal 19 6 2 9" xfId="11661" xr:uid="{00000000-0005-0000-0000-000039290000}"/>
    <cellStyle name="Normal 19 6 2_Age_Gender" xfId="11662" xr:uid="{00000000-0005-0000-0000-00003A290000}"/>
    <cellStyle name="Normal 19 6 3" xfId="11663" xr:uid="{00000000-0005-0000-0000-00003B290000}"/>
    <cellStyle name="Normal 19 6 3 2" xfId="11664" xr:uid="{00000000-0005-0000-0000-00003C290000}"/>
    <cellStyle name="Normal 19 6 3 2 2" xfId="11665" xr:uid="{00000000-0005-0000-0000-00003D290000}"/>
    <cellStyle name="Normal 19 6 3 2 2 2" xfId="11666" xr:uid="{00000000-0005-0000-0000-00003E290000}"/>
    <cellStyle name="Normal 19 6 3 2 2 3" xfId="11667" xr:uid="{00000000-0005-0000-0000-00003F290000}"/>
    <cellStyle name="Normal 19 6 3 2 3" xfId="11668" xr:uid="{00000000-0005-0000-0000-000040290000}"/>
    <cellStyle name="Normal 19 6 3 2 4" xfId="11669" xr:uid="{00000000-0005-0000-0000-000041290000}"/>
    <cellStyle name="Normal 19 6 3 2 5" xfId="11670" xr:uid="{00000000-0005-0000-0000-000042290000}"/>
    <cellStyle name="Normal 19 6 3 3" xfId="11671" xr:uid="{00000000-0005-0000-0000-000043290000}"/>
    <cellStyle name="Normal 19 6 3 3 2" xfId="11672" xr:uid="{00000000-0005-0000-0000-000044290000}"/>
    <cellStyle name="Normal 19 6 3 3 3" xfId="11673" xr:uid="{00000000-0005-0000-0000-000045290000}"/>
    <cellStyle name="Normal 19 6 3 4" xfId="11674" xr:uid="{00000000-0005-0000-0000-000046290000}"/>
    <cellStyle name="Normal 19 6 3 5" xfId="11675" xr:uid="{00000000-0005-0000-0000-000047290000}"/>
    <cellStyle name="Normal 19 6 3 6" xfId="11676" xr:uid="{00000000-0005-0000-0000-000048290000}"/>
    <cellStyle name="Normal 19 6 3 7" xfId="11677" xr:uid="{00000000-0005-0000-0000-000049290000}"/>
    <cellStyle name="Normal 19 6 3 8" xfId="11678" xr:uid="{00000000-0005-0000-0000-00004A290000}"/>
    <cellStyle name="Normal 19 6 4" xfId="11679" xr:uid="{00000000-0005-0000-0000-00004B290000}"/>
    <cellStyle name="Normal 19 6 4 2" xfId="11680" xr:uid="{00000000-0005-0000-0000-00004C290000}"/>
    <cellStyle name="Normal 19 6 4 2 2" xfId="11681" xr:uid="{00000000-0005-0000-0000-00004D290000}"/>
    <cellStyle name="Normal 19 6 4 2 3" xfId="11682" xr:uid="{00000000-0005-0000-0000-00004E290000}"/>
    <cellStyle name="Normal 19 6 4 3" xfId="11683" xr:uid="{00000000-0005-0000-0000-00004F290000}"/>
    <cellStyle name="Normal 19 6 4 4" xfId="11684" xr:uid="{00000000-0005-0000-0000-000050290000}"/>
    <cellStyle name="Normal 19 6 4 5" xfId="11685" xr:uid="{00000000-0005-0000-0000-000051290000}"/>
    <cellStyle name="Normal 19 6 4 6" xfId="11686" xr:uid="{00000000-0005-0000-0000-000052290000}"/>
    <cellStyle name="Normal 19 6 4 7" xfId="11687" xr:uid="{00000000-0005-0000-0000-000053290000}"/>
    <cellStyle name="Normal 19 6 5" xfId="11688" xr:uid="{00000000-0005-0000-0000-000054290000}"/>
    <cellStyle name="Normal 19 6 5 2" xfId="11689" xr:uid="{00000000-0005-0000-0000-000055290000}"/>
    <cellStyle name="Normal 19 6 5 2 2" xfId="11690" xr:uid="{00000000-0005-0000-0000-000056290000}"/>
    <cellStyle name="Normal 19 6 5 2 3" xfId="11691" xr:uid="{00000000-0005-0000-0000-000057290000}"/>
    <cellStyle name="Normal 19 6 5 3" xfId="11692" xr:uid="{00000000-0005-0000-0000-000058290000}"/>
    <cellStyle name="Normal 19 6 5 4" xfId="11693" xr:uid="{00000000-0005-0000-0000-000059290000}"/>
    <cellStyle name="Normal 19 6 5 5" xfId="11694" xr:uid="{00000000-0005-0000-0000-00005A290000}"/>
    <cellStyle name="Normal 19 6 6" xfId="11695" xr:uid="{00000000-0005-0000-0000-00005B290000}"/>
    <cellStyle name="Normal 19 6 6 2" xfId="11696" xr:uid="{00000000-0005-0000-0000-00005C290000}"/>
    <cellStyle name="Normal 19 6 6 3" xfId="11697" xr:uid="{00000000-0005-0000-0000-00005D290000}"/>
    <cellStyle name="Normal 19 6 7" xfId="11698" xr:uid="{00000000-0005-0000-0000-00005E290000}"/>
    <cellStyle name="Normal 19 6 7 2" xfId="11699" xr:uid="{00000000-0005-0000-0000-00005F290000}"/>
    <cellStyle name="Normal 19 6 8" xfId="11700" xr:uid="{00000000-0005-0000-0000-000060290000}"/>
    <cellStyle name="Normal 19 6 8 2" xfId="11701" xr:uid="{00000000-0005-0000-0000-000061290000}"/>
    <cellStyle name="Normal 19 6 9" xfId="11702" xr:uid="{00000000-0005-0000-0000-000062290000}"/>
    <cellStyle name="Normal 19 6_Age_Gender" xfId="11703" xr:uid="{00000000-0005-0000-0000-000063290000}"/>
    <cellStyle name="Normal 19 60" xfId="11704" xr:uid="{00000000-0005-0000-0000-000064290000}"/>
    <cellStyle name="Normal 19 61" xfId="11705" xr:uid="{00000000-0005-0000-0000-000065290000}"/>
    <cellStyle name="Normal 19 62" xfId="11706" xr:uid="{00000000-0005-0000-0000-000066290000}"/>
    <cellStyle name="Normal 19 63" xfId="11707" xr:uid="{00000000-0005-0000-0000-000067290000}"/>
    <cellStyle name="Normal 19 64" xfId="11708" xr:uid="{00000000-0005-0000-0000-000068290000}"/>
    <cellStyle name="Normal 19 65" xfId="11709" xr:uid="{00000000-0005-0000-0000-000069290000}"/>
    <cellStyle name="Normal 19 66" xfId="11710" xr:uid="{00000000-0005-0000-0000-00006A290000}"/>
    <cellStyle name="Normal 19 67" xfId="11711" xr:uid="{00000000-0005-0000-0000-00006B290000}"/>
    <cellStyle name="Normal 19 68" xfId="11712" xr:uid="{00000000-0005-0000-0000-00006C290000}"/>
    <cellStyle name="Normal 19 69" xfId="11713" xr:uid="{00000000-0005-0000-0000-00006D290000}"/>
    <cellStyle name="Normal 19 7" xfId="195" xr:uid="{00000000-0005-0000-0000-00006E290000}"/>
    <cellStyle name="Normal 19 7 10" xfId="11714" xr:uid="{00000000-0005-0000-0000-00006F290000}"/>
    <cellStyle name="Normal 19 7 11" xfId="11715" xr:uid="{00000000-0005-0000-0000-000070290000}"/>
    <cellStyle name="Normal 19 7 12" xfId="11716" xr:uid="{00000000-0005-0000-0000-000071290000}"/>
    <cellStyle name="Normal 19 7 2" xfId="11717" xr:uid="{00000000-0005-0000-0000-000072290000}"/>
    <cellStyle name="Normal 19 7 2 10" xfId="11718" xr:uid="{00000000-0005-0000-0000-000073290000}"/>
    <cellStyle name="Normal 19 7 2 2" xfId="11719" xr:uid="{00000000-0005-0000-0000-000074290000}"/>
    <cellStyle name="Normal 19 7 2 2 2" xfId="11720" xr:uid="{00000000-0005-0000-0000-000075290000}"/>
    <cellStyle name="Normal 19 7 2 2 2 2" xfId="11721" xr:uid="{00000000-0005-0000-0000-000076290000}"/>
    <cellStyle name="Normal 19 7 2 2 2 2 2" xfId="11722" xr:uid="{00000000-0005-0000-0000-000077290000}"/>
    <cellStyle name="Normal 19 7 2 2 2 2 3" xfId="11723" xr:uid="{00000000-0005-0000-0000-000078290000}"/>
    <cellStyle name="Normal 19 7 2 2 2 3" xfId="11724" xr:uid="{00000000-0005-0000-0000-000079290000}"/>
    <cellStyle name="Normal 19 7 2 2 2 4" xfId="11725" xr:uid="{00000000-0005-0000-0000-00007A290000}"/>
    <cellStyle name="Normal 19 7 2 2 2 5" xfId="11726" xr:uid="{00000000-0005-0000-0000-00007B290000}"/>
    <cellStyle name="Normal 19 7 2 2 3" xfId="11727" xr:uid="{00000000-0005-0000-0000-00007C290000}"/>
    <cellStyle name="Normal 19 7 2 2 3 2" xfId="11728" xr:uid="{00000000-0005-0000-0000-00007D290000}"/>
    <cellStyle name="Normal 19 7 2 2 3 3" xfId="11729" xr:uid="{00000000-0005-0000-0000-00007E290000}"/>
    <cellStyle name="Normal 19 7 2 2 4" xfId="11730" xr:uid="{00000000-0005-0000-0000-00007F290000}"/>
    <cellStyle name="Normal 19 7 2 2 5" xfId="11731" xr:uid="{00000000-0005-0000-0000-000080290000}"/>
    <cellStyle name="Normal 19 7 2 2 6" xfId="11732" xr:uid="{00000000-0005-0000-0000-000081290000}"/>
    <cellStyle name="Normal 19 7 2 2 7" xfId="11733" xr:uid="{00000000-0005-0000-0000-000082290000}"/>
    <cellStyle name="Normal 19 7 2 2 8" xfId="11734" xr:uid="{00000000-0005-0000-0000-000083290000}"/>
    <cellStyle name="Normal 19 7 2 3" xfId="11735" xr:uid="{00000000-0005-0000-0000-000084290000}"/>
    <cellStyle name="Normal 19 7 2 3 2" xfId="11736" xr:uid="{00000000-0005-0000-0000-000085290000}"/>
    <cellStyle name="Normal 19 7 2 3 2 2" xfId="11737" xr:uid="{00000000-0005-0000-0000-000086290000}"/>
    <cellStyle name="Normal 19 7 2 3 2 3" xfId="11738" xr:uid="{00000000-0005-0000-0000-000087290000}"/>
    <cellStyle name="Normal 19 7 2 3 3" xfId="11739" xr:uid="{00000000-0005-0000-0000-000088290000}"/>
    <cellStyle name="Normal 19 7 2 3 4" xfId="11740" xr:uid="{00000000-0005-0000-0000-000089290000}"/>
    <cellStyle name="Normal 19 7 2 3 5" xfId="11741" xr:uid="{00000000-0005-0000-0000-00008A290000}"/>
    <cellStyle name="Normal 19 7 2 4" xfId="11742" xr:uid="{00000000-0005-0000-0000-00008B290000}"/>
    <cellStyle name="Normal 19 7 2 4 2" xfId="11743" xr:uid="{00000000-0005-0000-0000-00008C290000}"/>
    <cellStyle name="Normal 19 7 2 4 3" xfId="11744" xr:uid="{00000000-0005-0000-0000-00008D290000}"/>
    <cellStyle name="Normal 19 7 2 5" xfId="11745" xr:uid="{00000000-0005-0000-0000-00008E290000}"/>
    <cellStyle name="Normal 19 7 2 5 2" xfId="11746" xr:uid="{00000000-0005-0000-0000-00008F290000}"/>
    <cellStyle name="Normal 19 7 2 6" xfId="11747" xr:uid="{00000000-0005-0000-0000-000090290000}"/>
    <cellStyle name="Normal 19 7 2 6 2" xfId="11748" xr:uid="{00000000-0005-0000-0000-000091290000}"/>
    <cellStyle name="Normal 19 7 2 7" xfId="11749" xr:uid="{00000000-0005-0000-0000-000092290000}"/>
    <cellStyle name="Normal 19 7 2 8" xfId="11750" xr:uid="{00000000-0005-0000-0000-000093290000}"/>
    <cellStyle name="Normal 19 7 2 9" xfId="11751" xr:uid="{00000000-0005-0000-0000-000094290000}"/>
    <cellStyle name="Normal 19 7 2_Age_Gender" xfId="11752" xr:uid="{00000000-0005-0000-0000-000095290000}"/>
    <cellStyle name="Normal 19 7 3" xfId="11753" xr:uid="{00000000-0005-0000-0000-000096290000}"/>
    <cellStyle name="Normal 19 7 3 2" xfId="11754" xr:uid="{00000000-0005-0000-0000-000097290000}"/>
    <cellStyle name="Normal 19 7 3 2 2" xfId="11755" xr:uid="{00000000-0005-0000-0000-000098290000}"/>
    <cellStyle name="Normal 19 7 3 2 2 2" xfId="11756" xr:uid="{00000000-0005-0000-0000-000099290000}"/>
    <cellStyle name="Normal 19 7 3 2 2 3" xfId="11757" xr:uid="{00000000-0005-0000-0000-00009A290000}"/>
    <cellStyle name="Normal 19 7 3 2 3" xfId="11758" xr:uid="{00000000-0005-0000-0000-00009B290000}"/>
    <cellStyle name="Normal 19 7 3 2 4" xfId="11759" xr:uid="{00000000-0005-0000-0000-00009C290000}"/>
    <cellStyle name="Normal 19 7 3 2 5" xfId="11760" xr:uid="{00000000-0005-0000-0000-00009D290000}"/>
    <cellStyle name="Normal 19 7 3 3" xfId="11761" xr:uid="{00000000-0005-0000-0000-00009E290000}"/>
    <cellStyle name="Normal 19 7 3 3 2" xfId="11762" xr:uid="{00000000-0005-0000-0000-00009F290000}"/>
    <cellStyle name="Normal 19 7 3 3 3" xfId="11763" xr:uid="{00000000-0005-0000-0000-0000A0290000}"/>
    <cellStyle name="Normal 19 7 3 4" xfId="11764" xr:uid="{00000000-0005-0000-0000-0000A1290000}"/>
    <cellStyle name="Normal 19 7 3 5" xfId="11765" xr:uid="{00000000-0005-0000-0000-0000A2290000}"/>
    <cellStyle name="Normal 19 7 3 6" xfId="11766" xr:uid="{00000000-0005-0000-0000-0000A3290000}"/>
    <cellStyle name="Normal 19 7 3 7" xfId="11767" xr:uid="{00000000-0005-0000-0000-0000A4290000}"/>
    <cellStyle name="Normal 19 7 3 8" xfId="11768" xr:uid="{00000000-0005-0000-0000-0000A5290000}"/>
    <cellStyle name="Normal 19 7 4" xfId="11769" xr:uid="{00000000-0005-0000-0000-0000A6290000}"/>
    <cellStyle name="Normal 19 7 4 2" xfId="11770" xr:uid="{00000000-0005-0000-0000-0000A7290000}"/>
    <cellStyle name="Normal 19 7 4 2 2" xfId="11771" xr:uid="{00000000-0005-0000-0000-0000A8290000}"/>
    <cellStyle name="Normal 19 7 4 2 3" xfId="11772" xr:uid="{00000000-0005-0000-0000-0000A9290000}"/>
    <cellStyle name="Normal 19 7 4 3" xfId="11773" xr:uid="{00000000-0005-0000-0000-0000AA290000}"/>
    <cellStyle name="Normal 19 7 4 4" xfId="11774" xr:uid="{00000000-0005-0000-0000-0000AB290000}"/>
    <cellStyle name="Normal 19 7 4 5" xfId="11775" xr:uid="{00000000-0005-0000-0000-0000AC290000}"/>
    <cellStyle name="Normal 19 7 4 6" xfId="11776" xr:uid="{00000000-0005-0000-0000-0000AD290000}"/>
    <cellStyle name="Normal 19 7 4 7" xfId="11777" xr:uid="{00000000-0005-0000-0000-0000AE290000}"/>
    <cellStyle name="Normal 19 7 5" xfId="11778" xr:uid="{00000000-0005-0000-0000-0000AF290000}"/>
    <cellStyle name="Normal 19 7 5 2" xfId="11779" xr:uid="{00000000-0005-0000-0000-0000B0290000}"/>
    <cellStyle name="Normal 19 7 5 2 2" xfId="11780" xr:uid="{00000000-0005-0000-0000-0000B1290000}"/>
    <cellStyle name="Normal 19 7 5 2 3" xfId="11781" xr:uid="{00000000-0005-0000-0000-0000B2290000}"/>
    <cellStyle name="Normal 19 7 5 3" xfId="11782" xr:uid="{00000000-0005-0000-0000-0000B3290000}"/>
    <cellStyle name="Normal 19 7 5 4" xfId="11783" xr:uid="{00000000-0005-0000-0000-0000B4290000}"/>
    <cellStyle name="Normal 19 7 5 5" xfId="11784" xr:uid="{00000000-0005-0000-0000-0000B5290000}"/>
    <cellStyle name="Normal 19 7 6" xfId="11785" xr:uid="{00000000-0005-0000-0000-0000B6290000}"/>
    <cellStyle name="Normal 19 7 6 2" xfId="11786" xr:uid="{00000000-0005-0000-0000-0000B7290000}"/>
    <cellStyle name="Normal 19 7 6 3" xfId="11787" xr:uid="{00000000-0005-0000-0000-0000B8290000}"/>
    <cellStyle name="Normal 19 7 7" xfId="11788" xr:uid="{00000000-0005-0000-0000-0000B9290000}"/>
    <cellStyle name="Normal 19 7 7 2" xfId="11789" xr:uid="{00000000-0005-0000-0000-0000BA290000}"/>
    <cellStyle name="Normal 19 7 8" xfId="11790" xr:uid="{00000000-0005-0000-0000-0000BB290000}"/>
    <cellStyle name="Normal 19 7 8 2" xfId="11791" xr:uid="{00000000-0005-0000-0000-0000BC290000}"/>
    <cellStyle name="Normal 19 7 9" xfId="11792" xr:uid="{00000000-0005-0000-0000-0000BD290000}"/>
    <cellStyle name="Normal 19 7_Age_Gender" xfId="11793" xr:uid="{00000000-0005-0000-0000-0000BE290000}"/>
    <cellStyle name="Normal 19 70" xfId="11794" xr:uid="{00000000-0005-0000-0000-0000BF290000}"/>
    <cellStyle name="Normal 19 71" xfId="11795" xr:uid="{00000000-0005-0000-0000-0000C0290000}"/>
    <cellStyle name="Normal 19 72" xfId="11796" xr:uid="{00000000-0005-0000-0000-0000C1290000}"/>
    <cellStyle name="Normal 19 73" xfId="11797" xr:uid="{00000000-0005-0000-0000-0000C2290000}"/>
    <cellStyle name="Normal 19 74" xfId="11798" xr:uid="{00000000-0005-0000-0000-0000C3290000}"/>
    <cellStyle name="Normal 19 75" xfId="11799" xr:uid="{00000000-0005-0000-0000-0000C4290000}"/>
    <cellStyle name="Normal 19 76" xfId="11800" xr:uid="{00000000-0005-0000-0000-0000C5290000}"/>
    <cellStyle name="Normal 19 77" xfId="11801" xr:uid="{00000000-0005-0000-0000-0000C6290000}"/>
    <cellStyle name="Normal 19 8" xfId="196" xr:uid="{00000000-0005-0000-0000-0000C7290000}"/>
    <cellStyle name="Normal 19 8 10" xfId="11802" xr:uid="{00000000-0005-0000-0000-0000C8290000}"/>
    <cellStyle name="Normal 19 8 11" xfId="11803" xr:uid="{00000000-0005-0000-0000-0000C9290000}"/>
    <cellStyle name="Normal 19 8 12" xfId="11804" xr:uid="{00000000-0005-0000-0000-0000CA290000}"/>
    <cellStyle name="Normal 19 8 2" xfId="11805" xr:uid="{00000000-0005-0000-0000-0000CB290000}"/>
    <cellStyle name="Normal 19 8 2 10" xfId="11806" xr:uid="{00000000-0005-0000-0000-0000CC290000}"/>
    <cellStyle name="Normal 19 8 2 2" xfId="11807" xr:uid="{00000000-0005-0000-0000-0000CD290000}"/>
    <cellStyle name="Normal 19 8 2 2 2" xfId="11808" xr:uid="{00000000-0005-0000-0000-0000CE290000}"/>
    <cellStyle name="Normal 19 8 2 2 2 2" xfId="11809" xr:uid="{00000000-0005-0000-0000-0000CF290000}"/>
    <cellStyle name="Normal 19 8 2 2 2 2 2" xfId="11810" xr:uid="{00000000-0005-0000-0000-0000D0290000}"/>
    <cellStyle name="Normal 19 8 2 2 2 2 3" xfId="11811" xr:uid="{00000000-0005-0000-0000-0000D1290000}"/>
    <cellStyle name="Normal 19 8 2 2 2 3" xfId="11812" xr:uid="{00000000-0005-0000-0000-0000D2290000}"/>
    <cellStyle name="Normal 19 8 2 2 2 4" xfId="11813" xr:uid="{00000000-0005-0000-0000-0000D3290000}"/>
    <cellStyle name="Normal 19 8 2 2 2 5" xfId="11814" xr:uid="{00000000-0005-0000-0000-0000D4290000}"/>
    <cellStyle name="Normal 19 8 2 2 3" xfId="11815" xr:uid="{00000000-0005-0000-0000-0000D5290000}"/>
    <cellStyle name="Normal 19 8 2 2 3 2" xfId="11816" xr:uid="{00000000-0005-0000-0000-0000D6290000}"/>
    <cellStyle name="Normal 19 8 2 2 3 3" xfId="11817" xr:uid="{00000000-0005-0000-0000-0000D7290000}"/>
    <cellStyle name="Normal 19 8 2 2 4" xfId="11818" xr:uid="{00000000-0005-0000-0000-0000D8290000}"/>
    <cellStyle name="Normal 19 8 2 2 5" xfId="11819" xr:uid="{00000000-0005-0000-0000-0000D9290000}"/>
    <cellStyle name="Normal 19 8 2 2 6" xfId="11820" xr:uid="{00000000-0005-0000-0000-0000DA290000}"/>
    <cellStyle name="Normal 19 8 2 2 7" xfId="11821" xr:uid="{00000000-0005-0000-0000-0000DB290000}"/>
    <cellStyle name="Normal 19 8 2 2 8" xfId="11822" xr:uid="{00000000-0005-0000-0000-0000DC290000}"/>
    <cellStyle name="Normal 19 8 2 3" xfId="11823" xr:uid="{00000000-0005-0000-0000-0000DD290000}"/>
    <cellStyle name="Normal 19 8 2 3 2" xfId="11824" xr:uid="{00000000-0005-0000-0000-0000DE290000}"/>
    <cellStyle name="Normal 19 8 2 3 2 2" xfId="11825" xr:uid="{00000000-0005-0000-0000-0000DF290000}"/>
    <cellStyle name="Normal 19 8 2 3 2 3" xfId="11826" xr:uid="{00000000-0005-0000-0000-0000E0290000}"/>
    <cellStyle name="Normal 19 8 2 3 3" xfId="11827" xr:uid="{00000000-0005-0000-0000-0000E1290000}"/>
    <cellStyle name="Normal 19 8 2 3 4" xfId="11828" xr:uid="{00000000-0005-0000-0000-0000E2290000}"/>
    <cellStyle name="Normal 19 8 2 3 5" xfId="11829" xr:uid="{00000000-0005-0000-0000-0000E3290000}"/>
    <cellStyle name="Normal 19 8 2 4" xfId="11830" xr:uid="{00000000-0005-0000-0000-0000E4290000}"/>
    <cellStyle name="Normal 19 8 2 4 2" xfId="11831" xr:uid="{00000000-0005-0000-0000-0000E5290000}"/>
    <cellStyle name="Normal 19 8 2 4 3" xfId="11832" xr:uid="{00000000-0005-0000-0000-0000E6290000}"/>
    <cellStyle name="Normal 19 8 2 5" xfId="11833" xr:uid="{00000000-0005-0000-0000-0000E7290000}"/>
    <cellStyle name="Normal 19 8 2 5 2" xfId="11834" xr:uid="{00000000-0005-0000-0000-0000E8290000}"/>
    <cellStyle name="Normal 19 8 2 6" xfId="11835" xr:uid="{00000000-0005-0000-0000-0000E9290000}"/>
    <cellStyle name="Normal 19 8 2 6 2" xfId="11836" xr:uid="{00000000-0005-0000-0000-0000EA290000}"/>
    <cellStyle name="Normal 19 8 2 7" xfId="11837" xr:uid="{00000000-0005-0000-0000-0000EB290000}"/>
    <cellStyle name="Normal 19 8 2 8" xfId="11838" xr:uid="{00000000-0005-0000-0000-0000EC290000}"/>
    <cellStyle name="Normal 19 8 2 9" xfId="11839" xr:uid="{00000000-0005-0000-0000-0000ED290000}"/>
    <cellStyle name="Normal 19 8 2_Age_Gender" xfId="11840" xr:uid="{00000000-0005-0000-0000-0000EE290000}"/>
    <cellStyle name="Normal 19 8 3" xfId="11841" xr:uid="{00000000-0005-0000-0000-0000EF290000}"/>
    <cellStyle name="Normal 19 8 3 2" xfId="11842" xr:uid="{00000000-0005-0000-0000-0000F0290000}"/>
    <cellStyle name="Normal 19 8 3 2 2" xfId="11843" xr:uid="{00000000-0005-0000-0000-0000F1290000}"/>
    <cellStyle name="Normal 19 8 3 2 2 2" xfId="11844" xr:uid="{00000000-0005-0000-0000-0000F2290000}"/>
    <cellStyle name="Normal 19 8 3 2 2 3" xfId="11845" xr:uid="{00000000-0005-0000-0000-0000F3290000}"/>
    <cellStyle name="Normal 19 8 3 2 3" xfId="11846" xr:uid="{00000000-0005-0000-0000-0000F4290000}"/>
    <cellStyle name="Normal 19 8 3 2 4" xfId="11847" xr:uid="{00000000-0005-0000-0000-0000F5290000}"/>
    <cellStyle name="Normal 19 8 3 2 5" xfId="11848" xr:uid="{00000000-0005-0000-0000-0000F6290000}"/>
    <cellStyle name="Normal 19 8 3 3" xfId="11849" xr:uid="{00000000-0005-0000-0000-0000F7290000}"/>
    <cellStyle name="Normal 19 8 3 3 2" xfId="11850" xr:uid="{00000000-0005-0000-0000-0000F8290000}"/>
    <cellStyle name="Normal 19 8 3 3 3" xfId="11851" xr:uid="{00000000-0005-0000-0000-0000F9290000}"/>
    <cellStyle name="Normal 19 8 3 4" xfId="11852" xr:uid="{00000000-0005-0000-0000-0000FA290000}"/>
    <cellStyle name="Normal 19 8 3 5" xfId="11853" xr:uid="{00000000-0005-0000-0000-0000FB290000}"/>
    <cellStyle name="Normal 19 8 3 6" xfId="11854" xr:uid="{00000000-0005-0000-0000-0000FC290000}"/>
    <cellStyle name="Normal 19 8 3 7" xfId="11855" xr:uid="{00000000-0005-0000-0000-0000FD290000}"/>
    <cellStyle name="Normal 19 8 3 8" xfId="11856" xr:uid="{00000000-0005-0000-0000-0000FE290000}"/>
    <cellStyle name="Normal 19 8 4" xfId="11857" xr:uid="{00000000-0005-0000-0000-0000FF290000}"/>
    <cellStyle name="Normal 19 8 4 2" xfId="11858" xr:uid="{00000000-0005-0000-0000-0000002A0000}"/>
    <cellStyle name="Normal 19 8 4 2 2" xfId="11859" xr:uid="{00000000-0005-0000-0000-0000012A0000}"/>
    <cellStyle name="Normal 19 8 4 2 3" xfId="11860" xr:uid="{00000000-0005-0000-0000-0000022A0000}"/>
    <cellStyle name="Normal 19 8 4 3" xfId="11861" xr:uid="{00000000-0005-0000-0000-0000032A0000}"/>
    <cellStyle name="Normal 19 8 4 4" xfId="11862" xr:uid="{00000000-0005-0000-0000-0000042A0000}"/>
    <cellStyle name="Normal 19 8 4 5" xfId="11863" xr:uid="{00000000-0005-0000-0000-0000052A0000}"/>
    <cellStyle name="Normal 19 8 4 6" xfId="11864" xr:uid="{00000000-0005-0000-0000-0000062A0000}"/>
    <cellStyle name="Normal 19 8 4 7" xfId="11865" xr:uid="{00000000-0005-0000-0000-0000072A0000}"/>
    <cellStyle name="Normal 19 8 5" xfId="11866" xr:uid="{00000000-0005-0000-0000-0000082A0000}"/>
    <cellStyle name="Normal 19 8 5 2" xfId="11867" xr:uid="{00000000-0005-0000-0000-0000092A0000}"/>
    <cellStyle name="Normal 19 8 5 2 2" xfId="11868" xr:uid="{00000000-0005-0000-0000-00000A2A0000}"/>
    <cellStyle name="Normal 19 8 5 2 3" xfId="11869" xr:uid="{00000000-0005-0000-0000-00000B2A0000}"/>
    <cellStyle name="Normal 19 8 5 3" xfId="11870" xr:uid="{00000000-0005-0000-0000-00000C2A0000}"/>
    <cellStyle name="Normal 19 8 5 4" xfId="11871" xr:uid="{00000000-0005-0000-0000-00000D2A0000}"/>
    <cellStyle name="Normal 19 8 5 5" xfId="11872" xr:uid="{00000000-0005-0000-0000-00000E2A0000}"/>
    <cellStyle name="Normal 19 8 6" xfId="11873" xr:uid="{00000000-0005-0000-0000-00000F2A0000}"/>
    <cellStyle name="Normal 19 8 6 2" xfId="11874" xr:uid="{00000000-0005-0000-0000-0000102A0000}"/>
    <cellStyle name="Normal 19 8 6 3" xfId="11875" xr:uid="{00000000-0005-0000-0000-0000112A0000}"/>
    <cellStyle name="Normal 19 8 7" xfId="11876" xr:uid="{00000000-0005-0000-0000-0000122A0000}"/>
    <cellStyle name="Normal 19 8 7 2" xfId="11877" xr:uid="{00000000-0005-0000-0000-0000132A0000}"/>
    <cellStyle name="Normal 19 8 8" xfId="11878" xr:uid="{00000000-0005-0000-0000-0000142A0000}"/>
    <cellStyle name="Normal 19 8 8 2" xfId="11879" xr:uid="{00000000-0005-0000-0000-0000152A0000}"/>
    <cellStyle name="Normal 19 8 9" xfId="11880" xr:uid="{00000000-0005-0000-0000-0000162A0000}"/>
    <cellStyle name="Normal 19 8_Age_Gender" xfId="11881" xr:uid="{00000000-0005-0000-0000-0000172A0000}"/>
    <cellStyle name="Normal 19 9" xfId="197" xr:uid="{00000000-0005-0000-0000-0000182A0000}"/>
    <cellStyle name="Normal 19 9 10" xfId="11882" xr:uid="{00000000-0005-0000-0000-0000192A0000}"/>
    <cellStyle name="Normal 19 9 11" xfId="11883" xr:uid="{00000000-0005-0000-0000-00001A2A0000}"/>
    <cellStyle name="Normal 19 9 12" xfId="11884" xr:uid="{00000000-0005-0000-0000-00001B2A0000}"/>
    <cellStyle name="Normal 19 9 2" xfId="11885" xr:uid="{00000000-0005-0000-0000-00001C2A0000}"/>
    <cellStyle name="Normal 19 9 2 10" xfId="11886" xr:uid="{00000000-0005-0000-0000-00001D2A0000}"/>
    <cellStyle name="Normal 19 9 2 2" xfId="11887" xr:uid="{00000000-0005-0000-0000-00001E2A0000}"/>
    <cellStyle name="Normal 19 9 2 2 2" xfId="11888" xr:uid="{00000000-0005-0000-0000-00001F2A0000}"/>
    <cellStyle name="Normal 19 9 2 2 2 2" xfId="11889" xr:uid="{00000000-0005-0000-0000-0000202A0000}"/>
    <cellStyle name="Normal 19 9 2 2 2 2 2" xfId="11890" xr:uid="{00000000-0005-0000-0000-0000212A0000}"/>
    <cellStyle name="Normal 19 9 2 2 2 2 3" xfId="11891" xr:uid="{00000000-0005-0000-0000-0000222A0000}"/>
    <cellStyle name="Normal 19 9 2 2 2 3" xfId="11892" xr:uid="{00000000-0005-0000-0000-0000232A0000}"/>
    <cellStyle name="Normal 19 9 2 2 2 4" xfId="11893" xr:uid="{00000000-0005-0000-0000-0000242A0000}"/>
    <cellStyle name="Normal 19 9 2 2 2 5" xfId="11894" xr:uid="{00000000-0005-0000-0000-0000252A0000}"/>
    <cellStyle name="Normal 19 9 2 2 3" xfId="11895" xr:uid="{00000000-0005-0000-0000-0000262A0000}"/>
    <cellStyle name="Normal 19 9 2 2 3 2" xfId="11896" xr:uid="{00000000-0005-0000-0000-0000272A0000}"/>
    <cellStyle name="Normal 19 9 2 2 3 3" xfId="11897" xr:uid="{00000000-0005-0000-0000-0000282A0000}"/>
    <cellStyle name="Normal 19 9 2 2 4" xfId="11898" xr:uid="{00000000-0005-0000-0000-0000292A0000}"/>
    <cellStyle name="Normal 19 9 2 2 5" xfId="11899" xr:uid="{00000000-0005-0000-0000-00002A2A0000}"/>
    <cellStyle name="Normal 19 9 2 2 6" xfId="11900" xr:uid="{00000000-0005-0000-0000-00002B2A0000}"/>
    <cellStyle name="Normal 19 9 2 2 7" xfId="11901" xr:uid="{00000000-0005-0000-0000-00002C2A0000}"/>
    <cellStyle name="Normal 19 9 2 2 8" xfId="11902" xr:uid="{00000000-0005-0000-0000-00002D2A0000}"/>
    <cellStyle name="Normal 19 9 2 3" xfId="11903" xr:uid="{00000000-0005-0000-0000-00002E2A0000}"/>
    <cellStyle name="Normal 19 9 2 3 2" xfId="11904" xr:uid="{00000000-0005-0000-0000-00002F2A0000}"/>
    <cellStyle name="Normal 19 9 2 3 2 2" xfId="11905" xr:uid="{00000000-0005-0000-0000-0000302A0000}"/>
    <cellStyle name="Normal 19 9 2 3 2 3" xfId="11906" xr:uid="{00000000-0005-0000-0000-0000312A0000}"/>
    <cellStyle name="Normal 19 9 2 3 3" xfId="11907" xr:uid="{00000000-0005-0000-0000-0000322A0000}"/>
    <cellStyle name="Normal 19 9 2 3 4" xfId="11908" xr:uid="{00000000-0005-0000-0000-0000332A0000}"/>
    <cellStyle name="Normal 19 9 2 3 5" xfId="11909" xr:uid="{00000000-0005-0000-0000-0000342A0000}"/>
    <cellStyle name="Normal 19 9 2 4" xfId="11910" xr:uid="{00000000-0005-0000-0000-0000352A0000}"/>
    <cellStyle name="Normal 19 9 2 4 2" xfId="11911" xr:uid="{00000000-0005-0000-0000-0000362A0000}"/>
    <cellStyle name="Normal 19 9 2 4 3" xfId="11912" xr:uid="{00000000-0005-0000-0000-0000372A0000}"/>
    <cellStyle name="Normal 19 9 2 5" xfId="11913" xr:uid="{00000000-0005-0000-0000-0000382A0000}"/>
    <cellStyle name="Normal 19 9 2 5 2" xfId="11914" xr:uid="{00000000-0005-0000-0000-0000392A0000}"/>
    <cellStyle name="Normal 19 9 2 6" xfId="11915" xr:uid="{00000000-0005-0000-0000-00003A2A0000}"/>
    <cellStyle name="Normal 19 9 2 6 2" xfId="11916" xr:uid="{00000000-0005-0000-0000-00003B2A0000}"/>
    <cellStyle name="Normal 19 9 2 7" xfId="11917" xr:uid="{00000000-0005-0000-0000-00003C2A0000}"/>
    <cellStyle name="Normal 19 9 2 8" xfId="11918" xr:uid="{00000000-0005-0000-0000-00003D2A0000}"/>
    <cellStyle name="Normal 19 9 2 9" xfId="11919" xr:uid="{00000000-0005-0000-0000-00003E2A0000}"/>
    <cellStyle name="Normal 19 9 2_Age_Gender" xfId="11920" xr:uid="{00000000-0005-0000-0000-00003F2A0000}"/>
    <cellStyle name="Normal 19 9 3" xfId="11921" xr:uid="{00000000-0005-0000-0000-0000402A0000}"/>
    <cellStyle name="Normal 19 9 3 2" xfId="11922" xr:uid="{00000000-0005-0000-0000-0000412A0000}"/>
    <cellStyle name="Normal 19 9 3 2 2" xfId="11923" xr:uid="{00000000-0005-0000-0000-0000422A0000}"/>
    <cellStyle name="Normal 19 9 3 2 2 2" xfId="11924" xr:uid="{00000000-0005-0000-0000-0000432A0000}"/>
    <cellStyle name="Normal 19 9 3 2 2 3" xfId="11925" xr:uid="{00000000-0005-0000-0000-0000442A0000}"/>
    <cellStyle name="Normal 19 9 3 2 3" xfId="11926" xr:uid="{00000000-0005-0000-0000-0000452A0000}"/>
    <cellStyle name="Normal 19 9 3 2 4" xfId="11927" xr:uid="{00000000-0005-0000-0000-0000462A0000}"/>
    <cellStyle name="Normal 19 9 3 2 5" xfId="11928" xr:uid="{00000000-0005-0000-0000-0000472A0000}"/>
    <cellStyle name="Normal 19 9 3 3" xfId="11929" xr:uid="{00000000-0005-0000-0000-0000482A0000}"/>
    <cellStyle name="Normal 19 9 3 3 2" xfId="11930" xr:uid="{00000000-0005-0000-0000-0000492A0000}"/>
    <cellStyle name="Normal 19 9 3 3 3" xfId="11931" xr:uid="{00000000-0005-0000-0000-00004A2A0000}"/>
    <cellStyle name="Normal 19 9 3 4" xfId="11932" xr:uid="{00000000-0005-0000-0000-00004B2A0000}"/>
    <cellStyle name="Normal 19 9 3 5" xfId="11933" xr:uid="{00000000-0005-0000-0000-00004C2A0000}"/>
    <cellStyle name="Normal 19 9 3 6" xfId="11934" xr:uid="{00000000-0005-0000-0000-00004D2A0000}"/>
    <cellStyle name="Normal 19 9 3 7" xfId="11935" xr:uid="{00000000-0005-0000-0000-00004E2A0000}"/>
    <cellStyle name="Normal 19 9 3 8" xfId="11936" xr:uid="{00000000-0005-0000-0000-00004F2A0000}"/>
    <cellStyle name="Normal 19 9 4" xfId="11937" xr:uid="{00000000-0005-0000-0000-0000502A0000}"/>
    <cellStyle name="Normal 19 9 4 2" xfId="11938" xr:uid="{00000000-0005-0000-0000-0000512A0000}"/>
    <cellStyle name="Normal 19 9 4 2 2" xfId="11939" xr:uid="{00000000-0005-0000-0000-0000522A0000}"/>
    <cellStyle name="Normal 19 9 4 2 3" xfId="11940" xr:uid="{00000000-0005-0000-0000-0000532A0000}"/>
    <cellStyle name="Normal 19 9 4 3" xfId="11941" xr:uid="{00000000-0005-0000-0000-0000542A0000}"/>
    <cellStyle name="Normal 19 9 4 4" xfId="11942" xr:uid="{00000000-0005-0000-0000-0000552A0000}"/>
    <cellStyle name="Normal 19 9 4 5" xfId="11943" xr:uid="{00000000-0005-0000-0000-0000562A0000}"/>
    <cellStyle name="Normal 19 9 4 6" xfId="11944" xr:uid="{00000000-0005-0000-0000-0000572A0000}"/>
    <cellStyle name="Normal 19 9 4 7" xfId="11945" xr:uid="{00000000-0005-0000-0000-0000582A0000}"/>
    <cellStyle name="Normal 19 9 5" xfId="11946" xr:uid="{00000000-0005-0000-0000-0000592A0000}"/>
    <cellStyle name="Normal 19 9 5 2" xfId="11947" xr:uid="{00000000-0005-0000-0000-00005A2A0000}"/>
    <cellStyle name="Normal 19 9 5 2 2" xfId="11948" xr:uid="{00000000-0005-0000-0000-00005B2A0000}"/>
    <cellStyle name="Normal 19 9 5 2 3" xfId="11949" xr:uid="{00000000-0005-0000-0000-00005C2A0000}"/>
    <cellStyle name="Normal 19 9 5 3" xfId="11950" xr:uid="{00000000-0005-0000-0000-00005D2A0000}"/>
    <cellStyle name="Normal 19 9 5 4" xfId="11951" xr:uid="{00000000-0005-0000-0000-00005E2A0000}"/>
    <cellStyle name="Normal 19 9 5 5" xfId="11952" xr:uid="{00000000-0005-0000-0000-00005F2A0000}"/>
    <cellStyle name="Normal 19 9 6" xfId="11953" xr:uid="{00000000-0005-0000-0000-0000602A0000}"/>
    <cellStyle name="Normal 19 9 6 2" xfId="11954" xr:uid="{00000000-0005-0000-0000-0000612A0000}"/>
    <cellStyle name="Normal 19 9 6 3" xfId="11955" xr:uid="{00000000-0005-0000-0000-0000622A0000}"/>
    <cellStyle name="Normal 19 9 7" xfId="11956" xr:uid="{00000000-0005-0000-0000-0000632A0000}"/>
    <cellStyle name="Normal 19 9 7 2" xfId="11957" xr:uid="{00000000-0005-0000-0000-0000642A0000}"/>
    <cellStyle name="Normal 19 9 8" xfId="11958" xr:uid="{00000000-0005-0000-0000-0000652A0000}"/>
    <cellStyle name="Normal 19 9 8 2" xfId="11959" xr:uid="{00000000-0005-0000-0000-0000662A0000}"/>
    <cellStyle name="Normal 19 9 9" xfId="11960" xr:uid="{00000000-0005-0000-0000-0000672A0000}"/>
    <cellStyle name="Normal 19 9_Age_Gender" xfId="11961" xr:uid="{00000000-0005-0000-0000-0000682A0000}"/>
    <cellStyle name="Normal 19_Lookups" xfId="11962" xr:uid="{00000000-0005-0000-0000-0000692A0000}"/>
    <cellStyle name="Normal 190" xfId="11963" xr:uid="{00000000-0005-0000-0000-00006A2A0000}"/>
    <cellStyle name="Normal 191" xfId="11964" xr:uid="{00000000-0005-0000-0000-00006B2A0000}"/>
    <cellStyle name="Normal 192" xfId="11965" xr:uid="{00000000-0005-0000-0000-00006C2A0000}"/>
    <cellStyle name="Normal 193" xfId="11966" xr:uid="{00000000-0005-0000-0000-00006D2A0000}"/>
    <cellStyle name="Normal 194" xfId="11967" xr:uid="{00000000-0005-0000-0000-00006E2A0000}"/>
    <cellStyle name="Normal 195" xfId="11968" xr:uid="{00000000-0005-0000-0000-00006F2A0000}"/>
    <cellStyle name="Normal 196" xfId="11969" xr:uid="{00000000-0005-0000-0000-0000702A0000}"/>
    <cellStyle name="Normal 197" xfId="11970" xr:uid="{00000000-0005-0000-0000-0000712A0000}"/>
    <cellStyle name="Normal 198" xfId="11971" xr:uid="{00000000-0005-0000-0000-0000722A0000}"/>
    <cellStyle name="Normal 199" xfId="11972" xr:uid="{00000000-0005-0000-0000-0000732A0000}"/>
    <cellStyle name="Normal 2" xfId="198" xr:uid="{00000000-0005-0000-0000-0000742A0000}"/>
    <cellStyle name="Normal 2 10" xfId="1" xr:uid="{00000000-0005-0000-0000-0000752A0000}"/>
    <cellStyle name="Normal 2 10 10" xfId="11973" xr:uid="{00000000-0005-0000-0000-0000762A0000}"/>
    <cellStyle name="Normal 2 10 10 2" xfId="11974" xr:uid="{00000000-0005-0000-0000-0000772A0000}"/>
    <cellStyle name="Normal 2 10 10 3" xfId="11975" xr:uid="{00000000-0005-0000-0000-0000782A0000}"/>
    <cellStyle name="Normal 2 10 11" xfId="11976" xr:uid="{00000000-0005-0000-0000-0000792A0000}"/>
    <cellStyle name="Normal 2 10 11 2" xfId="11977" xr:uid="{00000000-0005-0000-0000-00007A2A0000}"/>
    <cellStyle name="Normal 2 10 12" xfId="11978" xr:uid="{00000000-0005-0000-0000-00007B2A0000}"/>
    <cellStyle name="Normal 2 10 12 2" xfId="11979" xr:uid="{00000000-0005-0000-0000-00007C2A0000}"/>
    <cellStyle name="Normal 2 10 13" xfId="11980" xr:uid="{00000000-0005-0000-0000-00007D2A0000}"/>
    <cellStyle name="Normal 2 10 14" xfId="11981" xr:uid="{00000000-0005-0000-0000-00007E2A0000}"/>
    <cellStyle name="Normal 2 10 15" xfId="11982" xr:uid="{00000000-0005-0000-0000-00007F2A0000}"/>
    <cellStyle name="Normal 2 10 16" xfId="11983" xr:uid="{00000000-0005-0000-0000-0000802A0000}"/>
    <cellStyle name="Normal 2 10 2" xfId="11984" xr:uid="{00000000-0005-0000-0000-0000812A0000}"/>
    <cellStyle name="Normal 2 10 2 10" xfId="11985" xr:uid="{00000000-0005-0000-0000-0000822A0000}"/>
    <cellStyle name="Normal 2 10 2 2" xfId="11986" xr:uid="{00000000-0005-0000-0000-0000832A0000}"/>
    <cellStyle name="Normal 2 10 2 2 2" xfId="11987" xr:uid="{00000000-0005-0000-0000-0000842A0000}"/>
    <cellStyle name="Normal 2 10 2 2 2 2" xfId="11988" xr:uid="{00000000-0005-0000-0000-0000852A0000}"/>
    <cellStyle name="Normal 2 10 2 2 2 2 2" xfId="11989" xr:uid="{00000000-0005-0000-0000-0000862A0000}"/>
    <cellStyle name="Normal 2 10 2 2 2 2 3" xfId="11990" xr:uid="{00000000-0005-0000-0000-0000872A0000}"/>
    <cellStyle name="Normal 2 10 2 2 2 3" xfId="11991" xr:uid="{00000000-0005-0000-0000-0000882A0000}"/>
    <cellStyle name="Normal 2 10 2 2 2 4" xfId="11992" xr:uid="{00000000-0005-0000-0000-0000892A0000}"/>
    <cellStyle name="Normal 2 10 2 2 2 5" xfId="11993" xr:uid="{00000000-0005-0000-0000-00008A2A0000}"/>
    <cellStyle name="Normal 2 10 2 2 3" xfId="11994" xr:uid="{00000000-0005-0000-0000-00008B2A0000}"/>
    <cellStyle name="Normal 2 10 2 2 3 2" xfId="11995" xr:uid="{00000000-0005-0000-0000-00008C2A0000}"/>
    <cellStyle name="Normal 2 10 2 2 3 3" xfId="11996" xr:uid="{00000000-0005-0000-0000-00008D2A0000}"/>
    <cellStyle name="Normal 2 10 2 2 4" xfId="11997" xr:uid="{00000000-0005-0000-0000-00008E2A0000}"/>
    <cellStyle name="Normal 2 10 2 2 5" xfId="11998" xr:uid="{00000000-0005-0000-0000-00008F2A0000}"/>
    <cellStyle name="Normal 2 10 2 2 6" xfId="11999" xr:uid="{00000000-0005-0000-0000-0000902A0000}"/>
    <cellStyle name="Normal 2 10 2 2 7" xfId="12000" xr:uid="{00000000-0005-0000-0000-0000912A0000}"/>
    <cellStyle name="Normal 2 10 2 2 8" xfId="12001" xr:uid="{00000000-0005-0000-0000-0000922A0000}"/>
    <cellStyle name="Normal 2 10 2 3" xfId="12002" xr:uid="{00000000-0005-0000-0000-0000932A0000}"/>
    <cellStyle name="Normal 2 10 2 3 2" xfId="12003" xr:uid="{00000000-0005-0000-0000-0000942A0000}"/>
    <cellStyle name="Normal 2 10 2 3 2 2" xfId="12004" xr:uid="{00000000-0005-0000-0000-0000952A0000}"/>
    <cellStyle name="Normal 2 10 2 3 2 3" xfId="12005" xr:uid="{00000000-0005-0000-0000-0000962A0000}"/>
    <cellStyle name="Normal 2 10 2 3 3" xfId="12006" xr:uid="{00000000-0005-0000-0000-0000972A0000}"/>
    <cellStyle name="Normal 2 10 2 3 4" xfId="12007" xr:uid="{00000000-0005-0000-0000-0000982A0000}"/>
    <cellStyle name="Normal 2 10 2 3 5" xfId="12008" xr:uid="{00000000-0005-0000-0000-0000992A0000}"/>
    <cellStyle name="Normal 2 10 2 4" xfId="12009" xr:uid="{00000000-0005-0000-0000-00009A2A0000}"/>
    <cellStyle name="Normal 2 10 2 4 2" xfId="12010" xr:uid="{00000000-0005-0000-0000-00009B2A0000}"/>
    <cellStyle name="Normal 2 10 2 4 3" xfId="12011" xr:uid="{00000000-0005-0000-0000-00009C2A0000}"/>
    <cellStyle name="Normal 2 10 2 5" xfId="12012" xr:uid="{00000000-0005-0000-0000-00009D2A0000}"/>
    <cellStyle name="Normal 2 10 2 5 2" xfId="12013" xr:uid="{00000000-0005-0000-0000-00009E2A0000}"/>
    <cellStyle name="Normal 2 10 2 6" xfId="12014" xr:uid="{00000000-0005-0000-0000-00009F2A0000}"/>
    <cellStyle name="Normal 2 10 2 6 2" xfId="12015" xr:uid="{00000000-0005-0000-0000-0000A02A0000}"/>
    <cellStyle name="Normal 2 10 2 7" xfId="12016" xr:uid="{00000000-0005-0000-0000-0000A12A0000}"/>
    <cellStyle name="Normal 2 10 2 8" xfId="12017" xr:uid="{00000000-0005-0000-0000-0000A22A0000}"/>
    <cellStyle name="Normal 2 10 2 9" xfId="12018" xr:uid="{00000000-0005-0000-0000-0000A32A0000}"/>
    <cellStyle name="Normal 2 10 2_Age_Gender" xfId="12019" xr:uid="{00000000-0005-0000-0000-0000A42A0000}"/>
    <cellStyle name="Normal 2 10 3" xfId="12020" xr:uid="{00000000-0005-0000-0000-0000A52A0000}"/>
    <cellStyle name="Normal 2 10 3 2" xfId="12021" xr:uid="{00000000-0005-0000-0000-0000A62A0000}"/>
    <cellStyle name="Normal 2 10 3 2 2" xfId="12022" xr:uid="{00000000-0005-0000-0000-0000A72A0000}"/>
    <cellStyle name="Normal 2 10 3 2 2 2" xfId="12023" xr:uid="{00000000-0005-0000-0000-0000A82A0000}"/>
    <cellStyle name="Normal 2 10 3 2 2 3" xfId="12024" xr:uid="{00000000-0005-0000-0000-0000A92A0000}"/>
    <cellStyle name="Normal 2 10 3 2 3" xfId="12025" xr:uid="{00000000-0005-0000-0000-0000AA2A0000}"/>
    <cellStyle name="Normal 2 10 3 2 4" xfId="12026" xr:uid="{00000000-0005-0000-0000-0000AB2A0000}"/>
    <cellStyle name="Normal 2 10 3 2 5" xfId="12027" xr:uid="{00000000-0005-0000-0000-0000AC2A0000}"/>
    <cellStyle name="Normal 2 10 3 3" xfId="12028" xr:uid="{00000000-0005-0000-0000-0000AD2A0000}"/>
    <cellStyle name="Normal 2 10 3 3 2" xfId="12029" xr:uid="{00000000-0005-0000-0000-0000AE2A0000}"/>
    <cellStyle name="Normal 2 10 3 3 3" xfId="12030" xr:uid="{00000000-0005-0000-0000-0000AF2A0000}"/>
    <cellStyle name="Normal 2 10 3 4" xfId="12031" xr:uid="{00000000-0005-0000-0000-0000B02A0000}"/>
    <cellStyle name="Normal 2 10 3 5" xfId="12032" xr:uid="{00000000-0005-0000-0000-0000B12A0000}"/>
    <cellStyle name="Normal 2 10 3 6" xfId="12033" xr:uid="{00000000-0005-0000-0000-0000B22A0000}"/>
    <cellStyle name="Normal 2 10 3 7" xfId="12034" xr:uid="{00000000-0005-0000-0000-0000B32A0000}"/>
    <cellStyle name="Normal 2 10 3 8" xfId="12035" xr:uid="{00000000-0005-0000-0000-0000B42A0000}"/>
    <cellStyle name="Normal 2 10 4" xfId="12036" xr:uid="{00000000-0005-0000-0000-0000B52A0000}"/>
    <cellStyle name="Normal 2 10 4 2" xfId="12037" xr:uid="{00000000-0005-0000-0000-0000B62A0000}"/>
    <cellStyle name="Normal 2 10 4 2 2" xfId="12038" xr:uid="{00000000-0005-0000-0000-0000B72A0000}"/>
    <cellStyle name="Normal 2 10 4 2 3" xfId="12039" xr:uid="{00000000-0005-0000-0000-0000B82A0000}"/>
    <cellStyle name="Normal 2 10 4 3" xfId="12040" xr:uid="{00000000-0005-0000-0000-0000B92A0000}"/>
    <cellStyle name="Normal 2 10 4 4" xfId="12041" xr:uid="{00000000-0005-0000-0000-0000BA2A0000}"/>
    <cellStyle name="Normal 2 10 4 5" xfId="12042" xr:uid="{00000000-0005-0000-0000-0000BB2A0000}"/>
    <cellStyle name="Normal 2 10 4 6" xfId="12043" xr:uid="{00000000-0005-0000-0000-0000BC2A0000}"/>
    <cellStyle name="Normal 2 10 4 7" xfId="12044" xr:uid="{00000000-0005-0000-0000-0000BD2A0000}"/>
    <cellStyle name="Normal 2 10 5" xfId="12045" xr:uid="{00000000-0005-0000-0000-0000BE2A0000}"/>
    <cellStyle name="Normal 2 10 5 2" xfId="12046" xr:uid="{00000000-0005-0000-0000-0000BF2A0000}"/>
    <cellStyle name="Normal 2 10 5 2 2" xfId="12047" xr:uid="{00000000-0005-0000-0000-0000C02A0000}"/>
    <cellStyle name="Normal 2 10 5 2 3" xfId="12048" xr:uid="{00000000-0005-0000-0000-0000C12A0000}"/>
    <cellStyle name="Normal 2 10 5 3" xfId="12049" xr:uid="{00000000-0005-0000-0000-0000C22A0000}"/>
    <cellStyle name="Normal 2 10 5 4" xfId="12050" xr:uid="{00000000-0005-0000-0000-0000C32A0000}"/>
    <cellStyle name="Normal 2 10 5 5" xfId="12051" xr:uid="{00000000-0005-0000-0000-0000C42A0000}"/>
    <cellStyle name="Normal 2 10 6" xfId="12052" xr:uid="{00000000-0005-0000-0000-0000C52A0000}"/>
    <cellStyle name="Normal 2 10 6 2" xfId="12053" xr:uid="{00000000-0005-0000-0000-0000C62A0000}"/>
    <cellStyle name="Normal 2 10 6 3" xfId="12054" xr:uid="{00000000-0005-0000-0000-0000C72A0000}"/>
    <cellStyle name="Normal 2 10 7" xfId="12055" xr:uid="{00000000-0005-0000-0000-0000C82A0000}"/>
    <cellStyle name="Normal 2 10 7 2" xfId="12056" xr:uid="{00000000-0005-0000-0000-0000C92A0000}"/>
    <cellStyle name="Normal 2 10 7 3" xfId="12057" xr:uid="{00000000-0005-0000-0000-0000CA2A0000}"/>
    <cellStyle name="Normal 2 10 8" xfId="12058" xr:uid="{00000000-0005-0000-0000-0000CB2A0000}"/>
    <cellStyle name="Normal 2 10 8 2" xfId="12059" xr:uid="{00000000-0005-0000-0000-0000CC2A0000}"/>
    <cellStyle name="Normal 2 10 8 3" xfId="12060" xr:uid="{00000000-0005-0000-0000-0000CD2A0000}"/>
    <cellStyle name="Normal 2 10 9" xfId="12061" xr:uid="{00000000-0005-0000-0000-0000CE2A0000}"/>
    <cellStyle name="Normal 2 10 9 2" xfId="12062" xr:uid="{00000000-0005-0000-0000-0000CF2A0000}"/>
    <cellStyle name="Normal 2 10 9 3" xfId="12063" xr:uid="{00000000-0005-0000-0000-0000D02A0000}"/>
    <cellStyle name="Normal 2 10_Age_Gender" xfId="12064" xr:uid="{00000000-0005-0000-0000-0000D12A0000}"/>
    <cellStyle name="Normal 2 11" xfId="199" xr:uid="{00000000-0005-0000-0000-0000D22A0000}"/>
    <cellStyle name="Normal 2 11 10" xfId="12065" xr:uid="{00000000-0005-0000-0000-0000D32A0000}"/>
    <cellStyle name="Normal 2 11 10 2" xfId="12066" xr:uid="{00000000-0005-0000-0000-0000D42A0000}"/>
    <cellStyle name="Normal 2 11 10 3" xfId="12067" xr:uid="{00000000-0005-0000-0000-0000D52A0000}"/>
    <cellStyle name="Normal 2 11 11" xfId="12068" xr:uid="{00000000-0005-0000-0000-0000D62A0000}"/>
    <cellStyle name="Normal 2 11 11 2" xfId="12069" xr:uid="{00000000-0005-0000-0000-0000D72A0000}"/>
    <cellStyle name="Normal 2 11 12" xfId="12070" xr:uid="{00000000-0005-0000-0000-0000D82A0000}"/>
    <cellStyle name="Normal 2 11 12 2" xfId="12071" xr:uid="{00000000-0005-0000-0000-0000D92A0000}"/>
    <cellStyle name="Normal 2 11 13" xfId="12072" xr:uid="{00000000-0005-0000-0000-0000DA2A0000}"/>
    <cellStyle name="Normal 2 11 14" xfId="12073" xr:uid="{00000000-0005-0000-0000-0000DB2A0000}"/>
    <cellStyle name="Normal 2 11 15" xfId="12074" xr:uid="{00000000-0005-0000-0000-0000DC2A0000}"/>
    <cellStyle name="Normal 2 11 16" xfId="12075" xr:uid="{00000000-0005-0000-0000-0000DD2A0000}"/>
    <cellStyle name="Normal 2 11 2" xfId="12076" xr:uid="{00000000-0005-0000-0000-0000DE2A0000}"/>
    <cellStyle name="Normal 2 11 2 10" xfId="12077" xr:uid="{00000000-0005-0000-0000-0000DF2A0000}"/>
    <cellStyle name="Normal 2 11 2 2" xfId="12078" xr:uid="{00000000-0005-0000-0000-0000E02A0000}"/>
    <cellStyle name="Normal 2 11 2 2 2" xfId="12079" xr:uid="{00000000-0005-0000-0000-0000E12A0000}"/>
    <cellStyle name="Normal 2 11 2 2 2 2" xfId="12080" xr:uid="{00000000-0005-0000-0000-0000E22A0000}"/>
    <cellStyle name="Normal 2 11 2 2 2 2 2" xfId="12081" xr:uid="{00000000-0005-0000-0000-0000E32A0000}"/>
    <cellStyle name="Normal 2 11 2 2 2 2 3" xfId="12082" xr:uid="{00000000-0005-0000-0000-0000E42A0000}"/>
    <cellStyle name="Normal 2 11 2 2 2 3" xfId="12083" xr:uid="{00000000-0005-0000-0000-0000E52A0000}"/>
    <cellStyle name="Normal 2 11 2 2 2 4" xfId="12084" xr:uid="{00000000-0005-0000-0000-0000E62A0000}"/>
    <cellStyle name="Normal 2 11 2 2 2 5" xfId="12085" xr:uid="{00000000-0005-0000-0000-0000E72A0000}"/>
    <cellStyle name="Normal 2 11 2 2 3" xfId="12086" xr:uid="{00000000-0005-0000-0000-0000E82A0000}"/>
    <cellStyle name="Normal 2 11 2 2 3 2" xfId="12087" xr:uid="{00000000-0005-0000-0000-0000E92A0000}"/>
    <cellStyle name="Normal 2 11 2 2 3 3" xfId="12088" xr:uid="{00000000-0005-0000-0000-0000EA2A0000}"/>
    <cellStyle name="Normal 2 11 2 2 4" xfId="12089" xr:uid="{00000000-0005-0000-0000-0000EB2A0000}"/>
    <cellStyle name="Normal 2 11 2 2 5" xfId="12090" xr:uid="{00000000-0005-0000-0000-0000EC2A0000}"/>
    <cellStyle name="Normal 2 11 2 2 6" xfId="12091" xr:uid="{00000000-0005-0000-0000-0000ED2A0000}"/>
    <cellStyle name="Normal 2 11 2 2 7" xfId="12092" xr:uid="{00000000-0005-0000-0000-0000EE2A0000}"/>
    <cellStyle name="Normal 2 11 2 2 8" xfId="12093" xr:uid="{00000000-0005-0000-0000-0000EF2A0000}"/>
    <cellStyle name="Normal 2 11 2 3" xfId="12094" xr:uid="{00000000-0005-0000-0000-0000F02A0000}"/>
    <cellStyle name="Normal 2 11 2 3 2" xfId="12095" xr:uid="{00000000-0005-0000-0000-0000F12A0000}"/>
    <cellStyle name="Normal 2 11 2 3 2 2" xfId="12096" xr:uid="{00000000-0005-0000-0000-0000F22A0000}"/>
    <cellStyle name="Normal 2 11 2 3 2 3" xfId="12097" xr:uid="{00000000-0005-0000-0000-0000F32A0000}"/>
    <cellStyle name="Normal 2 11 2 3 3" xfId="12098" xr:uid="{00000000-0005-0000-0000-0000F42A0000}"/>
    <cellStyle name="Normal 2 11 2 3 4" xfId="12099" xr:uid="{00000000-0005-0000-0000-0000F52A0000}"/>
    <cellStyle name="Normal 2 11 2 3 5" xfId="12100" xr:uid="{00000000-0005-0000-0000-0000F62A0000}"/>
    <cellStyle name="Normal 2 11 2 4" xfId="12101" xr:uid="{00000000-0005-0000-0000-0000F72A0000}"/>
    <cellStyle name="Normal 2 11 2 4 2" xfId="12102" xr:uid="{00000000-0005-0000-0000-0000F82A0000}"/>
    <cellStyle name="Normal 2 11 2 4 3" xfId="12103" xr:uid="{00000000-0005-0000-0000-0000F92A0000}"/>
    <cellStyle name="Normal 2 11 2 5" xfId="12104" xr:uid="{00000000-0005-0000-0000-0000FA2A0000}"/>
    <cellStyle name="Normal 2 11 2 5 2" xfId="12105" xr:uid="{00000000-0005-0000-0000-0000FB2A0000}"/>
    <cellStyle name="Normal 2 11 2 6" xfId="12106" xr:uid="{00000000-0005-0000-0000-0000FC2A0000}"/>
    <cellStyle name="Normal 2 11 2 6 2" xfId="12107" xr:uid="{00000000-0005-0000-0000-0000FD2A0000}"/>
    <cellStyle name="Normal 2 11 2 7" xfId="12108" xr:uid="{00000000-0005-0000-0000-0000FE2A0000}"/>
    <cellStyle name="Normal 2 11 2 8" xfId="12109" xr:uid="{00000000-0005-0000-0000-0000FF2A0000}"/>
    <cellStyle name="Normal 2 11 2 9" xfId="12110" xr:uid="{00000000-0005-0000-0000-0000002B0000}"/>
    <cellStyle name="Normal 2 11 2_Age_Gender" xfId="12111" xr:uid="{00000000-0005-0000-0000-0000012B0000}"/>
    <cellStyle name="Normal 2 11 3" xfId="12112" xr:uid="{00000000-0005-0000-0000-0000022B0000}"/>
    <cellStyle name="Normal 2 11 3 2" xfId="12113" xr:uid="{00000000-0005-0000-0000-0000032B0000}"/>
    <cellStyle name="Normal 2 11 3 2 2" xfId="12114" xr:uid="{00000000-0005-0000-0000-0000042B0000}"/>
    <cellStyle name="Normal 2 11 3 2 2 2" xfId="12115" xr:uid="{00000000-0005-0000-0000-0000052B0000}"/>
    <cellStyle name="Normal 2 11 3 2 2 3" xfId="12116" xr:uid="{00000000-0005-0000-0000-0000062B0000}"/>
    <cellStyle name="Normal 2 11 3 2 3" xfId="12117" xr:uid="{00000000-0005-0000-0000-0000072B0000}"/>
    <cellStyle name="Normal 2 11 3 2 4" xfId="12118" xr:uid="{00000000-0005-0000-0000-0000082B0000}"/>
    <cellStyle name="Normal 2 11 3 2 5" xfId="12119" xr:uid="{00000000-0005-0000-0000-0000092B0000}"/>
    <cellStyle name="Normal 2 11 3 3" xfId="12120" xr:uid="{00000000-0005-0000-0000-00000A2B0000}"/>
    <cellStyle name="Normal 2 11 3 3 2" xfId="12121" xr:uid="{00000000-0005-0000-0000-00000B2B0000}"/>
    <cellStyle name="Normal 2 11 3 3 3" xfId="12122" xr:uid="{00000000-0005-0000-0000-00000C2B0000}"/>
    <cellStyle name="Normal 2 11 3 4" xfId="12123" xr:uid="{00000000-0005-0000-0000-00000D2B0000}"/>
    <cellStyle name="Normal 2 11 3 5" xfId="12124" xr:uid="{00000000-0005-0000-0000-00000E2B0000}"/>
    <cellStyle name="Normal 2 11 3 6" xfId="12125" xr:uid="{00000000-0005-0000-0000-00000F2B0000}"/>
    <cellStyle name="Normal 2 11 3 7" xfId="12126" xr:uid="{00000000-0005-0000-0000-0000102B0000}"/>
    <cellStyle name="Normal 2 11 3 8" xfId="12127" xr:uid="{00000000-0005-0000-0000-0000112B0000}"/>
    <cellStyle name="Normal 2 11 4" xfId="12128" xr:uid="{00000000-0005-0000-0000-0000122B0000}"/>
    <cellStyle name="Normal 2 11 4 2" xfId="12129" xr:uid="{00000000-0005-0000-0000-0000132B0000}"/>
    <cellStyle name="Normal 2 11 4 2 2" xfId="12130" xr:uid="{00000000-0005-0000-0000-0000142B0000}"/>
    <cellStyle name="Normal 2 11 4 2 3" xfId="12131" xr:uid="{00000000-0005-0000-0000-0000152B0000}"/>
    <cellStyle name="Normal 2 11 4 3" xfId="12132" xr:uid="{00000000-0005-0000-0000-0000162B0000}"/>
    <cellStyle name="Normal 2 11 4 4" xfId="12133" xr:uid="{00000000-0005-0000-0000-0000172B0000}"/>
    <cellStyle name="Normal 2 11 4 5" xfId="12134" xr:uid="{00000000-0005-0000-0000-0000182B0000}"/>
    <cellStyle name="Normal 2 11 4 6" xfId="12135" xr:uid="{00000000-0005-0000-0000-0000192B0000}"/>
    <cellStyle name="Normal 2 11 4 7" xfId="12136" xr:uid="{00000000-0005-0000-0000-00001A2B0000}"/>
    <cellStyle name="Normal 2 11 5" xfId="12137" xr:uid="{00000000-0005-0000-0000-00001B2B0000}"/>
    <cellStyle name="Normal 2 11 5 2" xfId="12138" xr:uid="{00000000-0005-0000-0000-00001C2B0000}"/>
    <cellStyle name="Normal 2 11 5 2 2" xfId="12139" xr:uid="{00000000-0005-0000-0000-00001D2B0000}"/>
    <cellStyle name="Normal 2 11 5 2 3" xfId="12140" xr:uid="{00000000-0005-0000-0000-00001E2B0000}"/>
    <cellStyle name="Normal 2 11 5 3" xfId="12141" xr:uid="{00000000-0005-0000-0000-00001F2B0000}"/>
    <cellStyle name="Normal 2 11 5 4" xfId="12142" xr:uid="{00000000-0005-0000-0000-0000202B0000}"/>
    <cellStyle name="Normal 2 11 5 5" xfId="12143" xr:uid="{00000000-0005-0000-0000-0000212B0000}"/>
    <cellStyle name="Normal 2 11 6" xfId="12144" xr:uid="{00000000-0005-0000-0000-0000222B0000}"/>
    <cellStyle name="Normal 2 11 6 2" xfId="12145" xr:uid="{00000000-0005-0000-0000-0000232B0000}"/>
    <cellStyle name="Normal 2 11 6 3" xfId="12146" xr:uid="{00000000-0005-0000-0000-0000242B0000}"/>
    <cellStyle name="Normal 2 11 7" xfId="12147" xr:uid="{00000000-0005-0000-0000-0000252B0000}"/>
    <cellStyle name="Normal 2 11 7 2" xfId="12148" xr:uid="{00000000-0005-0000-0000-0000262B0000}"/>
    <cellStyle name="Normal 2 11 7 3" xfId="12149" xr:uid="{00000000-0005-0000-0000-0000272B0000}"/>
    <cellStyle name="Normal 2 11 8" xfId="12150" xr:uid="{00000000-0005-0000-0000-0000282B0000}"/>
    <cellStyle name="Normal 2 11 8 2" xfId="12151" xr:uid="{00000000-0005-0000-0000-0000292B0000}"/>
    <cellStyle name="Normal 2 11 8 3" xfId="12152" xr:uid="{00000000-0005-0000-0000-00002A2B0000}"/>
    <cellStyle name="Normal 2 11 9" xfId="12153" xr:uid="{00000000-0005-0000-0000-00002B2B0000}"/>
    <cellStyle name="Normal 2 11 9 2" xfId="12154" xr:uid="{00000000-0005-0000-0000-00002C2B0000}"/>
    <cellStyle name="Normal 2 11 9 3" xfId="12155" xr:uid="{00000000-0005-0000-0000-00002D2B0000}"/>
    <cellStyle name="Normal 2 11_Age_Gender" xfId="12156" xr:uid="{00000000-0005-0000-0000-00002E2B0000}"/>
    <cellStyle name="Normal 2 12" xfId="200" xr:uid="{00000000-0005-0000-0000-00002F2B0000}"/>
    <cellStyle name="Normal 2 12 10" xfId="12157" xr:uid="{00000000-0005-0000-0000-0000302B0000}"/>
    <cellStyle name="Normal 2 12 10 2" xfId="12158" xr:uid="{00000000-0005-0000-0000-0000312B0000}"/>
    <cellStyle name="Normal 2 12 10 3" xfId="12159" xr:uid="{00000000-0005-0000-0000-0000322B0000}"/>
    <cellStyle name="Normal 2 12 11" xfId="12160" xr:uid="{00000000-0005-0000-0000-0000332B0000}"/>
    <cellStyle name="Normal 2 12 11 2" xfId="12161" xr:uid="{00000000-0005-0000-0000-0000342B0000}"/>
    <cellStyle name="Normal 2 12 12" xfId="12162" xr:uid="{00000000-0005-0000-0000-0000352B0000}"/>
    <cellStyle name="Normal 2 12 12 2" xfId="12163" xr:uid="{00000000-0005-0000-0000-0000362B0000}"/>
    <cellStyle name="Normal 2 12 13" xfId="12164" xr:uid="{00000000-0005-0000-0000-0000372B0000}"/>
    <cellStyle name="Normal 2 12 14" xfId="12165" xr:uid="{00000000-0005-0000-0000-0000382B0000}"/>
    <cellStyle name="Normal 2 12 15" xfId="12166" xr:uid="{00000000-0005-0000-0000-0000392B0000}"/>
    <cellStyle name="Normal 2 12 16" xfId="12167" xr:uid="{00000000-0005-0000-0000-00003A2B0000}"/>
    <cellStyle name="Normal 2 12 2" xfId="12168" xr:uid="{00000000-0005-0000-0000-00003B2B0000}"/>
    <cellStyle name="Normal 2 12 2 10" xfId="12169" xr:uid="{00000000-0005-0000-0000-00003C2B0000}"/>
    <cellStyle name="Normal 2 12 2 2" xfId="12170" xr:uid="{00000000-0005-0000-0000-00003D2B0000}"/>
    <cellStyle name="Normal 2 12 2 2 2" xfId="12171" xr:uid="{00000000-0005-0000-0000-00003E2B0000}"/>
    <cellStyle name="Normal 2 12 2 2 2 2" xfId="12172" xr:uid="{00000000-0005-0000-0000-00003F2B0000}"/>
    <cellStyle name="Normal 2 12 2 2 2 2 2" xfId="12173" xr:uid="{00000000-0005-0000-0000-0000402B0000}"/>
    <cellStyle name="Normal 2 12 2 2 2 2 3" xfId="12174" xr:uid="{00000000-0005-0000-0000-0000412B0000}"/>
    <cellStyle name="Normal 2 12 2 2 2 3" xfId="12175" xr:uid="{00000000-0005-0000-0000-0000422B0000}"/>
    <cellStyle name="Normal 2 12 2 2 2 4" xfId="12176" xr:uid="{00000000-0005-0000-0000-0000432B0000}"/>
    <cellStyle name="Normal 2 12 2 2 2 5" xfId="12177" xr:uid="{00000000-0005-0000-0000-0000442B0000}"/>
    <cellStyle name="Normal 2 12 2 2 3" xfId="12178" xr:uid="{00000000-0005-0000-0000-0000452B0000}"/>
    <cellStyle name="Normal 2 12 2 2 3 2" xfId="12179" xr:uid="{00000000-0005-0000-0000-0000462B0000}"/>
    <cellStyle name="Normal 2 12 2 2 3 3" xfId="12180" xr:uid="{00000000-0005-0000-0000-0000472B0000}"/>
    <cellStyle name="Normal 2 12 2 2 4" xfId="12181" xr:uid="{00000000-0005-0000-0000-0000482B0000}"/>
    <cellStyle name="Normal 2 12 2 2 5" xfId="12182" xr:uid="{00000000-0005-0000-0000-0000492B0000}"/>
    <cellStyle name="Normal 2 12 2 2 6" xfId="12183" xr:uid="{00000000-0005-0000-0000-00004A2B0000}"/>
    <cellStyle name="Normal 2 12 2 2 7" xfId="12184" xr:uid="{00000000-0005-0000-0000-00004B2B0000}"/>
    <cellStyle name="Normal 2 12 2 2 8" xfId="12185" xr:uid="{00000000-0005-0000-0000-00004C2B0000}"/>
    <cellStyle name="Normal 2 12 2 3" xfId="12186" xr:uid="{00000000-0005-0000-0000-00004D2B0000}"/>
    <cellStyle name="Normal 2 12 2 3 2" xfId="12187" xr:uid="{00000000-0005-0000-0000-00004E2B0000}"/>
    <cellStyle name="Normal 2 12 2 3 2 2" xfId="12188" xr:uid="{00000000-0005-0000-0000-00004F2B0000}"/>
    <cellStyle name="Normal 2 12 2 3 2 3" xfId="12189" xr:uid="{00000000-0005-0000-0000-0000502B0000}"/>
    <cellStyle name="Normal 2 12 2 3 3" xfId="12190" xr:uid="{00000000-0005-0000-0000-0000512B0000}"/>
    <cellStyle name="Normal 2 12 2 3 4" xfId="12191" xr:uid="{00000000-0005-0000-0000-0000522B0000}"/>
    <cellStyle name="Normal 2 12 2 3 5" xfId="12192" xr:uid="{00000000-0005-0000-0000-0000532B0000}"/>
    <cellStyle name="Normal 2 12 2 4" xfId="12193" xr:uid="{00000000-0005-0000-0000-0000542B0000}"/>
    <cellStyle name="Normal 2 12 2 4 2" xfId="12194" xr:uid="{00000000-0005-0000-0000-0000552B0000}"/>
    <cellStyle name="Normal 2 12 2 4 3" xfId="12195" xr:uid="{00000000-0005-0000-0000-0000562B0000}"/>
    <cellStyle name="Normal 2 12 2 5" xfId="12196" xr:uid="{00000000-0005-0000-0000-0000572B0000}"/>
    <cellStyle name="Normal 2 12 2 5 2" xfId="12197" xr:uid="{00000000-0005-0000-0000-0000582B0000}"/>
    <cellStyle name="Normal 2 12 2 6" xfId="12198" xr:uid="{00000000-0005-0000-0000-0000592B0000}"/>
    <cellStyle name="Normal 2 12 2 6 2" xfId="12199" xr:uid="{00000000-0005-0000-0000-00005A2B0000}"/>
    <cellStyle name="Normal 2 12 2 7" xfId="12200" xr:uid="{00000000-0005-0000-0000-00005B2B0000}"/>
    <cellStyle name="Normal 2 12 2 8" xfId="12201" xr:uid="{00000000-0005-0000-0000-00005C2B0000}"/>
    <cellStyle name="Normal 2 12 2 9" xfId="12202" xr:uid="{00000000-0005-0000-0000-00005D2B0000}"/>
    <cellStyle name="Normal 2 12 2_Age_Gender" xfId="12203" xr:uid="{00000000-0005-0000-0000-00005E2B0000}"/>
    <cellStyle name="Normal 2 12 3" xfId="12204" xr:uid="{00000000-0005-0000-0000-00005F2B0000}"/>
    <cellStyle name="Normal 2 12 3 2" xfId="12205" xr:uid="{00000000-0005-0000-0000-0000602B0000}"/>
    <cellStyle name="Normal 2 12 3 2 2" xfId="12206" xr:uid="{00000000-0005-0000-0000-0000612B0000}"/>
    <cellStyle name="Normal 2 12 3 2 2 2" xfId="12207" xr:uid="{00000000-0005-0000-0000-0000622B0000}"/>
    <cellStyle name="Normal 2 12 3 2 2 3" xfId="12208" xr:uid="{00000000-0005-0000-0000-0000632B0000}"/>
    <cellStyle name="Normal 2 12 3 2 3" xfId="12209" xr:uid="{00000000-0005-0000-0000-0000642B0000}"/>
    <cellStyle name="Normal 2 12 3 2 4" xfId="12210" xr:uid="{00000000-0005-0000-0000-0000652B0000}"/>
    <cellStyle name="Normal 2 12 3 2 5" xfId="12211" xr:uid="{00000000-0005-0000-0000-0000662B0000}"/>
    <cellStyle name="Normal 2 12 3 3" xfId="12212" xr:uid="{00000000-0005-0000-0000-0000672B0000}"/>
    <cellStyle name="Normal 2 12 3 3 2" xfId="12213" xr:uid="{00000000-0005-0000-0000-0000682B0000}"/>
    <cellStyle name="Normal 2 12 3 3 3" xfId="12214" xr:uid="{00000000-0005-0000-0000-0000692B0000}"/>
    <cellStyle name="Normal 2 12 3 4" xfId="12215" xr:uid="{00000000-0005-0000-0000-00006A2B0000}"/>
    <cellStyle name="Normal 2 12 3 5" xfId="12216" xr:uid="{00000000-0005-0000-0000-00006B2B0000}"/>
    <cellStyle name="Normal 2 12 3 6" xfId="12217" xr:uid="{00000000-0005-0000-0000-00006C2B0000}"/>
    <cellStyle name="Normal 2 12 3 7" xfId="12218" xr:uid="{00000000-0005-0000-0000-00006D2B0000}"/>
    <cellStyle name="Normal 2 12 3 8" xfId="12219" xr:uid="{00000000-0005-0000-0000-00006E2B0000}"/>
    <cellStyle name="Normal 2 12 4" xfId="12220" xr:uid="{00000000-0005-0000-0000-00006F2B0000}"/>
    <cellStyle name="Normal 2 12 4 2" xfId="12221" xr:uid="{00000000-0005-0000-0000-0000702B0000}"/>
    <cellStyle name="Normal 2 12 4 2 2" xfId="12222" xr:uid="{00000000-0005-0000-0000-0000712B0000}"/>
    <cellStyle name="Normal 2 12 4 2 3" xfId="12223" xr:uid="{00000000-0005-0000-0000-0000722B0000}"/>
    <cellStyle name="Normal 2 12 4 3" xfId="12224" xr:uid="{00000000-0005-0000-0000-0000732B0000}"/>
    <cellStyle name="Normal 2 12 4 4" xfId="12225" xr:uid="{00000000-0005-0000-0000-0000742B0000}"/>
    <cellStyle name="Normal 2 12 4 5" xfId="12226" xr:uid="{00000000-0005-0000-0000-0000752B0000}"/>
    <cellStyle name="Normal 2 12 4 6" xfId="12227" xr:uid="{00000000-0005-0000-0000-0000762B0000}"/>
    <cellStyle name="Normal 2 12 4 7" xfId="12228" xr:uid="{00000000-0005-0000-0000-0000772B0000}"/>
    <cellStyle name="Normal 2 12 5" xfId="12229" xr:uid="{00000000-0005-0000-0000-0000782B0000}"/>
    <cellStyle name="Normal 2 12 5 2" xfId="12230" xr:uid="{00000000-0005-0000-0000-0000792B0000}"/>
    <cellStyle name="Normal 2 12 5 2 2" xfId="12231" xr:uid="{00000000-0005-0000-0000-00007A2B0000}"/>
    <cellStyle name="Normal 2 12 5 2 3" xfId="12232" xr:uid="{00000000-0005-0000-0000-00007B2B0000}"/>
    <cellStyle name="Normal 2 12 5 3" xfId="12233" xr:uid="{00000000-0005-0000-0000-00007C2B0000}"/>
    <cellStyle name="Normal 2 12 5 4" xfId="12234" xr:uid="{00000000-0005-0000-0000-00007D2B0000}"/>
    <cellStyle name="Normal 2 12 5 5" xfId="12235" xr:uid="{00000000-0005-0000-0000-00007E2B0000}"/>
    <cellStyle name="Normal 2 12 6" xfId="12236" xr:uid="{00000000-0005-0000-0000-00007F2B0000}"/>
    <cellStyle name="Normal 2 12 6 2" xfId="12237" xr:uid="{00000000-0005-0000-0000-0000802B0000}"/>
    <cellStyle name="Normal 2 12 6 3" xfId="12238" xr:uid="{00000000-0005-0000-0000-0000812B0000}"/>
    <cellStyle name="Normal 2 12 7" xfId="12239" xr:uid="{00000000-0005-0000-0000-0000822B0000}"/>
    <cellStyle name="Normal 2 12 7 2" xfId="12240" xr:uid="{00000000-0005-0000-0000-0000832B0000}"/>
    <cellStyle name="Normal 2 12 7 3" xfId="12241" xr:uid="{00000000-0005-0000-0000-0000842B0000}"/>
    <cellStyle name="Normal 2 12 8" xfId="12242" xr:uid="{00000000-0005-0000-0000-0000852B0000}"/>
    <cellStyle name="Normal 2 12 8 2" xfId="12243" xr:uid="{00000000-0005-0000-0000-0000862B0000}"/>
    <cellStyle name="Normal 2 12 8 3" xfId="12244" xr:uid="{00000000-0005-0000-0000-0000872B0000}"/>
    <cellStyle name="Normal 2 12 9" xfId="12245" xr:uid="{00000000-0005-0000-0000-0000882B0000}"/>
    <cellStyle name="Normal 2 12 9 2" xfId="12246" xr:uid="{00000000-0005-0000-0000-0000892B0000}"/>
    <cellStyle name="Normal 2 12 9 3" xfId="12247" xr:uid="{00000000-0005-0000-0000-00008A2B0000}"/>
    <cellStyle name="Normal 2 12_Age_Gender" xfId="12248" xr:uid="{00000000-0005-0000-0000-00008B2B0000}"/>
    <cellStyle name="Normal 2 13" xfId="201" xr:uid="{00000000-0005-0000-0000-00008C2B0000}"/>
    <cellStyle name="Normal 2 13 10" xfId="12249" xr:uid="{00000000-0005-0000-0000-00008D2B0000}"/>
    <cellStyle name="Normal 2 13 10 2" xfId="12250" xr:uid="{00000000-0005-0000-0000-00008E2B0000}"/>
    <cellStyle name="Normal 2 13 10 3" xfId="12251" xr:uid="{00000000-0005-0000-0000-00008F2B0000}"/>
    <cellStyle name="Normal 2 13 11" xfId="12252" xr:uid="{00000000-0005-0000-0000-0000902B0000}"/>
    <cellStyle name="Normal 2 13 11 2" xfId="12253" xr:uid="{00000000-0005-0000-0000-0000912B0000}"/>
    <cellStyle name="Normal 2 13 12" xfId="12254" xr:uid="{00000000-0005-0000-0000-0000922B0000}"/>
    <cellStyle name="Normal 2 13 12 2" xfId="12255" xr:uid="{00000000-0005-0000-0000-0000932B0000}"/>
    <cellStyle name="Normal 2 13 13" xfId="12256" xr:uid="{00000000-0005-0000-0000-0000942B0000}"/>
    <cellStyle name="Normal 2 13 14" xfId="12257" xr:uid="{00000000-0005-0000-0000-0000952B0000}"/>
    <cellStyle name="Normal 2 13 15" xfId="12258" xr:uid="{00000000-0005-0000-0000-0000962B0000}"/>
    <cellStyle name="Normal 2 13 16" xfId="12259" xr:uid="{00000000-0005-0000-0000-0000972B0000}"/>
    <cellStyle name="Normal 2 13 2" xfId="12260" xr:uid="{00000000-0005-0000-0000-0000982B0000}"/>
    <cellStyle name="Normal 2 13 2 10" xfId="12261" xr:uid="{00000000-0005-0000-0000-0000992B0000}"/>
    <cellStyle name="Normal 2 13 2 2" xfId="12262" xr:uid="{00000000-0005-0000-0000-00009A2B0000}"/>
    <cellStyle name="Normal 2 13 2 2 2" xfId="12263" xr:uid="{00000000-0005-0000-0000-00009B2B0000}"/>
    <cellStyle name="Normal 2 13 2 2 2 2" xfId="12264" xr:uid="{00000000-0005-0000-0000-00009C2B0000}"/>
    <cellStyle name="Normal 2 13 2 2 2 2 2" xfId="12265" xr:uid="{00000000-0005-0000-0000-00009D2B0000}"/>
    <cellStyle name="Normal 2 13 2 2 2 2 3" xfId="12266" xr:uid="{00000000-0005-0000-0000-00009E2B0000}"/>
    <cellStyle name="Normal 2 13 2 2 2 3" xfId="12267" xr:uid="{00000000-0005-0000-0000-00009F2B0000}"/>
    <cellStyle name="Normal 2 13 2 2 2 4" xfId="12268" xr:uid="{00000000-0005-0000-0000-0000A02B0000}"/>
    <cellStyle name="Normal 2 13 2 2 2 5" xfId="12269" xr:uid="{00000000-0005-0000-0000-0000A12B0000}"/>
    <cellStyle name="Normal 2 13 2 2 3" xfId="12270" xr:uid="{00000000-0005-0000-0000-0000A22B0000}"/>
    <cellStyle name="Normal 2 13 2 2 3 2" xfId="12271" xr:uid="{00000000-0005-0000-0000-0000A32B0000}"/>
    <cellStyle name="Normal 2 13 2 2 3 3" xfId="12272" xr:uid="{00000000-0005-0000-0000-0000A42B0000}"/>
    <cellStyle name="Normal 2 13 2 2 4" xfId="12273" xr:uid="{00000000-0005-0000-0000-0000A52B0000}"/>
    <cellStyle name="Normal 2 13 2 2 5" xfId="12274" xr:uid="{00000000-0005-0000-0000-0000A62B0000}"/>
    <cellStyle name="Normal 2 13 2 2 6" xfId="12275" xr:uid="{00000000-0005-0000-0000-0000A72B0000}"/>
    <cellStyle name="Normal 2 13 2 2 7" xfId="12276" xr:uid="{00000000-0005-0000-0000-0000A82B0000}"/>
    <cellStyle name="Normal 2 13 2 2 8" xfId="12277" xr:uid="{00000000-0005-0000-0000-0000A92B0000}"/>
    <cellStyle name="Normal 2 13 2 3" xfId="12278" xr:uid="{00000000-0005-0000-0000-0000AA2B0000}"/>
    <cellStyle name="Normal 2 13 2 3 2" xfId="12279" xr:uid="{00000000-0005-0000-0000-0000AB2B0000}"/>
    <cellStyle name="Normal 2 13 2 3 2 2" xfId="12280" xr:uid="{00000000-0005-0000-0000-0000AC2B0000}"/>
    <cellStyle name="Normal 2 13 2 3 2 3" xfId="12281" xr:uid="{00000000-0005-0000-0000-0000AD2B0000}"/>
    <cellStyle name="Normal 2 13 2 3 3" xfId="12282" xr:uid="{00000000-0005-0000-0000-0000AE2B0000}"/>
    <cellStyle name="Normal 2 13 2 3 4" xfId="12283" xr:uid="{00000000-0005-0000-0000-0000AF2B0000}"/>
    <cellStyle name="Normal 2 13 2 3 5" xfId="12284" xr:uid="{00000000-0005-0000-0000-0000B02B0000}"/>
    <cellStyle name="Normal 2 13 2 4" xfId="12285" xr:uid="{00000000-0005-0000-0000-0000B12B0000}"/>
    <cellStyle name="Normal 2 13 2 4 2" xfId="12286" xr:uid="{00000000-0005-0000-0000-0000B22B0000}"/>
    <cellStyle name="Normal 2 13 2 4 3" xfId="12287" xr:uid="{00000000-0005-0000-0000-0000B32B0000}"/>
    <cellStyle name="Normal 2 13 2 5" xfId="12288" xr:uid="{00000000-0005-0000-0000-0000B42B0000}"/>
    <cellStyle name="Normal 2 13 2 5 2" xfId="12289" xr:uid="{00000000-0005-0000-0000-0000B52B0000}"/>
    <cellStyle name="Normal 2 13 2 6" xfId="12290" xr:uid="{00000000-0005-0000-0000-0000B62B0000}"/>
    <cellStyle name="Normal 2 13 2 6 2" xfId="12291" xr:uid="{00000000-0005-0000-0000-0000B72B0000}"/>
    <cellStyle name="Normal 2 13 2 7" xfId="12292" xr:uid="{00000000-0005-0000-0000-0000B82B0000}"/>
    <cellStyle name="Normal 2 13 2 8" xfId="12293" xr:uid="{00000000-0005-0000-0000-0000B92B0000}"/>
    <cellStyle name="Normal 2 13 2 9" xfId="12294" xr:uid="{00000000-0005-0000-0000-0000BA2B0000}"/>
    <cellStyle name="Normal 2 13 2_Age_Gender" xfId="12295" xr:uid="{00000000-0005-0000-0000-0000BB2B0000}"/>
    <cellStyle name="Normal 2 13 3" xfId="12296" xr:uid="{00000000-0005-0000-0000-0000BC2B0000}"/>
    <cellStyle name="Normal 2 13 3 2" xfId="12297" xr:uid="{00000000-0005-0000-0000-0000BD2B0000}"/>
    <cellStyle name="Normal 2 13 3 2 2" xfId="12298" xr:uid="{00000000-0005-0000-0000-0000BE2B0000}"/>
    <cellStyle name="Normal 2 13 3 2 2 2" xfId="12299" xr:uid="{00000000-0005-0000-0000-0000BF2B0000}"/>
    <cellStyle name="Normal 2 13 3 2 2 3" xfId="12300" xr:uid="{00000000-0005-0000-0000-0000C02B0000}"/>
    <cellStyle name="Normal 2 13 3 2 3" xfId="12301" xr:uid="{00000000-0005-0000-0000-0000C12B0000}"/>
    <cellStyle name="Normal 2 13 3 2 4" xfId="12302" xr:uid="{00000000-0005-0000-0000-0000C22B0000}"/>
    <cellStyle name="Normal 2 13 3 2 5" xfId="12303" xr:uid="{00000000-0005-0000-0000-0000C32B0000}"/>
    <cellStyle name="Normal 2 13 3 3" xfId="12304" xr:uid="{00000000-0005-0000-0000-0000C42B0000}"/>
    <cellStyle name="Normal 2 13 3 3 2" xfId="12305" xr:uid="{00000000-0005-0000-0000-0000C52B0000}"/>
    <cellStyle name="Normal 2 13 3 3 3" xfId="12306" xr:uid="{00000000-0005-0000-0000-0000C62B0000}"/>
    <cellStyle name="Normal 2 13 3 4" xfId="12307" xr:uid="{00000000-0005-0000-0000-0000C72B0000}"/>
    <cellStyle name="Normal 2 13 3 5" xfId="12308" xr:uid="{00000000-0005-0000-0000-0000C82B0000}"/>
    <cellStyle name="Normal 2 13 3 6" xfId="12309" xr:uid="{00000000-0005-0000-0000-0000C92B0000}"/>
    <cellStyle name="Normal 2 13 3 7" xfId="12310" xr:uid="{00000000-0005-0000-0000-0000CA2B0000}"/>
    <cellStyle name="Normal 2 13 3 8" xfId="12311" xr:uid="{00000000-0005-0000-0000-0000CB2B0000}"/>
    <cellStyle name="Normal 2 13 4" xfId="12312" xr:uid="{00000000-0005-0000-0000-0000CC2B0000}"/>
    <cellStyle name="Normal 2 13 4 2" xfId="12313" xr:uid="{00000000-0005-0000-0000-0000CD2B0000}"/>
    <cellStyle name="Normal 2 13 4 2 2" xfId="12314" xr:uid="{00000000-0005-0000-0000-0000CE2B0000}"/>
    <cellStyle name="Normal 2 13 4 2 3" xfId="12315" xr:uid="{00000000-0005-0000-0000-0000CF2B0000}"/>
    <cellStyle name="Normal 2 13 4 3" xfId="12316" xr:uid="{00000000-0005-0000-0000-0000D02B0000}"/>
    <cellStyle name="Normal 2 13 4 4" xfId="12317" xr:uid="{00000000-0005-0000-0000-0000D12B0000}"/>
    <cellStyle name="Normal 2 13 4 5" xfId="12318" xr:uid="{00000000-0005-0000-0000-0000D22B0000}"/>
    <cellStyle name="Normal 2 13 4 6" xfId="12319" xr:uid="{00000000-0005-0000-0000-0000D32B0000}"/>
    <cellStyle name="Normal 2 13 4 7" xfId="12320" xr:uid="{00000000-0005-0000-0000-0000D42B0000}"/>
    <cellStyle name="Normal 2 13 5" xfId="12321" xr:uid="{00000000-0005-0000-0000-0000D52B0000}"/>
    <cellStyle name="Normal 2 13 5 2" xfId="12322" xr:uid="{00000000-0005-0000-0000-0000D62B0000}"/>
    <cellStyle name="Normal 2 13 5 2 2" xfId="12323" xr:uid="{00000000-0005-0000-0000-0000D72B0000}"/>
    <cellStyle name="Normal 2 13 5 2 3" xfId="12324" xr:uid="{00000000-0005-0000-0000-0000D82B0000}"/>
    <cellStyle name="Normal 2 13 5 3" xfId="12325" xr:uid="{00000000-0005-0000-0000-0000D92B0000}"/>
    <cellStyle name="Normal 2 13 5 4" xfId="12326" xr:uid="{00000000-0005-0000-0000-0000DA2B0000}"/>
    <cellStyle name="Normal 2 13 5 5" xfId="12327" xr:uid="{00000000-0005-0000-0000-0000DB2B0000}"/>
    <cellStyle name="Normal 2 13 6" xfId="12328" xr:uid="{00000000-0005-0000-0000-0000DC2B0000}"/>
    <cellStyle name="Normal 2 13 6 2" xfId="12329" xr:uid="{00000000-0005-0000-0000-0000DD2B0000}"/>
    <cellStyle name="Normal 2 13 6 3" xfId="12330" xr:uid="{00000000-0005-0000-0000-0000DE2B0000}"/>
    <cellStyle name="Normal 2 13 7" xfId="12331" xr:uid="{00000000-0005-0000-0000-0000DF2B0000}"/>
    <cellStyle name="Normal 2 13 7 2" xfId="12332" xr:uid="{00000000-0005-0000-0000-0000E02B0000}"/>
    <cellStyle name="Normal 2 13 7 3" xfId="12333" xr:uid="{00000000-0005-0000-0000-0000E12B0000}"/>
    <cellStyle name="Normal 2 13 8" xfId="12334" xr:uid="{00000000-0005-0000-0000-0000E22B0000}"/>
    <cellStyle name="Normal 2 13 8 2" xfId="12335" xr:uid="{00000000-0005-0000-0000-0000E32B0000}"/>
    <cellStyle name="Normal 2 13 8 3" xfId="12336" xr:uid="{00000000-0005-0000-0000-0000E42B0000}"/>
    <cellStyle name="Normal 2 13 9" xfId="12337" xr:uid="{00000000-0005-0000-0000-0000E52B0000}"/>
    <cellStyle name="Normal 2 13 9 2" xfId="12338" xr:uid="{00000000-0005-0000-0000-0000E62B0000}"/>
    <cellStyle name="Normal 2 13 9 3" xfId="12339" xr:uid="{00000000-0005-0000-0000-0000E72B0000}"/>
    <cellStyle name="Normal 2 13_Age_Gender" xfId="12340" xr:uid="{00000000-0005-0000-0000-0000E82B0000}"/>
    <cellStyle name="Normal 2 14" xfId="202" xr:uid="{00000000-0005-0000-0000-0000E92B0000}"/>
    <cellStyle name="Normal 2 14 10" xfId="12341" xr:uid="{00000000-0005-0000-0000-0000EA2B0000}"/>
    <cellStyle name="Normal 2 14 10 2" xfId="12342" xr:uid="{00000000-0005-0000-0000-0000EB2B0000}"/>
    <cellStyle name="Normal 2 14 10 3" xfId="12343" xr:uid="{00000000-0005-0000-0000-0000EC2B0000}"/>
    <cellStyle name="Normal 2 14 11" xfId="12344" xr:uid="{00000000-0005-0000-0000-0000ED2B0000}"/>
    <cellStyle name="Normal 2 14 11 2" xfId="12345" xr:uid="{00000000-0005-0000-0000-0000EE2B0000}"/>
    <cellStyle name="Normal 2 14 11 3" xfId="12346" xr:uid="{00000000-0005-0000-0000-0000EF2B0000}"/>
    <cellStyle name="Normal 2 14 12" xfId="12347" xr:uid="{00000000-0005-0000-0000-0000F02B0000}"/>
    <cellStyle name="Normal 2 14 12 2" xfId="12348" xr:uid="{00000000-0005-0000-0000-0000F12B0000}"/>
    <cellStyle name="Normal 2 14 12 3" xfId="12349" xr:uid="{00000000-0005-0000-0000-0000F22B0000}"/>
    <cellStyle name="Normal 2 14 13" xfId="12350" xr:uid="{00000000-0005-0000-0000-0000F32B0000}"/>
    <cellStyle name="Normal 2 14 13 2" xfId="12351" xr:uid="{00000000-0005-0000-0000-0000F42B0000}"/>
    <cellStyle name="Normal 2 14 14" xfId="12352" xr:uid="{00000000-0005-0000-0000-0000F52B0000}"/>
    <cellStyle name="Normal 2 14 15" xfId="12353" xr:uid="{00000000-0005-0000-0000-0000F62B0000}"/>
    <cellStyle name="Normal 2 14 16" xfId="12354" xr:uid="{00000000-0005-0000-0000-0000F72B0000}"/>
    <cellStyle name="Normal 2 14 17" xfId="12355" xr:uid="{00000000-0005-0000-0000-0000F82B0000}"/>
    <cellStyle name="Normal 2 14 2" xfId="203" xr:uid="{00000000-0005-0000-0000-0000F92B0000}"/>
    <cellStyle name="Normal 2 14 2 2" xfId="1196" xr:uid="{00000000-0005-0000-0000-0000FA2B0000}"/>
    <cellStyle name="Normal 2 14 2 3" xfId="1197" xr:uid="{00000000-0005-0000-0000-0000FB2B0000}"/>
    <cellStyle name="Normal 2 14 3" xfId="1198" xr:uid="{00000000-0005-0000-0000-0000FC2B0000}"/>
    <cellStyle name="Normal 2 14 3 10" xfId="12356" xr:uid="{00000000-0005-0000-0000-0000FD2B0000}"/>
    <cellStyle name="Normal 2 14 3 11" xfId="12357" xr:uid="{00000000-0005-0000-0000-0000FE2B0000}"/>
    <cellStyle name="Normal 2 14 3 12" xfId="12358" xr:uid="{00000000-0005-0000-0000-0000FF2B0000}"/>
    <cellStyle name="Normal 2 14 3 13" xfId="12359" xr:uid="{00000000-0005-0000-0000-0000002C0000}"/>
    <cellStyle name="Normal 2 14 3 2" xfId="12360" xr:uid="{00000000-0005-0000-0000-0000012C0000}"/>
    <cellStyle name="Normal 2 14 3 2 10" xfId="12361" xr:uid="{00000000-0005-0000-0000-0000022C0000}"/>
    <cellStyle name="Normal 2 14 3 2 2" xfId="12362" xr:uid="{00000000-0005-0000-0000-0000032C0000}"/>
    <cellStyle name="Normal 2 14 3 2 2 2" xfId="12363" xr:uid="{00000000-0005-0000-0000-0000042C0000}"/>
    <cellStyle name="Normal 2 14 3 2 2 2 2" xfId="12364" xr:uid="{00000000-0005-0000-0000-0000052C0000}"/>
    <cellStyle name="Normal 2 14 3 2 2 2 2 2" xfId="12365" xr:uid="{00000000-0005-0000-0000-0000062C0000}"/>
    <cellStyle name="Normal 2 14 3 2 2 2 2 3" xfId="12366" xr:uid="{00000000-0005-0000-0000-0000072C0000}"/>
    <cellStyle name="Normal 2 14 3 2 2 2 3" xfId="12367" xr:uid="{00000000-0005-0000-0000-0000082C0000}"/>
    <cellStyle name="Normal 2 14 3 2 2 2 4" xfId="12368" xr:uid="{00000000-0005-0000-0000-0000092C0000}"/>
    <cellStyle name="Normal 2 14 3 2 2 2 5" xfId="12369" xr:uid="{00000000-0005-0000-0000-00000A2C0000}"/>
    <cellStyle name="Normal 2 14 3 2 2 3" xfId="12370" xr:uid="{00000000-0005-0000-0000-00000B2C0000}"/>
    <cellStyle name="Normal 2 14 3 2 2 3 2" xfId="12371" xr:uid="{00000000-0005-0000-0000-00000C2C0000}"/>
    <cellStyle name="Normal 2 14 3 2 2 3 3" xfId="12372" xr:uid="{00000000-0005-0000-0000-00000D2C0000}"/>
    <cellStyle name="Normal 2 14 3 2 2 4" xfId="12373" xr:uid="{00000000-0005-0000-0000-00000E2C0000}"/>
    <cellStyle name="Normal 2 14 3 2 2 5" xfId="12374" xr:uid="{00000000-0005-0000-0000-00000F2C0000}"/>
    <cellStyle name="Normal 2 14 3 2 2 6" xfId="12375" xr:uid="{00000000-0005-0000-0000-0000102C0000}"/>
    <cellStyle name="Normal 2 14 3 2 2 7" xfId="12376" xr:uid="{00000000-0005-0000-0000-0000112C0000}"/>
    <cellStyle name="Normal 2 14 3 2 2 8" xfId="12377" xr:uid="{00000000-0005-0000-0000-0000122C0000}"/>
    <cellStyle name="Normal 2 14 3 2 3" xfId="12378" xr:uid="{00000000-0005-0000-0000-0000132C0000}"/>
    <cellStyle name="Normal 2 14 3 2 3 2" xfId="12379" xr:uid="{00000000-0005-0000-0000-0000142C0000}"/>
    <cellStyle name="Normal 2 14 3 2 3 2 2" xfId="12380" xr:uid="{00000000-0005-0000-0000-0000152C0000}"/>
    <cellStyle name="Normal 2 14 3 2 3 2 3" xfId="12381" xr:uid="{00000000-0005-0000-0000-0000162C0000}"/>
    <cellStyle name="Normal 2 14 3 2 3 3" xfId="12382" xr:uid="{00000000-0005-0000-0000-0000172C0000}"/>
    <cellStyle name="Normal 2 14 3 2 3 4" xfId="12383" xr:uid="{00000000-0005-0000-0000-0000182C0000}"/>
    <cellStyle name="Normal 2 14 3 2 3 5" xfId="12384" xr:uid="{00000000-0005-0000-0000-0000192C0000}"/>
    <cellStyle name="Normal 2 14 3 2 4" xfId="12385" xr:uid="{00000000-0005-0000-0000-00001A2C0000}"/>
    <cellStyle name="Normal 2 14 3 2 4 2" xfId="12386" xr:uid="{00000000-0005-0000-0000-00001B2C0000}"/>
    <cellStyle name="Normal 2 14 3 2 4 3" xfId="12387" xr:uid="{00000000-0005-0000-0000-00001C2C0000}"/>
    <cellStyle name="Normal 2 14 3 2 5" xfId="12388" xr:uid="{00000000-0005-0000-0000-00001D2C0000}"/>
    <cellStyle name="Normal 2 14 3 2 5 2" xfId="12389" xr:uid="{00000000-0005-0000-0000-00001E2C0000}"/>
    <cellStyle name="Normal 2 14 3 2 6" xfId="12390" xr:uid="{00000000-0005-0000-0000-00001F2C0000}"/>
    <cellStyle name="Normal 2 14 3 2 6 2" xfId="12391" xr:uid="{00000000-0005-0000-0000-0000202C0000}"/>
    <cellStyle name="Normal 2 14 3 2 7" xfId="12392" xr:uid="{00000000-0005-0000-0000-0000212C0000}"/>
    <cellStyle name="Normal 2 14 3 2 8" xfId="12393" xr:uid="{00000000-0005-0000-0000-0000222C0000}"/>
    <cellStyle name="Normal 2 14 3 2 9" xfId="12394" xr:uid="{00000000-0005-0000-0000-0000232C0000}"/>
    <cellStyle name="Normal 2 14 3 2_Age_Gender" xfId="12395" xr:uid="{00000000-0005-0000-0000-0000242C0000}"/>
    <cellStyle name="Normal 2 14 3 3" xfId="12396" xr:uid="{00000000-0005-0000-0000-0000252C0000}"/>
    <cellStyle name="Normal 2 14 3 3 2" xfId="12397" xr:uid="{00000000-0005-0000-0000-0000262C0000}"/>
    <cellStyle name="Normal 2 14 3 3 2 2" xfId="12398" xr:uid="{00000000-0005-0000-0000-0000272C0000}"/>
    <cellStyle name="Normal 2 14 3 3 2 2 2" xfId="12399" xr:uid="{00000000-0005-0000-0000-0000282C0000}"/>
    <cellStyle name="Normal 2 14 3 3 2 2 3" xfId="12400" xr:uid="{00000000-0005-0000-0000-0000292C0000}"/>
    <cellStyle name="Normal 2 14 3 3 2 3" xfId="12401" xr:uid="{00000000-0005-0000-0000-00002A2C0000}"/>
    <cellStyle name="Normal 2 14 3 3 2 4" xfId="12402" xr:uid="{00000000-0005-0000-0000-00002B2C0000}"/>
    <cellStyle name="Normal 2 14 3 3 2 5" xfId="12403" xr:uid="{00000000-0005-0000-0000-00002C2C0000}"/>
    <cellStyle name="Normal 2 14 3 3 3" xfId="12404" xr:uid="{00000000-0005-0000-0000-00002D2C0000}"/>
    <cellStyle name="Normal 2 14 3 3 3 2" xfId="12405" xr:uid="{00000000-0005-0000-0000-00002E2C0000}"/>
    <cellStyle name="Normal 2 14 3 3 3 3" xfId="12406" xr:uid="{00000000-0005-0000-0000-00002F2C0000}"/>
    <cellStyle name="Normal 2 14 3 3 4" xfId="12407" xr:uid="{00000000-0005-0000-0000-0000302C0000}"/>
    <cellStyle name="Normal 2 14 3 3 5" xfId="12408" xr:uid="{00000000-0005-0000-0000-0000312C0000}"/>
    <cellStyle name="Normal 2 14 3 3 6" xfId="12409" xr:uid="{00000000-0005-0000-0000-0000322C0000}"/>
    <cellStyle name="Normal 2 14 3 3 7" xfId="12410" xr:uid="{00000000-0005-0000-0000-0000332C0000}"/>
    <cellStyle name="Normal 2 14 3 3 8" xfId="12411" xr:uid="{00000000-0005-0000-0000-0000342C0000}"/>
    <cellStyle name="Normal 2 14 3 4" xfId="12412" xr:uid="{00000000-0005-0000-0000-0000352C0000}"/>
    <cellStyle name="Normal 2 14 3 4 2" xfId="12413" xr:uid="{00000000-0005-0000-0000-0000362C0000}"/>
    <cellStyle name="Normal 2 14 3 4 2 2" xfId="12414" xr:uid="{00000000-0005-0000-0000-0000372C0000}"/>
    <cellStyle name="Normal 2 14 3 4 2 3" xfId="12415" xr:uid="{00000000-0005-0000-0000-0000382C0000}"/>
    <cellStyle name="Normal 2 14 3 4 3" xfId="12416" xr:uid="{00000000-0005-0000-0000-0000392C0000}"/>
    <cellStyle name="Normal 2 14 3 4 4" xfId="12417" xr:uid="{00000000-0005-0000-0000-00003A2C0000}"/>
    <cellStyle name="Normal 2 14 3 4 5" xfId="12418" xr:uid="{00000000-0005-0000-0000-00003B2C0000}"/>
    <cellStyle name="Normal 2 14 3 4 6" xfId="12419" xr:uid="{00000000-0005-0000-0000-00003C2C0000}"/>
    <cellStyle name="Normal 2 14 3 4 7" xfId="12420" xr:uid="{00000000-0005-0000-0000-00003D2C0000}"/>
    <cellStyle name="Normal 2 14 3 5" xfId="12421" xr:uid="{00000000-0005-0000-0000-00003E2C0000}"/>
    <cellStyle name="Normal 2 14 3 5 2" xfId="12422" xr:uid="{00000000-0005-0000-0000-00003F2C0000}"/>
    <cellStyle name="Normal 2 14 3 5 2 2" xfId="12423" xr:uid="{00000000-0005-0000-0000-0000402C0000}"/>
    <cellStyle name="Normal 2 14 3 5 2 3" xfId="12424" xr:uid="{00000000-0005-0000-0000-0000412C0000}"/>
    <cellStyle name="Normal 2 14 3 5 3" xfId="12425" xr:uid="{00000000-0005-0000-0000-0000422C0000}"/>
    <cellStyle name="Normal 2 14 3 5 4" xfId="12426" xr:uid="{00000000-0005-0000-0000-0000432C0000}"/>
    <cellStyle name="Normal 2 14 3 5 5" xfId="12427" xr:uid="{00000000-0005-0000-0000-0000442C0000}"/>
    <cellStyle name="Normal 2 14 3 6" xfId="12428" xr:uid="{00000000-0005-0000-0000-0000452C0000}"/>
    <cellStyle name="Normal 2 14 3 6 2" xfId="12429" xr:uid="{00000000-0005-0000-0000-0000462C0000}"/>
    <cellStyle name="Normal 2 14 3 6 3" xfId="12430" xr:uid="{00000000-0005-0000-0000-0000472C0000}"/>
    <cellStyle name="Normal 2 14 3 7" xfId="12431" xr:uid="{00000000-0005-0000-0000-0000482C0000}"/>
    <cellStyle name="Normal 2 14 3 7 2" xfId="12432" xr:uid="{00000000-0005-0000-0000-0000492C0000}"/>
    <cellStyle name="Normal 2 14 3 7 3" xfId="12433" xr:uid="{00000000-0005-0000-0000-00004A2C0000}"/>
    <cellStyle name="Normal 2 14 3 8" xfId="12434" xr:uid="{00000000-0005-0000-0000-00004B2C0000}"/>
    <cellStyle name="Normal 2 14 3 8 2" xfId="12435" xr:uid="{00000000-0005-0000-0000-00004C2C0000}"/>
    <cellStyle name="Normal 2 14 3 9" xfId="12436" xr:uid="{00000000-0005-0000-0000-00004D2C0000}"/>
    <cellStyle name="Normal 2 14 3_Age_Gender" xfId="12437" xr:uid="{00000000-0005-0000-0000-00004E2C0000}"/>
    <cellStyle name="Normal 2 14 4" xfId="1199" xr:uid="{00000000-0005-0000-0000-00004F2C0000}"/>
    <cellStyle name="Normal 2 14 5" xfId="1200" xr:uid="{00000000-0005-0000-0000-0000502C0000}"/>
    <cellStyle name="Normal 2 14 5 10" xfId="12438" xr:uid="{00000000-0005-0000-0000-0000512C0000}"/>
    <cellStyle name="Normal 2 14 5 11" xfId="12439" xr:uid="{00000000-0005-0000-0000-0000522C0000}"/>
    <cellStyle name="Normal 2 14 5 12" xfId="12440" xr:uid="{00000000-0005-0000-0000-0000532C0000}"/>
    <cellStyle name="Normal 2 14 5 2" xfId="12441" xr:uid="{00000000-0005-0000-0000-0000542C0000}"/>
    <cellStyle name="Normal 2 14 5 2 10" xfId="12442" xr:uid="{00000000-0005-0000-0000-0000552C0000}"/>
    <cellStyle name="Normal 2 14 5 2 2" xfId="12443" xr:uid="{00000000-0005-0000-0000-0000562C0000}"/>
    <cellStyle name="Normal 2 14 5 2 2 2" xfId="12444" xr:uid="{00000000-0005-0000-0000-0000572C0000}"/>
    <cellStyle name="Normal 2 14 5 2 2 2 2" xfId="12445" xr:uid="{00000000-0005-0000-0000-0000582C0000}"/>
    <cellStyle name="Normal 2 14 5 2 2 2 2 2" xfId="12446" xr:uid="{00000000-0005-0000-0000-0000592C0000}"/>
    <cellStyle name="Normal 2 14 5 2 2 2 2 3" xfId="12447" xr:uid="{00000000-0005-0000-0000-00005A2C0000}"/>
    <cellStyle name="Normal 2 14 5 2 2 2 3" xfId="12448" xr:uid="{00000000-0005-0000-0000-00005B2C0000}"/>
    <cellStyle name="Normal 2 14 5 2 2 2 4" xfId="12449" xr:uid="{00000000-0005-0000-0000-00005C2C0000}"/>
    <cellStyle name="Normal 2 14 5 2 2 2 5" xfId="12450" xr:uid="{00000000-0005-0000-0000-00005D2C0000}"/>
    <cellStyle name="Normal 2 14 5 2 2 3" xfId="12451" xr:uid="{00000000-0005-0000-0000-00005E2C0000}"/>
    <cellStyle name="Normal 2 14 5 2 2 3 2" xfId="12452" xr:uid="{00000000-0005-0000-0000-00005F2C0000}"/>
    <cellStyle name="Normal 2 14 5 2 2 3 3" xfId="12453" xr:uid="{00000000-0005-0000-0000-0000602C0000}"/>
    <cellStyle name="Normal 2 14 5 2 2 4" xfId="12454" xr:uid="{00000000-0005-0000-0000-0000612C0000}"/>
    <cellStyle name="Normal 2 14 5 2 2 5" xfId="12455" xr:uid="{00000000-0005-0000-0000-0000622C0000}"/>
    <cellStyle name="Normal 2 14 5 2 2 6" xfId="12456" xr:uid="{00000000-0005-0000-0000-0000632C0000}"/>
    <cellStyle name="Normal 2 14 5 2 2 7" xfId="12457" xr:uid="{00000000-0005-0000-0000-0000642C0000}"/>
    <cellStyle name="Normal 2 14 5 2 2 8" xfId="12458" xr:uid="{00000000-0005-0000-0000-0000652C0000}"/>
    <cellStyle name="Normal 2 14 5 2 3" xfId="12459" xr:uid="{00000000-0005-0000-0000-0000662C0000}"/>
    <cellStyle name="Normal 2 14 5 2 3 2" xfId="12460" xr:uid="{00000000-0005-0000-0000-0000672C0000}"/>
    <cellStyle name="Normal 2 14 5 2 3 2 2" xfId="12461" xr:uid="{00000000-0005-0000-0000-0000682C0000}"/>
    <cellStyle name="Normal 2 14 5 2 3 2 3" xfId="12462" xr:uid="{00000000-0005-0000-0000-0000692C0000}"/>
    <cellStyle name="Normal 2 14 5 2 3 3" xfId="12463" xr:uid="{00000000-0005-0000-0000-00006A2C0000}"/>
    <cellStyle name="Normal 2 14 5 2 3 4" xfId="12464" xr:uid="{00000000-0005-0000-0000-00006B2C0000}"/>
    <cellStyle name="Normal 2 14 5 2 3 5" xfId="12465" xr:uid="{00000000-0005-0000-0000-00006C2C0000}"/>
    <cellStyle name="Normal 2 14 5 2 4" xfId="12466" xr:uid="{00000000-0005-0000-0000-00006D2C0000}"/>
    <cellStyle name="Normal 2 14 5 2 4 2" xfId="12467" xr:uid="{00000000-0005-0000-0000-00006E2C0000}"/>
    <cellStyle name="Normal 2 14 5 2 4 3" xfId="12468" xr:uid="{00000000-0005-0000-0000-00006F2C0000}"/>
    <cellStyle name="Normal 2 14 5 2 5" xfId="12469" xr:uid="{00000000-0005-0000-0000-0000702C0000}"/>
    <cellStyle name="Normal 2 14 5 2 5 2" xfId="12470" xr:uid="{00000000-0005-0000-0000-0000712C0000}"/>
    <cellStyle name="Normal 2 14 5 2 6" xfId="12471" xr:uid="{00000000-0005-0000-0000-0000722C0000}"/>
    <cellStyle name="Normal 2 14 5 2 6 2" xfId="12472" xr:uid="{00000000-0005-0000-0000-0000732C0000}"/>
    <cellStyle name="Normal 2 14 5 2 7" xfId="12473" xr:uid="{00000000-0005-0000-0000-0000742C0000}"/>
    <cellStyle name="Normal 2 14 5 2 8" xfId="12474" xr:uid="{00000000-0005-0000-0000-0000752C0000}"/>
    <cellStyle name="Normal 2 14 5 2 9" xfId="12475" xr:uid="{00000000-0005-0000-0000-0000762C0000}"/>
    <cellStyle name="Normal 2 14 5 2_Age_Gender" xfId="12476" xr:uid="{00000000-0005-0000-0000-0000772C0000}"/>
    <cellStyle name="Normal 2 14 5 3" xfId="12477" xr:uid="{00000000-0005-0000-0000-0000782C0000}"/>
    <cellStyle name="Normal 2 14 5 3 2" xfId="12478" xr:uid="{00000000-0005-0000-0000-0000792C0000}"/>
    <cellStyle name="Normal 2 14 5 3 2 2" xfId="12479" xr:uid="{00000000-0005-0000-0000-00007A2C0000}"/>
    <cellStyle name="Normal 2 14 5 3 2 2 2" xfId="12480" xr:uid="{00000000-0005-0000-0000-00007B2C0000}"/>
    <cellStyle name="Normal 2 14 5 3 2 2 3" xfId="12481" xr:uid="{00000000-0005-0000-0000-00007C2C0000}"/>
    <cellStyle name="Normal 2 14 5 3 2 3" xfId="12482" xr:uid="{00000000-0005-0000-0000-00007D2C0000}"/>
    <cellStyle name="Normal 2 14 5 3 2 4" xfId="12483" xr:uid="{00000000-0005-0000-0000-00007E2C0000}"/>
    <cellStyle name="Normal 2 14 5 3 2 5" xfId="12484" xr:uid="{00000000-0005-0000-0000-00007F2C0000}"/>
    <cellStyle name="Normal 2 14 5 3 3" xfId="12485" xr:uid="{00000000-0005-0000-0000-0000802C0000}"/>
    <cellStyle name="Normal 2 14 5 3 3 2" xfId="12486" xr:uid="{00000000-0005-0000-0000-0000812C0000}"/>
    <cellStyle name="Normal 2 14 5 3 3 3" xfId="12487" xr:uid="{00000000-0005-0000-0000-0000822C0000}"/>
    <cellStyle name="Normal 2 14 5 3 4" xfId="12488" xr:uid="{00000000-0005-0000-0000-0000832C0000}"/>
    <cellStyle name="Normal 2 14 5 3 5" xfId="12489" xr:uid="{00000000-0005-0000-0000-0000842C0000}"/>
    <cellStyle name="Normal 2 14 5 3 6" xfId="12490" xr:uid="{00000000-0005-0000-0000-0000852C0000}"/>
    <cellStyle name="Normal 2 14 5 3 7" xfId="12491" xr:uid="{00000000-0005-0000-0000-0000862C0000}"/>
    <cellStyle name="Normal 2 14 5 3 8" xfId="12492" xr:uid="{00000000-0005-0000-0000-0000872C0000}"/>
    <cellStyle name="Normal 2 14 5 4" xfId="12493" xr:uid="{00000000-0005-0000-0000-0000882C0000}"/>
    <cellStyle name="Normal 2 14 5 4 2" xfId="12494" xr:uid="{00000000-0005-0000-0000-0000892C0000}"/>
    <cellStyle name="Normal 2 14 5 4 2 2" xfId="12495" xr:uid="{00000000-0005-0000-0000-00008A2C0000}"/>
    <cellStyle name="Normal 2 14 5 4 2 3" xfId="12496" xr:uid="{00000000-0005-0000-0000-00008B2C0000}"/>
    <cellStyle name="Normal 2 14 5 4 3" xfId="12497" xr:uid="{00000000-0005-0000-0000-00008C2C0000}"/>
    <cellStyle name="Normal 2 14 5 4 4" xfId="12498" xr:uid="{00000000-0005-0000-0000-00008D2C0000}"/>
    <cellStyle name="Normal 2 14 5 4 5" xfId="12499" xr:uid="{00000000-0005-0000-0000-00008E2C0000}"/>
    <cellStyle name="Normal 2 14 5 4 6" xfId="12500" xr:uid="{00000000-0005-0000-0000-00008F2C0000}"/>
    <cellStyle name="Normal 2 14 5 4 7" xfId="12501" xr:uid="{00000000-0005-0000-0000-0000902C0000}"/>
    <cellStyle name="Normal 2 14 5 5" xfId="12502" xr:uid="{00000000-0005-0000-0000-0000912C0000}"/>
    <cellStyle name="Normal 2 14 5 5 2" xfId="12503" xr:uid="{00000000-0005-0000-0000-0000922C0000}"/>
    <cellStyle name="Normal 2 14 5 5 2 2" xfId="12504" xr:uid="{00000000-0005-0000-0000-0000932C0000}"/>
    <cellStyle name="Normal 2 14 5 5 2 3" xfId="12505" xr:uid="{00000000-0005-0000-0000-0000942C0000}"/>
    <cellStyle name="Normal 2 14 5 5 3" xfId="12506" xr:uid="{00000000-0005-0000-0000-0000952C0000}"/>
    <cellStyle name="Normal 2 14 5 5 4" xfId="12507" xr:uid="{00000000-0005-0000-0000-0000962C0000}"/>
    <cellStyle name="Normal 2 14 5 5 5" xfId="12508" xr:uid="{00000000-0005-0000-0000-0000972C0000}"/>
    <cellStyle name="Normal 2 14 5 6" xfId="12509" xr:uid="{00000000-0005-0000-0000-0000982C0000}"/>
    <cellStyle name="Normal 2 14 5 6 2" xfId="12510" xr:uid="{00000000-0005-0000-0000-0000992C0000}"/>
    <cellStyle name="Normal 2 14 5 6 3" xfId="12511" xr:uid="{00000000-0005-0000-0000-00009A2C0000}"/>
    <cellStyle name="Normal 2 14 5 7" xfId="12512" xr:uid="{00000000-0005-0000-0000-00009B2C0000}"/>
    <cellStyle name="Normal 2 14 5 7 2" xfId="12513" xr:uid="{00000000-0005-0000-0000-00009C2C0000}"/>
    <cellStyle name="Normal 2 14 5 8" xfId="12514" xr:uid="{00000000-0005-0000-0000-00009D2C0000}"/>
    <cellStyle name="Normal 2 14 5 8 2" xfId="12515" xr:uid="{00000000-0005-0000-0000-00009E2C0000}"/>
    <cellStyle name="Normal 2 14 5 9" xfId="12516" xr:uid="{00000000-0005-0000-0000-00009F2C0000}"/>
    <cellStyle name="Normal 2 14 5_Age_Gender" xfId="12517" xr:uid="{00000000-0005-0000-0000-0000A02C0000}"/>
    <cellStyle name="Normal 2 14 6" xfId="12518" xr:uid="{00000000-0005-0000-0000-0000A12C0000}"/>
    <cellStyle name="Normal 2 14 6 10" xfId="12519" xr:uid="{00000000-0005-0000-0000-0000A22C0000}"/>
    <cellStyle name="Normal 2 14 6 2" xfId="12520" xr:uid="{00000000-0005-0000-0000-0000A32C0000}"/>
    <cellStyle name="Normal 2 14 6 2 2" xfId="12521" xr:uid="{00000000-0005-0000-0000-0000A42C0000}"/>
    <cellStyle name="Normal 2 14 6 2 2 2" xfId="12522" xr:uid="{00000000-0005-0000-0000-0000A52C0000}"/>
    <cellStyle name="Normal 2 14 6 2 2 2 2" xfId="12523" xr:uid="{00000000-0005-0000-0000-0000A62C0000}"/>
    <cellStyle name="Normal 2 14 6 2 2 2 3" xfId="12524" xr:uid="{00000000-0005-0000-0000-0000A72C0000}"/>
    <cellStyle name="Normal 2 14 6 2 2 3" xfId="12525" xr:uid="{00000000-0005-0000-0000-0000A82C0000}"/>
    <cellStyle name="Normal 2 14 6 2 2 4" xfId="12526" xr:uid="{00000000-0005-0000-0000-0000A92C0000}"/>
    <cellStyle name="Normal 2 14 6 2 2 5" xfId="12527" xr:uid="{00000000-0005-0000-0000-0000AA2C0000}"/>
    <cellStyle name="Normal 2 14 6 2 3" xfId="12528" xr:uid="{00000000-0005-0000-0000-0000AB2C0000}"/>
    <cellStyle name="Normal 2 14 6 2 3 2" xfId="12529" xr:uid="{00000000-0005-0000-0000-0000AC2C0000}"/>
    <cellStyle name="Normal 2 14 6 2 3 3" xfId="12530" xr:uid="{00000000-0005-0000-0000-0000AD2C0000}"/>
    <cellStyle name="Normal 2 14 6 2 4" xfId="12531" xr:uid="{00000000-0005-0000-0000-0000AE2C0000}"/>
    <cellStyle name="Normal 2 14 6 2 5" xfId="12532" xr:uid="{00000000-0005-0000-0000-0000AF2C0000}"/>
    <cellStyle name="Normal 2 14 6 2 6" xfId="12533" xr:uid="{00000000-0005-0000-0000-0000B02C0000}"/>
    <cellStyle name="Normal 2 14 6 2 7" xfId="12534" xr:uid="{00000000-0005-0000-0000-0000B12C0000}"/>
    <cellStyle name="Normal 2 14 6 2 8" xfId="12535" xr:uid="{00000000-0005-0000-0000-0000B22C0000}"/>
    <cellStyle name="Normal 2 14 6 3" xfId="12536" xr:uid="{00000000-0005-0000-0000-0000B32C0000}"/>
    <cellStyle name="Normal 2 14 6 3 2" xfId="12537" xr:uid="{00000000-0005-0000-0000-0000B42C0000}"/>
    <cellStyle name="Normal 2 14 6 3 2 2" xfId="12538" xr:uid="{00000000-0005-0000-0000-0000B52C0000}"/>
    <cellStyle name="Normal 2 14 6 3 2 3" xfId="12539" xr:uid="{00000000-0005-0000-0000-0000B62C0000}"/>
    <cellStyle name="Normal 2 14 6 3 3" xfId="12540" xr:uid="{00000000-0005-0000-0000-0000B72C0000}"/>
    <cellStyle name="Normal 2 14 6 3 4" xfId="12541" xr:uid="{00000000-0005-0000-0000-0000B82C0000}"/>
    <cellStyle name="Normal 2 14 6 3 5" xfId="12542" xr:uid="{00000000-0005-0000-0000-0000B92C0000}"/>
    <cellStyle name="Normal 2 14 6 4" xfId="12543" xr:uid="{00000000-0005-0000-0000-0000BA2C0000}"/>
    <cellStyle name="Normal 2 14 6 4 2" xfId="12544" xr:uid="{00000000-0005-0000-0000-0000BB2C0000}"/>
    <cellStyle name="Normal 2 14 6 4 3" xfId="12545" xr:uid="{00000000-0005-0000-0000-0000BC2C0000}"/>
    <cellStyle name="Normal 2 14 6 5" xfId="12546" xr:uid="{00000000-0005-0000-0000-0000BD2C0000}"/>
    <cellStyle name="Normal 2 14 6 5 2" xfId="12547" xr:uid="{00000000-0005-0000-0000-0000BE2C0000}"/>
    <cellStyle name="Normal 2 14 6 6" xfId="12548" xr:uid="{00000000-0005-0000-0000-0000BF2C0000}"/>
    <cellStyle name="Normal 2 14 6 6 2" xfId="12549" xr:uid="{00000000-0005-0000-0000-0000C02C0000}"/>
    <cellStyle name="Normal 2 14 6 7" xfId="12550" xr:uid="{00000000-0005-0000-0000-0000C12C0000}"/>
    <cellStyle name="Normal 2 14 6 8" xfId="12551" xr:uid="{00000000-0005-0000-0000-0000C22C0000}"/>
    <cellStyle name="Normal 2 14 6 9" xfId="12552" xr:uid="{00000000-0005-0000-0000-0000C32C0000}"/>
    <cellStyle name="Normal 2 14 6_Age_Gender" xfId="12553" xr:uid="{00000000-0005-0000-0000-0000C42C0000}"/>
    <cellStyle name="Normal 2 14 7" xfId="12554" xr:uid="{00000000-0005-0000-0000-0000C52C0000}"/>
    <cellStyle name="Normal 2 14 7 2" xfId="12555" xr:uid="{00000000-0005-0000-0000-0000C62C0000}"/>
    <cellStyle name="Normal 2 14 7 2 2" xfId="12556" xr:uid="{00000000-0005-0000-0000-0000C72C0000}"/>
    <cellStyle name="Normal 2 14 7 2 2 2" xfId="12557" xr:uid="{00000000-0005-0000-0000-0000C82C0000}"/>
    <cellStyle name="Normal 2 14 7 2 2 3" xfId="12558" xr:uid="{00000000-0005-0000-0000-0000C92C0000}"/>
    <cellStyle name="Normal 2 14 7 2 3" xfId="12559" xr:uid="{00000000-0005-0000-0000-0000CA2C0000}"/>
    <cellStyle name="Normal 2 14 7 2 4" xfId="12560" xr:uid="{00000000-0005-0000-0000-0000CB2C0000}"/>
    <cellStyle name="Normal 2 14 7 2 5" xfId="12561" xr:uid="{00000000-0005-0000-0000-0000CC2C0000}"/>
    <cellStyle name="Normal 2 14 7 3" xfId="12562" xr:uid="{00000000-0005-0000-0000-0000CD2C0000}"/>
    <cellStyle name="Normal 2 14 7 3 2" xfId="12563" xr:uid="{00000000-0005-0000-0000-0000CE2C0000}"/>
    <cellStyle name="Normal 2 14 7 3 3" xfId="12564" xr:uid="{00000000-0005-0000-0000-0000CF2C0000}"/>
    <cellStyle name="Normal 2 14 7 4" xfId="12565" xr:uid="{00000000-0005-0000-0000-0000D02C0000}"/>
    <cellStyle name="Normal 2 14 7 5" xfId="12566" xr:uid="{00000000-0005-0000-0000-0000D12C0000}"/>
    <cellStyle name="Normal 2 14 7 6" xfId="12567" xr:uid="{00000000-0005-0000-0000-0000D22C0000}"/>
    <cellStyle name="Normal 2 14 7 7" xfId="12568" xr:uid="{00000000-0005-0000-0000-0000D32C0000}"/>
    <cellStyle name="Normal 2 14 7 8" xfId="12569" xr:uid="{00000000-0005-0000-0000-0000D42C0000}"/>
    <cellStyle name="Normal 2 14 8" xfId="12570" xr:uid="{00000000-0005-0000-0000-0000D52C0000}"/>
    <cellStyle name="Normal 2 14 8 2" xfId="12571" xr:uid="{00000000-0005-0000-0000-0000D62C0000}"/>
    <cellStyle name="Normal 2 14 8 2 2" xfId="12572" xr:uid="{00000000-0005-0000-0000-0000D72C0000}"/>
    <cellStyle name="Normal 2 14 8 2 3" xfId="12573" xr:uid="{00000000-0005-0000-0000-0000D82C0000}"/>
    <cellStyle name="Normal 2 14 8 3" xfId="12574" xr:uid="{00000000-0005-0000-0000-0000D92C0000}"/>
    <cellStyle name="Normal 2 14 8 4" xfId="12575" xr:uid="{00000000-0005-0000-0000-0000DA2C0000}"/>
    <cellStyle name="Normal 2 14 8 5" xfId="12576" xr:uid="{00000000-0005-0000-0000-0000DB2C0000}"/>
    <cellStyle name="Normal 2 14 8 6" xfId="12577" xr:uid="{00000000-0005-0000-0000-0000DC2C0000}"/>
    <cellStyle name="Normal 2 14 8 7" xfId="12578" xr:uid="{00000000-0005-0000-0000-0000DD2C0000}"/>
    <cellStyle name="Normal 2 14 9" xfId="12579" xr:uid="{00000000-0005-0000-0000-0000DE2C0000}"/>
    <cellStyle name="Normal 2 14 9 2" xfId="12580" xr:uid="{00000000-0005-0000-0000-0000DF2C0000}"/>
    <cellStyle name="Normal 2 14 9 2 2" xfId="12581" xr:uid="{00000000-0005-0000-0000-0000E02C0000}"/>
    <cellStyle name="Normal 2 14 9 2 3" xfId="12582" xr:uid="{00000000-0005-0000-0000-0000E12C0000}"/>
    <cellStyle name="Normal 2 14 9 3" xfId="12583" xr:uid="{00000000-0005-0000-0000-0000E22C0000}"/>
    <cellStyle name="Normal 2 14 9 4" xfId="12584" xr:uid="{00000000-0005-0000-0000-0000E32C0000}"/>
    <cellStyle name="Normal 2 14 9 5" xfId="12585" xr:uid="{00000000-0005-0000-0000-0000E42C0000}"/>
    <cellStyle name="Normal 2 14_Age_Gender" xfId="12586" xr:uid="{00000000-0005-0000-0000-0000E52C0000}"/>
    <cellStyle name="Normal 2 15" xfId="204" xr:uid="{00000000-0005-0000-0000-0000E62C0000}"/>
    <cellStyle name="Normal 2 15 10" xfId="12587" xr:uid="{00000000-0005-0000-0000-0000E72C0000}"/>
    <cellStyle name="Normal 2 15 10 2" xfId="12588" xr:uid="{00000000-0005-0000-0000-0000E82C0000}"/>
    <cellStyle name="Normal 2 15 10 3" xfId="12589" xr:uid="{00000000-0005-0000-0000-0000E92C0000}"/>
    <cellStyle name="Normal 2 15 11" xfId="12590" xr:uid="{00000000-0005-0000-0000-0000EA2C0000}"/>
    <cellStyle name="Normal 2 15 11 2" xfId="12591" xr:uid="{00000000-0005-0000-0000-0000EB2C0000}"/>
    <cellStyle name="Normal 2 15 11 3" xfId="12592" xr:uid="{00000000-0005-0000-0000-0000EC2C0000}"/>
    <cellStyle name="Normal 2 15 12" xfId="12593" xr:uid="{00000000-0005-0000-0000-0000ED2C0000}"/>
    <cellStyle name="Normal 2 15 12 2" xfId="12594" xr:uid="{00000000-0005-0000-0000-0000EE2C0000}"/>
    <cellStyle name="Normal 2 15 13" xfId="12595" xr:uid="{00000000-0005-0000-0000-0000EF2C0000}"/>
    <cellStyle name="Normal 2 15 14" xfId="12596" xr:uid="{00000000-0005-0000-0000-0000F02C0000}"/>
    <cellStyle name="Normal 2 15 15" xfId="12597" xr:uid="{00000000-0005-0000-0000-0000F12C0000}"/>
    <cellStyle name="Normal 2 15 16" xfId="12598" xr:uid="{00000000-0005-0000-0000-0000F22C0000}"/>
    <cellStyle name="Normal 2 15 17" xfId="12599" xr:uid="{00000000-0005-0000-0000-0000F32C0000}"/>
    <cellStyle name="Normal 2 15 2" xfId="1201" xr:uid="{00000000-0005-0000-0000-0000F42C0000}"/>
    <cellStyle name="Normal 2 15 2 10" xfId="12600" xr:uid="{00000000-0005-0000-0000-0000F52C0000}"/>
    <cellStyle name="Normal 2 15 2 11" xfId="12601" xr:uid="{00000000-0005-0000-0000-0000F62C0000}"/>
    <cellStyle name="Normal 2 15 2 12" xfId="12602" xr:uid="{00000000-0005-0000-0000-0000F72C0000}"/>
    <cellStyle name="Normal 2 15 2 13" xfId="12603" xr:uid="{00000000-0005-0000-0000-0000F82C0000}"/>
    <cellStyle name="Normal 2 15 2 2" xfId="12604" xr:uid="{00000000-0005-0000-0000-0000F92C0000}"/>
    <cellStyle name="Normal 2 15 2 2 10" xfId="12605" xr:uid="{00000000-0005-0000-0000-0000FA2C0000}"/>
    <cellStyle name="Normal 2 15 2 2 2" xfId="12606" xr:uid="{00000000-0005-0000-0000-0000FB2C0000}"/>
    <cellStyle name="Normal 2 15 2 2 2 2" xfId="12607" xr:uid="{00000000-0005-0000-0000-0000FC2C0000}"/>
    <cellStyle name="Normal 2 15 2 2 2 2 2" xfId="12608" xr:uid="{00000000-0005-0000-0000-0000FD2C0000}"/>
    <cellStyle name="Normal 2 15 2 2 2 2 2 2" xfId="12609" xr:uid="{00000000-0005-0000-0000-0000FE2C0000}"/>
    <cellStyle name="Normal 2 15 2 2 2 2 2 3" xfId="12610" xr:uid="{00000000-0005-0000-0000-0000FF2C0000}"/>
    <cellStyle name="Normal 2 15 2 2 2 2 3" xfId="12611" xr:uid="{00000000-0005-0000-0000-0000002D0000}"/>
    <cellStyle name="Normal 2 15 2 2 2 2 4" xfId="12612" xr:uid="{00000000-0005-0000-0000-0000012D0000}"/>
    <cellStyle name="Normal 2 15 2 2 2 2 5" xfId="12613" xr:uid="{00000000-0005-0000-0000-0000022D0000}"/>
    <cellStyle name="Normal 2 15 2 2 2 3" xfId="12614" xr:uid="{00000000-0005-0000-0000-0000032D0000}"/>
    <cellStyle name="Normal 2 15 2 2 2 3 2" xfId="12615" xr:uid="{00000000-0005-0000-0000-0000042D0000}"/>
    <cellStyle name="Normal 2 15 2 2 2 3 3" xfId="12616" xr:uid="{00000000-0005-0000-0000-0000052D0000}"/>
    <cellStyle name="Normal 2 15 2 2 2 4" xfId="12617" xr:uid="{00000000-0005-0000-0000-0000062D0000}"/>
    <cellStyle name="Normal 2 15 2 2 2 5" xfId="12618" xr:uid="{00000000-0005-0000-0000-0000072D0000}"/>
    <cellStyle name="Normal 2 15 2 2 2 6" xfId="12619" xr:uid="{00000000-0005-0000-0000-0000082D0000}"/>
    <cellStyle name="Normal 2 15 2 2 2 7" xfId="12620" xr:uid="{00000000-0005-0000-0000-0000092D0000}"/>
    <cellStyle name="Normal 2 15 2 2 2 8" xfId="12621" xr:uid="{00000000-0005-0000-0000-00000A2D0000}"/>
    <cellStyle name="Normal 2 15 2 2 3" xfId="12622" xr:uid="{00000000-0005-0000-0000-00000B2D0000}"/>
    <cellStyle name="Normal 2 15 2 2 3 2" xfId="12623" xr:uid="{00000000-0005-0000-0000-00000C2D0000}"/>
    <cellStyle name="Normal 2 15 2 2 3 2 2" xfId="12624" xr:uid="{00000000-0005-0000-0000-00000D2D0000}"/>
    <cellStyle name="Normal 2 15 2 2 3 2 3" xfId="12625" xr:uid="{00000000-0005-0000-0000-00000E2D0000}"/>
    <cellStyle name="Normal 2 15 2 2 3 3" xfId="12626" xr:uid="{00000000-0005-0000-0000-00000F2D0000}"/>
    <cellStyle name="Normal 2 15 2 2 3 4" xfId="12627" xr:uid="{00000000-0005-0000-0000-0000102D0000}"/>
    <cellStyle name="Normal 2 15 2 2 3 5" xfId="12628" xr:uid="{00000000-0005-0000-0000-0000112D0000}"/>
    <cellStyle name="Normal 2 15 2 2 4" xfId="12629" xr:uid="{00000000-0005-0000-0000-0000122D0000}"/>
    <cellStyle name="Normal 2 15 2 2 4 2" xfId="12630" xr:uid="{00000000-0005-0000-0000-0000132D0000}"/>
    <cellStyle name="Normal 2 15 2 2 4 3" xfId="12631" xr:uid="{00000000-0005-0000-0000-0000142D0000}"/>
    <cellStyle name="Normal 2 15 2 2 5" xfId="12632" xr:uid="{00000000-0005-0000-0000-0000152D0000}"/>
    <cellStyle name="Normal 2 15 2 2 5 2" xfId="12633" xr:uid="{00000000-0005-0000-0000-0000162D0000}"/>
    <cellStyle name="Normal 2 15 2 2 6" xfId="12634" xr:uid="{00000000-0005-0000-0000-0000172D0000}"/>
    <cellStyle name="Normal 2 15 2 2 6 2" xfId="12635" xr:uid="{00000000-0005-0000-0000-0000182D0000}"/>
    <cellStyle name="Normal 2 15 2 2 7" xfId="12636" xr:uid="{00000000-0005-0000-0000-0000192D0000}"/>
    <cellStyle name="Normal 2 15 2 2 8" xfId="12637" xr:uid="{00000000-0005-0000-0000-00001A2D0000}"/>
    <cellStyle name="Normal 2 15 2 2 9" xfId="12638" xr:uid="{00000000-0005-0000-0000-00001B2D0000}"/>
    <cellStyle name="Normal 2 15 2 2_Age_Gender" xfId="12639" xr:uid="{00000000-0005-0000-0000-00001C2D0000}"/>
    <cellStyle name="Normal 2 15 2 3" xfId="12640" xr:uid="{00000000-0005-0000-0000-00001D2D0000}"/>
    <cellStyle name="Normal 2 15 2 3 2" xfId="12641" xr:uid="{00000000-0005-0000-0000-00001E2D0000}"/>
    <cellStyle name="Normal 2 15 2 3 2 2" xfId="12642" xr:uid="{00000000-0005-0000-0000-00001F2D0000}"/>
    <cellStyle name="Normal 2 15 2 3 2 2 2" xfId="12643" xr:uid="{00000000-0005-0000-0000-0000202D0000}"/>
    <cellStyle name="Normal 2 15 2 3 2 2 3" xfId="12644" xr:uid="{00000000-0005-0000-0000-0000212D0000}"/>
    <cellStyle name="Normal 2 15 2 3 2 3" xfId="12645" xr:uid="{00000000-0005-0000-0000-0000222D0000}"/>
    <cellStyle name="Normal 2 15 2 3 2 4" xfId="12646" xr:uid="{00000000-0005-0000-0000-0000232D0000}"/>
    <cellStyle name="Normal 2 15 2 3 2 5" xfId="12647" xr:uid="{00000000-0005-0000-0000-0000242D0000}"/>
    <cellStyle name="Normal 2 15 2 3 3" xfId="12648" xr:uid="{00000000-0005-0000-0000-0000252D0000}"/>
    <cellStyle name="Normal 2 15 2 3 3 2" xfId="12649" xr:uid="{00000000-0005-0000-0000-0000262D0000}"/>
    <cellStyle name="Normal 2 15 2 3 3 3" xfId="12650" xr:uid="{00000000-0005-0000-0000-0000272D0000}"/>
    <cellStyle name="Normal 2 15 2 3 4" xfId="12651" xr:uid="{00000000-0005-0000-0000-0000282D0000}"/>
    <cellStyle name="Normal 2 15 2 3 5" xfId="12652" xr:uid="{00000000-0005-0000-0000-0000292D0000}"/>
    <cellStyle name="Normal 2 15 2 3 6" xfId="12653" xr:uid="{00000000-0005-0000-0000-00002A2D0000}"/>
    <cellStyle name="Normal 2 15 2 3 7" xfId="12654" xr:uid="{00000000-0005-0000-0000-00002B2D0000}"/>
    <cellStyle name="Normal 2 15 2 3 8" xfId="12655" xr:uid="{00000000-0005-0000-0000-00002C2D0000}"/>
    <cellStyle name="Normal 2 15 2 4" xfId="12656" xr:uid="{00000000-0005-0000-0000-00002D2D0000}"/>
    <cellStyle name="Normal 2 15 2 4 2" xfId="12657" xr:uid="{00000000-0005-0000-0000-00002E2D0000}"/>
    <cellStyle name="Normal 2 15 2 4 2 2" xfId="12658" xr:uid="{00000000-0005-0000-0000-00002F2D0000}"/>
    <cellStyle name="Normal 2 15 2 4 2 3" xfId="12659" xr:uid="{00000000-0005-0000-0000-0000302D0000}"/>
    <cellStyle name="Normal 2 15 2 4 3" xfId="12660" xr:uid="{00000000-0005-0000-0000-0000312D0000}"/>
    <cellStyle name="Normal 2 15 2 4 4" xfId="12661" xr:uid="{00000000-0005-0000-0000-0000322D0000}"/>
    <cellStyle name="Normal 2 15 2 4 5" xfId="12662" xr:uid="{00000000-0005-0000-0000-0000332D0000}"/>
    <cellStyle name="Normal 2 15 2 4 6" xfId="12663" xr:uid="{00000000-0005-0000-0000-0000342D0000}"/>
    <cellStyle name="Normal 2 15 2 4 7" xfId="12664" xr:uid="{00000000-0005-0000-0000-0000352D0000}"/>
    <cellStyle name="Normal 2 15 2 5" xfId="12665" xr:uid="{00000000-0005-0000-0000-0000362D0000}"/>
    <cellStyle name="Normal 2 15 2 5 2" xfId="12666" xr:uid="{00000000-0005-0000-0000-0000372D0000}"/>
    <cellStyle name="Normal 2 15 2 5 2 2" xfId="12667" xr:uid="{00000000-0005-0000-0000-0000382D0000}"/>
    <cellStyle name="Normal 2 15 2 5 2 3" xfId="12668" xr:uid="{00000000-0005-0000-0000-0000392D0000}"/>
    <cellStyle name="Normal 2 15 2 5 3" xfId="12669" xr:uid="{00000000-0005-0000-0000-00003A2D0000}"/>
    <cellStyle name="Normal 2 15 2 5 4" xfId="12670" xr:uid="{00000000-0005-0000-0000-00003B2D0000}"/>
    <cellStyle name="Normal 2 15 2 5 5" xfId="12671" xr:uid="{00000000-0005-0000-0000-00003C2D0000}"/>
    <cellStyle name="Normal 2 15 2 6" xfId="12672" xr:uid="{00000000-0005-0000-0000-00003D2D0000}"/>
    <cellStyle name="Normal 2 15 2 6 2" xfId="12673" xr:uid="{00000000-0005-0000-0000-00003E2D0000}"/>
    <cellStyle name="Normal 2 15 2 6 3" xfId="12674" xr:uid="{00000000-0005-0000-0000-00003F2D0000}"/>
    <cellStyle name="Normal 2 15 2 7" xfId="12675" xr:uid="{00000000-0005-0000-0000-0000402D0000}"/>
    <cellStyle name="Normal 2 15 2 7 2" xfId="12676" xr:uid="{00000000-0005-0000-0000-0000412D0000}"/>
    <cellStyle name="Normal 2 15 2 7 3" xfId="12677" xr:uid="{00000000-0005-0000-0000-0000422D0000}"/>
    <cellStyle name="Normal 2 15 2 8" xfId="12678" xr:uid="{00000000-0005-0000-0000-0000432D0000}"/>
    <cellStyle name="Normal 2 15 2 8 2" xfId="12679" xr:uid="{00000000-0005-0000-0000-0000442D0000}"/>
    <cellStyle name="Normal 2 15 2 9" xfId="12680" xr:uid="{00000000-0005-0000-0000-0000452D0000}"/>
    <cellStyle name="Normal 2 15 2_Age_Gender" xfId="12681" xr:uid="{00000000-0005-0000-0000-0000462D0000}"/>
    <cellStyle name="Normal 2 15 3" xfId="1202" xr:uid="{00000000-0005-0000-0000-0000472D0000}"/>
    <cellStyle name="Normal 2 15 4" xfId="1203" xr:uid="{00000000-0005-0000-0000-0000482D0000}"/>
    <cellStyle name="Normal 2 15 4 10" xfId="12682" xr:uid="{00000000-0005-0000-0000-0000492D0000}"/>
    <cellStyle name="Normal 2 15 4 11" xfId="12683" xr:uid="{00000000-0005-0000-0000-00004A2D0000}"/>
    <cellStyle name="Normal 2 15 4 12" xfId="12684" xr:uid="{00000000-0005-0000-0000-00004B2D0000}"/>
    <cellStyle name="Normal 2 15 4 2" xfId="12685" xr:uid="{00000000-0005-0000-0000-00004C2D0000}"/>
    <cellStyle name="Normal 2 15 4 2 10" xfId="12686" xr:uid="{00000000-0005-0000-0000-00004D2D0000}"/>
    <cellStyle name="Normal 2 15 4 2 2" xfId="12687" xr:uid="{00000000-0005-0000-0000-00004E2D0000}"/>
    <cellStyle name="Normal 2 15 4 2 2 2" xfId="12688" xr:uid="{00000000-0005-0000-0000-00004F2D0000}"/>
    <cellStyle name="Normal 2 15 4 2 2 2 2" xfId="12689" xr:uid="{00000000-0005-0000-0000-0000502D0000}"/>
    <cellStyle name="Normal 2 15 4 2 2 2 2 2" xfId="12690" xr:uid="{00000000-0005-0000-0000-0000512D0000}"/>
    <cellStyle name="Normal 2 15 4 2 2 2 2 3" xfId="12691" xr:uid="{00000000-0005-0000-0000-0000522D0000}"/>
    <cellStyle name="Normal 2 15 4 2 2 2 3" xfId="12692" xr:uid="{00000000-0005-0000-0000-0000532D0000}"/>
    <cellStyle name="Normal 2 15 4 2 2 2 4" xfId="12693" xr:uid="{00000000-0005-0000-0000-0000542D0000}"/>
    <cellStyle name="Normal 2 15 4 2 2 2 5" xfId="12694" xr:uid="{00000000-0005-0000-0000-0000552D0000}"/>
    <cellStyle name="Normal 2 15 4 2 2 3" xfId="12695" xr:uid="{00000000-0005-0000-0000-0000562D0000}"/>
    <cellStyle name="Normal 2 15 4 2 2 3 2" xfId="12696" xr:uid="{00000000-0005-0000-0000-0000572D0000}"/>
    <cellStyle name="Normal 2 15 4 2 2 3 3" xfId="12697" xr:uid="{00000000-0005-0000-0000-0000582D0000}"/>
    <cellStyle name="Normal 2 15 4 2 2 4" xfId="12698" xr:uid="{00000000-0005-0000-0000-0000592D0000}"/>
    <cellStyle name="Normal 2 15 4 2 2 5" xfId="12699" xr:uid="{00000000-0005-0000-0000-00005A2D0000}"/>
    <cellStyle name="Normal 2 15 4 2 2 6" xfId="12700" xr:uid="{00000000-0005-0000-0000-00005B2D0000}"/>
    <cellStyle name="Normal 2 15 4 2 2 7" xfId="12701" xr:uid="{00000000-0005-0000-0000-00005C2D0000}"/>
    <cellStyle name="Normal 2 15 4 2 2 8" xfId="12702" xr:uid="{00000000-0005-0000-0000-00005D2D0000}"/>
    <cellStyle name="Normal 2 15 4 2 3" xfId="12703" xr:uid="{00000000-0005-0000-0000-00005E2D0000}"/>
    <cellStyle name="Normal 2 15 4 2 3 2" xfId="12704" xr:uid="{00000000-0005-0000-0000-00005F2D0000}"/>
    <cellStyle name="Normal 2 15 4 2 3 2 2" xfId="12705" xr:uid="{00000000-0005-0000-0000-0000602D0000}"/>
    <cellStyle name="Normal 2 15 4 2 3 2 3" xfId="12706" xr:uid="{00000000-0005-0000-0000-0000612D0000}"/>
    <cellStyle name="Normal 2 15 4 2 3 3" xfId="12707" xr:uid="{00000000-0005-0000-0000-0000622D0000}"/>
    <cellStyle name="Normal 2 15 4 2 3 4" xfId="12708" xr:uid="{00000000-0005-0000-0000-0000632D0000}"/>
    <cellStyle name="Normal 2 15 4 2 3 5" xfId="12709" xr:uid="{00000000-0005-0000-0000-0000642D0000}"/>
    <cellStyle name="Normal 2 15 4 2 4" xfId="12710" xr:uid="{00000000-0005-0000-0000-0000652D0000}"/>
    <cellStyle name="Normal 2 15 4 2 4 2" xfId="12711" xr:uid="{00000000-0005-0000-0000-0000662D0000}"/>
    <cellStyle name="Normal 2 15 4 2 4 3" xfId="12712" xr:uid="{00000000-0005-0000-0000-0000672D0000}"/>
    <cellStyle name="Normal 2 15 4 2 5" xfId="12713" xr:uid="{00000000-0005-0000-0000-0000682D0000}"/>
    <cellStyle name="Normal 2 15 4 2 5 2" xfId="12714" xr:uid="{00000000-0005-0000-0000-0000692D0000}"/>
    <cellStyle name="Normal 2 15 4 2 6" xfId="12715" xr:uid="{00000000-0005-0000-0000-00006A2D0000}"/>
    <cellStyle name="Normal 2 15 4 2 6 2" xfId="12716" xr:uid="{00000000-0005-0000-0000-00006B2D0000}"/>
    <cellStyle name="Normal 2 15 4 2 7" xfId="12717" xr:uid="{00000000-0005-0000-0000-00006C2D0000}"/>
    <cellStyle name="Normal 2 15 4 2 8" xfId="12718" xr:uid="{00000000-0005-0000-0000-00006D2D0000}"/>
    <cellStyle name="Normal 2 15 4 2 9" xfId="12719" xr:uid="{00000000-0005-0000-0000-00006E2D0000}"/>
    <cellStyle name="Normal 2 15 4 2_Age_Gender" xfId="12720" xr:uid="{00000000-0005-0000-0000-00006F2D0000}"/>
    <cellStyle name="Normal 2 15 4 3" xfId="12721" xr:uid="{00000000-0005-0000-0000-0000702D0000}"/>
    <cellStyle name="Normal 2 15 4 3 2" xfId="12722" xr:uid="{00000000-0005-0000-0000-0000712D0000}"/>
    <cellStyle name="Normal 2 15 4 3 2 2" xfId="12723" xr:uid="{00000000-0005-0000-0000-0000722D0000}"/>
    <cellStyle name="Normal 2 15 4 3 2 2 2" xfId="12724" xr:uid="{00000000-0005-0000-0000-0000732D0000}"/>
    <cellStyle name="Normal 2 15 4 3 2 2 3" xfId="12725" xr:uid="{00000000-0005-0000-0000-0000742D0000}"/>
    <cellStyle name="Normal 2 15 4 3 2 3" xfId="12726" xr:uid="{00000000-0005-0000-0000-0000752D0000}"/>
    <cellStyle name="Normal 2 15 4 3 2 4" xfId="12727" xr:uid="{00000000-0005-0000-0000-0000762D0000}"/>
    <cellStyle name="Normal 2 15 4 3 2 5" xfId="12728" xr:uid="{00000000-0005-0000-0000-0000772D0000}"/>
    <cellStyle name="Normal 2 15 4 3 3" xfId="12729" xr:uid="{00000000-0005-0000-0000-0000782D0000}"/>
    <cellStyle name="Normal 2 15 4 3 3 2" xfId="12730" xr:uid="{00000000-0005-0000-0000-0000792D0000}"/>
    <cellStyle name="Normal 2 15 4 3 3 3" xfId="12731" xr:uid="{00000000-0005-0000-0000-00007A2D0000}"/>
    <cellStyle name="Normal 2 15 4 3 4" xfId="12732" xr:uid="{00000000-0005-0000-0000-00007B2D0000}"/>
    <cellStyle name="Normal 2 15 4 3 5" xfId="12733" xr:uid="{00000000-0005-0000-0000-00007C2D0000}"/>
    <cellStyle name="Normal 2 15 4 3 6" xfId="12734" xr:uid="{00000000-0005-0000-0000-00007D2D0000}"/>
    <cellStyle name="Normal 2 15 4 3 7" xfId="12735" xr:uid="{00000000-0005-0000-0000-00007E2D0000}"/>
    <cellStyle name="Normal 2 15 4 3 8" xfId="12736" xr:uid="{00000000-0005-0000-0000-00007F2D0000}"/>
    <cellStyle name="Normal 2 15 4 4" xfId="12737" xr:uid="{00000000-0005-0000-0000-0000802D0000}"/>
    <cellStyle name="Normal 2 15 4 4 2" xfId="12738" xr:uid="{00000000-0005-0000-0000-0000812D0000}"/>
    <cellStyle name="Normal 2 15 4 4 2 2" xfId="12739" xr:uid="{00000000-0005-0000-0000-0000822D0000}"/>
    <cellStyle name="Normal 2 15 4 4 2 3" xfId="12740" xr:uid="{00000000-0005-0000-0000-0000832D0000}"/>
    <cellStyle name="Normal 2 15 4 4 3" xfId="12741" xr:uid="{00000000-0005-0000-0000-0000842D0000}"/>
    <cellStyle name="Normal 2 15 4 4 4" xfId="12742" xr:uid="{00000000-0005-0000-0000-0000852D0000}"/>
    <cellStyle name="Normal 2 15 4 4 5" xfId="12743" xr:uid="{00000000-0005-0000-0000-0000862D0000}"/>
    <cellStyle name="Normal 2 15 4 4 6" xfId="12744" xr:uid="{00000000-0005-0000-0000-0000872D0000}"/>
    <cellStyle name="Normal 2 15 4 4 7" xfId="12745" xr:uid="{00000000-0005-0000-0000-0000882D0000}"/>
    <cellStyle name="Normal 2 15 4 5" xfId="12746" xr:uid="{00000000-0005-0000-0000-0000892D0000}"/>
    <cellStyle name="Normal 2 15 4 5 2" xfId="12747" xr:uid="{00000000-0005-0000-0000-00008A2D0000}"/>
    <cellStyle name="Normal 2 15 4 5 2 2" xfId="12748" xr:uid="{00000000-0005-0000-0000-00008B2D0000}"/>
    <cellStyle name="Normal 2 15 4 5 2 3" xfId="12749" xr:uid="{00000000-0005-0000-0000-00008C2D0000}"/>
    <cellStyle name="Normal 2 15 4 5 3" xfId="12750" xr:uid="{00000000-0005-0000-0000-00008D2D0000}"/>
    <cellStyle name="Normal 2 15 4 5 4" xfId="12751" xr:uid="{00000000-0005-0000-0000-00008E2D0000}"/>
    <cellStyle name="Normal 2 15 4 5 5" xfId="12752" xr:uid="{00000000-0005-0000-0000-00008F2D0000}"/>
    <cellStyle name="Normal 2 15 4 6" xfId="12753" xr:uid="{00000000-0005-0000-0000-0000902D0000}"/>
    <cellStyle name="Normal 2 15 4 6 2" xfId="12754" xr:uid="{00000000-0005-0000-0000-0000912D0000}"/>
    <cellStyle name="Normal 2 15 4 6 3" xfId="12755" xr:uid="{00000000-0005-0000-0000-0000922D0000}"/>
    <cellStyle name="Normal 2 15 4 7" xfId="12756" xr:uid="{00000000-0005-0000-0000-0000932D0000}"/>
    <cellStyle name="Normal 2 15 4 7 2" xfId="12757" xr:uid="{00000000-0005-0000-0000-0000942D0000}"/>
    <cellStyle name="Normal 2 15 4 8" xfId="12758" xr:uid="{00000000-0005-0000-0000-0000952D0000}"/>
    <cellStyle name="Normal 2 15 4 8 2" xfId="12759" xr:uid="{00000000-0005-0000-0000-0000962D0000}"/>
    <cellStyle name="Normal 2 15 4 9" xfId="12760" xr:uid="{00000000-0005-0000-0000-0000972D0000}"/>
    <cellStyle name="Normal 2 15 4_Age_Gender" xfId="12761" xr:uid="{00000000-0005-0000-0000-0000982D0000}"/>
    <cellStyle name="Normal 2 15 5" xfId="12762" xr:uid="{00000000-0005-0000-0000-0000992D0000}"/>
    <cellStyle name="Normal 2 15 5 10" xfId="12763" xr:uid="{00000000-0005-0000-0000-00009A2D0000}"/>
    <cellStyle name="Normal 2 15 5 2" xfId="12764" xr:uid="{00000000-0005-0000-0000-00009B2D0000}"/>
    <cellStyle name="Normal 2 15 5 2 2" xfId="12765" xr:uid="{00000000-0005-0000-0000-00009C2D0000}"/>
    <cellStyle name="Normal 2 15 5 2 2 2" xfId="12766" xr:uid="{00000000-0005-0000-0000-00009D2D0000}"/>
    <cellStyle name="Normal 2 15 5 2 2 2 2" xfId="12767" xr:uid="{00000000-0005-0000-0000-00009E2D0000}"/>
    <cellStyle name="Normal 2 15 5 2 2 2 3" xfId="12768" xr:uid="{00000000-0005-0000-0000-00009F2D0000}"/>
    <cellStyle name="Normal 2 15 5 2 2 3" xfId="12769" xr:uid="{00000000-0005-0000-0000-0000A02D0000}"/>
    <cellStyle name="Normal 2 15 5 2 2 4" xfId="12770" xr:uid="{00000000-0005-0000-0000-0000A12D0000}"/>
    <cellStyle name="Normal 2 15 5 2 2 5" xfId="12771" xr:uid="{00000000-0005-0000-0000-0000A22D0000}"/>
    <cellStyle name="Normal 2 15 5 2 3" xfId="12772" xr:uid="{00000000-0005-0000-0000-0000A32D0000}"/>
    <cellStyle name="Normal 2 15 5 2 3 2" xfId="12773" xr:uid="{00000000-0005-0000-0000-0000A42D0000}"/>
    <cellStyle name="Normal 2 15 5 2 3 3" xfId="12774" xr:uid="{00000000-0005-0000-0000-0000A52D0000}"/>
    <cellStyle name="Normal 2 15 5 2 4" xfId="12775" xr:uid="{00000000-0005-0000-0000-0000A62D0000}"/>
    <cellStyle name="Normal 2 15 5 2 5" xfId="12776" xr:uid="{00000000-0005-0000-0000-0000A72D0000}"/>
    <cellStyle name="Normal 2 15 5 2 6" xfId="12777" xr:uid="{00000000-0005-0000-0000-0000A82D0000}"/>
    <cellStyle name="Normal 2 15 5 2 7" xfId="12778" xr:uid="{00000000-0005-0000-0000-0000A92D0000}"/>
    <cellStyle name="Normal 2 15 5 2 8" xfId="12779" xr:uid="{00000000-0005-0000-0000-0000AA2D0000}"/>
    <cellStyle name="Normal 2 15 5 3" xfId="12780" xr:uid="{00000000-0005-0000-0000-0000AB2D0000}"/>
    <cellStyle name="Normal 2 15 5 3 2" xfId="12781" xr:uid="{00000000-0005-0000-0000-0000AC2D0000}"/>
    <cellStyle name="Normal 2 15 5 3 2 2" xfId="12782" xr:uid="{00000000-0005-0000-0000-0000AD2D0000}"/>
    <cellStyle name="Normal 2 15 5 3 2 3" xfId="12783" xr:uid="{00000000-0005-0000-0000-0000AE2D0000}"/>
    <cellStyle name="Normal 2 15 5 3 3" xfId="12784" xr:uid="{00000000-0005-0000-0000-0000AF2D0000}"/>
    <cellStyle name="Normal 2 15 5 3 4" xfId="12785" xr:uid="{00000000-0005-0000-0000-0000B02D0000}"/>
    <cellStyle name="Normal 2 15 5 3 5" xfId="12786" xr:uid="{00000000-0005-0000-0000-0000B12D0000}"/>
    <cellStyle name="Normal 2 15 5 4" xfId="12787" xr:uid="{00000000-0005-0000-0000-0000B22D0000}"/>
    <cellStyle name="Normal 2 15 5 4 2" xfId="12788" xr:uid="{00000000-0005-0000-0000-0000B32D0000}"/>
    <cellStyle name="Normal 2 15 5 4 3" xfId="12789" xr:uid="{00000000-0005-0000-0000-0000B42D0000}"/>
    <cellStyle name="Normal 2 15 5 5" xfId="12790" xr:uid="{00000000-0005-0000-0000-0000B52D0000}"/>
    <cellStyle name="Normal 2 15 5 5 2" xfId="12791" xr:uid="{00000000-0005-0000-0000-0000B62D0000}"/>
    <cellStyle name="Normal 2 15 5 6" xfId="12792" xr:uid="{00000000-0005-0000-0000-0000B72D0000}"/>
    <cellStyle name="Normal 2 15 5 6 2" xfId="12793" xr:uid="{00000000-0005-0000-0000-0000B82D0000}"/>
    <cellStyle name="Normal 2 15 5 7" xfId="12794" xr:uid="{00000000-0005-0000-0000-0000B92D0000}"/>
    <cellStyle name="Normal 2 15 5 8" xfId="12795" xr:uid="{00000000-0005-0000-0000-0000BA2D0000}"/>
    <cellStyle name="Normal 2 15 5 9" xfId="12796" xr:uid="{00000000-0005-0000-0000-0000BB2D0000}"/>
    <cellStyle name="Normal 2 15 5_Age_Gender" xfId="12797" xr:uid="{00000000-0005-0000-0000-0000BC2D0000}"/>
    <cellStyle name="Normal 2 15 6" xfId="12798" xr:uid="{00000000-0005-0000-0000-0000BD2D0000}"/>
    <cellStyle name="Normal 2 15 6 2" xfId="12799" xr:uid="{00000000-0005-0000-0000-0000BE2D0000}"/>
    <cellStyle name="Normal 2 15 6 2 2" xfId="12800" xr:uid="{00000000-0005-0000-0000-0000BF2D0000}"/>
    <cellStyle name="Normal 2 15 6 2 2 2" xfId="12801" xr:uid="{00000000-0005-0000-0000-0000C02D0000}"/>
    <cellStyle name="Normal 2 15 6 2 2 3" xfId="12802" xr:uid="{00000000-0005-0000-0000-0000C12D0000}"/>
    <cellStyle name="Normal 2 15 6 2 3" xfId="12803" xr:uid="{00000000-0005-0000-0000-0000C22D0000}"/>
    <cellStyle name="Normal 2 15 6 2 4" xfId="12804" xr:uid="{00000000-0005-0000-0000-0000C32D0000}"/>
    <cellStyle name="Normal 2 15 6 2 5" xfId="12805" xr:uid="{00000000-0005-0000-0000-0000C42D0000}"/>
    <cellStyle name="Normal 2 15 6 3" xfId="12806" xr:uid="{00000000-0005-0000-0000-0000C52D0000}"/>
    <cellStyle name="Normal 2 15 6 3 2" xfId="12807" xr:uid="{00000000-0005-0000-0000-0000C62D0000}"/>
    <cellStyle name="Normal 2 15 6 3 3" xfId="12808" xr:uid="{00000000-0005-0000-0000-0000C72D0000}"/>
    <cellStyle name="Normal 2 15 6 4" xfId="12809" xr:uid="{00000000-0005-0000-0000-0000C82D0000}"/>
    <cellStyle name="Normal 2 15 6 5" xfId="12810" xr:uid="{00000000-0005-0000-0000-0000C92D0000}"/>
    <cellStyle name="Normal 2 15 6 6" xfId="12811" xr:uid="{00000000-0005-0000-0000-0000CA2D0000}"/>
    <cellStyle name="Normal 2 15 6 7" xfId="12812" xr:uid="{00000000-0005-0000-0000-0000CB2D0000}"/>
    <cellStyle name="Normal 2 15 6 8" xfId="12813" xr:uid="{00000000-0005-0000-0000-0000CC2D0000}"/>
    <cellStyle name="Normal 2 15 7" xfId="12814" xr:uid="{00000000-0005-0000-0000-0000CD2D0000}"/>
    <cellStyle name="Normal 2 15 7 2" xfId="12815" xr:uid="{00000000-0005-0000-0000-0000CE2D0000}"/>
    <cellStyle name="Normal 2 15 7 2 2" xfId="12816" xr:uid="{00000000-0005-0000-0000-0000CF2D0000}"/>
    <cellStyle name="Normal 2 15 7 2 3" xfId="12817" xr:uid="{00000000-0005-0000-0000-0000D02D0000}"/>
    <cellStyle name="Normal 2 15 7 3" xfId="12818" xr:uid="{00000000-0005-0000-0000-0000D12D0000}"/>
    <cellStyle name="Normal 2 15 7 4" xfId="12819" xr:uid="{00000000-0005-0000-0000-0000D22D0000}"/>
    <cellStyle name="Normal 2 15 7 5" xfId="12820" xr:uid="{00000000-0005-0000-0000-0000D32D0000}"/>
    <cellStyle name="Normal 2 15 7 6" xfId="12821" xr:uid="{00000000-0005-0000-0000-0000D42D0000}"/>
    <cellStyle name="Normal 2 15 7 7" xfId="12822" xr:uid="{00000000-0005-0000-0000-0000D52D0000}"/>
    <cellStyle name="Normal 2 15 8" xfId="12823" xr:uid="{00000000-0005-0000-0000-0000D62D0000}"/>
    <cellStyle name="Normal 2 15 8 2" xfId="12824" xr:uid="{00000000-0005-0000-0000-0000D72D0000}"/>
    <cellStyle name="Normal 2 15 8 2 2" xfId="12825" xr:uid="{00000000-0005-0000-0000-0000D82D0000}"/>
    <cellStyle name="Normal 2 15 8 2 3" xfId="12826" xr:uid="{00000000-0005-0000-0000-0000D92D0000}"/>
    <cellStyle name="Normal 2 15 8 3" xfId="12827" xr:uid="{00000000-0005-0000-0000-0000DA2D0000}"/>
    <cellStyle name="Normal 2 15 8 4" xfId="12828" xr:uid="{00000000-0005-0000-0000-0000DB2D0000}"/>
    <cellStyle name="Normal 2 15 8 5" xfId="12829" xr:uid="{00000000-0005-0000-0000-0000DC2D0000}"/>
    <cellStyle name="Normal 2 15 9" xfId="12830" xr:uid="{00000000-0005-0000-0000-0000DD2D0000}"/>
    <cellStyle name="Normal 2 15 9 2" xfId="12831" xr:uid="{00000000-0005-0000-0000-0000DE2D0000}"/>
    <cellStyle name="Normal 2 15 9 3" xfId="12832" xr:uid="{00000000-0005-0000-0000-0000DF2D0000}"/>
    <cellStyle name="Normal 2 15_Age_Gender" xfId="12833" xr:uid="{00000000-0005-0000-0000-0000E02D0000}"/>
    <cellStyle name="Normal 2 16" xfId="205" xr:uid="{00000000-0005-0000-0000-0000E12D0000}"/>
    <cellStyle name="Normal 2 16 10" xfId="12834" xr:uid="{00000000-0005-0000-0000-0000E22D0000}"/>
    <cellStyle name="Normal 2 16 10 2" xfId="12835" xr:uid="{00000000-0005-0000-0000-0000E32D0000}"/>
    <cellStyle name="Normal 2 16 10 3" xfId="12836" xr:uid="{00000000-0005-0000-0000-0000E42D0000}"/>
    <cellStyle name="Normal 2 16 11" xfId="12837" xr:uid="{00000000-0005-0000-0000-0000E52D0000}"/>
    <cellStyle name="Normal 2 16 11 2" xfId="12838" xr:uid="{00000000-0005-0000-0000-0000E62D0000}"/>
    <cellStyle name="Normal 2 16 11 3" xfId="12839" xr:uid="{00000000-0005-0000-0000-0000E72D0000}"/>
    <cellStyle name="Normal 2 16 12" xfId="12840" xr:uid="{00000000-0005-0000-0000-0000E82D0000}"/>
    <cellStyle name="Normal 2 16 12 2" xfId="12841" xr:uid="{00000000-0005-0000-0000-0000E92D0000}"/>
    <cellStyle name="Normal 2 16 13" xfId="12842" xr:uid="{00000000-0005-0000-0000-0000EA2D0000}"/>
    <cellStyle name="Normal 2 16 14" xfId="12843" xr:uid="{00000000-0005-0000-0000-0000EB2D0000}"/>
    <cellStyle name="Normal 2 16 15" xfId="12844" xr:uid="{00000000-0005-0000-0000-0000EC2D0000}"/>
    <cellStyle name="Normal 2 16 16" xfId="12845" xr:uid="{00000000-0005-0000-0000-0000ED2D0000}"/>
    <cellStyle name="Normal 2 16 17" xfId="12846" xr:uid="{00000000-0005-0000-0000-0000EE2D0000}"/>
    <cellStyle name="Normal 2 16 2" xfId="1204" xr:uid="{00000000-0005-0000-0000-0000EF2D0000}"/>
    <cellStyle name="Normal 2 16 2 10" xfId="12847" xr:uid="{00000000-0005-0000-0000-0000F02D0000}"/>
    <cellStyle name="Normal 2 16 2 11" xfId="12848" xr:uid="{00000000-0005-0000-0000-0000F12D0000}"/>
    <cellStyle name="Normal 2 16 2 12" xfId="12849" xr:uid="{00000000-0005-0000-0000-0000F22D0000}"/>
    <cellStyle name="Normal 2 16 2 13" xfId="12850" xr:uid="{00000000-0005-0000-0000-0000F32D0000}"/>
    <cellStyle name="Normal 2 16 2 2" xfId="12851" xr:uid="{00000000-0005-0000-0000-0000F42D0000}"/>
    <cellStyle name="Normal 2 16 2 2 10" xfId="12852" xr:uid="{00000000-0005-0000-0000-0000F52D0000}"/>
    <cellStyle name="Normal 2 16 2 2 2" xfId="12853" xr:uid="{00000000-0005-0000-0000-0000F62D0000}"/>
    <cellStyle name="Normal 2 16 2 2 2 2" xfId="12854" xr:uid="{00000000-0005-0000-0000-0000F72D0000}"/>
    <cellStyle name="Normal 2 16 2 2 2 2 2" xfId="12855" xr:uid="{00000000-0005-0000-0000-0000F82D0000}"/>
    <cellStyle name="Normal 2 16 2 2 2 2 2 2" xfId="12856" xr:uid="{00000000-0005-0000-0000-0000F92D0000}"/>
    <cellStyle name="Normal 2 16 2 2 2 2 2 3" xfId="12857" xr:uid="{00000000-0005-0000-0000-0000FA2D0000}"/>
    <cellStyle name="Normal 2 16 2 2 2 2 3" xfId="12858" xr:uid="{00000000-0005-0000-0000-0000FB2D0000}"/>
    <cellStyle name="Normal 2 16 2 2 2 2 4" xfId="12859" xr:uid="{00000000-0005-0000-0000-0000FC2D0000}"/>
    <cellStyle name="Normal 2 16 2 2 2 2 5" xfId="12860" xr:uid="{00000000-0005-0000-0000-0000FD2D0000}"/>
    <cellStyle name="Normal 2 16 2 2 2 3" xfId="12861" xr:uid="{00000000-0005-0000-0000-0000FE2D0000}"/>
    <cellStyle name="Normal 2 16 2 2 2 3 2" xfId="12862" xr:uid="{00000000-0005-0000-0000-0000FF2D0000}"/>
    <cellStyle name="Normal 2 16 2 2 2 3 3" xfId="12863" xr:uid="{00000000-0005-0000-0000-0000002E0000}"/>
    <cellStyle name="Normal 2 16 2 2 2 4" xfId="12864" xr:uid="{00000000-0005-0000-0000-0000012E0000}"/>
    <cellStyle name="Normal 2 16 2 2 2 5" xfId="12865" xr:uid="{00000000-0005-0000-0000-0000022E0000}"/>
    <cellStyle name="Normal 2 16 2 2 2 6" xfId="12866" xr:uid="{00000000-0005-0000-0000-0000032E0000}"/>
    <cellStyle name="Normal 2 16 2 2 2 7" xfId="12867" xr:uid="{00000000-0005-0000-0000-0000042E0000}"/>
    <cellStyle name="Normal 2 16 2 2 2 8" xfId="12868" xr:uid="{00000000-0005-0000-0000-0000052E0000}"/>
    <cellStyle name="Normal 2 16 2 2 3" xfId="12869" xr:uid="{00000000-0005-0000-0000-0000062E0000}"/>
    <cellStyle name="Normal 2 16 2 2 3 2" xfId="12870" xr:uid="{00000000-0005-0000-0000-0000072E0000}"/>
    <cellStyle name="Normal 2 16 2 2 3 2 2" xfId="12871" xr:uid="{00000000-0005-0000-0000-0000082E0000}"/>
    <cellStyle name="Normal 2 16 2 2 3 2 3" xfId="12872" xr:uid="{00000000-0005-0000-0000-0000092E0000}"/>
    <cellStyle name="Normal 2 16 2 2 3 3" xfId="12873" xr:uid="{00000000-0005-0000-0000-00000A2E0000}"/>
    <cellStyle name="Normal 2 16 2 2 3 4" xfId="12874" xr:uid="{00000000-0005-0000-0000-00000B2E0000}"/>
    <cellStyle name="Normal 2 16 2 2 3 5" xfId="12875" xr:uid="{00000000-0005-0000-0000-00000C2E0000}"/>
    <cellStyle name="Normal 2 16 2 2 4" xfId="12876" xr:uid="{00000000-0005-0000-0000-00000D2E0000}"/>
    <cellStyle name="Normal 2 16 2 2 4 2" xfId="12877" xr:uid="{00000000-0005-0000-0000-00000E2E0000}"/>
    <cellStyle name="Normal 2 16 2 2 4 3" xfId="12878" xr:uid="{00000000-0005-0000-0000-00000F2E0000}"/>
    <cellStyle name="Normal 2 16 2 2 5" xfId="12879" xr:uid="{00000000-0005-0000-0000-0000102E0000}"/>
    <cellStyle name="Normal 2 16 2 2 5 2" xfId="12880" xr:uid="{00000000-0005-0000-0000-0000112E0000}"/>
    <cellStyle name="Normal 2 16 2 2 6" xfId="12881" xr:uid="{00000000-0005-0000-0000-0000122E0000}"/>
    <cellStyle name="Normal 2 16 2 2 6 2" xfId="12882" xr:uid="{00000000-0005-0000-0000-0000132E0000}"/>
    <cellStyle name="Normal 2 16 2 2 7" xfId="12883" xr:uid="{00000000-0005-0000-0000-0000142E0000}"/>
    <cellStyle name="Normal 2 16 2 2 8" xfId="12884" xr:uid="{00000000-0005-0000-0000-0000152E0000}"/>
    <cellStyle name="Normal 2 16 2 2 9" xfId="12885" xr:uid="{00000000-0005-0000-0000-0000162E0000}"/>
    <cellStyle name="Normal 2 16 2 2_Age_Gender" xfId="12886" xr:uid="{00000000-0005-0000-0000-0000172E0000}"/>
    <cellStyle name="Normal 2 16 2 3" xfId="12887" xr:uid="{00000000-0005-0000-0000-0000182E0000}"/>
    <cellStyle name="Normal 2 16 2 3 2" xfId="12888" xr:uid="{00000000-0005-0000-0000-0000192E0000}"/>
    <cellStyle name="Normal 2 16 2 3 2 2" xfId="12889" xr:uid="{00000000-0005-0000-0000-00001A2E0000}"/>
    <cellStyle name="Normal 2 16 2 3 2 2 2" xfId="12890" xr:uid="{00000000-0005-0000-0000-00001B2E0000}"/>
    <cellStyle name="Normal 2 16 2 3 2 2 3" xfId="12891" xr:uid="{00000000-0005-0000-0000-00001C2E0000}"/>
    <cellStyle name="Normal 2 16 2 3 2 3" xfId="12892" xr:uid="{00000000-0005-0000-0000-00001D2E0000}"/>
    <cellStyle name="Normal 2 16 2 3 2 4" xfId="12893" xr:uid="{00000000-0005-0000-0000-00001E2E0000}"/>
    <cellStyle name="Normal 2 16 2 3 2 5" xfId="12894" xr:uid="{00000000-0005-0000-0000-00001F2E0000}"/>
    <cellStyle name="Normal 2 16 2 3 3" xfId="12895" xr:uid="{00000000-0005-0000-0000-0000202E0000}"/>
    <cellStyle name="Normal 2 16 2 3 3 2" xfId="12896" xr:uid="{00000000-0005-0000-0000-0000212E0000}"/>
    <cellStyle name="Normal 2 16 2 3 3 3" xfId="12897" xr:uid="{00000000-0005-0000-0000-0000222E0000}"/>
    <cellStyle name="Normal 2 16 2 3 4" xfId="12898" xr:uid="{00000000-0005-0000-0000-0000232E0000}"/>
    <cellStyle name="Normal 2 16 2 3 5" xfId="12899" xr:uid="{00000000-0005-0000-0000-0000242E0000}"/>
    <cellStyle name="Normal 2 16 2 3 6" xfId="12900" xr:uid="{00000000-0005-0000-0000-0000252E0000}"/>
    <cellStyle name="Normal 2 16 2 3 7" xfId="12901" xr:uid="{00000000-0005-0000-0000-0000262E0000}"/>
    <cellStyle name="Normal 2 16 2 3 8" xfId="12902" xr:uid="{00000000-0005-0000-0000-0000272E0000}"/>
    <cellStyle name="Normal 2 16 2 4" xfId="12903" xr:uid="{00000000-0005-0000-0000-0000282E0000}"/>
    <cellStyle name="Normal 2 16 2 4 2" xfId="12904" xr:uid="{00000000-0005-0000-0000-0000292E0000}"/>
    <cellStyle name="Normal 2 16 2 4 2 2" xfId="12905" xr:uid="{00000000-0005-0000-0000-00002A2E0000}"/>
    <cellStyle name="Normal 2 16 2 4 2 3" xfId="12906" xr:uid="{00000000-0005-0000-0000-00002B2E0000}"/>
    <cellStyle name="Normal 2 16 2 4 3" xfId="12907" xr:uid="{00000000-0005-0000-0000-00002C2E0000}"/>
    <cellStyle name="Normal 2 16 2 4 4" xfId="12908" xr:uid="{00000000-0005-0000-0000-00002D2E0000}"/>
    <cellStyle name="Normal 2 16 2 4 5" xfId="12909" xr:uid="{00000000-0005-0000-0000-00002E2E0000}"/>
    <cellStyle name="Normal 2 16 2 4 6" xfId="12910" xr:uid="{00000000-0005-0000-0000-00002F2E0000}"/>
    <cellStyle name="Normal 2 16 2 4 7" xfId="12911" xr:uid="{00000000-0005-0000-0000-0000302E0000}"/>
    <cellStyle name="Normal 2 16 2 5" xfId="12912" xr:uid="{00000000-0005-0000-0000-0000312E0000}"/>
    <cellStyle name="Normal 2 16 2 5 2" xfId="12913" xr:uid="{00000000-0005-0000-0000-0000322E0000}"/>
    <cellStyle name="Normal 2 16 2 5 2 2" xfId="12914" xr:uid="{00000000-0005-0000-0000-0000332E0000}"/>
    <cellStyle name="Normal 2 16 2 5 2 3" xfId="12915" xr:uid="{00000000-0005-0000-0000-0000342E0000}"/>
    <cellStyle name="Normal 2 16 2 5 3" xfId="12916" xr:uid="{00000000-0005-0000-0000-0000352E0000}"/>
    <cellStyle name="Normal 2 16 2 5 4" xfId="12917" xr:uid="{00000000-0005-0000-0000-0000362E0000}"/>
    <cellStyle name="Normal 2 16 2 5 5" xfId="12918" xr:uid="{00000000-0005-0000-0000-0000372E0000}"/>
    <cellStyle name="Normal 2 16 2 6" xfId="12919" xr:uid="{00000000-0005-0000-0000-0000382E0000}"/>
    <cellStyle name="Normal 2 16 2 6 2" xfId="12920" xr:uid="{00000000-0005-0000-0000-0000392E0000}"/>
    <cellStyle name="Normal 2 16 2 6 3" xfId="12921" xr:uid="{00000000-0005-0000-0000-00003A2E0000}"/>
    <cellStyle name="Normal 2 16 2 7" xfId="12922" xr:uid="{00000000-0005-0000-0000-00003B2E0000}"/>
    <cellStyle name="Normal 2 16 2 7 2" xfId="12923" xr:uid="{00000000-0005-0000-0000-00003C2E0000}"/>
    <cellStyle name="Normal 2 16 2 7 3" xfId="12924" xr:uid="{00000000-0005-0000-0000-00003D2E0000}"/>
    <cellStyle name="Normal 2 16 2 8" xfId="12925" xr:uid="{00000000-0005-0000-0000-00003E2E0000}"/>
    <cellStyle name="Normal 2 16 2 8 2" xfId="12926" xr:uid="{00000000-0005-0000-0000-00003F2E0000}"/>
    <cellStyle name="Normal 2 16 2 9" xfId="12927" xr:uid="{00000000-0005-0000-0000-0000402E0000}"/>
    <cellStyle name="Normal 2 16 2_Age_Gender" xfId="12928" xr:uid="{00000000-0005-0000-0000-0000412E0000}"/>
    <cellStyle name="Normal 2 16 3" xfId="1205" xr:uid="{00000000-0005-0000-0000-0000422E0000}"/>
    <cellStyle name="Normal 2 16 4" xfId="1206" xr:uid="{00000000-0005-0000-0000-0000432E0000}"/>
    <cellStyle name="Normal 2 16 4 10" xfId="12929" xr:uid="{00000000-0005-0000-0000-0000442E0000}"/>
    <cellStyle name="Normal 2 16 4 11" xfId="12930" xr:uid="{00000000-0005-0000-0000-0000452E0000}"/>
    <cellStyle name="Normal 2 16 4 12" xfId="12931" xr:uid="{00000000-0005-0000-0000-0000462E0000}"/>
    <cellStyle name="Normal 2 16 4 2" xfId="12932" xr:uid="{00000000-0005-0000-0000-0000472E0000}"/>
    <cellStyle name="Normal 2 16 4 2 10" xfId="12933" xr:uid="{00000000-0005-0000-0000-0000482E0000}"/>
    <cellStyle name="Normal 2 16 4 2 2" xfId="12934" xr:uid="{00000000-0005-0000-0000-0000492E0000}"/>
    <cellStyle name="Normal 2 16 4 2 2 2" xfId="12935" xr:uid="{00000000-0005-0000-0000-00004A2E0000}"/>
    <cellStyle name="Normal 2 16 4 2 2 2 2" xfId="12936" xr:uid="{00000000-0005-0000-0000-00004B2E0000}"/>
    <cellStyle name="Normal 2 16 4 2 2 2 2 2" xfId="12937" xr:uid="{00000000-0005-0000-0000-00004C2E0000}"/>
    <cellStyle name="Normal 2 16 4 2 2 2 2 3" xfId="12938" xr:uid="{00000000-0005-0000-0000-00004D2E0000}"/>
    <cellStyle name="Normal 2 16 4 2 2 2 3" xfId="12939" xr:uid="{00000000-0005-0000-0000-00004E2E0000}"/>
    <cellStyle name="Normal 2 16 4 2 2 2 4" xfId="12940" xr:uid="{00000000-0005-0000-0000-00004F2E0000}"/>
    <cellStyle name="Normal 2 16 4 2 2 2 5" xfId="12941" xr:uid="{00000000-0005-0000-0000-0000502E0000}"/>
    <cellStyle name="Normal 2 16 4 2 2 3" xfId="12942" xr:uid="{00000000-0005-0000-0000-0000512E0000}"/>
    <cellStyle name="Normal 2 16 4 2 2 3 2" xfId="12943" xr:uid="{00000000-0005-0000-0000-0000522E0000}"/>
    <cellStyle name="Normal 2 16 4 2 2 3 3" xfId="12944" xr:uid="{00000000-0005-0000-0000-0000532E0000}"/>
    <cellStyle name="Normal 2 16 4 2 2 4" xfId="12945" xr:uid="{00000000-0005-0000-0000-0000542E0000}"/>
    <cellStyle name="Normal 2 16 4 2 2 5" xfId="12946" xr:uid="{00000000-0005-0000-0000-0000552E0000}"/>
    <cellStyle name="Normal 2 16 4 2 2 6" xfId="12947" xr:uid="{00000000-0005-0000-0000-0000562E0000}"/>
    <cellStyle name="Normal 2 16 4 2 2 7" xfId="12948" xr:uid="{00000000-0005-0000-0000-0000572E0000}"/>
    <cellStyle name="Normal 2 16 4 2 2 8" xfId="12949" xr:uid="{00000000-0005-0000-0000-0000582E0000}"/>
    <cellStyle name="Normal 2 16 4 2 3" xfId="12950" xr:uid="{00000000-0005-0000-0000-0000592E0000}"/>
    <cellStyle name="Normal 2 16 4 2 3 2" xfId="12951" xr:uid="{00000000-0005-0000-0000-00005A2E0000}"/>
    <cellStyle name="Normal 2 16 4 2 3 2 2" xfId="12952" xr:uid="{00000000-0005-0000-0000-00005B2E0000}"/>
    <cellStyle name="Normal 2 16 4 2 3 2 3" xfId="12953" xr:uid="{00000000-0005-0000-0000-00005C2E0000}"/>
    <cellStyle name="Normal 2 16 4 2 3 3" xfId="12954" xr:uid="{00000000-0005-0000-0000-00005D2E0000}"/>
    <cellStyle name="Normal 2 16 4 2 3 4" xfId="12955" xr:uid="{00000000-0005-0000-0000-00005E2E0000}"/>
    <cellStyle name="Normal 2 16 4 2 3 5" xfId="12956" xr:uid="{00000000-0005-0000-0000-00005F2E0000}"/>
    <cellStyle name="Normal 2 16 4 2 4" xfId="12957" xr:uid="{00000000-0005-0000-0000-0000602E0000}"/>
    <cellStyle name="Normal 2 16 4 2 4 2" xfId="12958" xr:uid="{00000000-0005-0000-0000-0000612E0000}"/>
    <cellStyle name="Normal 2 16 4 2 4 3" xfId="12959" xr:uid="{00000000-0005-0000-0000-0000622E0000}"/>
    <cellStyle name="Normal 2 16 4 2 5" xfId="12960" xr:uid="{00000000-0005-0000-0000-0000632E0000}"/>
    <cellStyle name="Normal 2 16 4 2 5 2" xfId="12961" xr:uid="{00000000-0005-0000-0000-0000642E0000}"/>
    <cellStyle name="Normal 2 16 4 2 6" xfId="12962" xr:uid="{00000000-0005-0000-0000-0000652E0000}"/>
    <cellStyle name="Normal 2 16 4 2 6 2" xfId="12963" xr:uid="{00000000-0005-0000-0000-0000662E0000}"/>
    <cellStyle name="Normal 2 16 4 2 7" xfId="12964" xr:uid="{00000000-0005-0000-0000-0000672E0000}"/>
    <cellStyle name="Normal 2 16 4 2 8" xfId="12965" xr:uid="{00000000-0005-0000-0000-0000682E0000}"/>
    <cellStyle name="Normal 2 16 4 2 9" xfId="12966" xr:uid="{00000000-0005-0000-0000-0000692E0000}"/>
    <cellStyle name="Normal 2 16 4 2_Age_Gender" xfId="12967" xr:uid="{00000000-0005-0000-0000-00006A2E0000}"/>
    <cellStyle name="Normal 2 16 4 3" xfId="12968" xr:uid="{00000000-0005-0000-0000-00006B2E0000}"/>
    <cellStyle name="Normal 2 16 4 3 2" xfId="12969" xr:uid="{00000000-0005-0000-0000-00006C2E0000}"/>
    <cellStyle name="Normal 2 16 4 3 2 2" xfId="12970" xr:uid="{00000000-0005-0000-0000-00006D2E0000}"/>
    <cellStyle name="Normal 2 16 4 3 2 2 2" xfId="12971" xr:uid="{00000000-0005-0000-0000-00006E2E0000}"/>
    <cellStyle name="Normal 2 16 4 3 2 2 3" xfId="12972" xr:uid="{00000000-0005-0000-0000-00006F2E0000}"/>
    <cellStyle name="Normal 2 16 4 3 2 3" xfId="12973" xr:uid="{00000000-0005-0000-0000-0000702E0000}"/>
    <cellStyle name="Normal 2 16 4 3 2 4" xfId="12974" xr:uid="{00000000-0005-0000-0000-0000712E0000}"/>
    <cellStyle name="Normal 2 16 4 3 2 5" xfId="12975" xr:uid="{00000000-0005-0000-0000-0000722E0000}"/>
    <cellStyle name="Normal 2 16 4 3 3" xfId="12976" xr:uid="{00000000-0005-0000-0000-0000732E0000}"/>
    <cellStyle name="Normal 2 16 4 3 3 2" xfId="12977" xr:uid="{00000000-0005-0000-0000-0000742E0000}"/>
    <cellStyle name="Normal 2 16 4 3 3 3" xfId="12978" xr:uid="{00000000-0005-0000-0000-0000752E0000}"/>
    <cellStyle name="Normal 2 16 4 3 4" xfId="12979" xr:uid="{00000000-0005-0000-0000-0000762E0000}"/>
    <cellStyle name="Normal 2 16 4 3 5" xfId="12980" xr:uid="{00000000-0005-0000-0000-0000772E0000}"/>
    <cellStyle name="Normal 2 16 4 3 6" xfId="12981" xr:uid="{00000000-0005-0000-0000-0000782E0000}"/>
    <cellStyle name="Normal 2 16 4 3 7" xfId="12982" xr:uid="{00000000-0005-0000-0000-0000792E0000}"/>
    <cellStyle name="Normal 2 16 4 3 8" xfId="12983" xr:uid="{00000000-0005-0000-0000-00007A2E0000}"/>
    <cellStyle name="Normal 2 16 4 4" xfId="12984" xr:uid="{00000000-0005-0000-0000-00007B2E0000}"/>
    <cellStyle name="Normal 2 16 4 4 2" xfId="12985" xr:uid="{00000000-0005-0000-0000-00007C2E0000}"/>
    <cellStyle name="Normal 2 16 4 4 2 2" xfId="12986" xr:uid="{00000000-0005-0000-0000-00007D2E0000}"/>
    <cellStyle name="Normal 2 16 4 4 2 3" xfId="12987" xr:uid="{00000000-0005-0000-0000-00007E2E0000}"/>
    <cellStyle name="Normal 2 16 4 4 3" xfId="12988" xr:uid="{00000000-0005-0000-0000-00007F2E0000}"/>
    <cellStyle name="Normal 2 16 4 4 4" xfId="12989" xr:uid="{00000000-0005-0000-0000-0000802E0000}"/>
    <cellStyle name="Normal 2 16 4 4 5" xfId="12990" xr:uid="{00000000-0005-0000-0000-0000812E0000}"/>
    <cellStyle name="Normal 2 16 4 4 6" xfId="12991" xr:uid="{00000000-0005-0000-0000-0000822E0000}"/>
    <cellStyle name="Normal 2 16 4 4 7" xfId="12992" xr:uid="{00000000-0005-0000-0000-0000832E0000}"/>
    <cellStyle name="Normal 2 16 4 5" xfId="12993" xr:uid="{00000000-0005-0000-0000-0000842E0000}"/>
    <cellStyle name="Normal 2 16 4 5 2" xfId="12994" xr:uid="{00000000-0005-0000-0000-0000852E0000}"/>
    <cellStyle name="Normal 2 16 4 5 2 2" xfId="12995" xr:uid="{00000000-0005-0000-0000-0000862E0000}"/>
    <cellStyle name="Normal 2 16 4 5 2 3" xfId="12996" xr:uid="{00000000-0005-0000-0000-0000872E0000}"/>
    <cellStyle name="Normal 2 16 4 5 3" xfId="12997" xr:uid="{00000000-0005-0000-0000-0000882E0000}"/>
    <cellStyle name="Normal 2 16 4 5 4" xfId="12998" xr:uid="{00000000-0005-0000-0000-0000892E0000}"/>
    <cellStyle name="Normal 2 16 4 5 5" xfId="12999" xr:uid="{00000000-0005-0000-0000-00008A2E0000}"/>
    <cellStyle name="Normal 2 16 4 6" xfId="13000" xr:uid="{00000000-0005-0000-0000-00008B2E0000}"/>
    <cellStyle name="Normal 2 16 4 6 2" xfId="13001" xr:uid="{00000000-0005-0000-0000-00008C2E0000}"/>
    <cellStyle name="Normal 2 16 4 6 3" xfId="13002" xr:uid="{00000000-0005-0000-0000-00008D2E0000}"/>
    <cellStyle name="Normal 2 16 4 7" xfId="13003" xr:uid="{00000000-0005-0000-0000-00008E2E0000}"/>
    <cellStyle name="Normal 2 16 4 7 2" xfId="13004" xr:uid="{00000000-0005-0000-0000-00008F2E0000}"/>
    <cellStyle name="Normal 2 16 4 8" xfId="13005" xr:uid="{00000000-0005-0000-0000-0000902E0000}"/>
    <cellStyle name="Normal 2 16 4 8 2" xfId="13006" xr:uid="{00000000-0005-0000-0000-0000912E0000}"/>
    <cellStyle name="Normal 2 16 4 9" xfId="13007" xr:uid="{00000000-0005-0000-0000-0000922E0000}"/>
    <cellStyle name="Normal 2 16 4_Age_Gender" xfId="13008" xr:uid="{00000000-0005-0000-0000-0000932E0000}"/>
    <cellStyle name="Normal 2 16 5" xfId="13009" xr:uid="{00000000-0005-0000-0000-0000942E0000}"/>
    <cellStyle name="Normal 2 16 5 10" xfId="13010" xr:uid="{00000000-0005-0000-0000-0000952E0000}"/>
    <cellStyle name="Normal 2 16 5 2" xfId="13011" xr:uid="{00000000-0005-0000-0000-0000962E0000}"/>
    <cellStyle name="Normal 2 16 5 2 2" xfId="13012" xr:uid="{00000000-0005-0000-0000-0000972E0000}"/>
    <cellStyle name="Normal 2 16 5 2 2 2" xfId="13013" xr:uid="{00000000-0005-0000-0000-0000982E0000}"/>
    <cellStyle name="Normal 2 16 5 2 2 2 2" xfId="13014" xr:uid="{00000000-0005-0000-0000-0000992E0000}"/>
    <cellStyle name="Normal 2 16 5 2 2 2 3" xfId="13015" xr:uid="{00000000-0005-0000-0000-00009A2E0000}"/>
    <cellStyle name="Normal 2 16 5 2 2 3" xfId="13016" xr:uid="{00000000-0005-0000-0000-00009B2E0000}"/>
    <cellStyle name="Normal 2 16 5 2 2 4" xfId="13017" xr:uid="{00000000-0005-0000-0000-00009C2E0000}"/>
    <cellStyle name="Normal 2 16 5 2 2 5" xfId="13018" xr:uid="{00000000-0005-0000-0000-00009D2E0000}"/>
    <cellStyle name="Normal 2 16 5 2 3" xfId="13019" xr:uid="{00000000-0005-0000-0000-00009E2E0000}"/>
    <cellStyle name="Normal 2 16 5 2 3 2" xfId="13020" xr:uid="{00000000-0005-0000-0000-00009F2E0000}"/>
    <cellStyle name="Normal 2 16 5 2 3 3" xfId="13021" xr:uid="{00000000-0005-0000-0000-0000A02E0000}"/>
    <cellStyle name="Normal 2 16 5 2 4" xfId="13022" xr:uid="{00000000-0005-0000-0000-0000A12E0000}"/>
    <cellStyle name="Normal 2 16 5 2 5" xfId="13023" xr:uid="{00000000-0005-0000-0000-0000A22E0000}"/>
    <cellStyle name="Normal 2 16 5 2 6" xfId="13024" xr:uid="{00000000-0005-0000-0000-0000A32E0000}"/>
    <cellStyle name="Normal 2 16 5 2 7" xfId="13025" xr:uid="{00000000-0005-0000-0000-0000A42E0000}"/>
    <cellStyle name="Normal 2 16 5 2 8" xfId="13026" xr:uid="{00000000-0005-0000-0000-0000A52E0000}"/>
    <cellStyle name="Normal 2 16 5 3" xfId="13027" xr:uid="{00000000-0005-0000-0000-0000A62E0000}"/>
    <cellStyle name="Normal 2 16 5 3 2" xfId="13028" xr:uid="{00000000-0005-0000-0000-0000A72E0000}"/>
    <cellStyle name="Normal 2 16 5 3 2 2" xfId="13029" xr:uid="{00000000-0005-0000-0000-0000A82E0000}"/>
    <cellStyle name="Normal 2 16 5 3 2 3" xfId="13030" xr:uid="{00000000-0005-0000-0000-0000A92E0000}"/>
    <cellStyle name="Normal 2 16 5 3 3" xfId="13031" xr:uid="{00000000-0005-0000-0000-0000AA2E0000}"/>
    <cellStyle name="Normal 2 16 5 3 4" xfId="13032" xr:uid="{00000000-0005-0000-0000-0000AB2E0000}"/>
    <cellStyle name="Normal 2 16 5 3 5" xfId="13033" xr:uid="{00000000-0005-0000-0000-0000AC2E0000}"/>
    <cellStyle name="Normal 2 16 5 4" xfId="13034" xr:uid="{00000000-0005-0000-0000-0000AD2E0000}"/>
    <cellStyle name="Normal 2 16 5 4 2" xfId="13035" xr:uid="{00000000-0005-0000-0000-0000AE2E0000}"/>
    <cellStyle name="Normal 2 16 5 4 3" xfId="13036" xr:uid="{00000000-0005-0000-0000-0000AF2E0000}"/>
    <cellStyle name="Normal 2 16 5 5" xfId="13037" xr:uid="{00000000-0005-0000-0000-0000B02E0000}"/>
    <cellStyle name="Normal 2 16 5 5 2" xfId="13038" xr:uid="{00000000-0005-0000-0000-0000B12E0000}"/>
    <cellStyle name="Normal 2 16 5 6" xfId="13039" xr:uid="{00000000-0005-0000-0000-0000B22E0000}"/>
    <cellStyle name="Normal 2 16 5 6 2" xfId="13040" xr:uid="{00000000-0005-0000-0000-0000B32E0000}"/>
    <cellStyle name="Normal 2 16 5 7" xfId="13041" xr:uid="{00000000-0005-0000-0000-0000B42E0000}"/>
    <cellStyle name="Normal 2 16 5 8" xfId="13042" xr:uid="{00000000-0005-0000-0000-0000B52E0000}"/>
    <cellStyle name="Normal 2 16 5 9" xfId="13043" xr:uid="{00000000-0005-0000-0000-0000B62E0000}"/>
    <cellStyle name="Normal 2 16 5_Age_Gender" xfId="13044" xr:uid="{00000000-0005-0000-0000-0000B72E0000}"/>
    <cellStyle name="Normal 2 16 6" xfId="13045" xr:uid="{00000000-0005-0000-0000-0000B82E0000}"/>
    <cellStyle name="Normal 2 16 6 2" xfId="13046" xr:uid="{00000000-0005-0000-0000-0000B92E0000}"/>
    <cellStyle name="Normal 2 16 6 2 2" xfId="13047" xr:uid="{00000000-0005-0000-0000-0000BA2E0000}"/>
    <cellStyle name="Normal 2 16 6 2 2 2" xfId="13048" xr:uid="{00000000-0005-0000-0000-0000BB2E0000}"/>
    <cellStyle name="Normal 2 16 6 2 2 3" xfId="13049" xr:uid="{00000000-0005-0000-0000-0000BC2E0000}"/>
    <cellStyle name="Normal 2 16 6 2 3" xfId="13050" xr:uid="{00000000-0005-0000-0000-0000BD2E0000}"/>
    <cellStyle name="Normal 2 16 6 2 4" xfId="13051" xr:uid="{00000000-0005-0000-0000-0000BE2E0000}"/>
    <cellStyle name="Normal 2 16 6 2 5" xfId="13052" xr:uid="{00000000-0005-0000-0000-0000BF2E0000}"/>
    <cellStyle name="Normal 2 16 6 3" xfId="13053" xr:uid="{00000000-0005-0000-0000-0000C02E0000}"/>
    <cellStyle name="Normal 2 16 6 3 2" xfId="13054" xr:uid="{00000000-0005-0000-0000-0000C12E0000}"/>
    <cellStyle name="Normal 2 16 6 3 3" xfId="13055" xr:uid="{00000000-0005-0000-0000-0000C22E0000}"/>
    <cellStyle name="Normal 2 16 6 4" xfId="13056" xr:uid="{00000000-0005-0000-0000-0000C32E0000}"/>
    <cellStyle name="Normal 2 16 6 5" xfId="13057" xr:uid="{00000000-0005-0000-0000-0000C42E0000}"/>
    <cellStyle name="Normal 2 16 6 6" xfId="13058" xr:uid="{00000000-0005-0000-0000-0000C52E0000}"/>
    <cellStyle name="Normal 2 16 6 7" xfId="13059" xr:uid="{00000000-0005-0000-0000-0000C62E0000}"/>
    <cellStyle name="Normal 2 16 6 8" xfId="13060" xr:uid="{00000000-0005-0000-0000-0000C72E0000}"/>
    <cellStyle name="Normal 2 16 7" xfId="13061" xr:uid="{00000000-0005-0000-0000-0000C82E0000}"/>
    <cellStyle name="Normal 2 16 7 2" xfId="13062" xr:uid="{00000000-0005-0000-0000-0000C92E0000}"/>
    <cellStyle name="Normal 2 16 7 2 2" xfId="13063" xr:uid="{00000000-0005-0000-0000-0000CA2E0000}"/>
    <cellStyle name="Normal 2 16 7 2 3" xfId="13064" xr:uid="{00000000-0005-0000-0000-0000CB2E0000}"/>
    <cellStyle name="Normal 2 16 7 3" xfId="13065" xr:uid="{00000000-0005-0000-0000-0000CC2E0000}"/>
    <cellStyle name="Normal 2 16 7 4" xfId="13066" xr:uid="{00000000-0005-0000-0000-0000CD2E0000}"/>
    <cellStyle name="Normal 2 16 7 5" xfId="13067" xr:uid="{00000000-0005-0000-0000-0000CE2E0000}"/>
    <cellStyle name="Normal 2 16 7 6" xfId="13068" xr:uid="{00000000-0005-0000-0000-0000CF2E0000}"/>
    <cellStyle name="Normal 2 16 7 7" xfId="13069" xr:uid="{00000000-0005-0000-0000-0000D02E0000}"/>
    <cellStyle name="Normal 2 16 8" xfId="13070" xr:uid="{00000000-0005-0000-0000-0000D12E0000}"/>
    <cellStyle name="Normal 2 16 8 2" xfId="13071" xr:uid="{00000000-0005-0000-0000-0000D22E0000}"/>
    <cellStyle name="Normal 2 16 8 2 2" xfId="13072" xr:uid="{00000000-0005-0000-0000-0000D32E0000}"/>
    <cellStyle name="Normal 2 16 8 2 3" xfId="13073" xr:uid="{00000000-0005-0000-0000-0000D42E0000}"/>
    <cellStyle name="Normal 2 16 8 3" xfId="13074" xr:uid="{00000000-0005-0000-0000-0000D52E0000}"/>
    <cellStyle name="Normal 2 16 8 4" xfId="13075" xr:uid="{00000000-0005-0000-0000-0000D62E0000}"/>
    <cellStyle name="Normal 2 16 8 5" xfId="13076" xr:uid="{00000000-0005-0000-0000-0000D72E0000}"/>
    <cellStyle name="Normal 2 16 9" xfId="13077" xr:uid="{00000000-0005-0000-0000-0000D82E0000}"/>
    <cellStyle name="Normal 2 16 9 2" xfId="13078" xr:uid="{00000000-0005-0000-0000-0000D92E0000}"/>
    <cellStyle name="Normal 2 16 9 3" xfId="13079" xr:uid="{00000000-0005-0000-0000-0000DA2E0000}"/>
    <cellStyle name="Normal 2 16_Age_Gender" xfId="13080" xr:uid="{00000000-0005-0000-0000-0000DB2E0000}"/>
    <cellStyle name="Normal 2 17" xfId="206" xr:uid="{00000000-0005-0000-0000-0000DC2E0000}"/>
    <cellStyle name="Normal 2 17 10" xfId="13081" xr:uid="{00000000-0005-0000-0000-0000DD2E0000}"/>
    <cellStyle name="Normal 2 17 10 2" xfId="13082" xr:uid="{00000000-0005-0000-0000-0000DE2E0000}"/>
    <cellStyle name="Normal 2 17 10 3" xfId="13083" xr:uid="{00000000-0005-0000-0000-0000DF2E0000}"/>
    <cellStyle name="Normal 2 17 11" xfId="13084" xr:uid="{00000000-0005-0000-0000-0000E02E0000}"/>
    <cellStyle name="Normal 2 17 11 2" xfId="13085" xr:uid="{00000000-0005-0000-0000-0000E12E0000}"/>
    <cellStyle name="Normal 2 17 11 3" xfId="13086" xr:uid="{00000000-0005-0000-0000-0000E22E0000}"/>
    <cellStyle name="Normal 2 17 12" xfId="13087" xr:uid="{00000000-0005-0000-0000-0000E32E0000}"/>
    <cellStyle name="Normal 2 17 12 2" xfId="13088" xr:uid="{00000000-0005-0000-0000-0000E42E0000}"/>
    <cellStyle name="Normal 2 17 13" xfId="13089" xr:uid="{00000000-0005-0000-0000-0000E52E0000}"/>
    <cellStyle name="Normal 2 17 14" xfId="13090" xr:uid="{00000000-0005-0000-0000-0000E62E0000}"/>
    <cellStyle name="Normal 2 17 15" xfId="13091" xr:uid="{00000000-0005-0000-0000-0000E72E0000}"/>
    <cellStyle name="Normal 2 17 16" xfId="13092" xr:uid="{00000000-0005-0000-0000-0000E82E0000}"/>
    <cellStyle name="Normal 2 17 17" xfId="13093" xr:uid="{00000000-0005-0000-0000-0000E92E0000}"/>
    <cellStyle name="Normal 2 17 2" xfId="1207" xr:uid="{00000000-0005-0000-0000-0000EA2E0000}"/>
    <cellStyle name="Normal 2 17 2 10" xfId="13094" xr:uid="{00000000-0005-0000-0000-0000EB2E0000}"/>
    <cellStyle name="Normal 2 17 2 11" xfId="13095" xr:uid="{00000000-0005-0000-0000-0000EC2E0000}"/>
    <cellStyle name="Normal 2 17 2 12" xfId="13096" xr:uid="{00000000-0005-0000-0000-0000ED2E0000}"/>
    <cellStyle name="Normal 2 17 2 13" xfId="13097" xr:uid="{00000000-0005-0000-0000-0000EE2E0000}"/>
    <cellStyle name="Normal 2 17 2 2" xfId="13098" xr:uid="{00000000-0005-0000-0000-0000EF2E0000}"/>
    <cellStyle name="Normal 2 17 2 2 10" xfId="13099" xr:uid="{00000000-0005-0000-0000-0000F02E0000}"/>
    <cellStyle name="Normal 2 17 2 2 2" xfId="13100" xr:uid="{00000000-0005-0000-0000-0000F12E0000}"/>
    <cellStyle name="Normal 2 17 2 2 2 2" xfId="13101" xr:uid="{00000000-0005-0000-0000-0000F22E0000}"/>
    <cellStyle name="Normal 2 17 2 2 2 2 2" xfId="13102" xr:uid="{00000000-0005-0000-0000-0000F32E0000}"/>
    <cellStyle name="Normal 2 17 2 2 2 2 2 2" xfId="13103" xr:uid="{00000000-0005-0000-0000-0000F42E0000}"/>
    <cellStyle name="Normal 2 17 2 2 2 2 2 3" xfId="13104" xr:uid="{00000000-0005-0000-0000-0000F52E0000}"/>
    <cellStyle name="Normal 2 17 2 2 2 2 3" xfId="13105" xr:uid="{00000000-0005-0000-0000-0000F62E0000}"/>
    <cellStyle name="Normal 2 17 2 2 2 2 4" xfId="13106" xr:uid="{00000000-0005-0000-0000-0000F72E0000}"/>
    <cellStyle name="Normal 2 17 2 2 2 2 5" xfId="13107" xr:uid="{00000000-0005-0000-0000-0000F82E0000}"/>
    <cellStyle name="Normal 2 17 2 2 2 3" xfId="13108" xr:uid="{00000000-0005-0000-0000-0000F92E0000}"/>
    <cellStyle name="Normal 2 17 2 2 2 3 2" xfId="13109" xr:uid="{00000000-0005-0000-0000-0000FA2E0000}"/>
    <cellStyle name="Normal 2 17 2 2 2 3 3" xfId="13110" xr:uid="{00000000-0005-0000-0000-0000FB2E0000}"/>
    <cellStyle name="Normal 2 17 2 2 2 4" xfId="13111" xr:uid="{00000000-0005-0000-0000-0000FC2E0000}"/>
    <cellStyle name="Normal 2 17 2 2 2 5" xfId="13112" xr:uid="{00000000-0005-0000-0000-0000FD2E0000}"/>
    <cellStyle name="Normal 2 17 2 2 2 6" xfId="13113" xr:uid="{00000000-0005-0000-0000-0000FE2E0000}"/>
    <cellStyle name="Normal 2 17 2 2 2 7" xfId="13114" xr:uid="{00000000-0005-0000-0000-0000FF2E0000}"/>
    <cellStyle name="Normal 2 17 2 2 2 8" xfId="13115" xr:uid="{00000000-0005-0000-0000-0000002F0000}"/>
    <cellStyle name="Normal 2 17 2 2 3" xfId="13116" xr:uid="{00000000-0005-0000-0000-0000012F0000}"/>
    <cellStyle name="Normal 2 17 2 2 3 2" xfId="13117" xr:uid="{00000000-0005-0000-0000-0000022F0000}"/>
    <cellStyle name="Normal 2 17 2 2 3 2 2" xfId="13118" xr:uid="{00000000-0005-0000-0000-0000032F0000}"/>
    <cellStyle name="Normal 2 17 2 2 3 2 3" xfId="13119" xr:uid="{00000000-0005-0000-0000-0000042F0000}"/>
    <cellStyle name="Normal 2 17 2 2 3 3" xfId="13120" xr:uid="{00000000-0005-0000-0000-0000052F0000}"/>
    <cellStyle name="Normal 2 17 2 2 3 4" xfId="13121" xr:uid="{00000000-0005-0000-0000-0000062F0000}"/>
    <cellStyle name="Normal 2 17 2 2 3 5" xfId="13122" xr:uid="{00000000-0005-0000-0000-0000072F0000}"/>
    <cellStyle name="Normal 2 17 2 2 4" xfId="13123" xr:uid="{00000000-0005-0000-0000-0000082F0000}"/>
    <cellStyle name="Normal 2 17 2 2 4 2" xfId="13124" xr:uid="{00000000-0005-0000-0000-0000092F0000}"/>
    <cellStyle name="Normal 2 17 2 2 4 3" xfId="13125" xr:uid="{00000000-0005-0000-0000-00000A2F0000}"/>
    <cellStyle name="Normal 2 17 2 2 5" xfId="13126" xr:uid="{00000000-0005-0000-0000-00000B2F0000}"/>
    <cellStyle name="Normal 2 17 2 2 5 2" xfId="13127" xr:uid="{00000000-0005-0000-0000-00000C2F0000}"/>
    <cellStyle name="Normal 2 17 2 2 6" xfId="13128" xr:uid="{00000000-0005-0000-0000-00000D2F0000}"/>
    <cellStyle name="Normal 2 17 2 2 6 2" xfId="13129" xr:uid="{00000000-0005-0000-0000-00000E2F0000}"/>
    <cellStyle name="Normal 2 17 2 2 7" xfId="13130" xr:uid="{00000000-0005-0000-0000-00000F2F0000}"/>
    <cellStyle name="Normal 2 17 2 2 8" xfId="13131" xr:uid="{00000000-0005-0000-0000-0000102F0000}"/>
    <cellStyle name="Normal 2 17 2 2 9" xfId="13132" xr:uid="{00000000-0005-0000-0000-0000112F0000}"/>
    <cellStyle name="Normal 2 17 2 2_Age_Gender" xfId="13133" xr:uid="{00000000-0005-0000-0000-0000122F0000}"/>
    <cellStyle name="Normal 2 17 2 3" xfId="13134" xr:uid="{00000000-0005-0000-0000-0000132F0000}"/>
    <cellStyle name="Normal 2 17 2 3 2" xfId="13135" xr:uid="{00000000-0005-0000-0000-0000142F0000}"/>
    <cellStyle name="Normal 2 17 2 3 2 2" xfId="13136" xr:uid="{00000000-0005-0000-0000-0000152F0000}"/>
    <cellStyle name="Normal 2 17 2 3 2 2 2" xfId="13137" xr:uid="{00000000-0005-0000-0000-0000162F0000}"/>
    <cellStyle name="Normal 2 17 2 3 2 2 3" xfId="13138" xr:uid="{00000000-0005-0000-0000-0000172F0000}"/>
    <cellStyle name="Normal 2 17 2 3 2 3" xfId="13139" xr:uid="{00000000-0005-0000-0000-0000182F0000}"/>
    <cellStyle name="Normal 2 17 2 3 2 4" xfId="13140" xr:uid="{00000000-0005-0000-0000-0000192F0000}"/>
    <cellStyle name="Normal 2 17 2 3 2 5" xfId="13141" xr:uid="{00000000-0005-0000-0000-00001A2F0000}"/>
    <cellStyle name="Normal 2 17 2 3 3" xfId="13142" xr:uid="{00000000-0005-0000-0000-00001B2F0000}"/>
    <cellStyle name="Normal 2 17 2 3 3 2" xfId="13143" xr:uid="{00000000-0005-0000-0000-00001C2F0000}"/>
    <cellStyle name="Normal 2 17 2 3 3 3" xfId="13144" xr:uid="{00000000-0005-0000-0000-00001D2F0000}"/>
    <cellStyle name="Normal 2 17 2 3 4" xfId="13145" xr:uid="{00000000-0005-0000-0000-00001E2F0000}"/>
    <cellStyle name="Normal 2 17 2 3 5" xfId="13146" xr:uid="{00000000-0005-0000-0000-00001F2F0000}"/>
    <cellStyle name="Normal 2 17 2 3 6" xfId="13147" xr:uid="{00000000-0005-0000-0000-0000202F0000}"/>
    <cellStyle name="Normal 2 17 2 3 7" xfId="13148" xr:uid="{00000000-0005-0000-0000-0000212F0000}"/>
    <cellStyle name="Normal 2 17 2 3 8" xfId="13149" xr:uid="{00000000-0005-0000-0000-0000222F0000}"/>
    <cellStyle name="Normal 2 17 2 4" xfId="13150" xr:uid="{00000000-0005-0000-0000-0000232F0000}"/>
    <cellStyle name="Normal 2 17 2 4 2" xfId="13151" xr:uid="{00000000-0005-0000-0000-0000242F0000}"/>
    <cellStyle name="Normal 2 17 2 4 2 2" xfId="13152" xr:uid="{00000000-0005-0000-0000-0000252F0000}"/>
    <cellStyle name="Normal 2 17 2 4 2 3" xfId="13153" xr:uid="{00000000-0005-0000-0000-0000262F0000}"/>
    <cellStyle name="Normal 2 17 2 4 3" xfId="13154" xr:uid="{00000000-0005-0000-0000-0000272F0000}"/>
    <cellStyle name="Normal 2 17 2 4 4" xfId="13155" xr:uid="{00000000-0005-0000-0000-0000282F0000}"/>
    <cellStyle name="Normal 2 17 2 4 5" xfId="13156" xr:uid="{00000000-0005-0000-0000-0000292F0000}"/>
    <cellStyle name="Normal 2 17 2 4 6" xfId="13157" xr:uid="{00000000-0005-0000-0000-00002A2F0000}"/>
    <cellStyle name="Normal 2 17 2 4 7" xfId="13158" xr:uid="{00000000-0005-0000-0000-00002B2F0000}"/>
    <cellStyle name="Normal 2 17 2 5" xfId="13159" xr:uid="{00000000-0005-0000-0000-00002C2F0000}"/>
    <cellStyle name="Normal 2 17 2 5 2" xfId="13160" xr:uid="{00000000-0005-0000-0000-00002D2F0000}"/>
    <cellStyle name="Normal 2 17 2 5 2 2" xfId="13161" xr:uid="{00000000-0005-0000-0000-00002E2F0000}"/>
    <cellStyle name="Normal 2 17 2 5 2 3" xfId="13162" xr:uid="{00000000-0005-0000-0000-00002F2F0000}"/>
    <cellStyle name="Normal 2 17 2 5 3" xfId="13163" xr:uid="{00000000-0005-0000-0000-0000302F0000}"/>
    <cellStyle name="Normal 2 17 2 5 4" xfId="13164" xr:uid="{00000000-0005-0000-0000-0000312F0000}"/>
    <cellStyle name="Normal 2 17 2 5 5" xfId="13165" xr:uid="{00000000-0005-0000-0000-0000322F0000}"/>
    <cellStyle name="Normal 2 17 2 6" xfId="13166" xr:uid="{00000000-0005-0000-0000-0000332F0000}"/>
    <cellStyle name="Normal 2 17 2 6 2" xfId="13167" xr:uid="{00000000-0005-0000-0000-0000342F0000}"/>
    <cellStyle name="Normal 2 17 2 6 3" xfId="13168" xr:uid="{00000000-0005-0000-0000-0000352F0000}"/>
    <cellStyle name="Normal 2 17 2 7" xfId="13169" xr:uid="{00000000-0005-0000-0000-0000362F0000}"/>
    <cellStyle name="Normal 2 17 2 7 2" xfId="13170" xr:uid="{00000000-0005-0000-0000-0000372F0000}"/>
    <cellStyle name="Normal 2 17 2 7 3" xfId="13171" xr:uid="{00000000-0005-0000-0000-0000382F0000}"/>
    <cellStyle name="Normal 2 17 2 8" xfId="13172" xr:uid="{00000000-0005-0000-0000-0000392F0000}"/>
    <cellStyle name="Normal 2 17 2 8 2" xfId="13173" xr:uid="{00000000-0005-0000-0000-00003A2F0000}"/>
    <cellStyle name="Normal 2 17 2 9" xfId="13174" xr:uid="{00000000-0005-0000-0000-00003B2F0000}"/>
    <cellStyle name="Normal 2 17 2_Age_Gender" xfId="13175" xr:uid="{00000000-0005-0000-0000-00003C2F0000}"/>
    <cellStyle name="Normal 2 17 3" xfId="1208" xr:uid="{00000000-0005-0000-0000-00003D2F0000}"/>
    <cellStyle name="Normal 2 17 4" xfId="1209" xr:uid="{00000000-0005-0000-0000-00003E2F0000}"/>
    <cellStyle name="Normal 2 17 4 10" xfId="13176" xr:uid="{00000000-0005-0000-0000-00003F2F0000}"/>
    <cellStyle name="Normal 2 17 4 11" xfId="13177" xr:uid="{00000000-0005-0000-0000-0000402F0000}"/>
    <cellStyle name="Normal 2 17 4 12" xfId="13178" xr:uid="{00000000-0005-0000-0000-0000412F0000}"/>
    <cellStyle name="Normal 2 17 4 2" xfId="13179" xr:uid="{00000000-0005-0000-0000-0000422F0000}"/>
    <cellStyle name="Normal 2 17 4 2 10" xfId="13180" xr:uid="{00000000-0005-0000-0000-0000432F0000}"/>
    <cellStyle name="Normal 2 17 4 2 2" xfId="13181" xr:uid="{00000000-0005-0000-0000-0000442F0000}"/>
    <cellStyle name="Normal 2 17 4 2 2 2" xfId="13182" xr:uid="{00000000-0005-0000-0000-0000452F0000}"/>
    <cellStyle name="Normal 2 17 4 2 2 2 2" xfId="13183" xr:uid="{00000000-0005-0000-0000-0000462F0000}"/>
    <cellStyle name="Normal 2 17 4 2 2 2 2 2" xfId="13184" xr:uid="{00000000-0005-0000-0000-0000472F0000}"/>
    <cellStyle name="Normal 2 17 4 2 2 2 2 3" xfId="13185" xr:uid="{00000000-0005-0000-0000-0000482F0000}"/>
    <cellStyle name="Normal 2 17 4 2 2 2 3" xfId="13186" xr:uid="{00000000-0005-0000-0000-0000492F0000}"/>
    <cellStyle name="Normal 2 17 4 2 2 2 4" xfId="13187" xr:uid="{00000000-0005-0000-0000-00004A2F0000}"/>
    <cellStyle name="Normal 2 17 4 2 2 2 5" xfId="13188" xr:uid="{00000000-0005-0000-0000-00004B2F0000}"/>
    <cellStyle name="Normal 2 17 4 2 2 3" xfId="13189" xr:uid="{00000000-0005-0000-0000-00004C2F0000}"/>
    <cellStyle name="Normal 2 17 4 2 2 3 2" xfId="13190" xr:uid="{00000000-0005-0000-0000-00004D2F0000}"/>
    <cellStyle name="Normal 2 17 4 2 2 3 3" xfId="13191" xr:uid="{00000000-0005-0000-0000-00004E2F0000}"/>
    <cellStyle name="Normal 2 17 4 2 2 4" xfId="13192" xr:uid="{00000000-0005-0000-0000-00004F2F0000}"/>
    <cellStyle name="Normal 2 17 4 2 2 5" xfId="13193" xr:uid="{00000000-0005-0000-0000-0000502F0000}"/>
    <cellStyle name="Normal 2 17 4 2 2 6" xfId="13194" xr:uid="{00000000-0005-0000-0000-0000512F0000}"/>
    <cellStyle name="Normal 2 17 4 2 2 7" xfId="13195" xr:uid="{00000000-0005-0000-0000-0000522F0000}"/>
    <cellStyle name="Normal 2 17 4 2 2 8" xfId="13196" xr:uid="{00000000-0005-0000-0000-0000532F0000}"/>
    <cellStyle name="Normal 2 17 4 2 3" xfId="13197" xr:uid="{00000000-0005-0000-0000-0000542F0000}"/>
    <cellStyle name="Normal 2 17 4 2 3 2" xfId="13198" xr:uid="{00000000-0005-0000-0000-0000552F0000}"/>
    <cellStyle name="Normal 2 17 4 2 3 2 2" xfId="13199" xr:uid="{00000000-0005-0000-0000-0000562F0000}"/>
    <cellStyle name="Normal 2 17 4 2 3 2 3" xfId="13200" xr:uid="{00000000-0005-0000-0000-0000572F0000}"/>
    <cellStyle name="Normal 2 17 4 2 3 3" xfId="13201" xr:uid="{00000000-0005-0000-0000-0000582F0000}"/>
    <cellStyle name="Normal 2 17 4 2 3 4" xfId="13202" xr:uid="{00000000-0005-0000-0000-0000592F0000}"/>
    <cellStyle name="Normal 2 17 4 2 3 5" xfId="13203" xr:uid="{00000000-0005-0000-0000-00005A2F0000}"/>
    <cellStyle name="Normal 2 17 4 2 4" xfId="13204" xr:uid="{00000000-0005-0000-0000-00005B2F0000}"/>
    <cellStyle name="Normal 2 17 4 2 4 2" xfId="13205" xr:uid="{00000000-0005-0000-0000-00005C2F0000}"/>
    <cellStyle name="Normal 2 17 4 2 4 3" xfId="13206" xr:uid="{00000000-0005-0000-0000-00005D2F0000}"/>
    <cellStyle name="Normal 2 17 4 2 5" xfId="13207" xr:uid="{00000000-0005-0000-0000-00005E2F0000}"/>
    <cellStyle name="Normal 2 17 4 2 5 2" xfId="13208" xr:uid="{00000000-0005-0000-0000-00005F2F0000}"/>
    <cellStyle name="Normal 2 17 4 2 6" xfId="13209" xr:uid="{00000000-0005-0000-0000-0000602F0000}"/>
    <cellStyle name="Normal 2 17 4 2 6 2" xfId="13210" xr:uid="{00000000-0005-0000-0000-0000612F0000}"/>
    <cellStyle name="Normal 2 17 4 2 7" xfId="13211" xr:uid="{00000000-0005-0000-0000-0000622F0000}"/>
    <cellStyle name="Normal 2 17 4 2 8" xfId="13212" xr:uid="{00000000-0005-0000-0000-0000632F0000}"/>
    <cellStyle name="Normal 2 17 4 2 9" xfId="13213" xr:uid="{00000000-0005-0000-0000-0000642F0000}"/>
    <cellStyle name="Normal 2 17 4 2_Age_Gender" xfId="13214" xr:uid="{00000000-0005-0000-0000-0000652F0000}"/>
    <cellStyle name="Normal 2 17 4 3" xfId="13215" xr:uid="{00000000-0005-0000-0000-0000662F0000}"/>
    <cellStyle name="Normal 2 17 4 3 2" xfId="13216" xr:uid="{00000000-0005-0000-0000-0000672F0000}"/>
    <cellStyle name="Normal 2 17 4 3 2 2" xfId="13217" xr:uid="{00000000-0005-0000-0000-0000682F0000}"/>
    <cellStyle name="Normal 2 17 4 3 2 2 2" xfId="13218" xr:uid="{00000000-0005-0000-0000-0000692F0000}"/>
    <cellStyle name="Normal 2 17 4 3 2 2 3" xfId="13219" xr:uid="{00000000-0005-0000-0000-00006A2F0000}"/>
    <cellStyle name="Normal 2 17 4 3 2 3" xfId="13220" xr:uid="{00000000-0005-0000-0000-00006B2F0000}"/>
    <cellStyle name="Normal 2 17 4 3 2 4" xfId="13221" xr:uid="{00000000-0005-0000-0000-00006C2F0000}"/>
    <cellStyle name="Normal 2 17 4 3 2 5" xfId="13222" xr:uid="{00000000-0005-0000-0000-00006D2F0000}"/>
    <cellStyle name="Normal 2 17 4 3 3" xfId="13223" xr:uid="{00000000-0005-0000-0000-00006E2F0000}"/>
    <cellStyle name="Normal 2 17 4 3 3 2" xfId="13224" xr:uid="{00000000-0005-0000-0000-00006F2F0000}"/>
    <cellStyle name="Normal 2 17 4 3 3 3" xfId="13225" xr:uid="{00000000-0005-0000-0000-0000702F0000}"/>
    <cellStyle name="Normal 2 17 4 3 4" xfId="13226" xr:uid="{00000000-0005-0000-0000-0000712F0000}"/>
    <cellStyle name="Normal 2 17 4 3 5" xfId="13227" xr:uid="{00000000-0005-0000-0000-0000722F0000}"/>
    <cellStyle name="Normal 2 17 4 3 6" xfId="13228" xr:uid="{00000000-0005-0000-0000-0000732F0000}"/>
    <cellStyle name="Normal 2 17 4 3 7" xfId="13229" xr:uid="{00000000-0005-0000-0000-0000742F0000}"/>
    <cellStyle name="Normal 2 17 4 3 8" xfId="13230" xr:uid="{00000000-0005-0000-0000-0000752F0000}"/>
    <cellStyle name="Normal 2 17 4 4" xfId="13231" xr:uid="{00000000-0005-0000-0000-0000762F0000}"/>
    <cellStyle name="Normal 2 17 4 4 2" xfId="13232" xr:uid="{00000000-0005-0000-0000-0000772F0000}"/>
    <cellStyle name="Normal 2 17 4 4 2 2" xfId="13233" xr:uid="{00000000-0005-0000-0000-0000782F0000}"/>
    <cellStyle name="Normal 2 17 4 4 2 3" xfId="13234" xr:uid="{00000000-0005-0000-0000-0000792F0000}"/>
    <cellStyle name="Normal 2 17 4 4 3" xfId="13235" xr:uid="{00000000-0005-0000-0000-00007A2F0000}"/>
    <cellStyle name="Normal 2 17 4 4 4" xfId="13236" xr:uid="{00000000-0005-0000-0000-00007B2F0000}"/>
    <cellStyle name="Normal 2 17 4 4 5" xfId="13237" xr:uid="{00000000-0005-0000-0000-00007C2F0000}"/>
    <cellStyle name="Normal 2 17 4 4 6" xfId="13238" xr:uid="{00000000-0005-0000-0000-00007D2F0000}"/>
    <cellStyle name="Normal 2 17 4 4 7" xfId="13239" xr:uid="{00000000-0005-0000-0000-00007E2F0000}"/>
    <cellStyle name="Normal 2 17 4 5" xfId="13240" xr:uid="{00000000-0005-0000-0000-00007F2F0000}"/>
    <cellStyle name="Normal 2 17 4 5 2" xfId="13241" xr:uid="{00000000-0005-0000-0000-0000802F0000}"/>
    <cellStyle name="Normal 2 17 4 5 2 2" xfId="13242" xr:uid="{00000000-0005-0000-0000-0000812F0000}"/>
    <cellStyle name="Normal 2 17 4 5 2 3" xfId="13243" xr:uid="{00000000-0005-0000-0000-0000822F0000}"/>
    <cellStyle name="Normal 2 17 4 5 3" xfId="13244" xr:uid="{00000000-0005-0000-0000-0000832F0000}"/>
    <cellStyle name="Normal 2 17 4 5 4" xfId="13245" xr:uid="{00000000-0005-0000-0000-0000842F0000}"/>
    <cellStyle name="Normal 2 17 4 5 5" xfId="13246" xr:uid="{00000000-0005-0000-0000-0000852F0000}"/>
    <cellStyle name="Normal 2 17 4 6" xfId="13247" xr:uid="{00000000-0005-0000-0000-0000862F0000}"/>
    <cellStyle name="Normal 2 17 4 6 2" xfId="13248" xr:uid="{00000000-0005-0000-0000-0000872F0000}"/>
    <cellStyle name="Normal 2 17 4 6 3" xfId="13249" xr:uid="{00000000-0005-0000-0000-0000882F0000}"/>
    <cellStyle name="Normal 2 17 4 7" xfId="13250" xr:uid="{00000000-0005-0000-0000-0000892F0000}"/>
    <cellStyle name="Normal 2 17 4 7 2" xfId="13251" xr:uid="{00000000-0005-0000-0000-00008A2F0000}"/>
    <cellStyle name="Normal 2 17 4 8" xfId="13252" xr:uid="{00000000-0005-0000-0000-00008B2F0000}"/>
    <cellStyle name="Normal 2 17 4 8 2" xfId="13253" xr:uid="{00000000-0005-0000-0000-00008C2F0000}"/>
    <cellStyle name="Normal 2 17 4 9" xfId="13254" xr:uid="{00000000-0005-0000-0000-00008D2F0000}"/>
    <cellStyle name="Normal 2 17 4_Age_Gender" xfId="13255" xr:uid="{00000000-0005-0000-0000-00008E2F0000}"/>
    <cellStyle name="Normal 2 17 5" xfId="13256" xr:uid="{00000000-0005-0000-0000-00008F2F0000}"/>
    <cellStyle name="Normal 2 17 5 10" xfId="13257" xr:uid="{00000000-0005-0000-0000-0000902F0000}"/>
    <cellStyle name="Normal 2 17 5 2" xfId="13258" xr:uid="{00000000-0005-0000-0000-0000912F0000}"/>
    <cellStyle name="Normal 2 17 5 2 2" xfId="13259" xr:uid="{00000000-0005-0000-0000-0000922F0000}"/>
    <cellStyle name="Normal 2 17 5 2 2 2" xfId="13260" xr:uid="{00000000-0005-0000-0000-0000932F0000}"/>
    <cellStyle name="Normal 2 17 5 2 2 2 2" xfId="13261" xr:uid="{00000000-0005-0000-0000-0000942F0000}"/>
    <cellStyle name="Normal 2 17 5 2 2 2 3" xfId="13262" xr:uid="{00000000-0005-0000-0000-0000952F0000}"/>
    <cellStyle name="Normal 2 17 5 2 2 3" xfId="13263" xr:uid="{00000000-0005-0000-0000-0000962F0000}"/>
    <cellStyle name="Normal 2 17 5 2 2 4" xfId="13264" xr:uid="{00000000-0005-0000-0000-0000972F0000}"/>
    <cellStyle name="Normal 2 17 5 2 2 5" xfId="13265" xr:uid="{00000000-0005-0000-0000-0000982F0000}"/>
    <cellStyle name="Normal 2 17 5 2 3" xfId="13266" xr:uid="{00000000-0005-0000-0000-0000992F0000}"/>
    <cellStyle name="Normal 2 17 5 2 3 2" xfId="13267" xr:uid="{00000000-0005-0000-0000-00009A2F0000}"/>
    <cellStyle name="Normal 2 17 5 2 3 3" xfId="13268" xr:uid="{00000000-0005-0000-0000-00009B2F0000}"/>
    <cellStyle name="Normal 2 17 5 2 4" xfId="13269" xr:uid="{00000000-0005-0000-0000-00009C2F0000}"/>
    <cellStyle name="Normal 2 17 5 2 5" xfId="13270" xr:uid="{00000000-0005-0000-0000-00009D2F0000}"/>
    <cellStyle name="Normal 2 17 5 2 6" xfId="13271" xr:uid="{00000000-0005-0000-0000-00009E2F0000}"/>
    <cellStyle name="Normal 2 17 5 2 7" xfId="13272" xr:uid="{00000000-0005-0000-0000-00009F2F0000}"/>
    <cellStyle name="Normal 2 17 5 2 8" xfId="13273" xr:uid="{00000000-0005-0000-0000-0000A02F0000}"/>
    <cellStyle name="Normal 2 17 5 3" xfId="13274" xr:uid="{00000000-0005-0000-0000-0000A12F0000}"/>
    <cellStyle name="Normal 2 17 5 3 2" xfId="13275" xr:uid="{00000000-0005-0000-0000-0000A22F0000}"/>
    <cellStyle name="Normal 2 17 5 3 2 2" xfId="13276" xr:uid="{00000000-0005-0000-0000-0000A32F0000}"/>
    <cellStyle name="Normal 2 17 5 3 2 3" xfId="13277" xr:uid="{00000000-0005-0000-0000-0000A42F0000}"/>
    <cellStyle name="Normal 2 17 5 3 3" xfId="13278" xr:uid="{00000000-0005-0000-0000-0000A52F0000}"/>
    <cellStyle name="Normal 2 17 5 3 4" xfId="13279" xr:uid="{00000000-0005-0000-0000-0000A62F0000}"/>
    <cellStyle name="Normal 2 17 5 3 5" xfId="13280" xr:uid="{00000000-0005-0000-0000-0000A72F0000}"/>
    <cellStyle name="Normal 2 17 5 4" xfId="13281" xr:uid="{00000000-0005-0000-0000-0000A82F0000}"/>
    <cellStyle name="Normal 2 17 5 4 2" xfId="13282" xr:uid="{00000000-0005-0000-0000-0000A92F0000}"/>
    <cellStyle name="Normal 2 17 5 4 3" xfId="13283" xr:uid="{00000000-0005-0000-0000-0000AA2F0000}"/>
    <cellStyle name="Normal 2 17 5 5" xfId="13284" xr:uid="{00000000-0005-0000-0000-0000AB2F0000}"/>
    <cellStyle name="Normal 2 17 5 5 2" xfId="13285" xr:uid="{00000000-0005-0000-0000-0000AC2F0000}"/>
    <cellStyle name="Normal 2 17 5 6" xfId="13286" xr:uid="{00000000-0005-0000-0000-0000AD2F0000}"/>
    <cellStyle name="Normal 2 17 5 6 2" xfId="13287" xr:uid="{00000000-0005-0000-0000-0000AE2F0000}"/>
    <cellStyle name="Normal 2 17 5 7" xfId="13288" xr:uid="{00000000-0005-0000-0000-0000AF2F0000}"/>
    <cellStyle name="Normal 2 17 5 8" xfId="13289" xr:uid="{00000000-0005-0000-0000-0000B02F0000}"/>
    <cellStyle name="Normal 2 17 5 9" xfId="13290" xr:uid="{00000000-0005-0000-0000-0000B12F0000}"/>
    <cellStyle name="Normal 2 17 5_Age_Gender" xfId="13291" xr:uid="{00000000-0005-0000-0000-0000B22F0000}"/>
    <cellStyle name="Normal 2 17 6" xfId="13292" xr:uid="{00000000-0005-0000-0000-0000B32F0000}"/>
    <cellStyle name="Normal 2 17 6 2" xfId="13293" xr:uid="{00000000-0005-0000-0000-0000B42F0000}"/>
    <cellStyle name="Normal 2 17 6 2 2" xfId="13294" xr:uid="{00000000-0005-0000-0000-0000B52F0000}"/>
    <cellStyle name="Normal 2 17 6 2 2 2" xfId="13295" xr:uid="{00000000-0005-0000-0000-0000B62F0000}"/>
    <cellStyle name="Normal 2 17 6 2 2 3" xfId="13296" xr:uid="{00000000-0005-0000-0000-0000B72F0000}"/>
    <cellStyle name="Normal 2 17 6 2 3" xfId="13297" xr:uid="{00000000-0005-0000-0000-0000B82F0000}"/>
    <cellStyle name="Normal 2 17 6 2 4" xfId="13298" xr:uid="{00000000-0005-0000-0000-0000B92F0000}"/>
    <cellStyle name="Normal 2 17 6 2 5" xfId="13299" xr:uid="{00000000-0005-0000-0000-0000BA2F0000}"/>
    <cellStyle name="Normal 2 17 6 3" xfId="13300" xr:uid="{00000000-0005-0000-0000-0000BB2F0000}"/>
    <cellStyle name="Normal 2 17 6 3 2" xfId="13301" xr:uid="{00000000-0005-0000-0000-0000BC2F0000}"/>
    <cellStyle name="Normal 2 17 6 3 3" xfId="13302" xr:uid="{00000000-0005-0000-0000-0000BD2F0000}"/>
    <cellStyle name="Normal 2 17 6 4" xfId="13303" xr:uid="{00000000-0005-0000-0000-0000BE2F0000}"/>
    <cellStyle name="Normal 2 17 6 5" xfId="13304" xr:uid="{00000000-0005-0000-0000-0000BF2F0000}"/>
    <cellStyle name="Normal 2 17 6 6" xfId="13305" xr:uid="{00000000-0005-0000-0000-0000C02F0000}"/>
    <cellStyle name="Normal 2 17 6 7" xfId="13306" xr:uid="{00000000-0005-0000-0000-0000C12F0000}"/>
    <cellStyle name="Normal 2 17 6 8" xfId="13307" xr:uid="{00000000-0005-0000-0000-0000C22F0000}"/>
    <cellStyle name="Normal 2 17 7" xfId="13308" xr:uid="{00000000-0005-0000-0000-0000C32F0000}"/>
    <cellStyle name="Normal 2 17 7 2" xfId="13309" xr:uid="{00000000-0005-0000-0000-0000C42F0000}"/>
    <cellStyle name="Normal 2 17 7 2 2" xfId="13310" xr:uid="{00000000-0005-0000-0000-0000C52F0000}"/>
    <cellStyle name="Normal 2 17 7 2 3" xfId="13311" xr:uid="{00000000-0005-0000-0000-0000C62F0000}"/>
    <cellStyle name="Normal 2 17 7 3" xfId="13312" xr:uid="{00000000-0005-0000-0000-0000C72F0000}"/>
    <cellStyle name="Normal 2 17 7 4" xfId="13313" xr:uid="{00000000-0005-0000-0000-0000C82F0000}"/>
    <cellStyle name="Normal 2 17 7 5" xfId="13314" xr:uid="{00000000-0005-0000-0000-0000C92F0000}"/>
    <cellStyle name="Normal 2 17 7 6" xfId="13315" xr:uid="{00000000-0005-0000-0000-0000CA2F0000}"/>
    <cellStyle name="Normal 2 17 7 7" xfId="13316" xr:uid="{00000000-0005-0000-0000-0000CB2F0000}"/>
    <cellStyle name="Normal 2 17 8" xfId="13317" xr:uid="{00000000-0005-0000-0000-0000CC2F0000}"/>
    <cellStyle name="Normal 2 17 8 2" xfId="13318" xr:uid="{00000000-0005-0000-0000-0000CD2F0000}"/>
    <cellStyle name="Normal 2 17 8 2 2" xfId="13319" xr:uid="{00000000-0005-0000-0000-0000CE2F0000}"/>
    <cellStyle name="Normal 2 17 8 2 3" xfId="13320" xr:uid="{00000000-0005-0000-0000-0000CF2F0000}"/>
    <cellStyle name="Normal 2 17 8 3" xfId="13321" xr:uid="{00000000-0005-0000-0000-0000D02F0000}"/>
    <cellStyle name="Normal 2 17 8 4" xfId="13322" xr:uid="{00000000-0005-0000-0000-0000D12F0000}"/>
    <cellStyle name="Normal 2 17 8 5" xfId="13323" xr:uid="{00000000-0005-0000-0000-0000D22F0000}"/>
    <cellStyle name="Normal 2 17 9" xfId="13324" xr:uid="{00000000-0005-0000-0000-0000D32F0000}"/>
    <cellStyle name="Normal 2 17 9 2" xfId="13325" xr:uid="{00000000-0005-0000-0000-0000D42F0000}"/>
    <cellStyle name="Normal 2 17 9 3" xfId="13326" xr:uid="{00000000-0005-0000-0000-0000D52F0000}"/>
    <cellStyle name="Normal 2 17_Age_Gender" xfId="13327" xr:uid="{00000000-0005-0000-0000-0000D62F0000}"/>
    <cellStyle name="Normal 2 18" xfId="207" xr:uid="{00000000-0005-0000-0000-0000D72F0000}"/>
    <cellStyle name="Normal 2 18 10" xfId="13328" xr:uid="{00000000-0005-0000-0000-0000D82F0000}"/>
    <cellStyle name="Normal 2 18 10 2" xfId="13329" xr:uid="{00000000-0005-0000-0000-0000D92F0000}"/>
    <cellStyle name="Normal 2 18 10 3" xfId="13330" xr:uid="{00000000-0005-0000-0000-0000DA2F0000}"/>
    <cellStyle name="Normal 2 18 11" xfId="13331" xr:uid="{00000000-0005-0000-0000-0000DB2F0000}"/>
    <cellStyle name="Normal 2 18 11 2" xfId="13332" xr:uid="{00000000-0005-0000-0000-0000DC2F0000}"/>
    <cellStyle name="Normal 2 18 12" xfId="13333" xr:uid="{00000000-0005-0000-0000-0000DD2F0000}"/>
    <cellStyle name="Normal 2 18 13" xfId="13334" xr:uid="{00000000-0005-0000-0000-0000DE2F0000}"/>
    <cellStyle name="Normal 2 18 14" xfId="13335" xr:uid="{00000000-0005-0000-0000-0000DF2F0000}"/>
    <cellStyle name="Normal 2 18 15" xfId="13336" xr:uid="{00000000-0005-0000-0000-0000E02F0000}"/>
    <cellStyle name="Normal 2 18 16" xfId="13337" xr:uid="{00000000-0005-0000-0000-0000E12F0000}"/>
    <cellStyle name="Normal 2 18 17" xfId="13338" xr:uid="{00000000-0005-0000-0000-0000E22F0000}"/>
    <cellStyle name="Normal 2 18 2" xfId="1210" xr:uid="{00000000-0005-0000-0000-0000E32F0000}"/>
    <cellStyle name="Normal 2 18 2 10" xfId="13339" xr:uid="{00000000-0005-0000-0000-0000E42F0000}"/>
    <cellStyle name="Normal 2 18 2 2" xfId="13340" xr:uid="{00000000-0005-0000-0000-0000E52F0000}"/>
    <cellStyle name="Normal 2 18 2 2 2" xfId="13341" xr:uid="{00000000-0005-0000-0000-0000E62F0000}"/>
    <cellStyle name="Normal 2 18 2 2 2 2" xfId="13342" xr:uid="{00000000-0005-0000-0000-0000E72F0000}"/>
    <cellStyle name="Normal 2 18 2 2 2 2 2" xfId="13343" xr:uid="{00000000-0005-0000-0000-0000E82F0000}"/>
    <cellStyle name="Normal 2 18 2 2 2 2 3" xfId="13344" xr:uid="{00000000-0005-0000-0000-0000E92F0000}"/>
    <cellStyle name="Normal 2 18 2 2 2 3" xfId="13345" xr:uid="{00000000-0005-0000-0000-0000EA2F0000}"/>
    <cellStyle name="Normal 2 18 2 2 2 4" xfId="13346" xr:uid="{00000000-0005-0000-0000-0000EB2F0000}"/>
    <cellStyle name="Normal 2 18 2 2 2 5" xfId="13347" xr:uid="{00000000-0005-0000-0000-0000EC2F0000}"/>
    <cellStyle name="Normal 2 18 2 2 3" xfId="13348" xr:uid="{00000000-0005-0000-0000-0000ED2F0000}"/>
    <cellStyle name="Normal 2 18 2 2 3 2" xfId="13349" xr:uid="{00000000-0005-0000-0000-0000EE2F0000}"/>
    <cellStyle name="Normal 2 18 2 2 3 3" xfId="13350" xr:uid="{00000000-0005-0000-0000-0000EF2F0000}"/>
    <cellStyle name="Normal 2 18 2 2 4" xfId="13351" xr:uid="{00000000-0005-0000-0000-0000F02F0000}"/>
    <cellStyle name="Normal 2 18 2 2 5" xfId="13352" xr:uid="{00000000-0005-0000-0000-0000F12F0000}"/>
    <cellStyle name="Normal 2 18 2 2 6" xfId="13353" xr:uid="{00000000-0005-0000-0000-0000F22F0000}"/>
    <cellStyle name="Normal 2 18 2 2 7" xfId="13354" xr:uid="{00000000-0005-0000-0000-0000F32F0000}"/>
    <cellStyle name="Normal 2 18 2 2 8" xfId="13355" xr:uid="{00000000-0005-0000-0000-0000F42F0000}"/>
    <cellStyle name="Normal 2 18 2 3" xfId="13356" xr:uid="{00000000-0005-0000-0000-0000F52F0000}"/>
    <cellStyle name="Normal 2 18 2 3 2" xfId="13357" xr:uid="{00000000-0005-0000-0000-0000F62F0000}"/>
    <cellStyle name="Normal 2 18 2 3 2 2" xfId="13358" xr:uid="{00000000-0005-0000-0000-0000F72F0000}"/>
    <cellStyle name="Normal 2 18 2 3 2 3" xfId="13359" xr:uid="{00000000-0005-0000-0000-0000F82F0000}"/>
    <cellStyle name="Normal 2 18 2 3 3" xfId="13360" xr:uid="{00000000-0005-0000-0000-0000F92F0000}"/>
    <cellStyle name="Normal 2 18 2 3 4" xfId="13361" xr:uid="{00000000-0005-0000-0000-0000FA2F0000}"/>
    <cellStyle name="Normal 2 18 2 3 5" xfId="13362" xr:uid="{00000000-0005-0000-0000-0000FB2F0000}"/>
    <cellStyle name="Normal 2 18 2 4" xfId="13363" xr:uid="{00000000-0005-0000-0000-0000FC2F0000}"/>
    <cellStyle name="Normal 2 18 2 4 2" xfId="13364" xr:uid="{00000000-0005-0000-0000-0000FD2F0000}"/>
    <cellStyle name="Normal 2 18 2 4 3" xfId="13365" xr:uid="{00000000-0005-0000-0000-0000FE2F0000}"/>
    <cellStyle name="Normal 2 18 2 5" xfId="13366" xr:uid="{00000000-0005-0000-0000-0000FF2F0000}"/>
    <cellStyle name="Normal 2 18 2 5 2" xfId="13367" xr:uid="{00000000-0005-0000-0000-000000300000}"/>
    <cellStyle name="Normal 2 18 2 6" xfId="13368" xr:uid="{00000000-0005-0000-0000-000001300000}"/>
    <cellStyle name="Normal 2 18 2 6 2" xfId="13369" xr:uid="{00000000-0005-0000-0000-000002300000}"/>
    <cellStyle name="Normal 2 18 2 7" xfId="13370" xr:uid="{00000000-0005-0000-0000-000003300000}"/>
    <cellStyle name="Normal 2 18 2 8" xfId="13371" xr:uid="{00000000-0005-0000-0000-000004300000}"/>
    <cellStyle name="Normal 2 18 2 9" xfId="13372" xr:uid="{00000000-0005-0000-0000-000005300000}"/>
    <cellStyle name="Normal 2 18 2_Age_Gender" xfId="13373" xr:uid="{00000000-0005-0000-0000-000006300000}"/>
    <cellStyle name="Normal 2 18 3" xfId="1211" xr:uid="{00000000-0005-0000-0000-000007300000}"/>
    <cellStyle name="Normal 2 18 3 2" xfId="13374" xr:uid="{00000000-0005-0000-0000-000008300000}"/>
    <cellStyle name="Normal 2 18 3 2 2" xfId="13375" xr:uid="{00000000-0005-0000-0000-000009300000}"/>
    <cellStyle name="Normal 2 18 3 2 2 2" xfId="13376" xr:uid="{00000000-0005-0000-0000-00000A300000}"/>
    <cellStyle name="Normal 2 18 3 2 2 3" xfId="13377" xr:uid="{00000000-0005-0000-0000-00000B300000}"/>
    <cellStyle name="Normal 2 18 3 2 3" xfId="13378" xr:uid="{00000000-0005-0000-0000-00000C300000}"/>
    <cellStyle name="Normal 2 18 3 2 4" xfId="13379" xr:uid="{00000000-0005-0000-0000-00000D300000}"/>
    <cellStyle name="Normal 2 18 3 2 5" xfId="13380" xr:uid="{00000000-0005-0000-0000-00000E300000}"/>
    <cellStyle name="Normal 2 18 3 3" xfId="13381" xr:uid="{00000000-0005-0000-0000-00000F300000}"/>
    <cellStyle name="Normal 2 18 3 3 2" xfId="13382" xr:uid="{00000000-0005-0000-0000-000010300000}"/>
    <cellStyle name="Normal 2 18 3 3 3" xfId="13383" xr:uid="{00000000-0005-0000-0000-000011300000}"/>
    <cellStyle name="Normal 2 18 3 4" xfId="13384" xr:uid="{00000000-0005-0000-0000-000012300000}"/>
    <cellStyle name="Normal 2 18 3 5" xfId="13385" xr:uid="{00000000-0005-0000-0000-000013300000}"/>
    <cellStyle name="Normal 2 18 3 6" xfId="13386" xr:uid="{00000000-0005-0000-0000-000014300000}"/>
    <cellStyle name="Normal 2 18 3 7" xfId="13387" xr:uid="{00000000-0005-0000-0000-000015300000}"/>
    <cellStyle name="Normal 2 18 3 8" xfId="13388" xr:uid="{00000000-0005-0000-0000-000016300000}"/>
    <cellStyle name="Normal 2 18 4" xfId="13389" xr:uid="{00000000-0005-0000-0000-000017300000}"/>
    <cellStyle name="Normal 2 18 4 2" xfId="13390" xr:uid="{00000000-0005-0000-0000-000018300000}"/>
    <cellStyle name="Normal 2 18 4 2 2" xfId="13391" xr:uid="{00000000-0005-0000-0000-000019300000}"/>
    <cellStyle name="Normal 2 18 4 2 3" xfId="13392" xr:uid="{00000000-0005-0000-0000-00001A300000}"/>
    <cellStyle name="Normal 2 18 4 3" xfId="13393" xr:uid="{00000000-0005-0000-0000-00001B300000}"/>
    <cellStyle name="Normal 2 18 4 4" xfId="13394" xr:uid="{00000000-0005-0000-0000-00001C300000}"/>
    <cellStyle name="Normal 2 18 4 5" xfId="13395" xr:uid="{00000000-0005-0000-0000-00001D300000}"/>
    <cellStyle name="Normal 2 18 4 6" xfId="13396" xr:uid="{00000000-0005-0000-0000-00001E300000}"/>
    <cellStyle name="Normal 2 18 4 7" xfId="13397" xr:uid="{00000000-0005-0000-0000-00001F300000}"/>
    <cellStyle name="Normal 2 18 5" xfId="13398" xr:uid="{00000000-0005-0000-0000-000020300000}"/>
    <cellStyle name="Normal 2 18 5 2" xfId="13399" xr:uid="{00000000-0005-0000-0000-000021300000}"/>
    <cellStyle name="Normal 2 18 5 2 2" xfId="13400" xr:uid="{00000000-0005-0000-0000-000022300000}"/>
    <cellStyle name="Normal 2 18 5 2 3" xfId="13401" xr:uid="{00000000-0005-0000-0000-000023300000}"/>
    <cellStyle name="Normal 2 18 5 3" xfId="13402" xr:uid="{00000000-0005-0000-0000-000024300000}"/>
    <cellStyle name="Normal 2 18 5 4" xfId="13403" xr:uid="{00000000-0005-0000-0000-000025300000}"/>
    <cellStyle name="Normal 2 18 5 5" xfId="13404" xr:uid="{00000000-0005-0000-0000-000026300000}"/>
    <cellStyle name="Normal 2 18 6" xfId="13405" xr:uid="{00000000-0005-0000-0000-000027300000}"/>
    <cellStyle name="Normal 2 18 6 2" xfId="13406" xr:uid="{00000000-0005-0000-0000-000028300000}"/>
    <cellStyle name="Normal 2 18 6 3" xfId="13407" xr:uid="{00000000-0005-0000-0000-000029300000}"/>
    <cellStyle name="Normal 2 18 7" xfId="13408" xr:uid="{00000000-0005-0000-0000-00002A300000}"/>
    <cellStyle name="Normal 2 18 7 2" xfId="13409" xr:uid="{00000000-0005-0000-0000-00002B300000}"/>
    <cellStyle name="Normal 2 18 7 3" xfId="13410" xr:uid="{00000000-0005-0000-0000-00002C300000}"/>
    <cellStyle name="Normal 2 18 8" xfId="13411" xr:uid="{00000000-0005-0000-0000-00002D300000}"/>
    <cellStyle name="Normal 2 18 8 2" xfId="13412" xr:uid="{00000000-0005-0000-0000-00002E300000}"/>
    <cellStyle name="Normal 2 18 8 3" xfId="13413" xr:uid="{00000000-0005-0000-0000-00002F300000}"/>
    <cellStyle name="Normal 2 18 9" xfId="13414" xr:uid="{00000000-0005-0000-0000-000030300000}"/>
    <cellStyle name="Normal 2 18 9 2" xfId="13415" xr:uid="{00000000-0005-0000-0000-000031300000}"/>
    <cellStyle name="Normal 2 18 9 3" xfId="13416" xr:uid="{00000000-0005-0000-0000-000032300000}"/>
    <cellStyle name="Normal 2 18_Age_Gender" xfId="13417" xr:uid="{00000000-0005-0000-0000-000033300000}"/>
    <cellStyle name="Normal 2 19" xfId="1212" xr:uid="{00000000-0005-0000-0000-000034300000}"/>
    <cellStyle name="Normal 2 19 10" xfId="13418" xr:uid="{00000000-0005-0000-0000-000035300000}"/>
    <cellStyle name="Normal 2 19 10 2" xfId="13419" xr:uid="{00000000-0005-0000-0000-000036300000}"/>
    <cellStyle name="Normal 2 19 10 3" xfId="13420" xr:uid="{00000000-0005-0000-0000-000037300000}"/>
    <cellStyle name="Normal 2 19 11" xfId="13421" xr:uid="{00000000-0005-0000-0000-000038300000}"/>
    <cellStyle name="Normal 2 19 11 2" xfId="13422" xr:uid="{00000000-0005-0000-0000-000039300000}"/>
    <cellStyle name="Normal 2 19 12" xfId="13423" xr:uid="{00000000-0005-0000-0000-00003A300000}"/>
    <cellStyle name="Normal 2 19 12 2" xfId="13424" xr:uid="{00000000-0005-0000-0000-00003B300000}"/>
    <cellStyle name="Normal 2 19 13" xfId="13425" xr:uid="{00000000-0005-0000-0000-00003C300000}"/>
    <cellStyle name="Normal 2 19 14" xfId="13426" xr:uid="{00000000-0005-0000-0000-00003D300000}"/>
    <cellStyle name="Normal 2 19 15" xfId="13427" xr:uid="{00000000-0005-0000-0000-00003E300000}"/>
    <cellStyle name="Normal 2 19 16" xfId="13428" xr:uid="{00000000-0005-0000-0000-00003F300000}"/>
    <cellStyle name="Normal 2 19 2" xfId="13429" xr:uid="{00000000-0005-0000-0000-000040300000}"/>
    <cellStyle name="Normal 2 19 2 10" xfId="13430" xr:uid="{00000000-0005-0000-0000-000041300000}"/>
    <cellStyle name="Normal 2 19 2 2" xfId="13431" xr:uid="{00000000-0005-0000-0000-000042300000}"/>
    <cellStyle name="Normal 2 19 2 2 2" xfId="13432" xr:uid="{00000000-0005-0000-0000-000043300000}"/>
    <cellStyle name="Normal 2 19 2 2 2 2" xfId="13433" xr:uid="{00000000-0005-0000-0000-000044300000}"/>
    <cellStyle name="Normal 2 19 2 2 2 2 2" xfId="13434" xr:uid="{00000000-0005-0000-0000-000045300000}"/>
    <cellStyle name="Normal 2 19 2 2 2 2 3" xfId="13435" xr:uid="{00000000-0005-0000-0000-000046300000}"/>
    <cellStyle name="Normal 2 19 2 2 2 3" xfId="13436" xr:uid="{00000000-0005-0000-0000-000047300000}"/>
    <cellStyle name="Normal 2 19 2 2 2 4" xfId="13437" xr:uid="{00000000-0005-0000-0000-000048300000}"/>
    <cellStyle name="Normal 2 19 2 2 2 5" xfId="13438" xr:uid="{00000000-0005-0000-0000-000049300000}"/>
    <cellStyle name="Normal 2 19 2 2 3" xfId="13439" xr:uid="{00000000-0005-0000-0000-00004A300000}"/>
    <cellStyle name="Normal 2 19 2 2 3 2" xfId="13440" xr:uid="{00000000-0005-0000-0000-00004B300000}"/>
    <cellStyle name="Normal 2 19 2 2 3 3" xfId="13441" xr:uid="{00000000-0005-0000-0000-00004C300000}"/>
    <cellStyle name="Normal 2 19 2 2 4" xfId="13442" xr:uid="{00000000-0005-0000-0000-00004D300000}"/>
    <cellStyle name="Normal 2 19 2 2 5" xfId="13443" xr:uid="{00000000-0005-0000-0000-00004E300000}"/>
    <cellStyle name="Normal 2 19 2 2 6" xfId="13444" xr:uid="{00000000-0005-0000-0000-00004F300000}"/>
    <cellStyle name="Normal 2 19 2 2 7" xfId="13445" xr:uid="{00000000-0005-0000-0000-000050300000}"/>
    <cellStyle name="Normal 2 19 2 2 8" xfId="13446" xr:uid="{00000000-0005-0000-0000-000051300000}"/>
    <cellStyle name="Normal 2 19 2 3" xfId="13447" xr:uid="{00000000-0005-0000-0000-000052300000}"/>
    <cellStyle name="Normal 2 19 2 3 2" xfId="13448" xr:uid="{00000000-0005-0000-0000-000053300000}"/>
    <cellStyle name="Normal 2 19 2 3 2 2" xfId="13449" xr:uid="{00000000-0005-0000-0000-000054300000}"/>
    <cellStyle name="Normal 2 19 2 3 2 3" xfId="13450" xr:uid="{00000000-0005-0000-0000-000055300000}"/>
    <cellStyle name="Normal 2 19 2 3 3" xfId="13451" xr:uid="{00000000-0005-0000-0000-000056300000}"/>
    <cellStyle name="Normal 2 19 2 3 4" xfId="13452" xr:uid="{00000000-0005-0000-0000-000057300000}"/>
    <cellStyle name="Normal 2 19 2 3 5" xfId="13453" xr:uid="{00000000-0005-0000-0000-000058300000}"/>
    <cellStyle name="Normal 2 19 2 4" xfId="13454" xr:uid="{00000000-0005-0000-0000-000059300000}"/>
    <cellStyle name="Normal 2 19 2 4 2" xfId="13455" xr:uid="{00000000-0005-0000-0000-00005A300000}"/>
    <cellStyle name="Normal 2 19 2 4 3" xfId="13456" xr:uid="{00000000-0005-0000-0000-00005B300000}"/>
    <cellStyle name="Normal 2 19 2 5" xfId="13457" xr:uid="{00000000-0005-0000-0000-00005C300000}"/>
    <cellStyle name="Normal 2 19 2 5 2" xfId="13458" xr:uid="{00000000-0005-0000-0000-00005D300000}"/>
    <cellStyle name="Normal 2 19 2 6" xfId="13459" xr:uid="{00000000-0005-0000-0000-00005E300000}"/>
    <cellStyle name="Normal 2 19 2 6 2" xfId="13460" xr:uid="{00000000-0005-0000-0000-00005F300000}"/>
    <cellStyle name="Normal 2 19 2 7" xfId="13461" xr:uid="{00000000-0005-0000-0000-000060300000}"/>
    <cellStyle name="Normal 2 19 2 8" xfId="13462" xr:uid="{00000000-0005-0000-0000-000061300000}"/>
    <cellStyle name="Normal 2 19 2 9" xfId="13463" xr:uid="{00000000-0005-0000-0000-000062300000}"/>
    <cellStyle name="Normal 2 19 2_Age_Gender" xfId="13464" xr:uid="{00000000-0005-0000-0000-000063300000}"/>
    <cellStyle name="Normal 2 19 3" xfId="13465" xr:uid="{00000000-0005-0000-0000-000064300000}"/>
    <cellStyle name="Normal 2 19 3 2" xfId="13466" xr:uid="{00000000-0005-0000-0000-000065300000}"/>
    <cellStyle name="Normal 2 19 3 2 2" xfId="13467" xr:uid="{00000000-0005-0000-0000-000066300000}"/>
    <cellStyle name="Normal 2 19 3 2 2 2" xfId="13468" xr:uid="{00000000-0005-0000-0000-000067300000}"/>
    <cellStyle name="Normal 2 19 3 2 2 3" xfId="13469" xr:uid="{00000000-0005-0000-0000-000068300000}"/>
    <cellStyle name="Normal 2 19 3 2 3" xfId="13470" xr:uid="{00000000-0005-0000-0000-000069300000}"/>
    <cellStyle name="Normal 2 19 3 2 4" xfId="13471" xr:uid="{00000000-0005-0000-0000-00006A300000}"/>
    <cellStyle name="Normal 2 19 3 2 5" xfId="13472" xr:uid="{00000000-0005-0000-0000-00006B300000}"/>
    <cellStyle name="Normal 2 19 3 3" xfId="13473" xr:uid="{00000000-0005-0000-0000-00006C300000}"/>
    <cellStyle name="Normal 2 19 3 3 2" xfId="13474" xr:uid="{00000000-0005-0000-0000-00006D300000}"/>
    <cellStyle name="Normal 2 19 3 3 3" xfId="13475" xr:uid="{00000000-0005-0000-0000-00006E300000}"/>
    <cellStyle name="Normal 2 19 3 4" xfId="13476" xr:uid="{00000000-0005-0000-0000-00006F300000}"/>
    <cellStyle name="Normal 2 19 3 5" xfId="13477" xr:uid="{00000000-0005-0000-0000-000070300000}"/>
    <cellStyle name="Normal 2 19 3 6" xfId="13478" xr:uid="{00000000-0005-0000-0000-000071300000}"/>
    <cellStyle name="Normal 2 19 3 7" xfId="13479" xr:uid="{00000000-0005-0000-0000-000072300000}"/>
    <cellStyle name="Normal 2 19 3 8" xfId="13480" xr:uid="{00000000-0005-0000-0000-000073300000}"/>
    <cellStyle name="Normal 2 19 4" xfId="13481" xr:uid="{00000000-0005-0000-0000-000074300000}"/>
    <cellStyle name="Normal 2 19 4 2" xfId="13482" xr:uid="{00000000-0005-0000-0000-000075300000}"/>
    <cellStyle name="Normal 2 19 4 2 2" xfId="13483" xr:uid="{00000000-0005-0000-0000-000076300000}"/>
    <cellStyle name="Normal 2 19 4 2 3" xfId="13484" xr:uid="{00000000-0005-0000-0000-000077300000}"/>
    <cellStyle name="Normal 2 19 4 3" xfId="13485" xr:uid="{00000000-0005-0000-0000-000078300000}"/>
    <cellStyle name="Normal 2 19 4 4" xfId="13486" xr:uid="{00000000-0005-0000-0000-000079300000}"/>
    <cellStyle name="Normal 2 19 4 5" xfId="13487" xr:uid="{00000000-0005-0000-0000-00007A300000}"/>
    <cellStyle name="Normal 2 19 4 6" xfId="13488" xr:uid="{00000000-0005-0000-0000-00007B300000}"/>
    <cellStyle name="Normal 2 19 4 7" xfId="13489" xr:uid="{00000000-0005-0000-0000-00007C300000}"/>
    <cellStyle name="Normal 2 19 5" xfId="13490" xr:uid="{00000000-0005-0000-0000-00007D300000}"/>
    <cellStyle name="Normal 2 19 5 2" xfId="13491" xr:uid="{00000000-0005-0000-0000-00007E300000}"/>
    <cellStyle name="Normal 2 19 5 2 2" xfId="13492" xr:uid="{00000000-0005-0000-0000-00007F300000}"/>
    <cellStyle name="Normal 2 19 5 2 3" xfId="13493" xr:uid="{00000000-0005-0000-0000-000080300000}"/>
    <cellStyle name="Normal 2 19 5 3" xfId="13494" xr:uid="{00000000-0005-0000-0000-000081300000}"/>
    <cellStyle name="Normal 2 19 5 4" xfId="13495" xr:uid="{00000000-0005-0000-0000-000082300000}"/>
    <cellStyle name="Normal 2 19 5 5" xfId="13496" xr:uid="{00000000-0005-0000-0000-000083300000}"/>
    <cellStyle name="Normal 2 19 6" xfId="13497" xr:uid="{00000000-0005-0000-0000-000084300000}"/>
    <cellStyle name="Normal 2 19 6 2" xfId="13498" xr:uid="{00000000-0005-0000-0000-000085300000}"/>
    <cellStyle name="Normal 2 19 6 3" xfId="13499" xr:uid="{00000000-0005-0000-0000-000086300000}"/>
    <cellStyle name="Normal 2 19 7" xfId="13500" xr:uid="{00000000-0005-0000-0000-000087300000}"/>
    <cellStyle name="Normal 2 19 7 2" xfId="13501" xr:uid="{00000000-0005-0000-0000-000088300000}"/>
    <cellStyle name="Normal 2 19 7 3" xfId="13502" xr:uid="{00000000-0005-0000-0000-000089300000}"/>
    <cellStyle name="Normal 2 19 8" xfId="13503" xr:uid="{00000000-0005-0000-0000-00008A300000}"/>
    <cellStyle name="Normal 2 19 8 2" xfId="13504" xr:uid="{00000000-0005-0000-0000-00008B300000}"/>
    <cellStyle name="Normal 2 19 8 3" xfId="13505" xr:uid="{00000000-0005-0000-0000-00008C300000}"/>
    <cellStyle name="Normal 2 19 9" xfId="13506" xr:uid="{00000000-0005-0000-0000-00008D300000}"/>
    <cellStyle name="Normal 2 19 9 2" xfId="13507" xr:uid="{00000000-0005-0000-0000-00008E300000}"/>
    <cellStyle name="Normal 2 19 9 3" xfId="13508" xr:uid="{00000000-0005-0000-0000-00008F300000}"/>
    <cellStyle name="Normal 2 19_Age_Gender" xfId="13509" xr:uid="{00000000-0005-0000-0000-000090300000}"/>
    <cellStyle name="Normal 2 2" xfId="208" xr:uid="{00000000-0005-0000-0000-000091300000}"/>
    <cellStyle name="Normal 2 2 10" xfId="209" xr:uid="{00000000-0005-0000-0000-000092300000}"/>
    <cellStyle name="Normal 2 2 10 2" xfId="1213" xr:uid="{00000000-0005-0000-0000-000093300000}"/>
    <cellStyle name="Normal 2 2 10 2 2" xfId="1214" xr:uid="{00000000-0005-0000-0000-000094300000}"/>
    <cellStyle name="Normal 2 2 10 2 2 2" xfId="13510" xr:uid="{00000000-0005-0000-0000-000095300000}"/>
    <cellStyle name="Normal 2 2 10 2 2 2 2" xfId="13511" xr:uid="{00000000-0005-0000-0000-000096300000}"/>
    <cellStyle name="Normal 2 2 10 2 2 2 3" xfId="13512" xr:uid="{00000000-0005-0000-0000-000097300000}"/>
    <cellStyle name="Normal 2 2 10 2 2 3" xfId="13513" xr:uid="{00000000-0005-0000-0000-000098300000}"/>
    <cellStyle name="Normal 2 2 10 2 2 3 2" xfId="13514" xr:uid="{00000000-0005-0000-0000-000099300000}"/>
    <cellStyle name="Normal 2 2 10 2 3" xfId="13515" xr:uid="{00000000-0005-0000-0000-00009A300000}"/>
    <cellStyle name="Normal 2 2 10 2 3 2" xfId="13516" xr:uid="{00000000-0005-0000-0000-00009B300000}"/>
    <cellStyle name="Normal 2 2 10 2 3 3" xfId="13517" xr:uid="{00000000-0005-0000-0000-00009C300000}"/>
    <cellStyle name="Normal 2 2 10 2 4" xfId="13518" xr:uid="{00000000-0005-0000-0000-00009D300000}"/>
    <cellStyle name="Normal 2 2 10 2 4 2" xfId="13519" xr:uid="{00000000-0005-0000-0000-00009E300000}"/>
    <cellStyle name="Normal 2 2 10 3" xfId="1215" xr:uid="{00000000-0005-0000-0000-00009F300000}"/>
    <cellStyle name="Normal 2 2 10 4" xfId="1216" xr:uid="{00000000-0005-0000-0000-0000A0300000}"/>
    <cellStyle name="Normal 2 2 10 4 2" xfId="13520" xr:uid="{00000000-0005-0000-0000-0000A1300000}"/>
    <cellStyle name="Normal 2 2 10 4 2 2" xfId="13521" xr:uid="{00000000-0005-0000-0000-0000A2300000}"/>
    <cellStyle name="Normal 2 2 10 4 2 3" xfId="13522" xr:uid="{00000000-0005-0000-0000-0000A3300000}"/>
    <cellStyle name="Normal 2 2 10 4 3" xfId="13523" xr:uid="{00000000-0005-0000-0000-0000A4300000}"/>
    <cellStyle name="Normal 2 2 10 4 3 2" xfId="13524" xr:uid="{00000000-0005-0000-0000-0000A5300000}"/>
    <cellStyle name="Normal 2 2 10 5" xfId="13525" xr:uid="{00000000-0005-0000-0000-0000A6300000}"/>
    <cellStyle name="Normal 2 2 10 5 2" xfId="13526" xr:uid="{00000000-0005-0000-0000-0000A7300000}"/>
    <cellStyle name="Normal 2 2 10 5 3" xfId="13527" xr:uid="{00000000-0005-0000-0000-0000A8300000}"/>
    <cellStyle name="Normal 2 2 10 6" xfId="13528" xr:uid="{00000000-0005-0000-0000-0000A9300000}"/>
    <cellStyle name="Normal 2 2 10 6 2" xfId="13529" xr:uid="{00000000-0005-0000-0000-0000AA300000}"/>
    <cellStyle name="Normal 2 2 10 7" xfId="13530" xr:uid="{00000000-0005-0000-0000-0000AB300000}"/>
    <cellStyle name="Normal 2 2 11" xfId="1217" xr:uid="{00000000-0005-0000-0000-0000AC300000}"/>
    <cellStyle name="Normal 2 2 11 2" xfId="1218" xr:uid="{00000000-0005-0000-0000-0000AD300000}"/>
    <cellStyle name="Normal 2 2 11 2 2" xfId="13531" xr:uid="{00000000-0005-0000-0000-0000AE300000}"/>
    <cellStyle name="Normal 2 2 11 2 2 2" xfId="13532" xr:uid="{00000000-0005-0000-0000-0000AF300000}"/>
    <cellStyle name="Normal 2 2 11 2 2 3" xfId="13533" xr:uid="{00000000-0005-0000-0000-0000B0300000}"/>
    <cellStyle name="Normal 2 2 11 2 3" xfId="13534" xr:uid="{00000000-0005-0000-0000-0000B1300000}"/>
    <cellStyle name="Normal 2 2 11 2 3 2" xfId="13535" xr:uid="{00000000-0005-0000-0000-0000B2300000}"/>
    <cellStyle name="Normal 2 2 11 3" xfId="13536" xr:uid="{00000000-0005-0000-0000-0000B3300000}"/>
    <cellStyle name="Normal 2 2 11 3 2" xfId="13537" xr:uid="{00000000-0005-0000-0000-0000B4300000}"/>
    <cellStyle name="Normal 2 2 11 3 3" xfId="13538" xr:uid="{00000000-0005-0000-0000-0000B5300000}"/>
    <cellStyle name="Normal 2 2 11 4" xfId="13539" xr:uid="{00000000-0005-0000-0000-0000B6300000}"/>
    <cellStyle name="Normal 2 2 11 4 2" xfId="13540" xr:uid="{00000000-0005-0000-0000-0000B7300000}"/>
    <cellStyle name="Normal 2 2 12" xfId="1219" xr:uid="{00000000-0005-0000-0000-0000B8300000}"/>
    <cellStyle name="Normal 2 2 12 2" xfId="1220" xr:uid="{00000000-0005-0000-0000-0000B9300000}"/>
    <cellStyle name="Normal 2 2 12 2 2" xfId="13541" xr:uid="{00000000-0005-0000-0000-0000BA300000}"/>
    <cellStyle name="Normal 2 2 12 2 2 2" xfId="13542" xr:uid="{00000000-0005-0000-0000-0000BB300000}"/>
    <cellStyle name="Normal 2 2 12 2 2 3" xfId="13543" xr:uid="{00000000-0005-0000-0000-0000BC300000}"/>
    <cellStyle name="Normal 2 2 12 2 3" xfId="13544" xr:uid="{00000000-0005-0000-0000-0000BD300000}"/>
    <cellStyle name="Normal 2 2 12 2 3 2" xfId="13545" xr:uid="{00000000-0005-0000-0000-0000BE300000}"/>
    <cellStyle name="Normal 2 2 12 3" xfId="13546" xr:uid="{00000000-0005-0000-0000-0000BF300000}"/>
    <cellStyle name="Normal 2 2 12 3 2" xfId="13547" xr:uid="{00000000-0005-0000-0000-0000C0300000}"/>
    <cellStyle name="Normal 2 2 12 3 3" xfId="13548" xr:uid="{00000000-0005-0000-0000-0000C1300000}"/>
    <cellStyle name="Normal 2 2 12 4" xfId="13549" xr:uid="{00000000-0005-0000-0000-0000C2300000}"/>
    <cellStyle name="Normal 2 2 12 4 2" xfId="13550" xr:uid="{00000000-0005-0000-0000-0000C3300000}"/>
    <cellStyle name="Normal 2 2 13" xfId="1221" xr:uid="{00000000-0005-0000-0000-0000C4300000}"/>
    <cellStyle name="Normal 2 2 13 2" xfId="1222" xr:uid="{00000000-0005-0000-0000-0000C5300000}"/>
    <cellStyle name="Normal 2 2 13 2 2" xfId="13551" xr:uid="{00000000-0005-0000-0000-0000C6300000}"/>
    <cellStyle name="Normal 2 2 13 2 2 2" xfId="13552" xr:uid="{00000000-0005-0000-0000-0000C7300000}"/>
    <cellStyle name="Normal 2 2 13 2 2 3" xfId="13553" xr:uid="{00000000-0005-0000-0000-0000C8300000}"/>
    <cellStyle name="Normal 2 2 13 2 3" xfId="13554" xr:uid="{00000000-0005-0000-0000-0000C9300000}"/>
    <cellStyle name="Normal 2 2 13 2 3 2" xfId="13555" xr:uid="{00000000-0005-0000-0000-0000CA300000}"/>
    <cellStyle name="Normal 2 2 13 3" xfId="13556" xr:uid="{00000000-0005-0000-0000-0000CB300000}"/>
    <cellStyle name="Normal 2 2 13 3 2" xfId="13557" xr:uid="{00000000-0005-0000-0000-0000CC300000}"/>
    <cellStyle name="Normal 2 2 13 3 3" xfId="13558" xr:uid="{00000000-0005-0000-0000-0000CD300000}"/>
    <cellStyle name="Normal 2 2 13 4" xfId="13559" xr:uid="{00000000-0005-0000-0000-0000CE300000}"/>
    <cellStyle name="Normal 2 2 13 4 2" xfId="13560" xr:uid="{00000000-0005-0000-0000-0000CF300000}"/>
    <cellStyle name="Normal 2 2 14" xfId="1223" xr:uid="{00000000-0005-0000-0000-0000D0300000}"/>
    <cellStyle name="Normal 2 2 14 2" xfId="1224" xr:uid="{00000000-0005-0000-0000-0000D1300000}"/>
    <cellStyle name="Normal 2 2 14 2 2" xfId="13561" xr:uid="{00000000-0005-0000-0000-0000D2300000}"/>
    <cellStyle name="Normal 2 2 14 2 2 2" xfId="13562" xr:uid="{00000000-0005-0000-0000-0000D3300000}"/>
    <cellStyle name="Normal 2 2 14 2 2 3" xfId="13563" xr:uid="{00000000-0005-0000-0000-0000D4300000}"/>
    <cellStyle name="Normal 2 2 14 2 3" xfId="13564" xr:uid="{00000000-0005-0000-0000-0000D5300000}"/>
    <cellStyle name="Normal 2 2 14 2 3 2" xfId="13565" xr:uid="{00000000-0005-0000-0000-0000D6300000}"/>
    <cellStyle name="Normal 2 2 14 3" xfId="13566" xr:uid="{00000000-0005-0000-0000-0000D7300000}"/>
    <cellStyle name="Normal 2 2 14 3 2" xfId="13567" xr:uid="{00000000-0005-0000-0000-0000D8300000}"/>
    <cellStyle name="Normal 2 2 14 3 3" xfId="13568" xr:uid="{00000000-0005-0000-0000-0000D9300000}"/>
    <cellStyle name="Normal 2 2 14 4" xfId="13569" xr:uid="{00000000-0005-0000-0000-0000DA300000}"/>
    <cellStyle name="Normal 2 2 14 4 2" xfId="13570" xr:uid="{00000000-0005-0000-0000-0000DB300000}"/>
    <cellStyle name="Normal 2 2 15" xfId="1225" xr:uid="{00000000-0005-0000-0000-0000DC300000}"/>
    <cellStyle name="Normal 2 2 15 2" xfId="1226" xr:uid="{00000000-0005-0000-0000-0000DD300000}"/>
    <cellStyle name="Normal 2 2 15 2 2" xfId="13571" xr:uid="{00000000-0005-0000-0000-0000DE300000}"/>
    <cellStyle name="Normal 2 2 15 2 2 2" xfId="13572" xr:uid="{00000000-0005-0000-0000-0000DF300000}"/>
    <cellStyle name="Normal 2 2 15 2 2 3" xfId="13573" xr:uid="{00000000-0005-0000-0000-0000E0300000}"/>
    <cellStyle name="Normal 2 2 15 2 3" xfId="13574" xr:uid="{00000000-0005-0000-0000-0000E1300000}"/>
    <cellStyle name="Normal 2 2 15 2 3 2" xfId="13575" xr:uid="{00000000-0005-0000-0000-0000E2300000}"/>
    <cellStyle name="Normal 2 2 15 3" xfId="13576" xr:uid="{00000000-0005-0000-0000-0000E3300000}"/>
    <cellStyle name="Normal 2 2 15 3 2" xfId="13577" xr:uid="{00000000-0005-0000-0000-0000E4300000}"/>
    <cellStyle name="Normal 2 2 15 3 3" xfId="13578" xr:uid="{00000000-0005-0000-0000-0000E5300000}"/>
    <cellStyle name="Normal 2 2 15 4" xfId="13579" xr:uid="{00000000-0005-0000-0000-0000E6300000}"/>
    <cellStyle name="Normal 2 2 15 4 2" xfId="13580" xr:uid="{00000000-0005-0000-0000-0000E7300000}"/>
    <cellStyle name="Normal 2 2 16" xfId="1227" xr:uid="{00000000-0005-0000-0000-0000E8300000}"/>
    <cellStyle name="Normal 2 2 16 2" xfId="1228" xr:uid="{00000000-0005-0000-0000-0000E9300000}"/>
    <cellStyle name="Normal 2 2 16 2 2" xfId="13581" xr:uid="{00000000-0005-0000-0000-0000EA300000}"/>
    <cellStyle name="Normal 2 2 16 2 2 2" xfId="13582" xr:uid="{00000000-0005-0000-0000-0000EB300000}"/>
    <cellStyle name="Normal 2 2 16 2 2 3" xfId="13583" xr:uid="{00000000-0005-0000-0000-0000EC300000}"/>
    <cellStyle name="Normal 2 2 16 2 3" xfId="13584" xr:uid="{00000000-0005-0000-0000-0000ED300000}"/>
    <cellStyle name="Normal 2 2 16 2 3 2" xfId="13585" xr:uid="{00000000-0005-0000-0000-0000EE300000}"/>
    <cellStyle name="Normal 2 2 16 3" xfId="13586" xr:uid="{00000000-0005-0000-0000-0000EF300000}"/>
    <cellStyle name="Normal 2 2 16 3 2" xfId="13587" xr:uid="{00000000-0005-0000-0000-0000F0300000}"/>
    <cellStyle name="Normal 2 2 16 3 3" xfId="13588" xr:uid="{00000000-0005-0000-0000-0000F1300000}"/>
    <cellStyle name="Normal 2 2 16 4" xfId="13589" xr:uid="{00000000-0005-0000-0000-0000F2300000}"/>
    <cellStyle name="Normal 2 2 16 4 2" xfId="13590" xr:uid="{00000000-0005-0000-0000-0000F3300000}"/>
    <cellStyle name="Normal 2 2 17" xfId="1229" xr:uid="{00000000-0005-0000-0000-0000F4300000}"/>
    <cellStyle name="Normal 2 2 17 2" xfId="1230" xr:uid="{00000000-0005-0000-0000-0000F5300000}"/>
    <cellStyle name="Normal 2 2 17 2 2" xfId="13591" xr:uid="{00000000-0005-0000-0000-0000F6300000}"/>
    <cellStyle name="Normal 2 2 17 2 2 2" xfId="13592" xr:uid="{00000000-0005-0000-0000-0000F7300000}"/>
    <cellStyle name="Normal 2 2 17 2 2 3" xfId="13593" xr:uid="{00000000-0005-0000-0000-0000F8300000}"/>
    <cellStyle name="Normal 2 2 17 2 3" xfId="13594" xr:uid="{00000000-0005-0000-0000-0000F9300000}"/>
    <cellStyle name="Normal 2 2 17 2 3 2" xfId="13595" xr:uid="{00000000-0005-0000-0000-0000FA300000}"/>
    <cellStyle name="Normal 2 2 17 3" xfId="13596" xr:uid="{00000000-0005-0000-0000-0000FB300000}"/>
    <cellStyle name="Normal 2 2 17 3 2" xfId="13597" xr:uid="{00000000-0005-0000-0000-0000FC300000}"/>
    <cellStyle name="Normal 2 2 17 3 3" xfId="13598" xr:uid="{00000000-0005-0000-0000-0000FD300000}"/>
    <cellStyle name="Normal 2 2 17 4" xfId="13599" xr:uid="{00000000-0005-0000-0000-0000FE300000}"/>
    <cellStyle name="Normal 2 2 17 4 2" xfId="13600" xr:uid="{00000000-0005-0000-0000-0000FF300000}"/>
    <cellStyle name="Normal 2 2 18" xfId="1231" xr:uid="{00000000-0005-0000-0000-000000310000}"/>
    <cellStyle name="Normal 2 2 18 2" xfId="1232" xr:uid="{00000000-0005-0000-0000-000001310000}"/>
    <cellStyle name="Normal 2 2 18 2 2" xfId="13601" xr:uid="{00000000-0005-0000-0000-000002310000}"/>
    <cellStyle name="Normal 2 2 18 2 2 2" xfId="13602" xr:uid="{00000000-0005-0000-0000-000003310000}"/>
    <cellStyle name="Normal 2 2 18 2 2 3" xfId="13603" xr:uid="{00000000-0005-0000-0000-000004310000}"/>
    <cellStyle name="Normal 2 2 18 2 3" xfId="13604" xr:uid="{00000000-0005-0000-0000-000005310000}"/>
    <cellStyle name="Normal 2 2 18 2 3 2" xfId="13605" xr:uid="{00000000-0005-0000-0000-000006310000}"/>
    <cellStyle name="Normal 2 2 18 3" xfId="13606" xr:uid="{00000000-0005-0000-0000-000007310000}"/>
    <cellStyle name="Normal 2 2 18 3 2" xfId="13607" xr:uid="{00000000-0005-0000-0000-000008310000}"/>
    <cellStyle name="Normal 2 2 18 3 3" xfId="13608" xr:uid="{00000000-0005-0000-0000-000009310000}"/>
    <cellStyle name="Normal 2 2 18 4" xfId="13609" xr:uid="{00000000-0005-0000-0000-00000A310000}"/>
    <cellStyle name="Normal 2 2 18 4 2" xfId="13610" xr:uid="{00000000-0005-0000-0000-00000B310000}"/>
    <cellStyle name="Normal 2 2 19" xfId="1233" xr:uid="{00000000-0005-0000-0000-00000C310000}"/>
    <cellStyle name="Normal 2 2 19 2" xfId="1234" xr:uid="{00000000-0005-0000-0000-00000D310000}"/>
    <cellStyle name="Normal 2 2 19 2 2" xfId="13611" xr:uid="{00000000-0005-0000-0000-00000E310000}"/>
    <cellStyle name="Normal 2 2 19 2 2 2" xfId="13612" xr:uid="{00000000-0005-0000-0000-00000F310000}"/>
    <cellStyle name="Normal 2 2 19 2 2 3" xfId="13613" xr:uid="{00000000-0005-0000-0000-000010310000}"/>
    <cellStyle name="Normal 2 2 19 2 3" xfId="13614" xr:uid="{00000000-0005-0000-0000-000011310000}"/>
    <cellStyle name="Normal 2 2 19 2 3 2" xfId="13615" xr:uid="{00000000-0005-0000-0000-000012310000}"/>
    <cellStyle name="Normal 2 2 19 3" xfId="13616" xr:uid="{00000000-0005-0000-0000-000013310000}"/>
    <cellStyle name="Normal 2 2 19 3 2" xfId="13617" xr:uid="{00000000-0005-0000-0000-000014310000}"/>
    <cellStyle name="Normal 2 2 19 3 3" xfId="13618" xr:uid="{00000000-0005-0000-0000-000015310000}"/>
    <cellStyle name="Normal 2 2 19 4" xfId="13619" xr:uid="{00000000-0005-0000-0000-000016310000}"/>
    <cellStyle name="Normal 2 2 19 4 2" xfId="13620" xr:uid="{00000000-0005-0000-0000-000017310000}"/>
    <cellStyle name="Normal 2 2 2" xfId="210" xr:uid="{00000000-0005-0000-0000-000018310000}"/>
    <cellStyle name="Normal 2 2 2 10" xfId="13621" xr:uid="{00000000-0005-0000-0000-000019310000}"/>
    <cellStyle name="Normal 2 2 2 10 2" xfId="13622" xr:uid="{00000000-0005-0000-0000-00001A310000}"/>
    <cellStyle name="Normal 2 2 2 11" xfId="13623" xr:uid="{00000000-0005-0000-0000-00001B310000}"/>
    <cellStyle name="Normal 2 2 2 12" xfId="13624" xr:uid="{00000000-0005-0000-0000-00001C310000}"/>
    <cellStyle name="Normal 2 2 2 12 2" xfId="13625" xr:uid="{00000000-0005-0000-0000-00001D310000}"/>
    <cellStyle name="Normal 2 2 2 13" xfId="13626" xr:uid="{00000000-0005-0000-0000-00001E310000}"/>
    <cellStyle name="Normal 2 2 2 14" xfId="13627" xr:uid="{00000000-0005-0000-0000-00001F310000}"/>
    <cellStyle name="Normal 2 2 2 2" xfId="211" xr:uid="{00000000-0005-0000-0000-000020310000}"/>
    <cellStyle name="Normal 2 2 2 2 10" xfId="13628" xr:uid="{00000000-0005-0000-0000-000021310000}"/>
    <cellStyle name="Normal 2 2 2 2 10 2" xfId="13629" xr:uid="{00000000-0005-0000-0000-000022310000}"/>
    <cellStyle name="Normal 2 2 2 2 10 2 2" xfId="13630" xr:uid="{00000000-0005-0000-0000-000023310000}"/>
    <cellStyle name="Normal 2 2 2 2 10 2 3" xfId="13631" xr:uid="{00000000-0005-0000-0000-000024310000}"/>
    <cellStyle name="Normal 2 2 2 2 10 3" xfId="13632" xr:uid="{00000000-0005-0000-0000-000025310000}"/>
    <cellStyle name="Normal 2 2 2 2 10 4" xfId="13633" xr:uid="{00000000-0005-0000-0000-000026310000}"/>
    <cellStyle name="Normal 2 2 2 2 10 5" xfId="13634" xr:uid="{00000000-0005-0000-0000-000027310000}"/>
    <cellStyle name="Normal 2 2 2 2 10 6" xfId="13635" xr:uid="{00000000-0005-0000-0000-000028310000}"/>
    <cellStyle name="Normal 2 2 2 2 10 7" xfId="13636" xr:uid="{00000000-0005-0000-0000-000029310000}"/>
    <cellStyle name="Normal 2 2 2 2 11" xfId="13637" xr:uid="{00000000-0005-0000-0000-00002A310000}"/>
    <cellStyle name="Normal 2 2 2 2 11 2" xfId="13638" xr:uid="{00000000-0005-0000-0000-00002B310000}"/>
    <cellStyle name="Normal 2 2 2 2 11 2 2" xfId="13639" xr:uid="{00000000-0005-0000-0000-00002C310000}"/>
    <cellStyle name="Normal 2 2 2 2 11 2 3" xfId="13640" xr:uid="{00000000-0005-0000-0000-00002D310000}"/>
    <cellStyle name="Normal 2 2 2 2 11 3" xfId="13641" xr:uid="{00000000-0005-0000-0000-00002E310000}"/>
    <cellStyle name="Normal 2 2 2 2 11 4" xfId="13642" xr:uid="{00000000-0005-0000-0000-00002F310000}"/>
    <cellStyle name="Normal 2 2 2 2 11 5" xfId="13643" xr:uid="{00000000-0005-0000-0000-000030310000}"/>
    <cellStyle name="Normal 2 2 2 2 12" xfId="13644" xr:uid="{00000000-0005-0000-0000-000031310000}"/>
    <cellStyle name="Normal 2 2 2 2 12 2" xfId="13645" xr:uid="{00000000-0005-0000-0000-000032310000}"/>
    <cellStyle name="Normal 2 2 2 2 12 3" xfId="13646" xr:uid="{00000000-0005-0000-0000-000033310000}"/>
    <cellStyle name="Normal 2 2 2 2 13" xfId="13647" xr:uid="{00000000-0005-0000-0000-000034310000}"/>
    <cellStyle name="Normal 2 2 2 2 13 2" xfId="13648" xr:uid="{00000000-0005-0000-0000-000035310000}"/>
    <cellStyle name="Normal 2 2 2 2 13 3" xfId="13649" xr:uid="{00000000-0005-0000-0000-000036310000}"/>
    <cellStyle name="Normal 2 2 2 2 14" xfId="13650" xr:uid="{00000000-0005-0000-0000-000037310000}"/>
    <cellStyle name="Normal 2 2 2 2 14 2" xfId="13651" xr:uid="{00000000-0005-0000-0000-000038310000}"/>
    <cellStyle name="Normal 2 2 2 2 15" xfId="13652" xr:uid="{00000000-0005-0000-0000-000039310000}"/>
    <cellStyle name="Normal 2 2 2 2 16" xfId="13653" xr:uid="{00000000-0005-0000-0000-00003A310000}"/>
    <cellStyle name="Normal 2 2 2 2 17" xfId="13654" xr:uid="{00000000-0005-0000-0000-00003B310000}"/>
    <cellStyle name="Normal 2 2 2 2 18" xfId="13655" xr:uid="{00000000-0005-0000-0000-00003C310000}"/>
    <cellStyle name="Normal 2 2 2 2 2" xfId="212" xr:uid="{00000000-0005-0000-0000-00003D310000}"/>
    <cellStyle name="Normal 2 2 2 2 2 10" xfId="13656" xr:uid="{00000000-0005-0000-0000-00003E310000}"/>
    <cellStyle name="Normal 2 2 2 2 2 10 2" xfId="13657" xr:uid="{00000000-0005-0000-0000-00003F310000}"/>
    <cellStyle name="Normal 2 2 2 2 2 11" xfId="13658" xr:uid="{00000000-0005-0000-0000-000040310000}"/>
    <cellStyle name="Normal 2 2 2 2 2 12" xfId="13659" xr:uid="{00000000-0005-0000-0000-000041310000}"/>
    <cellStyle name="Normal 2 2 2 2 2 12 2" xfId="13660" xr:uid="{00000000-0005-0000-0000-000042310000}"/>
    <cellStyle name="Normal 2 2 2 2 2 13" xfId="13661" xr:uid="{00000000-0005-0000-0000-000043310000}"/>
    <cellStyle name="Normal 2 2 2 2 2 14" xfId="13662" xr:uid="{00000000-0005-0000-0000-000044310000}"/>
    <cellStyle name="Normal 2 2 2 2 2 2" xfId="213" xr:uid="{00000000-0005-0000-0000-000045310000}"/>
    <cellStyle name="Normal 2 2 2 2 2 2 10" xfId="13663" xr:uid="{00000000-0005-0000-0000-000046310000}"/>
    <cellStyle name="Normal 2 2 2 2 2 2 11" xfId="13664" xr:uid="{00000000-0005-0000-0000-000047310000}"/>
    <cellStyle name="Normal 2 2 2 2 2 2 2" xfId="214" xr:uid="{00000000-0005-0000-0000-000048310000}"/>
    <cellStyle name="Normal 2 2 2 2 2 2 2 10" xfId="13665" xr:uid="{00000000-0005-0000-0000-000049310000}"/>
    <cellStyle name="Normal 2 2 2 2 2 2 2 10 2" xfId="13666" xr:uid="{00000000-0005-0000-0000-00004A310000}"/>
    <cellStyle name="Normal 2 2 2 2 2 2 2 11" xfId="13667" xr:uid="{00000000-0005-0000-0000-00004B310000}"/>
    <cellStyle name="Normal 2 2 2 2 2 2 2 11 2" xfId="13668" xr:uid="{00000000-0005-0000-0000-00004C310000}"/>
    <cellStyle name="Normal 2 2 2 2 2 2 2 12" xfId="13669" xr:uid="{00000000-0005-0000-0000-00004D310000}"/>
    <cellStyle name="Normal 2 2 2 2 2 2 2 13" xfId="13670" xr:uid="{00000000-0005-0000-0000-00004E310000}"/>
    <cellStyle name="Normal 2 2 2 2 2 2 2 14" xfId="13671" xr:uid="{00000000-0005-0000-0000-00004F310000}"/>
    <cellStyle name="Normal 2 2 2 2 2 2 2 15" xfId="13672" xr:uid="{00000000-0005-0000-0000-000050310000}"/>
    <cellStyle name="Normal 2 2 2 2 2 2 2 2" xfId="215" xr:uid="{00000000-0005-0000-0000-000051310000}"/>
    <cellStyle name="Normal 2 2 2 2 2 2 2 2 10" xfId="13673" xr:uid="{00000000-0005-0000-0000-000052310000}"/>
    <cellStyle name="Normal 2 2 2 2 2 2 2 2 11" xfId="13674" xr:uid="{00000000-0005-0000-0000-000053310000}"/>
    <cellStyle name="Normal 2 2 2 2 2 2 2 2 2" xfId="216" xr:uid="{00000000-0005-0000-0000-000054310000}"/>
    <cellStyle name="Normal 2 2 2 2 2 2 2 2 2 10" xfId="13675" xr:uid="{00000000-0005-0000-0000-000055310000}"/>
    <cellStyle name="Normal 2 2 2 2 2 2 2 2 2 11" xfId="13676" xr:uid="{00000000-0005-0000-0000-000056310000}"/>
    <cellStyle name="Normal 2 2 2 2 2 2 2 2 2 12" xfId="13677" xr:uid="{00000000-0005-0000-0000-000057310000}"/>
    <cellStyle name="Normal 2 2 2 2 2 2 2 2 2 13" xfId="13678" xr:uid="{00000000-0005-0000-0000-000058310000}"/>
    <cellStyle name="Normal 2 2 2 2 2 2 2 2 2 2" xfId="217" xr:uid="{00000000-0005-0000-0000-000059310000}"/>
    <cellStyle name="Normal 2 2 2 2 2 2 2 2 2 2 10" xfId="13679" xr:uid="{00000000-0005-0000-0000-00005A310000}"/>
    <cellStyle name="Normal 2 2 2 2 2 2 2 2 2 2 11" xfId="13680" xr:uid="{00000000-0005-0000-0000-00005B310000}"/>
    <cellStyle name="Normal 2 2 2 2 2 2 2 2 2 2 2" xfId="218" xr:uid="{00000000-0005-0000-0000-00005C310000}"/>
    <cellStyle name="Normal 2 2 2 2 2 2 2 2 2 2 2 10" xfId="13681" xr:uid="{00000000-0005-0000-0000-00005D310000}"/>
    <cellStyle name="Normal 2 2 2 2 2 2 2 2 2 2 2 11" xfId="13682" xr:uid="{00000000-0005-0000-0000-00005E310000}"/>
    <cellStyle name="Normal 2 2 2 2 2 2 2 2 2 2 2 12" xfId="13683" xr:uid="{00000000-0005-0000-0000-00005F310000}"/>
    <cellStyle name="Normal 2 2 2 2 2 2 2 2 2 2 2 2" xfId="13684" xr:uid="{00000000-0005-0000-0000-000060310000}"/>
    <cellStyle name="Normal 2 2 2 2 2 2 2 2 2 2 2 2 10" xfId="13685" xr:uid="{00000000-0005-0000-0000-000061310000}"/>
    <cellStyle name="Normal 2 2 2 2 2 2 2 2 2 2 2 2 2" xfId="13686" xr:uid="{00000000-0005-0000-0000-000062310000}"/>
    <cellStyle name="Normal 2 2 2 2 2 2 2 2 2 2 2 2 2 2" xfId="13687" xr:uid="{00000000-0005-0000-0000-000063310000}"/>
    <cellStyle name="Normal 2 2 2 2 2 2 2 2 2 2 2 2 2 2 2" xfId="13688" xr:uid="{00000000-0005-0000-0000-000064310000}"/>
    <cellStyle name="Normal 2 2 2 2 2 2 2 2 2 2 2 2 2 2 2 2" xfId="13689" xr:uid="{00000000-0005-0000-0000-000065310000}"/>
    <cellStyle name="Normal 2 2 2 2 2 2 2 2 2 2 2 2 2 2 2 3" xfId="13690" xr:uid="{00000000-0005-0000-0000-000066310000}"/>
    <cellStyle name="Normal 2 2 2 2 2 2 2 2 2 2 2 2 2 2 3" xfId="13691" xr:uid="{00000000-0005-0000-0000-000067310000}"/>
    <cellStyle name="Normal 2 2 2 2 2 2 2 2 2 2 2 2 2 2 4" xfId="13692" xr:uid="{00000000-0005-0000-0000-000068310000}"/>
    <cellStyle name="Normal 2 2 2 2 2 2 2 2 2 2 2 2 2 2 5" xfId="13693" xr:uid="{00000000-0005-0000-0000-000069310000}"/>
    <cellStyle name="Normal 2 2 2 2 2 2 2 2 2 2 2 2 2 3" xfId="13694" xr:uid="{00000000-0005-0000-0000-00006A310000}"/>
    <cellStyle name="Normal 2 2 2 2 2 2 2 2 2 2 2 2 2 3 2" xfId="13695" xr:uid="{00000000-0005-0000-0000-00006B310000}"/>
    <cellStyle name="Normal 2 2 2 2 2 2 2 2 2 2 2 2 2 3 3" xfId="13696" xr:uid="{00000000-0005-0000-0000-00006C310000}"/>
    <cellStyle name="Normal 2 2 2 2 2 2 2 2 2 2 2 2 2 4" xfId="13697" xr:uid="{00000000-0005-0000-0000-00006D310000}"/>
    <cellStyle name="Normal 2 2 2 2 2 2 2 2 2 2 2 2 2 5" xfId="13698" xr:uid="{00000000-0005-0000-0000-00006E310000}"/>
    <cellStyle name="Normal 2 2 2 2 2 2 2 2 2 2 2 2 2 6" xfId="13699" xr:uid="{00000000-0005-0000-0000-00006F310000}"/>
    <cellStyle name="Normal 2 2 2 2 2 2 2 2 2 2 2 2 2 7" xfId="13700" xr:uid="{00000000-0005-0000-0000-000070310000}"/>
    <cellStyle name="Normal 2 2 2 2 2 2 2 2 2 2 2 2 2 8" xfId="13701" xr:uid="{00000000-0005-0000-0000-000071310000}"/>
    <cellStyle name="Normal 2 2 2 2 2 2 2 2 2 2 2 2 3" xfId="13702" xr:uid="{00000000-0005-0000-0000-000072310000}"/>
    <cellStyle name="Normal 2 2 2 2 2 2 2 2 2 2 2 2 3 2" xfId="13703" xr:uid="{00000000-0005-0000-0000-000073310000}"/>
    <cellStyle name="Normal 2 2 2 2 2 2 2 2 2 2 2 2 3 2 2" xfId="13704" xr:uid="{00000000-0005-0000-0000-000074310000}"/>
    <cellStyle name="Normal 2 2 2 2 2 2 2 2 2 2 2 2 3 2 3" xfId="13705" xr:uid="{00000000-0005-0000-0000-000075310000}"/>
    <cellStyle name="Normal 2 2 2 2 2 2 2 2 2 2 2 2 3 3" xfId="13706" xr:uid="{00000000-0005-0000-0000-000076310000}"/>
    <cellStyle name="Normal 2 2 2 2 2 2 2 2 2 2 2 2 3 4" xfId="13707" xr:uid="{00000000-0005-0000-0000-000077310000}"/>
    <cellStyle name="Normal 2 2 2 2 2 2 2 2 2 2 2 2 3 5" xfId="13708" xr:uid="{00000000-0005-0000-0000-000078310000}"/>
    <cellStyle name="Normal 2 2 2 2 2 2 2 2 2 2 2 2 4" xfId="13709" xr:uid="{00000000-0005-0000-0000-000079310000}"/>
    <cellStyle name="Normal 2 2 2 2 2 2 2 2 2 2 2 2 4 2" xfId="13710" xr:uid="{00000000-0005-0000-0000-00007A310000}"/>
    <cellStyle name="Normal 2 2 2 2 2 2 2 2 2 2 2 2 4 3" xfId="13711" xr:uid="{00000000-0005-0000-0000-00007B310000}"/>
    <cellStyle name="Normal 2 2 2 2 2 2 2 2 2 2 2 2 5" xfId="13712" xr:uid="{00000000-0005-0000-0000-00007C310000}"/>
    <cellStyle name="Normal 2 2 2 2 2 2 2 2 2 2 2 2 5 2" xfId="13713" xr:uid="{00000000-0005-0000-0000-00007D310000}"/>
    <cellStyle name="Normal 2 2 2 2 2 2 2 2 2 2 2 2 6" xfId="13714" xr:uid="{00000000-0005-0000-0000-00007E310000}"/>
    <cellStyle name="Normal 2 2 2 2 2 2 2 2 2 2 2 2 6 2" xfId="13715" xr:uid="{00000000-0005-0000-0000-00007F310000}"/>
    <cellStyle name="Normal 2 2 2 2 2 2 2 2 2 2 2 2 7" xfId="13716" xr:uid="{00000000-0005-0000-0000-000080310000}"/>
    <cellStyle name="Normal 2 2 2 2 2 2 2 2 2 2 2 2 8" xfId="13717" xr:uid="{00000000-0005-0000-0000-000081310000}"/>
    <cellStyle name="Normal 2 2 2 2 2 2 2 2 2 2 2 2 9" xfId="13718" xr:uid="{00000000-0005-0000-0000-000082310000}"/>
    <cellStyle name="Normal 2 2 2 2 2 2 2 2 2 2 2 2_Age_Gender" xfId="13719" xr:uid="{00000000-0005-0000-0000-000083310000}"/>
    <cellStyle name="Normal 2 2 2 2 2 2 2 2 2 2 2 3" xfId="13720" xr:uid="{00000000-0005-0000-0000-000084310000}"/>
    <cellStyle name="Normal 2 2 2 2 2 2 2 2 2 2 2 3 2" xfId="13721" xr:uid="{00000000-0005-0000-0000-000085310000}"/>
    <cellStyle name="Normal 2 2 2 2 2 2 2 2 2 2 2 3 2 2" xfId="13722" xr:uid="{00000000-0005-0000-0000-000086310000}"/>
    <cellStyle name="Normal 2 2 2 2 2 2 2 2 2 2 2 3 2 2 2" xfId="13723" xr:uid="{00000000-0005-0000-0000-000087310000}"/>
    <cellStyle name="Normal 2 2 2 2 2 2 2 2 2 2 2 3 2 2 3" xfId="13724" xr:uid="{00000000-0005-0000-0000-000088310000}"/>
    <cellStyle name="Normal 2 2 2 2 2 2 2 2 2 2 2 3 2 3" xfId="13725" xr:uid="{00000000-0005-0000-0000-000089310000}"/>
    <cellStyle name="Normal 2 2 2 2 2 2 2 2 2 2 2 3 2 4" xfId="13726" xr:uid="{00000000-0005-0000-0000-00008A310000}"/>
    <cellStyle name="Normal 2 2 2 2 2 2 2 2 2 2 2 3 2 5" xfId="13727" xr:uid="{00000000-0005-0000-0000-00008B310000}"/>
    <cellStyle name="Normal 2 2 2 2 2 2 2 2 2 2 2 3 3" xfId="13728" xr:uid="{00000000-0005-0000-0000-00008C310000}"/>
    <cellStyle name="Normal 2 2 2 2 2 2 2 2 2 2 2 3 3 2" xfId="13729" xr:uid="{00000000-0005-0000-0000-00008D310000}"/>
    <cellStyle name="Normal 2 2 2 2 2 2 2 2 2 2 2 3 3 3" xfId="13730" xr:uid="{00000000-0005-0000-0000-00008E310000}"/>
    <cellStyle name="Normal 2 2 2 2 2 2 2 2 2 2 2 3 4" xfId="13731" xr:uid="{00000000-0005-0000-0000-00008F310000}"/>
    <cellStyle name="Normal 2 2 2 2 2 2 2 2 2 2 2 3 5" xfId="13732" xr:uid="{00000000-0005-0000-0000-000090310000}"/>
    <cellStyle name="Normal 2 2 2 2 2 2 2 2 2 2 2 3 6" xfId="13733" xr:uid="{00000000-0005-0000-0000-000091310000}"/>
    <cellStyle name="Normal 2 2 2 2 2 2 2 2 2 2 2 3 7" xfId="13734" xr:uid="{00000000-0005-0000-0000-000092310000}"/>
    <cellStyle name="Normal 2 2 2 2 2 2 2 2 2 2 2 3 8" xfId="13735" xr:uid="{00000000-0005-0000-0000-000093310000}"/>
    <cellStyle name="Normal 2 2 2 2 2 2 2 2 2 2 2 4" xfId="13736" xr:uid="{00000000-0005-0000-0000-000094310000}"/>
    <cellStyle name="Normal 2 2 2 2 2 2 2 2 2 2 2 4 2" xfId="13737" xr:uid="{00000000-0005-0000-0000-000095310000}"/>
    <cellStyle name="Normal 2 2 2 2 2 2 2 2 2 2 2 4 2 2" xfId="13738" xr:uid="{00000000-0005-0000-0000-000096310000}"/>
    <cellStyle name="Normal 2 2 2 2 2 2 2 2 2 2 2 4 2 3" xfId="13739" xr:uid="{00000000-0005-0000-0000-000097310000}"/>
    <cellStyle name="Normal 2 2 2 2 2 2 2 2 2 2 2 4 3" xfId="13740" xr:uid="{00000000-0005-0000-0000-000098310000}"/>
    <cellStyle name="Normal 2 2 2 2 2 2 2 2 2 2 2 4 4" xfId="13741" xr:uid="{00000000-0005-0000-0000-000099310000}"/>
    <cellStyle name="Normal 2 2 2 2 2 2 2 2 2 2 2 4 5" xfId="13742" xr:uid="{00000000-0005-0000-0000-00009A310000}"/>
    <cellStyle name="Normal 2 2 2 2 2 2 2 2 2 2 2 4 6" xfId="13743" xr:uid="{00000000-0005-0000-0000-00009B310000}"/>
    <cellStyle name="Normal 2 2 2 2 2 2 2 2 2 2 2 4 7" xfId="13744" xr:uid="{00000000-0005-0000-0000-00009C310000}"/>
    <cellStyle name="Normal 2 2 2 2 2 2 2 2 2 2 2 5" xfId="13745" xr:uid="{00000000-0005-0000-0000-00009D310000}"/>
    <cellStyle name="Normal 2 2 2 2 2 2 2 2 2 2 2 5 2" xfId="13746" xr:uid="{00000000-0005-0000-0000-00009E310000}"/>
    <cellStyle name="Normal 2 2 2 2 2 2 2 2 2 2 2 5 2 2" xfId="13747" xr:uid="{00000000-0005-0000-0000-00009F310000}"/>
    <cellStyle name="Normal 2 2 2 2 2 2 2 2 2 2 2 5 2 3" xfId="13748" xr:uid="{00000000-0005-0000-0000-0000A0310000}"/>
    <cellStyle name="Normal 2 2 2 2 2 2 2 2 2 2 2 5 3" xfId="13749" xr:uid="{00000000-0005-0000-0000-0000A1310000}"/>
    <cellStyle name="Normal 2 2 2 2 2 2 2 2 2 2 2 5 4" xfId="13750" xr:uid="{00000000-0005-0000-0000-0000A2310000}"/>
    <cellStyle name="Normal 2 2 2 2 2 2 2 2 2 2 2 5 5" xfId="13751" xr:uid="{00000000-0005-0000-0000-0000A3310000}"/>
    <cellStyle name="Normal 2 2 2 2 2 2 2 2 2 2 2 6" xfId="13752" xr:uid="{00000000-0005-0000-0000-0000A4310000}"/>
    <cellStyle name="Normal 2 2 2 2 2 2 2 2 2 2 2 6 2" xfId="13753" xr:uid="{00000000-0005-0000-0000-0000A5310000}"/>
    <cellStyle name="Normal 2 2 2 2 2 2 2 2 2 2 2 6 3" xfId="13754" xr:uid="{00000000-0005-0000-0000-0000A6310000}"/>
    <cellStyle name="Normal 2 2 2 2 2 2 2 2 2 2 2 7" xfId="13755" xr:uid="{00000000-0005-0000-0000-0000A7310000}"/>
    <cellStyle name="Normal 2 2 2 2 2 2 2 2 2 2 2 7 2" xfId="13756" xr:uid="{00000000-0005-0000-0000-0000A8310000}"/>
    <cellStyle name="Normal 2 2 2 2 2 2 2 2 2 2 2 8" xfId="13757" xr:uid="{00000000-0005-0000-0000-0000A9310000}"/>
    <cellStyle name="Normal 2 2 2 2 2 2 2 2 2 2 2 8 2" xfId="13758" xr:uid="{00000000-0005-0000-0000-0000AA310000}"/>
    <cellStyle name="Normal 2 2 2 2 2 2 2 2 2 2 2 9" xfId="13759" xr:uid="{00000000-0005-0000-0000-0000AB310000}"/>
    <cellStyle name="Normal 2 2 2 2 2 2 2 2 2 2 2_Age_Gender" xfId="13760" xr:uid="{00000000-0005-0000-0000-0000AC310000}"/>
    <cellStyle name="Normal 2 2 2 2 2 2 2 2 2 2 3" xfId="13761" xr:uid="{00000000-0005-0000-0000-0000AD310000}"/>
    <cellStyle name="Normal 2 2 2 2 2 2 2 2 2 2 3 2" xfId="13762" xr:uid="{00000000-0005-0000-0000-0000AE310000}"/>
    <cellStyle name="Normal 2 2 2 2 2 2 2 2 2 2 4" xfId="13763" xr:uid="{00000000-0005-0000-0000-0000AF310000}"/>
    <cellStyle name="Normal 2 2 2 2 2 2 2 2 2 2 5" xfId="13764" xr:uid="{00000000-0005-0000-0000-0000B0310000}"/>
    <cellStyle name="Normal 2 2 2 2 2 2 2 2 2 2 6" xfId="13765" xr:uid="{00000000-0005-0000-0000-0000B1310000}"/>
    <cellStyle name="Normal 2 2 2 2 2 2 2 2 2 2 7" xfId="13766" xr:uid="{00000000-0005-0000-0000-0000B2310000}"/>
    <cellStyle name="Normal 2 2 2 2 2 2 2 2 2 2 8" xfId="13767" xr:uid="{00000000-0005-0000-0000-0000B3310000}"/>
    <cellStyle name="Normal 2 2 2 2 2 2 2 2 2 2 9" xfId="13768" xr:uid="{00000000-0005-0000-0000-0000B4310000}"/>
    <cellStyle name="Normal 2 2 2 2 2 2 2 2 2 2_Age_Gender" xfId="13769" xr:uid="{00000000-0005-0000-0000-0000B5310000}"/>
    <cellStyle name="Normal 2 2 2 2 2 2 2 2 2 3" xfId="13770" xr:uid="{00000000-0005-0000-0000-0000B6310000}"/>
    <cellStyle name="Normal 2 2 2 2 2 2 2 2 2 3 10" xfId="13771" xr:uid="{00000000-0005-0000-0000-0000B7310000}"/>
    <cellStyle name="Normal 2 2 2 2 2 2 2 2 2 3 2" xfId="13772" xr:uid="{00000000-0005-0000-0000-0000B8310000}"/>
    <cellStyle name="Normal 2 2 2 2 2 2 2 2 2 3 2 2" xfId="13773" xr:uid="{00000000-0005-0000-0000-0000B9310000}"/>
    <cellStyle name="Normal 2 2 2 2 2 2 2 2 2 3 2 2 2" xfId="13774" xr:uid="{00000000-0005-0000-0000-0000BA310000}"/>
    <cellStyle name="Normal 2 2 2 2 2 2 2 2 2 3 2 2 2 2" xfId="13775" xr:uid="{00000000-0005-0000-0000-0000BB310000}"/>
    <cellStyle name="Normal 2 2 2 2 2 2 2 2 2 3 2 2 2 3" xfId="13776" xr:uid="{00000000-0005-0000-0000-0000BC310000}"/>
    <cellStyle name="Normal 2 2 2 2 2 2 2 2 2 3 2 2 3" xfId="13777" xr:uid="{00000000-0005-0000-0000-0000BD310000}"/>
    <cellStyle name="Normal 2 2 2 2 2 2 2 2 2 3 2 2 4" xfId="13778" xr:uid="{00000000-0005-0000-0000-0000BE310000}"/>
    <cellStyle name="Normal 2 2 2 2 2 2 2 2 2 3 2 2 5" xfId="13779" xr:uid="{00000000-0005-0000-0000-0000BF310000}"/>
    <cellStyle name="Normal 2 2 2 2 2 2 2 2 2 3 2 3" xfId="13780" xr:uid="{00000000-0005-0000-0000-0000C0310000}"/>
    <cellStyle name="Normal 2 2 2 2 2 2 2 2 2 3 2 3 2" xfId="13781" xr:uid="{00000000-0005-0000-0000-0000C1310000}"/>
    <cellStyle name="Normal 2 2 2 2 2 2 2 2 2 3 2 3 3" xfId="13782" xr:uid="{00000000-0005-0000-0000-0000C2310000}"/>
    <cellStyle name="Normal 2 2 2 2 2 2 2 2 2 3 2 4" xfId="13783" xr:uid="{00000000-0005-0000-0000-0000C3310000}"/>
    <cellStyle name="Normal 2 2 2 2 2 2 2 2 2 3 2 5" xfId="13784" xr:uid="{00000000-0005-0000-0000-0000C4310000}"/>
    <cellStyle name="Normal 2 2 2 2 2 2 2 2 2 3 2 6" xfId="13785" xr:uid="{00000000-0005-0000-0000-0000C5310000}"/>
    <cellStyle name="Normal 2 2 2 2 2 2 2 2 2 3 2 7" xfId="13786" xr:uid="{00000000-0005-0000-0000-0000C6310000}"/>
    <cellStyle name="Normal 2 2 2 2 2 2 2 2 2 3 2 8" xfId="13787" xr:uid="{00000000-0005-0000-0000-0000C7310000}"/>
    <cellStyle name="Normal 2 2 2 2 2 2 2 2 2 3 3" xfId="13788" xr:uid="{00000000-0005-0000-0000-0000C8310000}"/>
    <cellStyle name="Normal 2 2 2 2 2 2 2 2 2 3 3 2" xfId="13789" xr:uid="{00000000-0005-0000-0000-0000C9310000}"/>
    <cellStyle name="Normal 2 2 2 2 2 2 2 2 2 3 3 2 2" xfId="13790" xr:uid="{00000000-0005-0000-0000-0000CA310000}"/>
    <cellStyle name="Normal 2 2 2 2 2 2 2 2 2 3 3 2 3" xfId="13791" xr:uid="{00000000-0005-0000-0000-0000CB310000}"/>
    <cellStyle name="Normal 2 2 2 2 2 2 2 2 2 3 3 3" xfId="13792" xr:uid="{00000000-0005-0000-0000-0000CC310000}"/>
    <cellStyle name="Normal 2 2 2 2 2 2 2 2 2 3 3 4" xfId="13793" xr:uid="{00000000-0005-0000-0000-0000CD310000}"/>
    <cellStyle name="Normal 2 2 2 2 2 2 2 2 2 3 3 5" xfId="13794" xr:uid="{00000000-0005-0000-0000-0000CE310000}"/>
    <cellStyle name="Normal 2 2 2 2 2 2 2 2 2 3 4" xfId="13795" xr:uid="{00000000-0005-0000-0000-0000CF310000}"/>
    <cellStyle name="Normal 2 2 2 2 2 2 2 2 2 3 4 2" xfId="13796" xr:uid="{00000000-0005-0000-0000-0000D0310000}"/>
    <cellStyle name="Normal 2 2 2 2 2 2 2 2 2 3 4 3" xfId="13797" xr:uid="{00000000-0005-0000-0000-0000D1310000}"/>
    <cellStyle name="Normal 2 2 2 2 2 2 2 2 2 3 5" xfId="13798" xr:uid="{00000000-0005-0000-0000-0000D2310000}"/>
    <cellStyle name="Normal 2 2 2 2 2 2 2 2 2 3 5 2" xfId="13799" xr:uid="{00000000-0005-0000-0000-0000D3310000}"/>
    <cellStyle name="Normal 2 2 2 2 2 2 2 2 2 3 6" xfId="13800" xr:uid="{00000000-0005-0000-0000-0000D4310000}"/>
    <cellStyle name="Normal 2 2 2 2 2 2 2 2 2 3 6 2" xfId="13801" xr:uid="{00000000-0005-0000-0000-0000D5310000}"/>
    <cellStyle name="Normal 2 2 2 2 2 2 2 2 2 3 7" xfId="13802" xr:uid="{00000000-0005-0000-0000-0000D6310000}"/>
    <cellStyle name="Normal 2 2 2 2 2 2 2 2 2 3 8" xfId="13803" xr:uid="{00000000-0005-0000-0000-0000D7310000}"/>
    <cellStyle name="Normal 2 2 2 2 2 2 2 2 2 3 9" xfId="13804" xr:uid="{00000000-0005-0000-0000-0000D8310000}"/>
    <cellStyle name="Normal 2 2 2 2 2 2 2 2 2 3_Age_Gender" xfId="13805" xr:uid="{00000000-0005-0000-0000-0000D9310000}"/>
    <cellStyle name="Normal 2 2 2 2 2 2 2 2 2 4" xfId="13806" xr:uid="{00000000-0005-0000-0000-0000DA310000}"/>
    <cellStyle name="Normal 2 2 2 2 2 2 2 2 2 4 2" xfId="13807" xr:uid="{00000000-0005-0000-0000-0000DB310000}"/>
    <cellStyle name="Normal 2 2 2 2 2 2 2 2 2 4 2 2" xfId="13808" xr:uid="{00000000-0005-0000-0000-0000DC310000}"/>
    <cellStyle name="Normal 2 2 2 2 2 2 2 2 2 4 2 2 2" xfId="13809" xr:uid="{00000000-0005-0000-0000-0000DD310000}"/>
    <cellStyle name="Normal 2 2 2 2 2 2 2 2 2 4 2 2 3" xfId="13810" xr:uid="{00000000-0005-0000-0000-0000DE310000}"/>
    <cellStyle name="Normal 2 2 2 2 2 2 2 2 2 4 2 3" xfId="13811" xr:uid="{00000000-0005-0000-0000-0000DF310000}"/>
    <cellStyle name="Normal 2 2 2 2 2 2 2 2 2 4 2 4" xfId="13812" xr:uid="{00000000-0005-0000-0000-0000E0310000}"/>
    <cellStyle name="Normal 2 2 2 2 2 2 2 2 2 4 2 5" xfId="13813" xr:uid="{00000000-0005-0000-0000-0000E1310000}"/>
    <cellStyle name="Normal 2 2 2 2 2 2 2 2 2 4 3" xfId="13814" xr:uid="{00000000-0005-0000-0000-0000E2310000}"/>
    <cellStyle name="Normal 2 2 2 2 2 2 2 2 2 4 3 2" xfId="13815" xr:uid="{00000000-0005-0000-0000-0000E3310000}"/>
    <cellStyle name="Normal 2 2 2 2 2 2 2 2 2 4 3 3" xfId="13816" xr:uid="{00000000-0005-0000-0000-0000E4310000}"/>
    <cellStyle name="Normal 2 2 2 2 2 2 2 2 2 4 4" xfId="13817" xr:uid="{00000000-0005-0000-0000-0000E5310000}"/>
    <cellStyle name="Normal 2 2 2 2 2 2 2 2 2 4 5" xfId="13818" xr:uid="{00000000-0005-0000-0000-0000E6310000}"/>
    <cellStyle name="Normal 2 2 2 2 2 2 2 2 2 4 6" xfId="13819" xr:uid="{00000000-0005-0000-0000-0000E7310000}"/>
    <cellStyle name="Normal 2 2 2 2 2 2 2 2 2 4 7" xfId="13820" xr:uid="{00000000-0005-0000-0000-0000E8310000}"/>
    <cellStyle name="Normal 2 2 2 2 2 2 2 2 2 4 8" xfId="13821" xr:uid="{00000000-0005-0000-0000-0000E9310000}"/>
    <cellStyle name="Normal 2 2 2 2 2 2 2 2 2 5" xfId="13822" xr:uid="{00000000-0005-0000-0000-0000EA310000}"/>
    <cellStyle name="Normal 2 2 2 2 2 2 2 2 2 5 2" xfId="13823" xr:uid="{00000000-0005-0000-0000-0000EB310000}"/>
    <cellStyle name="Normal 2 2 2 2 2 2 2 2 2 5 2 2" xfId="13824" xr:uid="{00000000-0005-0000-0000-0000EC310000}"/>
    <cellStyle name="Normal 2 2 2 2 2 2 2 2 2 5 2 3" xfId="13825" xr:uid="{00000000-0005-0000-0000-0000ED310000}"/>
    <cellStyle name="Normal 2 2 2 2 2 2 2 2 2 5 3" xfId="13826" xr:uid="{00000000-0005-0000-0000-0000EE310000}"/>
    <cellStyle name="Normal 2 2 2 2 2 2 2 2 2 5 4" xfId="13827" xr:uid="{00000000-0005-0000-0000-0000EF310000}"/>
    <cellStyle name="Normal 2 2 2 2 2 2 2 2 2 5 5" xfId="13828" xr:uid="{00000000-0005-0000-0000-0000F0310000}"/>
    <cellStyle name="Normal 2 2 2 2 2 2 2 2 2 5 6" xfId="13829" xr:uid="{00000000-0005-0000-0000-0000F1310000}"/>
    <cellStyle name="Normal 2 2 2 2 2 2 2 2 2 5 7" xfId="13830" xr:uid="{00000000-0005-0000-0000-0000F2310000}"/>
    <cellStyle name="Normal 2 2 2 2 2 2 2 2 2 6" xfId="13831" xr:uid="{00000000-0005-0000-0000-0000F3310000}"/>
    <cellStyle name="Normal 2 2 2 2 2 2 2 2 2 6 2" xfId="13832" xr:uid="{00000000-0005-0000-0000-0000F4310000}"/>
    <cellStyle name="Normal 2 2 2 2 2 2 2 2 2 6 2 2" xfId="13833" xr:uid="{00000000-0005-0000-0000-0000F5310000}"/>
    <cellStyle name="Normal 2 2 2 2 2 2 2 2 2 6 2 3" xfId="13834" xr:uid="{00000000-0005-0000-0000-0000F6310000}"/>
    <cellStyle name="Normal 2 2 2 2 2 2 2 2 2 6 3" xfId="13835" xr:uid="{00000000-0005-0000-0000-0000F7310000}"/>
    <cellStyle name="Normal 2 2 2 2 2 2 2 2 2 6 4" xfId="13836" xr:uid="{00000000-0005-0000-0000-0000F8310000}"/>
    <cellStyle name="Normal 2 2 2 2 2 2 2 2 2 6 5" xfId="13837" xr:uid="{00000000-0005-0000-0000-0000F9310000}"/>
    <cellStyle name="Normal 2 2 2 2 2 2 2 2 2 7" xfId="13838" xr:uid="{00000000-0005-0000-0000-0000FA310000}"/>
    <cellStyle name="Normal 2 2 2 2 2 2 2 2 2 7 2" xfId="13839" xr:uid="{00000000-0005-0000-0000-0000FB310000}"/>
    <cellStyle name="Normal 2 2 2 2 2 2 2 2 2 7 3" xfId="13840" xr:uid="{00000000-0005-0000-0000-0000FC310000}"/>
    <cellStyle name="Normal 2 2 2 2 2 2 2 2 2 8" xfId="13841" xr:uid="{00000000-0005-0000-0000-0000FD310000}"/>
    <cellStyle name="Normal 2 2 2 2 2 2 2 2 2 8 2" xfId="13842" xr:uid="{00000000-0005-0000-0000-0000FE310000}"/>
    <cellStyle name="Normal 2 2 2 2 2 2 2 2 2 9" xfId="13843" xr:uid="{00000000-0005-0000-0000-0000FF310000}"/>
    <cellStyle name="Normal 2 2 2 2 2 2 2 2 2 9 2" xfId="13844" xr:uid="{00000000-0005-0000-0000-000000320000}"/>
    <cellStyle name="Normal 2 2 2 2 2 2 2 2 2_Age_Gender" xfId="13845" xr:uid="{00000000-0005-0000-0000-000001320000}"/>
    <cellStyle name="Normal 2 2 2 2 2 2 2 2 3" xfId="219" xr:uid="{00000000-0005-0000-0000-000002320000}"/>
    <cellStyle name="Normal 2 2 2 2 2 2 2 2 3 10" xfId="13846" xr:uid="{00000000-0005-0000-0000-000003320000}"/>
    <cellStyle name="Normal 2 2 2 2 2 2 2 2 3 11" xfId="13847" xr:uid="{00000000-0005-0000-0000-000004320000}"/>
    <cellStyle name="Normal 2 2 2 2 2 2 2 2 3 12" xfId="13848" xr:uid="{00000000-0005-0000-0000-000005320000}"/>
    <cellStyle name="Normal 2 2 2 2 2 2 2 2 3 2" xfId="13849" xr:uid="{00000000-0005-0000-0000-000006320000}"/>
    <cellStyle name="Normal 2 2 2 2 2 2 2 2 3 2 10" xfId="13850" xr:uid="{00000000-0005-0000-0000-000007320000}"/>
    <cellStyle name="Normal 2 2 2 2 2 2 2 2 3 2 2" xfId="13851" xr:uid="{00000000-0005-0000-0000-000008320000}"/>
    <cellStyle name="Normal 2 2 2 2 2 2 2 2 3 2 2 2" xfId="13852" xr:uid="{00000000-0005-0000-0000-000009320000}"/>
    <cellStyle name="Normal 2 2 2 2 2 2 2 2 3 2 2 2 2" xfId="13853" xr:uid="{00000000-0005-0000-0000-00000A320000}"/>
    <cellStyle name="Normal 2 2 2 2 2 2 2 2 3 2 2 2 2 2" xfId="13854" xr:uid="{00000000-0005-0000-0000-00000B320000}"/>
    <cellStyle name="Normal 2 2 2 2 2 2 2 2 3 2 2 2 2 3" xfId="13855" xr:uid="{00000000-0005-0000-0000-00000C320000}"/>
    <cellStyle name="Normal 2 2 2 2 2 2 2 2 3 2 2 2 3" xfId="13856" xr:uid="{00000000-0005-0000-0000-00000D320000}"/>
    <cellStyle name="Normal 2 2 2 2 2 2 2 2 3 2 2 2 4" xfId="13857" xr:uid="{00000000-0005-0000-0000-00000E320000}"/>
    <cellStyle name="Normal 2 2 2 2 2 2 2 2 3 2 2 2 5" xfId="13858" xr:uid="{00000000-0005-0000-0000-00000F320000}"/>
    <cellStyle name="Normal 2 2 2 2 2 2 2 2 3 2 2 3" xfId="13859" xr:uid="{00000000-0005-0000-0000-000010320000}"/>
    <cellStyle name="Normal 2 2 2 2 2 2 2 2 3 2 2 3 2" xfId="13860" xr:uid="{00000000-0005-0000-0000-000011320000}"/>
    <cellStyle name="Normal 2 2 2 2 2 2 2 2 3 2 2 3 3" xfId="13861" xr:uid="{00000000-0005-0000-0000-000012320000}"/>
    <cellStyle name="Normal 2 2 2 2 2 2 2 2 3 2 2 4" xfId="13862" xr:uid="{00000000-0005-0000-0000-000013320000}"/>
    <cellStyle name="Normal 2 2 2 2 2 2 2 2 3 2 2 5" xfId="13863" xr:uid="{00000000-0005-0000-0000-000014320000}"/>
    <cellStyle name="Normal 2 2 2 2 2 2 2 2 3 2 2 6" xfId="13864" xr:uid="{00000000-0005-0000-0000-000015320000}"/>
    <cellStyle name="Normal 2 2 2 2 2 2 2 2 3 2 2 7" xfId="13865" xr:uid="{00000000-0005-0000-0000-000016320000}"/>
    <cellStyle name="Normal 2 2 2 2 2 2 2 2 3 2 2 8" xfId="13866" xr:uid="{00000000-0005-0000-0000-000017320000}"/>
    <cellStyle name="Normal 2 2 2 2 2 2 2 2 3 2 3" xfId="13867" xr:uid="{00000000-0005-0000-0000-000018320000}"/>
    <cellStyle name="Normal 2 2 2 2 2 2 2 2 3 2 3 2" xfId="13868" xr:uid="{00000000-0005-0000-0000-000019320000}"/>
    <cellStyle name="Normal 2 2 2 2 2 2 2 2 3 2 3 2 2" xfId="13869" xr:uid="{00000000-0005-0000-0000-00001A320000}"/>
    <cellStyle name="Normal 2 2 2 2 2 2 2 2 3 2 3 2 3" xfId="13870" xr:uid="{00000000-0005-0000-0000-00001B320000}"/>
    <cellStyle name="Normal 2 2 2 2 2 2 2 2 3 2 3 3" xfId="13871" xr:uid="{00000000-0005-0000-0000-00001C320000}"/>
    <cellStyle name="Normal 2 2 2 2 2 2 2 2 3 2 3 4" xfId="13872" xr:uid="{00000000-0005-0000-0000-00001D320000}"/>
    <cellStyle name="Normal 2 2 2 2 2 2 2 2 3 2 3 5" xfId="13873" xr:uid="{00000000-0005-0000-0000-00001E320000}"/>
    <cellStyle name="Normal 2 2 2 2 2 2 2 2 3 2 4" xfId="13874" xr:uid="{00000000-0005-0000-0000-00001F320000}"/>
    <cellStyle name="Normal 2 2 2 2 2 2 2 2 3 2 4 2" xfId="13875" xr:uid="{00000000-0005-0000-0000-000020320000}"/>
    <cellStyle name="Normal 2 2 2 2 2 2 2 2 3 2 4 3" xfId="13876" xr:uid="{00000000-0005-0000-0000-000021320000}"/>
    <cellStyle name="Normal 2 2 2 2 2 2 2 2 3 2 5" xfId="13877" xr:uid="{00000000-0005-0000-0000-000022320000}"/>
    <cellStyle name="Normal 2 2 2 2 2 2 2 2 3 2 5 2" xfId="13878" xr:uid="{00000000-0005-0000-0000-000023320000}"/>
    <cellStyle name="Normal 2 2 2 2 2 2 2 2 3 2 6" xfId="13879" xr:uid="{00000000-0005-0000-0000-000024320000}"/>
    <cellStyle name="Normal 2 2 2 2 2 2 2 2 3 2 6 2" xfId="13880" xr:uid="{00000000-0005-0000-0000-000025320000}"/>
    <cellStyle name="Normal 2 2 2 2 2 2 2 2 3 2 7" xfId="13881" xr:uid="{00000000-0005-0000-0000-000026320000}"/>
    <cellStyle name="Normal 2 2 2 2 2 2 2 2 3 2 8" xfId="13882" xr:uid="{00000000-0005-0000-0000-000027320000}"/>
    <cellStyle name="Normal 2 2 2 2 2 2 2 2 3 2 9" xfId="13883" xr:uid="{00000000-0005-0000-0000-000028320000}"/>
    <cellStyle name="Normal 2 2 2 2 2 2 2 2 3 2_Age_Gender" xfId="13884" xr:uid="{00000000-0005-0000-0000-000029320000}"/>
    <cellStyle name="Normal 2 2 2 2 2 2 2 2 3 3" xfId="13885" xr:uid="{00000000-0005-0000-0000-00002A320000}"/>
    <cellStyle name="Normal 2 2 2 2 2 2 2 2 3 3 2" xfId="13886" xr:uid="{00000000-0005-0000-0000-00002B320000}"/>
    <cellStyle name="Normal 2 2 2 2 2 2 2 2 3 3 2 2" xfId="13887" xr:uid="{00000000-0005-0000-0000-00002C320000}"/>
    <cellStyle name="Normal 2 2 2 2 2 2 2 2 3 3 2 2 2" xfId="13888" xr:uid="{00000000-0005-0000-0000-00002D320000}"/>
    <cellStyle name="Normal 2 2 2 2 2 2 2 2 3 3 2 2 3" xfId="13889" xr:uid="{00000000-0005-0000-0000-00002E320000}"/>
    <cellStyle name="Normal 2 2 2 2 2 2 2 2 3 3 2 3" xfId="13890" xr:uid="{00000000-0005-0000-0000-00002F320000}"/>
    <cellStyle name="Normal 2 2 2 2 2 2 2 2 3 3 2 4" xfId="13891" xr:uid="{00000000-0005-0000-0000-000030320000}"/>
    <cellStyle name="Normal 2 2 2 2 2 2 2 2 3 3 2 5" xfId="13892" xr:uid="{00000000-0005-0000-0000-000031320000}"/>
    <cellStyle name="Normal 2 2 2 2 2 2 2 2 3 3 3" xfId="13893" xr:uid="{00000000-0005-0000-0000-000032320000}"/>
    <cellStyle name="Normal 2 2 2 2 2 2 2 2 3 3 3 2" xfId="13894" xr:uid="{00000000-0005-0000-0000-000033320000}"/>
    <cellStyle name="Normal 2 2 2 2 2 2 2 2 3 3 3 3" xfId="13895" xr:uid="{00000000-0005-0000-0000-000034320000}"/>
    <cellStyle name="Normal 2 2 2 2 2 2 2 2 3 3 4" xfId="13896" xr:uid="{00000000-0005-0000-0000-000035320000}"/>
    <cellStyle name="Normal 2 2 2 2 2 2 2 2 3 3 5" xfId="13897" xr:uid="{00000000-0005-0000-0000-000036320000}"/>
    <cellStyle name="Normal 2 2 2 2 2 2 2 2 3 3 6" xfId="13898" xr:uid="{00000000-0005-0000-0000-000037320000}"/>
    <cellStyle name="Normal 2 2 2 2 2 2 2 2 3 3 7" xfId="13899" xr:uid="{00000000-0005-0000-0000-000038320000}"/>
    <cellStyle name="Normal 2 2 2 2 2 2 2 2 3 3 8" xfId="13900" xr:uid="{00000000-0005-0000-0000-000039320000}"/>
    <cellStyle name="Normal 2 2 2 2 2 2 2 2 3 4" xfId="13901" xr:uid="{00000000-0005-0000-0000-00003A320000}"/>
    <cellStyle name="Normal 2 2 2 2 2 2 2 2 3 4 2" xfId="13902" xr:uid="{00000000-0005-0000-0000-00003B320000}"/>
    <cellStyle name="Normal 2 2 2 2 2 2 2 2 3 4 2 2" xfId="13903" xr:uid="{00000000-0005-0000-0000-00003C320000}"/>
    <cellStyle name="Normal 2 2 2 2 2 2 2 2 3 4 2 3" xfId="13904" xr:uid="{00000000-0005-0000-0000-00003D320000}"/>
    <cellStyle name="Normal 2 2 2 2 2 2 2 2 3 4 3" xfId="13905" xr:uid="{00000000-0005-0000-0000-00003E320000}"/>
    <cellStyle name="Normal 2 2 2 2 2 2 2 2 3 4 4" xfId="13906" xr:uid="{00000000-0005-0000-0000-00003F320000}"/>
    <cellStyle name="Normal 2 2 2 2 2 2 2 2 3 4 5" xfId="13907" xr:uid="{00000000-0005-0000-0000-000040320000}"/>
    <cellStyle name="Normal 2 2 2 2 2 2 2 2 3 4 6" xfId="13908" xr:uid="{00000000-0005-0000-0000-000041320000}"/>
    <cellStyle name="Normal 2 2 2 2 2 2 2 2 3 4 7" xfId="13909" xr:uid="{00000000-0005-0000-0000-000042320000}"/>
    <cellStyle name="Normal 2 2 2 2 2 2 2 2 3 5" xfId="13910" xr:uid="{00000000-0005-0000-0000-000043320000}"/>
    <cellStyle name="Normal 2 2 2 2 2 2 2 2 3 5 2" xfId="13911" xr:uid="{00000000-0005-0000-0000-000044320000}"/>
    <cellStyle name="Normal 2 2 2 2 2 2 2 2 3 5 2 2" xfId="13912" xr:uid="{00000000-0005-0000-0000-000045320000}"/>
    <cellStyle name="Normal 2 2 2 2 2 2 2 2 3 5 2 3" xfId="13913" xr:uid="{00000000-0005-0000-0000-000046320000}"/>
    <cellStyle name="Normal 2 2 2 2 2 2 2 2 3 5 3" xfId="13914" xr:uid="{00000000-0005-0000-0000-000047320000}"/>
    <cellStyle name="Normal 2 2 2 2 2 2 2 2 3 5 4" xfId="13915" xr:uid="{00000000-0005-0000-0000-000048320000}"/>
    <cellStyle name="Normal 2 2 2 2 2 2 2 2 3 5 5" xfId="13916" xr:uid="{00000000-0005-0000-0000-000049320000}"/>
    <cellStyle name="Normal 2 2 2 2 2 2 2 2 3 6" xfId="13917" xr:uid="{00000000-0005-0000-0000-00004A320000}"/>
    <cellStyle name="Normal 2 2 2 2 2 2 2 2 3 6 2" xfId="13918" xr:uid="{00000000-0005-0000-0000-00004B320000}"/>
    <cellStyle name="Normal 2 2 2 2 2 2 2 2 3 6 3" xfId="13919" xr:uid="{00000000-0005-0000-0000-00004C320000}"/>
    <cellStyle name="Normal 2 2 2 2 2 2 2 2 3 7" xfId="13920" xr:uid="{00000000-0005-0000-0000-00004D320000}"/>
    <cellStyle name="Normal 2 2 2 2 2 2 2 2 3 7 2" xfId="13921" xr:uid="{00000000-0005-0000-0000-00004E320000}"/>
    <cellStyle name="Normal 2 2 2 2 2 2 2 2 3 8" xfId="13922" xr:uid="{00000000-0005-0000-0000-00004F320000}"/>
    <cellStyle name="Normal 2 2 2 2 2 2 2 2 3 8 2" xfId="13923" xr:uid="{00000000-0005-0000-0000-000050320000}"/>
    <cellStyle name="Normal 2 2 2 2 2 2 2 2 3 9" xfId="13924" xr:uid="{00000000-0005-0000-0000-000051320000}"/>
    <cellStyle name="Normal 2 2 2 2 2 2 2 2 3_Age_Gender" xfId="13925" xr:uid="{00000000-0005-0000-0000-000052320000}"/>
    <cellStyle name="Normal 2 2 2 2 2 2 2 2 4" xfId="220" xr:uid="{00000000-0005-0000-0000-000053320000}"/>
    <cellStyle name="Normal 2 2 2 2 2 2 2 2 4 10" xfId="13926" xr:uid="{00000000-0005-0000-0000-000054320000}"/>
    <cellStyle name="Normal 2 2 2 2 2 2 2 2 4 11" xfId="13927" xr:uid="{00000000-0005-0000-0000-000055320000}"/>
    <cellStyle name="Normal 2 2 2 2 2 2 2 2 4 12" xfId="13928" xr:uid="{00000000-0005-0000-0000-000056320000}"/>
    <cellStyle name="Normal 2 2 2 2 2 2 2 2 4 2" xfId="13929" xr:uid="{00000000-0005-0000-0000-000057320000}"/>
    <cellStyle name="Normal 2 2 2 2 2 2 2 2 4 2 10" xfId="13930" xr:uid="{00000000-0005-0000-0000-000058320000}"/>
    <cellStyle name="Normal 2 2 2 2 2 2 2 2 4 2 2" xfId="13931" xr:uid="{00000000-0005-0000-0000-000059320000}"/>
    <cellStyle name="Normal 2 2 2 2 2 2 2 2 4 2 2 2" xfId="13932" xr:uid="{00000000-0005-0000-0000-00005A320000}"/>
    <cellStyle name="Normal 2 2 2 2 2 2 2 2 4 2 2 2 2" xfId="13933" xr:uid="{00000000-0005-0000-0000-00005B320000}"/>
    <cellStyle name="Normal 2 2 2 2 2 2 2 2 4 2 2 2 2 2" xfId="13934" xr:uid="{00000000-0005-0000-0000-00005C320000}"/>
    <cellStyle name="Normal 2 2 2 2 2 2 2 2 4 2 2 2 2 3" xfId="13935" xr:uid="{00000000-0005-0000-0000-00005D320000}"/>
    <cellStyle name="Normal 2 2 2 2 2 2 2 2 4 2 2 2 3" xfId="13936" xr:uid="{00000000-0005-0000-0000-00005E320000}"/>
    <cellStyle name="Normal 2 2 2 2 2 2 2 2 4 2 2 2 4" xfId="13937" xr:uid="{00000000-0005-0000-0000-00005F320000}"/>
    <cellStyle name="Normal 2 2 2 2 2 2 2 2 4 2 2 2 5" xfId="13938" xr:uid="{00000000-0005-0000-0000-000060320000}"/>
    <cellStyle name="Normal 2 2 2 2 2 2 2 2 4 2 2 3" xfId="13939" xr:uid="{00000000-0005-0000-0000-000061320000}"/>
    <cellStyle name="Normal 2 2 2 2 2 2 2 2 4 2 2 3 2" xfId="13940" xr:uid="{00000000-0005-0000-0000-000062320000}"/>
    <cellStyle name="Normal 2 2 2 2 2 2 2 2 4 2 2 3 3" xfId="13941" xr:uid="{00000000-0005-0000-0000-000063320000}"/>
    <cellStyle name="Normal 2 2 2 2 2 2 2 2 4 2 2 4" xfId="13942" xr:uid="{00000000-0005-0000-0000-000064320000}"/>
    <cellStyle name="Normal 2 2 2 2 2 2 2 2 4 2 2 5" xfId="13943" xr:uid="{00000000-0005-0000-0000-000065320000}"/>
    <cellStyle name="Normal 2 2 2 2 2 2 2 2 4 2 2 6" xfId="13944" xr:uid="{00000000-0005-0000-0000-000066320000}"/>
    <cellStyle name="Normal 2 2 2 2 2 2 2 2 4 2 2 7" xfId="13945" xr:uid="{00000000-0005-0000-0000-000067320000}"/>
    <cellStyle name="Normal 2 2 2 2 2 2 2 2 4 2 2 8" xfId="13946" xr:uid="{00000000-0005-0000-0000-000068320000}"/>
    <cellStyle name="Normal 2 2 2 2 2 2 2 2 4 2 3" xfId="13947" xr:uid="{00000000-0005-0000-0000-000069320000}"/>
    <cellStyle name="Normal 2 2 2 2 2 2 2 2 4 2 3 2" xfId="13948" xr:uid="{00000000-0005-0000-0000-00006A320000}"/>
    <cellStyle name="Normal 2 2 2 2 2 2 2 2 4 2 3 2 2" xfId="13949" xr:uid="{00000000-0005-0000-0000-00006B320000}"/>
    <cellStyle name="Normal 2 2 2 2 2 2 2 2 4 2 3 2 3" xfId="13950" xr:uid="{00000000-0005-0000-0000-00006C320000}"/>
    <cellStyle name="Normal 2 2 2 2 2 2 2 2 4 2 3 3" xfId="13951" xr:uid="{00000000-0005-0000-0000-00006D320000}"/>
    <cellStyle name="Normal 2 2 2 2 2 2 2 2 4 2 3 4" xfId="13952" xr:uid="{00000000-0005-0000-0000-00006E320000}"/>
    <cellStyle name="Normal 2 2 2 2 2 2 2 2 4 2 3 5" xfId="13953" xr:uid="{00000000-0005-0000-0000-00006F320000}"/>
    <cellStyle name="Normal 2 2 2 2 2 2 2 2 4 2 4" xfId="13954" xr:uid="{00000000-0005-0000-0000-000070320000}"/>
    <cellStyle name="Normal 2 2 2 2 2 2 2 2 4 2 4 2" xfId="13955" xr:uid="{00000000-0005-0000-0000-000071320000}"/>
    <cellStyle name="Normal 2 2 2 2 2 2 2 2 4 2 4 3" xfId="13956" xr:uid="{00000000-0005-0000-0000-000072320000}"/>
    <cellStyle name="Normal 2 2 2 2 2 2 2 2 4 2 5" xfId="13957" xr:uid="{00000000-0005-0000-0000-000073320000}"/>
    <cellStyle name="Normal 2 2 2 2 2 2 2 2 4 2 5 2" xfId="13958" xr:uid="{00000000-0005-0000-0000-000074320000}"/>
    <cellStyle name="Normal 2 2 2 2 2 2 2 2 4 2 6" xfId="13959" xr:uid="{00000000-0005-0000-0000-000075320000}"/>
    <cellStyle name="Normal 2 2 2 2 2 2 2 2 4 2 6 2" xfId="13960" xr:uid="{00000000-0005-0000-0000-000076320000}"/>
    <cellStyle name="Normal 2 2 2 2 2 2 2 2 4 2 7" xfId="13961" xr:uid="{00000000-0005-0000-0000-000077320000}"/>
    <cellStyle name="Normal 2 2 2 2 2 2 2 2 4 2 8" xfId="13962" xr:uid="{00000000-0005-0000-0000-000078320000}"/>
    <cellStyle name="Normal 2 2 2 2 2 2 2 2 4 2 9" xfId="13963" xr:uid="{00000000-0005-0000-0000-000079320000}"/>
    <cellStyle name="Normal 2 2 2 2 2 2 2 2 4 2_Age_Gender" xfId="13964" xr:uid="{00000000-0005-0000-0000-00007A320000}"/>
    <cellStyle name="Normal 2 2 2 2 2 2 2 2 4 3" xfId="13965" xr:uid="{00000000-0005-0000-0000-00007B320000}"/>
    <cellStyle name="Normal 2 2 2 2 2 2 2 2 4 3 2" xfId="13966" xr:uid="{00000000-0005-0000-0000-00007C320000}"/>
    <cellStyle name="Normal 2 2 2 2 2 2 2 2 4 3 2 2" xfId="13967" xr:uid="{00000000-0005-0000-0000-00007D320000}"/>
    <cellStyle name="Normal 2 2 2 2 2 2 2 2 4 3 2 2 2" xfId="13968" xr:uid="{00000000-0005-0000-0000-00007E320000}"/>
    <cellStyle name="Normal 2 2 2 2 2 2 2 2 4 3 2 2 3" xfId="13969" xr:uid="{00000000-0005-0000-0000-00007F320000}"/>
    <cellStyle name="Normal 2 2 2 2 2 2 2 2 4 3 2 3" xfId="13970" xr:uid="{00000000-0005-0000-0000-000080320000}"/>
    <cellStyle name="Normal 2 2 2 2 2 2 2 2 4 3 2 4" xfId="13971" xr:uid="{00000000-0005-0000-0000-000081320000}"/>
    <cellStyle name="Normal 2 2 2 2 2 2 2 2 4 3 2 5" xfId="13972" xr:uid="{00000000-0005-0000-0000-000082320000}"/>
    <cellStyle name="Normal 2 2 2 2 2 2 2 2 4 3 3" xfId="13973" xr:uid="{00000000-0005-0000-0000-000083320000}"/>
    <cellStyle name="Normal 2 2 2 2 2 2 2 2 4 3 3 2" xfId="13974" xr:uid="{00000000-0005-0000-0000-000084320000}"/>
    <cellStyle name="Normal 2 2 2 2 2 2 2 2 4 3 3 3" xfId="13975" xr:uid="{00000000-0005-0000-0000-000085320000}"/>
    <cellStyle name="Normal 2 2 2 2 2 2 2 2 4 3 4" xfId="13976" xr:uid="{00000000-0005-0000-0000-000086320000}"/>
    <cellStyle name="Normal 2 2 2 2 2 2 2 2 4 3 5" xfId="13977" xr:uid="{00000000-0005-0000-0000-000087320000}"/>
    <cellStyle name="Normal 2 2 2 2 2 2 2 2 4 3 6" xfId="13978" xr:uid="{00000000-0005-0000-0000-000088320000}"/>
    <cellStyle name="Normal 2 2 2 2 2 2 2 2 4 3 7" xfId="13979" xr:uid="{00000000-0005-0000-0000-000089320000}"/>
    <cellStyle name="Normal 2 2 2 2 2 2 2 2 4 3 8" xfId="13980" xr:uid="{00000000-0005-0000-0000-00008A320000}"/>
    <cellStyle name="Normal 2 2 2 2 2 2 2 2 4 4" xfId="13981" xr:uid="{00000000-0005-0000-0000-00008B320000}"/>
    <cellStyle name="Normal 2 2 2 2 2 2 2 2 4 4 2" xfId="13982" xr:uid="{00000000-0005-0000-0000-00008C320000}"/>
    <cellStyle name="Normal 2 2 2 2 2 2 2 2 4 4 2 2" xfId="13983" xr:uid="{00000000-0005-0000-0000-00008D320000}"/>
    <cellStyle name="Normal 2 2 2 2 2 2 2 2 4 4 2 3" xfId="13984" xr:uid="{00000000-0005-0000-0000-00008E320000}"/>
    <cellStyle name="Normal 2 2 2 2 2 2 2 2 4 4 3" xfId="13985" xr:uid="{00000000-0005-0000-0000-00008F320000}"/>
    <cellStyle name="Normal 2 2 2 2 2 2 2 2 4 4 4" xfId="13986" xr:uid="{00000000-0005-0000-0000-000090320000}"/>
    <cellStyle name="Normal 2 2 2 2 2 2 2 2 4 4 5" xfId="13987" xr:uid="{00000000-0005-0000-0000-000091320000}"/>
    <cellStyle name="Normal 2 2 2 2 2 2 2 2 4 4 6" xfId="13988" xr:uid="{00000000-0005-0000-0000-000092320000}"/>
    <cellStyle name="Normal 2 2 2 2 2 2 2 2 4 4 7" xfId="13989" xr:uid="{00000000-0005-0000-0000-000093320000}"/>
    <cellStyle name="Normal 2 2 2 2 2 2 2 2 4 5" xfId="13990" xr:uid="{00000000-0005-0000-0000-000094320000}"/>
    <cellStyle name="Normal 2 2 2 2 2 2 2 2 4 5 2" xfId="13991" xr:uid="{00000000-0005-0000-0000-000095320000}"/>
    <cellStyle name="Normal 2 2 2 2 2 2 2 2 4 5 2 2" xfId="13992" xr:uid="{00000000-0005-0000-0000-000096320000}"/>
    <cellStyle name="Normal 2 2 2 2 2 2 2 2 4 5 2 3" xfId="13993" xr:uid="{00000000-0005-0000-0000-000097320000}"/>
    <cellStyle name="Normal 2 2 2 2 2 2 2 2 4 5 3" xfId="13994" xr:uid="{00000000-0005-0000-0000-000098320000}"/>
    <cellStyle name="Normal 2 2 2 2 2 2 2 2 4 5 4" xfId="13995" xr:uid="{00000000-0005-0000-0000-000099320000}"/>
    <cellStyle name="Normal 2 2 2 2 2 2 2 2 4 5 5" xfId="13996" xr:uid="{00000000-0005-0000-0000-00009A320000}"/>
    <cellStyle name="Normal 2 2 2 2 2 2 2 2 4 6" xfId="13997" xr:uid="{00000000-0005-0000-0000-00009B320000}"/>
    <cellStyle name="Normal 2 2 2 2 2 2 2 2 4 6 2" xfId="13998" xr:uid="{00000000-0005-0000-0000-00009C320000}"/>
    <cellStyle name="Normal 2 2 2 2 2 2 2 2 4 6 3" xfId="13999" xr:uid="{00000000-0005-0000-0000-00009D320000}"/>
    <cellStyle name="Normal 2 2 2 2 2 2 2 2 4 7" xfId="14000" xr:uid="{00000000-0005-0000-0000-00009E320000}"/>
    <cellStyle name="Normal 2 2 2 2 2 2 2 2 4 7 2" xfId="14001" xr:uid="{00000000-0005-0000-0000-00009F320000}"/>
    <cellStyle name="Normal 2 2 2 2 2 2 2 2 4 8" xfId="14002" xr:uid="{00000000-0005-0000-0000-0000A0320000}"/>
    <cellStyle name="Normal 2 2 2 2 2 2 2 2 4 8 2" xfId="14003" xr:uid="{00000000-0005-0000-0000-0000A1320000}"/>
    <cellStyle name="Normal 2 2 2 2 2 2 2 2 4 9" xfId="14004" xr:uid="{00000000-0005-0000-0000-0000A2320000}"/>
    <cellStyle name="Normal 2 2 2 2 2 2 2 2 4_Age_Gender" xfId="14005" xr:uid="{00000000-0005-0000-0000-0000A3320000}"/>
    <cellStyle name="Normal 2 2 2 2 2 2 2 2 5" xfId="14006" xr:uid="{00000000-0005-0000-0000-0000A4320000}"/>
    <cellStyle name="Normal 2 2 2 2 2 2 2 2 5 2" xfId="14007" xr:uid="{00000000-0005-0000-0000-0000A5320000}"/>
    <cellStyle name="Normal 2 2 2 2 2 2 2 2 6" xfId="14008" xr:uid="{00000000-0005-0000-0000-0000A6320000}"/>
    <cellStyle name="Normal 2 2 2 2 2 2 2 2 7" xfId="14009" xr:uid="{00000000-0005-0000-0000-0000A7320000}"/>
    <cellStyle name="Normal 2 2 2 2 2 2 2 2 8" xfId="14010" xr:uid="{00000000-0005-0000-0000-0000A8320000}"/>
    <cellStyle name="Normal 2 2 2 2 2 2 2 2 9" xfId="14011" xr:uid="{00000000-0005-0000-0000-0000A9320000}"/>
    <cellStyle name="Normal 2 2 2 2 2 2 2 2_Age_Gender" xfId="14012" xr:uid="{00000000-0005-0000-0000-0000AA320000}"/>
    <cellStyle name="Normal 2 2 2 2 2 2 2 3" xfId="221" xr:uid="{00000000-0005-0000-0000-0000AB320000}"/>
    <cellStyle name="Normal 2 2 2 2 2 2 2 3 2" xfId="222" xr:uid="{00000000-0005-0000-0000-0000AC320000}"/>
    <cellStyle name="Normal 2 2 2 2 2 2 2 3 2 10" xfId="14013" xr:uid="{00000000-0005-0000-0000-0000AD320000}"/>
    <cellStyle name="Normal 2 2 2 2 2 2 2 3 2 10 2" xfId="14014" xr:uid="{00000000-0005-0000-0000-0000AE320000}"/>
    <cellStyle name="Normal 2 2 2 2 2 2 2 3 2 11" xfId="14015" xr:uid="{00000000-0005-0000-0000-0000AF320000}"/>
    <cellStyle name="Normal 2 2 2 2 2 2 2 3 2 11 2" xfId="14016" xr:uid="{00000000-0005-0000-0000-0000B0320000}"/>
    <cellStyle name="Normal 2 2 2 2 2 2 2 3 2 12" xfId="14017" xr:uid="{00000000-0005-0000-0000-0000B1320000}"/>
    <cellStyle name="Normal 2 2 2 2 2 2 2 3 2 13" xfId="14018" xr:uid="{00000000-0005-0000-0000-0000B2320000}"/>
    <cellStyle name="Normal 2 2 2 2 2 2 2 3 2 14" xfId="14019" xr:uid="{00000000-0005-0000-0000-0000B3320000}"/>
    <cellStyle name="Normal 2 2 2 2 2 2 2 3 2 15" xfId="14020" xr:uid="{00000000-0005-0000-0000-0000B4320000}"/>
    <cellStyle name="Normal 2 2 2 2 2 2 2 3 2 2" xfId="223" xr:uid="{00000000-0005-0000-0000-0000B5320000}"/>
    <cellStyle name="Normal 2 2 2 2 2 2 2 3 2 2 2" xfId="14021" xr:uid="{00000000-0005-0000-0000-0000B6320000}"/>
    <cellStyle name="Normal 2 2 2 2 2 2 2 3 2 2 2 2" xfId="14022" xr:uid="{00000000-0005-0000-0000-0000B7320000}"/>
    <cellStyle name="Normal 2 2 2 2 2 2 2 3 2 2 3" xfId="14023" xr:uid="{00000000-0005-0000-0000-0000B8320000}"/>
    <cellStyle name="Normal 2 2 2 2 2 2 2 3 2 2 4" xfId="14024" xr:uid="{00000000-0005-0000-0000-0000B9320000}"/>
    <cellStyle name="Normal 2 2 2 2 2 2 2 3 2 2_Age_Gender" xfId="14025" xr:uid="{00000000-0005-0000-0000-0000BA320000}"/>
    <cellStyle name="Normal 2 2 2 2 2 2 2 3 2 3" xfId="14026" xr:uid="{00000000-0005-0000-0000-0000BB320000}"/>
    <cellStyle name="Normal 2 2 2 2 2 2 2 3 2 3 10" xfId="14027" xr:uid="{00000000-0005-0000-0000-0000BC320000}"/>
    <cellStyle name="Normal 2 2 2 2 2 2 2 3 2 3 2" xfId="14028" xr:uid="{00000000-0005-0000-0000-0000BD320000}"/>
    <cellStyle name="Normal 2 2 2 2 2 2 2 3 2 3 2 2" xfId="14029" xr:uid="{00000000-0005-0000-0000-0000BE320000}"/>
    <cellStyle name="Normal 2 2 2 2 2 2 2 3 2 3 2 2 2" xfId="14030" xr:uid="{00000000-0005-0000-0000-0000BF320000}"/>
    <cellStyle name="Normal 2 2 2 2 2 2 2 3 2 3 2 2 2 2" xfId="14031" xr:uid="{00000000-0005-0000-0000-0000C0320000}"/>
    <cellStyle name="Normal 2 2 2 2 2 2 2 3 2 3 2 2 2 3" xfId="14032" xr:uid="{00000000-0005-0000-0000-0000C1320000}"/>
    <cellStyle name="Normal 2 2 2 2 2 2 2 3 2 3 2 2 3" xfId="14033" xr:uid="{00000000-0005-0000-0000-0000C2320000}"/>
    <cellStyle name="Normal 2 2 2 2 2 2 2 3 2 3 2 2 4" xfId="14034" xr:uid="{00000000-0005-0000-0000-0000C3320000}"/>
    <cellStyle name="Normal 2 2 2 2 2 2 2 3 2 3 2 2 5" xfId="14035" xr:uid="{00000000-0005-0000-0000-0000C4320000}"/>
    <cellStyle name="Normal 2 2 2 2 2 2 2 3 2 3 2 3" xfId="14036" xr:uid="{00000000-0005-0000-0000-0000C5320000}"/>
    <cellStyle name="Normal 2 2 2 2 2 2 2 3 2 3 2 3 2" xfId="14037" xr:uid="{00000000-0005-0000-0000-0000C6320000}"/>
    <cellStyle name="Normal 2 2 2 2 2 2 2 3 2 3 2 3 3" xfId="14038" xr:uid="{00000000-0005-0000-0000-0000C7320000}"/>
    <cellStyle name="Normal 2 2 2 2 2 2 2 3 2 3 2 4" xfId="14039" xr:uid="{00000000-0005-0000-0000-0000C8320000}"/>
    <cellStyle name="Normal 2 2 2 2 2 2 2 3 2 3 2 5" xfId="14040" xr:uid="{00000000-0005-0000-0000-0000C9320000}"/>
    <cellStyle name="Normal 2 2 2 2 2 2 2 3 2 3 2 6" xfId="14041" xr:uid="{00000000-0005-0000-0000-0000CA320000}"/>
    <cellStyle name="Normal 2 2 2 2 2 2 2 3 2 3 2 7" xfId="14042" xr:uid="{00000000-0005-0000-0000-0000CB320000}"/>
    <cellStyle name="Normal 2 2 2 2 2 2 2 3 2 3 2 8" xfId="14043" xr:uid="{00000000-0005-0000-0000-0000CC320000}"/>
    <cellStyle name="Normal 2 2 2 2 2 2 2 3 2 3 3" xfId="14044" xr:uid="{00000000-0005-0000-0000-0000CD320000}"/>
    <cellStyle name="Normal 2 2 2 2 2 2 2 3 2 3 3 2" xfId="14045" xr:uid="{00000000-0005-0000-0000-0000CE320000}"/>
    <cellStyle name="Normal 2 2 2 2 2 2 2 3 2 3 3 2 2" xfId="14046" xr:uid="{00000000-0005-0000-0000-0000CF320000}"/>
    <cellStyle name="Normal 2 2 2 2 2 2 2 3 2 3 3 2 3" xfId="14047" xr:uid="{00000000-0005-0000-0000-0000D0320000}"/>
    <cellStyle name="Normal 2 2 2 2 2 2 2 3 2 3 3 3" xfId="14048" xr:uid="{00000000-0005-0000-0000-0000D1320000}"/>
    <cellStyle name="Normal 2 2 2 2 2 2 2 3 2 3 3 4" xfId="14049" xr:uid="{00000000-0005-0000-0000-0000D2320000}"/>
    <cellStyle name="Normal 2 2 2 2 2 2 2 3 2 3 3 5" xfId="14050" xr:uid="{00000000-0005-0000-0000-0000D3320000}"/>
    <cellStyle name="Normal 2 2 2 2 2 2 2 3 2 3 4" xfId="14051" xr:uid="{00000000-0005-0000-0000-0000D4320000}"/>
    <cellStyle name="Normal 2 2 2 2 2 2 2 3 2 3 4 2" xfId="14052" xr:uid="{00000000-0005-0000-0000-0000D5320000}"/>
    <cellStyle name="Normal 2 2 2 2 2 2 2 3 2 3 4 3" xfId="14053" xr:uid="{00000000-0005-0000-0000-0000D6320000}"/>
    <cellStyle name="Normal 2 2 2 2 2 2 2 3 2 3 5" xfId="14054" xr:uid="{00000000-0005-0000-0000-0000D7320000}"/>
    <cellStyle name="Normal 2 2 2 2 2 2 2 3 2 3 5 2" xfId="14055" xr:uid="{00000000-0005-0000-0000-0000D8320000}"/>
    <cellStyle name="Normal 2 2 2 2 2 2 2 3 2 3 6" xfId="14056" xr:uid="{00000000-0005-0000-0000-0000D9320000}"/>
    <cellStyle name="Normal 2 2 2 2 2 2 2 3 2 3 6 2" xfId="14057" xr:uid="{00000000-0005-0000-0000-0000DA320000}"/>
    <cellStyle name="Normal 2 2 2 2 2 2 2 3 2 3 7" xfId="14058" xr:uid="{00000000-0005-0000-0000-0000DB320000}"/>
    <cellStyle name="Normal 2 2 2 2 2 2 2 3 2 3 8" xfId="14059" xr:uid="{00000000-0005-0000-0000-0000DC320000}"/>
    <cellStyle name="Normal 2 2 2 2 2 2 2 3 2 3 9" xfId="14060" xr:uid="{00000000-0005-0000-0000-0000DD320000}"/>
    <cellStyle name="Normal 2 2 2 2 2 2 2 3 2 3_Age_Gender" xfId="14061" xr:uid="{00000000-0005-0000-0000-0000DE320000}"/>
    <cellStyle name="Normal 2 2 2 2 2 2 2 3 2 4" xfId="14062" xr:uid="{00000000-0005-0000-0000-0000DF320000}"/>
    <cellStyle name="Normal 2 2 2 2 2 2 2 3 2 4 2" xfId="14063" xr:uid="{00000000-0005-0000-0000-0000E0320000}"/>
    <cellStyle name="Normal 2 2 2 2 2 2 2 3 2 4 2 2" xfId="14064" xr:uid="{00000000-0005-0000-0000-0000E1320000}"/>
    <cellStyle name="Normal 2 2 2 2 2 2 2 3 2 4 2 2 2" xfId="14065" xr:uid="{00000000-0005-0000-0000-0000E2320000}"/>
    <cellStyle name="Normal 2 2 2 2 2 2 2 3 2 4 2 2 3" xfId="14066" xr:uid="{00000000-0005-0000-0000-0000E3320000}"/>
    <cellStyle name="Normal 2 2 2 2 2 2 2 3 2 4 2 3" xfId="14067" xr:uid="{00000000-0005-0000-0000-0000E4320000}"/>
    <cellStyle name="Normal 2 2 2 2 2 2 2 3 2 4 2 4" xfId="14068" xr:uid="{00000000-0005-0000-0000-0000E5320000}"/>
    <cellStyle name="Normal 2 2 2 2 2 2 2 3 2 4 2 5" xfId="14069" xr:uid="{00000000-0005-0000-0000-0000E6320000}"/>
    <cellStyle name="Normal 2 2 2 2 2 2 2 3 2 4 3" xfId="14070" xr:uid="{00000000-0005-0000-0000-0000E7320000}"/>
    <cellStyle name="Normal 2 2 2 2 2 2 2 3 2 4 3 2" xfId="14071" xr:uid="{00000000-0005-0000-0000-0000E8320000}"/>
    <cellStyle name="Normal 2 2 2 2 2 2 2 3 2 4 3 3" xfId="14072" xr:uid="{00000000-0005-0000-0000-0000E9320000}"/>
    <cellStyle name="Normal 2 2 2 2 2 2 2 3 2 4 4" xfId="14073" xr:uid="{00000000-0005-0000-0000-0000EA320000}"/>
    <cellStyle name="Normal 2 2 2 2 2 2 2 3 2 4 5" xfId="14074" xr:uid="{00000000-0005-0000-0000-0000EB320000}"/>
    <cellStyle name="Normal 2 2 2 2 2 2 2 3 2 4 6" xfId="14075" xr:uid="{00000000-0005-0000-0000-0000EC320000}"/>
    <cellStyle name="Normal 2 2 2 2 2 2 2 3 2 4 7" xfId="14076" xr:uid="{00000000-0005-0000-0000-0000ED320000}"/>
    <cellStyle name="Normal 2 2 2 2 2 2 2 3 2 4 8" xfId="14077" xr:uid="{00000000-0005-0000-0000-0000EE320000}"/>
    <cellStyle name="Normal 2 2 2 2 2 2 2 3 2 5" xfId="14078" xr:uid="{00000000-0005-0000-0000-0000EF320000}"/>
    <cellStyle name="Normal 2 2 2 2 2 2 2 3 2 5 2" xfId="14079" xr:uid="{00000000-0005-0000-0000-0000F0320000}"/>
    <cellStyle name="Normal 2 2 2 2 2 2 2 3 2 5 2 2" xfId="14080" xr:uid="{00000000-0005-0000-0000-0000F1320000}"/>
    <cellStyle name="Normal 2 2 2 2 2 2 2 3 2 5 2 3" xfId="14081" xr:uid="{00000000-0005-0000-0000-0000F2320000}"/>
    <cellStyle name="Normal 2 2 2 2 2 2 2 3 2 5 3" xfId="14082" xr:uid="{00000000-0005-0000-0000-0000F3320000}"/>
    <cellStyle name="Normal 2 2 2 2 2 2 2 3 2 5 4" xfId="14083" xr:uid="{00000000-0005-0000-0000-0000F4320000}"/>
    <cellStyle name="Normal 2 2 2 2 2 2 2 3 2 5 5" xfId="14084" xr:uid="{00000000-0005-0000-0000-0000F5320000}"/>
    <cellStyle name="Normal 2 2 2 2 2 2 2 3 2 5 6" xfId="14085" xr:uid="{00000000-0005-0000-0000-0000F6320000}"/>
    <cellStyle name="Normal 2 2 2 2 2 2 2 3 2 5 7" xfId="14086" xr:uid="{00000000-0005-0000-0000-0000F7320000}"/>
    <cellStyle name="Normal 2 2 2 2 2 2 2 3 2 6" xfId="14087" xr:uid="{00000000-0005-0000-0000-0000F8320000}"/>
    <cellStyle name="Normal 2 2 2 2 2 2 2 3 2 6 2" xfId="14088" xr:uid="{00000000-0005-0000-0000-0000F9320000}"/>
    <cellStyle name="Normal 2 2 2 2 2 2 2 3 2 6 2 2" xfId="14089" xr:uid="{00000000-0005-0000-0000-0000FA320000}"/>
    <cellStyle name="Normal 2 2 2 2 2 2 2 3 2 6 2 3" xfId="14090" xr:uid="{00000000-0005-0000-0000-0000FB320000}"/>
    <cellStyle name="Normal 2 2 2 2 2 2 2 3 2 6 3" xfId="14091" xr:uid="{00000000-0005-0000-0000-0000FC320000}"/>
    <cellStyle name="Normal 2 2 2 2 2 2 2 3 2 6 4" xfId="14092" xr:uid="{00000000-0005-0000-0000-0000FD320000}"/>
    <cellStyle name="Normal 2 2 2 2 2 2 2 3 2 6 5" xfId="14093" xr:uid="{00000000-0005-0000-0000-0000FE320000}"/>
    <cellStyle name="Normal 2 2 2 2 2 2 2 3 2 7" xfId="14094" xr:uid="{00000000-0005-0000-0000-0000FF320000}"/>
    <cellStyle name="Normal 2 2 2 2 2 2 2 3 2 7 2" xfId="14095" xr:uid="{00000000-0005-0000-0000-000000330000}"/>
    <cellStyle name="Normal 2 2 2 2 2 2 2 3 2 7 2 2" xfId="14096" xr:uid="{00000000-0005-0000-0000-000001330000}"/>
    <cellStyle name="Normal 2 2 2 2 2 2 2 3 2 7 2 3" xfId="14097" xr:uid="{00000000-0005-0000-0000-000002330000}"/>
    <cellStyle name="Normal 2 2 2 2 2 2 2 3 2 7 3" xfId="14098" xr:uid="{00000000-0005-0000-0000-000003330000}"/>
    <cellStyle name="Normal 2 2 2 2 2 2 2 3 2 7 4" xfId="14099" xr:uid="{00000000-0005-0000-0000-000004330000}"/>
    <cellStyle name="Normal 2 2 2 2 2 2 2 3 2 7 5" xfId="14100" xr:uid="{00000000-0005-0000-0000-000005330000}"/>
    <cellStyle name="Normal 2 2 2 2 2 2 2 3 2 8" xfId="14101" xr:uid="{00000000-0005-0000-0000-000006330000}"/>
    <cellStyle name="Normal 2 2 2 2 2 2 2 3 2 8 2" xfId="14102" xr:uid="{00000000-0005-0000-0000-000007330000}"/>
    <cellStyle name="Normal 2 2 2 2 2 2 2 3 2 8 3" xfId="14103" xr:uid="{00000000-0005-0000-0000-000008330000}"/>
    <cellStyle name="Normal 2 2 2 2 2 2 2 3 2 9" xfId="14104" xr:uid="{00000000-0005-0000-0000-000009330000}"/>
    <cellStyle name="Normal 2 2 2 2 2 2 2 3 2 9 2" xfId="14105" xr:uid="{00000000-0005-0000-0000-00000A330000}"/>
    <cellStyle name="Normal 2 2 2 2 2 2 2 3 2_Age_Gender" xfId="14106" xr:uid="{00000000-0005-0000-0000-00000B330000}"/>
    <cellStyle name="Normal 2 2 2 2 2 2 2 3 3" xfId="14107" xr:uid="{00000000-0005-0000-0000-00000C330000}"/>
    <cellStyle name="Normal 2 2 2 2 2 2 2 3 3 2" xfId="14108" xr:uid="{00000000-0005-0000-0000-00000D330000}"/>
    <cellStyle name="Normal 2 2 2 2 2 2 2 3 4" xfId="14109" xr:uid="{00000000-0005-0000-0000-00000E330000}"/>
    <cellStyle name="Normal 2 2 2 2 2 2 2 3 5" xfId="14110" xr:uid="{00000000-0005-0000-0000-00000F330000}"/>
    <cellStyle name="Normal 2 2 2 2 2 2 2 3_Age_Gender" xfId="14111" xr:uid="{00000000-0005-0000-0000-000010330000}"/>
    <cellStyle name="Normal 2 2 2 2 2 2 2 4" xfId="224" xr:uid="{00000000-0005-0000-0000-000011330000}"/>
    <cellStyle name="Normal 2 2 2 2 2 2 2 4 2" xfId="14112" xr:uid="{00000000-0005-0000-0000-000012330000}"/>
    <cellStyle name="Normal 2 2 2 2 2 2 2 4 2 2" xfId="14113" xr:uid="{00000000-0005-0000-0000-000013330000}"/>
    <cellStyle name="Normal 2 2 2 2 2 2 2 4 3" xfId="14114" xr:uid="{00000000-0005-0000-0000-000014330000}"/>
    <cellStyle name="Normal 2 2 2 2 2 2 2 4 4" xfId="14115" xr:uid="{00000000-0005-0000-0000-000015330000}"/>
    <cellStyle name="Normal 2 2 2 2 2 2 2 4_Age_Gender" xfId="14116" xr:uid="{00000000-0005-0000-0000-000016330000}"/>
    <cellStyle name="Normal 2 2 2 2 2 2 2 5" xfId="14117" xr:uid="{00000000-0005-0000-0000-000017330000}"/>
    <cellStyle name="Normal 2 2 2 2 2 2 2 5 10" xfId="14118" xr:uid="{00000000-0005-0000-0000-000018330000}"/>
    <cellStyle name="Normal 2 2 2 2 2 2 2 5 2" xfId="14119" xr:uid="{00000000-0005-0000-0000-000019330000}"/>
    <cellStyle name="Normal 2 2 2 2 2 2 2 5 2 2" xfId="14120" xr:uid="{00000000-0005-0000-0000-00001A330000}"/>
    <cellStyle name="Normal 2 2 2 2 2 2 2 5 2 2 2" xfId="14121" xr:uid="{00000000-0005-0000-0000-00001B330000}"/>
    <cellStyle name="Normal 2 2 2 2 2 2 2 5 2 2 2 2" xfId="14122" xr:uid="{00000000-0005-0000-0000-00001C330000}"/>
    <cellStyle name="Normal 2 2 2 2 2 2 2 5 2 2 2 3" xfId="14123" xr:uid="{00000000-0005-0000-0000-00001D330000}"/>
    <cellStyle name="Normal 2 2 2 2 2 2 2 5 2 2 3" xfId="14124" xr:uid="{00000000-0005-0000-0000-00001E330000}"/>
    <cellStyle name="Normal 2 2 2 2 2 2 2 5 2 2 4" xfId="14125" xr:uid="{00000000-0005-0000-0000-00001F330000}"/>
    <cellStyle name="Normal 2 2 2 2 2 2 2 5 2 2 5" xfId="14126" xr:uid="{00000000-0005-0000-0000-000020330000}"/>
    <cellStyle name="Normal 2 2 2 2 2 2 2 5 2 3" xfId="14127" xr:uid="{00000000-0005-0000-0000-000021330000}"/>
    <cellStyle name="Normal 2 2 2 2 2 2 2 5 2 3 2" xfId="14128" xr:uid="{00000000-0005-0000-0000-000022330000}"/>
    <cellStyle name="Normal 2 2 2 2 2 2 2 5 2 3 3" xfId="14129" xr:uid="{00000000-0005-0000-0000-000023330000}"/>
    <cellStyle name="Normal 2 2 2 2 2 2 2 5 2 4" xfId="14130" xr:uid="{00000000-0005-0000-0000-000024330000}"/>
    <cellStyle name="Normal 2 2 2 2 2 2 2 5 2 5" xfId="14131" xr:uid="{00000000-0005-0000-0000-000025330000}"/>
    <cellStyle name="Normal 2 2 2 2 2 2 2 5 2 6" xfId="14132" xr:uid="{00000000-0005-0000-0000-000026330000}"/>
    <cellStyle name="Normal 2 2 2 2 2 2 2 5 2 7" xfId="14133" xr:uid="{00000000-0005-0000-0000-000027330000}"/>
    <cellStyle name="Normal 2 2 2 2 2 2 2 5 2 8" xfId="14134" xr:uid="{00000000-0005-0000-0000-000028330000}"/>
    <cellStyle name="Normal 2 2 2 2 2 2 2 5 3" xfId="14135" xr:uid="{00000000-0005-0000-0000-000029330000}"/>
    <cellStyle name="Normal 2 2 2 2 2 2 2 5 3 2" xfId="14136" xr:uid="{00000000-0005-0000-0000-00002A330000}"/>
    <cellStyle name="Normal 2 2 2 2 2 2 2 5 3 2 2" xfId="14137" xr:uid="{00000000-0005-0000-0000-00002B330000}"/>
    <cellStyle name="Normal 2 2 2 2 2 2 2 5 3 2 3" xfId="14138" xr:uid="{00000000-0005-0000-0000-00002C330000}"/>
    <cellStyle name="Normal 2 2 2 2 2 2 2 5 3 3" xfId="14139" xr:uid="{00000000-0005-0000-0000-00002D330000}"/>
    <cellStyle name="Normal 2 2 2 2 2 2 2 5 3 4" xfId="14140" xr:uid="{00000000-0005-0000-0000-00002E330000}"/>
    <cellStyle name="Normal 2 2 2 2 2 2 2 5 3 5" xfId="14141" xr:uid="{00000000-0005-0000-0000-00002F330000}"/>
    <cellStyle name="Normal 2 2 2 2 2 2 2 5 4" xfId="14142" xr:uid="{00000000-0005-0000-0000-000030330000}"/>
    <cellStyle name="Normal 2 2 2 2 2 2 2 5 4 2" xfId="14143" xr:uid="{00000000-0005-0000-0000-000031330000}"/>
    <cellStyle name="Normal 2 2 2 2 2 2 2 5 4 3" xfId="14144" xr:uid="{00000000-0005-0000-0000-000032330000}"/>
    <cellStyle name="Normal 2 2 2 2 2 2 2 5 5" xfId="14145" xr:uid="{00000000-0005-0000-0000-000033330000}"/>
    <cellStyle name="Normal 2 2 2 2 2 2 2 5 5 2" xfId="14146" xr:uid="{00000000-0005-0000-0000-000034330000}"/>
    <cellStyle name="Normal 2 2 2 2 2 2 2 5 6" xfId="14147" xr:uid="{00000000-0005-0000-0000-000035330000}"/>
    <cellStyle name="Normal 2 2 2 2 2 2 2 5 6 2" xfId="14148" xr:uid="{00000000-0005-0000-0000-000036330000}"/>
    <cellStyle name="Normal 2 2 2 2 2 2 2 5 7" xfId="14149" xr:uid="{00000000-0005-0000-0000-000037330000}"/>
    <cellStyle name="Normal 2 2 2 2 2 2 2 5 8" xfId="14150" xr:uid="{00000000-0005-0000-0000-000038330000}"/>
    <cellStyle name="Normal 2 2 2 2 2 2 2 5 9" xfId="14151" xr:uid="{00000000-0005-0000-0000-000039330000}"/>
    <cellStyle name="Normal 2 2 2 2 2 2 2 5_Age_Gender" xfId="14152" xr:uid="{00000000-0005-0000-0000-00003A330000}"/>
    <cellStyle name="Normal 2 2 2 2 2 2 2 6" xfId="14153" xr:uid="{00000000-0005-0000-0000-00003B330000}"/>
    <cellStyle name="Normal 2 2 2 2 2 2 2 6 2" xfId="14154" xr:uid="{00000000-0005-0000-0000-00003C330000}"/>
    <cellStyle name="Normal 2 2 2 2 2 2 2 6 2 2" xfId="14155" xr:uid="{00000000-0005-0000-0000-00003D330000}"/>
    <cellStyle name="Normal 2 2 2 2 2 2 2 6 2 2 2" xfId="14156" xr:uid="{00000000-0005-0000-0000-00003E330000}"/>
    <cellStyle name="Normal 2 2 2 2 2 2 2 6 2 2 3" xfId="14157" xr:uid="{00000000-0005-0000-0000-00003F330000}"/>
    <cellStyle name="Normal 2 2 2 2 2 2 2 6 2 3" xfId="14158" xr:uid="{00000000-0005-0000-0000-000040330000}"/>
    <cellStyle name="Normal 2 2 2 2 2 2 2 6 2 4" xfId="14159" xr:uid="{00000000-0005-0000-0000-000041330000}"/>
    <cellStyle name="Normal 2 2 2 2 2 2 2 6 2 5" xfId="14160" xr:uid="{00000000-0005-0000-0000-000042330000}"/>
    <cellStyle name="Normal 2 2 2 2 2 2 2 6 3" xfId="14161" xr:uid="{00000000-0005-0000-0000-000043330000}"/>
    <cellStyle name="Normal 2 2 2 2 2 2 2 6 3 2" xfId="14162" xr:uid="{00000000-0005-0000-0000-000044330000}"/>
    <cellStyle name="Normal 2 2 2 2 2 2 2 6 3 3" xfId="14163" xr:uid="{00000000-0005-0000-0000-000045330000}"/>
    <cellStyle name="Normal 2 2 2 2 2 2 2 6 4" xfId="14164" xr:uid="{00000000-0005-0000-0000-000046330000}"/>
    <cellStyle name="Normal 2 2 2 2 2 2 2 6 5" xfId="14165" xr:uid="{00000000-0005-0000-0000-000047330000}"/>
    <cellStyle name="Normal 2 2 2 2 2 2 2 6 6" xfId="14166" xr:uid="{00000000-0005-0000-0000-000048330000}"/>
    <cellStyle name="Normal 2 2 2 2 2 2 2 6 7" xfId="14167" xr:uid="{00000000-0005-0000-0000-000049330000}"/>
    <cellStyle name="Normal 2 2 2 2 2 2 2 6 8" xfId="14168" xr:uid="{00000000-0005-0000-0000-00004A330000}"/>
    <cellStyle name="Normal 2 2 2 2 2 2 2 7" xfId="14169" xr:uid="{00000000-0005-0000-0000-00004B330000}"/>
    <cellStyle name="Normal 2 2 2 2 2 2 2 7 2" xfId="14170" xr:uid="{00000000-0005-0000-0000-00004C330000}"/>
    <cellStyle name="Normal 2 2 2 2 2 2 2 7 2 2" xfId="14171" xr:uid="{00000000-0005-0000-0000-00004D330000}"/>
    <cellStyle name="Normal 2 2 2 2 2 2 2 7 2 3" xfId="14172" xr:uid="{00000000-0005-0000-0000-00004E330000}"/>
    <cellStyle name="Normal 2 2 2 2 2 2 2 7 3" xfId="14173" xr:uid="{00000000-0005-0000-0000-00004F330000}"/>
    <cellStyle name="Normal 2 2 2 2 2 2 2 7 4" xfId="14174" xr:uid="{00000000-0005-0000-0000-000050330000}"/>
    <cellStyle name="Normal 2 2 2 2 2 2 2 7 5" xfId="14175" xr:uid="{00000000-0005-0000-0000-000051330000}"/>
    <cellStyle name="Normal 2 2 2 2 2 2 2 7 6" xfId="14176" xr:uid="{00000000-0005-0000-0000-000052330000}"/>
    <cellStyle name="Normal 2 2 2 2 2 2 2 7 7" xfId="14177" xr:uid="{00000000-0005-0000-0000-000053330000}"/>
    <cellStyle name="Normal 2 2 2 2 2 2 2 8" xfId="14178" xr:uid="{00000000-0005-0000-0000-000054330000}"/>
    <cellStyle name="Normal 2 2 2 2 2 2 2 8 2" xfId="14179" xr:uid="{00000000-0005-0000-0000-000055330000}"/>
    <cellStyle name="Normal 2 2 2 2 2 2 2 8 2 2" xfId="14180" xr:uid="{00000000-0005-0000-0000-000056330000}"/>
    <cellStyle name="Normal 2 2 2 2 2 2 2 8 2 3" xfId="14181" xr:uid="{00000000-0005-0000-0000-000057330000}"/>
    <cellStyle name="Normal 2 2 2 2 2 2 2 8 3" xfId="14182" xr:uid="{00000000-0005-0000-0000-000058330000}"/>
    <cellStyle name="Normal 2 2 2 2 2 2 2 8 4" xfId="14183" xr:uid="{00000000-0005-0000-0000-000059330000}"/>
    <cellStyle name="Normal 2 2 2 2 2 2 2 8 5" xfId="14184" xr:uid="{00000000-0005-0000-0000-00005A330000}"/>
    <cellStyle name="Normal 2 2 2 2 2 2 2 9" xfId="14185" xr:uid="{00000000-0005-0000-0000-00005B330000}"/>
    <cellStyle name="Normal 2 2 2 2 2 2 2 9 2" xfId="14186" xr:uid="{00000000-0005-0000-0000-00005C330000}"/>
    <cellStyle name="Normal 2 2 2 2 2 2 2 9 3" xfId="14187" xr:uid="{00000000-0005-0000-0000-00005D330000}"/>
    <cellStyle name="Normal 2 2 2 2 2 2 2_Age_Gender" xfId="14188" xr:uid="{00000000-0005-0000-0000-00005E330000}"/>
    <cellStyle name="Normal 2 2 2 2 2 2 3" xfId="225" xr:uid="{00000000-0005-0000-0000-00005F330000}"/>
    <cellStyle name="Normal 2 2 2 2 2 2 3 10" xfId="14189" xr:uid="{00000000-0005-0000-0000-000060330000}"/>
    <cellStyle name="Normal 2 2 2 2 2 2 3 11" xfId="14190" xr:uid="{00000000-0005-0000-0000-000061330000}"/>
    <cellStyle name="Normal 2 2 2 2 2 2 3 12" xfId="14191" xr:uid="{00000000-0005-0000-0000-000062330000}"/>
    <cellStyle name="Normal 2 2 2 2 2 2 3 13" xfId="14192" xr:uid="{00000000-0005-0000-0000-000063330000}"/>
    <cellStyle name="Normal 2 2 2 2 2 2 3 2" xfId="226" xr:uid="{00000000-0005-0000-0000-000064330000}"/>
    <cellStyle name="Normal 2 2 2 2 2 2 3 2 10" xfId="14193" xr:uid="{00000000-0005-0000-0000-000065330000}"/>
    <cellStyle name="Normal 2 2 2 2 2 2 3 2 11" xfId="14194" xr:uid="{00000000-0005-0000-0000-000066330000}"/>
    <cellStyle name="Normal 2 2 2 2 2 2 3 2 2" xfId="227" xr:uid="{00000000-0005-0000-0000-000067330000}"/>
    <cellStyle name="Normal 2 2 2 2 2 2 3 2 2 10" xfId="14195" xr:uid="{00000000-0005-0000-0000-000068330000}"/>
    <cellStyle name="Normal 2 2 2 2 2 2 3 2 2 11" xfId="14196" xr:uid="{00000000-0005-0000-0000-000069330000}"/>
    <cellStyle name="Normal 2 2 2 2 2 2 3 2 2 12" xfId="14197" xr:uid="{00000000-0005-0000-0000-00006A330000}"/>
    <cellStyle name="Normal 2 2 2 2 2 2 3 2 2 2" xfId="14198" xr:uid="{00000000-0005-0000-0000-00006B330000}"/>
    <cellStyle name="Normal 2 2 2 2 2 2 3 2 2 2 10" xfId="14199" xr:uid="{00000000-0005-0000-0000-00006C330000}"/>
    <cellStyle name="Normal 2 2 2 2 2 2 3 2 2 2 2" xfId="14200" xr:uid="{00000000-0005-0000-0000-00006D330000}"/>
    <cellStyle name="Normal 2 2 2 2 2 2 3 2 2 2 2 2" xfId="14201" xr:uid="{00000000-0005-0000-0000-00006E330000}"/>
    <cellStyle name="Normal 2 2 2 2 2 2 3 2 2 2 2 2 2" xfId="14202" xr:uid="{00000000-0005-0000-0000-00006F330000}"/>
    <cellStyle name="Normal 2 2 2 2 2 2 3 2 2 2 2 2 2 2" xfId="14203" xr:uid="{00000000-0005-0000-0000-000070330000}"/>
    <cellStyle name="Normal 2 2 2 2 2 2 3 2 2 2 2 2 2 3" xfId="14204" xr:uid="{00000000-0005-0000-0000-000071330000}"/>
    <cellStyle name="Normal 2 2 2 2 2 2 3 2 2 2 2 2 3" xfId="14205" xr:uid="{00000000-0005-0000-0000-000072330000}"/>
    <cellStyle name="Normal 2 2 2 2 2 2 3 2 2 2 2 2 4" xfId="14206" xr:uid="{00000000-0005-0000-0000-000073330000}"/>
    <cellStyle name="Normal 2 2 2 2 2 2 3 2 2 2 2 2 5" xfId="14207" xr:uid="{00000000-0005-0000-0000-000074330000}"/>
    <cellStyle name="Normal 2 2 2 2 2 2 3 2 2 2 2 3" xfId="14208" xr:uid="{00000000-0005-0000-0000-000075330000}"/>
    <cellStyle name="Normal 2 2 2 2 2 2 3 2 2 2 2 3 2" xfId="14209" xr:uid="{00000000-0005-0000-0000-000076330000}"/>
    <cellStyle name="Normal 2 2 2 2 2 2 3 2 2 2 2 3 3" xfId="14210" xr:uid="{00000000-0005-0000-0000-000077330000}"/>
    <cellStyle name="Normal 2 2 2 2 2 2 3 2 2 2 2 4" xfId="14211" xr:uid="{00000000-0005-0000-0000-000078330000}"/>
    <cellStyle name="Normal 2 2 2 2 2 2 3 2 2 2 2 5" xfId="14212" xr:uid="{00000000-0005-0000-0000-000079330000}"/>
    <cellStyle name="Normal 2 2 2 2 2 2 3 2 2 2 2 6" xfId="14213" xr:uid="{00000000-0005-0000-0000-00007A330000}"/>
    <cellStyle name="Normal 2 2 2 2 2 2 3 2 2 2 2 7" xfId="14214" xr:uid="{00000000-0005-0000-0000-00007B330000}"/>
    <cellStyle name="Normal 2 2 2 2 2 2 3 2 2 2 2 8" xfId="14215" xr:uid="{00000000-0005-0000-0000-00007C330000}"/>
    <cellStyle name="Normal 2 2 2 2 2 2 3 2 2 2 3" xfId="14216" xr:uid="{00000000-0005-0000-0000-00007D330000}"/>
    <cellStyle name="Normal 2 2 2 2 2 2 3 2 2 2 3 2" xfId="14217" xr:uid="{00000000-0005-0000-0000-00007E330000}"/>
    <cellStyle name="Normal 2 2 2 2 2 2 3 2 2 2 3 2 2" xfId="14218" xr:uid="{00000000-0005-0000-0000-00007F330000}"/>
    <cellStyle name="Normal 2 2 2 2 2 2 3 2 2 2 3 2 3" xfId="14219" xr:uid="{00000000-0005-0000-0000-000080330000}"/>
    <cellStyle name="Normal 2 2 2 2 2 2 3 2 2 2 3 3" xfId="14220" xr:uid="{00000000-0005-0000-0000-000081330000}"/>
    <cellStyle name="Normal 2 2 2 2 2 2 3 2 2 2 3 4" xfId="14221" xr:uid="{00000000-0005-0000-0000-000082330000}"/>
    <cellStyle name="Normal 2 2 2 2 2 2 3 2 2 2 3 5" xfId="14222" xr:uid="{00000000-0005-0000-0000-000083330000}"/>
    <cellStyle name="Normal 2 2 2 2 2 2 3 2 2 2 4" xfId="14223" xr:uid="{00000000-0005-0000-0000-000084330000}"/>
    <cellStyle name="Normal 2 2 2 2 2 2 3 2 2 2 4 2" xfId="14224" xr:uid="{00000000-0005-0000-0000-000085330000}"/>
    <cellStyle name="Normal 2 2 2 2 2 2 3 2 2 2 4 3" xfId="14225" xr:uid="{00000000-0005-0000-0000-000086330000}"/>
    <cellStyle name="Normal 2 2 2 2 2 2 3 2 2 2 5" xfId="14226" xr:uid="{00000000-0005-0000-0000-000087330000}"/>
    <cellStyle name="Normal 2 2 2 2 2 2 3 2 2 2 5 2" xfId="14227" xr:uid="{00000000-0005-0000-0000-000088330000}"/>
    <cellStyle name="Normal 2 2 2 2 2 2 3 2 2 2 6" xfId="14228" xr:uid="{00000000-0005-0000-0000-000089330000}"/>
    <cellStyle name="Normal 2 2 2 2 2 2 3 2 2 2 6 2" xfId="14229" xr:uid="{00000000-0005-0000-0000-00008A330000}"/>
    <cellStyle name="Normal 2 2 2 2 2 2 3 2 2 2 7" xfId="14230" xr:uid="{00000000-0005-0000-0000-00008B330000}"/>
    <cellStyle name="Normal 2 2 2 2 2 2 3 2 2 2 8" xfId="14231" xr:uid="{00000000-0005-0000-0000-00008C330000}"/>
    <cellStyle name="Normal 2 2 2 2 2 2 3 2 2 2 9" xfId="14232" xr:uid="{00000000-0005-0000-0000-00008D330000}"/>
    <cellStyle name="Normal 2 2 2 2 2 2 3 2 2 2_Age_Gender" xfId="14233" xr:uid="{00000000-0005-0000-0000-00008E330000}"/>
    <cellStyle name="Normal 2 2 2 2 2 2 3 2 2 3" xfId="14234" xr:uid="{00000000-0005-0000-0000-00008F330000}"/>
    <cellStyle name="Normal 2 2 2 2 2 2 3 2 2 3 2" xfId="14235" xr:uid="{00000000-0005-0000-0000-000090330000}"/>
    <cellStyle name="Normal 2 2 2 2 2 2 3 2 2 3 2 2" xfId="14236" xr:uid="{00000000-0005-0000-0000-000091330000}"/>
    <cellStyle name="Normal 2 2 2 2 2 2 3 2 2 3 2 2 2" xfId="14237" xr:uid="{00000000-0005-0000-0000-000092330000}"/>
    <cellStyle name="Normal 2 2 2 2 2 2 3 2 2 3 2 2 3" xfId="14238" xr:uid="{00000000-0005-0000-0000-000093330000}"/>
    <cellStyle name="Normal 2 2 2 2 2 2 3 2 2 3 2 3" xfId="14239" xr:uid="{00000000-0005-0000-0000-000094330000}"/>
    <cellStyle name="Normal 2 2 2 2 2 2 3 2 2 3 2 4" xfId="14240" xr:uid="{00000000-0005-0000-0000-000095330000}"/>
    <cellStyle name="Normal 2 2 2 2 2 2 3 2 2 3 2 5" xfId="14241" xr:uid="{00000000-0005-0000-0000-000096330000}"/>
    <cellStyle name="Normal 2 2 2 2 2 2 3 2 2 3 3" xfId="14242" xr:uid="{00000000-0005-0000-0000-000097330000}"/>
    <cellStyle name="Normal 2 2 2 2 2 2 3 2 2 3 3 2" xfId="14243" xr:uid="{00000000-0005-0000-0000-000098330000}"/>
    <cellStyle name="Normal 2 2 2 2 2 2 3 2 2 3 3 3" xfId="14244" xr:uid="{00000000-0005-0000-0000-000099330000}"/>
    <cellStyle name="Normal 2 2 2 2 2 2 3 2 2 3 4" xfId="14245" xr:uid="{00000000-0005-0000-0000-00009A330000}"/>
    <cellStyle name="Normal 2 2 2 2 2 2 3 2 2 3 5" xfId="14246" xr:uid="{00000000-0005-0000-0000-00009B330000}"/>
    <cellStyle name="Normal 2 2 2 2 2 2 3 2 2 3 6" xfId="14247" xr:uid="{00000000-0005-0000-0000-00009C330000}"/>
    <cellStyle name="Normal 2 2 2 2 2 2 3 2 2 3 7" xfId="14248" xr:uid="{00000000-0005-0000-0000-00009D330000}"/>
    <cellStyle name="Normal 2 2 2 2 2 2 3 2 2 3 8" xfId="14249" xr:uid="{00000000-0005-0000-0000-00009E330000}"/>
    <cellStyle name="Normal 2 2 2 2 2 2 3 2 2 4" xfId="14250" xr:uid="{00000000-0005-0000-0000-00009F330000}"/>
    <cellStyle name="Normal 2 2 2 2 2 2 3 2 2 4 2" xfId="14251" xr:uid="{00000000-0005-0000-0000-0000A0330000}"/>
    <cellStyle name="Normal 2 2 2 2 2 2 3 2 2 4 2 2" xfId="14252" xr:uid="{00000000-0005-0000-0000-0000A1330000}"/>
    <cellStyle name="Normal 2 2 2 2 2 2 3 2 2 4 2 3" xfId="14253" xr:uid="{00000000-0005-0000-0000-0000A2330000}"/>
    <cellStyle name="Normal 2 2 2 2 2 2 3 2 2 4 3" xfId="14254" xr:uid="{00000000-0005-0000-0000-0000A3330000}"/>
    <cellStyle name="Normal 2 2 2 2 2 2 3 2 2 4 4" xfId="14255" xr:uid="{00000000-0005-0000-0000-0000A4330000}"/>
    <cellStyle name="Normal 2 2 2 2 2 2 3 2 2 4 5" xfId="14256" xr:uid="{00000000-0005-0000-0000-0000A5330000}"/>
    <cellStyle name="Normal 2 2 2 2 2 2 3 2 2 4 6" xfId="14257" xr:uid="{00000000-0005-0000-0000-0000A6330000}"/>
    <cellStyle name="Normal 2 2 2 2 2 2 3 2 2 4 7" xfId="14258" xr:uid="{00000000-0005-0000-0000-0000A7330000}"/>
    <cellStyle name="Normal 2 2 2 2 2 2 3 2 2 5" xfId="14259" xr:uid="{00000000-0005-0000-0000-0000A8330000}"/>
    <cellStyle name="Normal 2 2 2 2 2 2 3 2 2 5 2" xfId="14260" xr:uid="{00000000-0005-0000-0000-0000A9330000}"/>
    <cellStyle name="Normal 2 2 2 2 2 2 3 2 2 5 2 2" xfId="14261" xr:uid="{00000000-0005-0000-0000-0000AA330000}"/>
    <cellStyle name="Normal 2 2 2 2 2 2 3 2 2 5 2 3" xfId="14262" xr:uid="{00000000-0005-0000-0000-0000AB330000}"/>
    <cellStyle name="Normal 2 2 2 2 2 2 3 2 2 5 3" xfId="14263" xr:uid="{00000000-0005-0000-0000-0000AC330000}"/>
    <cellStyle name="Normal 2 2 2 2 2 2 3 2 2 5 4" xfId="14264" xr:uid="{00000000-0005-0000-0000-0000AD330000}"/>
    <cellStyle name="Normal 2 2 2 2 2 2 3 2 2 5 5" xfId="14265" xr:uid="{00000000-0005-0000-0000-0000AE330000}"/>
    <cellStyle name="Normal 2 2 2 2 2 2 3 2 2 6" xfId="14266" xr:uid="{00000000-0005-0000-0000-0000AF330000}"/>
    <cellStyle name="Normal 2 2 2 2 2 2 3 2 2 6 2" xfId="14267" xr:uid="{00000000-0005-0000-0000-0000B0330000}"/>
    <cellStyle name="Normal 2 2 2 2 2 2 3 2 2 6 3" xfId="14268" xr:uid="{00000000-0005-0000-0000-0000B1330000}"/>
    <cellStyle name="Normal 2 2 2 2 2 2 3 2 2 7" xfId="14269" xr:uid="{00000000-0005-0000-0000-0000B2330000}"/>
    <cellStyle name="Normal 2 2 2 2 2 2 3 2 2 7 2" xfId="14270" xr:uid="{00000000-0005-0000-0000-0000B3330000}"/>
    <cellStyle name="Normal 2 2 2 2 2 2 3 2 2 8" xfId="14271" xr:uid="{00000000-0005-0000-0000-0000B4330000}"/>
    <cellStyle name="Normal 2 2 2 2 2 2 3 2 2 8 2" xfId="14272" xr:uid="{00000000-0005-0000-0000-0000B5330000}"/>
    <cellStyle name="Normal 2 2 2 2 2 2 3 2 2 9" xfId="14273" xr:uid="{00000000-0005-0000-0000-0000B6330000}"/>
    <cellStyle name="Normal 2 2 2 2 2 2 3 2 2_Age_Gender" xfId="14274" xr:uid="{00000000-0005-0000-0000-0000B7330000}"/>
    <cellStyle name="Normal 2 2 2 2 2 2 3 2 3" xfId="14275" xr:uid="{00000000-0005-0000-0000-0000B8330000}"/>
    <cellStyle name="Normal 2 2 2 2 2 2 3 2 3 2" xfId="14276" xr:uid="{00000000-0005-0000-0000-0000B9330000}"/>
    <cellStyle name="Normal 2 2 2 2 2 2 3 2 4" xfId="14277" xr:uid="{00000000-0005-0000-0000-0000BA330000}"/>
    <cellStyle name="Normal 2 2 2 2 2 2 3 2 5" xfId="14278" xr:uid="{00000000-0005-0000-0000-0000BB330000}"/>
    <cellStyle name="Normal 2 2 2 2 2 2 3 2 6" xfId="14279" xr:uid="{00000000-0005-0000-0000-0000BC330000}"/>
    <cellStyle name="Normal 2 2 2 2 2 2 3 2 7" xfId="14280" xr:uid="{00000000-0005-0000-0000-0000BD330000}"/>
    <cellStyle name="Normal 2 2 2 2 2 2 3 2 8" xfId="14281" xr:uid="{00000000-0005-0000-0000-0000BE330000}"/>
    <cellStyle name="Normal 2 2 2 2 2 2 3 2 9" xfId="14282" xr:uid="{00000000-0005-0000-0000-0000BF330000}"/>
    <cellStyle name="Normal 2 2 2 2 2 2 3 2_Age_Gender" xfId="14283" xr:uid="{00000000-0005-0000-0000-0000C0330000}"/>
    <cellStyle name="Normal 2 2 2 2 2 2 3 3" xfId="14284" xr:uid="{00000000-0005-0000-0000-0000C1330000}"/>
    <cellStyle name="Normal 2 2 2 2 2 2 3 3 10" xfId="14285" xr:uid="{00000000-0005-0000-0000-0000C2330000}"/>
    <cellStyle name="Normal 2 2 2 2 2 2 3 3 2" xfId="14286" xr:uid="{00000000-0005-0000-0000-0000C3330000}"/>
    <cellStyle name="Normal 2 2 2 2 2 2 3 3 2 2" xfId="14287" xr:uid="{00000000-0005-0000-0000-0000C4330000}"/>
    <cellStyle name="Normal 2 2 2 2 2 2 3 3 2 2 2" xfId="14288" xr:uid="{00000000-0005-0000-0000-0000C5330000}"/>
    <cellStyle name="Normal 2 2 2 2 2 2 3 3 2 2 2 2" xfId="14289" xr:uid="{00000000-0005-0000-0000-0000C6330000}"/>
    <cellStyle name="Normal 2 2 2 2 2 2 3 3 2 2 2 3" xfId="14290" xr:uid="{00000000-0005-0000-0000-0000C7330000}"/>
    <cellStyle name="Normal 2 2 2 2 2 2 3 3 2 2 3" xfId="14291" xr:uid="{00000000-0005-0000-0000-0000C8330000}"/>
    <cellStyle name="Normal 2 2 2 2 2 2 3 3 2 2 4" xfId="14292" xr:uid="{00000000-0005-0000-0000-0000C9330000}"/>
    <cellStyle name="Normal 2 2 2 2 2 2 3 3 2 2 5" xfId="14293" xr:uid="{00000000-0005-0000-0000-0000CA330000}"/>
    <cellStyle name="Normal 2 2 2 2 2 2 3 3 2 3" xfId="14294" xr:uid="{00000000-0005-0000-0000-0000CB330000}"/>
    <cellStyle name="Normal 2 2 2 2 2 2 3 3 2 3 2" xfId="14295" xr:uid="{00000000-0005-0000-0000-0000CC330000}"/>
    <cellStyle name="Normal 2 2 2 2 2 2 3 3 2 3 3" xfId="14296" xr:uid="{00000000-0005-0000-0000-0000CD330000}"/>
    <cellStyle name="Normal 2 2 2 2 2 2 3 3 2 4" xfId="14297" xr:uid="{00000000-0005-0000-0000-0000CE330000}"/>
    <cellStyle name="Normal 2 2 2 2 2 2 3 3 2 5" xfId="14298" xr:uid="{00000000-0005-0000-0000-0000CF330000}"/>
    <cellStyle name="Normal 2 2 2 2 2 2 3 3 2 6" xfId="14299" xr:uid="{00000000-0005-0000-0000-0000D0330000}"/>
    <cellStyle name="Normal 2 2 2 2 2 2 3 3 2 7" xfId="14300" xr:uid="{00000000-0005-0000-0000-0000D1330000}"/>
    <cellStyle name="Normal 2 2 2 2 2 2 3 3 2 8" xfId="14301" xr:uid="{00000000-0005-0000-0000-0000D2330000}"/>
    <cellStyle name="Normal 2 2 2 2 2 2 3 3 3" xfId="14302" xr:uid="{00000000-0005-0000-0000-0000D3330000}"/>
    <cellStyle name="Normal 2 2 2 2 2 2 3 3 3 2" xfId="14303" xr:uid="{00000000-0005-0000-0000-0000D4330000}"/>
    <cellStyle name="Normal 2 2 2 2 2 2 3 3 3 2 2" xfId="14304" xr:uid="{00000000-0005-0000-0000-0000D5330000}"/>
    <cellStyle name="Normal 2 2 2 2 2 2 3 3 3 2 3" xfId="14305" xr:uid="{00000000-0005-0000-0000-0000D6330000}"/>
    <cellStyle name="Normal 2 2 2 2 2 2 3 3 3 3" xfId="14306" xr:uid="{00000000-0005-0000-0000-0000D7330000}"/>
    <cellStyle name="Normal 2 2 2 2 2 2 3 3 3 4" xfId="14307" xr:uid="{00000000-0005-0000-0000-0000D8330000}"/>
    <cellStyle name="Normal 2 2 2 2 2 2 3 3 3 5" xfId="14308" xr:uid="{00000000-0005-0000-0000-0000D9330000}"/>
    <cellStyle name="Normal 2 2 2 2 2 2 3 3 4" xfId="14309" xr:uid="{00000000-0005-0000-0000-0000DA330000}"/>
    <cellStyle name="Normal 2 2 2 2 2 2 3 3 4 2" xfId="14310" xr:uid="{00000000-0005-0000-0000-0000DB330000}"/>
    <cellStyle name="Normal 2 2 2 2 2 2 3 3 4 3" xfId="14311" xr:uid="{00000000-0005-0000-0000-0000DC330000}"/>
    <cellStyle name="Normal 2 2 2 2 2 2 3 3 5" xfId="14312" xr:uid="{00000000-0005-0000-0000-0000DD330000}"/>
    <cellStyle name="Normal 2 2 2 2 2 2 3 3 5 2" xfId="14313" xr:uid="{00000000-0005-0000-0000-0000DE330000}"/>
    <cellStyle name="Normal 2 2 2 2 2 2 3 3 6" xfId="14314" xr:uid="{00000000-0005-0000-0000-0000DF330000}"/>
    <cellStyle name="Normal 2 2 2 2 2 2 3 3 6 2" xfId="14315" xr:uid="{00000000-0005-0000-0000-0000E0330000}"/>
    <cellStyle name="Normal 2 2 2 2 2 2 3 3 7" xfId="14316" xr:uid="{00000000-0005-0000-0000-0000E1330000}"/>
    <cellStyle name="Normal 2 2 2 2 2 2 3 3 8" xfId="14317" xr:uid="{00000000-0005-0000-0000-0000E2330000}"/>
    <cellStyle name="Normal 2 2 2 2 2 2 3 3 9" xfId="14318" xr:uid="{00000000-0005-0000-0000-0000E3330000}"/>
    <cellStyle name="Normal 2 2 2 2 2 2 3 3_Age_Gender" xfId="14319" xr:uid="{00000000-0005-0000-0000-0000E4330000}"/>
    <cellStyle name="Normal 2 2 2 2 2 2 3 4" xfId="14320" xr:uid="{00000000-0005-0000-0000-0000E5330000}"/>
    <cellStyle name="Normal 2 2 2 2 2 2 3 4 2" xfId="14321" xr:uid="{00000000-0005-0000-0000-0000E6330000}"/>
    <cellStyle name="Normal 2 2 2 2 2 2 3 4 2 2" xfId="14322" xr:uid="{00000000-0005-0000-0000-0000E7330000}"/>
    <cellStyle name="Normal 2 2 2 2 2 2 3 4 2 2 2" xfId="14323" xr:uid="{00000000-0005-0000-0000-0000E8330000}"/>
    <cellStyle name="Normal 2 2 2 2 2 2 3 4 2 2 3" xfId="14324" xr:uid="{00000000-0005-0000-0000-0000E9330000}"/>
    <cellStyle name="Normal 2 2 2 2 2 2 3 4 2 3" xfId="14325" xr:uid="{00000000-0005-0000-0000-0000EA330000}"/>
    <cellStyle name="Normal 2 2 2 2 2 2 3 4 2 4" xfId="14326" xr:uid="{00000000-0005-0000-0000-0000EB330000}"/>
    <cellStyle name="Normal 2 2 2 2 2 2 3 4 2 5" xfId="14327" xr:uid="{00000000-0005-0000-0000-0000EC330000}"/>
    <cellStyle name="Normal 2 2 2 2 2 2 3 4 3" xfId="14328" xr:uid="{00000000-0005-0000-0000-0000ED330000}"/>
    <cellStyle name="Normal 2 2 2 2 2 2 3 4 3 2" xfId="14329" xr:uid="{00000000-0005-0000-0000-0000EE330000}"/>
    <cellStyle name="Normal 2 2 2 2 2 2 3 4 3 3" xfId="14330" xr:uid="{00000000-0005-0000-0000-0000EF330000}"/>
    <cellStyle name="Normal 2 2 2 2 2 2 3 4 4" xfId="14331" xr:uid="{00000000-0005-0000-0000-0000F0330000}"/>
    <cellStyle name="Normal 2 2 2 2 2 2 3 4 5" xfId="14332" xr:uid="{00000000-0005-0000-0000-0000F1330000}"/>
    <cellStyle name="Normal 2 2 2 2 2 2 3 4 6" xfId="14333" xr:uid="{00000000-0005-0000-0000-0000F2330000}"/>
    <cellStyle name="Normal 2 2 2 2 2 2 3 4 7" xfId="14334" xr:uid="{00000000-0005-0000-0000-0000F3330000}"/>
    <cellStyle name="Normal 2 2 2 2 2 2 3 4 8" xfId="14335" xr:uid="{00000000-0005-0000-0000-0000F4330000}"/>
    <cellStyle name="Normal 2 2 2 2 2 2 3 5" xfId="14336" xr:uid="{00000000-0005-0000-0000-0000F5330000}"/>
    <cellStyle name="Normal 2 2 2 2 2 2 3 5 2" xfId="14337" xr:uid="{00000000-0005-0000-0000-0000F6330000}"/>
    <cellStyle name="Normal 2 2 2 2 2 2 3 5 2 2" xfId="14338" xr:uid="{00000000-0005-0000-0000-0000F7330000}"/>
    <cellStyle name="Normal 2 2 2 2 2 2 3 5 2 3" xfId="14339" xr:uid="{00000000-0005-0000-0000-0000F8330000}"/>
    <cellStyle name="Normal 2 2 2 2 2 2 3 5 3" xfId="14340" xr:uid="{00000000-0005-0000-0000-0000F9330000}"/>
    <cellStyle name="Normal 2 2 2 2 2 2 3 5 4" xfId="14341" xr:uid="{00000000-0005-0000-0000-0000FA330000}"/>
    <cellStyle name="Normal 2 2 2 2 2 2 3 5 5" xfId="14342" xr:uid="{00000000-0005-0000-0000-0000FB330000}"/>
    <cellStyle name="Normal 2 2 2 2 2 2 3 5 6" xfId="14343" xr:uid="{00000000-0005-0000-0000-0000FC330000}"/>
    <cellStyle name="Normal 2 2 2 2 2 2 3 5 7" xfId="14344" xr:uid="{00000000-0005-0000-0000-0000FD330000}"/>
    <cellStyle name="Normal 2 2 2 2 2 2 3 6" xfId="14345" xr:uid="{00000000-0005-0000-0000-0000FE330000}"/>
    <cellStyle name="Normal 2 2 2 2 2 2 3 6 2" xfId="14346" xr:uid="{00000000-0005-0000-0000-0000FF330000}"/>
    <cellStyle name="Normal 2 2 2 2 2 2 3 6 2 2" xfId="14347" xr:uid="{00000000-0005-0000-0000-000000340000}"/>
    <cellStyle name="Normal 2 2 2 2 2 2 3 6 2 3" xfId="14348" xr:uid="{00000000-0005-0000-0000-000001340000}"/>
    <cellStyle name="Normal 2 2 2 2 2 2 3 6 3" xfId="14349" xr:uid="{00000000-0005-0000-0000-000002340000}"/>
    <cellStyle name="Normal 2 2 2 2 2 2 3 6 4" xfId="14350" xr:uid="{00000000-0005-0000-0000-000003340000}"/>
    <cellStyle name="Normal 2 2 2 2 2 2 3 6 5" xfId="14351" xr:uid="{00000000-0005-0000-0000-000004340000}"/>
    <cellStyle name="Normal 2 2 2 2 2 2 3 7" xfId="14352" xr:uid="{00000000-0005-0000-0000-000005340000}"/>
    <cellStyle name="Normal 2 2 2 2 2 2 3 7 2" xfId="14353" xr:uid="{00000000-0005-0000-0000-000006340000}"/>
    <cellStyle name="Normal 2 2 2 2 2 2 3 7 3" xfId="14354" xr:uid="{00000000-0005-0000-0000-000007340000}"/>
    <cellStyle name="Normal 2 2 2 2 2 2 3 8" xfId="14355" xr:uid="{00000000-0005-0000-0000-000008340000}"/>
    <cellStyle name="Normal 2 2 2 2 2 2 3 8 2" xfId="14356" xr:uid="{00000000-0005-0000-0000-000009340000}"/>
    <cellStyle name="Normal 2 2 2 2 2 2 3 9" xfId="14357" xr:uid="{00000000-0005-0000-0000-00000A340000}"/>
    <cellStyle name="Normal 2 2 2 2 2 2 3 9 2" xfId="14358" xr:uid="{00000000-0005-0000-0000-00000B340000}"/>
    <cellStyle name="Normal 2 2 2 2 2 2 3_Age_Gender" xfId="14359" xr:uid="{00000000-0005-0000-0000-00000C340000}"/>
    <cellStyle name="Normal 2 2 2 2 2 2 4" xfId="228" xr:uid="{00000000-0005-0000-0000-00000D340000}"/>
    <cellStyle name="Normal 2 2 2 2 2 2 4 10" xfId="14360" xr:uid="{00000000-0005-0000-0000-00000E340000}"/>
    <cellStyle name="Normal 2 2 2 2 2 2 4 11" xfId="14361" xr:uid="{00000000-0005-0000-0000-00000F340000}"/>
    <cellStyle name="Normal 2 2 2 2 2 2 4 12" xfId="14362" xr:uid="{00000000-0005-0000-0000-000010340000}"/>
    <cellStyle name="Normal 2 2 2 2 2 2 4 2" xfId="14363" xr:uid="{00000000-0005-0000-0000-000011340000}"/>
    <cellStyle name="Normal 2 2 2 2 2 2 4 2 10" xfId="14364" xr:uid="{00000000-0005-0000-0000-000012340000}"/>
    <cellStyle name="Normal 2 2 2 2 2 2 4 2 2" xfId="14365" xr:uid="{00000000-0005-0000-0000-000013340000}"/>
    <cellStyle name="Normal 2 2 2 2 2 2 4 2 2 2" xfId="14366" xr:uid="{00000000-0005-0000-0000-000014340000}"/>
    <cellStyle name="Normal 2 2 2 2 2 2 4 2 2 2 2" xfId="14367" xr:uid="{00000000-0005-0000-0000-000015340000}"/>
    <cellStyle name="Normal 2 2 2 2 2 2 4 2 2 2 2 2" xfId="14368" xr:uid="{00000000-0005-0000-0000-000016340000}"/>
    <cellStyle name="Normal 2 2 2 2 2 2 4 2 2 2 2 3" xfId="14369" xr:uid="{00000000-0005-0000-0000-000017340000}"/>
    <cellStyle name="Normal 2 2 2 2 2 2 4 2 2 2 3" xfId="14370" xr:uid="{00000000-0005-0000-0000-000018340000}"/>
    <cellStyle name="Normal 2 2 2 2 2 2 4 2 2 2 4" xfId="14371" xr:uid="{00000000-0005-0000-0000-000019340000}"/>
    <cellStyle name="Normal 2 2 2 2 2 2 4 2 2 2 5" xfId="14372" xr:uid="{00000000-0005-0000-0000-00001A340000}"/>
    <cellStyle name="Normal 2 2 2 2 2 2 4 2 2 3" xfId="14373" xr:uid="{00000000-0005-0000-0000-00001B340000}"/>
    <cellStyle name="Normal 2 2 2 2 2 2 4 2 2 3 2" xfId="14374" xr:uid="{00000000-0005-0000-0000-00001C340000}"/>
    <cellStyle name="Normal 2 2 2 2 2 2 4 2 2 3 3" xfId="14375" xr:uid="{00000000-0005-0000-0000-00001D340000}"/>
    <cellStyle name="Normal 2 2 2 2 2 2 4 2 2 4" xfId="14376" xr:uid="{00000000-0005-0000-0000-00001E340000}"/>
    <cellStyle name="Normal 2 2 2 2 2 2 4 2 2 5" xfId="14377" xr:uid="{00000000-0005-0000-0000-00001F340000}"/>
    <cellStyle name="Normal 2 2 2 2 2 2 4 2 2 6" xfId="14378" xr:uid="{00000000-0005-0000-0000-000020340000}"/>
    <cellStyle name="Normal 2 2 2 2 2 2 4 2 2 7" xfId="14379" xr:uid="{00000000-0005-0000-0000-000021340000}"/>
    <cellStyle name="Normal 2 2 2 2 2 2 4 2 2 8" xfId="14380" xr:uid="{00000000-0005-0000-0000-000022340000}"/>
    <cellStyle name="Normal 2 2 2 2 2 2 4 2 3" xfId="14381" xr:uid="{00000000-0005-0000-0000-000023340000}"/>
    <cellStyle name="Normal 2 2 2 2 2 2 4 2 3 2" xfId="14382" xr:uid="{00000000-0005-0000-0000-000024340000}"/>
    <cellStyle name="Normal 2 2 2 2 2 2 4 2 3 2 2" xfId="14383" xr:uid="{00000000-0005-0000-0000-000025340000}"/>
    <cellStyle name="Normal 2 2 2 2 2 2 4 2 3 2 3" xfId="14384" xr:uid="{00000000-0005-0000-0000-000026340000}"/>
    <cellStyle name="Normal 2 2 2 2 2 2 4 2 3 3" xfId="14385" xr:uid="{00000000-0005-0000-0000-000027340000}"/>
    <cellStyle name="Normal 2 2 2 2 2 2 4 2 3 4" xfId="14386" xr:uid="{00000000-0005-0000-0000-000028340000}"/>
    <cellStyle name="Normal 2 2 2 2 2 2 4 2 3 5" xfId="14387" xr:uid="{00000000-0005-0000-0000-000029340000}"/>
    <cellStyle name="Normal 2 2 2 2 2 2 4 2 4" xfId="14388" xr:uid="{00000000-0005-0000-0000-00002A340000}"/>
    <cellStyle name="Normal 2 2 2 2 2 2 4 2 4 2" xfId="14389" xr:uid="{00000000-0005-0000-0000-00002B340000}"/>
    <cellStyle name="Normal 2 2 2 2 2 2 4 2 4 3" xfId="14390" xr:uid="{00000000-0005-0000-0000-00002C340000}"/>
    <cellStyle name="Normal 2 2 2 2 2 2 4 2 5" xfId="14391" xr:uid="{00000000-0005-0000-0000-00002D340000}"/>
    <cellStyle name="Normal 2 2 2 2 2 2 4 2 5 2" xfId="14392" xr:uid="{00000000-0005-0000-0000-00002E340000}"/>
    <cellStyle name="Normal 2 2 2 2 2 2 4 2 6" xfId="14393" xr:uid="{00000000-0005-0000-0000-00002F340000}"/>
    <cellStyle name="Normal 2 2 2 2 2 2 4 2 6 2" xfId="14394" xr:uid="{00000000-0005-0000-0000-000030340000}"/>
    <cellStyle name="Normal 2 2 2 2 2 2 4 2 7" xfId="14395" xr:uid="{00000000-0005-0000-0000-000031340000}"/>
    <cellStyle name="Normal 2 2 2 2 2 2 4 2 8" xfId="14396" xr:uid="{00000000-0005-0000-0000-000032340000}"/>
    <cellStyle name="Normal 2 2 2 2 2 2 4 2 9" xfId="14397" xr:uid="{00000000-0005-0000-0000-000033340000}"/>
    <cellStyle name="Normal 2 2 2 2 2 2 4 2_Age_Gender" xfId="14398" xr:uid="{00000000-0005-0000-0000-000034340000}"/>
    <cellStyle name="Normal 2 2 2 2 2 2 4 3" xfId="14399" xr:uid="{00000000-0005-0000-0000-000035340000}"/>
    <cellStyle name="Normal 2 2 2 2 2 2 4 3 2" xfId="14400" xr:uid="{00000000-0005-0000-0000-000036340000}"/>
    <cellStyle name="Normal 2 2 2 2 2 2 4 3 2 2" xfId="14401" xr:uid="{00000000-0005-0000-0000-000037340000}"/>
    <cellStyle name="Normal 2 2 2 2 2 2 4 3 2 2 2" xfId="14402" xr:uid="{00000000-0005-0000-0000-000038340000}"/>
    <cellStyle name="Normal 2 2 2 2 2 2 4 3 2 2 3" xfId="14403" xr:uid="{00000000-0005-0000-0000-000039340000}"/>
    <cellStyle name="Normal 2 2 2 2 2 2 4 3 2 3" xfId="14404" xr:uid="{00000000-0005-0000-0000-00003A340000}"/>
    <cellStyle name="Normal 2 2 2 2 2 2 4 3 2 4" xfId="14405" xr:uid="{00000000-0005-0000-0000-00003B340000}"/>
    <cellStyle name="Normal 2 2 2 2 2 2 4 3 2 5" xfId="14406" xr:uid="{00000000-0005-0000-0000-00003C340000}"/>
    <cellStyle name="Normal 2 2 2 2 2 2 4 3 3" xfId="14407" xr:uid="{00000000-0005-0000-0000-00003D340000}"/>
    <cellStyle name="Normal 2 2 2 2 2 2 4 3 3 2" xfId="14408" xr:uid="{00000000-0005-0000-0000-00003E340000}"/>
    <cellStyle name="Normal 2 2 2 2 2 2 4 3 3 3" xfId="14409" xr:uid="{00000000-0005-0000-0000-00003F340000}"/>
    <cellStyle name="Normal 2 2 2 2 2 2 4 3 4" xfId="14410" xr:uid="{00000000-0005-0000-0000-000040340000}"/>
    <cellStyle name="Normal 2 2 2 2 2 2 4 3 5" xfId="14411" xr:uid="{00000000-0005-0000-0000-000041340000}"/>
    <cellStyle name="Normal 2 2 2 2 2 2 4 3 6" xfId="14412" xr:uid="{00000000-0005-0000-0000-000042340000}"/>
    <cellStyle name="Normal 2 2 2 2 2 2 4 3 7" xfId="14413" xr:uid="{00000000-0005-0000-0000-000043340000}"/>
    <cellStyle name="Normal 2 2 2 2 2 2 4 3 8" xfId="14414" xr:uid="{00000000-0005-0000-0000-000044340000}"/>
    <cellStyle name="Normal 2 2 2 2 2 2 4 4" xfId="14415" xr:uid="{00000000-0005-0000-0000-000045340000}"/>
    <cellStyle name="Normal 2 2 2 2 2 2 4 4 2" xfId="14416" xr:uid="{00000000-0005-0000-0000-000046340000}"/>
    <cellStyle name="Normal 2 2 2 2 2 2 4 4 2 2" xfId="14417" xr:uid="{00000000-0005-0000-0000-000047340000}"/>
    <cellStyle name="Normal 2 2 2 2 2 2 4 4 2 3" xfId="14418" xr:uid="{00000000-0005-0000-0000-000048340000}"/>
    <cellStyle name="Normal 2 2 2 2 2 2 4 4 3" xfId="14419" xr:uid="{00000000-0005-0000-0000-000049340000}"/>
    <cellStyle name="Normal 2 2 2 2 2 2 4 4 4" xfId="14420" xr:uid="{00000000-0005-0000-0000-00004A340000}"/>
    <cellStyle name="Normal 2 2 2 2 2 2 4 4 5" xfId="14421" xr:uid="{00000000-0005-0000-0000-00004B340000}"/>
    <cellStyle name="Normal 2 2 2 2 2 2 4 4 6" xfId="14422" xr:uid="{00000000-0005-0000-0000-00004C340000}"/>
    <cellStyle name="Normal 2 2 2 2 2 2 4 4 7" xfId="14423" xr:uid="{00000000-0005-0000-0000-00004D340000}"/>
    <cellStyle name="Normal 2 2 2 2 2 2 4 5" xfId="14424" xr:uid="{00000000-0005-0000-0000-00004E340000}"/>
    <cellStyle name="Normal 2 2 2 2 2 2 4 5 2" xfId="14425" xr:uid="{00000000-0005-0000-0000-00004F340000}"/>
    <cellStyle name="Normal 2 2 2 2 2 2 4 5 2 2" xfId="14426" xr:uid="{00000000-0005-0000-0000-000050340000}"/>
    <cellStyle name="Normal 2 2 2 2 2 2 4 5 2 3" xfId="14427" xr:uid="{00000000-0005-0000-0000-000051340000}"/>
    <cellStyle name="Normal 2 2 2 2 2 2 4 5 3" xfId="14428" xr:uid="{00000000-0005-0000-0000-000052340000}"/>
    <cellStyle name="Normal 2 2 2 2 2 2 4 5 4" xfId="14429" xr:uid="{00000000-0005-0000-0000-000053340000}"/>
    <cellStyle name="Normal 2 2 2 2 2 2 4 5 5" xfId="14430" xr:uid="{00000000-0005-0000-0000-000054340000}"/>
    <cellStyle name="Normal 2 2 2 2 2 2 4 6" xfId="14431" xr:uid="{00000000-0005-0000-0000-000055340000}"/>
    <cellStyle name="Normal 2 2 2 2 2 2 4 6 2" xfId="14432" xr:uid="{00000000-0005-0000-0000-000056340000}"/>
    <cellStyle name="Normal 2 2 2 2 2 2 4 6 3" xfId="14433" xr:uid="{00000000-0005-0000-0000-000057340000}"/>
    <cellStyle name="Normal 2 2 2 2 2 2 4 7" xfId="14434" xr:uid="{00000000-0005-0000-0000-000058340000}"/>
    <cellStyle name="Normal 2 2 2 2 2 2 4 7 2" xfId="14435" xr:uid="{00000000-0005-0000-0000-000059340000}"/>
    <cellStyle name="Normal 2 2 2 2 2 2 4 8" xfId="14436" xr:uid="{00000000-0005-0000-0000-00005A340000}"/>
    <cellStyle name="Normal 2 2 2 2 2 2 4 8 2" xfId="14437" xr:uid="{00000000-0005-0000-0000-00005B340000}"/>
    <cellStyle name="Normal 2 2 2 2 2 2 4 9" xfId="14438" xr:uid="{00000000-0005-0000-0000-00005C340000}"/>
    <cellStyle name="Normal 2 2 2 2 2 2 4_Age_Gender" xfId="14439" xr:uid="{00000000-0005-0000-0000-00005D340000}"/>
    <cellStyle name="Normal 2 2 2 2 2 2 5" xfId="229" xr:uid="{00000000-0005-0000-0000-00005E340000}"/>
    <cellStyle name="Normal 2 2 2 2 2 2 5 10" xfId="14440" xr:uid="{00000000-0005-0000-0000-00005F340000}"/>
    <cellStyle name="Normal 2 2 2 2 2 2 5 11" xfId="14441" xr:uid="{00000000-0005-0000-0000-000060340000}"/>
    <cellStyle name="Normal 2 2 2 2 2 2 5 12" xfId="14442" xr:uid="{00000000-0005-0000-0000-000061340000}"/>
    <cellStyle name="Normal 2 2 2 2 2 2 5 2" xfId="14443" xr:uid="{00000000-0005-0000-0000-000062340000}"/>
    <cellStyle name="Normal 2 2 2 2 2 2 5 2 10" xfId="14444" xr:uid="{00000000-0005-0000-0000-000063340000}"/>
    <cellStyle name="Normal 2 2 2 2 2 2 5 2 2" xfId="14445" xr:uid="{00000000-0005-0000-0000-000064340000}"/>
    <cellStyle name="Normal 2 2 2 2 2 2 5 2 2 2" xfId="14446" xr:uid="{00000000-0005-0000-0000-000065340000}"/>
    <cellStyle name="Normal 2 2 2 2 2 2 5 2 2 2 2" xfId="14447" xr:uid="{00000000-0005-0000-0000-000066340000}"/>
    <cellStyle name="Normal 2 2 2 2 2 2 5 2 2 2 2 2" xfId="14448" xr:uid="{00000000-0005-0000-0000-000067340000}"/>
    <cellStyle name="Normal 2 2 2 2 2 2 5 2 2 2 2 3" xfId="14449" xr:uid="{00000000-0005-0000-0000-000068340000}"/>
    <cellStyle name="Normal 2 2 2 2 2 2 5 2 2 2 3" xfId="14450" xr:uid="{00000000-0005-0000-0000-000069340000}"/>
    <cellStyle name="Normal 2 2 2 2 2 2 5 2 2 2 4" xfId="14451" xr:uid="{00000000-0005-0000-0000-00006A340000}"/>
    <cellStyle name="Normal 2 2 2 2 2 2 5 2 2 2 5" xfId="14452" xr:uid="{00000000-0005-0000-0000-00006B340000}"/>
    <cellStyle name="Normal 2 2 2 2 2 2 5 2 2 3" xfId="14453" xr:uid="{00000000-0005-0000-0000-00006C340000}"/>
    <cellStyle name="Normal 2 2 2 2 2 2 5 2 2 3 2" xfId="14454" xr:uid="{00000000-0005-0000-0000-00006D340000}"/>
    <cellStyle name="Normal 2 2 2 2 2 2 5 2 2 3 3" xfId="14455" xr:uid="{00000000-0005-0000-0000-00006E340000}"/>
    <cellStyle name="Normal 2 2 2 2 2 2 5 2 2 4" xfId="14456" xr:uid="{00000000-0005-0000-0000-00006F340000}"/>
    <cellStyle name="Normal 2 2 2 2 2 2 5 2 2 5" xfId="14457" xr:uid="{00000000-0005-0000-0000-000070340000}"/>
    <cellStyle name="Normal 2 2 2 2 2 2 5 2 2 6" xfId="14458" xr:uid="{00000000-0005-0000-0000-000071340000}"/>
    <cellStyle name="Normal 2 2 2 2 2 2 5 2 2 7" xfId="14459" xr:uid="{00000000-0005-0000-0000-000072340000}"/>
    <cellStyle name="Normal 2 2 2 2 2 2 5 2 2 8" xfId="14460" xr:uid="{00000000-0005-0000-0000-000073340000}"/>
    <cellStyle name="Normal 2 2 2 2 2 2 5 2 3" xfId="14461" xr:uid="{00000000-0005-0000-0000-000074340000}"/>
    <cellStyle name="Normal 2 2 2 2 2 2 5 2 3 2" xfId="14462" xr:uid="{00000000-0005-0000-0000-000075340000}"/>
    <cellStyle name="Normal 2 2 2 2 2 2 5 2 3 2 2" xfId="14463" xr:uid="{00000000-0005-0000-0000-000076340000}"/>
    <cellStyle name="Normal 2 2 2 2 2 2 5 2 3 2 3" xfId="14464" xr:uid="{00000000-0005-0000-0000-000077340000}"/>
    <cellStyle name="Normal 2 2 2 2 2 2 5 2 3 3" xfId="14465" xr:uid="{00000000-0005-0000-0000-000078340000}"/>
    <cellStyle name="Normal 2 2 2 2 2 2 5 2 3 4" xfId="14466" xr:uid="{00000000-0005-0000-0000-000079340000}"/>
    <cellStyle name="Normal 2 2 2 2 2 2 5 2 3 5" xfId="14467" xr:uid="{00000000-0005-0000-0000-00007A340000}"/>
    <cellStyle name="Normal 2 2 2 2 2 2 5 2 4" xfId="14468" xr:uid="{00000000-0005-0000-0000-00007B340000}"/>
    <cellStyle name="Normal 2 2 2 2 2 2 5 2 4 2" xfId="14469" xr:uid="{00000000-0005-0000-0000-00007C340000}"/>
    <cellStyle name="Normal 2 2 2 2 2 2 5 2 4 3" xfId="14470" xr:uid="{00000000-0005-0000-0000-00007D340000}"/>
    <cellStyle name="Normal 2 2 2 2 2 2 5 2 5" xfId="14471" xr:uid="{00000000-0005-0000-0000-00007E340000}"/>
    <cellStyle name="Normal 2 2 2 2 2 2 5 2 5 2" xfId="14472" xr:uid="{00000000-0005-0000-0000-00007F340000}"/>
    <cellStyle name="Normal 2 2 2 2 2 2 5 2 6" xfId="14473" xr:uid="{00000000-0005-0000-0000-000080340000}"/>
    <cellStyle name="Normal 2 2 2 2 2 2 5 2 6 2" xfId="14474" xr:uid="{00000000-0005-0000-0000-000081340000}"/>
    <cellStyle name="Normal 2 2 2 2 2 2 5 2 7" xfId="14475" xr:uid="{00000000-0005-0000-0000-000082340000}"/>
    <cellStyle name="Normal 2 2 2 2 2 2 5 2 8" xfId="14476" xr:uid="{00000000-0005-0000-0000-000083340000}"/>
    <cellStyle name="Normal 2 2 2 2 2 2 5 2 9" xfId="14477" xr:uid="{00000000-0005-0000-0000-000084340000}"/>
    <cellStyle name="Normal 2 2 2 2 2 2 5 2_Age_Gender" xfId="14478" xr:uid="{00000000-0005-0000-0000-000085340000}"/>
    <cellStyle name="Normal 2 2 2 2 2 2 5 3" xfId="14479" xr:uid="{00000000-0005-0000-0000-000086340000}"/>
    <cellStyle name="Normal 2 2 2 2 2 2 5 3 2" xfId="14480" xr:uid="{00000000-0005-0000-0000-000087340000}"/>
    <cellStyle name="Normal 2 2 2 2 2 2 5 3 2 2" xfId="14481" xr:uid="{00000000-0005-0000-0000-000088340000}"/>
    <cellStyle name="Normal 2 2 2 2 2 2 5 3 2 2 2" xfId="14482" xr:uid="{00000000-0005-0000-0000-000089340000}"/>
    <cellStyle name="Normal 2 2 2 2 2 2 5 3 2 2 3" xfId="14483" xr:uid="{00000000-0005-0000-0000-00008A340000}"/>
    <cellStyle name="Normal 2 2 2 2 2 2 5 3 2 3" xfId="14484" xr:uid="{00000000-0005-0000-0000-00008B340000}"/>
    <cellStyle name="Normal 2 2 2 2 2 2 5 3 2 4" xfId="14485" xr:uid="{00000000-0005-0000-0000-00008C340000}"/>
    <cellStyle name="Normal 2 2 2 2 2 2 5 3 2 5" xfId="14486" xr:uid="{00000000-0005-0000-0000-00008D340000}"/>
    <cellStyle name="Normal 2 2 2 2 2 2 5 3 3" xfId="14487" xr:uid="{00000000-0005-0000-0000-00008E340000}"/>
    <cellStyle name="Normal 2 2 2 2 2 2 5 3 3 2" xfId="14488" xr:uid="{00000000-0005-0000-0000-00008F340000}"/>
    <cellStyle name="Normal 2 2 2 2 2 2 5 3 3 3" xfId="14489" xr:uid="{00000000-0005-0000-0000-000090340000}"/>
    <cellStyle name="Normal 2 2 2 2 2 2 5 3 4" xfId="14490" xr:uid="{00000000-0005-0000-0000-000091340000}"/>
    <cellStyle name="Normal 2 2 2 2 2 2 5 3 5" xfId="14491" xr:uid="{00000000-0005-0000-0000-000092340000}"/>
    <cellStyle name="Normal 2 2 2 2 2 2 5 3 6" xfId="14492" xr:uid="{00000000-0005-0000-0000-000093340000}"/>
    <cellStyle name="Normal 2 2 2 2 2 2 5 3 7" xfId="14493" xr:uid="{00000000-0005-0000-0000-000094340000}"/>
    <cellStyle name="Normal 2 2 2 2 2 2 5 3 8" xfId="14494" xr:uid="{00000000-0005-0000-0000-000095340000}"/>
    <cellStyle name="Normal 2 2 2 2 2 2 5 4" xfId="14495" xr:uid="{00000000-0005-0000-0000-000096340000}"/>
    <cellStyle name="Normal 2 2 2 2 2 2 5 4 2" xfId="14496" xr:uid="{00000000-0005-0000-0000-000097340000}"/>
    <cellStyle name="Normal 2 2 2 2 2 2 5 4 2 2" xfId="14497" xr:uid="{00000000-0005-0000-0000-000098340000}"/>
    <cellStyle name="Normal 2 2 2 2 2 2 5 4 2 3" xfId="14498" xr:uid="{00000000-0005-0000-0000-000099340000}"/>
    <cellStyle name="Normal 2 2 2 2 2 2 5 4 3" xfId="14499" xr:uid="{00000000-0005-0000-0000-00009A340000}"/>
    <cellStyle name="Normal 2 2 2 2 2 2 5 4 4" xfId="14500" xr:uid="{00000000-0005-0000-0000-00009B340000}"/>
    <cellStyle name="Normal 2 2 2 2 2 2 5 4 5" xfId="14501" xr:uid="{00000000-0005-0000-0000-00009C340000}"/>
    <cellStyle name="Normal 2 2 2 2 2 2 5 4 6" xfId="14502" xr:uid="{00000000-0005-0000-0000-00009D340000}"/>
    <cellStyle name="Normal 2 2 2 2 2 2 5 4 7" xfId="14503" xr:uid="{00000000-0005-0000-0000-00009E340000}"/>
    <cellStyle name="Normal 2 2 2 2 2 2 5 5" xfId="14504" xr:uid="{00000000-0005-0000-0000-00009F340000}"/>
    <cellStyle name="Normal 2 2 2 2 2 2 5 5 2" xfId="14505" xr:uid="{00000000-0005-0000-0000-0000A0340000}"/>
    <cellStyle name="Normal 2 2 2 2 2 2 5 5 2 2" xfId="14506" xr:uid="{00000000-0005-0000-0000-0000A1340000}"/>
    <cellStyle name="Normal 2 2 2 2 2 2 5 5 2 3" xfId="14507" xr:uid="{00000000-0005-0000-0000-0000A2340000}"/>
    <cellStyle name="Normal 2 2 2 2 2 2 5 5 3" xfId="14508" xr:uid="{00000000-0005-0000-0000-0000A3340000}"/>
    <cellStyle name="Normal 2 2 2 2 2 2 5 5 4" xfId="14509" xr:uid="{00000000-0005-0000-0000-0000A4340000}"/>
    <cellStyle name="Normal 2 2 2 2 2 2 5 5 5" xfId="14510" xr:uid="{00000000-0005-0000-0000-0000A5340000}"/>
    <cellStyle name="Normal 2 2 2 2 2 2 5 6" xfId="14511" xr:uid="{00000000-0005-0000-0000-0000A6340000}"/>
    <cellStyle name="Normal 2 2 2 2 2 2 5 6 2" xfId="14512" xr:uid="{00000000-0005-0000-0000-0000A7340000}"/>
    <cellStyle name="Normal 2 2 2 2 2 2 5 6 3" xfId="14513" xr:uid="{00000000-0005-0000-0000-0000A8340000}"/>
    <cellStyle name="Normal 2 2 2 2 2 2 5 7" xfId="14514" xr:uid="{00000000-0005-0000-0000-0000A9340000}"/>
    <cellStyle name="Normal 2 2 2 2 2 2 5 7 2" xfId="14515" xr:uid="{00000000-0005-0000-0000-0000AA340000}"/>
    <cellStyle name="Normal 2 2 2 2 2 2 5 8" xfId="14516" xr:uid="{00000000-0005-0000-0000-0000AB340000}"/>
    <cellStyle name="Normal 2 2 2 2 2 2 5 8 2" xfId="14517" xr:uid="{00000000-0005-0000-0000-0000AC340000}"/>
    <cellStyle name="Normal 2 2 2 2 2 2 5 9" xfId="14518" xr:uid="{00000000-0005-0000-0000-0000AD340000}"/>
    <cellStyle name="Normal 2 2 2 2 2 2 5_Age_Gender" xfId="14519" xr:uid="{00000000-0005-0000-0000-0000AE340000}"/>
    <cellStyle name="Normal 2 2 2 2 2 2 6" xfId="14520" xr:uid="{00000000-0005-0000-0000-0000AF340000}"/>
    <cellStyle name="Normal 2 2 2 2 2 2 6 2" xfId="14521" xr:uid="{00000000-0005-0000-0000-0000B0340000}"/>
    <cellStyle name="Normal 2 2 2 2 2 2 7" xfId="14522" xr:uid="{00000000-0005-0000-0000-0000B1340000}"/>
    <cellStyle name="Normal 2 2 2 2 2 2 8" xfId="14523" xr:uid="{00000000-0005-0000-0000-0000B2340000}"/>
    <cellStyle name="Normal 2 2 2 2 2 2 9" xfId="14524" xr:uid="{00000000-0005-0000-0000-0000B3340000}"/>
    <cellStyle name="Normal 2 2 2 2 2 2_Age_Gender" xfId="14525" xr:uid="{00000000-0005-0000-0000-0000B4340000}"/>
    <cellStyle name="Normal 2 2 2 2 2 3" xfId="230" xr:uid="{00000000-0005-0000-0000-0000B5340000}"/>
    <cellStyle name="Normal 2 2 2 2 2 3 10" xfId="14526" xr:uid="{00000000-0005-0000-0000-0000B6340000}"/>
    <cellStyle name="Normal 2 2 2 2 2 3 11" xfId="14527" xr:uid="{00000000-0005-0000-0000-0000B7340000}"/>
    <cellStyle name="Normal 2 2 2 2 2 3 2" xfId="231" xr:uid="{00000000-0005-0000-0000-0000B8340000}"/>
    <cellStyle name="Normal 2 2 2 2 2 3 2 10" xfId="14528" xr:uid="{00000000-0005-0000-0000-0000B9340000}"/>
    <cellStyle name="Normal 2 2 2 2 2 3 2 11" xfId="14529" xr:uid="{00000000-0005-0000-0000-0000BA340000}"/>
    <cellStyle name="Normal 2 2 2 2 2 3 2 12" xfId="14530" xr:uid="{00000000-0005-0000-0000-0000BB340000}"/>
    <cellStyle name="Normal 2 2 2 2 2 3 2 13" xfId="14531" xr:uid="{00000000-0005-0000-0000-0000BC340000}"/>
    <cellStyle name="Normal 2 2 2 2 2 3 2 2" xfId="232" xr:uid="{00000000-0005-0000-0000-0000BD340000}"/>
    <cellStyle name="Normal 2 2 2 2 2 3 2 2 10" xfId="14532" xr:uid="{00000000-0005-0000-0000-0000BE340000}"/>
    <cellStyle name="Normal 2 2 2 2 2 3 2 2 11" xfId="14533" xr:uid="{00000000-0005-0000-0000-0000BF340000}"/>
    <cellStyle name="Normal 2 2 2 2 2 3 2 2 2" xfId="233" xr:uid="{00000000-0005-0000-0000-0000C0340000}"/>
    <cellStyle name="Normal 2 2 2 2 2 3 2 2 2 10" xfId="14534" xr:uid="{00000000-0005-0000-0000-0000C1340000}"/>
    <cellStyle name="Normal 2 2 2 2 2 3 2 2 2 11" xfId="14535" xr:uid="{00000000-0005-0000-0000-0000C2340000}"/>
    <cellStyle name="Normal 2 2 2 2 2 3 2 2 2 12" xfId="14536" xr:uid="{00000000-0005-0000-0000-0000C3340000}"/>
    <cellStyle name="Normal 2 2 2 2 2 3 2 2 2 2" xfId="14537" xr:uid="{00000000-0005-0000-0000-0000C4340000}"/>
    <cellStyle name="Normal 2 2 2 2 2 3 2 2 2 2 10" xfId="14538" xr:uid="{00000000-0005-0000-0000-0000C5340000}"/>
    <cellStyle name="Normal 2 2 2 2 2 3 2 2 2 2 2" xfId="14539" xr:uid="{00000000-0005-0000-0000-0000C6340000}"/>
    <cellStyle name="Normal 2 2 2 2 2 3 2 2 2 2 2 2" xfId="14540" xr:uid="{00000000-0005-0000-0000-0000C7340000}"/>
    <cellStyle name="Normal 2 2 2 2 2 3 2 2 2 2 2 2 2" xfId="14541" xr:uid="{00000000-0005-0000-0000-0000C8340000}"/>
    <cellStyle name="Normal 2 2 2 2 2 3 2 2 2 2 2 2 2 2" xfId="14542" xr:uid="{00000000-0005-0000-0000-0000C9340000}"/>
    <cellStyle name="Normal 2 2 2 2 2 3 2 2 2 2 2 2 2 3" xfId="14543" xr:uid="{00000000-0005-0000-0000-0000CA340000}"/>
    <cellStyle name="Normal 2 2 2 2 2 3 2 2 2 2 2 2 3" xfId="14544" xr:uid="{00000000-0005-0000-0000-0000CB340000}"/>
    <cellStyle name="Normal 2 2 2 2 2 3 2 2 2 2 2 2 4" xfId="14545" xr:uid="{00000000-0005-0000-0000-0000CC340000}"/>
    <cellStyle name="Normal 2 2 2 2 2 3 2 2 2 2 2 2 5" xfId="14546" xr:uid="{00000000-0005-0000-0000-0000CD340000}"/>
    <cellStyle name="Normal 2 2 2 2 2 3 2 2 2 2 2 3" xfId="14547" xr:uid="{00000000-0005-0000-0000-0000CE340000}"/>
    <cellStyle name="Normal 2 2 2 2 2 3 2 2 2 2 2 3 2" xfId="14548" xr:uid="{00000000-0005-0000-0000-0000CF340000}"/>
    <cellStyle name="Normal 2 2 2 2 2 3 2 2 2 2 2 3 3" xfId="14549" xr:uid="{00000000-0005-0000-0000-0000D0340000}"/>
    <cellStyle name="Normal 2 2 2 2 2 3 2 2 2 2 2 4" xfId="14550" xr:uid="{00000000-0005-0000-0000-0000D1340000}"/>
    <cellStyle name="Normal 2 2 2 2 2 3 2 2 2 2 2 5" xfId="14551" xr:uid="{00000000-0005-0000-0000-0000D2340000}"/>
    <cellStyle name="Normal 2 2 2 2 2 3 2 2 2 2 2 6" xfId="14552" xr:uid="{00000000-0005-0000-0000-0000D3340000}"/>
    <cellStyle name="Normal 2 2 2 2 2 3 2 2 2 2 2 7" xfId="14553" xr:uid="{00000000-0005-0000-0000-0000D4340000}"/>
    <cellStyle name="Normal 2 2 2 2 2 3 2 2 2 2 2 8" xfId="14554" xr:uid="{00000000-0005-0000-0000-0000D5340000}"/>
    <cellStyle name="Normal 2 2 2 2 2 3 2 2 2 2 3" xfId="14555" xr:uid="{00000000-0005-0000-0000-0000D6340000}"/>
    <cellStyle name="Normal 2 2 2 2 2 3 2 2 2 2 3 2" xfId="14556" xr:uid="{00000000-0005-0000-0000-0000D7340000}"/>
    <cellStyle name="Normal 2 2 2 2 2 3 2 2 2 2 3 2 2" xfId="14557" xr:uid="{00000000-0005-0000-0000-0000D8340000}"/>
    <cellStyle name="Normal 2 2 2 2 2 3 2 2 2 2 3 2 3" xfId="14558" xr:uid="{00000000-0005-0000-0000-0000D9340000}"/>
    <cellStyle name="Normal 2 2 2 2 2 3 2 2 2 2 3 3" xfId="14559" xr:uid="{00000000-0005-0000-0000-0000DA340000}"/>
    <cellStyle name="Normal 2 2 2 2 2 3 2 2 2 2 3 4" xfId="14560" xr:uid="{00000000-0005-0000-0000-0000DB340000}"/>
    <cellStyle name="Normal 2 2 2 2 2 3 2 2 2 2 3 5" xfId="14561" xr:uid="{00000000-0005-0000-0000-0000DC340000}"/>
    <cellStyle name="Normal 2 2 2 2 2 3 2 2 2 2 4" xfId="14562" xr:uid="{00000000-0005-0000-0000-0000DD340000}"/>
    <cellStyle name="Normal 2 2 2 2 2 3 2 2 2 2 4 2" xfId="14563" xr:uid="{00000000-0005-0000-0000-0000DE340000}"/>
    <cellStyle name="Normal 2 2 2 2 2 3 2 2 2 2 4 3" xfId="14564" xr:uid="{00000000-0005-0000-0000-0000DF340000}"/>
    <cellStyle name="Normal 2 2 2 2 2 3 2 2 2 2 5" xfId="14565" xr:uid="{00000000-0005-0000-0000-0000E0340000}"/>
    <cellStyle name="Normal 2 2 2 2 2 3 2 2 2 2 5 2" xfId="14566" xr:uid="{00000000-0005-0000-0000-0000E1340000}"/>
    <cellStyle name="Normal 2 2 2 2 2 3 2 2 2 2 6" xfId="14567" xr:uid="{00000000-0005-0000-0000-0000E2340000}"/>
    <cellStyle name="Normal 2 2 2 2 2 3 2 2 2 2 6 2" xfId="14568" xr:uid="{00000000-0005-0000-0000-0000E3340000}"/>
    <cellStyle name="Normal 2 2 2 2 2 3 2 2 2 2 7" xfId="14569" xr:uid="{00000000-0005-0000-0000-0000E4340000}"/>
    <cellStyle name="Normal 2 2 2 2 2 3 2 2 2 2 8" xfId="14570" xr:uid="{00000000-0005-0000-0000-0000E5340000}"/>
    <cellStyle name="Normal 2 2 2 2 2 3 2 2 2 2 9" xfId="14571" xr:uid="{00000000-0005-0000-0000-0000E6340000}"/>
    <cellStyle name="Normal 2 2 2 2 2 3 2 2 2 2_Age_Gender" xfId="14572" xr:uid="{00000000-0005-0000-0000-0000E7340000}"/>
    <cellStyle name="Normal 2 2 2 2 2 3 2 2 2 3" xfId="14573" xr:uid="{00000000-0005-0000-0000-0000E8340000}"/>
    <cellStyle name="Normal 2 2 2 2 2 3 2 2 2 3 2" xfId="14574" xr:uid="{00000000-0005-0000-0000-0000E9340000}"/>
    <cellStyle name="Normal 2 2 2 2 2 3 2 2 2 3 2 2" xfId="14575" xr:uid="{00000000-0005-0000-0000-0000EA340000}"/>
    <cellStyle name="Normal 2 2 2 2 2 3 2 2 2 3 2 2 2" xfId="14576" xr:uid="{00000000-0005-0000-0000-0000EB340000}"/>
    <cellStyle name="Normal 2 2 2 2 2 3 2 2 2 3 2 2 3" xfId="14577" xr:uid="{00000000-0005-0000-0000-0000EC340000}"/>
    <cellStyle name="Normal 2 2 2 2 2 3 2 2 2 3 2 3" xfId="14578" xr:uid="{00000000-0005-0000-0000-0000ED340000}"/>
    <cellStyle name="Normal 2 2 2 2 2 3 2 2 2 3 2 4" xfId="14579" xr:uid="{00000000-0005-0000-0000-0000EE340000}"/>
    <cellStyle name="Normal 2 2 2 2 2 3 2 2 2 3 2 5" xfId="14580" xr:uid="{00000000-0005-0000-0000-0000EF340000}"/>
    <cellStyle name="Normal 2 2 2 2 2 3 2 2 2 3 3" xfId="14581" xr:uid="{00000000-0005-0000-0000-0000F0340000}"/>
    <cellStyle name="Normal 2 2 2 2 2 3 2 2 2 3 3 2" xfId="14582" xr:uid="{00000000-0005-0000-0000-0000F1340000}"/>
    <cellStyle name="Normal 2 2 2 2 2 3 2 2 2 3 3 3" xfId="14583" xr:uid="{00000000-0005-0000-0000-0000F2340000}"/>
    <cellStyle name="Normal 2 2 2 2 2 3 2 2 2 3 4" xfId="14584" xr:uid="{00000000-0005-0000-0000-0000F3340000}"/>
    <cellStyle name="Normal 2 2 2 2 2 3 2 2 2 3 5" xfId="14585" xr:uid="{00000000-0005-0000-0000-0000F4340000}"/>
    <cellStyle name="Normal 2 2 2 2 2 3 2 2 2 3 6" xfId="14586" xr:uid="{00000000-0005-0000-0000-0000F5340000}"/>
    <cellStyle name="Normal 2 2 2 2 2 3 2 2 2 3 7" xfId="14587" xr:uid="{00000000-0005-0000-0000-0000F6340000}"/>
    <cellStyle name="Normal 2 2 2 2 2 3 2 2 2 3 8" xfId="14588" xr:uid="{00000000-0005-0000-0000-0000F7340000}"/>
    <cellStyle name="Normal 2 2 2 2 2 3 2 2 2 4" xfId="14589" xr:uid="{00000000-0005-0000-0000-0000F8340000}"/>
    <cellStyle name="Normal 2 2 2 2 2 3 2 2 2 4 2" xfId="14590" xr:uid="{00000000-0005-0000-0000-0000F9340000}"/>
    <cellStyle name="Normal 2 2 2 2 2 3 2 2 2 4 2 2" xfId="14591" xr:uid="{00000000-0005-0000-0000-0000FA340000}"/>
    <cellStyle name="Normal 2 2 2 2 2 3 2 2 2 4 2 3" xfId="14592" xr:uid="{00000000-0005-0000-0000-0000FB340000}"/>
    <cellStyle name="Normal 2 2 2 2 2 3 2 2 2 4 3" xfId="14593" xr:uid="{00000000-0005-0000-0000-0000FC340000}"/>
    <cellStyle name="Normal 2 2 2 2 2 3 2 2 2 4 4" xfId="14594" xr:uid="{00000000-0005-0000-0000-0000FD340000}"/>
    <cellStyle name="Normal 2 2 2 2 2 3 2 2 2 4 5" xfId="14595" xr:uid="{00000000-0005-0000-0000-0000FE340000}"/>
    <cellStyle name="Normal 2 2 2 2 2 3 2 2 2 4 6" xfId="14596" xr:uid="{00000000-0005-0000-0000-0000FF340000}"/>
    <cellStyle name="Normal 2 2 2 2 2 3 2 2 2 4 7" xfId="14597" xr:uid="{00000000-0005-0000-0000-000000350000}"/>
    <cellStyle name="Normal 2 2 2 2 2 3 2 2 2 5" xfId="14598" xr:uid="{00000000-0005-0000-0000-000001350000}"/>
    <cellStyle name="Normal 2 2 2 2 2 3 2 2 2 5 2" xfId="14599" xr:uid="{00000000-0005-0000-0000-000002350000}"/>
    <cellStyle name="Normal 2 2 2 2 2 3 2 2 2 5 2 2" xfId="14600" xr:uid="{00000000-0005-0000-0000-000003350000}"/>
    <cellStyle name="Normal 2 2 2 2 2 3 2 2 2 5 2 3" xfId="14601" xr:uid="{00000000-0005-0000-0000-000004350000}"/>
    <cellStyle name="Normal 2 2 2 2 2 3 2 2 2 5 3" xfId="14602" xr:uid="{00000000-0005-0000-0000-000005350000}"/>
    <cellStyle name="Normal 2 2 2 2 2 3 2 2 2 5 4" xfId="14603" xr:uid="{00000000-0005-0000-0000-000006350000}"/>
    <cellStyle name="Normal 2 2 2 2 2 3 2 2 2 5 5" xfId="14604" xr:uid="{00000000-0005-0000-0000-000007350000}"/>
    <cellStyle name="Normal 2 2 2 2 2 3 2 2 2 6" xfId="14605" xr:uid="{00000000-0005-0000-0000-000008350000}"/>
    <cellStyle name="Normal 2 2 2 2 2 3 2 2 2 6 2" xfId="14606" xr:uid="{00000000-0005-0000-0000-000009350000}"/>
    <cellStyle name="Normal 2 2 2 2 2 3 2 2 2 6 3" xfId="14607" xr:uid="{00000000-0005-0000-0000-00000A350000}"/>
    <cellStyle name="Normal 2 2 2 2 2 3 2 2 2 7" xfId="14608" xr:uid="{00000000-0005-0000-0000-00000B350000}"/>
    <cellStyle name="Normal 2 2 2 2 2 3 2 2 2 7 2" xfId="14609" xr:uid="{00000000-0005-0000-0000-00000C350000}"/>
    <cellStyle name="Normal 2 2 2 2 2 3 2 2 2 8" xfId="14610" xr:uid="{00000000-0005-0000-0000-00000D350000}"/>
    <cellStyle name="Normal 2 2 2 2 2 3 2 2 2 8 2" xfId="14611" xr:uid="{00000000-0005-0000-0000-00000E350000}"/>
    <cellStyle name="Normal 2 2 2 2 2 3 2 2 2 9" xfId="14612" xr:uid="{00000000-0005-0000-0000-00000F350000}"/>
    <cellStyle name="Normal 2 2 2 2 2 3 2 2 2_Age_Gender" xfId="14613" xr:uid="{00000000-0005-0000-0000-000010350000}"/>
    <cellStyle name="Normal 2 2 2 2 2 3 2 2 3" xfId="14614" xr:uid="{00000000-0005-0000-0000-000011350000}"/>
    <cellStyle name="Normal 2 2 2 2 2 3 2 2 3 2" xfId="14615" xr:uid="{00000000-0005-0000-0000-000012350000}"/>
    <cellStyle name="Normal 2 2 2 2 2 3 2 2 4" xfId="14616" xr:uid="{00000000-0005-0000-0000-000013350000}"/>
    <cellStyle name="Normal 2 2 2 2 2 3 2 2 5" xfId="14617" xr:uid="{00000000-0005-0000-0000-000014350000}"/>
    <cellStyle name="Normal 2 2 2 2 2 3 2 2 6" xfId="14618" xr:uid="{00000000-0005-0000-0000-000015350000}"/>
    <cellStyle name="Normal 2 2 2 2 2 3 2 2 7" xfId="14619" xr:uid="{00000000-0005-0000-0000-000016350000}"/>
    <cellStyle name="Normal 2 2 2 2 2 3 2 2 8" xfId="14620" xr:uid="{00000000-0005-0000-0000-000017350000}"/>
    <cellStyle name="Normal 2 2 2 2 2 3 2 2 9" xfId="14621" xr:uid="{00000000-0005-0000-0000-000018350000}"/>
    <cellStyle name="Normal 2 2 2 2 2 3 2 2_Age_Gender" xfId="14622" xr:uid="{00000000-0005-0000-0000-000019350000}"/>
    <cellStyle name="Normal 2 2 2 2 2 3 2 3" xfId="14623" xr:uid="{00000000-0005-0000-0000-00001A350000}"/>
    <cellStyle name="Normal 2 2 2 2 2 3 2 3 10" xfId="14624" xr:uid="{00000000-0005-0000-0000-00001B350000}"/>
    <cellStyle name="Normal 2 2 2 2 2 3 2 3 2" xfId="14625" xr:uid="{00000000-0005-0000-0000-00001C350000}"/>
    <cellStyle name="Normal 2 2 2 2 2 3 2 3 2 2" xfId="14626" xr:uid="{00000000-0005-0000-0000-00001D350000}"/>
    <cellStyle name="Normal 2 2 2 2 2 3 2 3 2 2 2" xfId="14627" xr:uid="{00000000-0005-0000-0000-00001E350000}"/>
    <cellStyle name="Normal 2 2 2 2 2 3 2 3 2 2 2 2" xfId="14628" xr:uid="{00000000-0005-0000-0000-00001F350000}"/>
    <cellStyle name="Normal 2 2 2 2 2 3 2 3 2 2 2 3" xfId="14629" xr:uid="{00000000-0005-0000-0000-000020350000}"/>
    <cellStyle name="Normal 2 2 2 2 2 3 2 3 2 2 3" xfId="14630" xr:uid="{00000000-0005-0000-0000-000021350000}"/>
    <cellStyle name="Normal 2 2 2 2 2 3 2 3 2 2 4" xfId="14631" xr:uid="{00000000-0005-0000-0000-000022350000}"/>
    <cellStyle name="Normal 2 2 2 2 2 3 2 3 2 2 5" xfId="14632" xr:uid="{00000000-0005-0000-0000-000023350000}"/>
    <cellStyle name="Normal 2 2 2 2 2 3 2 3 2 3" xfId="14633" xr:uid="{00000000-0005-0000-0000-000024350000}"/>
    <cellStyle name="Normal 2 2 2 2 2 3 2 3 2 3 2" xfId="14634" xr:uid="{00000000-0005-0000-0000-000025350000}"/>
    <cellStyle name="Normal 2 2 2 2 2 3 2 3 2 3 3" xfId="14635" xr:uid="{00000000-0005-0000-0000-000026350000}"/>
    <cellStyle name="Normal 2 2 2 2 2 3 2 3 2 4" xfId="14636" xr:uid="{00000000-0005-0000-0000-000027350000}"/>
    <cellStyle name="Normal 2 2 2 2 2 3 2 3 2 5" xfId="14637" xr:uid="{00000000-0005-0000-0000-000028350000}"/>
    <cellStyle name="Normal 2 2 2 2 2 3 2 3 2 6" xfId="14638" xr:uid="{00000000-0005-0000-0000-000029350000}"/>
    <cellStyle name="Normal 2 2 2 2 2 3 2 3 2 7" xfId="14639" xr:uid="{00000000-0005-0000-0000-00002A350000}"/>
    <cellStyle name="Normal 2 2 2 2 2 3 2 3 2 8" xfId="14640" xr:uid="{00000000-0005-0000-0000-00002B350000}"/>
    <cellStyle name="Normal 2 2 2 2 2 3 2 3 3" xfId="14641" xr:uid="{00000000-0005-0000-0000-00002C350000}"/>
    <cellStyle name="Normal 2 2 2 2 2 3 2 3 3 2" xfId="14642" xr:uid="{00000000-0005-0000-0000-00002D350000}"/>
    <cellStyle name="Normal 2 2 2 2 2 3 2 3 3 2 2" xfId="14643" xr:uid="{00000000-0005-0000-0000-00002E350000}"/>
    <cellStyle name="Normal 2 2 2 2 2 3 2 3 3 2 3" xfId="14644" xr:uid="{00000000-0005-0000-0000-00002F350000}"/>
    <cellStyle name="Normal 2 2 2 2 2 3 2 3 3 3" xfId="14645" xr:uid="{00000000-0005-0000-0000-000030350000}"/>
    <cellStyle name="Normal 2 2 2 2 2 3 2 3 3 4" xfId="14646" xr:uid="{00000000-0005-0000-0000-000031350000}"/>
    <cellStyle name="Normal 2 2 2 2 2 3 2 3 3 5" xfId="14647" xr:uid="{00000000-0005-0000-0000-000032350000}"/>
    <cellStyle name="Normal 2 2 2 2 2 3 2 3 4" xfId="14648" xr:uid="{00000000-0005-0000-0000-000033350000}"/>
    <cellStyle name="Normal 2 2 2 2 2 3 2 3 4 2" xfId="14649" xr:uid="{00000000-0005-0000-0000-000034350000}"/>
    <cellStyle name="Normal 2 2 2 2 2 3 2 3 4 3" xfId="14650" xr:uid="{00000000-0005-0000-0000-000035350000}"/>
    <cellStyle name="Normal 2 2 2 2 2 3 2 3 5" xfId="14651" xr:uid="{00000000-0005-0000-0000-000036350000}"/>
    <cellStyle name="Normal 2 2 2 2 2 3 2 3 5 2" xfId="14652" xr:uid="{00000000-0005-0000-0000-000037350000}"/>
    <cellStyle name="Normal 2 2 2 2 2 3 2 3 6" xfId="14653" xr:uid="{00000000-0005-0000-0000-000038350000}"/>
    <cellStyle name="Normal 2 2 2 2 2 3 2 3 6 2" xfId="14654" xr:uid="{00000000-0005-0000-0000-000039350000}"/>
    <cellStyle name="Normal 2 2 2 2 2 3 2 3 7" xfId="14655" xr:uid="{00000000-0005-0000-0000-00003A350000}"/>
    <cellStyle name="Normal 2 2 2 2 2 3 2 3 8" xfId="14656" xr:uid="{00000000-0005-0000-0000-00003B350000}"/>
    <cellStyle name="Normal 2 2 2 2 2 3 2 3 9" xfId="14657" xr:uid="{00000000-0005-0000-0000-00003C350000}"/>
    <cellStyle name="Normal 2 2 2 2 2 3 2 3_Age_Gender" xfId="14658" xr:uid="{00000000-0005-0000-0000-00003D350000}"/>
    <cellStyle name="Normal 2 2 2 2 2 3 2 4" xfId="14659" xr:uid="{00000000-0005-0000-0000-00003E350000}"/>
    <cellStyle name="Normal 2 2 2 2 2 3 2 4 2" xfId="14660" xr:uid="{00000000-0005-0000-0000-00003F350000}"/>
    <cellStyle name="Normal 2 2 2 2 2 3 2 4 2 2" xfId="14661" xr:uid="{00000000-0005-0000-0000-000040350000}"/>
    <cellStyle name="Normal 2 2 2 2 2 3 2 4 2 2 2" xfId="14662" xr:uid="{00000000-0005-0000-0000-000041350000}"/>
    <cellStyle name="Normal 2 2 2 2 2 3 2 4 2 2 3" xfId="14663" xr:uid="{00000000-0005-0000-0000-000042350000}"/>
    <cellStyle name="Normal 2 2 2 2 2 3 2 4 2 3" xfId="14664" xr:uid="{00000000-0005-0000-0000-000043350000}"/>
    <cellStyle name="Normal 2 2 2 2 2 3 2 4 2 4" xfId="14665" xr:uid="{00000000-0005-0000-0000-000044350000}"/>
    <cellStyle name="Normal 2 2 2 2 2 3 2 4 2 5" xfId="14666" xr:uid="{00000000-0005-0000-0000-000045350000}"/>
    <cellStyle name="Normal 2 2 2 2 2 3 2 4 3" xfId="14667" xr:uid="{00000000-0005-0000-0000-000046350000}"/>
    <cellStyle name="Normal 2 2 2 2 2 3 2 4 3 2" xfId="14668" xr:uid="{00000000-0005-0000-0000-000047350000}"/>
    <cellStyle name="Normal 2 2 2 2 2 3 2 4 3 3" xfId="14669" xr:uid="{00000000-0005-0000-0000-000048350000}"/>
    <cellStyle name="Normal 2 2 2 2 2 3 2 4 4" xfId="14670" xr:uid="{00000000-0005-0000-0000-000049350000}"/>
    <cellStyle name="Normal 2 2 2 2 2 3 2 4 5" xfId="14671" xr:uid="{00000000-0005-0000-0000-00004A350000}"/>
    <cellStyle name="Normal 2 2 2 2 2 3 2 4 6" xfId="14672" xr:uid="{00000000-0005-0000-0000-00004B350000}"/>
    <cellStyle name="Normal 2 2 2 2 2 3 2 4 7" xfId="14673" xr:uid="{00000000-0005-0000-0000-00004C350000}"/>
    <cellStyle name="Normal 2 2 2 2 2 3 2 4 8" xfId="14674" xr:uid="{00000000-0005-0000-0000-00004D350000}"/>
    <cellStyle name="Normal 2 2 2 2 2 3 2 5" xfId="14675" xr:uid="{00000000-0005-0000-0000-00004E350000}"/>
    <cellStyle name="Normal 2 2 2 2 2 3 2 5 2" xfId="14676" xr:uid="{00000000-0005-0000-0000-00004F350000}"/>
    <cellStyle name="Normal 2 2 2 2 2 3 2 5 2 2" xfId="14677" xr:uid="{00000000-0005-0000-0000-000050350000}"/>
    <cellStyle name="Normal 2 2 2 2 2 3 2 5 2 3" xfId="14678" xr:uid="{00000000-0005-0000-0000-000051350000}"/>
    <cellStyle name="Normal 2 2 2 2 2 3 2 5 3" xfId="14679" xr:uid="{00000000-0005-0000-0000-000052350000}"/>
    <cellStyle name="Normal 2 2 2 2 2 3 2 5 4" xfId="14680" xr:uid="{00000000-0005-0000-0000-000053350000}"/>
    <cellStyle name="Normal 2 2 2 2 2 3 2 5 5" xfId="14681" xr:uid="{00000000-0005-0000-0000-000054350000}"/>
    <cellStyle name="Normal 2 2 2 2 2 3 2 5 6" xfId="14682" xr:uid="{00000000-0005-0000-0000-000055350000}"/>
    <cellStyle name="Normal 2 2 2 2 2 3 2 5 7" xfId="14683" xr:uid="{00000000-0005-0000-0000-000056350000}"/>
    <cellStyle name="Normal 2 2 2 2 2 3 2 6" xfId="14684" xr:uid="{00000000-0005-0000-0000-000057350000}"/>
    <cellStyle name="Normal 2 2 2 2 2 3 2 6 2" xfId="14685" xr:uid="{00000000-0005-0000-0000-000058350000}"/>
    <cellStyle name="Normal 2 2 2 2 2 3 2 6 2 2" xfId="14686" xr:uid="{00000000-0005-0000-0000-000059350000}"/>
    <cellStyle name="Normal 2 2 2 2 2 3 2 6 2 3" xfId="14687" xr:uid="{00000000-0005-0000-0000-00005A350000}"/>
    <cellStyle name="Normal 2 2 2 2 2 3 2 6 3" xfId="14688" xr:uid="{00000000-0005-0000-0000-00005B350000}"/>
    <cellStyle name="Normal 2 2 2 2 2 3 2 6 4" xfId="14689" xr:uid="{00000000-0005-0000-0000-00005C350000}"/>
    <cellStyle name="Normal 2 2 2 2 2 3 2 6 5" xfId="14690" xr:uid="{00000000-0005-0000-0000-00005D350000}"/>
    <cellStyle name="Normal 2 2 2 2 2 3 2 7" xfId="14691" xr:uid="{00000000-0005-0000-0000-00005E350000}"/>
    <cellStyle name="Normal 2 2 2 2 2 3 2 7 2" xfId="14692" xr:uid="{00000000-0005-0000-0000-00005F350000}"/>
    <cellStyle name="Normal 2 2 2 2 2 3 2 7 3" xfId="14693" xr:uid="{00000000-0005-0000-0000-000060350000}"/>
    <cellStyle name="Normal 2 2 2 2 2 3 2 8" xfId="14694" xr:uid="{00000000-0005-0000-0000-000061350000}"/>
    <cellStyle name="Normal 2 2 2 2 2 3 2 8 2" xfId="14695" xr:uid="{00000000-0005-0000-0000-000062350000}"/>
    <cellStyle name="Normal 2 2 2 2 2 3 2 9" xfId="14696" xr:uid="{00000000-0005-0000-0000-000063350000}"/>
    <cellStyle name="Normal 2 2 2 2 2 3 2 9 2" xfId="14697" xr:uid="{00000000-0005-0000-0000-000064350000}"/>
    <cellStyle name="Normal 2 2 2 2 2 3 2_Age_Gender" xfId="14698" xr:uid="{00000000-0005-0000-0000-000065350000}"/>
    <cellStyle name="Normal 2 2 2 2 2 3 3" xfId="234" xr:uid="{00000000-0005-0000-0000-000066350000}"/>
    <cellStyle name="Normal 2 2 2 2 2 3 3 10" xfId="14699" xr:uid="{00000000-0005-0000-0000-000067350000}"/>
    <cellStyle name="Normal 2 2 2 2 2 3 3 11" xfId="14700" xr:uid="{00000000-0005-0000-0000-000068350000}"/>
    <cellStyle name="Normal 2 2 2 2 2 3 3 12" xfId="14701" xr:uid="{00000000-0005-0000-0000-000069350000}"/>
    <cellStyle name="Normal 2 2 2 2 2 3 3 2" xfId="14702" xr:uid="{00000000-0005-0000-0000-00006A350000}"/>
    <cellStyle name="Normal 2 2 2 2 2 3 3 2 10" xfId="14703" xr:uid="{00000000-0005-0000-0000-00006B350000}"/>
    <cellStyle name="Normal 2 2 2 2 2 3 3 2 2" xfId="14704" xr:uid="{00000000-0005-0000-0000-00006C350000}"/>
    <cellStyle name="Normal 2 2 2 2 2 3 3 2 2 2" xfId="14705" xr:uid="{00000000-0005-0000-0000-00006D350000}"/>
    <cellStyle name="Normal 2 2 2 2 2 3 3 2 2 2 2" xfId="14706" xr:uid="{00000000-0005-0000-0000-00006E350000}"/>
    <cellStyle name="Normal 2 2 2 2 2 3 3 2 2 2 2 2" xfId="14707" xr:uid="{00000000-0005-0000-0000-00006F350000}"/>
    <cellStyle name="Normal 2 2 2 2 2 3 3 2 2 2 2 3" xfId="14708" xr:uid="{00000000-0005-0000-0000-000070350000}"/>
    <cellStyle name="Normal 2 2 2 2 2 3 3 2 2 2 3" xfId="14709" xr:uid="{00000000-0005-0000-0000-000071350000}"/>
    <cellStyle name="Normal 2 2 2 2 2 3 3 2 2 2 4" xfId="14710" xr:uid="{00000000-0005-0000-0000-000072350000}"/>
    <cellStyle name="Normal 2 2 2 2 2 3 3 2 2 2 5" xfId="14711" xr:uid="{00000000-0005-0000-0000-000073350000}"/>
    <cellStyle name="Normal 2 2 2 2 2 3 3 2 2 3" xfId="14712" xr:uid="{00000000-0005-0000-0000-000074350000}"/>
    <cellStyle name="Normal 2 2 2 2 2 3 3 2 2 3 2" xfId="14713" xr:uid="{00000000-0005-0000-0000-000075350000}"/>
    <cellStyle name="Normal 2 2 2 2 2 3 3 2 2 3 3" xfId="14714" xr:uid="{00000000-0005-0000-0000-000076350000}"/>
    <cellStyle name="Normal 2 2 2 2 2 3 3 2 2 4" xfId="14715" xr:uid="{00000000-0005-0000-0000-000077350000}"/>
    <cellStyle name="Normal 2 2 2 2 2 3 3 2 2 5" xfId="14716" xr:uid="{00000000-0005-0000-0000-000078350000}"/>
    <cellStyle name="Normal 2 2 2 2 2 3 3 2 2 6" xfId="14717" xr:uid="{00000000-0005-0000-0000-000079350000}"/>
    <cellStyle name="Normal 2 2 2 2 2 3 3 2 2 7" xfId="14718" xr:uid="{00000000-0005-0000-0000-00007A350000}"/>
    <cellStyle name="Normal 2 2 2 2 2 3 3 2 2 8" xfId="14719" xr:uid="{00000000-0005-0000-0000-00007B350000}"/>
    <cellStyle name="Normal 2 2 2 2 2 3 3 2 3" xfId="14720" xr:uid="{00000000-0005-0000-0000-00007C350000}"/>
    <cellStyle name="Normal 2 2 2 2 2 3 3 2 3 2" xfId="14721" xr:uid="{00000000-0005-0000-0000-00007D350000}"/>
    <cellStyle name="Normal 2 2 2 2 2 3 3 2 3 2 2" xfId="14722" xr:uid="{00000000-0005-0000-0000-00007E350000}"/>
    <cellStyle name="Normal 2 2 2 2 2 3 3 2 3 2 3" xfId="14723" xr:uid="{00000000-0005-0000-0000-00007F350000}"/>
    <cellStyle name="Normal 2 2 2 2 2 3 3 2 3 3" xfId="14724" xr:uid="{00000000-0005-0000-0000-000080350000}"/>
    <cellStyle name="Normal 2 2 2 2 2 3 3 2 3 4" xfId="14725" xr:uid="{00000000-0005-0000-0000-000081350000}"/>
    <cellStyle name="Normal 2 2 2 2 2 3 3 2 3 5" xfId="14726" xr:uid="{00000000-0005-0000-0000-000082350000}"/>
    <cellStyle name="Normal 2 2 2 2 2 3 3 2 4" xfId="14727" xr:uid="{00000000-0005-0000-0000-000083350000}"/>
    <cellStyle name="Normal 2 2 2 2 2 3 3 2 4 2" xfId="14728" xr:uid="{00000000-0005-0000-0000-000084350000}"/>
    <cellStyle name="Normal 2 2 2 2 2 3 3 2 4 3" xfId="14729" xr:uid="{00000000-0005-0000-0000-000085350000}"/>
    <cellStyle name="Normal 2 2 2 2 2 3 3 2 5" xfId="14730" xr:uid="{00000000-0005-0000-0000-000086350000}"/>
    <cellStyle name="Normal 2 2 2 2 2 3 3 2 5 2" xfId="14731" xr:uid="{00000000-0005-0000-0000-000087350000}"/>
    <cellStyle name="Normal 2 2 2 2 2 3 3 2 6" xfId="14732" xr:uid="{00000000-0005-0000-0000-000088350000}"/>
    <cellStyle name="Normal 2 2 2 2 2 3 3 2 6 2" xfId="14733" xr:uid="{00000000-0005-0000-0000-000089350000}"/>
    <cellStyle name="Normal 2 2 2 2 2 3 3 2 7" xfId="14734" xr:uid="{00000000-0005-0000-0000-00008A350000}"/>
    <cellStyle name="Normal 2 2 2 2 2 3 3 2 8" xfId="14735" xr:uid="{00000000-0005-0000-0000-00008B350000}"/>
    <cellStyle name="Normal 2 2 2 2 2 3 3 2 9" xfId="14736" xr:uid="{00000000-0005-0000-0000-00008C350000}"/>
    <cellStyle name="Normal 2 2 2 2 2 3 3 2_Age_Gender" xfId="14737" xr:uid="{00000000-0005-0000-0000-00008D350000}"/>
    <cellStyle name="Normal 2 2 2 2 2 3 3 3" xfId="14738" xr:uid="{00000000-0005-0000-0000-00008E350000}"/>
    <cellStyle name="Normal 2 2 2 2 2 3 3 3 2" xfId="14739" xr:uid="{00000000-0005-0000-0000-00008F350000}"/>
    <cellStyle name="Normal 2 2 2 2 2 3 3 3 2 2" xfId="14740" xr:uid="{00000000-0005-0000-0000-000090350000}"/>
    <cellStyle name="Normal 2 2 2 2 2 3 3 3 2 2 2" xfId="14741" xr:uid="{00000000-0005-0000-0000-000091350000}"/>
    <cellStyle name="Normal 2 2 2 2 2 3 3 3 2 2 3" xfId="14742" xr:uid="{00000000-0005-0000-0000-000092350000}"/>
    <cellStyle name="Normal 2 2 2 2 2 3 3 3 2 3" xfId="14743" xr:uid="{00000000-0005-0000-0000-000093350000}"/>
    <cellStyle name="Normal 2 2 2 2 2 3 3 3 2 4" xfId="14744" xr:uid="{00000000-0005-0000-0000-000094350000}"/>
    <cellStyle name="Normal 2 2 2 2 2 3 3 3 2 5" xfId="14745" xr:uid="{00000000-0005-0000-0000-000095350000}"/>
    <cellStyle name="Normal 2 2 2 2 2 3 3 3 3" xfId="14746" xr:uid="{00000000-0005-0000-0000-000096350000}"/>
    <cellStyle name="Normal 2 2 2 2 2 3 3 3 3 2" xfId="14747" xr:uid="{00000000-0005-0000-0000-000097350000}"/>
    <cellStyle name="Normal 2 2 2 2 2 3 3 3 3 3" xfId="14748" xr:uid="{00000000-0005-0000-0000-000098350000}"/>
    <cellStyle name="Normal 2 2 2 2 2 3 3 3 4" xfId="14749" xr:uid="{00000000-0005-0000-0000-000099350000}"/>
    <cellStyle name="Normal 2 2 2 2 2 3 3 3 5" xfId="14750" xr:uid="{00000000-0005-0000-0000-00009A350000}"/>
    <cellStyle name="Normal 2 2 2 2 2 3 3 3 6" xfId="14751" xr:uid="{00000000-0005-0000-0000-00009B350000}"/>
    <cellStyle name="Normal 2 2 2 2 2 3 3 3 7" xfId="14752" xr:uid="{00000000-0005-0000-0000-00009C350000}"/>
    <cellStyle name="Normal 2 2 2 2 2 3 3 3 8" xfId="14753" xr:uid="{00000000-0005-0000-0000-00009D350000}"/>
    <cellStyle name="Normal 2 2 2 2 2 3 3 4" xfId="14754" xr:uid="{00000000-0005-0000-0000-00009E350000}"/>
    <cellStyle name="Normal 2 2 2 2 2 3 3 4 2" xfId="14755" xr:uid="{00000000-0005-0000-0000-00009F350000}"/>
    <cellStyle name="Normal 2 2 2 2 2 3 3 4 2 2" xfId="14756" xr:uid="{00000000-0005-0000-0000-0000A0350000}"/>
    <cellStyle name="Normal 2 2 2 2 2 3 3 4 2 3" xfId="14757" xr:uid="{00000000-0005-0000-0000-0000A1350000}"/>
    <cellStyle name="Normal 2 2 2 2 2 3 3 4 3" xfId="14758" xr:uid="{00000000-0005-0000-0000-0000A2350000}"/>
    <cellStyle name="Normal 2 2 2 2 2 3 3 4 4" xfId="14759" xr:uid="{00000000-0005-0000-0000-0000A3350000}"/>
    <cellStyle name="Normal 2 2 2 2 2 3 3 4 5" xfId="14760" xr:uid="{00000000-0005-0000-0000-0000A4350000}"/>
    <cellStyle name="Normal 2 2 2 2 2 3 3 4 6" xfId="14761" xr:uid="{00000000-0005-0000-0000-0000A5350000}"/>
    <cellStyle name="Normal 2 2 2 2 2 3 3 4 7" xfId="14762" xr:uid="{00000000-0005-0000-0000-0000A6350000}"/>
    <cellStyle name="Normal 2 2 2 2 2 3 3 5" xfId="14763" xr:uid="{00000000-0005-0000-0000-0000A7350000}"/>
    <cellStyle name="Normal 2 2 2 2 2 3 3 5 2" xfId="14764" xr:uid="{00000000-0005-0000-0000-0000A8350000}"/>
    <cellStyle name="Normal 2 2 2 2 2 3 3 5 2 2" xfId="14765" xr:uid="{00000000-0005-0000-0000-0000A9350000}"/>
    <cellStyle name="Normal 2 2 2 2 2 3 3 5 2 3" xfId="14766" xr:uid="{00000000-0005-0000-0000-0000AA350000}"/>
    <cellStyle name="Normal 2 2 2 2 2 3 3 5 3" xfId="14767" xr:uid="{00000000-0005-0000-0000-0000AB350000}"/>
    <cellStyle name="Normal 2 2 2 2 2 3 3 5 4" xfId="14768" xr:uid="{00000000-0005-0000-0000-0000AC350000}"/>
    <cellStyle name="Normal 2 2 2 2 2 3 3 5 5" xfId="14769" xr:uid="{00000000-0005-0000-0000-0000AD350000}"/>
    <cellStyle name="Normal 2 2 2 2 2 3 3 6" xfId="14770" xr:uid="{00000000-0005-0000-0000-0000AE350000}"/>
    <cellStyle name="Normal 2 2 2 2 2 3 3 6 2" xfId="14771" xr:uid="{00000000-0005-0000-0000-0000AF350000}"/>
    <cellStyle name="Normal 2 2 2 2 2 3 3 6 3" xfId="14772" xr:uid="{00000000-0005-0000-0000-0000B0350000}"/>
    <cellStyle name="Normal 2 2 2 2 2 3 3 7" xfId="14773" xr:uid="{00000000-0005-0000-0000-0000B1350000}"/>
    <cellStyle name="Normal 2 2 2 2 2 3 3 7 2" xfId="14774" xr:uid="{00000000-0005-0000-0000-0000B2350000}"/>
    <cellStyle name="Normal 2 2 2 2 2 3 3 8" xfId="14775" xr:uid="{00000000-0005-0000-0000-0000B3350000}"/>
    <cellStyle name="Normal 2 2 2 2 2 3 3 8 2" xfId="14776" xr:uid="{00000000-0005-0000-0000-0000B4350000}"/>
    <cellStyle name="Normal 2 2 2 2 2 3 3 9" xfId="14777" xr:uid="{00000000-0005-0000-0000-0000B5350000}"/>
    <cellStyle name="Normal 2 2 2 2 2 3 3_Age_Gender" xfId="14778" xr:uid="{00000000-0005-0000-0000-0000B6350000}"/>
    <cellStyle name="Normal 2 2 2 2 2 3 4" xfId="235" xr:uid="{00000000-0005-0000-0000-0000B7350000}"/>
    <cellStyle name="Normal 2 2 2 2 2 3 4 10" xfId="14779" xr:uid="{00000000-0005-0000-0000-0000B8350000}"/>
    <cellStyle name="Normal 2 2 2 2 2 3 4 11" xfId="14780" xr:uid="{00000000-0005-0000-0000-0000B9350000}"/>
    <cellStyle name="Normal 2 2 2 2 2 3 4 12" xfId="14781" xr:uid="{00000000-0005-0000-0000-0000BA350000}"/>
    <cellStyle name="Normal 2 2 2 2 2 3 4 2" xfId="14782" xr:uid="{00000000-0005-0000-0000-0000BB350000}"/>
    <cellStyle name="Normal 2 2 2 2 2 3 4 2 10" xfId="14783" xr:uid="{00000000-0005-0000-0000-0000BC350000}"/>
    <cellStyle name="Normal 2 2 2 2 2 3 4 2 2" xfId="14784" xr:uid="{00000000-0005-0000-0000-0000BD350000}"/>
    <cellStyle name="Normal 2 2 2 2 2 3 4 2 2 2" xfId="14785" xr:uid="{00000000-0005-0000-0000-0000BE350000}"/>
    <cellStyle name="Normal 2 2 2 2 2 3 4 2 2 2 2" xfId="14786" xr:uid="{00000000-0005-0000-0000-0000BF350000}"/>
    <cellStyle name="Normal 2 2 2 2 2 3 4 2 2 2 2 2" xfId="14787" xr:uid="{00000000-0005-0000-0000-0000C0350000}"/>
    <cellStyle name="Normal 2 2 2 2 2 3 4 2 2 2 2 3" xfId="14788" xr:uid="{00000000-0005-0000-0000-0000C1350000}"/>
    <cellStyle name="Normal 2 2 2 2 2 3 4 2 2 2 3" xfId="14789" xr:uid="{00000000-0005-0000-0000-0000C2350000}"/>
    <cellStyle name="Normal 2 2 2 2 2 3 4 2 2 2 4" xfId="14790" xr:uid="{00000000-0005-0000-0000-0000C3350000}"/>
    <cellStyle name="Normal 2 2 2 2 2 3 4 2 2 2 5" xfId="14791" xr:uid="{00000000-0005-0000-0000-0000C4350000}"/>
    <cellStyle name="Normal 2 2 2 2 2 3 4 2 2 3" xfId="14792" xr:uid="{00000000-0005-0000-0000-0000C5350000}"/>
    <cellStyle name="Normal 2 2 2 2 2 3 4 2 2 3 2" xfId="14793" xr:uid="{00000000-0005-0000-0000-0000C6350000}"/>
    <cellStyle name="Normal 2 2 2 2 2 3 4 2 2 3 3" xfId="14794" xr:uid="{00000000-0005-0000-0000-0000C7350000}"/>
    <cellStyle name="Normal 2 2 2 2 2 3 4 2 2 4" xfId="14795" xr:uid="{00000000-0005-0000-0000-0000C8350000}"/>
    <cellStyle name="Normal 2 2 2 2 2 3 4 2 2 5" xfId="14796" xr:uid="{00000000-0005-0000-0000-0000C9350000}"/>
    <cellStyle name="Normal 2 2 2 2 2 3 4 2 2 6" xfId="14797" xr:uid="{00000000-0005-0000-0000-0000CA350000}"/>
    <cellStyle name="Normal 2 2 2 2 2 3 4 2 2 7" xfId="14798" xr:uid="{00000000-0005-0000-0000-0000CB350000}"/>
    <cellStyle name="Normal 2 2 2 2 2 3 4 2 2 8" xfId="14799" xr:uid="{00000000-0005-0000-0000-0000CC350000}"/>
    <cellStyle name="Normal 2 2 2 2 2 3 4 2 3" xfId="14800" xr:uid="{00000000-0005-0000-0000-0000CD350000}"/>
    <cellStyle name="Normal 2 2 2 2 2 3 4 2 3 2" xfId="14801" xr:uid="{00000000-0005-0000-0000-0000CE350000}"/>
    <cellStyle name="Normal 2 2 2 2 2 3 4 2 3 2 2" xfId="14802" xr:uid="{00000000-0005-0000-0000-0000CF350000}"/>
    <cellStyle name="Normal 2 2 2 2 2 3 4 2 3 2 3" xfId="14803" xr:uid="{00000000-0005-0000-0000-0000D0350000}"/>
    <cellStyle name="Normal 2 2 2 2 2 3 4 2 3 3" xfId="14804" xr:uid="{00000000-0005-0000-0000-0000D1350000}"/>
    <cellStyle name="Normal 2 2 2 2 2 3 4 2 3 4" xfId="14805" xr:uid="{00000000-0005-0000-0000-0000D2350000}"/>
    <cellStyle name="Normal 2 2 2 2 2 3 4 2 3 5" xfId="14806" xr:uid="{00000000-0005-0000-0000-0000D3350000}"/>
    <cellStyle name="Normal 2 2 2 2 2 3 4 2 4" xfId="14807" xr:uid="{00000000-0005-0000-0000-0000D4350000}"/>
    <cellStyle name="Normal 2 2 2 2 2 3 4 2 4 2" xfId="14808" xr:uid="{00000000-0005-0000-0000-0000D5350000}"/>
    <cellStyle name="Normal 2 2 2 2 2 3 4 2 4 3" xfId="14809" xr:uid="{00000000-0005-0000-0000-0000D6350000}"/>
    <cellStyle name="Normal 2 2 2 2 2 3 4 2 5" xfId="14810" xr:uid="{00000000-0005-0000-0000-0000D7350000}"/>
    <cellStyle name="Normal 2 2 2 2 2 3 4 2 5 2" xfId="14811" xr:uid="{00000000-0005-0000-0000-0000D8350000}"/>
    <cellStyle name="Normal 2 2 2 2 2 3 4 2 6" xfId="14812" xr:uid="{00000000-0005-0000-0000-0000D9350000}"/>
    <cellStyle name="Normal 2 2 2 2 2 3 4 2 6 2" xfId="14813" xr:uid="{00000000-0005-0000-0000-0000DA350000}"/>
    <cellStyle name="Normal 2 2 2 2 2 3 4 2 7" xfId="14814" xr:uid="{00000000-0005-0000-0000-0000DB350000}"/>
    <cellStyle name="Normal 2 2 2 2 2 3 4 2 8" xfId="14815" xr:uid="{00000000-0005-0000-0000-0000DC350000}"/>
    <cellStyle name="Normal 2 2 2 2 2 3 4 2 9" xfId="14816" xr:uid="{00000000-0005-0000-0000-0000DD350000}"/>
    <cellStyle name="Normal 2 2 2 2 2 3 4 2_Age_Gender" xfId="14817" xr:uid="{00000000-0005-0000-0000-0000DE350000}"/>
    <cellStyle name="Normal 2 2 2 2 2 3 4 3" xfId="14818" xr:uid="{00000000-0005-0000-0000-0000DF350000}"/>
    <cellStyle name="Normal 2 2 2 2 2 3 4 3 2" xfId="14819" xr:uid="{00000000-0005-0000-0000-0000E0350000}"/>
    <cellStyle name="Normal 2 2 2 2 2 3 4 3 2 2" xfId="14820" xr:uid="{00000000-0005-0000-0000-0000E1350000}"/>
    <cellStyle name="Normal 2 2 2 2 2 3 4 3 2 2 2" xfId="14821" xr:uid="{00000000-0005-0000-0000-0000E2350000}"/>
    <cellStyle name="Normal 2 2 2 2 2 3 4 3 2 2 3" xfId="14822" xr:uid="{00000000-0005-0000-0000-0000E3350000}"/>
    <cellStyle name="Normal 2 2 2 2 2 3 4 3 2 3" xfId="14823" xr:uid="{00000000-0005-0000-0000-0000E4350000}"/>
    <cellStyle name="Normal 2 2 2 2 2 3 4 3 2 4" xfId="14824" xr:uid="{00000000-0005-0000-0000-0000E5350000}"/>
    <cellStyle name="Normal 2 2 2 2 2 3 4 3 2 5" xfId="14825" xr:uid="{00000000-0005-0000-0000-0000E6350000}"/>
    <cellStyle name="Normal 2 2 2 2 2 3 4 3 3" xfId="14826" xr:uid="{00000000-0005-0000-0000-0000E7350000}"/>
    <cellStyle name="Normal 2 2 2 2 2 3 4 3 3 2" xfId="14827" xr:uid="{00000000-0005-0000-0000-0000E8350000}"/>
    <cellStyle name="Normal 2 2 2 2 2 3 4 3 3 3" xfId="14828" xr:uid="{00000000-0005-0000-0000-0000E9350000}"/>
    <cellStyle name="Normal 2 2 2 2 2 3 4 3 4" xfId="14829" xr:uid="{00000000-0005-0000-0000-0000EA350000}"/>
    <cellStyle name="Normal 2 2 2 2 2 3 4 3 5" xfId="14830" xr:uid="{00000000-0005-0000-0000-0000EB350000}"/>
    <cellStyle name="Normal 2 2 2 2 2 3 4 3 6" xfId="14831" xr:uid="{00000000-0005-0000-0000-0000EC350000}"/>
    <cellStyle name="Normal 2 2 2 2 2 3 4 3 7" xfId="14832" xr:uid="{00000000-0005-0000-0000-0000ED350000}"/>
    <cellStyle name="Normal 2 2 2 2 2 3 4 3 8" xfId="14833" xr:uid="{00000000-0005-0000-0000-0000EE350000}"/>
    <cellStyle name="Normal 2 2 2 2 2 3 4 4" xfId="14834" xr:uid="{00000000-0005-0000-0000-0000EF350000}"/>
    <cellStyle name="Normal 2 2 2 2 2 3 4 4 2" xfId="14835" xr:uid="{00000000-0005-0000-0000-0000F0350000}"/>
    <cellStyle name="Normal 2 2 2 2 2 3 4 4 2 2" xfId="14836" xr:uid="{00000000-0005-0000-0000-0000F1350000}"/>
    <cellStyle name="Normal 2 2 2 2 2 3 4 4 2 3" xfId="14837" xr:uid="{00000000-0005-0000-0000-0000F2350000}"/>
    <cellStyle name="Normal 2 2 2 2 2 3 4 4 3" xfId="14838" xr:uid="{00000000-0005-0000-0000-0000F3350000}"/>
    <cellStyle name="Normal 2 2 2 2 2 3 4 4 4" xfId="14839" xr:uid="{00000000-0005-0000-0000-0000F4350000}"/>
    <cellStyle name="Normal 2 2 2 2 2 3 4 4 5" xfId="14840" xr:uid="{00000000-0005-0000-0000-0000F5350000}"/>
    <cellStyle name="Normal 2 2 2 2 2 3 4 4 6" xfId="14841" xr:uid="{00000000-0005-0000-0000-0000F6350000}"/>
    <cellStyle name="Normal 2 2 2 2 2 3 4 4 7" xfId="14842" xr:uid="{00000000-0005-0000-0000-0000F7350000}"/>
    <cellStyle name="Normal 2 2 2 2 2 3 4 5" xfId="14843" xr:uid="{00000000-0005-0000-0000-0000F8350000}"/>
    <cellStyle name="Normal 2 2 2 2 2 3 4 5 2" xfId="14844" xr:uid="{00000000-0005-0000-0000-0000F9350000}"/>
    <cellStyle name="Normal 2 2 2 2 2 3 4 5 2 2" xfId="14845" xr:uid="{00000000-0005-0000-0000-0000FA350000}"/>
    <cellStyle name="Normal 2 2 2 2 2 3 4 5 2 3" xfId="14846" xr:uid="{00000000-0005-0000-0000-0000FB350000}"/>
    <cellStyle name="Normal 2 2 2 2 2 3 4 5 3" xfId="14847" xr:uid="{00000000-0005-0000-0000-0000FC350000}"/>
    <cellStyle name="Normal 2 2 2 2 2 3 4 5 4" xfId="14848" xr:uid="{00000000-0005-0000-0000-0000FD350000}"/>
    <cellStyle name="Normal 2 2 2 2 2 3 4 5 5" xfId="14849" xr:uid="{00000000-0005-0000-0000-0000FE350000}"/>
    <cellStyle name="Normal 2 2 2 2 2 3 4 6" xfId="14850" xr:uid="{00000000-0005-0000-0000-0000FF350000}"/>
    <cellStyle name="Normal 2 2 2 2 2 3 4 6 2" xfId="14851" xr:uid="{00000000-0005-0000-0000-000000360000}"/>
    <cellStyle name="Normal 2 2 2 2 2 3 4 6 3" xfId="14852" xr:uid="{00000000-0005-0000-0000-000001360000}"/>
    <cellStyle name="Normal 2 2 2 2 2 3 4 7" xfId="14853" xr:uid="{00000000-0005-0000-0000-000002360000}"/>
    <cellStyle name="Normal 2 2 2 2 2 3 4 7 2" xfId="14854" xr:uid="{00000000-0005-0000-0000-000003360000}"/>
    <cellStyle name="Normal 2 2 2 2 2 3 4 8" xfId="14855" xr:uid="{00000000-0005-0000-0000-000004360000}"/>
    <cellStyle name="Normal 2 2 2 2 2 3 4 8 2" xfId="14856" xr:uid="{00000000-0005-0000-0000-000005360000}"/>
    <cellStyle name="Normal 2 2 2 2 2 3 4 9" xfId="14857" xr:uid="{00000000-0005-0000-0000-000006360000}"/>
    <cellStyle name="Normal 2 2 2 2 2 3 4_Age_Gender" xfId="14858" xr:uid="{00000000-0005-0000-0000-000007360000}"/>
    <cellStyle name="Normal 2 2 2 2 2 3 5" xfId="14859" xr:uid="{00000000-0005-0000-0000-000008360000}"/>
    <cellStyle name="Normal 2 2 2 2 2 3 5 2" xfId="14860" xr:uid="{00000000-0005-0000-0000-000009360000}"/>
    <cellStyle name="Normal 2 2 2 2 2 3 6" xfId="14861" xr:uid="{00000000-0005-0000-0000-00000A360000}"/>
    <cellStyle name="Normal 2 2 2 2 2 3 7" xfId="14862" xr:uid="{00000000-0005-0000-0000-00000B360000}"/>
    <cellStyle name="Normal 2 2 2 2 2 3 8" xfId="14863" xr:uid="{00000000-0005-0000-0000-00000C360000}"/>
    <cellStyle name="Normal 2 2 2 2 2 3 9" xfId="14864" xr:uid="{00000000-0005-0000-0000-00000D360000}"/>
    <cellStyle name="Normal 2 2 2 2 2 3_Age_Gender" xfId="14865" xr:uid="{00000000-0005-0000-0000-00000E360000}"/>
    <cellStyle name="Normal 2 2 2 2 2 4" xfId="236" xr:uid="{00000000-0005-0000-0000-00000F360000}"/>
    <cellStyle name="Normal 2 2 2 2 2 4 2" xfId="237" xr:uid="{00000000-0005-0000-0000-000010360000}"/>
    <cellStyle name="Normal 2 2 2 2 2 4 2 10" xfId="14866" xr:uid="{00000000-0005-0000-0000-000011360000}"/>
    <cellStyle name="Normal 2 2 2 2 2 4 2 10 2" xfId="14867" xr:uid="{00000000-0005-0000-0000-000012360000}"/>
    <cellStyle name="Normal 2 2 2 2 2 4 2 11" xfId="14868" xr:uid="{00000000-0005-0000-0000-000013360000}"/>
    <cellStyle name="Normal 2 2 2 2 2 4 2 11 2" xfId="14869" xr:uid="{00000000-0005-0000-0000-000014360000}"/>
    <cellStyle name="Normal 2 2 2 2 2 4 2 12" xfId="14870" xr:uid="{00000000-0005-0000-0000-000015360000}"/>
    <cellStyle name="Normal 2 2 2 2 2 4 2 13" xfId="14871" xr:uid="{00000000-0005-0000-0000-000016360000}"/>
    <cellStyle name="Normal 2 2 2 2 2 4 2 14" xfId="14872" xr:uid="{00000000-0005-0000-0000-000017360000}"/>
    <cellStyle name="Normal 2 2 2 2 2 4 2 15" xfId="14873" xr:uid="{00000000-0005-0000-0000-000018360000}"/>
    <cellStyle name="Normal 2 2 2 2 2 4 2 2" xfId="238" xr:uid="{00000000-0005-0000-0000-000019360000}"/>
    <cellStyle name="Normal 2 2 2 2 2 4 2 2 2" xfId="14874" xr:uid="{00000000-0005-0000-0000-00001A360000}"/>
    <cellStyle name="Normal 2 2 2 2 2 4 2 2 2 2" xfId="14875" xr:uid="{00000000-0005-0000-0000-00001B360000}"/>
    <cellStyle name="Normal 2 2 2 2 2 4 2 2 3" xfId="14876" xr:uid="{00000000-0005-0000-0000-00001C360000}"/>
    <cellStyle name="Normal 2 2 2 2 2 4 2 2 4" xfId="14877" xr:uid="{00000000-0005-0000-0000-00001D360000}"/>
    <cellStyle name="Normal 2 2 2 2 2 4 2 2_Age_Gender" xfId="14878" xr:uid="{00000000-0005-0000-0000-00001E360000}"/>
    <cellStyle name="Normal 2 2 2 2 2 4 2 3" xfId="14879" xr:uid="{00000000-0005-0000-0000-00001F360000}"/>
    <cellStyle name="Normal 2 2 2 2 2 4 2 3 10" xfId="14880" xr:uid="{00000000-0005-0000-0000-000020360000}"/>
    <cellStyle name="Normal 2 2 2 2 2 4 2 3 2" xfId="14881" xr:uid="{00000000-0005-0000-0000-000021360000}"/>
    <cellStyle name="Normal 2 2 2 2 2 4 2 3 2 2" xfId="14882" xr:uid="{00000000-0005-0000-0000-000022360000}"/>
    <cellStyle name="Normal 2 2 2 2 2 4 2 3 2 2 2" xfId="14883" xr:uid="{00000000-0005-0000-0000-000023360000}"/>
    <cellStyle name="Normal 2 2 2 2 2 4 2 3 2 2 2 2" xfId="14884" xr:uid="{00000000-0005-0000-0000-000024360000}"/>
    <cellStyle name="Normal 2 2 2 2 2 4 2 3 2 2 2 3" xfId="14885" xr:uid="{00000000-0005-0000-0000-000025360000}"/>
    <cellStyle name="Normal 2 2 2 2 2 4 2 3 2 2 3" xfId="14886" xr:uid="{00000000-0005-0000-0000-000026360000}"/>
    <cellStyle name="Normal 2 2 2 2 2 4 2 3 2 2 4" xfId="14887" xr:uid="{00000000-0005-0000-0000-000027360000}"/>
    <cellStyle name="Normal 2 2 2 2 2 4 2 3 2 2 5" xfId="14888" xr:uid="{00000000-0005-0000-0000-000028360000}"/>
    <cellStyle name="Normal 2 2 2 2 2 4 2 3 2 3" xfId="14889" xr:uid="{00000000-0005-0000-0000-000029360000}"/>
    <cellStyle name="Normal 2 2 2 2 2 4 2 3 2 3 2" xfId="14890" xr:uid="{00000000-0005-0000-0000-00002A360000}"/>
    <cellStyle name="Normal 2 2 2 2 2 4 2 3 2 3 3" xfId="14891" xr:uid="{00000000-0005-0000-0000-00002B360000}"/>
    <cellStyle name="Normal 2 2 2 2 2 4 2 3 2 4" xfId="14892" xr:uid="{00000000-0005-0000-0000-00002C360000}"/>
    <cellStyle name="Normal 2 2 2 2 2 4 2 3 2 5" xfId="14893" xr:uid="{00000000-0005-0000-0000-00002D360000}"/>
    <cellStyle name="Normal 2 2 2 2 2 4 2 3 2 6" xfId="14894" xr:uid="{00000000-0005-0000-0000-00002E360000}"/>
    <cellStyle name="Normal 2 2 2 2 2 4 2 3 2 7" xfId="14895" xr:uid="{00000000-0005-0000-0000-00002F360000}"/>
    <cellStyle name="Normal 2 2 2 2 2 4 2 3 2 8" xfId="14896" xr:uid="{00000000-0005-0000-0000-000030360000}"/>
    <cellStyle name="Normal 2 2 2 2 2 4 2 3 3" xfId="14897" xr:uid="{00000000-0005-0000-0000-000031360000}"/>
    <cellStyle name="Normal 2 2 2 2 2 4 2 3 3 2" xfId="14898" xr:uid="{00000000-0005-0000-0000-000032360000}"/>
    <cellStyle name="Normal 2 2 2 2 2 4 2 3 3 2 2" xfId="14899" xr:uid="{00000000-0005-0000-0000-000033360000}"/>
    <cellStyle name="Normal 2 2 2 2 2 4 2 3 3 2 3" xfId="14900" xr:uid="{00000000-0005-0000-0000-000034360000}"/>
    <cellStyle name="Normal 2 2 2 2 2 4 2 3 3 3" xfId="14901" xr:uid="{00000000-0005-0000-0000-000035360000}"/>
    <cellStyle name="Normal 2 2 2 2 2 4 2 3 3 4" xfId="14902" xr:uid="{00000000-0005-0000-0000-000036360000}"/>
    <cellStyle name="Normal 2 2 2 2 2 4 2 3 3 5" xfId="14903" xr:uid="{00000000-0005-0000-0000-000037360000}"/>
    <cellStyle name="Normal 2 2 2 2 2 4 2 3 4" xfId="14904" xr:uid="{00000000-0005-0000-0000-000038360000}"/>
    <cellStyle name="Normal 2 2 2 2 2 4 2 3 4 2" xfId="14905" xr:uid="{00000000-0005-0000-0000-000039360000}"/>
    <cellStyle name="Normal 2 2 2 2 2 4 2 3 4 3" xfId="14906" xr:uid="{00000000-0005-0000-0000-00003A360000}"/>
    <cellStyle name="Normal 2 2 2 2 2 4 2 3 5" xfId="14907" xr:uid="{00000000-0005-0000-0000-00003B360000}"/>
    <cellStyle name="Normal 2 2 2 2 2 4 2 3 5 2" xfId="14908" xr:uid="{00000000-0005-0000-0000-00003C360000}"/>
    <cellStyle name="Normal 2 2 2 2 2 4 2 3 6" xfId="14909" xr:uid="{00000000-0005-0000-0000-00003D360000}"/>
    <cellStyle name="Normal 2 2 2 2 2 4 2 3 6 2" xfId="14910" xr:uid="{00000000-0005-0000-0000-00003E360000}"/>
    <cellStyle name="Normal 2 2 2 2 2 4 2 3 7" xfId="14911" xr:uid="{00000000-0005-0000-0000-00003F360000}"/>
    <cellStyle name="Normal 2 2 2 2 2 4 2 3 8" xfId="14912" xr:uid="{00000000-0005-0000-0000-000040360000}"/>
    <cellStyle name="Normal 2 2 2 2 2 4 2 3 9" xfId="14913" xr:uid="{00000000-0005-0000-0000-000041360000}"/>
    <cellStyle name="Normal 2 2 2 2 2 4 2 3_Age_Gender" xfId="14914" xr:uid="{00000000-0005-0000-0000-000042360000}"/>
    <cellStyle name="Normal 2 2 2 2 2 4 2 4" xfId="14915" xr:uid="{00000000-0005-0000-0000-000043360000}"/>
    <cellStyle name="Normal 2 2 2 2 2 4 2 4 2" xfId="14916" xr:uid="{00000000-0005-0000-0000-000044360000}"/>
    <cellStyle name="Normal 2 2 2 2 2 4 2 4 2 2" xfId="14917" xr:uid="{00000000-0005-0000-0000-000045360000}"/>
    <cellStyle name="Normal 2 2 2 2 2 4 2 4 2 2 2" xfId="14918" xr:uid="{00000000-0005-0000-0000-000046360000}"/>
    <cellStyle name="Normal 2 2 2 2 2 4 2 4 2 2 3" xfId="14919" xr:uid="{00000000-0005-0000-0000-000047360000}"/>
    <cellStyle name="Normal 2 2 2 2 2 4 2 4 2 3" xfId="14920" xr:uid="{00000000-0005-0000-0000-000048360000}"/>
    <cellStyle name="Normal 2 2 2 2 2 4 2 4 2 4" xfId="14921" xr:uid="{00000000-0005-0000-0000-000049360000}"/>
    <cellStyle name="Normal 2 2 2 2 2 4 2 4 2 5" xfId="14922" xr:uid="{00000000-0005-0000-0000-00004A360000}"/>
    <cellStyle name="Normal 2 2 2 2 2 4 2 4 3" xfId="14923" xr:uid="{00000000-0005-0000-0000-00004B360000}"/>
    <cellStyle name="Normal 2 2 2 2 2 4 2 4 3 2" xfId="14924" xr:uid="{00000000-0005-0000-0000-00004C360000}"/>
    <cellStyle name="Normal 2 2 2 2 2 4 2 4 3 3" xfId="14925" xr:uid="{00000000-0005-0000-0000-00004D360000}"/>
    <cellStyle name="Normal 2 2 2 2 2 4 2 4 4" xfId="14926" xr:uid="{00000000-0005-0000-0000-00004E360000}"/>
    <cellStyle name="Normal 2 2 2 2 2 4 2 4 5" xfId="14927" xr:uid="{00000000-0005-0000-0000-00004F360000}"/>
    <cellStyle name="Normal 2 2 2 2 2 4 2 4 6" xfId="14928" xr:uid="{00000000-0005-0000-0000-000050360000}"/>
    <cellStyle name="Normal 2 2 2 2 2 4 2 4 7" xfId="14929" xr:uid="{00000000-0005-0000-0000-000051360000}"/>
    <cellStyle name="Normal 2 2 2 2 2 4 2 4 8" xfId="14930" xr:uid="{00000000-0005-0000-0000-000052360000}"/>
    <cellStyle name="Normal 2 2 2 2 2 4 2 5" xfId="14931" xr:uid="{00000000-0005-0000-0000-000053360000}"/>
    <cellStyle name="Normal 2 2 2 2 2 4 2 5 2" xfId="14932" xr:uid="{00000000-0005-0000-0000-000054360000}"/>
    <cellStyle name="Normal 2 2 2 2 2 4 2 5 2 2" xfId="14933" xr:uid="{00000000-0005-0000-0000-000055360000}"/>
    <cellStyle name="Normal 2 2 2 2 2 4 2 5 2 3" xfId="14934" xr:uid="{00000000-0005-0000-0000-000056360000}"/>
    <cellStyle name="Normal 2 2 2 2 2 4 2 5 3" xfId="14935" xr:uid="{00000000-0005-0000-0000-000057360000}"/>
    <cellStyle name="Normal 2 2 2 2 2 4 2 5 4" xfId="14936" xr:uid="{00000000-0005-0000-0000-000058360000}"/>
    <cellStyle name="Normal 2 2 2 2 2 4 2 5 5" xfId="14937" xr:uid="{00000000-0005-0000-0000-000059360000}"/>
    <cellStyle name="Normal 2 2 2 2 2 4 2 5 6" xfId="14938" xr:uid="{00000000-0005-0000-0000-00005A360000}"/>
    <cellStyle name="Normal 2 2 2 2 2 4 2 5 7" xfId="14939" xr:uid="{00000000-0005-0000-0000-00005B360000}"/>
    <cellStyle name="Normal 2 2 2 2 2 4 2 6" xfId="14940" xr:uid="{00000000-0005-0000-0000-00005C360000}"/>
    <cellStyle name="Normal 2 2 2 2 2 4 2 6 2" xfId="14941" xr:uid="{00000000-0005-0000-0000-00005D360000}"/>
    <cellStyle name="Normal 2 2 2 2 2 4 2 6 2 2" xfId="14942" xr:uid="{00000000-0005-0000-0000-00005E360000}"/>
    <cellStyle name="Normal 2 2 2 2 2 4 2 6 2 3" xfId="14943" xr:uid="{00000000-0005-0000-0000-00005F360000}"/>
    <cellStyle name="Normal 2 2 2 2 2 4 2 6 3" xfId="14944" xr:uid="{00000000-0005-0000-0000-000060360000}"/>
    <cellStyle name="Normal 2 2 2 2 2 4 2 6 4" xfId="14945" xr:uid="{00000000-0005-0000-0000-000061360000}"/>
    <cellStyle name="Normal 2 2 2 2 2 4 2 6 5" xfId="14946" xr:uid="{00000000-0005-0000-0000-000062360000}"/>
    <cellStyle name="Normal 2 2 2 2 2 4 2 7" xfId="14947" xr:uid="{00000000-0005-0000-0000-000063360000}"/>
    <cellStyle name="Normal 2 2 2 2 2 4 2 7 2" xfId="14948" xr:uid="{00000000-0005-0000-0000-000064360000}"/>
    <cellStyle name="Normal 2 2 2 2 2 4 2 7 2 2" xfId="14949" xr:uid="{00000000-0005-0000-0000-000065360000}"/>
    <cellStyle name="Normal 2 2 2 2 2 4 2 7 2 3" xfId="14950" xr:uid="{00000000-0005-0000-0000-000066360000}"/>
    <cellStyle name="Normal 2 2 2 2 2 4 2 7 3" xfId="14951" xr:uid="{00000000-0005-0000-0000-000067360000}"/>
    <cellStyle name="Normal 2 2 2 2 2 4 2 7 4" xfId="14952" xr:uid="{00000000-0005-0000-0000-000068360000}"/>
    <cellStyle name="Normal 2 2 2 2 2 4 2 7 5" xfId="14953" xr:uid="{00000000-0005-0000-0000-000069360000}"/>
    <cellStyle name="Normal 2 2 2 2 2 4 2 8" xfId="14954" xr:uid="{00000000-0005-0000-0000-00006A360000}"/>
    <cellStyle name="Normal 2 2 2 2 2 4 2 8 2" xfId="14955" xr:uid="{00000000-0005-0000-0000-00006B360000}"/>
    <cellStyle name="Normal 2 2 2 2 2 4 2 8 3" xfId="14956" xr:uid="{00000000-0005-0000-0000-00006C360000}"/>
    <cellStyle name="Normal 2 2 2 2 2 4 2 9" xfId="14957" xr:uid="{00000000-0005-0000-0000-00006D360000}"/>
    <cellStyle name="Normal 2 2 2 2 2 4 2 9 2" xfId="14958" xr:uid="{00000000-0005-0000-0000-00006E360000}"/>
    <cellStyle name="Normal 2 2 2 2 2 4 2_Age_Gender" xfId="14959" xr:uid="{00000000-0005-0000-0000-00006F360000}"/>
    <cellStyle name="Normal 2 2 2 2 2 4 3" xfId="14960" xr:uid="{00000000-0005-0000-0000-000070360000}"/>
    <cellStyle name="Normal 2 2 2 2 2 4 3 2" xfId="14961" xr:uid="{00000000-0005-0000-0000-000071360000}"/>
    <cellStyle name="Normal 2 2 2 2 2 4 4" xfId="14962" xr:uid="{00000000-0005-0000-0000-000072360000}"/>
    <cellStyle name="Normal 2 2 2 2 2 4 5" xfId="14963" xr:uid="{00000000-0005-0000-0000-000073360000}"/>
    <cellStyle name="Normal 2 2 2 2 2 4_Age_Gender" xfId="14964" xr:uid="{00000000-0005-0000-0000-000074360000}"/>
    <cellStyle name="Normal 2 2 2 2 2 5" xfId="239" xr:uid="{00000000-0005-0000-0000-000075360000}"/>
    <cellStyle name="Normal 2 2 2 2 2 5 2" xfId="14965" xr:uid="{00000000-0005-0000-0000-000076360000}"/>
    <cellStyle name="Normal 2 2 2 2 2 5 2 2" xfId="14966" xr:uid="{00000000-0005-0000-0000-000077360000}"/>
    <cellStyle name="Normal 2 2 2 2 2 5 3" xfId="14967" xr:uid="{00000000-0005-0000-0000-000078360000}"/>
    <cellStyle name="Normal 2 2 2 2 2 5 4" xfId="14968" xr:uid="{00000000-0005-0000-0000-000079360000}"/>
    <cellStyle name="Normal 2 2 2 2 2 5_Age_Gender" xfId="14969" xr:uid="{00000000-0005-0000-0000-00007A360000}"/>
    <cellStyle name="Normal 2 2 2 2 2 6" xfId="1235" xr:uid="{00000000-0005-0000-0000-00007B360000}"/>
    <cellStyle name="Normal 2 2 2 2 2 6 2" xfId="1236" xr:uid="{00000000-0005-0000-0000-00007C360000}"/>
    <cellStyle name="Normal 2 2 2 2 2 6 2 2" xfId="14970" xr:uid="{00000000-0005-0000-0000-00007D360000}"/>
    <cellStyle name="Normal 2 2 2 2 2 6 2 2 2" xfId="14971" xr:uid="{00000000-0005-0000-0000-00007E360000}"/>
    <cellStyle name="Normal 2 2 2 2 2 6 2 2 3" xfId="14972" xr:uid="{00000000-0005-0000-0000-00007F360000}"/>
    <cellStyle name="Normal 2 2 2 2 2 6 2 3" xfId="14973" xr:uid="{00000000-0005-0000-0000-000080360000}"/>
    <cellStyle name="Normal 2 2 2 2 2 6 2 3 2" xfId="14974" xr:uid="{00000000-0005-0000-0000-000081360000}"/>
    <cellStyle name="Normal 2 2 2 2 2 6 3" xfId="14975" xr:uid="{00000000-0005-0000-0000-000082360000}"/>
    <cellStyle name="Normal 2 2 2 2 2 6 3 2" xfId="14976" xr:uid="{00000000-0005-0000-0000-000083360000}"/>
    <cellStyle name="Normal 2 2 2 2 2 6 3 3" xfId="14977" xr:uid="{00000000-0005-0000-0000-000084360000}"/>
    <cellStyle name="Normal 2 2 2 2 2 6 4" xfId="14978" xr:uid="{00000000-0005-0000-0000-000085360000}"/>
    <cellStyle name="Normal 2 2 2 2 2 6 4 2" xfId="14979" xr:uid="{00000000-0005-0000-0000-000086360000}"/>
    <cellStyle name="Normal 2 2 2 2 2 7" xfId="1237" xr:uid="{00000000-0005-0000-0000-000087360000}"/>
    <cellStyle name="Normal 2 2 2 2 2 7 10" xfId="14980" xr:uid="{00000000-0005-0000-0000-000088360000}"/>
    <cellStyle name="Normal 2 2 2 2 2 7 11" xfId="14981" xr:uid="{00000000-0005-0000-0000-000089360000}"/>
    <cellStyle name="Normal 2 2 2 2 2 7 12" xfId="14982" xr:uid="{00000000-0005-0000-0000-00008A360000}"/>
    <cellStyle name="Normal 2 2 2 2 2 7 2" xfId="14983" xr:uid="{00000000-0005-0000-0000-00008B360000}"/>
    <cellStyle name="Normal 2 2 2 2 2 7 2 10" xfId="14984" xr:uid="{00000000-0005-0000-0000-00008C360000}"/>
    <cellStyle name="Normal 2 2 2 2 2 7 2 2" xfId="14985" xr:uid="{00000000-0005-0000-0000-00008D360000}"/>
    <cellStyle name="Normal 2 2 2 2 2 7 2 2 2" xfId="14986" xr:uid="{00000000-0005-0000-0000-00008E360000}"/>
    <cellStyle name="Normal 2 2 2 2 2 7 2 2 2 2" xfId="14987" xr:uid="{00000000-0005-0000-0000-00008F360000}"/>
    <cellStyle name="Normal 2 2 2 2 2 7 2 2 2 2 2" xfId="14988" xr:uid="{00000000-0005-0000-0000-000090360000}"/>
    <cellStyle name="Normal 2 2 2 2 2 7 2 2 2 2 3" xfId="14989" xr:uid="{00000000-0005-0000-0000-000091360000}"/>
    <cellStyle name="Normal 2 2 2 2 2 7 2 2 2 3" xfId="14990" xr:uid="{00000000-0005-0000-0000-000092360000}"/>
    <cellStyle name="Normal 2 2 2 2 2 7 2 2 2 4" xfId="14991" xr:uid="{00000000-0005-0000-0000-000093360000}"/>
    <cellStyle name="Normal 2 2 2 2 2 7 2 2 2 5" xfId="14992" xr:uid="{00000000-0005-0000-0000-000094360000}"/>
    <cellStyle name="Normal 2 2 2 2 2 7 2 2 3" xfId="14993" xr:uid="{00000000-0005-0000-0000-000095360000}"/>
    <cellStyle name="Normal 2 2 2 2 2 7 2 2 3 2" xfId="14994" xr:uid="{00000000-0005-0000-0000-000096360000}"/>
    <cellStyle name="Normal 2 2 2 2 2 7 2 2 3 3" xfId="14995" xr:uid="{00000000-0005-0000-0000-000097360000}"/>
    <cellStyle name="Normal 2 2 2 2 2 7 2 2 4" xfId="14996" xr:uid="{00000000-0005-0000-0000-000098360000}"/>
    <cellStyle name="Normal 2 2 2 2 2 7 2 2 5" xfId="14997" xr:uid="{00000000-0005-0000-0000-000099360000}"/>
    <cellStyle name="Normal 2 2 2 2 2 7 2 2 6" xfId="14998" xr:uid="{00000000-0005-0000-0000-00009A360000}"/>
    <cellStyle name="Normal 2 2 2 2 2 7 2 2 7" xfId="14999" xr:uid="{00000000-0005-0000-0000-00009B360000}"/>
    <cellStyle name="Normal 2 2 2 2 2 7 2 2 8" xfId="15000" xr:uid="{00000000-0005-0000-0000-00009C360000}"/>
    <cellStyle name="Normal 2 2 2 2 2 7 2 3" xfId="15001" xr:uid="{00000000-0005-0000-0000-00009D360000}"/>
    <cellStyle name="Normal 2 2 2 2 2 7 2 3 2" xfId="15002" xr:uid="{00000000-0005-0000-0000-00009E360000}"/>
    <cellStyle name="Normal 2 2 2 2 2 7 2 3 2 2" xfId="15003" xr:uid="{00000000-0005-0000-0000-00009F360000}"/>
    <cellStyle name="Normal 2 2 2 2 2 7 2 3 2 3" xfId="15004" xr:uid="{00000000-0005-0000-0000-0000A0360000}"/>
    <cellStyle name="Normal 2 2 2 2 2 7 2 3 3" xfId="15005" xr:uid="{00000000-0005-0000-0000-0000A1360000}"/>
    <cellStyle name="Normal 2 2 2 2 2 7 2 3 4" xfId="15006" xr:uid="{00000000-0005-0000-0000-0000A2360000}"/>
    <cellStyle name="Normal 2 2 2 2 2 7 2 3 5" xfId="15007" xr:uid="{00000000-0005-0000-0000-0000A3360000}"/>
    <cellStyle name="Normal 2 2 2 2 2 7 2 4" xfId="15008" xr:uid="{00000000-0005-0000-0000-0000A4360000}"/>
    <cellStyle name="Normal 2 2 2 2 2 7 2 4 2" xfId="15009" xr:uid="{00000000-0005-0000-0000-0000A5360000}"/>
    <cellStyle name="Normal 2 2 2 2 2 7 2 4 3" xfId="15010" xr:uid="{00000000-0005-0000-0000-0000A6360000}"/>
    <cellStyle name="Normal 2 2 2 2 2 7 2 5" xfId="15011" xr:uid="{00000000-0005-0000-0000-0000A7360000}"/>
    <cellStyle name="Normal 2 2 2 2 2 7 2 5 2" xfId="15012" xr:uid="{00000000-0005-0000-0000-0000A8360000}"/>
    <cellStyle name="Normal 2 2 2 2 2 7 2 6" xfId="15013" xr:uid="{00000000-0005-0000-0000-0000A9360000}"/>
    <cellStyle name="Normal 2 2 2 2 2 7 2 6 2" xfId="15014" xr:uid="{00000000-0005-0000-0000-0000AA360000}"/>
    <cellStyle name="Normal 2 2 2 2 2 7 2 7" xfId="15015" xr:uid="{00000000-0005-0000-0000-0000AB360000}"/>
    <cellStyle name="Normal 2 2 2 2 2 7 2 8" xfId="15016" xr:uid="{00000000-0005-0000-0000-0000AC360000}"/>
    <cellStyle name="Normal 2 2 2 2 2 7 2 9" xfId="15017" xr:uid="{00000000-0005-0000-0000-0000AD360000}"/>
    <cellStyle name="Normal 2 2 2 2 2 7 2_Age_Gender" xfId="15018" xr:uid="{00000000-0005-0000-0000-0000AE360000}"/>
    <cellStyle name="Normal 2 2 2 2 2 7 3" xfId="15019" xr:uid="{00000000-0005-0000-0000-0000AF360000}"/>
    <cellStyle name="Normal 2 2 2 2 2 7 3 2" xfId="15020" xr:uid="{00000000-0005-0000-0000-0000B0360000}"/>
    <cellStyle name="Normal 2 2 2 2 2 7 3 2 2" xfId="15021" xr:uid="{00000000-0005-0000-0000-0000B1360000}"/>
    <cellStyle name="Normal 2 2 2 2 2 7 3 2 2 2" xfId="15022" xr:uid="{00000000-0005-0000-0000-0000B2360000}"/>
    <cellStyle name="Normal 2 2 2 2 2 7 3 2 2 3" xfId="15023" xr:uid="{00000000-0005-0000-0000-0000B3360000}"/>
    <cellStyle name="Normal 2 2 2 2 2 7 3 2 3" xfId="15024" xr:uid="{00000000-0005-0000-0000-0000B4360000}"/>
    <cellStyle name="Normal 2 2 2 2 2 7 3 2 4" xfId="15025" xr:uid="{00000000-0005-0000-0000-0000B5360000}"/>
    <cellStyle name="Normal 2 2 2 2 2 7 3 2 5" xfId="15026" xr:uid="{00000000-0005-0000-0000-0000B6360000}"/>
    <cellStyle name="Normal 2 2 2 2 2 7 3 3" xfId="15027" xr:uid="{00000000-0005-0000-0000-0000B7360000}"/>
    <cellStyle name="Normal 2 2 2 2 2 7 3 3 2" xfId="15028" xr:uid="{00000000-0005-0000-0000-0000B8360000}"/>
    <cellStyle name="Normal 2 2 2 2 2 7 3 3 3" xfId="15029" xr:uid="{00000000-0005-0000-0000-0000B9360000}"/>
    <cellStyle name="Normal 2 2 2 2 2 7 3 4" xfId="15030" xr:uid="{00000000-0005-0000-0000-0000BA360000}"/>
    <cellStyle name="Normal 2 2 2 2 2 7 3 5" xfId="15031" xr:uid="{00000000-0005-0000-0000-0000BB360000}"/>
    <cellStyle name="Normal 2 2 2 2 2 7 3 6" xfId="15032" xr:uid="{00000000-0005-0000-0000-0000BC360000}"/>
    <cellStyle name="Normal 2 2 2 2 2 7 3 7" xfId="15033" xr:uid="{00000000-0005-0000-0000-0000BD360000}"/>
    <cellStyle name="Normal 2 2 2 2 2 7 3 8" xfId="15034" xr:uid="{00000000-0005-0000-0000-0000BE360000}"/>
    <cellStyle name="Normal 2 2 2 2 2 7 4" xfId="15035" xr:uid="{00000000-0005-0000-0000-0000BF360000}"/>
    <cellStyle name="Normal 2 2 2 2 2 7 4 2" xfId="15036" xr:uid="{00000000-0005-0000-0000-0000C0360000}"/>
    <cellStyle name="Normal 2 2 2 2 2 7 4 2 2" xfId="15037" xr:uid="{00000000-0005-0000-0000-0000C1360000}"/>
    <cellStyle name="Normal 2 2 2 2 2 7 4 2 3" xfId="15038" xr:uid="{00000000-0005-0000-0000-0000C2360000}"/>
    <cellStyle name="Normal 2 2 2 2 2 7 4 3" xfId="15039" xr:uid="{00000000-0005-0000-0000-0000C3360000}"/>
    <cellStyle name="Normal 2 2 2 2 2 7 4 4" xfId="15040" xr:uid="{00000000-0005-0000-0000-0000C4360000}"/>
    <cellStyle name="Normal 2 2 2 2 2 7 4 5" xfId="15041" xr:uid="{00000000-0005-0000-0000-0000C5360000}"/>
    <cellStyle name="Normal 2 2 2 2 2 7 4 6" xfId="15042" xr:uid="{00000000-0005-0000-0000-0000C6360000}"/>
    <cellStyle name="Normal 2 2 2 2 2 7 4 7" xfId="15043" xr:uid="{00000000-0005-0000-0000-0000C7360000}"/>
    <cellStyle name="Normal 2 2 2 2 2 7 5" xfId="15044" xr:uid="{00000000-0005-0000-0000-0000C8360000}"/>
    <cellStyle name="Normal 2 2 2 2 2 7 5 2" xfId="15045" xr:uid="{00000000-0005-0000-0000-0000C9360000}"/>
    <cellStyle name="Normal 2 2 2 2 2 7 5 2 2" xfId="15046" xr:uid="{00000000-0005-0000-0000-0000CA360000}"/>
    <cellStyle name="Normal 2 2 2 2 2 7 5 2 3" xfId="15047" xr:uid="{00000000-0005-0000-0000-0000CB360000}"/>
    <cellStyle name="Normal 2 2 2 2 2 7 5 3" xfId="15048" xr:uid="{00000000-0005-0000-0000-0000CC360000}"/>
    <cellStyle name="Normal 2 2 2 2 2 7 5 4" xfId="15049" xr:uid="{00000000-0005-0000-0000-0000CD360000}"/>
    <cellStyle name="Normal 2 2 2 2 2 7 5 5" xfId="15050" xr:uid="{00000000-0005-0000-0000-0000CE360000}"/>
    <cellStyle name="Normal 2 2 2 2 2 7 6" xfId="15051" xr:uid="{00000000-0005-0000-0000-0000CF360000}"/>
    <cellStyle name="Normal 2 2 2 2 2 7 6 2" xfId="15052" xr:uid="{00000000-0005-0000-0000-0000D0360000}"/>
    <cellStyle name="Normal 2 2 2 2 2 7 6 3" xfId="15053" xr:uid="{00000000-0005-0000-0000-0000D1360000}"/>
    <cellStyle name="Normal 2 2 2 2 2 7 7" xfId="15054" xr:uid="{00000000-0005-0000-0000-0000D2360000}"/>
    <cellStyle name="Normal 2 2 2 2 2 7 7 2" xfId="15055" xr:uid="{00000000-0005-0000-0000-0000D3360000}"/>
    <cellStyle name="Normal 2 2 2 2 2 7 8" xfId="15056" xr:uid="{00000000-0005-0000-0000-0000D4360000}"/>
    <cellStyle name="Normal 2 2 2 2 2 7 8 2" xfId="15057" xr:uid="{00000000-0005-0000-0000-0000D5360000}"/>
    <cellStyle name="Normal 2 2 2 2 2 7 9" xfId="15058" xr:uid="{00000000-0005-0000-0000-0000D6360000}"/>
    <cellStyle name="Normal 2 2 2 2 2 7_Age_Gender" xfId="15059" xr:uid="{00000000-0005-0000-0000-0000D7360000}"/>
    <cellStyle name="Normal 2 2 2 2 2 8" xfId="1238" xr:uid="{00000000-0005-0000-0000-0000D8360000}"/>
    <cellStyle name="Normal 2 2 2 2 2 8 2" xfId="15060" xr:uid="{00000000-0005-0000-0000-0000D9360000}"/>
    <cellStyle name="Normal 2 2 2 2 2 8 2 2" xfId="15061" xr:uid="{00000000-0005-0000-0000-0000DA360000}"/>
    <cellStyle name="Normal 2 2 2 2 2 8 2 3" xfId="15062" xr:uid="{00000000-0005-0000-0000-0000DB360000}"/>
    <cellStyle name="Normal 2 2 2 2 2 8 3" xfId="15063" xr:uid="{00000000-0005-0000-0000-0000DC360000}"/>
    <cellStyle name="Normal 2 2 2 2 2 8 3 2" xfId="15064" xr:uid="{00000000-0005-0000-0000-0000DD360000}"/>
    <cellStyle name="Normal 2 2 2 2 2 9" xfId="15065" xr:uid="{00000000-0005-0000-0000-0000DE360000}"/>
    <cellStyle name="Normal 2 2 2 2 2 9 2" xfId="15066" xr:uid="{00000000-0005-0000-0000-0000DF360000}"/>
    <cellStyle name="Normal 2 2 2 2 2 9 3" xfId="15067" xr:uid="{00000000-0005-0000-0000-0000E0360000}"/>
    <cellStyle name="Normal 2 2 2 2 3" xfId="240" xr:uid="{00000000-0005-0000-0000-0000E1360000}"/>
    <cellStyle name="Normal 2 2 2 2 3 10" xfId="15068" xr:uid="{00000000-0005-0000-0000-0000E2360000}"/>
    <cellStyle name="Normal 2 2 2 2 3 11" xfId="15069" xr:uid="{00000000-0005-0000-0000-0000E3360000}"/>
    <cellStyle name="Normal 2 2 2 2 3 11 2" xfId="15070" xr:uid="{00000000-0005-0000-0000-0000E4360000}"/>
    <cellStyle name="Normal 2 2 2 2 3 12" xfId="15071" xr:uid="{00000000-0005-0000-0000-0000E5360000}"/>
    <cellStyle name="Normal 2 2 2 2 3 13" xfId="15072" xr:uid="{00000000-0005-0000-0000-0000E6360000}"/>
    <cellStyle name="Normal 2 2 2 2 3 2" xfId="241" xr:uid="{00000000-0005-0000-0000-0000E7360000}"/>
    <cellStyle name="Normal 2 2 2 2 3 2 10" xfId="15073" xr:uid="{00000000-0005-0000-0000-0000E8360000}"/>
    <cellStyle name="Normal 2 2 2 2 3 2 11" xfId="15074" xr:uid="{00000000-0005-0000-0000-0000E9360000}"/>
    <cellStyle name="Normal 2 2 2 2 3 2 2" xfId="242" xr:uid="{00000000-0005-0000-0000-0000EA360000}"/>
    <cellStyle name="Normal 2 2 2 2 3 2 2 10" xfId="15075" xr:uid="{00000000-0005-0000-0000-0000EB360000}"/>
    <cellStyle name="Normal 2 2 2 2 3 2 2 11" xfId="15076" xr:uid="{00000000-0005-0000-0000-0000EC360000}"/>
    <cellStyle name="Normal 2 2 2 2 3 2 2 12" xfId="15077" xr:uid="{00000000-0005-0000-0000-0000ED360000}"/>
    <cellStyle name="Normal 2 2 2 2 3 2 2 13" xfId="15078" xr:uid="{00000000-0005-0000-0000-0000EE360000}"/>
    <cellStyle name="Normal 2 2 2 2 3 2 2 2" xfId="243" xr:uid="{00000000-0005-0000-0000-0000EF360000}"/>
    <cellStyle name="Normal 2 2 2 2 3 2 2 2 10" xfId="15079" xr:uid="{00000000-0005-0000-0000-0000F0360000}"/>
    <cellStyle name="Normal 2 2 2 2 3 2 2 2 11" xfId="15080" xr:uid="{00000000-0005-0000-0000-0000F1360000}"/>
    <cellStyle name="Normal 2 2 2 2 3 2 2 2 2" xfId="244" xr:uid="{00000000-0005-0000-0000-0000F2360000}"/>
    <cellStyle name="Normal 2 2 2 2 3 2 2 2 2 10" xfId="15081" xr:uid="{00000000-0005-0000-0000-0000F3360000}"/>
    <cellStyle name="Normal 2 2 2 2 3 2 2 2 2 11" xfId="15082" xr:uid="{00000000-0005-0000-0000-0000F4360000}"/>
    <cellStyle name="Normal 2 2 2 2 3 2 2 2 2 12" xfId="15083" xr:uid="{00000000-0005-0000-0000-0000F5360000}"/>
    <cellStyle name="Normal 2 2 2 2 3 2 2 2 2 2" xfId="15084" xr:uid="{00000000-0005-0000-0000-0000F6360000}"/>
    <cellStyle name="Normal 2 2 2 2 3 2 2 2 2 2 10" xfId="15085" xr:uid="{00000000-0005-0000-0000-0000F7360000}"/>
    <cellStyle name="Normal 2 2 2 2 3 2 2 2 2 2 2" xfId="15086" xr:uid="{00000000-0005-0000-0000-0000F8360000}"/>
    <cellStyle name="Normal 2 2 2 2 3 2 2 2 2 2 2 2" xfId="15087" xr:uid="{00000000-0005-0000-0000-0000F9360000}"/>
    <cellStyle name="Normal 2 2 2 2 3 2 2 2 2 2 2 2 2" xfId="15088" xr:uid="{00000000-0005-0000-0000-0000FA360000}"/>
    <cellStyle name="Normal 2 2 2 2 3 2 2 2 2 2 2 2 2 2" xfId="15089" xr:uid="{00000000-0005-0000-0000-0000FB360000}"/>
    <cellStyle name="Normal 2 2 2 2 3 2 2 2 2 2 2 2 2 3" xfId="15090" xr:uid="{00000000-0005-0000-0000-0000FC360000}"/>
    <cellStyle name="Normal 2 2 2 2 3 2 2 2 2 2 2 2 3" xfId="15091" xr:uid="{00000000-0005-0000-0000-0000FD360000}"/>
    <cellStyle name="Normal 2 2 2 2 3 2 2 2 2 2 2 2 4" xfId="15092" xr:uid="{00000000-0005-0000-0000-0000FE360000}"/>
    <cellStyle name="Normal 2 2 2 2 3 2 2 2 2 2 2 2 5" xfId="15093" xr:uid="{00000000-0005-0000-0000-0000FF360000}"/>
    <cellStyle name="Normal 2 2 2 2 3 2 2 2 2 2 2 3" xfId="15094" xr:uid="{00000000-0005-0000-0000-000000370000}"/>
    <cellStyle name="Normal 2 2 2 2 3 2 2 2 2 2 2 3 2" xfId="15095" xr:uid="{00000000-0005-0000-0000-000001370000}"/>
    <cellStyle name="Normal 2 2 2 2 3 2 2 2 2 2 2 3 3" xfId="15096" xr:uid="{00000000-0005-0000-0000-000002370000}"/>
    <cellStyle name="Normal 2 2 2 2 3 2 2 2 2 2 2 4" xfId="15097" xr:uid="{00000000-0005-0000-0000-000003370000}"/>
    <cellStyle name="Normal 2 2 2 2 3 2 2 2 2 2 2 5" xfId="15098" xr:uid="{00000000-0005-0000-0000-000004370000}"/>
    <cellStyle name="Normal 2 2 2 2 3 2 2 2 2 2 2 6" xfId="15099" xr:uid="{00000000-0005-0000-0000-000005370000}"/>
    <cellStyle name="Normal 2 2 2 2 3 2 2 2 2 2 2 7" xfId="15100" xr:uid="{00000000-0005-0000-0000-000006370000}"/>
    <cellStyle name="Normal 2 2 2 2 3 2 2 2 2 2 2 8" xfId="15101" xr:uid="{00000000-0005-0000-0000-000007370000}"/>
    <cellStyle name="Normal 2 2 2 2 3 2 2 2 2 2 3" xfId="15102" xr:uid="{00000000-0005-0000-0000-000008370000}"/>
    <cellStyle name="Normal 2 2 2 2 3 2 2 2 2 2 3 2" xfId="15103" xr:uid="{00000000-0005-0000-0000-000009370000}"/>
    <cellStyle name="Normal 2 2 2 2 3 2 2 2 2 2 3 2 2" xfId="15104" xr:uid="{00000000-0005-0000-0000-00000A370000}"/>
    <cellStyle name="Normal 2 2 2 2 3 2 2 2 2 2 3 2 3" xfId="15105" xr:uid="{00000000-0005-0000-0000-00000B370000}"/>
    <cellStyle name="Normal 2 2 2 2 3 2 2 2 2 2 3 3" xfId="15106" xr:uid="{00000000-0005-0000-0000-00000C370000}"/>
    <cellStyle name="Normal 2 2 2 2 3 2 2 2 2 2 3 4" xfId="15107" xr:uid="{00000000-0005-0000-0000-00000D370000}"/>
    <cellStyle name="Normal 2 2 2 2 3 2 2 2 2 2 3 5" xfId="15108" xr:uid="{00000000-0005-0000-0000-00000E370000}"/>
    <cellStyle name="Normal 2 2 2 2 3 2 2 2 2 2 4" xfId="15109" xr:uid="{00000000-0005-0000-0000-00000F370000}"/>
    <cellStyle name="Normal 2 2 2 2 3 2 2 2 2 2 4 2" xfId="15110" xr:uid="{00000000-0005-0000-0000-000010370000}"/>
    <cellStyle name="Normal 2 2 2 2 3 2 2 2 2 2 4 3" xfId="15111" xr:uid="{00000000-0005-0000-0000-000011370000}"/>
    <cellStyle name="Normal 2 2 2 2 3 2 2 2 2 2 5" xfId="15112" xr:uid="{00000000-0005-0000-0000-000012370000}"/>
    <cellStyle name="Normal 2 2 2 2 3 2 2 2 2 2 5 2" xfId="15113" xr:uid="{00000000-0005-0000-0000-000013370000}"/>
    <cellStyle name="Normal 2 2 2 2 3 2 2 2 2 2 6" xfId="15114" xr:uid="{00000000-0005-0000-0000-000014370000}"/>
    <cellStyle name="Normal 2 2 2 2 3 2 2 2 2 2 6 2" xfId="15115" xr:uid="{00000000-0005-0000-0000-000015370000}"/>
    <cellStyle name="Normal 2 2 2 2 3 2 2 2 2 2 7" xfId="15116" xr:uid="{00000000-0005-0000-0000-000016370000}"/>
    <cellStyle name="Normal 2 2 2 2 3 2 2 2 2 2 8" xfId="15117" xr:uid="{00000000-0005-0000-0000-000017370000}"/>
    <cellStyle name="Normal 2 2 2 2 3 2 2 2 2 2 9" xfId="15118" xr:uid="{00000000-0005-0000-0000-000018370000}"/>
    <cellStyle name="Normal 2 2 2 2 3 2 2 2 2 2_Age_Gender" xfId="15119" xr:uid="{00000000-0005-0000-0000-000019370000}"/>
    <cellStyle name="Normal 2 2 2 2 3 2 2 2 2 3" xfId="15120" xr:uid="{00000000-0005-0000-0000-00001A370000}"/>
    <cellStyle name="Normal 2 2 2 2 3 2 2 2 2 3 2" xfId="15121" xr:uid="{00000000-0005-0000-0000-00001B370000}"/>
    <cellStyle name="Normal 2 2 2 2 3 2 2 2 2 3 2 2" xfId="15122" xr:uid="{00000000-0005-0000-0000-00001C370000}"/>
    <cellStyle name="Normal 2 2 2 2 3 2 2 2 2 3 2 2 2" xfId="15123" xr:uid="{00000000-0005-0000-0000-00001D370000}"/>
    <cellStyle name="Normal 2 2 2 2 3 2 2 2 2 3 2 2 3" xfId="15124" xr:uid="{00000000-0005-0000-0000-00001E370000}"/>
    <cellStyle name="Normal 2 2 2 2 3 2 2 2 2 3 2 3" xfId="15125" xr:uid="{00000000-0005-0000-0000-00001F370000}"/>
    <cellStyle name="Normal 2 2 2 2 3 2 2 2 2 3 2 4" xfId="15126" xr:uid="{00000000-0005-0000-0000-000020370000}"/>
    <cellStyle name="Normal 2 2 2 2 3 2 2 2 2 3 2 5" xfId="15127" xr:uid="{00000000-0005-0000-0000-000021370000}"/>
    <cellStyle name="Normal 2 2 2 2 3 2 2 2 2 3 3" xfId="15128" xr:uid="{00000000-0005-0000-0000-000022370000}"/>
    <cellStyle name="Normal 2 2 2 2 3 2 2 2 2 3 3 2" xfId="15129" xr:uid="{00000000-0005-0000-0000-000023370000}"/>
    <cellStyle name="Normal 2 2 2 2 3 2 2 2 2 3 3 3" xfId="15130" xr:uid="{00000000-0005-0000-0000-000024370000}"/>
    <cellStyle name="Normal 2 2 2 2 3 2 2 2 2 3 4" xfId="15131" xr:uid="{00000000-0005-0000-0000-000025370000}"/>
    <cellStyle name="Normal 2 2 2 2 3 2 2 2 2 3 5" xfId="15132" xr:uid="{00000000-0005-0000-0000-000026370000}"/>
    <cellStyle name="Normal 2 2 2 2 3 2 2 2 2 3 6" xfId="15133" xr:uid="{00000000-0005-0000-0000-000027370000}"/>
    <cellStyle name="Normal 2 2 2 2 3 2 2 2 2 3 7" xfId="15134" xr:uid="{00000000-0005-0000-0000-000028370000}"/>
    <cellStyle name="Normal 2 2 2 2 3 2 2 2 2 3 8" xfId="15135" xr:uid="{00000000-0005-0000-0000-000029370000}"/>
    <cellStyle name="Normal 2 2 2 2 3 2 2 2 2 4" xfId="15136" xr:uid="{00000000-0005-0000-0000-00002A370000}"/>
    <cellStyle name="Normal 2 2 2 2 3 2 2 2 2 4 2" xfId="15137" xr:uid="{00000000-0005-0000-0000-00002B370000}"/>
    <cellStyle name="Normal 2 2 2 2 3 2 2 2 2 4 2 2" xfId="15138" xr:uid="{00000000-0005-0000-0000-00002C370000}"/>
    <cellStyle name="Normal 2 2 2 2 3 2 2 2 2 4 2 3" xfId="15139" xr:uid="{00000000-0005-0000-0000-00002D370000}"/>
    <cellStyle name="Normal 2 2 2 2 3 2 2 2 2 4 3" xfId="15140" xr:uid="{00000000-0005-0000-0000-00002E370000}"/>
    <cellStyle name="Normal 2 2 2 2 3 2 2 2 2 4 4" xfId="15141" xr:uid="{00000000-0005-0000-0000-00002F370000}"/>
    <cellStyle name="Normal 2 2 2 2 3 2 2 2 2 4 5" xfId="15142" xr:uid="{00000000-0005-0000-0000-000030370000}"/>
    <cellStyle name="Normal 2 2 2 2 3 2 2 2 2 4 6" xfId="15143" xr:uid="{00000000-0005-0000-0000-000031370000}"/>
    <cellStyle name="Normal 2 2 2 2 3 2 2 2 2 4 7" xfId="15144" xr:uid="{00000000-0005-0000-0000-000032370000}"/>
    <cellStyle name="Normal 2 2 2 2 3 2 2 2 2 5" xfId="15145" xr:uid="{00000000-0005-0000-0000-000033370000}"/>
    <cellStyle name="Normal 2 2 2 2 3 2 2 2 2 5 2" xfId="15146" xr:uid="{00000000-0005-0000-0000-000034370000}"/>
    <cellStyle name="Normal 2 2 2 2 3 2 2 2 2 5 2 2" xfId="15147" xr:uid="{00000000-0005-0000-0000-000035370000}"/>
    <cellStyle name="Normal 2 2 2 2 3 2 2 2 2 5 2 3" xfId="15148" xr:uid="{00000000-0005-0000-0000-000036370000}"/>
    <cellStyle name="Normal 2 2 2 2 3 2 2 2 2 5 3" xfId="15149" xr:uid="{00000000-0005-0000-0000-000037370000}"/>
    <cellStyle name="Normal 2 2 2 2 3 2 2 2 2 5 4" xfId="15150" xr:uid="{00000000-0005-0000-0000-000038370000}"/>
    <cellStyle name="Normal 2 2 2 2 3 2 2 2 2 5 5" xfId="15151" xr:uid="{00000000-0005-0000-0000-000039370000}"/>
    <cellStyle name="Normal 2 2 2 2 3 2 2 2 2 6" xfId="15152" xr:uid="{00000000-0005-0000-0000-00003A370000}"/>
    <cellStyle name="Normal 2 2 2 2 3 2 2 2 2 6 2" xfId="15153" xr:uid="{00000000-0005-0000-0000-00003B370000}"/>
    <cellStyle name="Normal 2 2 2 2 3 2 2 2 2 6 3" xfId="15154" xr:uid="{00000000-0005-0000-0000-00003C370000}"/>
    <cellStyle name="Normal 2 2 2 2 3 2 2 2 2 7" xfId="15155" xr:uid="{00000000-0005-0000-0000-00003D370000}"/>
    <cellStyle name="Normal 2 2 2 2 3 2 2 2 2 7 2" xfId="15156" xr:uid="{00000000-0005-0000-0000-00003E370000}"/>
    <cellStyle name="Normal 2 2 2 2 3 2 2 2 2 8" xfId="15157" xr:uid="{00000000-0005-0000-0000-00003F370000}"/>
    <cellStyle name="Normal 2 2 2 2 3 2 2 2 2 8 2" xfId="15158" xr:uid="{00000000-0005-0000-0000-000040370000}"/>
    <cellStyle name="Normal 2 2 2 2 3 2 2 2 2 9" xfId="15159" xr:uid="{00000000-0005-0000-0000-000041370000}"/>
    <cellStyle name="Normal 2 2 2 2 3 2 2 2 2_Age_Gender" xfId="15160" xr:uid="{00000000-0005-0000-0000-000042370000}"/>
    <cellStyle name="Normal 2 2 2 2 3 2 2 2 3" xfId="15161" xr:uid="{00000000-0005-0000-0000-000043370000}"/>
    <cellStyle name="Normal 2 2 2 2 3 2 2 2 3 2" xfId="15162" xr:uid="{00000000-0005-0000-0000-000044370000}"/>
    <cellStyle name="Normal 2 2 2 2 3 2 2 2 4" xfId="15163" xr:uid="{00000000-0005-0000-0000-000045370000}"/>
    <cellStyle name="Normal 2 2 2 2 3 2 2 2 5" xfId="15164" xr:uid="{00000000-0005-0000-0000-000046370000}"/>
    <cellStyle name="Normal 2 2 2 2 3 2 2 2 6" xfId="15165" xr:uid="{00000000-0005-0000-0000-000047370000}"/>
    <cellStyle name="Normal 2 2 2 2 3 2 2 2 7" xfId="15166" xr:uid="{00000000-0005-0000-0000-000048370000}"/>
    <cellStyle name="Normal 2 2 2 2 3 2 2 2 8" xfId="15167" xr:uid="{00000000-0005-0000-0000-000049370000}"/>
    <cellStyle name="Normal 2 2 2 2 3 2 2 2 9" xfId="15168" xr:uid="{00000000-0005-0000-0000-00004A370000}"/>
    <cellStyle name="Normal 2 2 2 2 3 2 2 2_Age_Gender" xfId="15169" xr:uid="{00000000-0005-0000-0000-00004B370000}"/>
    <cellStyle name="Normal 2 2 2 2 3 2 2 3" xfId="15170" xr:uid="{00000000-0005-0000-0000-00004C370000}"/>
    <cellStyle name="Normal 2 2 2 2 3 2 2 3 10" xfId="15171" xr:uid="{00000000-0005-0000-0000-00004D370000}"/>
    <cellStyle name="Normal 2 2 2 2 3 2 2 3 2" xfId="15172" xr:uid="{00000000-0005-0000-0000-00004E370000}"/>
    <cellStyle name="Normal 2 2 2 2 3 2 2 3 2 2" xfId="15173" xr:uid="{00000000-0005-0000-0000-00004F370000}"/>
    <cellStyle name="Normal 2 2 2 2 3 2 2 3 2 2 2" xfId="15174" xr:uid="{00000000-0005-0000-0000-000050370000}"/>
    <cellStyle name="Normal 2 2 2 2 3 2 2 3 2 2 2 2" xfId="15175" xr:uid="{00000000-0005-0000-0000-000051370000}"/>
    <cellStyle name="Normal 2 2 2 2 3 2 2 3 2 2 2 3" xfId="15176" xr:uid="{00000000-0005-0000-0000-000052370000}"/>
    <cellStyle name="Normal 2 2 2 2 3 2 2 3 2 2 3" xfId="15177" xr:uid="{00000000-0005-0000-0000-000053370000}"/>
    <cellStyle name="Normal 2 2 2 2 3 2 2 3 2 2 4" xfId="15178" xr:uid="{00000000-0005-0000-0000-000054370000}"/>
    <cellStyle name="Normal 2 2 2 2 3 2 2 3 2 2 5" xfId="15179" xr:uid="{00000000-0005-0000-0000-000055370000}"/>
    <cellStyle name="Normal 2 2 2 2 3 2 2 3 2 3" xfId="15180" xr:uid="{00000000-0005-0000-0000-000056370000}"/>
    <cellStyle name="Normal 2 2 2 2 3 2 2 3 2 3 2" xfId="15181" xr:uid="{00000000-0005-0000-0000-000057370000}"/>
    <cellStyle name="Normal 2 2 2 2 3 2 2 3 2 3 3" xfId="15182" xr:uid="{00000000-0005-0000-0000-000058370000}"/>
    <cellStyle name="Normal 2 2 2 2 3 2 2 3 2 4" xfId="15183" xr:uid="{00000000-0005-0000-0000-000059370000}"/>
    <cellStyle name="Normal 2 2 2 2 3 2 2 3 2 5" xfId="15184" xr:uid="{00000000-0005-0000-0000-00005A370000}"/>
    <cellStyle name="Normal 2 2 2 2 3 2 2 3 2 6" xfId="15185" xr:uid="{00000000-0005-0000-0000-00005B370000}"/>
    <cellStyle name="Normal 2 2 2 2 3 2 2 3 2 7" xfId="15186" xr:uid="{00000000-0005-0000-0000-00005C370000}"/>
    <cellStyle name="Normal 2 2 2 2 3 2 2 3 2 8" xfId="15187" xr:uid="{00000000-0005-0000-0000-00005D370000}"/>
    <cellStyle name="Normal 2 2 2 2 3 2 2 3 3" xfId="15188" xr:uid="{00000000-0005-0000-0000-00005E370000}"/>
    <cellStyle name="Normal 2 2 2 2 3 2 2 3 3 2" xfId="15189" xr:uid="{00000000-0005-0000-0000-00005F370000}"/>
    <cellStyle name="Normal 2 2 2 2 3 2 2 3 3 2 2" xfId="15190" xr:uid="{00000000-0005-0000-0000-000060370000}"/>
    <cellStyle name="Normal 2 2 2 2 3 2 2 3 3 2 3" xfId="15191" xr:uid="{00000000-0005-0000-0000-000061370000}"/>
    <cellStyle name="Normal 2 2 2 2 3 2 2 3 3 3" xfId="15192" xr:uid="{00000000-0005-0000-0000-000062370000}"/>
    <cellStyle name="Normal 2 2 2 2 3 2 2 3 3 4" xfId="15193" xr:uid="{00000000-0005-0000-0000-000063370000}"/>
    <cellStyle name="Normal 2 2 2 2 3 2 2 3 3 5" xfId="15194" xr:uid="{00000000-0005-0000-0000-000064370000}"/>
    <cellStyle name="Normal 2 2 2 2 3 2 2 3 4" xfId="15195" xr:uid="{00000000-0005-0000-0000-000065370000}"/>
    <cellStyle name="Normal 2 2 2 2 3 2 2 3 4 2" xfId="15196" xr:uid="{00000000-0005-0000-0000-000066370000}"/>
    <cellStyle name="Normal 2 2 2 2 3 2 2 3 4 3" xfId="15197" xr:uid="{00000000-0005-0000-0000-000067370000}"/>
    <cellStyle name="Normal 2 2 2 2 3 2 2 3 5" xfId="15198" xr:uid="{00000000-0005-0000-0000-000068370000}"/>
    <cellStyle name="Normal 2 2 2 2 3 2 2 3 5 2" xfId="15199" xr:uid="{00000000-0005-0000-0000-000069370000}"/>
    <cellStyle name="Normal 2 2 2 2 3 2 2 3 6" xfId="15200" xr:uid="{00000000-0005-0000-0000-00006A370000}"/>
    <cellStyle name="Normal 2 2 2 2 3 2 2 3 6 2" xfId="15201" xr:uid="{00000000-0005-0000-0000-00006B370000}"/>
    <cellStyle name="Normal 2 2 2 2 3 2 2 3 7" xfId="15202" xr:uid="{00000000-0005-0000-0000-00006C370000}"/>
    <cellStyle name="Normal 2 2 2 2 3 2 2 3 8" xfId="15203" xr:uid="{00000000-0005-0000-0000-00006D370000}"/>
    <cellStyle name="Normal 2 2 2 2 3 2 2 3 9" xfId="15204" xr:uid="{00000000-0005-0000-0000-00006E370000}"/>
    <cellStyle name="Normal 2 2 2 2 3 2 2 3_Age_Gender" xfId="15205" xr:uid="{00000000-0005-0000-0000-00006F370000}"/>
    <cellStyle name="Normal 2 2 2 2 3 2 2 4" xfId="15206" xr:uid="{00000000-0005-0000-0000-000070370000}"/>
    <cellStyle name="Normal 2 2 2 2 3 2 2 4 2" xfId="15207" xr:uid="{00000000-0005-0000-0000-000071370000}"/>
    <cellStyle name="Normal 2 2 2 2 3 2 2 4 2 2" xfId="15208" xr:uid="{00000000-0005-0000-0000-000072370000}"/>
    <cellStyle name="Normal 2 2 2 2 3 2 2 4 2 2 2" xfId="15209" xr:uid="{00000000-0005-0000-0000-000073370000}"/>
    <cellStyle name="Normal 2 2 2 2 3 2 2 4 2 2 3" xfId="15210" xr:uid="{00000000-0005-0000-0000-000074370000}"/>
    <cellStyle name="Normal 2 2 2 2 3 2 2 4 2 3" xfId="15211" xr:uid="{00000000-0005-0000-0000-000075370000}"/>
    <cellStyle name="Normal 2 2 2 2 3 2 2 4 2 4" xfId="15212" xr:uid="{00000000-0005-0000-0000-000076370000}"/>
    <cellStyle name="Normal 2 2 2 2 3 2 2 4 2 5" xfId="15213" xr:uid="{00000000-0005-0000-0000-000077370000}"/>
    <cellStyle name="Normal 2 2 2 2 3 2 2 4 3" xfId="15214" xr:uid="{00000000-0005-0000-0000-000078370000}"/>
    <cellStyle name="Normal 2 2 2 2 3 2 2 4 3 2" xfId="15215" xr:uid="{00000000-0005-0000-0000-000079370000}"/>
    <cellStyle name="Normal 2 2 2 2 3 2 2 4 3 3" xfId="15216" xr:uid="{00000000-0005-0000-0000-00007A370000}"/>
    <cellStyle name="Normal 2 2 2 2 3 2 2 4 4" xfId="15217" xr:uid="{00000000-0005-0000-0000-00007B370000}"/>
    <cellStyle name="Normal 2 2 2 2 3 2 2 4 5" xfId="15218" xr:uid="{00000000-0005-0000-0000-00007C370000}"/>
    <cellStyle name="Normal 2 2 2 2 3 2 2 4 6" xfId="15219" xr:uid="{00000000-0005-0000-0000-00007D370000}"/>
    <cellStyle name="Normal 2 2 2 2 3 2 2 4 7" xfId="15220" xr:uid="{00000000-0005-0000-0000-00007E370000}"/>
    <cellStyle name="Normal 2 2 2 2 3 2 2 4 8" xfId="15221" xr:uid="{00000000-0005-0000-0000-00007F370000}"/>
    <cellStyle name="Normal 2 2 2 2 3 2 2 5" xfId="15222" xr:uid="{00000000-0005-0000-0000-000080370000}"/>
    <cellStyle name="Normal 2 2 2 2 3 2 2 5 2" xfId="15223" xr:uid="{00000000-0005-0000-0000-000081370000}"/>
    <cellStyle name="Normal 2 2 2 2 3 2 2 5 2 2" xfId="15224" xr:uid="{00000000-0005-0000-0000-000082370000}"/>
    <cellStyle name="Normal 2 2 2 2 3 2 2 5 2 3" xfId="15225" xr:uid="{00000000-0005-0000-0000-000083370000}"/>
    <cellStyle name="Normal 2 2 2 2 3 2 2 5 3" xfId="15226" xr:uid="{00000000-0005-0000-0000-000084370000}"/>
    <cellStyle name="Normal 2 2 2 2 3 2 2 5 4" xfId="15227" xr:uid="{00000000-0005-0000-0000-000085370000}"/>
    <cellStyle name="Normal 2 2 2 2 3 2 2 5 5" xfId="15228" xr:uid="{00000000-0005-0000-0000-000086370000}"/>
    <cellStyle name="Normal 2 2 2 2 3 2 2 5 6" xfId="15229" xr:uid="{00000000-0005-0000-0000-000087370000}"/>
    <cellStyle name="Normal 2 2 2 2 3 2 2 5 7" xfId="15230" xr:uid="{00000000-0005-0000-0000-000088370000}"/>
    <cellStyle name="Normal 2 2 2 2 3 2 2 6" xfId="15231" xr:uid="{00000000-0005-0000-0000-000089370000}"/>
    <cellStyle name="Normal 2 2 2 2 3 2 2 6 2" xfId="15232" xr:uid="{00000000-0005-0000-0000-00008A370000}"/>
    <cellStyle name="Normal 2 2 2 2 3 2 2 6 2 2" xfId="15233" xr:uid="{00000000-0005-0000-0000-00008B370000}"/>
    <cellStyle name="Normal 2 2 2 2 3 2 2 6 2 3" xfId="15234" xr:uid="{00000000-0005-0000-0000-00008C370000}"/>
    <cellStyle name="Normal 2 2 2 2 3 2 2 6 3" xfId="15235" xr:uid="{00000000-0005-0000-0000-00008D370000}"/>
    <cellStyle name="Normal 2 2 2 2 3 2 2 6 4" xfId="15236" xr:uid="{00000000-0005-0000-0000-00008E370000}"/>
    <cellStyle name="Normal 2 2 2 2 3 2 2 6 5" xfId="15237" xr:uid="{00000000-0005-0000-0000-00008F370000}"/>
    <cellStyle name="Normal 2 2 2 2 3 2 2 7" xfId="15238" xr:uid="{00000000-0005-0000-0000-000090370000}"/>
    <cellStyle name="Normal 2 2 2 2 3 2 2 7 2" xfId="15239" xr:uid="{00000000-0005-0000-0000-000091370000}"/>
    <cellStyle name="Normal 2 2 2 2 3 2 2 7 3" xfId="15240" xr:uid="{00000000-0005-0000-0000-000092370000}"/>
    <cellStyle name="Normal 2 2 2 2 3 2 2 8" xfId="15241" xr:uid="{00000000-0005-0000-0000-000093370000}"/>
    <cellStyle name="Normal 2 2 2 2 3 2 2 8 2" xfId="15242" xr:uid="{00000000-0005-0000-0000-000094370000}"/>
    <cellStyle name="Normal 2 2 2 2 3 2 2 9" xfId="15243" xr:uid="{00000000-0005-0000-0000-000095370000}"/>
    <cellStyle name="Normal 2 2 2 2 3 2 2 9 2" xfId="15244" xr:uid="{00000000-0005-0000-0000-000096370000}"/>
    <cellStyle name="Normal 2 2 2 2 3 2 2_Age_Gender" xfId="15245" xr:uid="{00000000-0005-0000-0000-000097370000}"/>
    <cellStyle name="Normal 2 2 2 2 3 2 3" xfId="245" xr:uid="{00000000-0005-0000-0000-000098370000}"/>
    <cellStyle name="Normal 2 2 2 2 3 2 3 10" xfId="15246" xr:uid="{00000000-0005-0000-0000-000099370000}"/>
    <cellStyle name="Normal 2 2 2 2 3 2 3 11" xfId="15247" xr:uid="{00000000-0005-0000-0000-00009A370000}"/>
    <cellStyle name="Normal 2 2 2 2 3 2 3 12" xfId="15248" xr:uid="{00000000-0005-0000-0000-00009B370000}"/>
    <cellStyle name="Normal 2 2 2 2 3 2 3 2" xfId="15249" xr:uid="{00000000-0005-0000-0000-00009C370000}"/>
    <cellStyle name="Normal 2 2 2 2 3 2 3 2 10" xfId="15250" xr:uid="{00000000-0005-0000-0000-00009D370000}"/>
    <cellStyle name="Normal 2 2 2 2 3 2 3 2 2" xfId="15251" xr:uid="{00000000-0005-0000-0000-00009E370000}"/>
    <cellStyle name="Normal 2 2 2 2 3 2 3 2 2 2" xfId="15252" xr:uid="{00000000-0005-0000-0000-00009F370000}"/>
    <cellStyle name="Normal 2 2 2 2 3 2 3 2 2 2 2" xfId="15253" xr:uid="{00000000-0005-0000-0000-0000A0370000}"/>
    <cellStyle name="Normal 2 2 2 2 3 2 3 2 2 2 2 2" xfId="15254" xr:uid="{00000000-0005-0000-0000-0000A1370000}"/>
    <cellStyle name="Normal 2 2 2 2 3 2 3 2 2 2 2 3" xfId="15255" xr:uid="{00000000-0005-0000-0000-0000A2370000}"/>
    <cellStyle name="Normal 2 2 2 2 3 2 3 2 2 2 3" xfId="15256" xr:uid="{00000000-0005-0000-0000-0000A3370000}"/>
    <cellStyle name="Normal 2 2 2 2 3 2 3 2 2 2 4" xfId="15257" xr:uid="{00000000-0005-0000-0000-0000A4370000}"/>
    <cellStyle name="Normal 2 2 2 2 3 2 3 2 2 2 5" xfId="15258" xr:uid="{00000000-0005-0000-0000-0000A5370000}"/>
    <cellStyle name="Normal 2 2 2 2 3 2 3 2 2 3" xfId="15259" xr:uid="{00000000-0005-0000-0000-0000A6370000}"/>
    <cellStyle name="Normal 2 2 2 2 3 2 3 2 2 3 2" xfId="15260" xr:uid="{00000000-0005-0000-0000-0000A7370000}"/>
    <cellStyle name="Normal 2 2 2 2 3 2 3 2 2 3 3" xfId="15261" xr:uid="{00000000-0005-0000-0000-0000A8370000}"/>
    <cellStyle name="Normal 2 2 2 2 3 2 3 2 2 4" xfId="15262" xr:uid="{00000000-0005-0000-0000-0000A9370000}"/>
    <cellStyle name="Normal 2 2 2 2 3 2 3 2 2 5" xfId="15263" xr:uid="{00000000-0005-0000-0000-0000AA370000}"/>
    <cellStyle name="Normal 2 2 2 2 3 2 3 2 2 6" xfId="15264" xr:uid="{00000000-0005-0000-0000-0000AB370000}"/>
    <cellStyle name="Normal 2 2 2 2 3 2 3 2 2 7" xfId="15265" xr:uid="{00000000-0005-0000-0000-0000AC370000}"/>
    <cellStyle name="Normal 2 2 2 2 3 2 3 2 2 8" xfId="15266" xr:uid="{00000000-0005-0000-0000-0000AD370000}"/>
    <cellStyle name="Normal 2 2 2 2 3 2 3 2 3" xfId="15267" xr:uid="{00000000-0005-0000-0000-0000AE370000}"/>
    <cellStyle name="Normal 2 2 2 2 3 2 3 2 3 2" xfId="15268" xr:uid="{00000000-0005-0000-0000-0000AF370000}"/>
    <cellStyle name="Normal 2 2 2 2 3 2 3 2 3 2 2" xfId="15269" xr:uid="{00000000-0005-0000-0000-0000B0370000}"/>
    <cellStyle name="Normal 2 2 2 2 3 2 3 2 3 2 3" xfId="15270" xr:uid="{00000000-0005-0000-0000-0000B1370000}"/>
    <cellStyle name="Normal 2 2 2 2 3 2 3 2 3 3" xfId="15271" xr:uid="{00000000-0005-0000-0000-0000B2370000}"/>
    <cellStyle name="Normal 2 2 2 2 3 2 3 2 3 4" xfId="15272" xr:uid="{00000000-0005-0000-0000-0000B3370000}"/>
    <cellStyle name="Normal 2 2 2 2 3 2 3 2 3 5" xfId="15273" xr:uid="{00000000-0005-0000-0000-0000B4370000}"/>
    <cellStyle name="Normal 2 2 2 2 3 2 3 2 4" xfId="15274" xr:uid="{00000000-0005-0000-0000-0000B5370000}"/>
    <cellStyle name="Normal 2 2 2 2 3 2 3 2 4 2" xfId="15275" xr:uid="{00000000-0005-0000-0000-0000B6370000}"/>
    <cellStyle name="Normal 2 2 2 2 3 2 3 2 4 3" xfId="15276" xr:uid="{00000000-0005-0000-0000-0000B7370000}"/>
    <cellStyle name="Normal 2 2 2 2 3 2 3 2 5" xfId="15277" xr:uid="{00000000-0005-0000-0000-0000B8370000}"/>
    <cellStyle name="Normal 2 2 2 2 3 2 3 2 5 2" xfId="15278" xr:uid="{00000000-0005-0000-0000-0000B9370000}"/>
    <cellStyle name="Normal 2 2 2 2 3 2 3 2 6" xfId="15279" xr:uid="{00000000-0005-0000-0000-0000BA370000}"/>
    <cellStyle name="Normal 2 2 2 2 3 2 3 2 6 2" xfId="15280" xr:uid="{00000000-0005-0000-0000-0000BB370000}"/>
    <cellStyle name="Normal 2 2 2 2 3 2 3 2 7" xfId="15281" xr:uid="{00000000-0005-0000-0000-0000BC370000}"/>
    <cellStyle name="Normal 2 2 2 2 3 2 3 2 8" xfId="15282" xr:uid="{00000000-0005-0000-0000-0000BD370000}"/>
    <cellStyle name="Normal 2 2 2 2 3 2 3 2 9" xfId="15283" xr:uid="{00000000-0005-0000-0000-0000BE370000}"/>
    <cellStyle name="Normal 2 2 2 2 3 2 3 2_Age_Gender" xfId="15284" xr:uid="{00000000-0005-0000-0000-0000BF370000}"/>
    <cellStyle name="Normal 2 2 2 2 3 2 3 3" xfId="15285" xr:uid="{00000000-0005-0000-0000-0000C0370000}"/>
    <cellStyle name="Normal 2 2 2 2 3 2 3 3 2" xfId="15286" xr:uid="{00000000-0005-0000-0000-0000C1370000}"/>
    <cellStyle name="Normal 2 2 2 2 3 2 3 3 2 2" xfId="15287" xr:uid="{00000000-0005-0000-0000-0000C2370000}"/>
    <cellStyle name="Normal 2 2 2 2 3 2 3 3 2 2 2" xfId="15288" xr:uid="{00000000-0005-0000-0000-0000C3370000}"/>
    <cellStyle name="Normal 2 2 2 2 3 2 3 3 2 2 3" xfId="15289" xr:uid="{00000000-0005-0000-0000-0000C4370000}"/>
    <cellStyle name="Normal 2 2 2 2 3 2 3 3 2 3" xfId="15290" xr:uid="{00000000-0005-0000-0000-0000C5370000}"/>
    <cellStyle name="Normal 2 2 2 2 3 2 3 3 2 4" xfId="15291" xr:uid="{00000000-0005-0000-0000-0000C6370000}"/>
    <cellStyle name="Normal 2 2 2 2 3 2 3 3 2 5" xfId="15292" xr:uid="{00000000-0005-0000-0000-0000C7370000}"/>
    <cellStyle name="Normal 2 2 2 2 3 2 3 3 3" xfId="15293" xr:uid="{00000000-0005-0000-0000-0000C8370000}"/>
    <cellStyle name="Normal 2 2 2 2 3 2 3 3 3 2" xfId="15294" xr:uid="{00000000-0005-0000-0000-0000C9370000}"/>
    <cellStyle name="Normal 2 2 2 2 3 2 3 3 3 3" xfId="15295" xr:uid="{00000000-0005-0000-0000-0000CA370000}"/>
    <cellStyle name="Normal 2 2 2 2 3 2 3 3 4" xfId="15296" xr:uid="{00000000-0005-0000-0000-0000CB370000}"/>
    <cellStyle name="Normal 2 2 2 2 3 2 3 3 5" xfId="15297" xr:uid="{00000000-0005-0000-0000-0000CC370000}"/>
    <cellStyle name="Normal 2 2 2 2 3 2 3 3 6" xfId="15298" xr:uid="{00000000-0005-0000-0000-0000CD370000}"/>
    <cellStyle name="Normal 2 2 2 2 3 2 3 3 7" xfId="15299" xr:uid="{00000000-0005-0000-0000-0000CE370000}"/>
    <cellStyle name="Normal 2 2 2 2 3 2 3 3 8" xfId="15300" xr:uid="{00000000-0005-0000-0000-0000CF370000}"/>
    <cellStyle name="Normal 2 2 2 2 3 2 3 4" xfId="15301" xr:uid="{00000000-0005-0000-0000-0000D0370000}"/>
    <cellStyle name="Normal 2 2 2 2 3 2 3 4 2" xfId="15302" xr:uid="{00000000-0005-0000-0000-0000D1370000}"/>
    <cellStyle name="Normal 2 2 2 2 3 2 3 4 2 2" xfId="15303" xr:uid="{00000000-0005-0000-0000-0000D2370000}"/>
    <cellStyle name="Normal 2 2 2 2 3 2 3 4 2 3" xfId="15304" xr:uid="{00000000-0005-0000-0000-0000D3370000}"/>
    <cellStyle name="Normal 2 2 2 2 3 2 3 4 3" xfId="15305" xr:uid="{00000000-0005-0000-0000-0000D4370000}"/>
    <cellStyle name="Normal 2 2 2 2 3 2 3 4 4" xfId="15306" xr:uid="{00000000-0005-0000-0000-0000D5370000}"/>
    <cellStyle name="Normal 2 2 2 2 3 2 3 4 5" xfId="15307" xr:uid="{00000000-0005-0000-0000-0000D6370000}"/>
    <cellStyle name="Normal 2 2 2 2 3 2 3 4 6" xfId="15308" xr:uid="{00000000-0005-0000-0000-0000D7370000}"/>
    <cellStyle name="Normal 2 2 2 2 3 2 3 4 7" xfId="15309" xr:uid="{00000000-0005-0000-0000-0000D8370000}"/>
    <cellStyle name="Normal 2 2 2 2 3 2 3 5" xfId="15310" xr:uid="{00000000-0005-0000-0000-0000D9370000}"/>
    <cellStyle name="Normal 2 2 2 2 3 2 3 5 2" xfId="15311" xr:uid="{00000000-0005-0000-0000-0000DA370000}"/>
    <cellStyle name="Normal 2 2 2 2 3 2 3 5 2 2" xfId="15312" xr:uid="{00000000-0005-0000-0000-0000DB370000}"/>
    <cellStyle name="Normal 2 2 2 2 3 2 3 5 2 3" xfId="15313" xr:uid="{00000000-0005-0000-0000-0000DC370000}"/>
    <cellStyle name="Normal 2 2 2 2 3 2 3 5 3" xfId="15314" xr:uid="{00000000-0005-0000-0000-0000DD370000}"/>
    <cellStyle name="Normal 2 2 2 2 3 2 3 5 4" xfId="15315" xr:uid="{00000000-0005-0000-0000-0000DE370000}"/>
    <cellStyle name="Normal 2 2 2 2 3 2 3 5 5" xfId="15316" xr:uid="{00000000-0005-0000-0000-0000DF370000}"/>
    <cellStyle name="Normal 2 2 2 2 3 2 3 6" xfId="15317" xr:uid="{00000000-0005-0000-0000-0000E0370000}"/>
    <cellStyle name="Normal 2 2 2 2 3 2 3 6 2" xfId="15318" xr:uid="{00000000-0005-0000-0000-0000E1370000}"/>
    <cellStyle name="Normal 2 2 2 2 3 2 3 6 3" xfId="15319" xr:uid="{00000000-0005-0000-0000-0000E2370000}"/>
    <cellStyle name="Normal 2 2 2 2 3 2 3 7" xfId="15320" xr:uid="{00000000-0005-0000-0000-0000E3370000}"/>
    <cellStyle name="Normal 2 2 2 2 3 2 3 7 2" xfId="15321" xr:uid="{00000000-0005-0000-0000-0000E4370000}"/>
    <cellStyle name="Normal 2 2 2 2 3 2 3 8" xfId="15322" xr:uid="{00000000-0005-0000-0000-0000E5370000}"/>
    <cellStyle name="Normal 2 2 2 2 3 2 3 8 2" xfId="15323" xr:uid="{00000000-0005-0000-0000-0000E6370000}"/>
    <cellStyle name="Normal 2 2 2 2 3 2 3 9" xfId="15324" xr:uid="{00000000-0005-0000-0000-0000E7370000}"/>
    <cellStyle name="Normal 2 2 2 2 3 2 3_Age_Gender" xfId="15325" xr:uid="{00000000-0005-0000-0000-0000E8370000}"/>
    <cellStyle name="Normal 2 2 2 2 3 2 4" xfId="246" xr:uid="{00000000-0005-0000-0000-0000E9370000}"/>
    <cellStyle name="Normal 2 2 2 2 3 2 4 10" xfId="15326" xr:uid="{00000000-0005-0000-0000-0000EA370000}"/>
    <cellStyle name="Normal 2 2 2 2 3 2 4 11" xfId="15327" xr:uid="{00000000-0005-0000-0000-0000EB370000}"/>
    <cellStyle name="Normal 2 2 2 2 3 2 4 12" xfId="15328" xr:uid="{00000000-0005-0000-0000-0000EC370000}"/>
    <cellStyle name="Normal 2 2 2 2 3 2 4 2" xfId="15329" xr:uid="{00000000-0005-0000-0000-0000ED370000}"/>
    <cellStyle name="Normal 2 2 2 2 3 2 4 2 10" xfId="15330" xr:uid="{00000000-0005-0000-0000-0000EE370000}"/>
    <cellStyle name="Normal 2 2 2 2 3 2 4 2 2" xfId="15331" xr:uid="{00000000-0005-0000-0000-0000EF370000}"/>
    <cellStyle name="Normal 2 2 2 2 3 2 4 2 2 2" xfId="15332" xr:uid="{00000000-0005-0000-0000-0000F0370000}"/>
    <cellStyle name="Normal 2 2 2 2 3 2 4 2 2 2 2" xfId="15333" xr:uid="{00000000-0005-0000-0000-0000F1370000}"/>
    <cellStyle name="Normal 2 2 2 2 3 2 4 2 2 2 2 2" xfId="15334" xr:uid="{00000000-0005-0000-0000-0000F2370000}"/>
    <cellStyle name="Normal 2 2 2 2 3 2 4 2 2 2 2 3" xfId="15335" xr:uid="{00000000-0005-0000-0000-0000F3370000}"/>
    <cellStyle name="Normal 2 2 2 2 3 2 4 2 2 2 3" xfId="15336" xr:uid="{00000000-0005-0000-0000-0000F4370000}"/>
    <cellStyle name="Normal 2 2 2 2 3 2 4 2 2 2 4" xfId="15337" xr:uid="{00000000-0005-0000-0000-0000F5370000}"/>
    <cellStyle name="Normal 2 2 2 2 3 2 4 2 2 2 5" xfId="15338" xr:uid="{00000000-0005-0000-0000-0000F6370000}"/>
    <cellStyle name="Normal 2 2 2 2 3 2 4 2 2 3" xfId="15339" xr:uid="{00000000-0005-0000-0000-0000F7370000}"/>
    <cellStyle name="Normal 2 2 2 2 3 2 4 2 2 3 2" xfId="15340" xr:uid="{00000000-0005-0000-0000-0000F8370000}"/>
    <cellStyle name="Normal 2 2 2 2 3 2 4 2 2 3 3" xfId="15341" xr:uid="{00000000-0005-0000-0000-0000F9370000}"/>
    <cellStyle name="Normal 2 2 2 2 3 2 4 2 2 4" xfId="15342" xr:uid="{00000000-0005-0000-0000-0000FA370000}"/>
    <cellStyle name="Normal 2 2 2 2 3 2 4 2 2 5" xfId="15343" xr:uid="{00000000-0005-0000-0000-0000FB370000}"/>
    <cellStyle name="Normal 2 2 2 2 3 2 4 2 2 6" xfId="15344" xr:uid="{00000000-0005-0000-0000-0000FC370000}"/>
    <cellStyle name="Normal 2 2 2 2 3 2 4 2 2 7" xfId="15345" xr:uid="{00000000-0005-0000-0000-0000FD370000}"/>
    <cellStyle name="Normal 2 2 2 2 3 2 4 2 2 8" xfId="15346" xr:uid="{00000000-0005-0000-0000-0000FE370000}"/>
    <cellStyle name="Normal 2 2 2 2 3 2 4 2 3" xfId="15347" xr:uid="{00000000-0005-0000-0000-0000FF370000}"/>
    <cellStyle name="Normal 2 2 2 2 3 2 4 2 3 2" xfId="15348" xr:uid="{00000000-0005-0000-0000-000000380000}"/>
    <cellStyle name="Normal 2 2 2 2 3 2 4 2 3 2 2" xfId="15349" xr:uid="{00000000-0005-0000-0000-000001380000}"/>
    <cellStyle name="Normal 2 2 2 2 3 2 4 2 3 2 3" xfId="15350" xr:uid="{00000000-0005-0000-0000-000002380000}"/>
    <cellStyle name="Normal 2 2 2 2 3 2 4 2 3 3" xfId="15351" xr:uid="{00000000-0005-0000-0000-000003380000}"/>
    <cellStyle name="Normal 2 2 2 2 3 2 4 2 3 4" xfId="15352" xr:uid="{00000000-0005-0000-0000-000004380000}"/>
    <cellStyle name="Normal 2 2 2 2 3 2 4 2 3 5" xfId="15353" xr:uid="{00000000-0005-0000-0000-000005380000}"/>
    <cellStyle name="Normal 2 2 2 2 3 2 4 2 4" xfId="15354" xr:uid="{00000000-0005-0000-0000-000006380000}"/>
    <cellStyle name="Normal 2 2 2 2 3 2 4 2 4 2" xfId="15355" xr:uid="{00000000-0005-0000-0000-000007380000}"/>
    <cellStyle name="Normal 2 2 2 2 3 2 4 2 4 3" xfId="15356" xr:uid="{00000000-0005-0000-0000-000008380000}"/>
    <cellStyle name="Normal 2 2 2 2 3 2 4 2 5" xfId="15357" xr:uid="{00000000-0005-0000-0000-000009380000}"/>
    <cellStyle name="Normal 2 2 2 2 3 2 4 2 5 2" xfId="15358" xr:uid="{00000000-0005-0000-0000-00000A380000}"/>
    <cellStyle name="Normal 2 2 2 2 3 2 4 2 6" xfId="15359" xr:uid="{00000000-0005-0000-0000-00000B380000}"/>
    <cellStyle name="Normal 2 2 2 2 3 2 4 2 6 2" xfId="15360" xr:uid="{00000000-0005-0000-0000-00000C380000}"/>
    <cellStyle name="Normal 2 2 2 2 3 2 4 2 7" xfId="15361" xr:uid="{00000000-0005-0000-0000-00000D380000}"/>
    <cellStyle name="Normal 2 2 2 2 3 2 4 2 8" xfId="15362" xr:uid="{00000000-0005-0000-0000-00000E380000}"/>
    <cellStyle name="Normal 2 2 2 2 3 2 4 2 9" xfId="15363" xr:uid="{00000000-0005-0000-0000-00000F380000}"/>
    <cellStyle name="Normal 2 2 2 2 3 2 4 2_Age_Gender" xfId="15364" xr:uid="{00000000-0005-0000-0000-000010380000}"/>
    <cellStyle name="Normal 2 2 2 2 3 2 4 3" xfId="15365" xr:uid="{00000000-0005-0000-0000-000011380000}"/>
    <cellStyle name="Normal 2 2 2 2 3 2 4 3 2" xfId="15366" xr:uid="{00000000-0005-0000-0000-000012380000}"/>
    <cellStyle name="Normal 2 2 2 2 3 2 4 3 2 2" xfId="15367" xr:uid="{00000000-0005-0000-0000-000013380000}"/>
    <cellStyle name="Normal 2 2 2 2 3 2 4 3 2 2 2" xfId="15368" xr:uid="{00000000-0005-0000-0000-000014380000}"/>
    <cellStyle name="Normal 2 2 2 2 3 2 4 3 2 2 3" xfId="15369" xr:uid="{00000000-0005-0000-0000-000015380000}"/>
    <cellStyle name="Normal 2 2 2 2 3 2 4 3 2 3" xfId="15370" xr:uid="{00000000-0005-0000-0000-000016380000}"/>
    <cellStyle name="Normal 2 2 2 2 3 2 4 3 2 4" xfId="15371" xr:uid="{00000000-0005-0000-0000-000017380000}"/>
    <cellStyle name="Normal 2 2 2 2 3 2 4 3 2 5" xfId="15372" xr:uid="{00000000-0005-0000-0000-000018380000}"/>
    <cellStyle name="Normal 2 2 2 2 3 2 4 3 3" xfId="15373" xr:uid="{00000000-0005-0000-0000-000019380000}"/>
    <cellStyle name="Normal 2 2 2 2 3 2 4 3 3 2" xfId="15374" xr:uid="{00000000-0005-0000-0000-00001A380000}"/>
    <cellStyle name="Normal 2 2 2 2 3 2 4 3 3 3" xfId="15375" xr:uid="{00000000-0005-0000-0000-00001B380000}"/>
    <cellStyle name="Normal 2 2 2 2 3 2 4 3 4" xfId="15376" xr:uid="{00000000-0005-0000-0000-00001C380000}"/>
    <cellStyle name="Normal 2 2 2 2 3 2 4 3 5" xfId="15377" xr:uid="{00000000-0005-0000-0000-00001D380000}"/>
    <cellStyle name="Normal 2 2 2 2 3 2 4 3 6" xfId="15378" xr:uid="{00000000-0005-0000-0000-00001E380000}"/>
    <cellStyle name="Normal 2 2 2 2 3 2 4 3 7" xfId="15379" xr:uid="{00000000-0005-0000-0000-00001F380000}"/>
    <cellStyle name="Normal 2 2 2 2 3 2 4 3 8" xfId="15380" xr:uid="{00000000-0005-0000-0000-000020380000}"/>
    <cellStyle name="Normal 2 2 2 2 3 2 4 4" xfId="15381" xr:uid="{00000000-0005-0000-0000-000021380000}"/>
    <cellStyle name="Normal 2 2 2 2 3 2 4 4 2" xfId="15382" xr:uid="{00000000-0005-0000-0000-000022380000}"/>
    <cellStyle name="Normal 2 2 2 2 3 2 4 4 2 2" xfId="15383" xr:uid="{00000000-0005-0000-0000-000023380000}"/>
    <cellStyle name="Normal 2 2 2 2 3 2 4 4 2 3" xfId="15384" xr:uid="{00000000-0005-0000-0000-000024380000}"/>
    <cellStyle name="Normal 2 2 2 2 3 2 4 4 3" xfId="15385" xr:uid="{00000000-0005-0000-0000-000025380000}"/>
    <cellStyle name="Normal 2 2 2 2 3 2 4 4 4" xfId="15386" xr:uid="{00000000-0005-0000-0000-000026380000}"/>
    <cellStyle name="Normal 2 2 2 2 3 2 4 4 5" xfId="15387" xr:uid="{00000000-0005-0000-0000-000027380000}"/>
    <cellStyle name="Normal 2 2 2 2 3 2 4 4 6" xfId="15388" xr:uid="{00000000-0005-0000-0000-000028380000}"/>
    <cellStyle name="Normal 2 2 2 2 3 2 4 4 7" xfId="15389" xr:uid="{00000000-0005-0000-0000-000029380000}"/>
    <cellStyle name="Normal 2 2 2 2 3 2 4 5" xfId="15390" xr:uid="{00000000-0005-0000-0000-00002A380000}"/>
    <cellStyle name="Normal 2 2 2 2 3 2 4 5 2" xfId="15391" xr:uid="{00000000-0005-0000-0000-00002B380000}"/>
    <cellStyle name="Normal 2 2 2 2 3 2 4 5 2 2" xfId="15392" xr:uid="{00000000-0005-0000-0000-00002C380000}"/>
    <cellStyle name="Normal 2 2 2 2 3 2 4 5 2 3" xfId="15393" xr:uid="{00000000-0005-0000-0000-00002D380000}"/>
    <cellStyle name="Normal 2 2 2 2 3 2 4 5 3" xfId="15394" xr:uid="{00000000-0005-0000-0000-00002E380000}"/>
    <cellStyle name="Normal 2 2 2 2 3 2 4 5 4" xfId="15395" xr:uid="{00000000-0005-0000-0000-00002F380000}"/>
    <cellStyle name="Normal 2 2 2 2 3 2 4 5 5" xfId="15396" xr:uid="{00000000-0005-0000-0000-000030380000}"/>
    <cellStyle name="Normal 2 2 2 2 3 2 4 6" xfId="15397" xr:uid="{00000000-0005-0000-0000-000031380000}"/>
    <cellStyle name="Normal 2 2 2 2 3 2 4 6 2" xfId="15398" xr:uid="{00000000-0005-0000-0000-000032380000}"/>
    <cellStyle name="Normal 2 2 2 2 3 2 4 6 3" xfId="15399" xr:uid="{00000000-0005-0000-0000-000033380000}"/>
    <cellStyle name="Normal 2 2 2 2 3 2 4 7" xfId="15400" xr:uid="{00000000-0005-0000-0000-000034380000}"/>
    <cellStyle name="Normal 2 2 2 2 3 2 4 7 2" xfId="15401" xr:uid="{00000000-0005-0000-0000-000035380000}"/>
    <cellStyle name="Normal 2 2 2 2 3 2 4 8" xfId="15402" xr:uid="{00000000-0005-0000-0000-000036380000}"/>
    <cellStyle name="Normal 2 2 2 2 3 2 4 8 2" xfId="15403" xr:uid="{00000000-0005-0000-0000-000037380000}"/>
    <cellStyle name="Normal 2 2 2 2 3 2 4 9" xfId="15404" xr:uid="{00000000-0005-0000-0000-000038380000}"/>
    <cellStyle name="Normal 2 2 2 2 3 2 4_Age_Gender" xfId="15405" xr:uid="{00000000-0005-0000-0000-000039380000}"/>
    <cellStyle name="Normal 2 2 2 2 3 2 5" xfId="15406" xr:uid="{00000000-0005-0000-0000-00003A380000}"/>
    <cellStyle name="Normal 2 2 2 2 3 2 5 2" xfId="15407" xr:uid="{00000000-0005-0000-0000-00003B380000}"/>
    <cellStyle name="Normal 2 2 2 2 3 2 6" xfId="15408" xr:uid="{00000000-0005-0000-0000-00003C380000}"/>
    <cellStyle name="Normal 2 2 2 2 3 2 7" xfId="15409" xr:uid="{00000000-0005-0000-0000-00003D380000}"/>
    <cellStyle name="Normal 2 2 2 2 3 2 8" xfId="15410" xr:uid="{00000000-0005-0000-0000-00003E380000}"/>
    <cellStyle name="Normal 2 2 2 2 3 2 9" xfId="15411" xr:uid="{00000000-0005-0000-0000-00003F380000}"/>
    <cellStyle name="Normal 2 2 2 2 3 2_Age_Gender" xfId="15412" xr:uid="{00000000-0005-0000-0000-000040380000}"/>
    <cellStyle name="Normal 2 2 2 2 3 3" xfId="247" xr:uid="{00000000-0005-0000-0000-000041380000}"/>
    <cellStyle name="Normal 2 2 2 2 3 3 2" xfId="248" xr:uid="{00000000-0005-0000-0000-000042380000}"/>
    <cellStyle name="Normal 2 2 2 2 3 3 2 10" xfId="15413" xr:uid="{00000000-0005-0000-0000-000043380000}"/>
    <cellStyle name="Normal 2 2 2 2 3 3 2 10 2" xfId="15414" xr:uid="{00000000-0005-0000-0000-000044380000}"/>
    <cellStyle name="Normal 2 2 2 2 3 3 2 11" xfId="15415" xr:uid="{00000000-0005-0000-0000-000045380000}"/>
    <cellStyle name="Normal 2 2 2 2 3 3 2 11 2" xfId="15416" xr:uid="{00000000-0005-0000-0000-000046380000}"/>
    <cellStyle name="Normal 2 2 2 2 3 3 2 12" xfId="15417" xr:uid="{00000000-0005-0000-0000-000047380000}"/>
    <cellStyle name="Normal 2 2 2 2 3 3 2 13" xfId="15418" xr:uid="{00000000-0005-0000-0000-000048380000}"/>
    <cellStyle name="Normal 2 2 2 2 3 3 2 14" xfId="15419" xr:uid="{00000000-0005-0000-0000-000049380000}"/>
    <cellStyle name="Normal 2 2 2 2 3 3 2 15" xfId="15420" xr:uid="{00000000-0005-0000-0000-00004A380000}"/>
    <cellStyle name="Normal 2 2 2 2 3 3 2 2" xfId="249" xr:uid="{00000000-0005-0000-0000-00004B380000}"/>
    <cellStyle name="Normal 2 2 2 2 3 3 2 2 2" xfId="15421" xr:uid="{00000000-0005-0000-0000-00004C380000}"/>
    <cellStyle name="Normal 2 2 2 2 3 3 2 2 2 2" xfId="15422" xr:uid="{00000000-0005-0000-0000-00004D380000}"/>
    <cellStyle name="Normal 2 2 2 2 3 3 2 2 3" xfId="15423" xr:uid="{00000000-0005-0000-0000-00004E380000}"/>
    <cellStyle name="Normal 2 2 2 2 3 3 2 2 4" xfId="15424" xr:uid="{00000000-0005-0000-0000-00004F380000}"/>
    <cellStyle name="Normal 2 2 2 2 3 3 2 2_Age_Gender" xfId="15425" xr:uid="{00000000-0005-0000-0000-000050380000}"/>
    <cellStyle name="Normal 2 2 2 2 3 3 2 3" xfId="15426" xr:uid="{00000000-0005-0000-0000-000051380000}"/>
    <cellStyle name="Normal 2 2 2 2 3 3 2 3 10" xfId="15427" xr:uid="{00000000-0005-0000-0000-000052380000}"/>
    <cellStyle name="Normal 2 2 2 2 3 3 2 3 2" xfId="15428" xr:uid="{00000000-0005-0000-0000-000053380000}"/>
    <cellStyle name="Normal 2 2 2 2 3 3 2 3 2 2" xfId="15429" xr:uid="{00000000-0005-0000-0000-000054380000}"/>
    <cellStyle name="Normal 2 2 2 2 3 3 2 3 2 2 2" xfId="15430" xr:uid="{00000000-0005-0000-0000-000055380000}"/>
    <cellStyle name="Normal 2 2 2 2 3 3 2 3 2 2 2 2" xfId="15431" xr:uid="{00000000-0005-0000-0000-000056380000}"/>
    <cellStyle name="Normal 2 2 2 2 3 3 2 3 2 2 2 3" xfId="15432" xr:uid="{00000000-0005-0000-0000-000057380000}"/>
    <cellStyle name="Normal 2 2 2 2 3 3 2 3 2 2 3" xfId="15433" xr:uid="{00000000-0005-0000-0000-000058380000}"/>
    <cellStyle name="Normal 2 2 2 2 3 3 2 3 2 2 4" xfId="15434" xr:uid="{00000000-0005-0000-0000-000059380000}"/>
    <cellStyle name="Normal 2 2 2 2 3 3 2 3 2 2 5" xfId="15435" xr:uid="{00000000-0005-0000-0000-00005A380000}"/>
    <cellStyle name="Normal 2 2 2 2 3 3 2 3 2 3" xfId="15436" xr:uid="{00000000-0005-0000-0000-00005B380000}"/>
    <cellStyle name="Normal 2 2 2 2 3 3 2 3 2 3 2" xfId="15437" xr:uid="{00000000-0005-0000-0000-00005C380000}"/>
    <cellStyle name="Normal 2 2 2 2 3 3 2 3 2 3 3" xfId="15438" xr:uid="{00000000-0005-0000-0000-00005D380000}"/>
    <cellStyle name="Normal 2 2 2 2 3 3 2 3 2 4" xfId="15439" xr:uid="{00000000-0005-0000-0000-00005E380000}"/>
    <cellStyle name="Normal 2 2 2 2 3 3 2 3 2 5" xfId="15440" xr:uid="{00000000-0005-0000-0000-00005F380000}"/>
    <cellStyle name="Normal 2 2 2 2 3 3 2 3 2 6" xfId="15441" xr:uid="{00000000-0005-0000-0000-000060380000}"/>
    <cellStyle name="Normal 2 2 2 2 3 3 2 3 2 7" xfId="15442" xr:uid="{00000000-0005-0000-0000-000061380000}"/>
    <cellStyle name="Normal 2 2 2 2 3 3 2 3 2 8" xfId="15443" xr:uid="{00000000-0005-0000-0000-000062380000}"/>
    <cellStyle name="Normal 2 2 2 2 3 3 2 3 3" xfId="15444" xr:uid="{00000000-0005-0000-0000-000063380000}"/>
    <cellStyle name="Normal 2 2 2 2 3 3 2 3 3 2" xfId="15445" xr:uid="{00000000-0005-0000-0000-000064380000}"/>
    <cellStyle name="Normal 2 2 2 2 3 3 2 3 3 2 2" xfId="15446" xr:uid="{00000000-0005-0000-0000-000065380000}"/>
    <cellStyle name="Normal 2 2 2 2 3 3 2 3 3 2 3" xfId="15447" xr:uid="{00000000-0005-0000-0000-000066380000}"/>
    <cellStyle name="Normal 2 2 2 2 3 3 2 3 3 3" xfId="15448" xr:uid="{00000000-0005-0000-0000-000067380000}"/>
    <cellStyle name="Normal 2 2 2 2 3 3 2 3 3 4" xfId="15449" xr:uid="{00000000-0005-0000-0000-000068380000}"/>
    <cellStyle name="Normal 2 2 2 2 3 3 2 3 3 5" xfId="15450" xr:uid="{00000000-0005-0000-0000-000069380000}"/>
    <cellStyle name="Normal 2 2 2 2 3 3 2 3 4" xfId="15451" xr:uid="{00000000-0005-0000-0000-00006A380000}"/>
    <cellStyle name="Normal 2 2 2 2 3 3 2 3 4 2" xfId="15452" xr:uid="{00000000-0005-0000-0000-00006B380000}"/>
    <cellStyle name="Normal 2 2 2 2 3 3 2 3 4 3" xfId="15453" xr:uid="{00000000-0005-0000-0000-00006C380000}"/>
    <cellStyle name="Normal 2 2 2 2 3 3 2 3 5" xfId="15454" xr:uid="{00000000-0005-0000-0000-00006D380000}"/>
    <cellStyle name="Normal 2 2 2 2 3 3 2 3 5 2" xfId="15455" xr:uid="{00000000-0005-0000-0000-00006E380000}"/>
    <cellStyle name="Normal 2 2 2 2 3 3 2 3 6" xfId="15456" xr:uid="{00000000-0005-0000-0000-00006F380000}"/>
    <cellStyle name="Normal 2 2 2 2 3 3 2 3 6 2" xfId="15457" xr:uid="{00000000-0005-0000-0000-000070380000}"/>
    <cellStyle name="Normal 2 2 2 2 3 3 2 3 7" xfId="15458" xr:uid="{00000000-0005-0000-0000-000071380000}"/>
    <cellStyle name="Normal 2 2 2 2 3 3 2 3 8" xfId="15459" xr:uid="{00000000-0005-0000-0000-000072380000}"/>
    <cellStyle name="Normal 2 2 2 2 3 3 2 3 9" xfId="15460" xr:uid="{00000000-0005-0000-0000-000073380000}"/>
    <cellStyle name="Normal 2 2 2 2 3 3 2 3_Age_Gender" xfId="15461" xr:uid="{00000000-0005-0000-0000-000074380000}"/>
    <cellStyle name="Normal 2 2 2 2 3 3 2 4" xfId="15462" xr:uid="{00000000-0005-0000-0000-000075380000}"/>
    <cellStyle name="Normal 2 2 2 2 3 3 2 4 2" xfId="15463" xr:uid="{00000000-0005-0000-0000-000076380000}"/>
    <cellStyle name="Normal 2 2 2 2 3 3 2 4 2 2" xfId="15464" xr:uid="{00000000-0005-0000-0000-000077380000}"/>
    <cellStyle name="Normal 2 2 2 2 3 3 2 4 2 2 2" xfId="15465" xr:uid="{00000000-0005-0000-0000-000078380000}"/>
    <cellStyle name="Normal 2 2 2 2 3 3 2 4 2 2 3" xfId="15466" xr:uid="{00000000-0005-0000-0000-000079380000}"/>
    <cellStyle name="Normal 2 2 2 2 3 3 2 4 2 3" xfId="15467" xr:uid="{00000000-0005-0000-0000-00007A380000}"/>
    <cellStyle name="Normal 2 2 2 2 3 3 2 4 2 4" xfId="15468" xr:uid="{00000000-0005-0000-0000-00007B380000}"/>
    <cellStyle name="Normal 2 2 2 2 3 3 2 4 2 5" xfId="15469" xr:uid="{00000000-0005-0000-0000-00007C380000}"/>
    <cellStyle name="Normal 2 2 2 2 3 3 2 4 3" xfId="15470" xr:uid="{00000000-0005-0000-0000-00007D380000}"/>
    <cellStyle name="Normal 2 2 2 2 3 3 2 4 3 2" xfId="15471" xr:uid="{00000000-0005-0000-0000-00007E380000}"/>
    <cellStyle name="Normal 2 2 2 2 3 3 2 4 3 3" xfId="15472" xr:uid="{00000000-0005-0000-0000-00007F380000}"/>
    <cellStyle name="Normal 2 2 2 2 3 3 2 4 4" xfId="15473" xr:uid="{00000000-0005-0000-0000-000080380000}"/>
    <cellStyle name="Normal 2 2 2 2 3 3 2 4 5" xfId="15474" xr:uid="{00000000-0005-0000-0000-000081380000}"/>
    <cellStyle name="Normal 2 2 2 2 3 3 2 4 6" xfId="15475" xr:uid="{00000000-0005-0000-0000-000082380000}"/>
    <cellStyle name="Normal 2 2 2 2 3 3 2 4 7" xfId="15476" xr:uid="{00000000-0005-0000-0000-000083380000}"/>
    <cellStyle name="Normal 2 2 2 2 3 3 2 4 8" xfId="15477" xr:uid="{00000000-0005-0000-0000-000084380000}"/>
    <cellStyle name="Normal 2 2 2 2 3 3 2 5" xfId="15478" xr:uid="{00000000-0005-0000-0000-000085380000}"/>
    <cellStyle name="Normal 2 2 2 2 3 3 2 5 2" xfId="15479" xr:uid="{00000000-0005-0000-0000-000086380000}"/>
    <cellStyle name="Normal 2 2 2 2 3 3 2 5 2 2" xfId="15480" xr:uid="{00000000-0005-0000-0000-000087380000}"/>
    <cellStyle name="Normal 2 2 2 2 3 3 2 5 2 3" xfId="15481" xr:uid="{00000000-0005-0000-0000-000088380000}"/>
    <cellStyle name="Normal 2 2 2 2 3 3 2 5 3" xfId="15482" xr:uid="{00000000-0005-0000-0000-000089380000}"/>
    <cellStyle name="Normal 2 2 2 2 3 3 2 5 4" xfId="15483" xr:uid="{00000000-0005-0000-0000-00008A380000}"/>
    <cellStyle name="Normal 2 2 2 2 3 3 2 5 5" xfId="15484" xr:uid="{00000000-0005-0000-0000-00008B380000}"/>
    <cellStyle name="Normal 2 2 2 2 3 3 2 5 6" xfId="15485" xr:uid="{00000000-0005-0000-0000-00008C380000}"/>
    <cellStyle name="Normal 2 2 2 2 3 3 2 5 7" xfId="15486" xr:uid="{00000000-0005-0000-0000-00008D380000}"/>
    <cellStyle name="Normal 2 2 2 2 3 3 2 6" xfId="15487" xr:uid="{00000000-0005-0000-0000-00008E380000}"/>
    <cellStyle name="Normal 2 2 2 2 3 3 2 6 2" xfId="15488" xr:uid="{00000000-0005-0000-0000-00008F380000}"/>
    <cellStyle name="Normal 2 2 2 2 3 3 2 6 2 2" xfId="15489" xr:uid="{00000000-0005-0000-0000-000090380000}"/>
    <cellStyle name="Normal 2 2 2 2 3 3 2 6 2 3" xfId="15490" xr:uid="{00000000-0005-0000-0000-000091380000}"/>
    <cellStyle name="Normal 2 2 2 2 3 3 2 6 3" xfId="15491" xr:uid="{00000000-0005-0000-0000-000092380000}"/>
    <cellStyle name="Normal 2 2 2 2 3 3 2 6 4" xfId="15492" xr:uid="{00000000-0005-0000-0000-000093380000}"/>
    <cellStyle name="Normal 2 2 2 2 3 3 2 6 5" xfId="15493" xr:uid="{00000000-0005-0000-0000-000094380000}"/>
    <cellStyle name="Normal 2 2 2 2 3 3 2 7" xfId="15494" xr:uid="{00000000-0005-0000-0000-000095380000}"/>
    <cellStyle name="Normal 2 2 2 2 3 3 2 7 2" xfId="15495" xr:uid="{00000000-0005-0000-0000-000096380000}"/>
    <cellStyle name="Normal 2 2 2 2 3 3 2 7 2 2" xfId="15496" xr:uid="{00000000-0005-0000-0000-000097380000}"/>
    <cellStyle name="Normal 2 2 2 2 3 3 2 7 2 3" xfId="15497" xr:uid="{00000000-0005-0000-0000-000098380000}"/>
    <cellStyle name="Normal 2 2 2 2 3 3 2 7 3" xfId="15498" xr:uid="{00000000-0005-0000-0000-000099380000}"/>
    <cellStyle name="Normal 2 2 2 2 3 3 2 7 4" xfId="15499" xr:uid="{00000000-0005-0000-0000-00009A380000}"/>
    <cellStyle name="Normal 2 2 2 2 3 3 2 7 5" xfId="15500" xr:uid="{00000000-0005-0000-0000-00009B380000}"/>
    <cellStyle name="Normal 2 2 2 2 3 3 2 8" xfId="15501" xr:uid="{00000000-0005-0000-0000-00009C380000}"/>
    <cellStyle name="Normal 2 2 2 2 3 3 2 8 2" xfId="15502" xr:uid="{00000000-0005-0000-0000-00009D380000}"/>
    <cellStyle name="Normal 2 2 2 2 3 3 2 8 3" xfId="15503" xr:uid="{00000000-0005-0000-0000-00009E380000}"/>
    <cellStyle name="Normal 2 2 2 2 3 3 2 9" xfId="15504" xr:uid="{00000000-0005-0000-0000-00009F380000}"/>
    <cellStyle name="Normal 2 2 2 2 3 3 2 9 2" xfId="15505" xr:uid="{00000000-0005-0000-0000-0000A0380000}"/>
    <cellStyle name="Normal 2 2 2 2 3 3 2_Age_Gender" xfId="15506" xr:uid="{00000000-0005-0000-0000-0000A1380000}"/>
    <cellStyle name="Normal 2 2 2 2 3 3 3" xfId="15507" xr:uid="{00000000-0005-0000-0000-0000A2380000}"/>
    <cellStyle name="Normal 2 2 2 2 3 3 3 2" xfId="15508" xr:uid="{00000000-0005-0000-0000-0000A3380000}"/>
    <cellStyle name="Normal 2 2 2 2 3 3 4" xfId="15509" xr:uid="{00000000-0005-0000-0000-0000A4380000}"/>
    <cellStyle name="Normal 2 2 2 2 3 3 5" xfId="15510" xr:uid="{00000000-0005-0000-0000-0000A5380000}"/>
    <cellStyle name="Normal 2 2 2 2 3 3_Age_Gender" xfId="15511" xr:uid="{00000000-0005-0000-0000-0000A6380000}"/>
    <cellStyle name="Normal 2 2 2 2 3 4" xfId="250" xr:uid="{00000000-0005-0000-0000-0000A7380000}"/>
    <cellStyle name="Normal 2 2 2 2 3 4 2" xfId="15512" xr:uid="{00000000-0005-0000-0000-0000A8380000}"/>
    <cellStyle name="Normal 2 2 2 2 3 4 2 2" xfId="15513" xr:uid="{00000000-0005-0000-0000-0000A9380000}"/>
    <cellStyle name="Normal 2 2 2 2 3 4 3" xfId="15514" xr:uid="{00000000-0005-0000-0000-0000AA380000}"/>
    <cellStyle name="Normal 2 2 2 2 3 4 4" xfId="15515" xr:uid="{00000000-0005-0000-0000-0000AB380000}"/>
    <cellStyle name="Normal 2 2 2 2 3 4_Age_Gender" xfId="15516" xr:uid="{00000000-0005-0000-0000-0000AC380000}"/>
    <cellStyle name="Normal 2 2 2 2 3 5" xfId="1239" xr:uid="{00000000-0005-0000-0000-0000AD380000}"/>
    <cellStyle name="Normal 2 2 2 2 3 5 2" xfId="1240" xr:uid="{00000000-0005-0000-0000-0000AE380000}"/>
    <cellStyle name="Normal 2 2 2 2 3 5 2 2" xfId="15517" xr:uid="{00000000-0005-0000-0000-0000AF380000}"/>
    <cellStyle name="Normal 2 2 2 2 3 5 2 2 2" xfId="15518" xr:uid="{00000000-0005-0000-0000-0000B0380000}"/>
    <cellStyle name="Normal 2 2 2 2 3 5 2 2 3" xfId="15519" xr:uid="{00000000-0005-0000-0000-0000B1380000}"/>
    <cellStyle name="Normal 2 2 2 2 3 5 2 3" xfId="15520" xr:uid="{00000000-0005-0000-0000-0000B2380000}"/>
    <cellStyle name="Normal 2 2 2 2 3 5 2 3 2" xfId="15521" xr:uid="{00000000-0005-0000-0000-0000B3380000}"/>
    <cellStyle name="Normal 2 2 2 2 3 5 3" xfId="15522" xr:uid="{00000000-0005-0000-0000-0000B4380000}"/>
    <cellStyle name="Normal 2 2 2 2 3 5 3 2" xfId="15523" xr:uid="{00000000-0005-0000-0000-0000B5380000}"/>
    <cellStyle name="Normal 2 2 2 2 3 5 3 3" xfId="15524" xr:uid="{00000000-0005-0000-0000-0000B6380000}"/>
    <cellStyle name="Normal 2 2 2 2 3 5 4" xfId="15525" xr:uid="{00000000-0005-0000-0000-0000B7380000}"/>
    <cellStyle name="Normal 2 2 2 2 3 5 4 2" xfId="15526" xr:uid="{00000000-0005-0000-0000-0000B8380000}"/>
    <cellStyle name="Normal 2 2 2 2 3 6" xfId="1241" xr:uid="{00000000-0005-0000-0000-0000B9380000}"/>
    <cellStyle name="Normal 2 2 2 2 3 6 10" xfId="15527" xr:uid="{00000000-0005-0000-0000-0000BA380000}"/>
    <cellStyle name="Normal 2 2 2 2 3 6 11" xfId="15528" xr:uid="{00000000-0005-0000-0000-0000BB380000}"/>
    <cellStyle name="Normal 2 2 2 2 3 6 12" xfId="15529" xr:uid="{00000000-0005-0000-0000-0000BC380000}"/>
    <cellStyle name="Normal 2 2 2 2 3 6 2" xfId="15530" xr:uid="{00000000-0005-0000-0000-0000BD380000}"/>
    <cellStyle name="Normal 2 2 2 2 3 6 2 10" xfId="15531" xr:uid="{00000000-0005-0000-0000-0000BE380000}"/>
    <cellStyle name="Normal 2 2 2 2 3 6 2 2" xfId="15532" xr:uid="{00000000-0005-0000-0000-0000BF380000}"/>
    <cellStyle name="Normal 2 2 2 2 3 6 2 2 2" xfId="15533" xr:uid="{00000000-0005-0000-0000-0000C0380000}"/>
    <cellStyle name="Normal 2 2 2 2 3 6 2 2 2 2" xfId="15534" xr:uid="{00000000-0005-0000-0000-0000C1380000}"/>
    <cellStyle name="Normal 2 2 2 2 3 6 2 2 2 2 2" xfId="15535" xr:uid="{00000000-0005-0000-0000-0000C2380000}"/>
    <cellStyle name="Normal 2 2 2 2 3 6 2 2 2 2 3" xfId="15536" xr:uid="{00000000-0005-0000-0000-0000C3380000}"/>
    <cellStyle name="Normal 2 2 2 2 3 6 2 2 2 3" xfId="15537" xr:uid="{00000000-0005-0000-0000-0000C4380000}"/>
    <cellStyle name="Normal 2 2 2 2 3 6 2 2 2 4" xfId="15538" xr:uid="{00000000-0005-0000-0000-0000C5380000}"/>
    <cellStyle name="Normal 2 2 2 2 3 6 2 2 2 5" xfId="15539" xr:uid="{00000000-0005-0000-0000-0000C6380000}"/>
    <cellStyle name="Normal 2 2 2 2 3 6 2 2 3" xfId="15540" xr:uid="{00000000-0005-0000-0000-0000C7380000}"/>
    <cellStyle name="Normal 2 2 2 2 3 6 2 2 3 2" xfId="15541" xr:uid="{00000000-0005-0000-0000-0000C8380000}"/>
    <cellStyle name="Normal 2 2 2 2 3 6 2 2 3 3" xfId="15542" xr:uid="{00000000-0005-0000-0000-0000C9380000}"/>
    <cellStyle name="Normal 2 2 2 2 3 6 2 2 4" xfId="15543" xr:uid="{00000000-0005-0000-0000-0000CA380000}"/>
    <cellStyle name="Normal 2 2 2 2 3 6 2 2 5" xfId="15544" xr:uid="{00000000-0005-0000-0000-0000CB380000}"/>
    <cellStyle name="Normal 2 2 2 2 3 6 2 2 6" xfId="15545" xr:uid="{00000000-0005-0000-0000-0000CC380000}"/>
    <cellStyle name="Normal 2 2 2 2 3 6 2 2 7" xfId="15546" xr:uid="{00000000-0005-0000-0000-0000CD380000}"/>
    <cellStyle name="Normal 2 2 2 2 3 6 2 2 8" xfId="15547" xr:uid="{00000000-0005-0000-0000-0000CE380000}"/>
    <cellStyle name="Normal 2 2 2 2 3 6 2 3" xfId="15548" xr:uid="{00000000-0005-0000-0000-0000CF380000}"/>
    <cellStyle name="Normal 2 2 2 2 3 6 2 3 2" xfId="15549" xr:uid="{00000000-0005-0000-0000-0000D0380000}"/>
    <cellStyle name="Normal 2 2 2 2 3 6 2 3 2 2" xfId="15550" xr:uid="{00000000-0005-0000-0000-0000D1380000}"/>
    <cellStyle name="Normal 2 2 2 2 3 6 2 3 2 3" xfId="15551" xr:uid="{00000000-0005-0000-0000-0000D2380000}"/>
    <cellStyle name="Normal 2 2 2 2 3 6 2 3 3" xfId="15552" xr:uid="{00000000-0005-0000-0000-0000D3380000}"/>
    <cellStyle name="Normal 2 2 2 2 3 6 2 3 4" xfId="15553" xr:uid="{00000000-0005-0000-0000-0000D4380000}"/>
    <cellStyle name="Normal 2 2 2 2 3 6 2 3 5" xfId="15554" xr:uid="{00000000-0005-0000-0000-0000D5380000}"/>
    <cellStyle name="Normal 2 2 2 2 3 6 2 4" xfId="15555" xr:uid="{00000000-0005-0000-0000-0000D6380000}"/>
    <cellStyle name="Normal 2 2 2 2 3 6 2 4 2" xfId="15556" xr:uid="{00000000-0005-0000-0000-0000D7380000}"/>
    <cellStyle name="Normal 2 2 2 2 3 6 2 4 3" xfId="15557" xr:uid="{00000000-0005-0000-0000-0000D8380000}"/>
    <cellStyle name="Normal 2 2 2 2 3 6 2 5" xfId="15558" xr:uid="{00000000-0005-0000-0000-0000D9380000}"/>
    <cellStyle name="Normal 2 2 2 2 3 6 2 5 2" xfId="15559" xr:uid="{00000000-0005-0000-0000-0000DA380000}"/>
    <cellStyle name="Normal 2 2 2 2 3 6 2 6" xfId="15560" xr:uid="{00000000-0005-0000-0000-0000DB380000}"/>
    <cellStyle name="Normal 2 2 2 2 3 6 2 6 2" xfId="15561" xr:uid="{00000000-0005-0000-0000-0000DC380000}"/>
    <cellStyle name="Normal 2 2 2 2 3 6 2 7" xfId="15562" xr:uid="{00000000-0005-0000-0000-0000DD380000}"/>
    <cellStyle name="Normal 2 2 2 2 3 6 2 8" xfId="15563" xr:uid="{00000000-0005-0000-0000-0000DE380000}"/>
    <cellStyle name="Normal 2 2 2 2 3 6 2 9" xfId="15564" xr:uid="{00000000-0005-0000-0000-0000DF380000}"/>
    <cellStyle name="Normal 2 2 2 2 3 6 2_Age_Gender" xfId="15565" xr:uid="{00000000-0005-0000-0000-0000E0380000}"/>
    <cellStyle name="Normal 2 2 2 2 3 6 3" xfId="15566" xr:uid="{00000000-0005-0000-0000-0000E1380000}"/>
    <cellStyle name="Normal 2 2 2 2 3 6 3 2" xfId="15567" xr:uid="{00000000-0005-0000-0000-0000E2380000}"/>
    <cellStyle name="Normal 2 2 2 2 3 6 3 2 2" xfId="15568" xr:uid="{00000000-0005-0000-0000-0000E3380000}"/>
    <cellStyle name="Normal 2 2 2 2 3 6 3 2 2 2" xfId="15569" xr:uid="{00000000-0005-0000-0000-0000E4380000}"/>
    <cellStyle name="Normal 2 2 2 2 3 6 3 2 2 3" xfId="15570" xr:uid="{00000000-0005-0000-0000-0000E5380000}"/>
    <cellStyle name="Normal 2 2 2 2 3 6 3 2 3" xfId="15571" xr:uid="{00000000-0005-0000-0000-0000E6380000}"/>
    <cellStyle name="Normal 2 2 2 2 3 6 3 2 4" xfId="15572" xr:uid="{00000000-0005-0000-0000-0000E7380000}"/>
    <cellStyle name="Normal 2 2 2 2 3 6 3 2 5" xfId="15573" xr:uid="{00000000-0005-0000-0000-0000E8380000}"/>
    <cellStyle name="Normal 2 2 2 2 3 6 3 3" xfId="15574" xr:uid="{00000000-0005-0000-0000-0000E9380000}"/>
    <cellStyle name="Normal 2 2 2 2 3 6 3 3 2" xfId="15575" xr:uid="{00000000-0005-0000-0000-0000EA380000}"/>
    <cellStyle name="Normal 2 2 2 2 3 6 3 3 3" xfId="15576" xr:uid="{00000000-0005-0000-0000-0000EB380000}"/>
    <cellStyle name="Normal 2 2 2 2 3 6 3 4" xfId="15577" xr:uid="{00000000-0005-0000-0000-0000EC380000}"/>
    <cellStyle name="Normal 2 2 2 2 3 6 3 5" xfId="15578" xr:uid="{00000000-0005-0000-0000-0000ED380000}"/>
    <cellStyle name="Normal 2 2 2 2 3 6 3 6" xfId="15579" xr:uid="{00000000-0005-0000-0000-0000EE380000}"/>
    <cellStyle name="Normal 2 2 2 2 3 6 3 7" xfId="15580" xr:uid="{00000000-0005-0000-0000-0000EF380000}"/>
    <cellStyle name="Normal 2 2 2 2 3 6 3 8" xfId="15581" xr:uid="{00000000-0005-0000-0000-0000F0380000}"/>
    <cellStyle name="Normal 2 2 2 2 3 6 4" xfId="15582" xr:uid="{00000000-0005-0000-0000-0000F1380000}"/>
    <cellStyle name="Normal 2 2 2 2 3 6 4 2" xfId="15583" xr:uid="{00000000-0005-0000-0000-0000F2380000}"/>
    <cellStyle name="Normal 2 2 2 2 3 6 4 2 2" xfId="15584" xr:uid="{00000000-0005-0000-0000-0000F3380000}"/>
    <cellStyle name="Normal 2 2 2 2 3 6 4 2 3" xfId="15585" xr:uid="{00000000-0005-0000-0000-0000F4380000}"/>
    <cellStyle name="Normal 2 2 2 2 3 6 4 3" xfId="15586" xr:uid="{00000000-0005-0000-0000-0000F5380000}"/>
    <cellStyle name="Normal 2 2 2 2 3 6 4 4" xfId="15587" xr:uid="{00000000-0005-0000-0000-0000F6380000}"/>
    <cellStyle name="Normal 2 2 2 2 3 6 4 5" xfId="15588" xr:uid="{00000000-0005-0000-0000-0000F7380000}"/>
    <cellStyle name="Normal 2 2 2 2 3 6 4 6" xfId="15589" xr:uid="{00000000-0005-0000-0000-0000F8380000}"/>
    <cellStyle name="Normal 2 2 2 2 3 6 4 7" xfId="15590" xr:uid="{00000000-0005-0000-0000-0000F9380000}"/>
    <cellStyle name="Normal 2 2 2 2 3 6 5" xfId="15591" xr:uid="{00000000-0005-0000-0000-0000FA380000}"/>
    <cellStyle name="Normal 2 2 2 2 3 6 5 2" xfId="15592" xr:uid="{00000000-0005-0000-0000-0000FB380000}"/>
    <cellStyle name="Normal 2 2 2 2 3 6 5 2 2" xfId="15593" xr:uid="{00000000-0005-0000-0000-0000FC380000}"/>
    <cellStyle name="Normal 2 2 2 2 3 6 5 2 3" xfId="15594" xr:uid="{00000000-0005-0000-0000-0000FD380000}"/>
    <cellStyle name="Normal 2 2 2 2 3 6 5 3" xfId="15595" xr:uid="{00000000-0005-0000-0000-0000FE380000}"/>
    <cellStyle name="Normal 2 2 2 2 3 6 5 4" xfId="15596" xr:uid="{00000000-0005-0000-0000-0000FF380000}"/>
    <cellStyle name="Normal 2 2 2 2 3 6 5 5" xfId="15597" xr:uid="{00000000-0005-0000-0000-000000390000}"/>
    <cellStyle name="Normal 2 2 2 2 3 6 6" xfId="15598" xr:uid="{00000000-0005-0000-0000-000001390000}"/>
    <cellStyle name="Normal 2 2 2 2 3 6 6 2" xfId="15599" xr:uid="{00000000-0005-0000-0000-000002390000}"/>
    <cellStyle name="Normal 2 2 2 2 3 6 6 3" xfId="15600" xr:uid="{00000000-0005-0000-0000-000003390000}"/>
    <cellStyle name="Normal 2 2 2 2 3 6 7" xfId="15601" xr:uid="{00000000-0005-0000-0000-000004390000}"/>
    <cellStyle name="Normal 2 2 2 2 3 6 7 2" xfId="15602" xr:uid="{00000000-0005-0000-0000-000005390000}"/>
    <cellStyle name="Normal 2 2 2 2 3 6 8" xfId="15603" xr:uid="{00000000-0005-0000-0000-000006390000}"/>
    <cellStyle name="Normal 2 2 2 2 3 6 8 2" xfId="15604" xr:uid="{00000000-0005-0000-0000-000007390000}"/>
    <cellStyle name="Normal 2 2 2 2 3 6 9" xfId="15605" xr:uid="{00000000-0005-0000-0000-000008390000}"/>
    <cellStyle name="Normal 2 2 2 2 3 6_Age_Gender" xfId="15606" xr:uid="{00000000-0005-0000-0000-000009390000}"/>
    <cellStyle name="Normal 2 2 2 2 3 7" xfId="1242" xr:uid="{00000000-0005-0000-0000-00000A390000}"/>
    <cellStyle name="Normal 2 2 2 2 3 7 2" xfId="15607" xr:uid="{00000000-0005-0000-0000-00000B390000}"/>
    <cellStyle name="Normal 2 2 2 2 3 7 2 2" xfId="15608" xr:uid="{00000000-0005-0000-0000-00000C390000}"/>
    <cellStyle name="Normal 2 2 2 2 3 7 2 3" xfId="15609" xr:uid="{00000000-0005-0000-0000-00000D390000}"/>
    <cellStyle name="Normal 2 2 2 2 3 7 3" xfId="15610" xr:uid="{00000000-0005-0000-0000-00000E390000}"/>
    <cellStyle name="Normal 2 2 2 2 3 7 3 2" xfId="15611" xr:uid="{00000000-0005-0000-0000-00000F390000}"/>
    <cellStyle name="Normal 2 2 2 2 3 8" xfId="15612" xr:uid="{00000000-0005-0000-0000-000010390000}"/>
    <cellStyle name="Normal 2 2 2 2 3 8 2" xfId="15613" xr:uid="{00000000-0005-0000-0000-000011390000}"/>
    <cellStyle name="Normal 2 2 2 2 3 8 3" xfId="15614" xr:uid="{00000000-0005-0000-0000-000012390000}"/>
    <cellStyle name="Normal 2 2 2 2 3 9" xfId="15615" xr:uid="{00000000-0005-0000-0000-000013390000}"/>
    <cellStyle name="Normal 2 2 2 2 3 9 2" xfId="15616" xr:uid="{00000000-0005-0000-0000-000014390000}"/>
    <cellStyle name="Normal 2 2 2 2 4" xfId="251" xr:uid="{00000000-0005-0000-0000-000015390000}"/>
    <cellStyle name="Normal 2 2 2 2 4 10" xfId="15617" xr:uid="{00000000-0005-0000-0000-000016390000}"/>
    <cellStyle name="Normal 2 2 2 2 4 11" xfId="15618" xr:uid="{00000000-0005-0000-0000-000017390000}"/>
    <cellStyle name="Normal 2 2 2 2 4 11 2" xfId="15619" xr:uid="{00000000-0005-0000-0000-000018390000}"/>
    <cellStyle name="Normal 2 2 2 2 4 12" xfId="15620" xr:uid="{00000000-0005-0000-0000-000019390000}"/>
    <cellStyle name="Normal 2 2 2 2 4 13" xfId="15621" xr:uid="{00000000-0005-0000-0000-00001A390000}"/>
    <cellStyle name="Normal 2 2 2 2 4 2" xfId="252" xr:uid="{00000000-0005-0000-0000-00001B390000}"/>
    <cellStyle name="Normal 2 2 2 2 4 2 10" xfId="15622" xr:uid="{00000000-0005-0000-0000-00001C390000}"/>
    <cellStyle name="Normal 2 2 2 2 4 2 11" xfId="15623" xr:uid="{00000000-0005-0000-0000-00001D390000}"/>
    <cellStyle name="Normal 2 2 2 2 4 2 2" xfId="253" xr:uid="{00000000-0005-0000-0000-00001E390000}"/>
    <cellStyle name="Normal 2 2 2 2 4 2 2 10" xfId="15624" xr:uid="{00000000-0005-0000-0000-00001F390000}"/>
    <cellStyle name="Normal 2 2 2 2 4 2 2 11" xfId="15625" xr:uid="{00000000-0005-0000-0000-000020390000}"/>
    <cellStyle name="Normal 2 2 2 2 4 2 2 12" xfId="15626" xr:uid="{00000000-0005-0000-0000-000021390000}"/>
    <cellStyle name="Normal 2 2 2 2 4 2 2 2" xfId="15627" xr:uid="{00000000-0005-0000-0000-000022390000}"/>
    <cellStyle name="Normal 2 2 2 2 4 2 2 2 10" xfId="15628" xr:uid="{00000000-0005-0000-0000-000023390000}"/>
    <cellStyle name="Normal 2 2 2 2 4 2 2 2 2" xfId="15629" xr:uid="{00000000-0005-0000-0000-000024390000}"/>
    <cellStyle name="Normal 2 2 2 2 4 2 2 2 2 2" xfId="15630" xr:uid="{00000000-0005-0000-0000-000025390000}"/>
    <cellStyle name="Normal 2 2 2 2 4 2 2 2 2 2 2" xfId="15631" xr:uid="{00000000-0005-0000-0000-000026390000}"/>
    <cellStyle name="Normal 2 2 2 2 4 2 2 2 2 2 2 2" xfId="15632" xr:uid="{00000000-0005-0000-0000-000027390000}"/>
    <cellStyle name="Normal 2 2 2 2 4 2 2 2 2 2 2 3" xfId="15633" xr:uid="{00000000-0005-0000-0000-000028390000}"/>
    <cellStyle name="Normal 2 2 2 2 4 2 2 2 2 2 3" xfId="15634" xr:uid="{00000000-0005-0000-0000-000029390000}"/>
    <cellStyle name="Normal 2 2 2 2 4 2 2 2 2 2 4" xfId="15635" xr:uid="{00000000-0005-0000-0000-00002A390000}"/>
    <cellStyle name="Normal 2 2 2 2 4 2 2 2 2 2 5" xfId="15636" xr:uid="{00000000-0005-0000-0000-00002B390000}"/>
    <cellStyle name="Normal 2 2 2 2 4 2 2 2 2 3" xfId="15637" xr:uid="{00000000-0005-0000-0000-00002C390000}"/>
    <cellStyle name="Normal 2 2 2 2 4 2 2 2 2 3 2" xfId="15638" xr:uid="{00000000-0005-0000-0000-00002D390000}"/>
    <cellStyle name="Normal 2 2 2 2 4 2 2 2 2 3 3" xfId="15639" xr:uid="{00000000-0005-0000-0000-00002E390000}"/>
    <cellStyle name="Normal 2 2 2 2 4 2 2 2 2 4" xfId="15640" xr:uid="{00000000-0005-0000-0000-00002F390000}"/>
    <cellStyle name="Normal 2 2 2 2 4 2 2 2 2 5" xfId="15641" xr:uid="{00000000-0005-0000-0000-000030390000}"/>
    <cellStyle name="Normal 2 2 2 2 4 2 2 2 2 6" xfId="15642" xr:uid="{00000000-0005-0000-0000-000031390000}"/>
    <cellStyle name="Normal 2 2 2 2 4 2 2 2 2 7" xfId="15643" xr:uid="{00000000-0005-0000-0000-000032390000}"/>
    <cellStyle name="Normal 2 2 2 2 4 2 2 2 2 8" xfId="15644" xr:uid="{00000000-0005-0000-0000-000033390000}"/>
    <cellStyle name="Normal 2 2 2 2 4 2 2 2 3" xfId="15645" xr:uid="{00000000-0005-0000-0000-000034390000}"/>
    <cellStyle name="Normal 2 2 2 2 4 2 2 2 3 2" xfId="15646" xr:uid="{00000000-0005-0000-0000-000035390000}"/>
    <cellStyle name="Normal 2 2 2 2 4 2 2 2 3 2 2" xfId="15647" xr:uid="{00000000-0005-0000-0000-000036390000}"/>
    <cellStyle name="Normal 2 2 2 2 4 2 2 2 3 2 3" xfId="15648" xr:uid="{00000000-0005-0000-0000-000037390000}"/>
    <cellStyle name="Normal 2 2 2 2 4 2 2 2 3 3" xfId="15649" xr:uid="{00000000-0005-0000-0000-000038390000}"/>
    <cellStyle name="Normal 2 2 2 2 4 2 2 2 3 4" xfId="15650" xr:uid="{00000000-0005-0000-0000-000039390000}"/>
    <cellStyle name="Normal 2 2 2 2 4 2 2 2 3 5" xfId="15651" xr:uid="{00000000-0005-0000-0000-00003A390000}"/>
    <cellStyle name="Normal 2 2 2 2 4 2 2 2 4" xfId="15652" xr:uid="{00000000-0005-0000-0000-00003B390000}"/>
    <cellStyle name="Normal 2 2 2 2 4 2 2 2 4 2" xfId="15653" xr:uid="{00000000-0005-0000-0000-00003C390000}"/>
    <cellStyle name="Normal 2 2 2 2 4 2 2 2 4 3" xfId="15654" xr:uid="{00000000-0005-0000-0000-00003D390000}"/>
    <cellStyle name="Normal 2 2 2 2 4 2 2 2 5" xfId="15655" xr:uid="{00000000-0005-0000-0000-00003E390000}"/>
    <cellStyle name="Normal 2 2 2 2 4 2 2 2 5 2" xfId="15656" xr:uid="{00000000-0005-0000-0000-00003F390000}"/>
    <cellStyle name="Normal 2 2 2 2 4 2 2 2 6" xfId="15657" xr:uid="{00000000-0005-0000-0000-000040390000}"/>
    <cellStyle name="Normal 2 2 2 2 4 2 2 2 6 2" xfId="15658" xr:uid="{00000000-0005-0000-0000-000041390000}"/>
    <cellStyle name="Normal 2 2 2 2 4 2 2 2 7" xfId="15659" xr:uid="{00000000-0005-0000-0000-000042390000}"/>
    <cellStyle name="Normal 2 2 2 2 4 2 2 2 8" xfId="15660" xr:uid="{00000000-0005-0000-0000-000043390000}"/>
    <cellStyle name="Normal 2 2 2 2 4 2 2 2 9" xfId="15661" xr:uid="{00000000-0005-0000-0000-000044390000}"/>
    <cellStyle name="Normal 2 2 2 2 4 2 2 2_Age_Gender" xfId="15662" xr:uid="{00000000-0005-0000-0000-000045390000}"/>
    <cellStyle name="Normal 2 2 2 2 4 2 2 3" xfId="15663" xr:uid="{00000000-0005-0000-0000-000046390000}"/>
    <cellStyle name="Normal 2 2 2 2 4 2 2 3 2" xfId="15664" xr:uid="{00000000-0005-0000-0000-000047390000}"/>
    <cellStyle name="Normal 2 2 2 2 4 2 2 3 2 2" xfId="15665" xr:uid="{00000000-0005-0000-0000-000048390000}"/>
    <cellStyle name="Normal 2 2 2 2 4 2 2 3 2 2 2" xfId="15666" xr:uid="{00000000-0005-0000-0000-000049390000}"/>
    <cellStyle name="Normal 2 2 2 2 4 2 2 3 2 2 3" xfId="15667" xr:uid="{00000000-0005-0000-0000-00004A390000}"/>
    <cellStyle name="Normal 2 2 2 2 4 2 2 3 2 3" xfId="15668" xr:uid="{00000000-0005-0000-0000-00004B390000}"/>
    <cellStyle name="Normal 2 2 2 2 4 2 2 3 2 4" xfId="15669" xr:uid="{00000000-0005-0000-0000-00004C390000}"/>
    <cellStyle name="Normal 2 2 2 2 4 2 2 3 2 5" xfId="15670" xr:uid="{00000000-0005-0000-0000-00004D390000}"/>
    <cellStyle name="Normal 2 2 2 2 4 2 2 3 3" xfId="15671" xr:uid="{00000000-0005-0000-0000-00004E390000}"/>
    <cellStyle name="Normal 2 2 2 2 4 2 2 3 3 2" xfId="15672" xr:uid="{00000000-0005-0000-0000-00004F390000}"/>
    <cellStyle name="Normal 2 2 2 2 4 2 2 3 3 3" xfId="15673" xr:uid="{00000000-0005-0000-0000-000050390000}"/>
    <cellStyle name="Normal 2 2 2 2 4 2 2 3 4" xfId="15674" xr:uid="{00000000-0005-0000-0000-000051390000}"/>
    <cellStyle name="Normal 2 2 2 2 4 2 2 3 5" xfId="15675" xr:uid="{00000000-0005-0000-0000-000052390000}"/>
    <cellStyle name="Normal 2 2 2 2 4 2 2 3 6" xfId="15676" xr:uid="{00000000-0005-0000-0000-000053390000}"/>
    <cellStyle name="Normal 2 2 2 2 4 2 2 3 7" xfId="15677" xr:uid="{00000000-0005-0000-0000-000054390000}"/>
    <cellStyle name="Normal 2 2 2 2 4 2 2 3 8" xfId="15678" xr:uid="{00000000-0005-0000-0000-000055390000}"/>
    <cellStyle name="Normal 2 2 2 2 4 2 2 4" xfId="15679" xr:uid="{00000000-0005-0000-0000-000056390000}"/>
    <cellStyle name="Normal 2 2 2 2 4 2 2 4 2" xfId="15680" xr:uid="{00000000-0005-0000-0000-000057390000}"/>
    <cellStyle name="Normal 2 2 2 2 4 2 2 4 2 2" xfId="15681" xr:uid="{00000000-0005-0000-0000-000058390000}"/>
    <cellStyle name="Normal 2 2 2 2 4 2 2 4 2 3" xfId="15682" xr:uid="{00000000-0005-0000-0000-000059390000}"/>
    <cellStyle name="Normal 2 2 2 2 4 2 2 4 3" xfId="15683" xr:uid="{00000000-0005-0000-0000-00005A390000}"/>
    <cellStyle name="Normal 2 2 2 2 4 2 2 4 4" xfId="15684" xr:uid="{00000000-0005-0000-0000-00005B390000}"/>
    <cellStyle name="Normal 2 2 2 2 4 2 2 4 5" xfId="15685" xr:uid="{00000000-0005-0000-0000-00005C390000}"/>
    <cellStyle name="Normal 2 2 2 2 4 2 2 4 6" xfId="15686" xr:uid="{00000000-0005-0000-0000-00005D390000}"/>
    <cellStyle name="Normal 2 2 2 2 4 2 2 4 7" xfId="15687" xr:uid="{00000000-0005-0000-0000-00005E390000}"/>
    <cellStyle name="Normal 2 2 2 2 4 2 2 5" xfId="15688" xr:uid="{00000000-0005-0000-0000-00005F390000}"/>
    <cellStyle name="Normal 2 2 2 2 4 2 2 5 2" xfId="15689" xr:uid="{00000000-0005-0000-0000-000060390000}"/>
    <cellStyle name="Normal 2 2 2 2 4 2 2 5 2 2" xfId="15690" xr:uid="{00000000-0005-0000-0000-000061390000}"/>
    <cellStyle name="Normal 2 2 2 2 4 2 2 5 2 3" xfId="15691" xr:uid="{00000000-0005-0000-0000-000062390000}"/>
    <cellStyle name="Normal 2 2 2 2 4 2 2 5 3" xfId="15692" xr:uid="{00000000-0005-0000-0000-000063390000}"/>
    <cellStyle name="Normal 2 2 2 2 4 2 2 5 4" xfId="15693" xr:uid="{00000000-0005-0000-0000-000064390000}"/>
    <cellStyle name="Normal 2 2 2 2 4 2 2 5 5" xfId="15694" xr:uid="{00000000-0005-0000-0000-000065390000}"/>
    <cellStyle name="Normal 2 2 2 2 4 2 2 6" xfId="15695" xr:uid="{00000000-0005-0000-0000-000066390000}"/>
    <cellStyle name="Normal 2 2 2 2 4 2 2 6 2" xfId="15696" xr:uid="{00000000-0005-0000-0000-000067390000}"/>
    <cellStyle name="Normal 2 2 2 2 4 2 2 6 3" xfId="15697" xr:uid="{00000000-0005-0000-0000-000068390000}"/>
    <cellStyle name="Normal 2 2 2 2 4 2 2 7" xfId="15698" xr:uid="{00000000-0005-0000-0000-000069390000}"/>
    <cellStyle name="Normal 2 2 2 2 4 2 2 7 2" xfId="15699" xr:uid="{00000000-0005-0000-0000-00006A390000}"/>
    <cellStyle name="Normal 2 2 2 2 4 2 2 8" xfId="15700" xr:uid="{00000000-0005-0000-0000-00006B390000}"/>
    <cellStyle name="Normal 2 2 2 2 4 2 2 8 2" xfId="15701" xr:uid="{00000000-0005-0000-0000-00006C390000}"/>
    <cellStyle name="Normal 2 2 2 2 4 2 2 9" xfId="15702" xr:uid="{00000000-0005-0000-0000-00006D390000}"/>
    <cellStyle name="Normal 2 2 2 2 4 2 2_Age_Gender" xfId="15703" xr:uid="{00000000-0005-0000-0000-00006E390000}"/>
    <cellStyle name="Normal 2 2 2 2 4 2 3" xfId="15704" xr:uid="{00000000-0005-0000-0000-00006F390000}"/>
    <cellStyle name="Normal 2 2 2 2 4 2 3 2" xfId="15705" xr:uid="{00000000-0005-0000-0000-000070390000}"/>
    <cellStyle name="Normal 2 2 2 2 4 2 4" xfId="15706" xr:uid="{00000000-0005-0000-0000-000071390000}"/>
    <cellStyle name="Normal 2 2 2 2 4 2 5" xfId="15707" xr:uid="{00000000-0005-0000-0000-000072390000}"/>
    <cellStyle name="Normal 2 2 2 2 4 2 6" xfId="15708" xr:uid="{00000000-0005-0000-0000-000073390000}"/>
    <cellStyle name="Normal 2 2 2 2 4 2 7" xfId="15709" xr:uid="{00000000-0005-0000-0000-000074390000}"/>
    <cellStyle name="Normal 2 2 2 2 4 2 8" xfId="15710" xr:uid="{00000000-0005-0000-0000-000075390000}"/>
    <cellStyle name="Normal 2 2 2 2 4 2 9" xfId="15711" xr:uid="{00000000-0005-0000-0000-000076390000}"/>
    <cellStyle name="Normal 2 2 2 2 4 2_Age_Gender" xfId="15712" xr:uid="{00000000-0005-0000-0000-000077390000}"/>
    <cellStyle name="Normal 2 2 2 2 4 3" xfId="1243" xr:uid="{00000000-0005-0000-0000-000078390000}"/>
    <cellStyle name="Normal 2 2 2 2 4 3 2" xfId="1244" xr:uid="{00000000-0005-0000-0000-000079390000}"/>
    <cellStyle name="Normal 2 2 2 2 4 3 2 2" xfId="15713" xr:uid="{00000000-0005-0000-0000-00007A390000}"/>
    <cellStyle name="Normal 2 2 2 2 4 3 2 2 2" xfId="15714" xr:uid="{00000000-0005-0000-0000-00007B390000}"/>
    <cellStyle name="Normal 2 2 2 2 4 3 2 2 3" xfId="15715" xr:uid="{00000000-0005-0000-0000-00007C390000}"/>
    <cellStyle name="Normal 2 2 2 2 4 3 2 3" xfId="15716" xr:uid="{00000000-0005-0000-0000-00007D390000}"/>
    <cellStyle name="Normal 2 2 2 2 4 3 2 3 2" xfId="15717" xr:uid="{00000000-0005-0000-0000-00007E390000}"/>
    <cellStyle name="Normal 2 2 2 2 4 3 3" xfId="15718" xr:uid="{00000000-0005-0000-0000-00007F390000}"/>
    <cellStyle name="Normal 2 2 2 2 4 3 3 2" xfId="15719" xr:uid="{00000000-0005-0000-0000-000080390000}"/>
    <cellStyle name="Normal 2 2 2 2 4 3 3 3" xfId="15720" xr:uid="{00000000-0005-0000-0000-000081390000}"/>
    <cellStyle name="Normal 2 2 2 2 4 3 4" xfId="15721" xr:uid="{00000000-0005-0000-0000-000082390000}"/>
    <cellStyle name="Normal 2 2 2 2 4 3 4 2" xfId="15722" xr:uid="{00000000-0005-0000-0000-000083390000}"/>
    <cellStyle name="Normal 2 2 2 2 4 4" xfId="1245" xr:uid="{00000000-0005-0000-0000-000084390000}"/>
    <cellStyle name="Normal 2 2 2 2 4 4 10" xfId="15723" xr:uid="{00000000-0005-0000-0000-000085390000}"/>
    <cellStyle name="Normal 2 2 2 2 4 4 11" xfId="15724" xr:uid="{00000000-0005-0000-0000-000086390000}"/>
    <cellStyle name="Normal 2 2 2 2 4 4 12" xfId="15725" xr:uid="{00000000-0005-0000-0000-000087390000}"/>
    <cellStyle name="Normal 2 2 2 2 4 4 2" xfId="15726" xr:uid="{00000000-0005-0000-0000-000088390000}"/>
    <cellStyle name="Normal 2 2 2 2 4 4 2 10" xfId="15727" xr:uid="{00000000-0005-0000-0000-000089390000}"/>
    <cellStyle name="Normal 2 2 2 2 4 4 2 2" xfId="15728" xr:uid="{00000000-0005-0000-0000-00008A390000}"/>
    <cellStyle name="Normal 2 2 2 2 4 4 2 2 2" xfId="15729" xr:uid="{00000000-0005-0000-0000-00008B390000}"/>
    <cellStyle name="Normal 2 2 2 2 4 4 2 2 2 2" xfId="15730" xr:uid="{00000000-0005-0000-0000-00008C390000}"/>
    <cellStyle name="Normal 2 2 2 2 4 4 2 2 2 2 2" xfId="15731" xr:uid="{00000000-0005-0000-0000-00008D390000}"/>
    <cellStyle name="Normal 2 2 2 2 4 4 2 2 2 2 3" xfId="15732" xr:uid="{00000000-0005-0000-0000-00008E390000}"/>
    <cellStyle name="Normal 2 2 2 2 4 4 2 2 2 3" xfId="15733" xr:uid="{00000000-0005-0000-0000-00008F390000}"/>
    <cellStyle name="Normal 2 2 2 2 4 4 2 2 2 4" xfId="15734" xr:uid="{00000000-0005-0000-0000-000090390000}"/>
    <cellStyle name="Normal 2 2 2 2 4 4 2 2 2 5" xfId="15735" xr:uid="{00000000-0005-0000-0000-000091390000}"/>
    <cellStyle name="Normal 2 2 2 2 4 4 2 2 3" xfId="15736" xr:uid="{00000000-0005-0000-0000-000092390000}"/>
    <cellStyle name="Normal 2 2 2 2 4 4 2 2 3 2" xfId="15737" xr:uid="{00000000-0005-0000-0000-000093390000}"/>
    <cellStyle name="Normal 2 2 2 2 4 4 2 2 3 3" xfId="15738" xr:uid="{00000000-0005-0000-0000-000094390000}"/>
    <cellStyle name="Normal 2 2 2 2 4 4 2 2 4" xfId="15739" xr:uid="{00000000-0005-0000-0000-000095390000}"/>
    <cellStyle name="Normal 2 2 2 2 4 4 2 2 5" xfId="15740" xr:uid="{00000000-0005-0000-0000-000096390000}"/>
    <cellStyle name="Normal 2 2 2 2 4 4 2 2 6" xfId="15741" xr:uid="{00000000-0005-0000-0000-000097390000}"/>
    <cellStyle name="Normal 2 2 2 2 4 4 2 2 7" xfId="15742" xr:uid="{00000000-0005-0000-0000-000098390000}"/>
    <cellStyle name="Normal 2 2 2 2 4 4 2 2 8" xfId="15743" xr:uid="{00000000-0005-0000-0000-000099390000}"/>
    <cellStyle name="Normal 2 2 2 2 4 4 2 3" xfId="15744" xr:uid="{00000000-0005-0000-0000-00009A390000}"/>
    <cellStyle name="Normal 2 2 2 2 4 4 2 3 2" xfId="15745" xr:uid="{00000000-0005-0000-0000-00009B390000}"/>
    <cellStyle name="Normal 2 2 2 2 4 4 2 3 2 2" xfId="15746" xr:uid="{00000000-0005-0000-0000-00009C390000}"/>
    <cellStyle name="Normal 2 2 2 2 4 4 2 3 2 3" xfId="15747" xr:uid="{00000000-0005-0000-0000-00009D390000}"/>
    <cellStyle name="Normal 2 2 2 2 4 4 2 3 3" xfId="15748" xr:uid="{00000000-0005-0000-0000-00009E390000}"/>
    <cellStyle name="Normal 2 2 2 2 4 4 2 3 4" xfId="15749" xr:uid="{00000000-0005-0000-0000-00009F390000}"/>
    <cellStyle name="Normal 2 2 2 2 4 4 2 3 5" xfId="15750" xr:uid="{00000000-0005-0000-0000-0000A0390000}"/>
    <cellStyle name="Normal 2 2 2 2 4 4 2 4" xfId="15751" xr:uid="{00000000-0005-0000-0000-0000A1390000}"/>
    <cellStyle name="Normal 2 2 2 2 4 4 2 4 2" xfId="15752" xr:uid="{00000000-0005-0000-0000-0000A2390000}"/>
    <cellStyle name="Normal 2 2 2 2 4 4 2 4 3" xfId="15753" xr:uid="{00000000-0005-0000-0000-0000A3390000}"/>
    <cellStyle name="Normal 2 2 2 2 4 4 2 5" xfId="15754" xr:uid="{00000000-0005-0000-0000-0000A4390000}"/>
    <cellStyle name="Normal 2 2 2 2 4 4 2 5 2" xfId="15755" xr:uid="{00000000-0005-0000-0000-0000A5390000}"/>
    <cellStyle name="Normal 2 2 2 2 4 4 2 6" xfId="15756" xr:uid="{00000000-0005-0000-0000-0000A6390000}"/>
    <cellStyle name="Normal 2 2 2 2 4 4 2 6 2" xfId="15757" xr:uid="{00000000-0005-0000-0000-0000A7390000}"/>
    <cellStyle name="Normal 2 2 2 2 4 4 2 7" xfId="15758" xr:uid="{00000000-0005-0000-0000-0000A8390000}"/>
    <cellStyle name="Normal 2 2 2 2 4 4 2 8" xfId="15759" xr:uid="{00000000-0005-0000-0000-0000A9390000}"/>
    <cellStyle name="Normal 2 2 2 2 4 4 2 9" xfId="15760" xr:uid="{00000000-0005-0000-0000-0000AA390000}"/>
    <cellStyle name="Normal 2 2 2 2 4 4 2_Age_Gender" xfId="15761" xr:uid="{00000000-0005-0000-0000-0000AB390000}"/>
    <cellStyle name="Normal 2 2 2 2 4 4 3" xfId="15762" xr:uid="{00000000-0005-0000-0000-0000AC390000}"/>
    <cellStyle name="Normal 2 2 2 2 4 4 3 2" xfId="15763" xr:uid="{00000000-0005-0000-0000-0000AD390000}"/>
    <cellStyle name="Normal 2 2 2 2 4 4 3 2 2" xfId="15764" xr:uid="{00000000-0005-0000-0000-0000AE390000}"/>
    <cellStyle name="Normal 2 2 2 2 4 4 3 2 2 2" xfId="15765" xr:uid="{00000000-0005-0000-0000-0000AF390000}"/>
    <cellStyle name="Normal 2 2 2 2 4 4 3 2 2 3" xfId="15766" xr:uid="{00000000-0005-0000-0000-0000B0390000}"/>
    <cellStyle name="Normal 2 2 2 2 4 4 3 2 3" xfId="15767" xr:uid="{00000000-0005-0000-0000-0000B1390000}"/>
    <cellStyle name="Normal 2 2 2 2 4 4 3 2 4" xfId="15768" xr:uid="{00000000-0005-0000-0000-0000B2390000}"/>
    <cellStyle name="Normal 2 2 2 2 4 4 3 2 5" xfId="15769" xr:uid="{00000000-0005-0000-0000-0000B3390000}"/>
    <cellStyle name="Normal 2 2 2 2 4 4 3 3" xfId="15770" xr:uid="{00000000-0005-0000-0000-0000B4390000}"/>
    <cellStyle name="Normal 2 2 2 2 4 4 3 3 2" xfId="15771" xr:uid="{00000000-0005-0000-0000-0000B5390000}"/>
    <cellStyle name="Normal 2 2 2 2 4 4 3 3 3" xfId="15772" xr:uid="{00000000-0005-0000-0000-0000B6390000}"/>
    <cellStyle name="Normal 2 2 2 2 4 4 3 4" xfId="15773" xr:uid="{00000000-0005-0000-0000-0000B7390000}"/>
    <cellStyle name="Normal 2 2 2 2 4 4 3 5" xfId="15774" xr:uid="{00000000-0005-0000-0000-0000B8390000}"/>
    <cellStyle name="Normal 2 2 2 2 4 4 3 6" xfId="15775" xr:uid="{00000000-0005-0000-0000-0000B9390000}"/>
    <cellStyle name="Normal 2 2 2 2 4 4 3 7" xfId="15776" xr:uid="{00000000-0005-0000-0000-0000BA390000}"/>
    <cellStyle name="Normal 2 2 2 2 4 4 3 8" xfId="15777" xr:uid="{00000000-0005-0000-0000-0000BB390000}"/>
    <cellStyle name="Normal 2 2 2 2 4 4 4" xfId="15778" xr:uid="{00000000-0005-0000-0000-0000BC390000}"/>
    <cellStyle name="Normal 2 2 2 2 4 4 4 2" xfId="15779" xr:uid="{00000000-0005-0000-0000-0000BD390000}"/>
    <cellStyle name="Normal 2 2 2 2 4 4 4 2 2" xfId="15780" xr:uid="{00000000-0005-0000-0000-0000BE390000}"/>
    <cellStyle name="Normal 2 2 2 2 4 4 4 2 3" xfId="15781" xr:uid="{00000000-0005-0000-0000-0000BF390000}"/>
    <cellStyle name="Normal 2 2 2 2 4 4 4 3" xfId="15782" xr:uid="{00000000-0005-0000-0000-0000C0390000}"/>
    <cellStyle name="Normal 2 2 2 2 4 4 4 4" xfId="15783" xr:uid="{00000000-0005-0000-0000-0000C1390000}"/>
    <cellStyle name="Normal 2 2 2 2 4 4 4 5" xfId="15784" xr:uid="{00000000-0005-0000-0000-0000C2390000}"/>
    <cellStyle name="Normal 2 2 2 2 4 4 4 6" xfId="15785" xr:uid="{00000000-0005-0000-0000-0000C3390000}"/>
    <cellStyle name="Normal 2 2 2 2 4 4 4 7" xfId="15786" xr:uid="{00000000-0005-0000-0000-0000C4390000}"/>
    <cellStyle name="Normal 2 2 2 2 4 4 5" xfId="15787" xr:uid="{00000000-0005-0000-0000-0000C5390000}"/>
    <cellStyle name="Normal 2 2 2 2 4 4 5 2" xfId="15788" xr:uid="{00000000-0005-0000-0000-0000C6390000}"/>
    <cellStyle name="Normal 2 2 2 2 4 4 5 2 2" xfId="15789" xr:uid="{00000000-0005-0000-0000-0000C7390000}"/>
    <cellStyle name="Normal 2 2 2 2 4 4 5 2 3" xfId="15790" xr:uid="{00000000-0005-0000-0000-0000C8390000}"/>
    <cellStyle name="Normal 2 2 2 2 4 4 5 3" xfId="15791" xr:uid="{00000000-0005-0000-0000-0000C9390000}"/>
    <cellStyle name="Normal 2 2 2 2 4 4 5 4" xfId="15792" xr:uid="{00000000-0005-0000-0000-0000CA390000}"/>
    <cellStyle name="Normal 2 2 2 2 4 4 5 5" xfId="15793" xr:uid="{00000000-0005-0000-0000-0000CB390000}"/>
    <cellStyle name="Normal 2 2 2 2 4 4 6" xfId="15794" xr:uid="{00000000-0005-0000-0000-0000CC390000}"/>
    <cellStyle name="Normal 2 2 2 2 4 4 6 2" xfId="15795" xr:uid="{00000000-0005-0000-0000-0000CD390000}"/>
    <cellStyle name="Normal 2 2 2 2 4 4 6 3" xfId="15796" xr:uid="{00000000-0005-0000-0000-0000CE390000}"/>
    <cellStyle name="Normal 2 2 2 2 4 4 7" xfId="15797" xr:uid="{00000000-0005-0000-0000-0000CF390000}"/>
    <cellStyle name="Normal 2 2 2 2 4 4 7 2" xfId="15798" xr:uid="{00000000-0005-0000-0000-0000D0390000}"/>
    <cellStyle name="Normal 2 2 2 2 4 4 8" xfId="15799" xr:uid="{00000000-0005-0000-0000-0000D1390000}"/>
    <cellStyle name="Normal 2 2 2 2 4 4 8 2" xfId="15800" xr:uid="{00000000-0005-0000-0000-0000D2390000}"/>
    <cellStyle name="Normal 2 2 2 2 4 4 9" xfId="15801" xr:uid="{00000000-0005-0000-0000-0000D3390000}"/>
    <cellStyle name="Normal 2 2 2 2 4 4_Age_Gender" xfId="15802" xr:uid="{00000000-0005-0000-0000-0000D4390000}"/>
    <cellStyle name="Normal 2 2 2 2 4 5" xfId="1246" xr:uid="{00000000-0005-0000-0000-0000D5390000}"/>
    <cellStyle name="Normal 2 2 2 2 4 5 2" xfId="15803" xr:uid="{00000000-0005-0000-0000-0000D6390000}"/>
    <cellStyle name="Normal 2 2 2 2 4 5 2 2" xfId="15804" xr:uid="{00000000-0005-0000-0000-0000D7390000}"/>
    <cellStyle name="Normal 2 2 2 2 4 5 2 3" xfId="15805" xr:uid="{00000000-0005-0000-0000-0000D8390000}"/>
    <cellStyle name="Normal 2 2 2 2 4 5 3" xfId="15806" xr:uid="{00000000-0005-0000-0000-0000D9390000}"/>
    <cellStyle name="Normal 2 2 2 2 4 5 3 2" xfId="15807" xr:uid="{00000000-0005-0000-0000-0000DA390000}"/>
    <cellStyle name="Normal 2 2 2 2 4 6" xfId="15808" xr:uid="{00000000-0005-0000-0000-0000DB390000}"/>
    <cellStyle name="Normal 2 2 2 2 4 6 2" xfId="15809" xr:uid="{00000000-0005-0000-0000-0000DC390000}"/>
    <cellStyle name="Normal 2 2 2 2 4 6 3" xfId="15810" xr:uid="{00000000-0005-0000-0000-0000DD390000}"/>
    <cellStyle name="Normal 2 2 2 2 4 7" xfId="15811" xr:uid="{00000000-0005-0000-0000-0000DE390000}"/>
    <cellStyle name="Normal 2 2 2 2 4 7 2" xfId="15812" xr:uid="{00000000-0005-0000-0000-0000DF390000}"/>
    <cellStyle name="Normal 2 2 2 2 4 8" xfId="15813" xr:uid="{00000000-0005-0000-0000-0000E0390000}"/>
    <cellStyle name="Normal 2 2 2 2 4 9" xfId="15814" xr:uid="{00000000-0005-0000-0000-0000E1390000}"/>
    <cellStyle name="Normal 2 2 2 2 5" xfId="254" xr:uid="{00000000-0005-0000-0000-0000E2390000}"/>
    <cellStyle name="Normal 2 2 2 2 5 10" xfId="15815" xr:uid="{00000000-0005-0000-0000-0000E3390000}"/>
    <cellStyle name="Normal 2 2 2 2 5 11" xfId="15816" xr:uid="{00000000-0005-0000-0000-0000E4390000}"/>
    <cellStyle name="Normal 2 2 2 2 5 12" xfId="15817" xr:uid="{00000000-0005-0000-0000-0000E5390000}"/>
    <cellStyle name="Normal 2 2 2 2 5 2" xfId="15818" xr:uid="{00000000-0005-0000-0000-0000E6390000}"/>
    <cellStyle name="Normal 2 2 2 2 5 2 10" xfId="15819" xr:uid="{00000000-0005-0000-0000-0000E7390000}"/>
    <cellStyle name="Normal 2 2 2 2 5 2 2" xfId="15820" xr:uid="{00000000-0005-0000-0000-0000E8390000}"/>
    <cellStyle name="Normal 2 2 2 2 5 2 2 2" xfId="15821" xr:uid="{00000000-0005-0000-0000-0000E9390000}"/>
    <cellStyle name="Normal 2 2 2 2 5 2 2 2 2" xfId="15822" xr:uid="{00000000-0005-0000-0000-0000EA390000}"/>
    <cellStyle name="Normal 2 2 2 2 5 2 2 2 2 2" xfId="15823" xr:uid="{00000000-0005-0000-0000-0000EB390000}"/>
    <cellStyle name="Normal 2 2 2 2 5 2 2 2 2 3" xfId="15824" xr:uid="{00000000-0005-0000-0000-0000EC390000}"/>
    <cellStyle name="Normal 2 2 2 2 5 2 2 2 3" xfId="15825" xr:uid="{00000000-0005-0000-0000-0000ED390000}"/>
    <cellStyle name="Normal 2 2 2 2 5 2 2 2 4" xfId="15826" xr:uid="{00000000-0005-0000-0000-0000EE390000}"/>
    <cellStyle name="Normal 2 2 2 2 5 2 2 2 5" xfId="15827" xr:uid="{00000000-0005-0000-0000-0000EF390000}"/>
    <cellStyle name="Normal 2 2 2 2 5 2 2 3" xfId="15828" xr:uid="{00000000-0005-0000-0000-0000F0390000}"/>
    <cellStyle name="Normal 2 2 2 2 5 2 2 3 2" xfId="15829" xr:uid="{00000000-0005-0000-0000-0000F1390000}"/>
    <cellStyle name="Normal 2 2 2 2 5 2 2 3 3" xfId="15830" xr:uid="{00000000-0005-0000-0000-0000F2390000}"/>
    <cellStyle name="Normal 2 2 2 2 5 2 2 4" xfId="15831" xr:uid="{00000000-0005-0000-0000-0000F3390000}"/>
    <cellStyle name="Normal 2 2 2 2 5 2 2 5" xfId="15832" xr:uid="{00000000-0005-0000-0000-0000F4390000}"/>
    <cellStyle name="Normal 2 2 2 2 5 2 2 6" xfId="15833" xr:uid="{00000000-0005-0000-0000-0000F5390000}"/>
    <cellStyle name="Normal 2 2 2 2 5 2 2 7" xfId="15834" xr:uid="{00000000-0005-0000-0000-0000F6390000}"/>
    <cellStyle name="Normal 2 2 2 2 5 2 2 8" xfId="15835" xr:uid="{00000000-0005-0000-0000-0000F7390000}"/>
    <cellStyle name="Normal 2 2 2 2 5 2 3" xfId="15836" xr:uid="{00000000-0005-0000-0000-0000F8390000}"/>
    <cellStyle name="Normal 2 2 2 2 5 2 3 2" xfId="15837" xr:uid="{00000000-0005-0000-0000-0000F9390000}"/>
    <cellStyle name="Normal 2 2 2 2 5 2 3 2 2" xfId="15838" xr:uid="{00000000-0005-0000-0000-0000FA390000}"/>
    <cellStyle name="Normal 2 2 2 2 5 2 3 2 3" xfId="15839" xr:uid="{00000000-0005-0000-0000-0000FB390000}"/>
    <cellStyle name="Normal 2 2 2 2 5 2 3 3" xfId="15840" xr:uid="{00000000-0005-0000-0000-0000FC390000}"/>
    <cellStyle name="Normal 2 2 2 2 5 2 3 4" xfId="15841" xr:uid="{00000000-0005-0000-0000-0000FD390000}"/>
    <cellStyle name="Normal 2 2 2 2 5 2 3 5" xfId="15842" xr:uid="{00000000-0005-0000-0000-0000FE390000}"/>
    <cellStyle name="Normal 2 2 2 2 5 2 4" xfId="15843" xr:uid="{00000000-0005-0000-0000-0000FF390000}"/>
    <cellStyle name="Normal 2 2 2 2 5 2 4 2" xfId="15844" xr:uid="{00000000-0005-0000-0000-0000003A0000}"/>
    <cellStyle name="Normal 2 2 2 2 5 2 4 3" xfId="15845" xr:uid="{00000000-0005-0000-0000-0000013A0000}"/>
    <cellStyle name="Normal 2 2 2 2 5 2 5" xfId="15846" xr:uid="{00000000-0005-0000-0000-0000023A0000}"/>
    <cellStyle name="Normal 2 2 2 2 5 2 5 2" xfId="15847" xr:uid="{00000000-0005-0000-0000-0000033A0000}"/>
    <cellStyle name="Normal 2 2 2 2 5 2 6" xfId="15848" xr:uid="{00000000-0005-0000-0000-0000043A0000}"/>
    <cellStyle name="Normal 2 2 2 2 5 2 6 2" xfId="15849" xr:uid="{00000000-0005-0000-0000-0000053A0000}"/>
    <cellStyle name="Normal 2 2 2 2 5 2 7" xfId="15850" xr:uid="{00000000-0005-0000-0000-0000063A0000}"/>
    <cellStyle name="Normal 2 2 2 2 5 2 8" xfId="15851" xr:uid="{00000000-0005-0000-0000-0000073A0000}"/>
    <cellStyle name="Normal 2 2 2 2 5 2 9" xfId="15852" xr:uid="{00000000-0005-0000-0000-0000083A0000}"/>
    <cellStyle name="Normal 2 2 2 2 5 2_Age_Gender" xfId="15853" xr:uid="{00000000-0005-0000-0000-0000093A0000}"/>
    <cellStyle name="Normal 2 2 2 2 5 3" xfId="15854" xr:uid="{00000000-0005-0000-0000-00000A3A0000}"/>
    <cellStyle name="Normal 2 2 2 2 5 3 2" xfId="15855" xr:uid="{00000000-0005-0000-0000-00000B3A0000}"/>
    <cellStyle name="Normal 2 2 2 2 5 3 2 2" xfId="15856" xr:uid="{00000000-0005-0000-0000-00000C3A0000}"/>
    <cellStyle name="Normal 2 2 2 2 5 3 2 2 2" xfId="15857" xr:uid="{00000000-0005-0000-0000-00000D3A0000}"/>
    <cellStyle name="Normal 2 2 2 2 5 3 2 2 3" xfId="15858" xr:uid="{00000000-0005-0000-0000-00000E3A0000}"/>
    <cellStyle name="Normal 2 2 2 2 5 3 2 3" xfId="15859" xr:uid="{00000000-0005-0000-0000-00000F3A0000}"/>
    <cellStyle name="Normal 2 2 2 2 5 3 2 4" xfId="15860" xr:uid="{00000000-0005-0000-0000-0000103A0000}"/>
    <cellStyle name="Normal 2 2 2 2 5 3 2 5" xfId="15861" xr:uid="{00000000-0005-0000-0000-0000113A0000}"/>
    <cellStyle name="Normal 2 2 2 2 5 3 3" xfId="15862" xr:uid="{00000000-0005-0000-0000-0000123A0000}"/>
    <cellStyle name="Normal 2 2 2 2 5 3 3 2" xfId="15863" xr:uid="{00000000-0005-0000-0000-0000133A0000}"/>
    <cellStyle name="Normal 2 2 2 2 5 3 3 3" xfId="15864" xr:uid="{00000000-0005-0000-0000-0000143A0000}"/>
    <cellStyle name="Normal 2 2 2 2 5 3 4" xfId="15865" xr:uid="{00000000-0005-0000-0000-0000153A0000}"/>
    <cellStyle name="Normal 2 2 2 2 5 3 5" xfId="15866" xr:uid="{00000000-0005-0000-0000-0000163A0000}"/>
    <cellStyle name="Normal 2 2 2 2 5 3 6" xfId="15867" xr:uid="{00000000-0005-0000-0000-0000173A0000}"/>
    <cellStyle name="Normal 2 2 2 2 5 3 7" xfId="15868" xr:uid="{00000000-0005-0000-0000-0000183A0000}"/>
    <cellStyle name="Normal 2 2 2 2 5 3 8" xfId="15869" xr:uid="{00000000-0005-0000-0000-0000193A0000}"/>
    <cellStyle name="Normal 2 2 2 2 5 4" xfId="15870" xr:uid="{00000000-0005-0000-0000-00001A3A0000}"/>
    <cellStyle name="Normal 2 2 2 2 5 4 2" xfId="15871" xr:uid="{00000000-0005-0000-0000-00001B3A0000}"/>
    <cellStyle name="Normal 2 2 2 2 5 4 2 2" xfId="15872" xr:uid="{00000000-0005-0000-0000-00001C3A0000}"/>
    <cellStyle name="Normal 2 2 2 2 5 4 2 3" xfId="15873" xr:uid="{00000000-0005-0000-0000-00001D3A0000}"/>
    <cellStyle name="Normal 2 2 2 2 5 4 3" xfId="15874" xr:uid="{00000000-0005-0000-0000-00001E3A0000}"/>
    <cellStyle name="Normal 2 2 2 2 5 4 4" xfId="15875" xr:uid="{00000000-0005-0000-0000-00001F3A0000}"/>
    <cellStyle name="Normal 2 2 2 2 5 4 5" xfId="15876" xr:uid="{00000000-0005-0000-0000-0000203A0000}"/>
    <cellStyle name="Normal 2 2 2 2 5 4 6" xfId="15877" xr:uid="{00000000-0005-0000-0000-0000213A0000}"/>
    <cellStyle name="Normal 2 2 2 2 5 4 7" xfId="15878" xr:uid="{00000000-0005-0000-0000-0000223A0000}"/>
    <cellStyle name="Normal 2 2 2 2 5 5" xfId="15879" xr:uid="{00000000-0005-0000-0000-0000233A0000}"/>
    <cellStyle name="Normal 2 2 2 2 5 5 2" xfId="15880" xr:uid="{00000000-0005-0000-0000-0000243A0000}"/>
    <cellStyle name="Normal 2 2 2 2 5 5 2 2" xfId="15881" xr:uid="{00000000-0005-0000-0000-0000253A0000}"/>
    <cellStyle name="Normal 2 2 2 2 5 5 2 3" xfId="15882" xr:uid="{00000000-0005-0000-0000-0000263A0000}"/>
    <cellStyle name="Normal 2 2 2 2 5 5 3" xfId="15883" xr:uid="{00000000-0005-0000-0000-0000273A0000}"/>
    <cellStyle name="Normal 2 2 2 2 5 5 4" xfId="15884" xr:uid="{00000000-0005-0000-0000-0000283A0000}"/>
    <cellStyle name="Normal 2 2 2 2 5 5 5" xfId="15885" xr:uid="{00000000-0005-0000-0000-0000293A0000}"/>
    <cellStyle name="Normal 2 2 2 2 5 6" xfId="15886" xr:uid="{00000000-0005-0000-0000-00002A3A0000}"/>
    <cellStyle name="Normal 2 2 2 2 5 6 2" xfId="15887" xr:uid="{00000000-0005-0000-0000-00002B3A0000}"/>
    <cellStyle name="Normal 2 2 2 2 5 6 3" xfId="15888" xr:uid="{00000000-0005-0000-0000-00002C3A0000}"/>
    <cellStyle name="Normal 2 2 2 2 5 7" xfId="15889" xr:uid="{00000000-0005-0000-0000-00002D3A0000}"/>
    <cellStyle name="Normal 2 2 2 2 5 7 2" xfId="15890" xr:uid="{00000000-0005-0000-0000-00002E3A0000}"/>
    <cellStyle name="Normal 2 2 2 2 5 8" xfId="15891" xr:uid="{00000000-0005-0000-0000-00002F3A0000}"/>
    <cellStyle name="Normal 2 2 2 2 5 8 2" xfId="15892" xr:uid="{00000000-0005-0000-0000-0000303A0000}"/>
    <cellStyle name="Normal 2 2 2 2 5 9" xfId="15893" xr:uid="{00000000-0005-0000-0000-0000313A0000}"/>
    <cellStyle name="Normal 2 2 2 2 5_Age_Gender" xfId="15894" xr:uid="{00000000-0005-0000-0000-0000323A0000}"/>
    <cellStyle name="Normal 2 2 2 2 6" xfId="255" xr:uid="{00000000-0005-0000-0000-0000333A0000}"/>
    <cellStyle name="Normal 2 2 2 2 6 10" xfId="15895" xr:uid="{00000000-0005-0000-0000-0000343A0000}"/>
    <cellStyle name="Normal 2 2 2 2 6 11" xfId="15896" xr:uid="{00000000-0005-0000-0000-0000353A0000}"/>
    <cellStyle name="Normal 2 2 2 2 6 12" xfId="15897" xr:uid="{00000000-0005-0000-0000-0000363A0000}"/>
    <cellStyle name="Normal 2 2 2 2 6 2" xfId="15898" xr:uid="{00000000-0005-0000-0000-0000373A0000}"/>
    <cellStyle name="Normal 2 2 2 2 6 2 10" xfId="15899" xr:uid="{00000000-0005-0000-0000-0000383A0000}"/>
    <cellStyle name="Normal 2 2 2 2 6 2 2" xfId="15900" xr:uid="{00000000-0005-0000-0000-0000393A0000}"/>
    <cellStyle name="Normal 2 2 2 2 6 2 2 2" xfId="15901" xr:uid="{00000000-0005-0000-0000-00003A3A0000}"/>
    <cellStyle name="Normal 2 2 2 2 6 2 2 2 2" xfId="15902" xr:uid="{00000000-0005-0000-0000-00003B3A0000}"/>
    <cellStyle name="Normal 2 2 2 2 6 2 2 2 2 2" xfId="15903" xr:uid="{00000000-0005-0000-0000-00003C3A0000}"/>
    <cellStyle name="Normal 2 2 2 2 6 2 2 2 2 3" xfId="15904" xr:uid="{00000000-0005-0000-0000-00003D3A0000}"/>
    <cellStyle name="Normal 2 2 2 2 6 2 2 2 3" xfId="15905" xr:uid="{00000000-0005-0000-0000-00003E3A0000}"/>
    <cellStyle name="Normal 2 2 2 2 6 2 2 2 4" xfId="15906" xr:uid="{00000000-0005-0000-0000-00003F3A0000}"/>
    <cellStyle name="Normal 2 2 2 2 6 2 2 2 5" xfId="15907" xr:uid="{00000000-0005-0000-0000-0000403A0000}"/>
    <cellStyle name="Normal 2 2 2 2 6 2 2 3" xfId="15908" xr:uid="{00000000-0005-0000-0000-0000413A0000}"/>
    <cellStyle name="Normal 2 2 2 2 6 2 2 3 2" xfId="15909" xr:uid="{00000000-0005-0000-0000-0000423A0000}"/>
    <cellStyle name="Normal 2 2 2 2 6 2 2 3 3" xfId="15910" xr:uid="{00000000-0005-0000-0000-0000433A0000}"/>
    <cellStyle name="Normal 2 2 2 2 6 2 2 4" xfId="15911" xr:uid="{00000000-0005-0000-0000-0000443A0000}"/>
    <cellStyle name="Normal 2 2 2 2 6 2 2 5" xfId="15912" xr:uid="{00000000-0005-0000-0000-0000453A0000}"/>
    <cellStyle name="Normal 2 2 2 2 6 2 2 6" xfId="15913" xr:uid="{00000000-0005-0000-0000-0000463A0000}"/>
    <cellStyle name="Normal 2 2 2 2 6 2 2 7" xfId="15914" xr:uid="{00000000-0005-0000-0000-0000473A0000}"/>
    <cellStyle name="Normal 2 2 2 2 6 2 2 8" xfId="15915" xr:uid="{00000000-0005-0000-0000-0000483A0000}"/>
    <cellStyle name="Normal 2 2 2 2 6 2 3" xfId="15916" xr:uid="{00000000-0005-0000-0000-0000493A0000}"/>
    <cellStyle name="Normal 2 2 2 2 6 2 3 2" xfId="15917" xr:uid="{00000000-0005-0000-0000-00004A3A0000}"/>
    <cellStyle name="Normal 2 2 2 2 6 2 3 2 2" xfId="15918" xr:uid="{00000000-0005-0000-0000-00004B3A0000}"/>
    <cellStyle name="Normal 2 2 2 2 6 2 3 2 3" xfId="15919" xr:uid="{00000000-0005-0000-0000-00004C3A0000}"/>
    <cellStyle name="Normal 2 2 2 2 6 2 3 3" xfId="15920" xr:uid="{00000000-0005-0000-0000-00004D3A0000}"/>
    <cellStyle name="Normal 2 2 2 2 6 2 3 4" xfId="15921" xr:uid="{00000000-0005-0000-0000-00004E3A0000}"/>
    <cellStyle name="Normal 2 2 2 2 6 2 3 5" xfId="15922" xr:uid="{00000000-0005-0000-0000-00004F3A0000}"/>
    <cellStyle name="Normal 2 2 2 2 6 2 4" xfId="15923" xr:uid="{00000000-0005-0000-0000-0000503A0000}"/>
    <cellStyle name="Normal 2 2 2 2 6 2 4 2" xfId="15924" xr:uid="{00000000-0005-0000-0000-0000513A0000}"/>
    <cellStyle name="Normal 2 2 2 2 6 2 4 3" xfId="15925" xr:uid="{00000000-0005-0000-0000-0000523A0000}"/>
    <cellStyle name="Normal 2 2 2 2 6 2 5" xfId="15926" xr:uid="{00000000-0005-0000-0000-0000533A0000}"/>
    <cellStyle name="Normal 2 2 2 2 6 2 5 2" xfId="15927" xr:uid="{00000000-0005-0000-0000-0000543A0000}"/>
    <cellStyle name="Normal 2 2 2 2 6 2 6" xfId="15928" xr:uid="{00000000-0005-0000-0000-0000553A0000}"/>
    <cellStyle name="Normal 2 2 2 2 6 2 6 2" xfId="15929" xr:uid="{00000000-0005-0000-0000-0000563A0000}"/>
    <cellStyle name="Normal 2 2 2 2 6 2 7" xfId="15930" xr:uid="{00000000-0005-0000-0000-0000573A0000}"/>
    <cellStyle name="Normal 2 2 2 2 6 2 8" xfId="15931" xr:uid="{00000000-0005-0000-0000-0000583A0000}"/>
    <cellStyle name="Normal 2 2 2 2 6 2 9" xfId="15932" xr:uid="{00000000-0005-0000-0000-0000593A0000}"/>
    <cellStyle name="Normal 2 2 2 2 6 2_Age_Gender" xfId="15933" xr:uid="{00000000-0005-0000-0000-00005A3A0000}"/>
    <cellStyle name="Normal 2 2 2 2 6 3" xfId="15934" xr:uid="{00000000-0005-0000-0000-00005B3A0000}"/>
    <cellStyle name="Normal 2 2 2 2 6 3 2" xfId="15935" xr:uid="{00000000-0005-0000-0000-00005C3A0000}"/>
    <cellStyle name="Normal 2 2 2 2 6 3 2 2" xfId="15936" xr:uid="{00000000-0005-0000-0000-00005D3A0000}"/>
    <cellStyle name="Normal 2 2 2 2 6 3 2 2 2" xfId="15937" xr:uid="{00000000-0005-0000-0000-00005E3A0000}"/>
    <cellStyle name="Normal 2 2 2 2 6 3 2 2 3" xfId="15938" xr:uid="{00000000-0005-0000-0000-00005F3A0000}"/>
    <cellStyle name="Normal 2 2 2 2 6 3 2 3" xfId="15939" xr:uid="{00000000-0005-0000-0000-0000603A0000}"/>
    <cellStyle name="Normal 2 2 2 2 6 3 2 4" xfId="15940" xr:uid="{00000000-0005-0000-0000-0000613A0000}"/>
    <cellStyle name="Normal 2 2 2 2 6 3 2 5" xfId="15941" xr:uid="{00000000-0005-0000-0000-0000623A0000}"/>
    <cellStyle name="Normal 2 2 2 2 6 3 3" xfId="15942" xr:uid="{00000000-0005-0000-0000-0000633A0000}"/>
    <cellStyle name="Normal 2 2 2 2 6 3 3 2" xfId="15943" xr:uid="{00000000-0005-0000-0000-0000643A0000}"/>
    <cellStyle name="Normal 2 2 2 2 6 3 3 3" xfId="15944" xr:uid="{00000000-0005-0000-0000-0000653A0000}"/>
    <cellStyle name="Normal 2 2 2 2 6 3 4" xfId="15945" xr:uid="{00000000-0005-0000-0000-0000663A0000}"/>
    <cellStyle name="Normal 2 2 2 2 6 3 5" xfId="15946" xr:uid="{00000000-0005-0000-0000-0000673A0000}"/>
    <cellStyle name="Normal 2 2 2 2 6 3 6" xfId="15947" xr:uid="{00000000-0005-0000-0000-0000683A0000}"/>
    <cellStyle name="Normal 2 2 2 2 6 3 7" xfId="15948" xr:uid="{00000000-0005-0000-0000-0000693A0000}"/>
    <cellStyle name="Normal 2 2 2 2 6 3 8" xfId="15949" xr:uid="{00000000-0005-0000-0000-00006A3A0000}"/>
    <cellStyle name="Normal 2 2 2 2 6 4" xfId="15950" xr:uid="{00000000-0005-0000-0000-00006B3A0000}"/>
    <cellStyle name="Normal 2 2 2 2 6 4 2" xfId="15951" xr:uid="{00000000-0005-0000-0000-00006C3A0000}"/>
    <cellStyle name="Normal 2 2 2 2 6 4 2 2" xfId="15952" xr:uid="{00000000-0005-0000-0000-00006D3A0000}"/>
    <cellStyle name="Normal 2 2 2 2 6 4 2 3" xfId="15953" xr:uid="{00000000-0005-0000-0000-00006E3A0000}"/>
    <cellStyle name="Normal 2 2 2 2 6 4 3" xfId="15954" xr:uid="{00000000-0005-0000-0000-00006F3A0000}"/>
    <cellStyle name="Normal 2 2 2 2 6 4 4" xfId="15955" xr:uid="{00000000-0005-0000-0000-0000703A0000}"/>
    <cellStyle name="Normal 2 2 2 2 6 4 5" xfId="15956" xr:uid="{00000000-0005-0000-0000-0000713A0000}"/>
    <cellStyle name="Normal 2 2 2 2 6 4 6" xfId="15957" xr:uid="{00000000-0005-0000-0000-0000723A0000}"/>
    <cellStyle name="Normal 2 2 2 2 6 4 7" xfId="15958" xr:uid="{00000000-0005-0000-0000-0000733A0000}"/>
    <cellStyle name="Normal 2 2 2 2 6 5" xfId="15959" xr:uid="{00000000-0005-0000-0000-0000743A0000}"/>
    <cellStyle name="Normal 2 2 2 2 6 5 2" xfId="15960" xr:uid="{00000000-0005-0000-0000-0000753A0000}"/>
    <cellStyle name="Normal 2 2 2 2 6 5 2 2" xfId="15961" xr:uid="{00000000-0005-0000-0000-0000763A0000}"/>
    <cellStyle name="Normal 2 2 2 2 6 5 2 3" xfId="15962" xr:uid="{00000000-0005-0000-0000-0000773A0000}"/>
    <cellStyle name="Normal 2 2 2 2 6 5 3" xfId="15963" xr:uid="{00000000-0005-0000-0000-0000783A0000}"/>
    <cellStyle name="Normal 2 2 2 2 6 5 4" xfId="15964" xr:uid="{00000000-0005-0000-0000-0000793A0000}"/>
    <cellStyle name="Normal 2 2 2 2 6 5 5" xfId="15965" xr:uid="{00000000-0005-0000-0000-00007A3A0000}"/>
    <cellStyle name="Normal 2 2 2 2 6 6" xfId="15966" xr:uid="{00000000-0005-0000-0000-00007B3A0000}"/>
    <cellStyle name="Normal 2 2 2 2 6 6 2" xfId="15967" xr:uid="{00000000-0005-0000-0000-00007C3A0000}"/>
    <cellStyle name="Normal 2 2 2 2 6 6 3" xfId="15968" xr:uid="{00000000-0005-0000-0000-00007D3A0000}"/>
    <cellStyle name="Normal 2 2 2 2 6 7" xfId="15969" xr:uid="{00000000-0005-0000-0000-00007E3A0000}"/>
    <cellStyle name="Normal 2 2 2 2 6 7 2" xfId="15970" xr:uid="{00000000-0005-0000-0000-00007F3A0000}"/>
    <cellStyle name="Normal 2 2 2 2 6 8" xfId="15971" xr:uid="{00000000-0005-0000-0000-0000803A0000}"/>
    <cellStyle name="Normal 2 2 2 2 6 8 2" xfId="15972" xr:uid="{00000000-0005-0000-0000-0000813A0000}"/>
    <cellStyle name="Normal 2 2 2 2 6 9" xfId="15973" xr:uid="{00000000-0005-0000-0000-0000823A0000}"/>
    <cellStyle name="Normal 2 2 2 2 6_Age_Gender" xfId="15974" xr:uid="{00000000-0005-0000-0000-0000833A0000}"/>
    <cellStyle name="Normal 2 2 2 2 7" xfId="1247" xr:uid="{00000000-0005-0000-0000-0000843A0000}"/>
    <cellStyle name="Normal 2 2 2 2 7 2" xfId="15975" xr:uid="{00000000-0005-0000-0000-0000853A0000}"/>
    <cellStyle name="Normal 2 2 2 2 7 3" xfId="15976" xr:uid="{00000000-0005-0000-0000-0000863A0000}"/>
    <cellStyle name="Normal 2 2 2 2 7 4" xfId="15977" xr:uid="{00000000-0005-0000-0000-0000873A0000}"/>
    <cellStyle name="Normal 2 2 2 2 7_Age_Gender" xfId="15978" xr:uid="{00000000-0005-0000-0000-0000883A0000}"/>
    <cellStyle name="Normal 2 2 2 2 8" xfId="15979" xr:uid="{00000000-0005-0000-0000-0000893A0000}"/>
    <cellStyle name="Normal 2 2 2 2 8 10" xfId="15980" xr:uid="{00000000-0005-0000-0000-00008A3A0000}"/>
    <cellStyle name="Normal 2 2 2 2 8 2" xfId="15981" xr:uid="{00000000-0005-0000-0000-00008B3A0000}"/>
    <cellStyle name="Normal 2 2 2 2 8 2 2" xfId="15982" xr:uid="{00000000-0005-0000-0000-00008C3A0000}"/>
    <cellStyle name="Normal 2 2 2 2 8 2 2 2" xfId="15983" xr:uid="{00000000-0005-0000-0000-00008D3A0000}"/>
    <cellStyle name="Normal 2 2 2 2 8 2 2 2 2" xfId="15984" xr:uid="{00000000-0005-0000-0000-00008E3A0000}"/>
    <cellStyle name="Normal 2 2 2 2 8 2 2 2 3" xfId="15985" xr:uid="{00000000-0005-0000-0000-00008F3A0000}"/>
    <cellStyle name="Normal 2 2 2 2 8 2 2 3" xfId="15986" xr:uid="{00000000-0005-0000-0000-0000903A0000}"/>
    <cellStyle name="Normal 2 2 2 2 8 2 2 4" xfId="15987" xr:uid="{00000000-0005-0000-0000-0000913A0000}"/>
    <cellStyle name="Normal 2 2 2 2 8 2 2 5" xfId="15988" xr:uid="{00000000-0005-0000-0000-0000923A0000}"/>
    <cellStyle name="Normal 2 2 2 2 8 2 3" xfId="15989" xr:uid="{00000000-0005-0000-0000-0000933A0000}"/>
    <cellStyle name="Normal 2 2 2 2 8 2 3 2" xfId="15990" xr:uid="{00000000-0005-0000-0000-0000943A0000}"/>
    <cellStyle name="Normal 2 2 2 2 8 2 3 3" xfId="15991" xr:uid="{00000000-0005-0000-0000-0000953A0000}"/>
    <cellStyle name="Normal 2 2 2 2 8 2 4" xfId="15992" xr:uid="{00000000-0005-0000-0000-0000963A0000}"/>
    <cellStyle name="Normal 2 2 2 2 8 2 5" xfId="15993" xr:uid="{00000000-0005-0000-0000-0000973A0000}"/>
    <cellStyle name="Normal 2 2 2 2 8 2 6" xfId="15994" xr:uid="{00000000-0005-0000-0000-0000983A0000}"/>
    <cellStyle name="Normal 2 2 2 2 8 2 7" xfId="15995" xr:uid="{00000000-0005-0000-0000-0000993A0000}"/>
    <cellStyle name="Normal 2 2 2 2 8 2 8" xfId="15996" xr:uid="{00000000-0005-0000-0000-00009A3A0000}"/>
    <cellStyle name="Normal 2 2 2 2 8 3" xfId="15997" xr:uid="{00000000-0005-0000-0000-00009B3A0000}"/>
    <cellStyle name="Normal 2 2 2 2 8 3 2" xfId="15998" xr:uid="{00000000-0005-0000-0000-00009C3A0000}"/>
    <cellStyle name="Normal 2 2 2 2 8 3 2 2" xfId="15999" xr:uid="{00000000-0005-0000-0000-00009D3A0000}"/>
    <cellStyle name="Normal 2 2 2 2 8 3 2 3" xfId="16000" xr:uid="{00000000-0005-0000-0000-00009E3A0000}"/>
    <cellStyle name="Normal 2 2 2 2 8 3 3" xfId="16001" xr:uid="{00000000-0005-0000-0000-00009F3A0000}"/>
    <cellStyle name="Normal 2 2 2 2 8 3 4" xfId="16002" xr:uid="{00000000-0005-0000-0000-0000A03A0000}"/>
    <cellStyle name="Normal 2 2 2 2 8 3 5" xfId="16003" xr:uid="{00000000-0005-0000-0000-0000A13A0000}"/>
    <cellStyle name="Normal 2 2 2 2 8 4" xfId="16004" xr:uid="{00000000-0005-0000-0000-0000A23A0000}"/>
    <cellStyle name="Normal 2 2 2 2 8 4 2" xfId="16005" xr:uid="{00000000-0005-0000-0000-0000A33A0000}"/>
    <cellStyle name="Normal 2 2 2 2 8 4 3" xfId="16006" xr:uid="{00000000-0005-0000-0000-0000A43A0000}"/>
    <cellStyle name="Normal 2 2 2 2 8 5" xfId="16007" xr:uid="{00000000-0005-0000-0000-0000A53A0000}"/>
    <cellStyle name="Normal 2 2 2 2 8 5 2" xfId="16008" xr:uid="{00000000-0005-0000-0000-0000A63A0000}"/>
    <cellStyle name="Normal 2 2 2 2 8 6" xfId="16009" xr:uid="{00000000-0005-0000-0000-0000A73A0000}"/>
    <cellStyle name="Normal 2 2 2 2 8 6 2" xfId="16010" xr:uid="{00000000-0005-0000-0000-0000A83A0000}"/>
    <cellStyle name="Normal 2 2 2 2 8 7" xfId="16011" xr:uid="{00000000-0005-0000-0000-0000A93A0000}"/>
    <cellStyle name="Normal 2 2 2 2 8 8" xfId="16012" xr:uid="{00000000-0005-0000-0000-0000AA3A0000}"/>
    <cellStyle name="Normal 2 2 2 2 8 9" xfId="16013" xr:uid="{00000000-0005-0000-0000-0000AB3A0000}"/>
    <cellStyle name="Normal 2 2 2 2 8_Age_Gender" xfId="16014" xr:uid="{00000000-0005-0000-0000-0000AC3A0000}"/>
    <cellStyle name="Normal 2 2 2 2 9" xfId="16015" xr:uid="{00000000-0005-0000-0000-0000AD3A0000}"/>
    <cellStyle name="Normal 2 2 2 2 9 2" xfId="16016" xr:uid="{00000000-0005-0000-0000-0000AE3A0000}"/>
    <cellStyle name="Normal 2 2 2 2 9 2 2" xfId="16017" xr:uid="{00000000-0005-0000-0000-0000AF3A0000}"/>
    <cellStyle name="Normal 2 2 2 2 9 2 2 2" xfId="16018" xr:uid="{00000000-0005-0000-0000-0000B03A0000}"/>
    <cellStyle name="Normal 2 2 2 2 9 2 2 3" xfId="16019" xr:uid="{00000000-0005-0000-0000-0000B13A0000}"/>
    <cellStyle name="Normal 2 2 2 2 9 2 3" xfId="16020" xr:uid="{00000000-0005-0000-0000-0000B23A0000}"/>
    <cellStyle name="Normal 2 2 2 2 9 2 4" xfId="16021" xr:uid="{00000000-0005-0000-0000-0000B33A0000}"/>
    <cellStyle name="Normal 2 2 2 2 9 2 5" xfId="16022" xr:uid="{00000000-0005-0000-0000-0000B43A0000}"/>
    <cellStyle name="Normal 2 2 2 2 9 3" xfId="16023" xr:uid="{00000000-0005-0000-0000-0000B53A0000}"/>
    <cellStyle name="Normal 2 2 2 2 9 3 2" xfId="16024" xr:uid="{00000000-0005-0000-0000-0000B63A0000}"/>
    <cellStyle name="Normal 2 2 2 2 9 3 3" xfId="16025" xr:uid="{00000000-0005-0000-0000-0000B73A0000}"/>
    <cellStyle name="Normal 2 2 2 2 9 4" xfId="16026" xr:uid="{00000000-0005-0000-0000-0000B83A0000}"/>
    <cellStyle name="Normal 2 2 2 2 9 5" xfId="16027" xr:uid="{00000000-0005-0000-0000-0000B93A0000}"/>
    <cellStyle name="Normal 2 2 2 2 9 6" xfId="16028" xr:uid="{00000000-0005-0000-0000-0000BA3A0000}"/>
    <cellStyle name="Normal 2 2 2 2 9 7" xfId="16029" xr:uid="{00000000-0005-0000-0000-0000BB3A0000}"/>
    <cellStyle name="Normal 2 2 2 2 9 8" xfId="16030" xr:uid="{00000000-0005-0000-0000-0000BC3A0000}"/>
    <cellStyle name="Normal 2 2 2 2_Age_Gender" xfId="16031" xr:uid="{00000000-0005-0000-0000-0000BD3A0000}"/>
    <cellStyle name="Normal 2 2 2 3" xfId="256" xr:uid="{00000000-0005-0000-0000-0000BE3A0000}"/>
    <cellStyle name="Normal 2 2 2 3 10" xfId="16032" xr:uid="{00000000-0005-0000-0000-0000BF3A0000}"/>
    <cellStyle name="Normal 2 2 2 3 10 2" xfId="16033" xr:uid="{00000000-0005-0000-0000-0000C03A0000}"/>
    <cellStyle name="Normal 2 2 2 3 10 2 2" xfId="16034" xr:uid="{00000000-0005-0000-0000-0000C13A0000}"/>
    <cellStyle name="Normal 2 2 2 3 10 2 3" xfId="16035" xr:uid="{00000000-0005-0000-0000-0000C23A0000}"/>
    <cellStyle name="Normal 2 2 2 3 10 3" xfId="16036" xr:uid="{00000000-0005-0000-0000-0000C33A0000}"/>
    <cellStyle name="Normal 2 2 2 3 10 4" xfId="16037" xr:uid="{00000000-0005-0000-0000-0000C43A0000}"/>
    <cellStyle name="Normal 2 2 2 3 10 5" xfId="16038" xr:uid="{00000000-0005-0000-0000-0000C53A0000}"/>
    <cellStyle name="Normal 2 2 2 3 11" xfId="16039" xr:uid="{00000000-0005-0000-0000-0000C63A0000}"/>
    <cellStyle name="Normal 2 2 2 3 11 2" xfId="16040" xr:uid="{00000000-0005-0000-0000-0000C73A0000}"/>
    <cellStyle name="Normal 2 2 2 3 11 3" xfId="16041" xr:uid="{00000000-0005-0000-0000-0000C83A0000}"/>
    <cellStyle name="Normal 2 2 2 3 12" xfId="16042" xr:uid="{00000000-0005-0000-0000-0000C93A0000}"/>
    <cellStyle name="Normal 2 2 2 3 12 2" xfId="16043" xr:uid="{00000000-0005-0000-0000-0000CA3A0000}"/>
    <cellStyle name="Normal 2 2 2 3 12 3" xfId="16044" xr:uid="{00000000-0005-0000-0000-0000CB3A0000}"/>
    <cellStyle name="Normal 2 2 2 3 13" xfId="16045" xr:uid="{00000000-0005-0000-0000-0000CC3A0000}"/>
    <cellStyle name="Normal 2 2 2 3 13 2" xfId="16046" xr:uid="{00000000-0005-0000-0000-0000CD3A0000}"/>
    <cellStyle name="Normal 2 2 2 3 14" xfId="16047" xr:uid="{00000000-0005-0000-0000-0000CE3A0000}"/>
    <cellStyle name="Normal 2 2 2 3 15" xfId="16048" xr:uid="{00000000-0005-0000-0000-0000CF3A0000}"/>
    <cellStyle name="Normal 2 2 2 3 16" xfId="16049" xr:uid="{00000000-0005-0000-0000-0000D03A0000}"/>
    <cellStyle name="Normal 2 2 2 3 17" xfId="16050" xr:uid="{00000000-0005-0000-0000-0000D13A0000}"/>
    <cellStyle name="Normal 2 2 2 3 2" xfId="257" xr:uid="{00000000-0005-0000-0000-0000D23A0000}"/>
    <cellStyle name="Normal 2 2 2 3 2 10" xfId="16051" xr:uid="{00000000-0005-0000-0000-0000D33A0000}"/>
    <cellStyle name="Normal 2 2 2 3 2 10 2" xfId="16052" xr:uid="{00000000-0005-0000-0000-0000D43A0000}"/>
    <cellStyle name="Normal 2 2 2 3 2 11" xfId="16053" xr:uid="{00000000-0005-0000-0000-0000D53A0000}"/>
    <cellStyle name="Normal 2 2 2 3 2 11 2" xfId="16054" xr:uid="{00000000-0005-0000-0000-0000D63A0000}"/>
    <cellStyle name="Normal 2 2 2 3 2 12" xfId="16055" xr:uid="{00000000-0005-0000-0000-0000D73A0000}"/>
    <cellStyle name="Normal 2 2 2 3 2 13" xfId="16056" xr:uid="{00000000-0005-0000-0000-0000D83A0000}"/>
    <cellStyle name="Normal 2 2 2 3 2 14" xfId="16057" xr:uid="{00000000-0005-0000-0000-0000D93A0000}"/>
    <cellStyle name="Normal 2 2 2 3 2 15" xfId="16058" xr:uid="{00000000-0005-0000-0000-0000DA3A0000}"/>
    <cellStyle name="Normal 2 2 2 3 2 2" xfId="258" xr:uid="{00000000-0005-0000-0000-0000DB3A0000}"/>
    <cellStyle name="Normal 2 2 2 3 2 2 10" xfId="16059" xr:uid="{00000000-0005-0000-0000-0000DC3A0000}"/>
    <cellStyle name="Normal 2 2 2 3 2 2 11" xfId="16060" xr:uid="{00000000-0005-0000-0000-0000DD3A0000}"/>
    <cellStyle name="Normal 2 2 2 3 2 2 2" xfId="259" xr:uid="{00000000-0005-0000-0000-0000DE3A0000}"/>
    <cellStyle name="Normal 2 2 2 3 2 2 2 10" xfId="16061" xr:uid="{00000000-0005-0000-0000-0000DF3A0000}"/>
    <cellStyle name="Normal 2 2 2 3 2 2 2 11" xfId="16062" xr:uid="{00000000-0005-0000-0000-0000E03A0000}"/>
    <cellStyle name="Normal 2 2 2 3 2 2 2 12" xfId="16063" xr:uid="{00000000-0005-0000-0000-0000E13A0000}"/>
    <cellStyle name="Normal 2 2 2 3 2 2 2 13" xfId="16064" xr:uid="{00000000-0005-0000-0000-0000E23A0000}"/>
    <cellStyle name="Normal 2 2 2 3 2 2 2 2" xfId="260" xr:uid="{00000000-0005-0000-0000-0000E33A0000}"/>
    <cellStyle name="Normal 2 2 2 3 2 2 2 2 10" xfId="16065" xr:uid="{00000000-0005-0000-0000-0000E43A0000}"/>
    <cellStyle name="Normal 2 2 2 3 2 2 2 2 11" xfId="16066" xr:uid="{00000000-0005-0000-0000-0000E53A0000}"/>
    <cellStyle name="Normal 2 2 2 3 2 2 2 2 2" xfId="261" xr:uid="{00000000-0005-0000-0000-0000E63A0000}"/>
    <cellStyle name="Normal 2 2 2 3 2 2 2 2 2 10" xfId="16067" xr:uid="{00000000-0005-0000-0000-0000E73A0000}"/>
    <cellStyle name="Normal 2 2 2 3 2 2 2 2 2 11" xfId="16068" xr:uid="{00000000-0005-0000-0000-0000E83A0000}"/>
    <cellStyle name="Normal 2 2 2 3 2 2 2 2 2 12" xfId="16069" xr:uid="{00000000-0005-0000-0000-0000E93A0000}"/>
    <cellStyle name="Normal 2 2 2 3 2 2 2 2 2 2" xfId="16070" xr:uid="{00000000-0005-0000-0000-0000EA3A0000}"/>
    <cellStyle name="Normal 2 2 2 3 2 2 2 2 2 2 10" xfId="16071" xr:uid="{00000000-0005-0000-0000-0000EB3A0000}"/>
    <cellStyle name="Normal 2 2 2 3 2 2 2 2 2 2 2" xfId="16072" xr:uid="{00000000-0005-0000-0000-0000EC3A0000}"/>
    <cellStyle name="Normal 2 2 2 3 2 2 2 2 2 2 2 2" xfId="16073" xr:uid="{00000000-0005-0000-0000-0000ED3A0000}"/>
    <cellStyle name="Normal 2 2 2 3 2 2 2 2 2 2 2 2 2" xfId="16074" xr:uid="{00000000-0005-0000-0000-0000EE3A0000}"/>
    <cellStyle name="Normal 2 2 2 3 2 2 2 2 2 2 2 2 2 2" xfId="16075" xr:uid="{00000000-0005-0000-0000-0000EF3A0000}"/>
    <cellStyle name="Normal 2 2 2 3 2 2 2 2 2 2 2 2 2 3" xfId="16076" xr:uid="{00000000-0005-0000-0000-0000F03A0000}"/>
    <cellStyle name="Normal 2 2 2 3 2 2 2 2 2 2 2 2 3" xfId="16077" xr:uid="{00000000-0005-0000-0000-0000F13A0000}"/>
    <cellStyle name="Normal 2 2 2 3 2 2 2 2 2 2 2 2 4" xfId="16078" xr:uid="{00000000-0005-0000-0000-0000F23A0000}"/>
    <cellStyle name="Normal 2 2 2 3 2 2 2 2 2 2 2 2 5" xfId="16079" xr:uid="{00000000-0005-0000-0000-0000F33A0000}"/>
    <cellStyle name="Normal 2 2 2 3 2 2 2 2 2 2 2 3" xfId="16080" xr:uid="{00000000-0005-0000-0000-0000F43A0000}"/>
    <cellStyle name="Normal 2 2 2 3 2 2 2 2 2 2 2 3 2" xfId="16081" xr:uid="{00000000-0005-0000-0000-0000F53A0000}"/>
    <cellStyle name="Normal 2 2 2 3 2 2 2 2 2 2 2 3 3" xfId="16082" xr:uid="{00000000-0005-0000-0000-0000F63A0000}"/>
    <cellStyle name="Normal 2 2 2 3 2 2 2 2 2 2 2 4" xfId="16083" xr:uid="{00000000-0005-0000-0000-0000F73A0000}"/>
    <cellStyle name="Normal 2 2 2 3 2 2 2 2 2 2 2 5" xfId="16084" xr:uid="{00000000-0005-0000-0000-0000F83A0000}"/>
    <cellStyle name="Normal 2 2 2 3 2 2 2 2 2 2 2 6" xfId="16085" xr:uid="{00000000-0005-0000-0000-0000F93A0000}"/>
    <cellStyle name="Normal 2 2 2 3 2 2 2 2 2 2 2 7" xfId="16086" xr:uid="{00000000-0005-0000-0000-0000FA3A0000}"/>
    <cellStyle name="Normal 2 2 2 3 2 2 2 2 2 2 2 8" xfId="16087" xr:uid="{00000000-0005-0000-0000-0000FB3A0000}"/>
    <cellStyle name="Normal 2 2 2 3 2 2 2 2 2 2 3" xfId="16088" xr:uid="{00000000-0005-0000-0000-0000FC3A0000}"/>
    <cellStyle name="Normal 2 2 2 3 2 2 2 2 2 2 3 2" xfId="16089" xr:uid="{00000000-0005-0000-0000-0000FD3A0000}"/>
    <cellStyle name="Normal 2 2 2 3 2 2 2 2 2 2 3 2 2" xfId="16090" xr:uid="{00000000-0005-0000-0000-0000FE3A0000}"/>
    <cellStyle name="Normal 2 2 2 3 2 2 2 2 2 2 3 2 3" xfId="16091" xr:uid="{00000000-0005-0000-0000-0000FF3A0000}"/>
    <cellStyle name="Normal 2 2 2 3 2 2 2 2 2 2 3 3" xfId="16092" xr:uid="{00000000-0005-0000-0000-0000003B0000}"/>
    <cellStyle name="Normal 2 2 2 3 2 2 2 2 2 2 3 4" xfId="16093" xr:uid="{00000000-0005-0000-0000-0000013B0000}"/>
    <cellStyle name="Normal 2 2 2 3 2 2 2 2 2 2 3 5" xfId="16094" xr:uid="{00000000-0005-0000-0000-0000023B0000}"/>
    <cellStyle name="Normal 2 2 2 3 2 2 2 2 2 2 4" xfId="16095" xr:uid="{00000000-0005-0000-0000-0000033B0000}"/>
    <cellStyle name="Normal 2 2 2 3 2 2 2 2 2 2 4 2" xfId="16096" xr:uid="{00000000-0005-0000-0000-0000043B0000}"/>
    <cellStyle name="Normal 2 2 2 3 2 2 2 2 2 2 4 3" xfId="16097" xr:uid="{00000000-0005-0000-0000-0000053B0000}"/>
    <cellStyle name="Normal 2 2 2 3 2 2 2 2 2 2 5" xfId="16098" xr:uid="{00000000-0005-0000-0000-0000063B0000}"/>
    <cellStyle name="Normal 2 2 2 3 2 2 2 2 2 2 5 2" xfId="16099" xr:uid="{00000000-0005-0000-0000-0000073B0000}"/>
    <cellStyle name="Normal 2 2 2 3 2 2 2 2 2 2 6" xfId="16100" xr:uid="{00000000-0005-0000-0000-0000083B0000}"/>
    <cellStyle name="Normal 2 2 2 3 2 2 2 2 2 2 6 2" xfId="16101" xr:uid="{00000000-0005-0000-0000-0000093B0000}"/>
    <cellStyle name="Normal 2 2 2 3 2 2 2 2 2 2 7" xfId="16102" xr:uid="{00000000-0005-0000-0000-00000A3B0000}"/>
    <cellStyle name="Normal 2 2 2 3 2 2 2 2 2 2 8" xfId="16103" xr:uid="{00000000-0005-0000-0000-00000B3B0000}"/>
    <cellStyle name="Normal 2 2 2 3 2 2 2 2 2 2 9" xfId="16104" xr:uid="{00000000-0005-0000-0000-00000C3B0000}"/>
    <cellStyle name="Normal 2 2 2 3 2 2 2 2 2 2_Age_Gender" xfId="16105" xr:uid="{00000000-0005-0000-0000-00000D3B0000}"/>
    <cellStyle name="Normal 2 2 2 3 2 2 2 2 2 3" xfId="16106" xr:uid="{00000000-0005-0000-0000-00000E3B0000}"/>
    <cellStyle name="Normal 2 2 2 3 2 2 2 2 2 3 2" xfId="16107" xr:uid="{00000000-0005-0000-0000-00000F3B0000}"/>
    <cellStyle name="Normal 2 2 2 3 2 2 2 2 2 3 2 2" xfId="16108" xr:uid="{00000000-0005-0000-0000-0000103B0000}"/>
    <cellStyle name="Normal 2 2 2 3 2 2 2 2 2 3 2 2 2" xfId="16109" xr:uid="{00000000-0005-0000-0000-0000113B0000}"/>
    <cellStyle name="Normal 2 2 2 3 2 2 2 2 2 3 2 2 3" xfId="16110" xr:uid="{00000000-0005-0000-0000-0000123B0000}"/>
    <cellStyle name="Normal 2 2 2 3 2 2 2 2 2 3 2 3" xfId="16111" xr:uid="{00000000-0005-0000-0000-0000133B0000}"/>
    <cellStyle name="Normal 2 2 2 3 2 2 2 2 2 3 2 4" xfId="16112" xr:uid="{00000000-0005-0000-0000-0000143B0000}"/>
    <cellStyle name="Normal 2 2 2 3 2 2 2 2 2 3 2 5" xfId="16113" xr:uid="{00000000-0005-0000-0000-0000153B0000}"/>
    <cellStyle name="Normal 2 2 2 3 2 2 2 2 2 3 3" xfId="16114" xr:uid="{00000000-0005-0000-0000-0000163B0000}"/>
    <cellStyle name="Normal 2 2 2 3 2 2 2 2 2 3 3 2" xfId="16115" xr:uid="{00000000-0005-0000-0000-0000173B0000}"/>
    <cellStyle name="Normal 2 2 2 3 2 2 2 2 2 3 3 3" xfId="16116" xr:uid="{00000000-0005-0000-0000-0000183B0000}"/>
    <cellStyle name="Normal 2 2 2 3 2 2 2 2 2 3 4" xfId="16117" xr:uid="{00000000-0005-0000-0000-0000193B0000}"/>
    <cellStyle name="Normal 2 2 2 3 2 2 2 2 2 3 5" xfId="16118" xr:uid="{00000000-0005-0000-0000-00001A3B0000}"/>
    <cellStyle name="Normal 2 2 2 3 2 2 2 2 2 3 6" xfId="16119" xr:uid="{00000000-0005-0000-0000-00001B3B0000}"/>
    <cellStyle name="Normal 2 2 2 3 2 2 2 2 2 3 7" xfId="16120" xr:uid="{00000000-0005-0000-0000-00001C3B0000}"/>
    <cellStyle name="Normal 2 2 2 3 2 2 2 2 2 3 8" xfId="16121" xr:uid="{00000000-0005-0000-0000-00001D3B0000}"/>
    <cellStyle name="Normal 2 2 2 3 2 2 2 2 2 4" xfId="16122" xr:uid="{00000000-0005-0000-0000-00001E3B0000}"/>
    <cellStyle name="Normal 2 2 2 3 2 2 2 2 2 4 2" xfId="16123" xr:uid="{00000000-0005-0000-0000-00001F3B0000}"/>
    <cellStyle name="Normal 2 2 2 3 2 2 2 2 2 4 2 2" xfId="16124" xr:uid="{00000000-0005-0000-0000-0000203B0000}"/>
    <cellStyle name="Normal 2 2 2 3 2 2 2 2 2 4 2 3" xfId="16125" xr:uid="{00000000-0005-0000-0000-0000213B0000}"/>
    <cellStyle name="Normal 2 2 2 3 2 2 2 2 2 4 3" xfId="16126" xr:uid="{00000000-0005-0000-0000-0000223B0000}"/>
    <cellStyle name="Normal 2 2 2 3 2 2 2 2 2 4 4" xfId="16127" xr:uid="{00000000-0005-0000-0000-0000233B0000}"/>
    <cellStyle name="Normal 2 2 2 3 2 2 2 2 2 4 5" xfId="16128" xr:uid="{00000000-0005-0000-0000-0000243B0000}"/>
    <cellStyle name="Normal 2 2 2 3 2 2 2 2 2 4 6" xfId="16129" xr:uid="{00000000-0005-0000-0000-0000253B0000}"/>
    <cellStyle name="Normal 2 2 2 3 2 2 2 2 2 4 7" xfId="16130" xr:uid="{00000000-0005-0000-0000-0000263B0000}"/>
    <cellStyle name="Normal 2 2 2 3 2 2 2 2 2 5" xfId="16131" xr:uid="{00000000-0005-0000-0000-0000273B0000}"/>
    <cellStyle name="Normal 2 2 2 3 2 2 2 2 2 5 2" xfId="16132" xr:uid="{00000000-0005-0000-0000-0000283B0000}"/>
    <cellStyle name="Normal 2 2 2 3 2 2 2 2 2 5 2 2" xfId="16133" xr:uid="{00000000-0005-0000-0000-0000293B0000}"/>
    <cellStyle name="Normal 2 2 2 3 2 2 2 2 2 5 2 3" xfId="16134" xr:uid="{00000000-0005-0000-0000-00002A3B0000}"/>
    <cellStyle name="Normal 2 2 2 3 2 2 2 2 2 5 3" xfId="16135" xr:uid="{00000000-0005-0000-0000-00002B3B0000}"/>
    <cellStyle name="Normal 2 2 2 3 2 2 2 2 2 5 4" xfId="16136" xr:uid="{00000000-0005-0000-0000-00002C3B0000}"/>
    <cellStyle name="Normal 2 2 2 3 2 2 2 2 2 5 5" xfId="16137" xr:uid="{00000000-0005-0000-0000-00002D3B0000}"/>
    <cellStyle name="Normal 2 2 2 3 2 2 2 2 2 6" xfId="16138" xr:uid="{00000000-0005-0000-0000-00002E3B0000}"/>
    <cellStyle name="Normal 2 2 2 3 2 2 2 2 2 6 2" xfId="16139" xr:uid="{00000000-0005-0000-0000-00002F3B0000}"/>
    <cellStyle name="Normal 2 2 2 3 2 2 2 2 2 6 3" xfId="16140" xr:uid="{00000000-0005-0000-0000-0000303B0000}"/>
    <cellStyle name="Normal 2 2 2 3 2 2 2 2 2 7" xfId="16141" xr:uid="{00000000-0005-0000-0000-0000313B0000}"/>
    <cellStyle name="Normal 2 2 2 3 2 2 2 2 2 7 2" xfId="16142" xr:uid="{00000000-0005-0000-0000-0000323B0000}"/>
    <cellStyle name="Normal 2 2 2 3 2 2 2 2 2 8" xfId="16143" xr:uid="{00000000-0005-0000-0000-0000333B0000}"/>
    <cellStyle name="Normal 2 2 2 3 2 2 2 2 2 8 2" xfId="16144" xr:uid="{00000000-0005-0000-0000-0000343B0000}"/>
    <cellStyle name="Normal 2 2 2 3 2 2 2 2 2 9" xfId="16145" xr:uid="{00000000-0005-0000-0000-0000353B0000}"/>
    <cellStyle name="Normal 2 2 2 3 2 2 2 2 2_Age_Gender" xfId="16146" xr:uid="{00000000-0005-0000-0000-0000363B0000}"/>
    <cellStyle name="Normal 2 2 2 3 2 2 2 2 3" xfId="16147" xr:uid="{00000000-0005-0000-0000-0000373B0000}"/>
    <cellStyle name="Normal 2 2 2 3 2 2 2 2 3 2" xfId="16148" xr:uid="{00000000-0005-0000-0000-0000383B0000}"/>
    <cellStyle name="Normal 2 2 2 3 2 2 2 2 4" xfId="16149" xr:uid="{00000000-0005-0000-0000-0000393B0000}"/>
    <cellStyle name="Normal 2 2 2 3 2 2 2 2 5" xfId="16150" xr:uid="{00000000-0005-0000-0000-00003A3B0000}"/>
    <cellStyle name="Normal 2 2 2 3 2 2 2 2 6" xfId="16151" xr:uid="{00000000-0005-0000-0000-00003B3B0000}"/>
    <cellStyle name="Normal 2 2 2 3 2 2 2 2 7" xfId="16152" xr:uid="{00000000-0005-0000-0000-00003C3B0000}"/>
    <cellStyle name="Normal 2 2 2 3 2 2 2 2 8" xfId="16153" xr:uid="{00000000-0005-0000-0000-00003D3B0000}"/>
    <cellStyle name="Normal 2 2 2 3 2 2 2 2 9" xfId="16154" xr:uid="{00000000-0005-0000-0000-00003E3B0000}"/>
    <cellStyle name="Normal 2 2 2 3 2 2 2 2_Age_Gender" xfId="16155" xr:uid="{00000000-0005-0000-0000-00003F3B0000}"/>
    <cellStyle name="Normal 2 2 2 3 2 2 2 3" xfId="16156" xr:uid="{00000000-0005-0000-0000-0000403B0000}"/>
    <cellStyle name="Normal 2 2 2 3 2 2 2 3 10" xfId="16157" xr:uid="{00000000-0005-0000-0000-0000413B0000}"/>
    <cellStyle name="Normal 2 2 2 3 2 2 2 3 2" xfId="16158" xr:uid="{00000000-0005-0000-0000-0000423B0000}"/>
    <cellStyle name="Normal 2 2 2 3 2 2 2 3 2 2" xfId="16159" xr:uid="{00000000-0005-0000-0000-0000433B0000}"/>
    <cellStyle name="Normal 2 2 2 3 2 2 2 3 2 2 2" xfId="16160" xr:uid="{00000000-0005-0000-0000-0000443B0000}"/>
    <cellStyle name="Normal 2 2 2 3 2 2 2 3 2 2 2 2" xfId="16161" xr:uid="{00000000-0005-0000-0000-0000453B0000}"/>
    <cellStyle name="Normal 2 2 2 3 2 2 2 3 2 2 2 3" xfId="16162" xr:uid="{00000000-0005-0000-0000-0000463B0000}"/>
    <cellStyle name="Normal 2 2 2 3 2 2 2 3 2 2 3" xfId="16163" xr:uid="{00000000-0005-0000-0000-0000473B0000}"/>
    <cellStyle name="Normal 2 2 2 3 2 2 2 3 2 2 4" xfId="16164" xr:uid="{00000000-0005-0000-0000-0000483B0000}"/>
    <cellStyle name="Normal 2 2 2 3 2 2 2 3 2 2 5" xfId="16165" xr:uid="{00000000-0005-0000-0000-0000493B0000}"/>
    <cellStyle name="Normal 2 2 2 3 2 2 2 3 2 3" xfId="16166" xr:uid="{00000000-0005-0000-0000-00004A3B0000}"/>
    <cellStyle name="Normal 2 2 2 3 2 2 2 3 2 3 2" xfId="16167" xr:uid="{00000000-0005-0000-0000-00004B3B0000}"/>
    <cellStyle name="Normal 2 2 2 3 2 2 2 3 2 3 3" xfId="16168" xr:uid="{00000000-0005-0000-0000-00004C3B0000}"/>
    <cellStyle name="Normal 2 2 2 3 2 2 2 3 2 4" xfId="16169" xr:uid="{00000000-0005-0000-0000-00004D3B0000}"/>
    <cellStyle name="Normal 2 2 2 3 2 2 2 3 2 5" xfId="16170" xr:uid="{00000000-0005-0000-0000-00004E3B0000}"/>
    <cellStyle name="Normal 2 2 2 3 2 2 2 3 2 6" xfId="16171" xr:uid="{00000000-0005-0000-0000-00004F3B0000}"/>
    <cellStyle name="Normal 2 2 2 3 2 2 2 3 2 7" xfId="16172" xr:uid="{00000000-0005-0000-0000-0000503B0000}"/>
    <cellStyle name="Normal 2 2 2 3 2 2 2 3 2 8" xfId="16173" xr:uid="{00000000-0005-0000-0000-0000513B0000}"/>
    <cellStyle name="Normal 2 2 2 3 2 2 2 3 3" xfId="16174" xr:uid="{00000000-0005-0000-0000-0000523B0000}"/>
    <cellStyle name="Normal 2 2 2 3 2 2 2 3 3 2" xfId="16175" xr:uid="{00000000-0005-0000-0000-0000533B0000}"/>
    <cellStyle name="Normal 2 2 2 3 2 2 2 3 3 2 2" xfId="16176" xr:uid="{00000000-0005-0000-0000-0000543B0000}"/>
    <cellStyle name="Normal 2 2 2 3 2 2 2 3 3 2 3" xfId="16177" xr:uid="{00000000-0005-0000-0000-0000553B0000}"/>
    <cellStyle name="Normal 2 2 2 3 2 2 2 3 3 3" xfId="16178" xr:uid="{00000000-0005-0000-0000-0000563B0000}"/>
    <cellStyle name="Normal 2 2 2 3 2 2 2 3 3 4" xfId="16179" xr:uid="{00000000-0005-0000-0000-0000573B0000}"/>
    <cellStyle name="Normal 2 2 2 3 2 2 2 3 3 5" xfId="16180" xr:uid="{00000000-0005-0000-0000-0000583B0000}"/>
    <cellStyle name="Normal 2 2 2 3 2 2 2 3 4" xfId="16181" xr:uid="{00000000-0005-0000-0000-0000593B0000}"/>
    <cellStyle name="Normal 2 2 2 3 2 2 2 3 4 2" xfId="16182" xr:uid="{00000000-0005-0000-0000-00005A3B0000}"/>
    <cellStyle name="Normal 2 2 2 3 2 2 2 3 4 3" xfId="16183" xr:uid="{00000000-0005-0000-0000-00005B3B0000}"/>
    <cellStyle name="Normal 2 2 2 3 2 2 2 3 5" xfId="16184" xr:uid="{00000000-0005-0000-0000-00005C3B0000}"/>
    <cellStyle name="Normal 2 2 2 3 2 2 2 3 5 2" xfId="16185" xr:uid="{00000000-0005-0000-0000-00005D3B0000}"/>
    <cellStyle name="Normal 2 2 2 3 2 2 2 3 6" xfId="16186" xr:uid="{00000000-0005-0000-0000-00005E3B0000}"/>
    <cellStyle name="Normal 2 2 2 3 2 2 2 3 6 2" xfId="16187" xr:uid="{00000000-0005-0000-0000-00005F3B0000}"/>
    <cellStyle name="Normal 2 2 2 3 2 2 2 3 7" xfId="16188" xr:uid="{00000000-0005-0000-0000-0000603B0000}"/>
    <cellStyle name="Normal 2 2 2 3 2 2 2 3 8" xfId="16189" xr:uid="{00000000-0005-0000-0000-0000613B0000}"/>
    <cellStyle name="Normal 2 2 2 3 2 2 2 3 9" xfId="16190" xr:uid="{00000000-0005-0000-0000-0000623B0000}"/>
    <cellStyle name="Normal 2 2 2 3 2 2 2 3_Age_Gender" xfId="16191" xr:uid="{00000000-0005-0000-0000-0000633B0000}"/>
    <cellStyle name="Normal 2 2 2 3 2 2 2 4" xfId="16192" xr:uid="{00000000-0005-0000-0000-0000643B0000}"/>
    <cellStyle name="Normal 2 2 2 3 2 2 2 4 2" xfId="16193" xr:uid="{00000000-0005-0000-0000-0000653B0000}"/>
    <cellStyle name="Normal 2 2 2 3 2 2 2 4 2 2" xfId="16194" xr:uid="{00000000-0005-0000-0000-0000663B0000}"/>
    <cellStyle name="Normal 2 2 2 3 2 2 2 4 2 2 2" xfId="16195" xr:uid="{00000000-0005-0000-0000-0000673B0000}"/>
    <cellStyle name="Normal 2 2 2 3 2 2 2 4 2 2 3" xfId="16196" xr:uid="{00000000-0005-0000-0000-0000683B0000}"/>
    <cellStyle name="Normal 2 2 2 3 2 2 2 4 2 3" xfId="16197" xr:uid="{00000000-0005-0000-0000-0000693B0000}"/>
    <cellStyle name="Normal 2 2 2 3 2 2 2 4 2 4" xfId="16198" xr:uid="{00000000-0005-0000-0000-00006A3B0000}"/>
    <cellStyle name="Normal 2 2 2 3 2 2 2 4 2 5" xfId="16199" xr:uid="{00000000-0005-0000-0000-00006B3B0000}"/>
    <cellStyle name="Normal 2 2 2 3 2 2 2 4 3" xfId="16200" xr:uid="{00000000-0005-0000-0000-00006C3B0000}"/>
    <cellStyle name="Normal 2 2 2 3 2 2 2 4 3 2" xfId="16201" xr:uid="{00000000-0005-0000-0000-00006D3B0000}"/>
    <cellStyle name="Normal 2 2 2 3 2 2 2 4 3 3" xfId="16202" xr:uid="{00000000-0005-0000-0000-00006E3B0000}"/>
    <cellStyle name="Normal 2 2 2 3 2 2 2 4 4" xfId="16203" xr:uid="{00000000-0005-0000-0000-00006F3B0000}"/>
    <cellStyle name="Normal 2 2 2 3 2 2 2 4 5" xfId="16204" xr:uid="{00000000-0005-0000-0000-0000703B0000}"/>
    <cellStyle name="Normal 2 2 2 3 2 2 2 4 6" xfId="16205" xr:uid="{00000000-0005-0000-0000-0000713B0000}"/>
    <cellStyle name="Normal 2 2 2 3 2 2 2 4 7" xfId="16206" xr:uid="{00000000-0005-0000-0000-0000723B0000}"/>
    <cellStyle name="Normal 2 2 2 3 2 2 2 4 8" xfId="16207" xr:uid="{00000000-0005-0000-0000-0000733B0000}"/>
    <cellStyle name="Normal 2 2 2 3 2 2 2 5" xfId="16208" xr:uid="{00000000-0005-0000-0000-0000743B0000}"/>
    <cellStyle name="Normal 2 2 2 3 2 2 2 5 2" xfId="16209" xr:uid="{00000000-0005-0000-0000-0000753B0000}"/>
    <cellStyle name="Normal 2 2 2 3 2 2 2 5 2 2" xfId="16210" xr:uid="{00000000-0005-0000-0000-0000763B0000}"/>
    <cellStyle name="Normal 2 2 2 3 2 2 2 5 2 3" xfId="16211" xr:uid="{00000000-0005-0000-0000-0000773B0000}"/>
    <cellStyle name="Normal 2 2 2 3 2 2 2 5 3" xfId="16212" xr:uid="{00000000-0005-0000-0000-0000783B0000}"/>
    <cellStyle name="Normal 2 2 2 3 2 2 2 5 4" xfId="16213" xr:uid="{00000000-0005-0000-0000-0000793B0000}"/>
    <cellStyle name="Normal 2 2 2 3 2 2 2 5 5" xfId="16214" xr:uid="{00000000-0005-0000-0000-00007A3B0000}"/>
    <cellStyle name="Normal 2 2 2 3 2 2 2 5 6" xfId="16215" xr:uid="{00000000-0005-0000-0000-00007B3B0000}"/>
    <cellStyle name="Normal 2 2 2 3 2 2 2 5 7" xfId="16216" xr:uid="{00000000-0005-0000-0000-00007C3B0000}"/>
    <cellStyle name="Normal 2 2 2 3 2 2 2 6" xfId="16217" xr:uid="{00000000-0005-0000-0000-00007D3B0000}"/>
    <cellStyle name="Normal 2 2 2 3 2 2 2 6 2" xfId="16218" xr:uid="{00000000-0005-0000-0000-00007E3B0000}"/>
    <cellStyle name="Normal 2 2 2 3 2 2 2 6 2 2" xfId="16219" xr:uid="{00000000-0005-0000-0000-00007F3B0000}"/>
    <cellStyle name="Normal 2 2 2 3 2 2 2 6 2 3" xfId="16220" xr:uid="{00000000-0005-0000-0000-0000803B0000}"/>
    <cellStyle name="Normal 2 2 2 3 2 2 2 6 3" xfId="16221" xr:uid="{00000000-0005-0000-0000-0000813B0000}"/>
    <cellStyle name="Normal 2 2 2 3 2 2 2 6 4" xfId="16222" xr:uid="{00000000-0005-0000-0000-0000823B0000}"/>
    <cellStyle name="Normal 2 2 2 3 2 2 2 6 5" xfId="16223" xr:uid="{00000000-0005-0000-0000-0000833B0000}"/>
    <cellStyle name="Normal 2 2 2 3 2 2 2 7" xfId="16224" xr:uid="{00000000-0005-0000-0000-0000843B0000}"/>
    <cellStyle name="Normal 2 2 2 3 2 2 2 7 2" xfId="16225" xr:uid="{00000000-0005-0000-0000-0000853B0000}"/>
    <cellStyle name="Normal 2 2 2 3 2 2 2 7 3" xfId="16226" xr:uid="{00000000-0005-0000-0000-0000863B0000}"/>
    <cellStyle name="Normal 2 2 2 3 2 2 2 8" xfId="16227" xr:uid="{00000000-0005-0000-0000-0000873B0000}"/>
    <cellStyle name="Normal 2 2 2 3 2 2 2 8 2" xfId="16228" xr:uid="{00000000-0005-0000-0000-0000883B0000}"/>
    <cellStyle name="Normal 2 2 2 3 2 2 2 9" xfId="16229" xr:uid="{00000000-0005-0000-0000-0000893B0000}"/>
    <cellStyle name="Normal 2 2 2 3 2 2 2 9 2" xfId="16230" xr:uid="{00000000-0005-0000-0000-00008A3B0000}"/>
    <cellStyle name="Normal 2 2 2 3 2 2 2_Age_Gender" xfId="16231" xr:uid="{00000000-0005-0000-0000-00008B3B0000}"/>
    <cellStyle name="Normal 2 2 2 3 2 2 3" xfId="262" xr:uid="{00000000-0005-0000-0000-00008C3B0000}"/>
    <cellStyle name="Normal 2 2 2 3 2 2 3 10" xfId="16232" xr:uid="{00000000-0005-0000-0000-00008D3B0000}"/>
    <cellStyle name="Normal 2 2 2 3 2 2 3 11" xfId="16233" xr:uid="{00000000-0005-0000-0000-00008E3B0000}"/>
    <cellStyle name="Normal 2 2 2 3 2 2 3 12" xfId="16234" xr:uid="{00000000-0005-0000-0000-00008F3B0000}"/>
    <cellStyle name="Normal 2 2 2 3 2 2 3 2" xfId="16235" xr:uid="{00000000-0005-0000-0000-0000903B0000}"/>
    <cellStyle name="Normal 2 2 2 3 2 2 3 2 10" xfId="16236" xr:uid="{00000000-0005-0000-0000-0000913B0000}"/>
    <cellStyle name="Normal 2 2 2 3 2 2 3 2 2" xfId="16237" xr:uid="{00000000-0005-0000-0000-0000923B0000}"/>
    <cellStyle name="Normal 2 2 2 3 2 2 3 2 2 2" xfId="16238" xr:uid="{00000000-0005-0000-0000-0000933B0000}"/>
    <cellStyle name="Normal 2 2 2 3 2 2 3 2 2 2 2" xfId="16239" xr:uid="{00000000-0005-0000-0000-0000943B0000}"/>
    <cellStyle name="Normal 2 2 2 3 2 2 3 2 2 2 2 2" xfId="16240" xr:uid="{00000000-0005-0000-0000-0000953B0000}"/>
    <cellStyle name="Normal 2 2 2 3 2 2 3 2 2 2 2 3" xfId="16241" xr:uid="{00000000-0005-0000-0000-0000963B0000}"/>
    <cellStyle name="Normal 2 2 2 3 2 2 3 2 2 2 3" xfId="16242" xr:uid="{00000000-0005-0000-0000-0000973B0000}"/>
    <cellStyle name="Normal 2 2 2 3 2 2 3 2 2 2 4" xfId="16243" xr:uid="{00000000-0005-0000-0000-0000983B0000}"/>
    <cellStyle name="Normal 2 2 2 3 2 2 3 2 2 2 5" xfId="16244" xr:uid="{00000000-0005-0000-0000-0000993B0000}"/>
    <cellStyle name="Normal 2 2 2 3 2 2 3 2 2 3" xfId="16245" xr:uid="{00000000-0005-0000-0000-00009A3B0000}"/>
    <cellStyle name="Normal 2 2 2 3 2 2 3 2 2 3 2" xfId="16246" xr:uid="{00000000-0005-0000-0000-00009B3B0000}"/>
    <cellStyle name="Normal 2 2 2 3 2 2 3 2 2 3 3" xfId="16247" xr:uid="{00000000-0005-0000-0000-00009C3B0000}"/>
    <cellStyle name="Normal 2 2 2 3 2 2 3 2 2 4" xfId="16248" xr:uid="{00000000-0005-0000-0000-00009D3B0000}"/>
    <cellStyle name="Normal 2 2 2 3 2 2 3 2 2 5" xfId="16249" xr:uid="{00000000-0005-0000-0000-00009E3B0000}"/>
    <cellStyle name="Normal 2 2 2 3 2 2 3 2 2 6" xfId="16250" xr:uid="{00000000-0005-0000-0000-00009F3B0000}"/>
    <cellStyle name="Normal 2 2 2 3 2 2 3 2 2 7" xfId="16251" xr:uid="{00000000-0005-0000-0000-0000A03B0000}"/>
    <cellStyle name="Normal 2 2 2 3 2 2 3 2 2 8" xfId="16252" xr:uid="{00000000-0005-0000-0000-0000A13B0000}"/>
    <cellStyle name="Normal 2 2 2 3 2 2 3 2 3" xfId="16253" xr:uid="{00000000-0005-0000-0000-0000A23B0000}"/>
    <cellStyle name="Normal 2 2 2 3 2 2 3 2 3 2" xfId="16254" xr:uid="{00000000-0005-0000-0000-0000A33B0000}"/>
    <cellStyle name="Normal 2 2 2 3 2 2 3 2 3 2 2" xfId="16255" xr:uid="{00000000-0005-0000-0000-0000A43B0000}"/>
    <cellStyle name="Normal 2 2 2 3 2 2 3 2 3 2 3" xfId="16256" xr:uid="{00000000-0005-0000-0000-0000A53B0000}"/>
    <cellStyle name="Normal 2 2 2 3 2 2 3 2 3 3" xfId="16257" xr:uid="{00000000-0005-0000-0000-0000A63B0000}"/>
    <cellStyle name="Normal 2 2 2 3 2 2 3 2 3 4" xfId="16258" xr:uid="{00000000-0005-0000-0000-0000A73B0000}"/>
    <cellStyle name="Normal 2 2 2 3 2 2 3 2 3 5" xfId="16259" xr:uid="{00000000-0005-0000-0000-0000A83B0000}"/>
    <cellStyle name="Normal 2 2 2 3 2 2 3 2 4" xfId="16260" xr:uid="{00000000-0005-0000-0000-0000A93B0000}"/>
    <cellStyle name="Normal 2 2 2 3 2 2 3 2 4 2" xfId="16261" xr:uid="{00000000-0005-0000-0000-0000AA3B0000}"/>
    <cellStyle name="Normal 2 2 2 3 2 2 3 2 4 3" xfId="16262" xr:uid="{00000000-0005-0000-0000-0000AB3B0000}"/>
    <cellStyle name="Normal 2 2 2 3 2 2 3 2 5" xfId="16263" xr:uid="{00000000-0005-0000-0000-0000AC3B0000}"/>
    <cellStyle name="Normal 2 2 2 3 2 2 3 2 5 2" xfId="16264" xr:uid="{00000000-0005-0000-0000-0000AD3B0000}"/>
    <cellStyle name="Normal 2 2 2 3 2 2 3 2 6" xfId="16265" xr:uid="{00000000-0005-0000-0000-0000AE3B0000}"/>
    <cellStyle name="Normal 2 2 2 3 2 2 3 2 6 2" xfId="16266" xr:uid="{00000000-0005-0000-0000-0000AF3B0000}"/>
    <cellStyle name="Normal 2 2 2 3 2 2 3 2 7" xfId="16267" xr:uid="{00000000-0005-0000-0000-0000B03B0000}"/>
    <cellStyle name="Normal 2 2 2 3 2 2 3 2 8" xfId="16268" xr:uid="{00000000-0005-0000-0000-0000B13B0000}"/>
    <cellStyle name="Normal 2 2 2 3 2 2 3 2 9" xfId="16269" xr:uid="{00000000-0005-0000-0000-0000B23B0000}"/>
    <cellStyle name="Normal 2 2 2 3 2 2 3 2_Age_Gender" xfId="16270" xr:uid="{00000000-0005-0000-0000-0000B33B0000}"/>
    <cellStyle name="Normal 2 2 2 3 2 2 3 3" xfId="16271" xr:uid="{00000000-0005-0000-0000-0000B43B0000}"/>
    <cellStyle name="Normal 2 2 2 3 2 2 3 3 2" xfId="16272" xr:uid="{00000000-0005-0000-0000-0000B53B0000}"/>
    <cellStyle name="Normal 2 2 2 3 2 2 3 3 2 2" xfId="16273" xr:uid="{00000000-0005-0000-0000-0000B63B0000}"/>
    <cellStyle name="Normal 2 2 2 3 2 2 3 3 2 2 2" xfId="16274" xr:uid="{00000000-0005-0000-0000-0000B73B0000}"/>
    <cellStyle name="Normal 2 2 2 3 2 2 3 3 2 2 3" xfId="16275" xr:uid="{00000000-0005-0000-0000-0000B83B0000}"/>
    <cellStyle name="Normal 2 2 2 3 2 2 3 3 2 3" xfId="16276" xr:uid="{00000000-0005-0000-0000-0000B93B0000}"/>
    <cellStyle name="Normal 2 2 2 3 2 2 3 3 2 4" xfId="16277" xr:uid="{00000000-0005-0000-0000-0000BA3B0000}"/>
    <cellStyle name="Normal 2 2 2 3 2 2 3 3 2 5" xfId="16278" xr:uid="{00000000-0005-0000-0000-0000BB3B0000}"/>
    <cellStyle name="Normal 2 2 2 3 2 2 3 3 3" xfId="16279" xr:uid="{00000000-0005-0000-0000-0000BC3B0000}"/>
    <cellStyle name="Normal 2 2 2 3 2 2 3 3 3 2" xfId="16280" xr:uid="{00000000-0005-0000-0000-0000BD3B0000}"/>
    <cellStyle name="Normal 2 2 2 3 2 2 3 3 3 3" xfId="16281" xr:uid="{00000000-0005-0000-0000-0000BE3B0000}"/>
    <cellStyle name="Normal 2 2 2 3 2 2 3 3 4" xfId="16282" xr:uid="{00000000-0005-0000-0000-0000BF3B0000}"/>
    <cellStyle name="Normal 2 2 2 3 2 2 3 3 5" xfId="16283" xr:uid="{00000000-0005-0000-0000-0000C03B0000}"/>
    <cellStyle name="Normal 2 2 2 3 2 2 3 3 6" xfId="16284" xr:uid="{00000000-0005-0000-0000-0000C13B0000}"/>
    <cellStyle name="Normal 2 2 2 3 2 2 3 3 7" xfId="16285" xr:uid="{00000000-0005-0000-0000-0000C23B0000}"/>
    <cellStyle name="Normal 2 2 2 3 2 2 3 3 8" xfId="16286" xr:uid="{00000000-0005-0000-0000-0000C33B0000}"/>
    <cellStyle name="Normal 2 2 2 3 2 2 3 4" xfId="16287" xr:uid="{00000000-0005-0000-0000-0000C43B0000}"/>
    <cellStyle name="Normal 2 2 2 3 2 2 3 4 2" xfId="16288" xr:uid="{00000000-0005-0000-0000-0000C53B0000}"/>
    <cellStyle name="Normal 2 2 2 3 2 2 3 4 2 2" xfId="16289" xr:uid="{00000000-0005-0000-0000-0000C63B0000}"/>
    <cellStyle name="Normal 2 2 2 3 2 2 3 4 2 3" xfId="16290" xr:uid="{00000000-0005-0000-0000-0000C73B0000}"/>
    <cellStyle name="Normal 2 2 2 3 2 2 3 4 3" xfId="16291" xr:uid="{00000000-0005-0000-0000-0000C83B0000}"/>
    <cellStyle name="Normal 2 2 2 3 2 2 3 4 4" xfId="16292" xr:uid="{00000000-0005-0000-0000-0000C93B0000}"/>
    <cellStyle name="Normal 2 2 2 3 2 2 3 4 5" xfId="16293" xr:uid="{00000000-0005-0000-0000-0000CA3B0000}"/>
    <cellStyle name="Normal 2 2 2 3 2 2 3 4 6" xfId="16294" xr:uid="{00000000-0005-0000-0000-0000CB3B0000}"/>
    <cellStyle name="Normal 2 2 2 3 2 2 3 4 7" xfId="16295" xr:uid="{00000000-0005-0000-0000-0000CC3B0000}"/>
    <cellStyle name="Normal 2 2 2 3 2 2 3 5" xfId="16296" xr:uid="{00000000-0005-0000-0000-0000CD3B0000}"/>
    <cellStyle name="Normal 2 2 2 3 2 2 3 5 2" xfId="16297" xr:uid="{00000000-0005-0000-0000-0000CE3B0000}"/>
    <cellStyle name="Normal 2 2 2 3 2 2 3 5 2 2" xfId="16298" xr:uid="{00000000-0005-0000-0000-0000CF3B0000}"/>
    <cellStyle name="Normal 2 2 2 3 2 2 3 5 2 3" xfId="16299" xr:uid="{00000000-0005-0000-0000-0000D03B0000}"/>
    <cellStyle name="Normal 2 2 2 3 2 2 3 5 3" xfId="16300" xr:uid="{00000000-0005-0000-0000-0000D13B0000}"/>
    <cellStyle name="Normal 2 2 2 3 2 2 3 5 4" xfId="16301" xr:uid="{00000000-0005-0000-0000-0000D23B0000}"/>
    <cellStyle name="Normal 2 2 2 3 2 2 3 5 5" xfId="16302" xr:uid="{00000000-0005-0000-0000-0000D33B0000}"/>
    <cellStyle name="Normal 2 2 2 3 2 2 3 6" xfId="16303" xr:uid="{00000000-0005-0000-0000-0000D43B0000}"/>
    <cellStyle name="Normal 2 2 2 3 2 2 3 6 2" xfId="16304" xr:uid="{00000000-0005-0000-0000-0000D53B0000}"/>
    <cellStyle name="Normal 2 2 2 3 2 2 3 6 3" xfId="16305" xr:uid="{00000000-0005-0000-0000-0000D63B0000}"/>
    <cellStyle name="Normal 2 2 2 3 2 2 3 7" xfId="16306" xr:uid="{00000000-0005-0000-0000-0000D73B0000}"/>
    <cellStyle name="Normal 2 2 2 3 2 2 3 7 2" xfId="16307" xr:uid="{00000000-0005-0000-0000-0000D83B0000}"/>
    <cellStyle name="Normal 2 2 2 3 2 2 3 8" xfId="16308" xr:uid="{00000000-0005-0000-0000-0000D93B0000}"/>
    <cellStyle name="Normal 2 2 2 3 2 2 3 8 2" xfId="16309" xr:uid="{00000000-0005-0000-0000-0000DA3B0000}"/>
    <cellStyle name="Normal 2 2 2 3 2 2 3 9" xfId="16310" xr:uid="{00000000-0005-0000-0000-0000DB3B0000}"/>
    <cellStyle name="Normal 2 2 2 3 2 2 3_Age_Gender" xfId="16311" xr:uid="{00000000-0005-0000-0000-0000DC3B0000}"/>
    <cellStyle name="Normal 2 2 2 3 2 2 4" xfId="263" xr:uid="{00000000-0005-0000-0000-0000DD3B0000}"/>
    <cellStyle name="Normal 2 2 2 3 2 2 4 10" xfId="16312" xr:uid="{00000000-0005-0000-0000-0000DE3B0000}"/>
    <cellStyle name="Normal 2 2 2 3 2 2 4 11" xfId="16313" xr:uid="{00000000-0005-0000-0000-0000DF3B0000}"/>
    <cellStyle name="Normal 2 2 2 3 2 2 4 12" xfId="16314" xr:uid="{00000000-0005-0000-0000-0000E03B0000}"/>
    <cellStyle name="Normal 2 2 2 3 2 2 4 2" xfId="16315" xr:uid="{00000000-0005-0000-0000-0000E13B0000}"/>
    <cellStyle name="Normal 2 2 2 3 2 2 4 2 10" xfId="16316" xr:uid="{00000000-0005-0000-0000-0000E23B0000}"/>
    <cellStyle name="Normal 2 2 2 3 2 2 4 2 2" xfId="16317" xr:uid="{00000000-0005-0000-0000-0000E33B0000}"/>
    <cellStyle name="Normal 2 2 2 3 2 2 4 2 2 2" xfId="16318" xr:uid="{00000000-0005-0000-0000-0000E43B0000}"/>
    <cellStyle name="Normal 2 2 2 3 2 2 4 2 2 2 2" xfId="16319" xr:uid="{00000000-0005-0000-0000-0000E53B0000}"/>
    <cellStyle name="Normal 2 2 2 3 2 2 4 2 2 2 2 2" xfId="16320" xr:uid="{00000000-0005-0000-0000-0000E63B0000}"/>
    <cellStyle name="Normal 2 2 2 3 2 2 4 2 2 2 2 3" xfId="16321" xr:uid="{00000000-0005-0000-0000-0000E73B0000}"/>
    <cellStyle name="Normal 2 2 2 3 2 2 4 2 2 2 3" xfId="16322" xr:uid="{00000000-0005-0000-0000-0000E83B0000}"/>
    <cellStyle name="Normal 2 2 2 3 2 2 4 2 2 2 4" xfId="16323" xr:uid="{00000000-0005-0000-0000-0000E93B0000}"/>
    <cellStyle name="Normal 2 2 2 3 2 2 4 2 2 2 5" xfId="16324" xr:uid="{00000000-0005-0000-0000-0000EA3B0000}"/>
    <cellStyle name="Normal 2 2 2 3 2 2 4 2 2 3" xfId="16325" xr:uid="{00000000-0005-0000-0000-0000EB3B0000}"/>
    <cellStyle name="Normal 2 2 2 3 2 2 4 2 2 3 2" xfId="16326" xr:uid="{00000000-0005-0000-0000-0000EC3B0000}"/>
    <cellStyle name="Normal 2 2 2 3 2 2 4 2 2 3 3" xfId="16327" xr:uid="{00000000-0005-0000-0000-0000ED3B0000}"/>
    <cellStyle name="Normal 2 2 2 3 2 2 4 2 2 4" xfId="16328" xr:uid="{00000000-0005-0000-0000-0000EE3B0000}"/>
    <cellStyle name="Normal 2 2 2 3 2 2 4 2 2 5" xfId="16329" xr:uid="{00000000-0005-0000-0000-0000EF3B0000}"/>
    <cellStyle name="Normal 2 2 2 3 2 2 4 2 2 6" xfId="16330" xr:uid="{00000000-0005-0000-0000-0000F03B0000}"/>
    <cellStyle name="Normal 2 2 2 3 2 2 4 2 2 7" xfId="16331" xr:uid="{00000000-0005-0000-0000-0000F13B0000}"/>
    <cellStyle name="Normal 2 2 2 3 2 2 4 2 2 8" xfId="16332" xr:uid="{00000000-0005-0000-0000-0000F23B0000}"/>
    <cellStyle name="Normal 2 2 2 3 2 2 4 2 3" xfId="16333" xr:uid="{00000000-0005-0000-0000-0000F33B0000}"/>
    <cellStyle name="Normal 2 2 2 3 2 2 4 2 3 2" xfId="16334" xr:uid="{00000000-0005-0000-0000-0000F43B0000}"/>
    <cellStyle name="Normal 2 2 2 3 2 2 4 2 3 2 2" xfId="16335" xr:uid="{00000000-0005-0000-0000-0000F53B0000}"/>
    <cellStyle name="Normal 2 2 2 3 2 2 4 2 3 2 3" xfId="16336" xr:uid="{00000000-0005-0000-0000-0000F63B0000}"/>
    <cellStyle name="Normal 2 2 2 3 2 2 4 2 3 3" xfId="16337" xr:uid="{00000000-0005-0000-0000-0000F73B0000}"/>
    <cellStyle name="Normal 2 2 2 3 2 2 4 2 3 4" xfId="16338" xr:uid="{00000000-0005-0000-0000-0000F83B0000}"/>
    <cellStyle name="Normal 2 2 2 3 2 2 4 2 3 5" xfId="16339" xr:uid="{00000000-0005-0000-0000-0000F93B0000}"/>
    <cellStyle name="Normal 2 2 2 3 2 2 4 2 4" xfId="16340" xr:uid="{00000000-0005-0000-0000-0000FA3B0000}"/>
    <cellStyle name="Normal 2 2 2 3 2 2 4 2 4 2" xfId="16341" xr:uid="{00000000-0005-0000-0000-0000FB3B0000}"/>
    <cellStyle name="Normal 2 2 2 3 2 2 4 2 4 3" xfId="16342" xr:uid="{00000000-0005-0000-0000-0000FC3B0000}"/>
    <cellStyle name="Normal 2 2 2 3 2 2 4 2 5" xfId="16343" xr:uid="{00000000-0005-0000-0000-0000FD3B0000}"/>
    <cellStyle name="Normal 2 2 2 3 2 2 4 2 5 2" xfId="16344" xr:uid="{00000000-0005-0000-0000-0000FE3B0000}"/>
    <cellStyle name="Normal 2 2 2 3 2 2 4 2 6" xfId="16345" xr:uid="{00000000-0005-0000-0000-0000FF3B0000}"/>
    <cellStyle name="Normal 2 2 2 3 2 2 4 2 6 2" xfId="16346" xr:uid="{00000000-0005-0000-0000-0000003C0000}"/>
    <cellStyle name="Normal 2 2 2 3 2 2 4 2 7" xfId="16347" xr:uid="{00000000-0005-0000-0000-0000013C0000}"/>
    <cellStyle name="Normal 2 2 2 3 2 2 4 2 8" xfId="16348" xr:uid="{00000000-0005-0000-0000-0000023C0000}"/>
    <cellStyle name="Normal 2 2 2 3 2 2 4 2 9" xfId="16349" xr:uid="{00000000-0005-0000-0000-0000033C0000}"/>
    <cellStyle name="Normal 2 2 2 3 2 2 4 2_Age_Gender" xfId="16350" xr:uid="{00000000-0005-0000-0000-0000043C0000}"/>
    <cellStyle name="Normal 2 2 2 3 2 2 4 3" xfId="16351" xr:uid="{00000000-0005-0000-0000-0000053C0000}"/>
    <cellStyle name="Normal 2 2 2 3 2 2 4 3 2" xfId="16352" xr:uid="{00000000-0005-0000-0000-0000063C0000}"/>
    <cellStyle name="Normal 2 2 2 3 2 2 4 3 2 2" xfId="16353" xr:uid="{00000000-0005-0000-0000-0000073C0000}"/>
    <cellStyle name="Normal 2 2 2 3 2 2 4 3 2 2 2" xfId="16354" xr:uid="{00000000-0005-0000-0000-0000083C0000}"/>
    <cellStyle name="Normal 2 2 2 3 2 2 4 3 2 2 3" xfId="16355" xr:uid="{00000000-0005-0000-0000-0000093C0000}"/>
    <cellStyle name="Normal 2 2 2 3 2 2 4 3 2 3" xfId="16356" xr:uid="{00000000-0005-0000-0000-00000A3C0000}"/>
    <cellStyle name="Normal 2 2 2 3 2 2 4 3 2 4" xfId="16357" xr:uid="{00000000-0005-0000-0000-00000B3C0000}"/>
    <cellStyle name="Normal 2 2 2 3 2 2 4 3 2 5" xfId="16358" xr:uid="{00000000-0005-0000-0000-00000C3C0000}"/>
    <cellStyle name="Normal 2 2 2 3 2 2 4 3 3" xfId="16359" xr:uid="{00000000-0005-0000-0000-00000D3C0000}"/>
    <cellStyle name="Normal 2 2 2 3 2 2 4 3 3 2" xfId="16360" xr:uid="{00000000-0005-0000-0000-00000E3C0000}"/>
    <cellStyle name="Normal 2 2 2 3 2 2 4 3 3 3" xfId="16361" xr:uid="{00000000-0005-0000-0000-00000F3C0000}"/>
    <cellStyle name="Normal 2 2 2 3 2 2 4 3 4" xfId="16362" xr:uid="{00000000-0005-0000-0000-0000103C0000}"/>
    <cellStyle name="Normal 2 2 2 3 2 2 4 3 5" xfId="16363" xr:uid="{00000000-0005-0000-0000-0000113C0000}"/>
    <cellStyle name="Normal 2 2 2 3 2 2 4 3 6" xfId="16364" xr:uid="{00000000-0005-0000-0000-0000123C0000}"/>
    <cellStyle name="Normal 2 2 2 3 2 2 4 3 7" xfId="16365" xr:uid="{00000000-0005-0000-0000-0000133C0000}"/>
    <cellStyle name="Normal 2 2 2 3 2 2 4 3 8" xfId="16366" xr:uid="{00000000-0005-0000-0000-0000143C0000}"/>
    <cellStyle name="Normal 2 2 2 3 2 2 4 4" xfId="16367" xr:uid="{00000000-0005-0000-0000-0000153C0000}"/>
    <cellStyle name="Normal 2 2 2 3 2 2 4 4 2" xfId="16368" xr:uid="{00000000-0005-0000-0000-0000163C0000}"/>
    <cellStyle name="Normal 2 2 2 3 2 2 4 4 2 2" xfId="16369" xr:uid="{00000000-0005-0000-0000-0000173C0000}"/>
    <cellStyle name="Normal 2 2 2 3 2 2 4 4 2 3" xfId="16370" xr:uid="{00000000-0005-0000-0000-0000183C0000}"/>
    <cellStyle name="Normal 2 2 2 3 2 2 4 4 3" xfId="16371" xr:uid="{00000000-0005-0000-0000-0000193C0000}"/>
    <cellStyle name="Normal 2 2 2 3 2 2 4 4 4" xfId="16372" xr:uid="{00000000-0005-0000-0000-00001A3C0000}"/>
    <cellStyle name="Normal 2 2 2 3 2 2 4 4 5" xfId="16373" xr:uid="{00000000-0005-0000-0000-00001B3C0000}"/>
    <cellStyle name="Normal 2 2 2 3 2 2 4 4 6" xfId="16374" xr:uid="{00000000-0005-0000-0000-00001C3C0000}"/>
    <cellStyle name="Normal 2 2 2 3 2 2 4 4 7" xfId="16375" xr:uid="{00000000-0005-0000-0000-00001D3C0000}"/>
    <cellStyle name="Normal 2 2 2 3 2 2 4 5" xfId="16376" xr:uid="{00000000-0005-0000-0000-00001E3C0000}"/>
    <cellStyle name="Normal 2 2 2 3 2 2 4 5 2" xfId="16377" xr:uid="{00000000-0005-0000-0000-00001F3C0000}"/>
    <cellStyle name="Normal 2 2 2 3 2 2 4 5 2 2" xfId="16378" xr:uid="{00000000-0005-0000-0000-0000203C0000}"/>
    <cellStyle name="Normal 2 2 2 3 2 2 4 5 2 3" xfId="16379" xr:uid="{00000000-0005-0000-0000-0000213C0000}"/>
    <cellStyle name="Normal 2 2 2 3 2 2 4 5 3" xfId="16380" xr:uid="{00000000-0005-0000-0000-0000223C0000}"/>
    <cellStyle name="Normal 2 2 2 3 2 2 4 5 4" xfId="16381" xr:uid="{00000000-0005-0000-0000-0000233C0000}"/>
    <cellStyle name="Normal 2 2 2 3 2 2 4 5 5" xfId="16382" xr:uid="{00000000-0005-0000-0000-0000243C0000}"/>
    <cellStyle name="Normal 2 2 2 3 2 2 4 6" xfId="16383" xr:uid="{00000000-0005-0000-0000-0000253C0000}"/>
    <cellStyle name="Normal 2 2 2 3 2 2 4 6 2" xfId="16384" xr:uid="{00000000-0005-0000-0000-0000263C0000}"/>
    <cellStyle name="Normal 2 2 2 3 2 2 4 6 3" xfId="16385" xr:uid="{00000000-0005-0000-0000-0000273C0000}"/>
    <cellStyle name="Normal 2 2 2 3 2 2 4 7" xfId="16386" xr:uid="{00000000-0005-0000-0000-0000283C0000}"/>
    <cellStyle name="Normal 2 2 2 3 2 2 4 7 2" xfId="16387" xr:uid="{00000000-0005-0000-0000-0000293C0000}"/>
    <cellStyle name="Normal 2 2 2 3 2 2 4 8" xfId="16388" xr:uid="{00000000-0005-0000-0000-00002A3C0000}"/>
    <cellStyle name="Normal 2 2 2 3 2 2 4 8 2" xfId="16389" xr:uid="{00000000-0005-0000-0000-00002B3C0000}"/>
    <cellStyle name="Normal 2 2 2 3 2 2 4 9" xfId="16390" xr:uid="{00000000-0005-0000-0000-00002C3C0000}"/>
    <cellStyle name="Normal 2 2 2 3 2 2 4_Age_Gender" xfId="16391" xr:uid="{00000000-0005-0000-0000-00002D3C0000}"/>
    <cellStyle name="Normal 2 2 2 3 2 2 5" xfId="16392" xr:uid="{00000000-0005-0000-0000-00002E3C0000}"/>
    <cellStyle name="Normal 2 2 2 3 2 2 5 2" xfId="16393" xr:uid="{00000000-0005-0000-0000-00002F3C0000}"/>
    <cellStyle name="Normal 2 2 2 3 2 2 6" xfId="16394" xr:uid="{00000000-0005-0000-0000-0000303C0000}"/>
    <cellStyle name="Normal 2 2 2 3 2 2 7" xfId="16395" xr:uid="{00000000-0005-0000-0000-0000313C0000}"/>
    <cellStyle name="Normal 2 2 2 3 2 2 8" xfId="16396" xr:uid="{00000000-0005-0000-0000-0000323C0000}"/>
    <cellStyle name="Normal 2 2 2 3 2 2 9" xfId="16397" xr:uid="{00000000-0005-0000-0000-0000333C0000}"/>
    <cellStyle name="Normal 2 2 2 3 2 2_Age_Gender" xfId="16398" xr:uid="{00000000-0005-0000-0000-0000343C0000}"/>
    <cellStyle name="Normal 2 2 2 3 2 3" xfId="264" xr:uid="{00000000-0005-0000-0000-0000353C0000}"/>
    <cellStyle name="Normal 2 2 2 3 2 3 2" xfId="265" xr:uid="{00000000-0005-0000-0000-0000363C0000}"/>
    <cellStyle name="Normal 2 2 2 3 2 3 2 10" xfId="16399" xr:uid="{00000000-0005-0000-0000-0000373C0000}"/>
    <cellStyle name="Normal 2 2 2 3 2 3 2 10 2" xfId="16400" xr:uid="{00000000-0005-0000-0000-0000383C0000}"/>
    <cellStyle name="Normal 2 2 2 3 2 3 2 11" xfId="16401" xr:uid="{00000000-0005-0000-0000-0000393C0000}"/>
    <cellStyle name="Normal 2 2 2 3 2 3 2 11 2" xfId="16402" xr:uid="{00000000-0005-0000-0000-00003A3C0000}"/>
    <cellStyle name="Normal 2 2 2 3 2 3 2 12" xfId="16403" xr:uid="{00000000-0005-0000-0000-00003B3C0000}"/>
    <cellStyle name="Normal 2 2 2 3 2 3 2 13" xfId="16404" xr:uid="{00000000-0005-0000-0000-00003C3C0000}"/>
    <cellStyle name="Normal 2 2 2 3 2 3 2 14" xfId="16405" xr:uid="{00000000-0005-0000-0000-00003D3C0000}"/>
    <cellStyle name="Normal 2 2 2 3 2 3 2 15" xfId="16406" xr:uid="{00000000-0005-0000-0000-00003E3C0000}"/>
    <cellStyle name="Normal 2 2 2 3 2 3 2 2" xfId="266" xr:uid="{00000000-0005-0000-0000-00003F3C0000}"/>
    <cellStyle name="Normal 2 2 2 3 2 3 2 2 2" xfId="16407" xr:uid="{00000000-0005-0000-0000-0000403C0000}"/>
    <cellStyle name="Normal 2 2 2 3 2 3 2 2 2 2" xfId="16408" xr:uid="{00000000-0005-0000-0000-0000413C0000}"/>
    <cellStyle name="Normal 2 2 2 3 2 3 2 2 3" xfId="16409" xr:uid="{00000000-0005-0000-0000-0000423C0000}"/>
    <cellStyle name="Normal 2 2 2 3 2 3 2 2 4" xfId="16410" xr:uid="{00000000-0005-0000-0000-0000433C0000}"/>
    <cellStyle name="Normal 2 2 2 3 2 3 2 2_Age_Gender" xfId="16411" xr:uid="{00000000-0005-0000-0000-0000443C0000}"/>
    <cellStyle name="Normal 2 2 2 3 2 3 2 3" xfId="16412" xr:uid="{00000000-0005-0000-0000-0000453C0000}"/>
    <cellStyle name="Normal 2 2 2 3 2 3 2 3 10" xfId="16413" xr:uid="{00000000-0005-0000-0000-0000463C0000}"/>
    <cellStyle name="Normal 2 2 2 3 2 3 2 3 2" xfId="16414" xr:uid="{00000000-0005-0000-0000-0000473C0000}"/>
    <cellStyle name="Normal 2 2 2 3 2 3 2 3 2 2" xfId="16415" xr:uid="{00000000-0005-0000-0000-0000483C0000}"/>
    <cellStyle name="Normal 2 2 2 3 2 3 2 3 2 2 2" xfId="16416" xr:uid="{00000000-0005-0000-0000-0000493C0000}"/>
    <cellStyle name="Normal 2 2 2 3 2 3 2 3 2 2 2 2" xfId="16417" xr:uid="{00000000-0005-0000-0000-00004A3C0000}"/>
    <cellStyle name="Normal 2 2 2 3 2 3 2 3 2 2 2 3" xfId="16418" xr:uid="{00000000-0005-0000-0000-00004B3C0000}"/>
    <cellStyle name="Normal 2 2 2 3 2 3 2 3 2 2 3" xfId="16419" xr:uid="{00000000-0005-0000-0000-00004C3C0000}"/>
    <cellStyle name="Normal 2 2 2 3 2 3 2 3 2 2 4" xfId="16420" xr:uid="{00000000-0005-0000-0000-00004D3C0000}"/>
    <cellStyle name="Normal 2 2 2 3 2 3 2 3 2 2 5" xfId="16421" xr:uid="{00000000-0005-0000-0000-00004E3C0000}"/>
    <cellStyle name="Normal 2 2 2 3 2 3 2 3 2 3" xfId="16422" xr:uid="{00000000-0005-0000-0000-00004F3C0000}"/>
    <cellStyle name="Normal 2 2 2 3 2 3 2 3 2 3 2" xfId="16423" xr:uid="{00000000-0005-0000-0000-0000503C0000}"/>
    <cellStyle name="Normal 2 2 2 3 2 3 2 3 2 3 3" xfId="16424" xr:uid="{00000000-0005-0000-0000-0000513C0000}"/>
    <cellStyle name="Normal 2 2 2 3 2 3 2 3 2 4" xfId="16425" xr:uid="{00000000-0005-0000-0000-0000523C0000}"/>
    <cellStyle name="Normal 2 2 2 3 2 3 2 3 2 5" xfId="16426" xr:uid="{00000000-0005-0000-0000-0000533C0000}"/>
    <cellStyle name="Normal 2 2 2 3 2 3 2 3 2 6" xfId="16427" xr:uid="{00000000-0005-0000-0000-0000543C0000}"/>
    <cellStyle name="Normal 2 2 2 3 2 3 2 3 2 7" xfId="16428" xr:uid="{00000000-0005-0000-0000-0000553C0000}"/>
    <cellStyle name="Normal 2 2 2 3 2 3 2 3 2 8" xfId="16429" xr:uid="{00000000-0005-0000-0000-0000563C0000}"/>
    <cellStyle name="Normal 2 2 2 3 2 3 2 3 3" xfId="16430" xr:uid="{00000000-0005-0000-0000-0000573C0000}"/>
    <cellStyle name="Normal 2 2 2 3 2 3 2 3 3 2" xfId="16431" xr:uid="{00000000-0005-0000-0000-0000583C0000}"/>
    <cellStyle name="Normal 2 2 2 3 2 3 2 3 3 2 2" xfId="16432" xr:uid="{00000000-0005-0000-0000-0000593C0000}"/>
    <cellStyle name="Normal 2 2 2 3 2 3 2 3 3 2 3" xfId="16433" xr:uid="{00000000-0005-0000-0000-00005A3C0000}"/>
    <cellStyle name="Normal 2 2 2 3 2 3 2 3 3 3" xfId="16434" xr:uid="{00000000-0005-0000-0000-00005B3C0000}"/>
    <cellStyle name="Normal 2 2 2 3 2 3 2 3 3 4" xfId="16435" xr:uid="{00000000-0005-0000-0000-00005C3C0000}"/>
    <cellStyle name="Normal 2 2 2 3 2 3 2 3 3 5" xfId="16436" xr:uid="{00000000-0005-0000-0000-00005D3C0000}"/>
    <cellStyle name="Normal 2 2 2 3 2 3 2 3 4" xfId="16437" xr:uid="{00000000-0005-0000-0000-00005E3C0000}"/>
    <cellStyle name="Normal 2 2 2 3 2 3 2 3 4 2" xfId="16438" xr:uid="{00000000-0005-0000-0000-00005F3C0000}"/>
    <cellStyle name="Normal 2 2 2 3 2 3 2 3 4 3" xfId="16439" xr:uid="{00000000-0005-0000-0000-0000603C0000}"/>
    <cellStyle name="Normal 2 2 2 3 2 3 2 3 5" xfId="16440" xr:uid="{00000000-0005-0000-0000-0000613C0000}"/>
    <cellStyle name="Normal 2 2 2 3 2 3 2 3 5 2" xfId="16441" xr:uid="{00000000-0005-0000-0000-0000623C0000}"/>
    <cellStyle name="Normal 2 2 2 3 2 3 2 3 6" xfId="16442" xr:uid="{00000000-0005-0000-0000-0000633C0000}"/>
    <cellStyle name="Normal 2 2 2 3 2 3 2 3 6 2" xfId="16443" xr:uid="{00000000-0005-0000-0000-0000643C0000}"/>
    <cellStyle name="Normal 2 2 2 3 2 3 2 3 7" xfId="16444" xr:uid="{00000000-0005-0000-0000-0000653C0000}"/>
    <cellStyle name="Normal 2 2 2 3 2 3 2 3 8" xfId="16445" xr:uid="{00000000-0005-0000-0000-0000663C0000}"/>
    <cellStyle name="Normal 2 2 2 3 2 3 2 3 9" xfId="16446" xr:uid="{00000000-0005-0000-0000-0000673C0000}"/>
    <cellStyle name="Normal 2 2 2 3 2 3 2 3_Age_Gender" xfId="16447" xr:uid="{00000000-0005-0000-0000-0000683C0000}"/>
    <cellStyle name="Normal 2 2 2 3 2 3 2 4" xfId="16448" xr:uid="{00000000-0005-0000-0000-0000693C0000}"/>
    <cellStyle name="Normal 2 2 2 3 2 3 2 4 2" xfId="16449" xr:uid="{00000000-0005-0000-0000-00006A3C0000}"/>
    <cellStyle name="Normal 2 2 2 3 2 3 2 4 2 2" xfId="16450" xr:uid="{00000000-0005-0000-0000-00006B3C0000}"/>
    <cellStyle name="Normal 2 2 2 3 2 3 2 4 2 2 2" xfId="16451" xr:uid="{00000000-0005-0000-0000-00006C3C0000}"/>
    <cellStyle name="Normal 2 2 2 3 2 3 2 4 2 2 3" xfId="16452" xr:uid="{00000000-0005-0000-0000-00006D3C0000}"/>
    <cellStyle name="Normal 2 2 2 3 2 3 2 4 2 3" xfId="16453" xr:uid="{00000000-0005-0000-0000-00006E3C0000}"/>
    <cellStyle name="Normal 2 2 2 3 2 3 2 4 2 4" xfId="16454" xr:uid="{00000000-0005-0000-0000-00006F3C0000}"/>
    <cellStyle name="Normal 2 2 2 3 2 3 2 4 2 5" xfId="16455" xr:uid="{00000000-0005-0000-0000-0000703C0000}"/>
    <cellStyle name="Normal 2 2 2 3 2 3 2 4 3" xfId="16456" xr:uid="{00000000-0005-0000-0000-0000713C0000}"/>
    <cellStyle name="Normal 2 2 2 3 2 3 2 4 3 2" xfId="16457" xr:uid="{00000000-0005-0000-0000-0000723C0000}"/>
    <cellStyle name="Normal 2 2 2 3 2 3 2 4 3 3" xfId="16458" xr:uid="{00000000-0005-0000-0000-0000733C0000}"/>
    <cellStyle name="Normal 2 2 2 3 2 3 2 4 4" xfId="16459" xr:uid="{00000000-0005-0000-0000-0000743C0000}"/>
    <cellStyle name="Normal 2 2 2 3 2 3 2 4 5" xfId="16460" xr:uid="{00000000-0005-0000-0000-0000753C0000}"/>
    <cellStyle name="Normal 2 2 2 3 2 3 2 4 6" xfId="16461" xr:uid="{00000000-0005-0000-0000-0000763C0000}"/>
    <cellStyle name="Normal 2 2 2 3 2 3 2 4 7" xfId="16462" xr:uid="{00000000-0005-0000-0000-0000773C0000}"/>
    <cellStyle name="Normal 2 2 2 3 2 3 2 4 8" xfId="16463" xr:uid="{00000000-0005-0000-0000-0000783C0000}"/>
    <cellStyle name="Normal 2 2 2 3 2 3 2 5" xfId="16464" xr:uid="{00000000-0005-0000-0000-0000793C0000}"/>
    <cellStyle name="Normal 2 2 2 3 2 3 2 5 2" xfId="16465" xr:uid="{00000000-0005-0000-0000-00007A3C0000}"/>
    <cellStyle name="Normal 2 2 2 3 2 3 2 5 2 2" xfId="16466" xr:uid="{00000000-0005-0000-0000-00007B3C0000}"/>
    <cellStyle name="Normal 2 2 2 3 2 3 2 5 2 3" xfId="16467" xr:uid="{00000000-0005-0000-0000-00007C3C0000}"/>
    <cellStyle name="Normal 2 2 2 3 2 3 2 5 3" xfId="16468" xr:uid="{00000000-0005-0000-0000-00007D3C0000}"/>
    <cellStyle name="Normal 2 2 2 3 2 3 2 5 4" xfId="16469" xr:uid="{00000000-0005-0000-0000-00007E3C0000}"/>
    <cellStyle name="Normal 2 2 2 3 2 3 2 5 5" xfId="16470" xr:uid="{00000000-0005-0000-0000-00007F3C0000}"/>
    <cellStyle name="Normal 2 2 2 3 2 3 2 5 6" xfId="16471" xr:uid="{00000000-0005-0000-0000-0000803C0000}"/>
    <cellStyle name="Normal 2 2 2 3 2 3 2 5 7" xfId="16472" xr:uid="{00000000-0005-0000-0000-0000813C0000}"/>
    <cellStyle name="Normal 2 2 2 3 2 3 2 6" xfId="16473" xr:uid="{00000000-0005-0000-0000-0000823C0000}"/>
    <cellStyle name="Normal 2 2 2 3 2 3 2 6 2" xfId="16474" xr:uid="{00000000-0005-0000-0000-0000833C0000}"/>
    <cellStyle name="Normal 2 2 2 3 2 3 2 6 2 2" xfId="16475" xr:uid="{00000000-0005-0000-0000-0000843C0000}"/>
    <cellStyle name="Normal 2 2 2 3 2 3 2 6 2 3" xfId="16476" xr:uid="{00000000-0005-0000-0000-0000853C0000}"/>
    <cellStyle name="Normal 2 2 2 3 2 3 2 6 3" xfId="16477" xr:uid="{00000000-0005-0000-0000-0000863C0000}"/>
    <cellStyle name="Normal 2 2 2 3 2 3 2 6 4" xfId="16478" xr:uid="{00000000-0005-0000-0000-0000873C0000}"/>
    <cellStyle name="Normal 2 2 2 3 2 3 2 6 5" xfId="16479" xr:uid="{00000000-0005-0000-0000-0000883C0000}"/>
    <cellStyle name="Normal 2 2 2 3 2 3 2 7" xfId="16480" xr:uid="{00000000-0005-0000-0000-0000893C0000}"/>
    <cellStyle name="Normal 2 2 2 3 2 3 2 7 2" xfId="16481" xr:uid="{00000000-0005-0000-0000-00008A3C0000}"/>
    <cellStyle name="Normal 2 2 2 3 2 3 2 7 2 2" xfId="16482" xr:uid="{00000000-0005-0000-0000-00008B3C0000}"/>
    <cellStyle name="Normal 2 2 2 3 2 3 2 7 2 3" xfId="16483" xr:uid="{00000000-0005-0000-0000-00008C3C0000}"/>
    <cellStyle name="Normal 2 2 2 3 2 3 2 7 3" xfId="16484" xr:uid="{00000000-0005-0000-0000-00008D3C0000}"/>
    <cellStyle name="Normal 2 2 2 3 2 3 2 7 4" xfId="16485" xr:uid="{00000000-0005-0000-0000-00008E3C0000}"/>
    <cellStyle name="Normal 2 2 2 3 2 3 2 7 5" xfId="16486" xr:uid="{00000000-0005-0000-0000-00008F3C0000}"/>
    <cellStyle name="Normal 2 2 2 3 2 3 2 8" xfId="16487" xr:uid="{00000000-0005-0000-0000-0000903C0000}"/>
    <cellStyle name="Normal 2 2 2 3 2 3 2 8 2" xfId="16488" xr:uid="{00000000-0005-0000-0000-0000913C0000}"/>
    <cellStyle name="Normal 2 2 2 3 2 3 2 8 3" xfId="16489" xr:uid="{00000000-0005-0000-0000-0000923C0000}"/>
    <cellStyle name="Normal 2 2 2 3 2 3 2 9" xfId="16490" xr:uid="{00000000-0005-0000-0000-0000933C0000}"/>
    <cellStyle name="Normal 2 2 2 3 2 3 2 9 2" xfId="16491" xr:uid="{00000000-0005-0000-0000-0000943C0000}"/>
    <cellStyle name="Normal 2 2 2 3 2 3 2_Age_Gender" xfId="16492" xr:uid="{00000000-0005-0000-0000-0000953C0000}"/>
    <cellStyle name="Normal 2 2 2 3 2 3 3" xfId="16493" xr:uid="{00000000-0005-0000-0000-0000963C0000}"/>
    <cellStyle name="Normal 2 2 2 3 2 3 3 2" xfId="16494" xr:uid="{00000000-0005-0000-0000-0000973C0000}"/>
    <cellStyle name="Normal 2 2 2 3 2 3 4" xfId="16495" xr:uid="{00000000-0005-0000-0000-0000983C0000}"/>
    <cellStyle name="Normal 2 2 2 3 2 3 5" xfId="16496" xr:uid="{00000000-0005-0000-0000-0000993C0000}"/>
    <cellStyle name="Normal 2 2 2 3 2 3_Age_Gender" xfId="16497" xr:uid="{00000000-0005-0000-0000-00009A3C0000}"/>
    <cellStyle name="Normal 2 2 2 3 2 4" xfId="267" xr:uid="{00000000-0005-0000-0000-00009B3C0000}"/>
    <cellStyle name="Normal 2 2 2 3 2 4 2" xfId="16498" xr:uid="{00000000-0005-0000-0000-00009C3C0000}"/>
    <cellStyle name="Normal 2 2 2 3 2 4 2 2" xfId="16499" xr:uid="{00000000-0005-0000-0000-00009D3C0000}"/>
    <cellStyle name="Normal 2 2 2 3 2 4 3" xfId="16500" xr:uid="{00000000-0005-0000-0000-00009E3C0000}"/>
    <cellStyle name="Normal 2 2 2 3 2 4 4" xfId="16501" xr:uid="{00000000-0005-0000-0000-00009F3C0000}"/>
    <cellStyle name="Normal 2 2 2 3 2 4_Age_Gender" xfId="16502" xr:uid="{00000000-0005-0000-0000-0000A03C0000}"/>
    <cellStyle name="Normal 2 2 2 3 2 5" xfId="16503" xr:uid="{00000000-0005-0000-0000-0000A13C0000}"/>
    <cellStyle name="Normal 2 2 2 3 2 5 10" xfId="16504" xr:uid="{00000000-0005-0000-0000-0000A23C0000}"/>
    <cellStyle name="Normal 2 2 2 3 2 5 2" xfId="16505" xr:uid="{00000000-0005-0000-0000-0000A33C0000}"/>
    <cellStyle name="Normal 2 2 2 3 2 5 2 2" xfId="16506" xr:uid="{00000000-0005-0000-0000-0000A43C0000}"/>
    <cellStyle name="Normal 2 2 2 3 2 5 2 2 2" xfId="16507" xr:uid="{00000000-0005-0000-0000-0000A53C0000}"/>
    <cellStyle name="Normal 2 2 2 3 2 5 2 2 2 2" xfId="16508" xr:uid="{00000000-0005-0000-0000-0000A63C0000}"/>
    <cellStyle name="Normal 2 2 2 3 2 5 2 2 2 3" xfId="16509" xr:uid="{00000000-0005-0000-0000-0000A73C0000}"/>
    <cellStyle name="Normal 2 2 2 3 2 5 2 2 3" xfId="16510" xr:uid="{00000000-0005-0000-0000-0000A83C0000}"/>
    <cellStyle name="Normal 2 2 2 3 2 5 2 2 4" xfId="16511" xr:uid="{00000000-0005-0000-0000-0000A93C0000}"/>
    <cellStyle name="Normal 2 2 2 3 2 5 2 2 5" xfId="16512" xr:uid="{00000000-0005-0000-0000-0000AA3C0000}"/>
    <cellStyle name="Normal 2 2 2 3 2 5 2 3" xfId="16513" xr:uid="{00000000-0005-0000-0000-0000AB3C0000}"/>
    <cellStyle name="Normal 2 2 2 3 2 5 2 3 2" xfId="16514" xr:uid="{00000000-0005-0000-0000-0000AC3C0000}"/>
    <cellStyle name="Normal 2 2 2 3 2 5 2 3 3" xfId="16515" xr:uid="{00000000-0005-0000-0000-0000AD3C0000}"/>
    <cellStyle name="Normal 2 2 2 3 2 5 2 4" xfId="16516" xr:uid="{00000000-0005-0000-0000-0000AE3C0000}"/>
    <cellStyle name="Normal 2 2 2 3 2 5 2 5" xfId="16517" xr:uid="{00000000-0005-0000-0000-0000AF3C0000}"/>
    <cellStyle name="Normal 2 2 2 3 2 5 2 6" xfId="16518" xr:uid="{00000000-0005-0000-0000-0000B03C0000}"/>
    <cellStyle name="Normal 2 2 2 3 2 5 2 7" xfId="16519" xr:uid="{00000000-0005-0000-0000-0000B13C0000}"/>
    <cellStyle name="Normal 2 2 2 3 2 5 2 8" xfId="16520" xr:uid="{00000000-0005-0000-0000-0000B23C0000}"/>
    <cellStyle name="Normal 2 2 2 3 2 5 3" xfId="16521" xr:uid="{00000000-0005-0000-0000-0000B33C0000}"/>
    <cellStyle name="Normal 2 2 2 3 2 5 3 2" xfId="16522" xr:uid="{00000000-0005-0000-0000-0000B43C0000}"/>
    <cellStyle name="Normal 2 2 2 3 2 5 3 2 2" xfId="16523" xr:uid="{00000000-0005-0000-0000-0000B53C0000}"/>
    <cellStyle name="Normal 2 2 2 3 2 5 3 2 3" xfId="16524" xr:uid="{00000000-0005-0000-0000-0000B63C0000}"/>
    <cellStyle name="Normal 2 2 2 3 2 5 3 3" xfId="16525" xr:uid="{00000000-0005-0000-0000-0000B73C0000}"/>
    <cellStyle name="Normal 2 2 2 3 2 5 3 4" xfId="16526" xr:uid="{00000000-0005-0000-0000-0000B83C0000}"/>
    <cellStyle name="Normal 2 2 2 3 2 5 3 5" xfId="16527" xr:uid="{00000000-0005-0000-0000-0000B93C0000}"/>
    <cellStyle name="Normal 2 2 2 3 2 5 4" xfId="16528" xr:uid="{00000000-0005-0000-0000-0000BA3C0000}"/>
    <cellStyle name="Normal 2 2 2 3 2 5 4 2" xfId="16529" xr:uid="{00000000-0005-0000-0000-0000BB3C0000}"/>
    <cellStyle name="Normal 2 2 2 3 2 5 4 3" xfId="16530" xr:uid="{00000000-0005-0000-0000-0000BC3C0000}"/>
    <cellStyle name="Normal 2 2 2 3 2 5 5" xfId="16531" xr:uid="{00000000-0005-0000-0000-0000BD3C0000}"/>
    <cellStyle name="Normal 2 2 2 3 2 5 5 2" xfId="16532" xr:uid="{00000000-0005-0000-0000-0000BE3C0000}"/>
    <cellStyle name="Normal 2 2 2 3 2 5 6" xfId="16533" xr:uid="{00000000-0005-0000-0000-0000BF3C0000}"/>
    <cellStyle name="Normal 2 2 2 3 2 5 6 2" xfId="16534" xr:uid="{00000000-0005-0000-0000-0000C03C0000}"/>
    <cellStyle name="Normal 2 2 2 3 2 5 7" xfId="16535" xr:uid="{00000000-0005-0000-0000-0000C13C0000}"/>
    <cellStyle name="Normal 2 2 2 3 2 5 8" xfId="16536" xr:uid="{00000000-0005-0000-0000-0000C23C0000}"/>
    <cellStyle name="Normal 2 2 2 3 2 5 9" xfId="16537" xr:uid="{00000000-0005-0000-0000-0000C33C0000}"/>
    <cellStyle name="Normal 2 2 2 3 2 5_Age_Gender" xfId="16538" xr:uid="{00000000-0005-0000-0000-0000C43C0000}"/>
    <cellStyle name="Normal 2 2 2 3 2 6" xfId="16539" xr:uid="{00000000-0005-0000-0000-0000C53C0000}"/>
    <cellStyle name="Normal 2 2 2 3 2 6 2" xfId="16540" xr:uid="{00000000-0005-0000-0000-0000C63C0000}"/>
    <cellStyle name="Normal 2 2 2 3 2 6 2 2" xfId="16541" xr:uid="{00000000-0005-0000-0000-0000C73C0000}"/>
    <cellStyle name="Normal 2 2 2 3 2 6 2 2 2" xfId="16542" xr:uid="{00000000-0005-0000-0000-0000C83C0000}"/>
    <cellStyle name="Normal 2 2 2 3 2 6 2 2 3" xfId="16543" xr:uid="{00000000-0005-0000-0000-0000C93C0000}"/>
    <cellStyle name="Normal 2 2 2 3 2 6 2 3" xfId="16544" xr:uid="{00000000-0005-0000-0000-0000CA3C0000}"/>
    <cellStyle name="Normal 2 2 2 3 2 6 2 4" xfId="16545" xr:uid="{00000000-0005-0000-0000-0000CB3C0000}"/>
    <cellStyle name="Normal 2 2 2 3 2 6 2 5" xfId="16546" xr:uid="{00000000-0005-0000-0000-0000CC3C0000}"/>
    <cellStyle name="Normal 2 2 2 3 2 6 3" xfId="16547" xr:uid="{00000000-0005-0000-0000-0000CD3C0000}"/>
    <cellStyle name="Normal 2 2 2 3 2 6 3 2" xfId="16548" xr:uid="{00000000-0005-0000-0000-0000CE3C0000}"/>
    <cellStyle name="Normal 2 2 2 3 2 6 3 3" xfId="16549" xr:uid="{00000000-0005-0000-0000-0000CF3C0000}"/>
    <cellStyle name="Normal 2 2 2 3 2 6 4" xfId="16550" xr:uid="{00000000-0005-0000-0000-0000D03C0000}"/>
    <cellStyle name="Normal 2 2 2 3 2 6 5" xfId="16551" xr:uid="{00000000-0005-0000-0000-0000D13C0000}"/>
    <cellStyle name="Normal 2 2 2 3 2 6 6" xfId="16552" xr:uid="{00000000-0005-0000-0000-0000D23C0000}"/>
    <cellStyle name="Normal 2 2 2 3 2 6 7" xfId="16553" xr:uid="{00000000-0005-0000-0000-0000D33C0000}"/>
    <cellStyle name="Normal 2 2 2 3 2 6 8" xfId="16554" xr:uid="{00000000-0005-0000-0000-0000D43C0000}"/>
    <cellStyle name="Normal 2 2 2 3 2 7" xfId="16555" xr:uid="{00000000-0005-0000-0000-0000D53C0000}"/>
    <cellStyle name="Normal 2 2 2 3 2 7 2" xfId="16556" xr:uid="{00000000-0005-0000-0000-0000D63C0000}"/>
    <cellStyle name="Normal 2 2 2 3 2 7 2 2" xfId="16557" xr:uid="{00000000-0005-0000-0000-0000D73C0000}"/>
    <cellStyle name="Normal 2 2 2 3 2 7 2 3" xfId="16558" xr:uid="{00000000-0005-0000-0000-0000D83C0000}"/>
    <cellStyle name="Normal 2 2 2 3 2 7 3" xfId="16559" xr:uid="{00000000-0005-0000-0000-0000D93C0000}"/>
    <cellStyle name="Normal 2 2 2 3 2 7 4" xfId="16560" xr:uid="{00000000-0005-0000-0000-0000DA3C0000}"/>
    <cellStyle name="Normal 2 2 2 3 2 7 5" xfId="16561" xr:uid="{00000000-0005-0000-0000-0000DB3C0000}"/>
    <cellStyle name="Normal 2 2 2 3 2 7 6" xfId="16562" xr:uid="{00000000-0005-0000-0000-0000DC3C0000}"/>
    <cellStyle name="Normal 2 2 2 3 2 7 7" xfId="16563" xr:uid="{00000000-0005-0000-0000-0000DD3C0000}"/>
    <cellStyle name="Normal 2 2 2 3 2 8" xfId="16564" xr:uid="{00000000-0005-0000-0000-0000DE3C0000}"/>
    <cellStyle name="Normal 2 2 2 3 2 8 2" xfId="16565" xr:uid="{00000000-0005-0000-0000-0000DF3C0000}"/>
    <cellStyle name="Normal 2 2 2 3 2 8 2 2" xfId="16566" xr:uid="{00000000-0005-0000-0000-0000E03C0000}"/>
    <cellStyle name="Normal 2 2 2 3 2 8 2 3" xfId="16567" xr:uid="{00000000-0005-0000-0000-0000E13C0000}"/>
    <cellStyle name="Normal 2 2 2 3 2 8 3" xfId="16568" xr:uid="{00000000-0005-0000-0000-0000E23C0000}"/>
    <cellStyle name="Normal 2 2 2 3 2 8 4" xfId="16569" xr:uid="{00000000-0005-0000-0000-0000E33C0000}"/>
    <cellStyle name="Normal 2 2 2 3 2 8 5" xfId="16570" xr:uid="{00000000-0005-0000-0000-0000E43C0000}"/>
    <cellStyle name="Normal 2 2 2 3 2 9" xfId="16571" xr:uid="{00000000-0005-0000-0000-0000E53C0000}"/>
    <cellStyle name="Normal 2 2 2 3 2 9 2" xfId="16572" xr:uid="{00000000-0005-0000-0000-0000E63C0000}"/>
    <cellStyle name="Normal 2 2 2 3 2 9 3" xfId="16573" xr:uid="{00000000-0005-0000-0000-0000E73C0000}"/>
    <cellStyle name="Normal 2 2 2 3 2_Age_Gender" xfId="16574" xr:uid="{00000000-0005-0000-0000-0000E83C0000}"/>
    <cellStyle name="Normal 2 2 2 3 3" xfId="268" xr:uid="{00000000-0005-0000-0000-0000E93C0000}"/>
    <cellStyle name="Normal 2 2 2 3 3 10" xfId="16575" xr:uid="{00000000-0005-0000-0000-0000EA3C0000}"/>
    <cellStyle name="Normal 2 2 2 3 3 11" xfId="16576" xr:uid="{00000000-0005-0000-0000-0000EB3C0000}"/>
    <cellStyle name="Normal 2 2 2 3 3 12" xfId="16577" xr:uid="{00000000-0005-0000-0000-0000EC3C0000}"/>
    <cellStyle name="Normal 2 2 2 3 3 13" xfId="16578" xr:uid="{00000000-0005-0000-0000-0000ED3C0000}"/>
    <cellStyle name="Normal 2 2 2 3 3 2" xfId="269" xr:uid="{00000000-0005-0000-0000-0000EE3C0000}"/>
    <cellStyle name="Normal 2 2 2 3 3 2 10" xfId="16579" xr:uid="{00000000-0005-0000-0000-0000EF3C0000}"/>
    <cellStyle name="Normal 2 2 2 3 3 2 11" xfId="16580" xr:uid="{00000000-0005-0000-0000-0000F03C0000}"/>
    <cellStyle name="Normal 2 2 2 3 3 2 2" xfId="270" xr:uid="{00000000-0005-0000-0000-0000F13C0000}"/>
    <cellStyle name="Normal 2 2 2 3 3 2 2 10" xfId="16581" xr:uid="{00000000-0005-0000-0000-0000F23C0000}"/>
    <cellStyle name="Normal 2 2 2 3 3 2 2 11" xfId="16582" xr:uid="{00000000-0005-0000-0000-0000F33C0000}"/>
    <cellStyle name="Normal 2 2 2 3 3 2 2 12" xfId="16583" xr:uid="{00000000-0005-0000-0000-0000F43C0000}"/>
    <cellStyle name="Normal 2 2 2 3 3 2 2 2" xfId="16584" xr:uid="{00000000-0005-0000-0000-0000F53C0000}"/>
    <cellStyle name="Normal 2 2 2 3 3 2 2 2 10" xfId="16585" xr:uid="{00000000-0005-0000-0000-0000F63C0000}"/>
    <cellStyle name="Normal 2 2 2 3 3 2 2 2 2" xfId="16586" xr:uid="{00000000-0005-0000-0000-0000F73C0000}"/>
    <cellStyle name="Normal 2 2 2 3 3 2 2 2 2 2" xfId="16587" xr:uid="{00000000-0005-0000-0000-0000F83C0000}"/>
    <cellStyle name="Normal 2 2 2 3 3 2 2 2 2 2 2" xfId="16588" xr:uid="{00000000-0005-0000-0000-0000F93C0000}"/>
    <cellStyle name="Normal 2 2 2 3 3 2 2 2 2 2 2 2" xfId="16589" xr:uid="{00000000-0005-0000-0000-0000FA3C0000}"/>
    <cellStyle name="Normal 2 2 2 3 3 2 2 2 2 2 2 3" xfId="16590" xr:uid="{00000000-0005-0000-0000-0000FB3C0000}"/>
    <cellStyle name="Normal 2 2 2 3 3 2 2 2 2 2 3" xfId="16591" xr:uid="{00000000-0005-0000-0000-0000FC3C0000}"/>
    <cellStyle name="Normal 2 2 2 3 3 2 2 2 2 2 4" xfId="16592" xr:uid="{00000000-0005-0000-0000-0000FD3C0000}"/>
    <cellStyle name="Normal 2 2 2 3 3 2 2 2 2 2 5" xfId="16593" xr:uid="{00000000-0005-0000-0000-0000FE3C0000}"/>
    <cellStyle name="Normal 2 2 2 3 3 2 2 2 2 3" xfId="16594" xr:uid="{00000000-0005-0000-0000-0000FF3C0000}"/>
    <cellStyle name="Normal 2 2 2 3 3 2 2 2 2 3 2" xfId="16595" xr:uid="{00000000-0005-0000-0000-0000003D0000}"/>
    <cellStyle name="Normal 2 2 2 3 3 2 2 2 2 3 3" xfId="16596" xr:uid="{00000000-0005-0000-0000-0000013D0000}"/>
    <cellStyle name="Normal 2 2 2 3 3 2 2 2 2 4" xfId="16597" xr:uid="{00000000-0005-0000-0000-0000023D0000}"/>
    <cellStyle name="Normal 2 2 2 3 3 2 2 2 2 5" xfId="16598" xr:uid="{00000000-0005-0000-0000-0000033D0000}"/>
    <cellStyle name="Normal 2 2 2 3 3 2 2 2 2 6" xfId="16599" xr:uid="{00000000-0005-0000-0000-0000043D0000}"/>
    <cellStyle name="Normal 2 2 2 3 3 2 2 2 2 7" xfId="16600" xr:uid="{00000000-0005-0000-0000-0000053D0000}"/>
    <cellStyle name="Normal 2 2 2 3 3 2 2 2 2 8" xfId="16601" xr:uid="{00000000-0005-0000-0000-0000063D0000}"/>
    <cellStyle name="Normal 2 2 2 3 3 2 2 2 3" xfId="16602" xr:uid="{00000000-0005-0000-0000-0000073D0000}"/>
    <cellStyle name="Normal 2 2 2 3 3 2 2 2 3 2" xfId="16603" xr:uid="{00000000-0005-0000-0000-0000083D0000}"/>
    <cellStyle name="Normal 2 2 2 3 3 2 2 2 3 2 2" xfId="16604" xr:uid="{00000000-0005-0000-0000-0000093D0000}"/>
    <cellStyle name="Normal 2 2 2 3 3 2 2 2 3 2 3" xfId="16605" xr:uid="{00000000-0005-0000-0000-00000A3D0000}"/>
    <cellStyle name="Normal 2 2 2 3 3 2 2 2 3 3" xfId="16606" xr:uid="{00000000-0005-0000-0000-00000B3D0000}"/>
    <cellStyle name="Normal 2 2 2 3 3 2 2 2 3 4" xfId="16607" xr:uid="{00000000-0005-0000-0000-00000C3D0000}"/>
    <cellStyle name="Normal 2 2 2 3 3 2 2 2 3 5" xfId="16608" xr:uid="{00000000-0005-0000-0000-00000D3D0000}"/>
    <cellStyle name="Normal 2 2 2 3 3 2 2 2 4" xfId="16609" xr:uid="{00000000-0005-0000-0000-00000E3D0000}"/>
    <cellStyle name="Normal 2 2 2 3 3 2 2 2 4 2" xfId="16610" xr:uid="{00000000-0005-0000-0000-00000F3D0000}"/>
    <cellStyle name="Normal 2 2 2 3 3 2 2 2 4 3" xfId="16611" xr:uid="{00000000-0005-0000-0000-0000103D0000}"/>
    <cellStyle name="Normal 2 2 2 3 3 2 2 2 5" xfId="16612" xr:uid="{00000000-0005-0000-0000-0000113D0000}"/>
    <cellStyle name="Normal 2 2 2 3 3 2 2 2 5 2" xfId="16613" xr:uid="{00000000-0005-0000-0000-0000123D0000}"/>
    <cellStyle name="Normal 2 2 2 3 3 2 2 2 6" xfId="16614" xr:uid="{00000000-0005-0000-0000-0000133D0000}"/>
    <cellStyle name="Normal 2 2 2 3 3 2 2 2 6 2" xfId="16615" xr:uid="{00000000-0005-0000-0000-0000143D0000}"/>
    <cellStyle name="Normal 2 2 2 3 3 2 2 2 7" xfId="16616" xr:uid="{00000000-0005-0000-0000-0000153D0000}"/>
    <cellStyle name="Normal 2 2 2 3 3 2 2 2 8" xfId="16617" xr:uid="{00000000-0005-0000-0000-0000163D0000}"/>
    <cellStyle name="Normal 2 2 2 3 3 2 2 2 9" xfId="16618" xr:uid="{00000000-0005-0000-0000-0000173D0000}"/>
    <cellStyle name="Normal 2 2 2 3 3 2 2 2_Age_Gender" xfId="16619" xr:uid="{00000000-0005-0000-0000-0000183D0000}"/>
    <cellStyle name="Normal 2 2 2 3 3 2 2 3" xfId="16620" xr:uid="{00000000-0005-0000-0000-0000193D0000}"/>
    <cellStyle name="Normal 2 2 2 3 3 2 2 3 2" xfId="16621" xr:uid="{00000000-0005-0000-0000-00001A3D0000}"/>
    <cellStyle name="Normal 2 2 2 3 3 2 2 3 2 2" xfId="16622" xr:uid="{00000000-0005-0000-0000-00001B3D0000}"/>
    <cellStyle name="Normal 2 2 2 3 3 2 2 3 2 2 2" xfId="16623" xr:uid="{00000000-0005-0000-0000-00001C3D0000}"/>
    <cellStyle name="Normal 2 2 2 3 3 2 2 3 2 2 3" xfId="16624" xr:uid="{00000000-0005-0000-0000-00001D3D0000}"/>
    <cellStyle name="Normal 2 2 2 3 3 2 2 3 2 3" xfId="16625" xr:uid="{00000000-0005-0000-0000-00001E3D0000}"/>
    <cellStyle name="Normal 2 2 2 3 3 2 2 3 2 4" xfId="16626" xr:uid="{00000000-0005-0000-0000-00001F3D0000}"/>
    <cellStyle name="Normal 2 2 2 3 3 2 2 3 2 5" xfId="16627" xr:uid="{00000000-0005-0000-0000-0000203D0000}"/>
    <cellStyle name="Normal 2 2 2 3 3 2 2 3 3" xfId="16628" xr:uid="{00000000-0005-0000-0000-0000213D0000}"/>
    <cellStyle name="Normal 2 2 2 3 3 2 2 3 3 2" xfId="16629" xr:uid="{00000000-0005-0000-0000-0000223D0000}"/>
    <cellStyle name="Normal 2 2 2 3 3 2 2 3 3 3" xfId="16630" xr:uid="{00000000-0005-0000-0000-0000233D0000}"/>
    <cellStyle name="Normal 2 2 2 3 3 2 2 3 4" xfId="16631" xr:uid="{00000000-0005-0000-0000-0000243D0000}"/>
    <cellStyle name="Normal 2 2 2 3 3 2 2 3 5" xfId="16632" xr:uid="{00000000-0005-0000-0000-0000253D0000}"/>
    <cellStyle name="Normal 2 2 2 3 3 2 2 3 6" xfId="16633" xr:uid="{00000000-0005-0000-0000-0000263D0000}"/>
    <cellStyle name="Normal 2 2 2 3 3 2 2 3 7" xfId="16634" xr:uid="{00000000-0005-0000-0000-0000273D0000}"/>
    <cellStyle name="Normal 2 2 2 3 3 2 2 3 8" xfId="16635" xr:uid="{00000000-0005-0000-0000-0000283D0000}"/>
    <cellStyle name="Normal 2 2 2 3 3 2 2 4" xfId="16636" xr:uid="{00000000-0005-0000-0000-0000293D0000}"/>
    <cellStyle name="Normal 2 2 2 3 3 2 2 4 2" xfId="16637" xr:uid="{00000000-0005-0000-0000-00002A3D0000}"/>
    <cellStyle name="Normal 2 2 2 3 3 2 2 4 2 2" xfId="16638" xr:uid="{00000000-0005-0000-0000-00002B3D0000}"/>
    <cellStyle name="Normal 2 2 2 3 3 2 2 4 2 3" xfId="16639" xr:uid="{00000000-0005-0000-0000-00002C3D0000}"/>
    <cellStyle name="Normal 2 2 2 3 3 2 2 4 3" xfId="16640" xr:uid="{00000000-0005-0000-0000-00002D3D0000}"/>
    <cellStyle name="Normal 2 2 2 3 3 2 2 4 4" xfId="16641" xr:uid="{00000000-0005-0000-0000-00002E3D0000}"/>
    <cellStyle name="Normal 2 2 2 3 3 2 2 4 5" xfId="16642" xr:uid="{00000000-0005-0000-0000-00002F3D0000}"/>
    <cellStyle name="Normal 2 2 2 3 3 2 2 4 6" xfId="16643" xr:uid="{00000000-0005-0000-0000-0000303D0000}"/>
    <cellStyle name="Normal 2 2 2 3 3 2 2 4 7" xfId="16644" xr:uid="{00000000-0005-0000-0000-0000313D0000}"/>
    <cellStyle name="Normal 2 2 2 3 3 2 2 5" xfId="16645" xr:uid="{00000000-0005-0000-0000-0000323D0000}"/>
    <cellStyle name="Normal 2 2 2 3 3 2 2 5 2" xfId="16646" xr:uid="{00000000-0005-0000-0000-0000333D0000}"/>
    <cellStyle name="Normal 2 2 2 3 3 2 2 5 2 2" xfId="16647" xr:uid="{00000000-0005-0000-0000-0000343D0000}"/>
    <cellStyle name="Normal 2 2 2 3 3 2 2 5 2 3" xfId="16648" xr:uid="{00000000-0005-0000-0000-0000353D0000}"/>
    <cellStyle name="Normal 2 2 2 3 3 2 2 5 3" xfId="16649" xr:uid="{00000000-0005-0000-0000-0000363D0000}"/>
    <cellStyle name="Normal 2 2 2 3 3 2 2 5 4" xfId="16650" xr:uid="{00000000-0005-0000-0000-0000373D0000}"/>
    <cellStyle name="Normal 2 2 2 3 3 2 2 5 5" xfId="16651" xr:uid="{00000000-0005-0000-0000-0000383D0000}"/>
    <cellStyle name="Normal 2 2 2 3 3 2 2 6" xfId="16652" xr:uid="{00000000-0005-0000-0000-0000393D0000}"/>
    <cellStyle name="Normal 2 2 2 3 3 2 2 6 2" xfId="16653" xr:uid="{00000000-0005-0000-0000-00003A3D0000}"/>
    <cellStyle name="Normal 2 2 2 3 3 2 2 6 3" xfId="16654" xr:uid="{00000000-0005-0000-0000-00003B3D0000}"/>
    <cellStyle name="Normal 2 2 2 3 3 2 2 7" xfId="16655" xr:uid="{00000000-0005-0000-0000-00003C3D0000}"/>
    <cellStyle name="Normal 2 2 2 3 3 2 2 7 2" xfId="16656" xr:uid="{00000000-0005-0000-0000-00003D3D0000}"/>
    <cellStyle name="Normal 2 2 2 3 3 2 2 8" xfId="16657" xr:uid="{00000000-0005-0000-0000-00003E3D0000}"/>
    <cellStyle name="Normal 2 2 2 3 3 2 2 8 2" xfId="16658" xr:uid="{00000000-0005-0000-0000-00003F3D0000}"/>
    <cellStyle name="Normal 2 2 2 3 3 2 2 9" xfId="16659" xr:uid="{00000000-0005-0000-0000-0000403D0000}"/>
    <cellStyle name="Normal 2 2 2 3 3 2 2_Age_Gender" xfId="16660" xr:uid="{00000000-0005-0000-0000-0000413D0000}"/>
    <cellStyle name="Normal 2 2 2 3 3 2 3" xfId="16661" xr:uid="{00000000-0005-0000-0000-0000423D0000}"/>
    <cellStyle name="Normal 2 2 2 3 3 2 3 2" xfId="16662" xr:uid="{00000000-0005-0000-0000-0000433D0000}"/>
    <cellStyle name="Normal 2 2 2 3 3 2 4" xfId="16663" xr:uid="{00000000-0005-0000-0000-0000443D0000}"/>
    <cellStyle name="Normal 2 2 2 3 3 2 5" xfId="16664" xr:uid="{00000000-0005-0000-0000-0000453D0000}"/>
    <cellStyle name="Normal 2 2 2 3 3 2 6" xfId="16665" xr:uid="{00000000-0005-0000-0000-0000463D0000}"/>
    <cellStyle name="Normal 2 2 2 3 3 2 7" xfId="16666" xr:uid="{00000000-0005-0000-0000-0000473D0000}"/>
    <cellStyle name="Normal 2 2 2 3 3 2 8" xfId="16667" xr:uid="{00000000-0005-0000-0000-0000483D0000}"/>
    <cellStyle name="Normal 2 2 2 3 3 2 9" xfId="16668" xr:uid="{00000000-0005-0000-0000-0000493D0000}"/>
    <cellStyle name="Normal 2 2 2 3 3 2_Age_Gender" xfId="16669" xr:uid="{00000000-0005-0000-0000-00004A3D0000}"/>
    <cellStyle name="Normal 2 2 2 3 3 3" xfId="16670" xr:uid="{00000000-0005-0000-0000-00004B3D0000}"/>
    <cellStyle name="Normal 2 2 2 3 3 3 10" xfId="16671" xr:uid="{00000000-0005-0000-0000-00004C3D0000}"/>
    <cellStyle name="Normal 2 2 2 3 3 3 2" xfId="16672" xr:uid="{00000000-0005-0000-0000-00004D3D0000}"/>
    <cellStyle name="Normal 2 2 2 3 3 3 2 2" xfId="16673" xr:uid="{00000000-0005-0000-0000-00004E3D0000}"/>
    <cellStyle name="Normal 2 2 2 3 3 3 2 2 2" xfId="16674" xr:uid="{00000000-0005-0000-0000-00004F3D0000}"/>
    <cellStyle name="Normal 2 2 2 3 3 3 2 2 2 2" xfId="16675" xr:uid="{00000000-0005-0000-0000-0000503D0000}"/>
    <cellStyle name="Normal 2 2 2 3 3 3 2 2 2 3" xfId="16676" xr:uid="{00000000-0005-0000-0000-0000513D0000}"/>
    <cellStyle name="Normal 2 2 2 3 3 3 2 2 3" xfId="16677" xr:uid="{00000000-0005-0000-0000-0000523D0000}"/>
    <cellStyle name="Normal 2 2 2 3 3 3 2 2 4" xfId="16678" xr:uid="{00000000-0005-0000-0000-0000533D0000}"/>
    <cellStyle name="Normal 2 2 2 3 3 3 2 2 5" xfId="16679" xr:uid="{00000000-0005-0000-0000-0000543D0000}"/>
    <cellStyle name="Normal 2 2 2 3 3 3 2 3" xfId="16680" xr:uid="{00000000-0005-0000-0000-0000553D0000}"/>
    <cellStyle name="Normal 2 2 2 3 3 3 2 3 2" xfId="16681" xr:uid="{00000000-0005-0000-0000-0000563D0000}"/>
    <cellStyle name="Normal 2 2 2 3 3 3 2 3 3" xfId="16682" xr:uid="{00000000-0005-0000-0000-0000573D0000}"/>
    <cellStyle name="Normal 2 2 2 3 3 3 2 4" xfId="16683" xr:uid="{00000000-0005-0000-0000-0000583D0000}"/>
    <cellStyle name="Normal 2 2 2 3 3 3 2 5" xfId="16684" xr:uid="{00000000-0005-0000-0000-0000593D0000}"/>
    <cellStyle name="Normal 2 2 2 3 3 3 2 6" xfId="16685" xr:uid="{00000000-0005-0000-0000-00005A3D0000}"/>
    <cellStyle name="Normal 2 2 2 3 3 3 2 7" xfId="16686" xr:uid="{00000000-0005-0000-0000-00005B3D0000}"/>
    <cellStyle name="Normal 2 2 2 3 3 3 2 8" xfId="16687" xr:uid="{00000000-0005-0000-0000-00005C3D0000}"/>
    <cellStyle name="Normal 2 2 2 3 3 3 3" xfId="16688" xr:uid="{00000000-0005-0000-0000-00005D3D0000}"/>
    <cellStyle name="Normal 2 2 2 3 3 3 3 2" xfId="16689" xr:uid="{00000000-0005-0000-0000-00005E3D0000}"/>
    <cellStyle name="Normal 2 2 2 3 3 3 3 2 2" xfId="16690" xr:uid="{00000000-0005-0000-0000-00005F3D0000}"/>
    <cellStyle name="Normal 2 2 2 3 3 3 3 2 3" xfId="16691" xr:uid="{00000000-0005-0000-0000-0000603D0000}"/>
    <cellStyle name="Normal 2 2 2 3 3 3 3 3" xfId="16692" xr:uid="{00000000-0005-0000-0000-0000613D0000}"/>
    <cellStyle name="Normal 2 2 2 3 3 3 3 4" xfId="16693" xr:uid="{00000000-0005-0000-0000-0000623D0000}"/>
    <cellStyle name="Normal 2 2 2 3 3 3 3 5" xfId="16694" xr:uid="{00000000-0005-0000-0000-0000633D0000}"/>
    <cellStyle name="Normal 2 2 2 3 3 3 4" xfId="16695" xr:uid="{00000000-0005-0000-0000-0000643D0000}"/>
    <cellStyle name="Normal 2 2 2 3 3 3 4 2" xfId="16696" xr:uid="{00000000-0005-0000-0000-0000653D0000}"/>
    <cellStyle name="Normal 2 2 2 3 3 3 4 3" xfId="16697" xr:uid="{00000000-0005-0000-0000-0000663D0000}"/>
    <cellStyle name="Normal 2 2 2 3 3 3 5" xfId="16698" xr:uid="{00000000-0005-0000-0000-0000673D0000}"/>
    <cellStyle name="Normal 2 2 2 3 3 3 5 2" xfId="16699" xr:uid="{00000000-0005-0000-0000-0000683D0000}"/>
    <cellStyle name="Normal 2 2 2 3 3 3 6" xfId="16700" xr:uid="{00000000-0005-0000-0000-0000693D0000}"/>
    <cellStyle name="Normal 2 2 2 3 3 3 6 2" xfId="16701" xr:uid="{00000000-0005-0000-0000-00006A3D0000}"/>
    <cellStyle name="Normal 2 2 2 3 3 3 7" xfId="16702" xr:uid="{00000000-0005-0000-0000-00006B3D0000}"/>
    <cellStyle name="Normal 2 2 2 3 3 3 8" xfId="16703" xr:uid="{00000000-0005-0000-0000-00006C3D0000}"/>
    <cellStyle name="Normal 2 2 2 3 3 3 9" xfId="16704" xr:uid="{00000000-0005-0000-0000-00006D3D0000}"/>
    <cellStyle name="Normal 2 2 2 3 3 3_Age_Gender" xfId="16705" xr:uid="{00000000-0005-0000-0000-00006E3D0000}"/>
    <cellStyle name="Normal 2 2 2 3 3 4" xfId="16706" xr:uid="{00000000-0005-0000-0000-00006F3D0000}"/>
    <cellStyle name="Normal 2 2 2 3 3 4 2" xfId="16707" xr:uid="{00000000-0005-0000-0000-0000703D0000}"/>
    <cellStyle name="Normal 2 2 2 3 3 4 2 2" xfId="16708" xr:uid="{00000000-0005-0000-0000-0000713D0000}"/>
    <cellStyle name="Normal 2 2 2 3 3 4 2 2 2" xfId="16709" xr:uid="{00000000-0005-0000-0000-0000723D0000}"/>
    <cellStyle name="Normal 2 2 2 3 3 4 2 2 3" xfId="16710" xr:uid="{00000000-0005-0000-0000-0000733D0000}"/>
    <cellStyle name="Normal 2 2 2 3 3 4 2 3" xfId="16711" xr:uid="{00000000-0005-0000-0000-0000743D0000}"/>
    <cellStyle name="Normal 2 2 2 3 3 4 2 4" xfId="16712" xr:uid="{00000000-0005-0000-0000-0000753D0000}"/>
    <cellStyle name="Normal 2 2 2 3 3 4 2 5" xfId="16713" xr:uid="{00000000-0005-0000-0000-0000763D0000}"/>
    <cellStyle name="Normal 2 2 2 3 3 4 3" xfId="16714" xr:uid="{00000000-0005-0000-0000-0000773D0000}"/>
    <cellStyle name="Normal 2 2 2 3 3 4 3 2" xfId="16715" xr:uid="{00000000-0005-0000-0000-0000783D0000}"/>
    <cellStyle name="Normal 2 2 2 3 3 4 3 3" xfId="16716" xr:uid="{00000000-0005-0000-0000-0000793D0000}"/>
    <cellStyle name="Normal 2 2 2 3 3 4 4" xfId="16717" xr:uid="{00000000-0005-0000-0000-00007A3D0000}"/>
    <cellStyle name="Normal 2 2 2 3 3 4 5" xfId="16718" xr:uid="{00000000-0005-0000-0000-00007B3D0000}"/>
    <cellStyle name="Normal 2 2 2 3 3 4 6" xfId="16719" xr:uid="{00000000-0005-0000-0000-00007C3D0000}"/>
    <cellStyle name="Normal 2 2 2 3 3 4 7" xfId="16720" xr:uid="{00000000-0005-0000-0000-00007D3D0000}"/>
    <cellStyle name="Normal 2 2 2 3 3 4 8" xfId="16721" xr:uid="{00000000-0005-0000-0000-00007E3D0000}"/>
    <cellStyle name="Normal 2 2 2 3 3 5" xfId="16722" xr:uid="{00000000-0005-0000-0000-00007F3D0000}"/>
    <cellStyle name="Normal 2 2 2 3 3 5 2" xfId="16723" xr:uid="{00000000-0005-0000-0000-0000803D0000}"/>
    <cellStyle name="Normal 2 2 2 3 3 5 2 2" xfId="16724" xr:uid="{00000000-0005-0000-0000-0000813D0000}"/>
    <cellStyle name="Normal 2 2 2 3 3 5 2 3" xfId="16725" xr:uid="{00000000-0005-0000-0000-0000823D0000}"/>
    <cellStyle name="Normal 2 2 2 3 3 5 3" xfId="16726" xr:uid="{00000000-0005-0000-0000-0000833D0000}"/>
    <cellStyle name="Normal 2 2 2 3 3 5 4" xfId="16727" xr:uid="{00000000-0005-0000-0000-0000843D0000}"/>
    <cellStyle name="Normal 2 2 2 3 3 5 5" xfId="16728" xr:uid="{00000000-0005-0000-0000-0000853D0000}"/>
    <cellStyle name="Normal 2 2 2 3 3 5 6" xfId="16729" xr:uid="{00000000-0005-0000-0000-0000863D0000}"/>
    <cellStyle name="Normal 2 2 2 3 3 5 7" xfId="16730" xr:uid="{00000000-0005-0000-0000-0000873D0000}"/>
    <cellStyle name="Normal 2 2 2 3 3 6" xfId="16731" xr:uid="{00000000-0005-0000-0000-0000883D0000}"/>
    <cellStyle name="Normal 2 2 2 3 3 6 2" xfId="16732" xr:uid="{00000000-0005-0000-0000-0000893D0000}"/>
    <cellStyle name="Normal 2 2 2 3 3 6 2 2" xfId="16733" xr:uid="{00000000-0005-0000-0000-00008A3D0000}"/>
    <cellStyle name="Normal 2 2 2 3 3 6 2 3" xfId="16734" xr:uid="{00000000-0005-0000-0000-00008B3D0000}"/>
    <cellStyle name="Normal 2 2 2 3 3 6 3" xfId="16735" xr:uid="{00000000-0005-0000-0000-00008C3D0000}"/>
    <cellStyle name="Normal 2 2 2 3 3 6 4" xfId="16736" xr:uid="{00000000-0005-0000-0000-00008D3D0000}"/>
    <cellStyle name="Normal 2 2 2 3 3 6 5" xfId="16737" xr:uid="{00000000-0005-0000-0000-00008E3D0000}"/>
    <cellStyle name="Normal 2 2 2 3 3 7" xfId="16738" xr:uid="{00000000-0005-0000-0000-00008F3D0000}"/>
    <cellStyle name="Normal 2 2 2 3 3 7 2" xfId="16739" xr:uid="{00000000-0005-0000-0000-0000903D0000}"/>
    <cellStyle name="Normal 2 2 2 3 3 7 3" xfId="16740" xr:uid="{00000000-0005-0000-0000-0000913D0000}"/>
    <cellStyle name="Normal 2 2 2 3 3 8" xfId="16741" xr:uid="{00000000-0005-0000-0000-0000923D0000}"/>
    <cellStyle name="Normal 2 2 2 3 3 8 2" xfId="16742" xr:uid="{00000000-0005-0000-0000-0000933D0000}"/>
    <cellStyle name="Normal 2 2 2 3 3 9" xfId="16743" xr:uid="{00000000-0005-0000-0000-0000943D0000}"/>
    <cellStyle name="Normal 2 2 2 3 3 9 2" xfId="16744" xr:uid="{00000000-0005-0000-0000-0000953D0000}"/>
    <cellStyle name="Normal 2 2 2 3 3_Age_Gender" xfId="16745" xr:uid="{00000000-0005-0000-0000-0000963D0000}"/>
    <cellStyle name="Normal 2 2 2 3 4" xfId="271" xr:uid="{00000000-0005-0000-0000-0000973D0000}"/>
    <cellStyle name="Normal 2 2 2 3 4 10" xfId="16746" xr:uid="{00000000-0005-0000-0000-0000983D0000}"/>
    <cellStyle name="Normal 2 2 2 3 4 11" xfId="16747" xr:uid="{00000000-0005-0000-0000-0000993D0000}"/>
    <cellStyle name="Normal 2 2 2 3 4 12" xfId="16748" xr:uid="{00000000-0005-0000-0000-00009A3D0000}"/>
    <cellStyle name="Normal 2 2 2 3 4 2" xfId="16749" xr:uid="{00000000-0005-0000-0000-00009B3D0000}"/>
    <cellStyle name="Normal 2 2 2 3 4 2 10" xfId="16750" xr:uid="{00000000-0005-0000-0000-00009C3D0000}"/>
    <cellStyle name="Normal 2 2 2 3 4 2 2" xfId="16751" xr:uid="{00000000-0005-0000-0000-00009D3D0000}"/>
    <cellStyle name="Normal 2 2 2 3 4 2 2 2" xfId="16752" xr:uid="{00000000-0005-0000-0000-00009E3D0000}"/>
    <cellStyle name="Normal 2 2 2 3 4 2 2 2 2" xfId="16753" xr:uid="{00000000-0005-0000-0000-00009F3D0000}"/>
    <cellStyle name="Normal 2 2 2 3 4 2 2 2 2 2" xfId="16754" xr:uid="{00000000-0005-0000-0000-0000A03D0000}"/>
    <cellStyle name="Normal 2 2 2 3 4 2 2 2 2 3" xfId="16755" xr:uid="{00000000-0005-0000-0000-0000A13D0000}"/>
    <cellStyle name="Normal 2 2 2 3 4 2 2 2 3" xfId="16756" xr:uid="{00000000-0005-0000-0000-0000A23D0000}"/>
    <cellStyle name="Normal 2 2 2 3 4 2 2 2 4" xfId="16757" xr:uid="{00000000-0005-0000-0000-0000A33D0000}"/>
    <cellStyle name="Normal 2 2 2 3 4 2 2 2 5" xfId="16758" xr:uid="{00000000-0005-0000-0000-0000A43D0000}"/>
    <cellStyle name="Normal 2 2 2 3 4 2 2 3" xfId="16759" xr:uid="{00000000-0005-0000-0000-0000A53D0000}"/>
    <cellStyle name="Normal 2 2 2 3 4 2 2 3 2" xfId="16760" xr:uid="{00000000-0005-0000-0000-0000A63D0000}"/>
    <cellStyle name="Normal 2 2 2 3 4 2 2 3 3" xfId="16761" xr:uid="{00000000-0005-0000-0000-0000A73D0000}"/>
    <cellStyle name="Normal 2 2 2 3 4 2 2 4" xfId="16762" xr:uid="{00000000-0005-0000-0000-0000A83D0000}"/>
    <cellStyle name="Normal 2 2 2 3 4 2 2 5" xfId="16763" xr:uid="{00000000-0005-0000-0000-0000A93D0000}"/>
    <cellStyle name="Normal 2 2 2 3 4 2 2 6" xfId="16764" xr:uid="{00000000-0005-0000-0000-0000AA3D0000}"/>
    <cellStyle name="Normal 2 2 2 3 4 2 2 7" xfId="16765" xr:uid="{00000000-0005-0000-0000-0000AB3D0000}"/>
    <cellStyle name="Normal 2 2 2 3 4 2 2 8" xfId="16766" xr:uid="{00000000-0005-0000-0000-0000AC3D0000}"/>
    <cellStyle name="Normal 2 2 2 3 4 2 3" xfId="16767" xr:uid="{00000000-0005-0000-0000-0000AD3D0000}"/>
    <cellStyle name="Normal 2 2 2 3 4 2 3 2" xfId="16768" xr:uid="{00000000-0005-0000-0000-0000AE3D0000}"/>
    <cellStyle name="Normal 2 2 2 3 4 2 3 2 2" xfId="16769" xr:uid="{00000000-0005-0000-0000-0000AF3D0000}"/>
    <cellStyle name="Normal 2 2 2 3 4 2 3 2 3" xfId="16770" xr:uid="{00000000-0005-0000-0000-0000B03D0000}"/>
    <cellStyle name="Normal 2 2 2 3 4 2 3 3" xfId="16771" xr:uid="{00000000-0005-0000-0000-0000B13D0000}"/>
    <cellStyle name="Normal 2 2 2 3 4 2 3 4" xfId="16772" xr:uid="{00000000-0005-0000-0000-0000B23D0000}"/>
    <cellStyle name="Normal 2 2 2 3 4 2 3 5" xfId="16773" xr:uid="{00000000-0005-0000-0000-0000B33D0000}"/>
    <cellStyle name="Normal 2 2 2 3 4 2 4" xfId="16774" xr:uid="{00000000-0005-0000-0000-0000B43D0000}"/>
    <cellStyle name="Normal 2 2 2 3 4 2 4 2" xfId="16775" xr:uid="{00000000-0005-0000-0000-0000B53D0000}"/>
    <cellStyle name="Normal 2 2 2 3 4 2 4 3" xfId="16776" xr:uid="{00000000-0005-0000-0000-0000B63D0000}"/>
    <cellStyle name="Normal 2 2 2 3 4 2 5" xfId="16777" xr:uid="{00000000-0005-0000-0000-0000B73D0000}"/>
    <cellStyle name="Normal 2 2 2 3 4 2 5 2" xfId="16778" xr:uid="{00000000-0005-0000-0000-0000B83D0000}"/>
    <cellStyle name="Normal 2 2 2 3 4 2 6" xfId="16779" xr:uid="{00000000-0005-0000-0000-0000B93D0000}"/>
    <cellStyle name="Normal 2 2 2 3 4 2 6 2" xfId="16780" xr:uid="{00000000-0005-0000-0000-0000BA3D0000}"/>
    <cellStyle name="Normal 2 2 2 3 4 2 7" xfId="16781" xr:uid="{00000000-0005-0000-0000-0000BB3D0000}"/>
    <cellStyle name="Normal 2 2 2 3 4 2 8" xfId="16782" xr:uid="{00000000-0005-0000-0000-0000BC3D0000}"/>
    <cellStyle name="Normal 2 2 2 3 4 2 9" xfId="16783" xr:uid="{00000000-0005-0000-0000-0000BD3D0000}"/>
    <cellStyle name="Normal 2 2 2 3 4 2_Age_Gender" xfId="16784" xr:uid="{00000000-0005-0000-0000-0000BE3D0000}"/>
    <cellStyle name="Normal 2 2 2 3 4 3" xfId="16785" xr:uid="{00000000-0005-0000-0000-0000BF3D0000}"/>
    <cellStyle name="Normal 2 2 2 3 4 3 2" xfId="16786" xr:uid="{00000000-0005-0000-0000-0000C03D0000}"/>
    <cellStyle name="Normal 2 2 2 3 4 3 2 2" xfId="16787" xr:uid="{00000000-0005-0000-0000-0000C13D0000}"/>
    <cellStyle name="Normal 2 2 2 3 4 3 2 2 2" xfId="16788" xr:uid="{00000000-0005-0000-0000-0000C23D0000}"/>
    <cellStyle name="Normal 2 2 2 3 4 3 2 2 3" xfId="16789" xr:uid="{00000000-0005-0000-0000-0000C33D0000}"/>
    <cellStyle name="Normal 2 2 2 3 4 3 2 3" xfId="16790" xr:uid="{00000000-0005-0000-0000-0000C43D0000}"/>
    <cellStyle name="Normal 2 2 2 3 4 3 2 4" xfId="16791" xr:uid="{00000000-0005-0000-0000-0000C53D0000}"/>
    <cellStyle name="Normal 2 2 2 3 4 3 2 5" xfId="16792" xr:uid="{00000000-0005-0000-0000-0000C63D0000}"/>
    <cellStyle name="Normal 2 2 2 3 4 3 3" xfId="16793" xr:uid="{00000000-0005-0000-0000-0000C73D0000}"/>
    <cellStyle name="Normal 2 2 2 3 4 3 3 2" xfId="16794" xr:uid="{00000000-0005-0000-0000-0000C83D0000}"/>
    <cellStyle name="Normal 2 2 2 3 4 3 3 3" xfId="16795" xr:uid="{00000000-0005-0000-0000-0000C93D0000}"/>
    <cellStyle name="Normal 2 2 2 3 4 3 4" xfId="16796" xr:uid="{00000000-0005-0000-0000-0000CA3D0000}"/>
    <cellStyle name="Normal 2 2 2 3 4 3 5" xfId="16797" xr:uid="{00000000-0005-0000-0000-0000CB3D0000}"/>
    <cellStyle name="Normal 2 2 2 3 4 3 6" xfId="16798" xr:uid="{00000000-0005-0000-0000-0000CC3D0000}"/>
    <cellStyle name="Normal 2 2 2 3 4 3 7" xfId="16799" xr:uid="{00000000-0005-0000-0000-0000CD3D0000}"/>
    <cellStyle name="Normal 2 2 2 3 4 3 8" xfId="16800" xr:uid="{00000000-0005-0000-0000-0000CE3D0000}"/>
    <cellStyle name="Normal 2 2 2 3 4 4" xfId="16801" xr:uid="{00000000-0005-0000-0000-0000CF3D0000}"/>
    <cellStyle name="Normal 2 2 2 3 4 4 2" xfId="16802" xr:uid="{00000000-0005-0000-0000-0000D03D0000}"/>
    <cellStyle name="Normal 2 2 2 3 4 4 2 2" xfId="16803" xr:uid="{00000000-0005-0000-0000-0000D13D0000}"/>
    <cellStyle name="Normal 2 2 2 3 4 4 2 3" xfId="16804" xr:uid="{00000000-0005-0000-0000-0000D23D0000}"/>
    <cellStyle name="Normal 2 2 2 3 4 4 3" xfId="16805" xr:uid="{00000000-0005-0000-0000-0000D33D0000}"/>
    <cellStyle name="Normal 2 2 2 3 4 4 4" xfId="16806" xr:uid="{00000000-0005-0000-0000-0000D43D0000}"/>
    <cellStyle name="Normal 2 2 2 3 4 4 5" xfId="16807" xr:uid="{00000000-0005-0000-0000-0000D53D0000}"/>
    <cellStyle name="Normal 2 2 2 3 4 4 6" xfId="16808" xr:uid="{00000000-0005-0000-0000-0000D63D0000}"/>
    <cellStyle name="Normal 2 2 2 3 4 4 7" xfId="16809" xr:uid="{00000000-0005-0000-0000-0000D73D0000}"/>
    <cellStyle name="Normal 2 2 2 3 4 5" xfId="16810" xr:uid="{00000000-0005-0000-0000-0000D83D0000}"/>
    <cellStyle name="Normal 2 2 2 3 4 5 2" xfId="16811" xr:uid="{00000000-0005-0000-0000-0000D93D0000}"/>
    <cellStyle name="Normal 2 2 2 3 4 5 2 2" xfId="16812" xr:uid="{00000000-0005-0000-0000-0000DA3D0000}"/>
    <cellStyle name="Normal 2 2 2 3 4 5 2 3" xfId="16813" xr:uid="{00000000-0005-0000-0000-0000DB3D0000}"/>
    <cellStyle name="Normal 2 2 2 3 4 5 3" xfId="16814" xr:uid="{00000000-0005-0000-0000-0000DC3D0000}"/>
    <cellStyle name="Normal 2 2 2 3 4 5 4" xfId="16815" xr:uid="{00000000-0005-0000-0000-0000DD3D0000}"/>
    <cellStyle name="Normal 2 2 2 3 4 5 5" xfId="16816" xr:uid="{00000000-0005-0000-0000-0000DE3D0000}"/>
    <cellStyle name="Normal 2 2 2 3 4 6" xfId="16817" xr:uid="{00000000-0005-0000-0000-0000DF3D0000}"/>
    <cellStyle name="Normal 2 2 2 3 4 6 2" xfId="16818" xr:uid="{00000000-0005-0000-0000-0000E03D0000}"/>
    <cellStyle name="Normal 2 2 2 3 4 6 3" xfId="16819" xr:uid="{00000000-0005-0000-0000-0000E13D0000}"/>
    <cellStyle name="Normal 2 2 2 3 4 7" xfId="16820" xr:uid="{00000000-0005-0000-0000-0000E23D0000}"/>
    <cellStyle name="Normal 2 2 2 3 4 7 2" xfId="16821" xr:uid="{00000000-0005-0000-0000-0000E33D0000}"/>
    <cellStyle name="Normal 2 2 2 3 4 8" xfId="16822" xr:uid="{00000000-0005-0000-0000-0000E43D0000}"/>
    <cellStyle name="Normal 2 2 2 3 4 8 2" xfId="16823" xr:uid="{00000000-0005-0000-0000-0000E53D0000}"/>
    <cellStyle name="Normal 2 2 2 3 4 9" xfId="16824" xr:uid="{00000000-0005-0000-0000-0000E63D0000}"/>
    <cellStyle name="Normal 2 2 2 3 4_Age_Gender" xfId="16825" xr:uid="{00000000-0005-0000-0000-0000E73D0000}"/>
    <cellStyle name="Normal 2 2 2 3 5" xfId="272" xr:uid="{00000000-0005-0000-0000-0000E83D0000}"/>
    <cellStyle name="Normal 2 2 2 3 5 10" xfId="16826" xr:uid="{00000000-0005-0000-0000-0000E93D0000}"/>
    <cellStyle name="Normal 2 2 2 3 5 11" xfId="16827" xr:uid="{00000000-0005-0000-0000-0000EA3D0000}"/>
    <cellStyle name="Normal 2 2 2 3 5 12" xfId="16828" xr:uid="{00000000-0005-0000-0000-0000EB3D0000}"/>
    <cellStyle name="Normal 2 2 2 3 5 2" xfId="16829" xr:uid="{00000000-0005-0000-0000-0000EC3D0000}"/>
    <cellStyle name="Normal 2 2 2 3 5 2 10" xfId="16830" xr:uid="{00000000-0005-0000-0000-0000ED3D0000}"/>
    <cellStyle name="Normal 2 2 2 3 5 2 2" xfId="16831" xr:uid="{00000000-0005-0000-0000-0000EE3D0000}"/>
    <cellStyle name="Normal 2 2 2 3 5 2 2 2" xfId="16832" xr:uid="{00000000-0005-0000-0000-0000EF3D0000}"/>
    <cellStyle name="Normal 2 2 2 3 5 2 2 2 2" xfId="16833" xr:uid="{00000000-0005-0000-0000-0000F03D0000}"/>
    <cellStyle name="Normal 2 2 2 3 5 2 2 2 2 2" xfId="16834" xr:uid="{00000000-0005-0000-0000-0000F13D0000}"/>
    <cellStyle name="Normal 2 2 2 3 5 2 2 2 2 3" xfId="16835" xr:uid="{00000000-0005-0000-0000-0000F23D0000}"/>
    <cellStyle name="Normal 2 2 2 3 5 2 2 2 3" xfId="16836" xr:uid="{00000000-0005-0000-0000-0000F33D0000}"/>
    <cellStyle name="Normal 2 2 2 3 5 2 2 2 4" xfId="16837" xr:uid="{00000000-0005-0000-0000-0000F43D0000}"/>
    <cellStyle name="Normal 2 2 2 3 5 2 2 2 5" xfId="16838" xr:uid="{00000000-0005-0000-0000-0000F53D0000}"/>
    <cellStyle name="Normal 2 2 2 3 5 2 2 3" xfId="16839" xr:uid="{00000000-0005-0000-0000-0000F63D0000}"/>
    <cellStyle name="Normal 2 2 2 3 5 2 2 3 2" xfId="16840" xr:uid="{00000000-0005-0000-0000-0000F73D0000}"/>
    <cellStyle name="Normal 2 2 2 3 5 2 2 3 3" xfId="16841" xr:uid="{00000000-0005-0000-0000-0000F83D0000}"/>
    <cellStyle name="Normal 2 2 2 3 5 2 2 4" xfId="16842" xr:uid="{00000000-0005-0000-0000-0000F93D0000}"/>
    <cellStyle name="Normal 2 2 2 3 5 2 2 5" xfId="16843" xr:uid="{00000000-0005-0000-0000-0000FA3D0000}"/>
    <cellStyle name="Normal 2 2 2 3 5 2 2 6" xfId="16844" xr:uid="{00000000-0005-0000-0000-0000FB3D0000}"/>
    <cellStyle name="Normal 2 2 2 3 5 2 2 7" xfId="16845" xr:uid="{00000000-0005-0000-0000-0000FC3D0000}"/>
    <cellStyle name="Normal 2 2 2 3 5 2 2 8" xfId="16846" xr:uid="{00000000-0005-0000-0000-0000FD3D0000}"/>
    <cellStyle name="Normal 2 2 2 3 5 2 3" xfId="16847" xr:uid="{00000000-0005-0000-0000-0000FE3D0000}"/>
    <cellStyle name="Normal 2 2 2 3 5 2 3 2" xfId="16848" xr:uid="{00000000-0005-0000-0000-0000FF3D0000}"/>
    <cellStyle name="Normal 2 2 2 3 5 2 3 2 2" xfId="16849" xr:uid="{00000000-0005-0000-0000-0000003E0000}"/>
    <cellStyle name="Normal 2 2 2 3 5 2 3 2 3" xfId="16850" xr:uid="{00000000-0005-0000-0000-0000013E0000}"/>
    <cellStyle name="Normal 2 2 2 3 5 2 3 3" xfId="16851" xr:uid="{00000000-0005-0000-0000-0000023E0000}"/>
    <cellStyle name="Normal 2 2 2 3 5 2 3 4" xfId="16852" xr:uid="{00000000-0005-0000-0000-0000033E0000}"/>
    <cellStyle name="Normal 2 2 2 3 5 2 3 5" xfId="16853" xr:uid="{00000000-0005-0000-0000-0000043E0000}"/>
    <cellStyle name="Normal 2 2 2 3 5 2 4" xfId="16854" xr:uid="{00000000-0005-0000-0000-0000053E0000}"/>
    <cellStyle name="Normal 2 2 2 3 5 2 4 2" xfId="16855" xr:uid="{00000000-0005-0000-0000-0000063E0000}"/>
    <cellStyle name="Normal 2 2 2 3 5 2 4 3" xfId="16856" xr:uid="{00000000-0005-0000-0000-0000073E0000}"/>
    <cellStyle name="Normal 2 2 2 3 5 2 5" xfId="16857" xr:uid="{00000000-0005-0000-0000-0000083E0000}"/>
    <cellStyle name="Normal 2 2 2 3 5 2 5 2" xfId="16858" xr:uid="{00000000-0005-0000-0000-0000093E0000}"/>
    <cellStyle name="Normal 2 2 2 3 5 2 6" xfId="16859" xr:uid="{00000000-0005-0000-0000-00000A3E0000}"/>
    <cellStyle name="Normal 2 2 2 3 5 2 6 2" xfId="16860" xr:uid="{00000000-0005-0000-0000-00000B3E0000}"/>
    <cellStyle name="Normal 2 2 2 3 5 2 7" xfId="16861" xr:uid="{00000000-0005-0000-0000-00000C3E0000}"/>
    <cellStyle name="Normal 2 2 2 3 5 2 8" xfId="16862" xr:uid="{00000000-0005-0000-0000-00000D3E0000}"/>
    <cellStyle name="Normal 2 2 2 3 5 2 9" xfId="16863" xr:uid="{00000000-0005-0000-0000-00000E3E0000}"/>
    <cellStyle name="Normal 2 2 2 3 5 2_Age_Gender" xfId="16864" xr:uid="{00000000-0005-0000-0000-00000F3E0000}"/>
    <cellStyle name="Normal 2 2 2 3 5 3" xfId="16865" xr:uid="{00000000-0005-0000-0000-0000103E0000}"/>
    <cellStyle name="Normal 2 2 2 3 5 3 2" xfId="16866" xr:uid="{00000000-0005-0000-0000-0000113E0000}"/>
    <cellStyle name="Normal 2 2 2 3 5 3 2 2" xfId="16867" xr:uid="{00000000-0005-0000-0000-0000123E0000}"/>
    <cellStyle name="Normal 2 2 2 3 5 3 2 2 2" xfId="16868" xr:uid="{00000000-0005-0000-0000-0000133E0000}"/>
    <cellStyle name="Normal 2 2 2 3 5 3 2 2 3" xfId="16869" xr:uid="{00000000-0005-0000-0000-0000143E0000}"/>
    <cellStyle name="Normal 2 2 2 3 5 3 2 3" xfId="16870" xr:uid="{00000000-0005-0000-0000-0000153E0000}"/>
    <cellStyle name="Normal 2 2 2 3 5 3 2 4" xfId="16871" xr:uid="{00000000-0005-0000-0000-0000163E0000}"/>
    <cellStyle name="Normal 2 2 2 3 5 3 2 5" xfId="16872" xr:uid="{00000000-0005-0000-0000-0000173E0000}"/>
    <cellStyle name="Normal 2 2 2 3 5 3 3" xfId="16873" xr:uid="{00000000-0005-0000-0000-0000183E0000}"/>
    <cellStyle name="Normal 2 2 2 3 5 3 3 2" xfId="16874" xr:uid="{00000000-0005-0000-0000-0000193E0000}"/>
    <cellStyle name="Normal 2 2 2 3 5 3 3 3" xfId="16875" xr:uid="{00000000-0005-0000-0000-00001A3E0000}"/>
    <cellStyle name="Normal 2 2 2 3 5 3 4" xfId="16876" xr:uid="{00000000-0005-0000-0000-00001B3E0000}"/>
    <cellStyle name="Normal 2 2 2 3 5 3 5" xfId="16877" xr:uid="{00000000-0005-0000-0000-00001C3E0000}"/>
    <cellStyle name="Normal 2 2 2 3 5 3 6" xfId="16878" xr:uid="{00000000-0005-0000-0000-00001D3E0000}"/>
    <cellStyle name="Normal 2 2 2 3 5 3 7" xfId="16879" xr:uid="{00000000-0005-0000-0000-00001E3E0000}"/>
    <cellStyle name="Normal 2 2 2 3 5 3 8" xfId="16880" xr:uid="{00000000-0005-0000-0000-00001F3E0000}"/>
    <cellStyle name="Normal 2 2 2 3 5 4" xfId="16881" xr:uid="{00000000-0005-0000-0000-0000203E0000}"/>
    <cellStyle name="Normal 2 2 2 3 5 4 2" xfId="16882" xr:uid="{00000000-0005-0000-0000-0000213E0000}"/>
    <cellStyle name="Normal 2 2 2 3 5 4 2 2" xfId="16883" xr:uid="{00000000-0005-0000-0000-0000223E0000}"/>
    <cellStyle name="Normal 2 2 2 3 5 4 2 3" xfId="16884" xr:uid="{00000000-0005-0000-0000-0000233E0000}"/>
    <cellStyle name="Normal 2 2 2 3 5 4 3" xfId="16885" xr:uid="{00000000-0005-0000-0000-0000243E0000}"/>
    <cellStyle name="Normal 2 2 2 3 5 4 4" xfId="16886" xr:uid="{00000000-0005-0000-0000-0000253E0000}"/>
    <cellStyle name="Normal 2 2 2 3 5 4 5" xfId="16887" xr:uid="{00000000-0005-0000-0000-0000263E0000}"/>
    <cellStyle name="Normal 2 2 2 3 5 4 6" xfId="16888" xr:uid="{00000000-0005-0000-0000-0000273E0000}"/>
    <cellStyle name="Normal 2 2 2 3 5 4 7" xfId="16889" xr:uid="{00000000-0005-0000-0000-0000283E0000}"/>
    <cellStyle name="Normal 2 2 2 3 5 5" xfId="16890" xr:uid="{00000000-0005-0000-0000-0000293E0000}"/>
    <cellStyle name="Normal 2 2 2 3 5 5 2" xfId="16891" xr:uid="{00000000-0005-0000-0000-00002A3E0000}"/>
    <cellStyle name="Normal 2 2 2 3 5 5 2 2" xfId="16892" xr:uid="{00000000-0005-0000-0000-00002B3E0000}"/>
    <cellStyle name="Normal 2 2 2 3 5 5 2 3" xfId="16893" xr:uid="{00000000-0005-0000-0000-00002C3E0000}"/>
    <cellStyle name="Normal 2 2 2 3 5 5 3" xfId="16894" xr:uid="{00000000-0005-0000-0000-00002D3E0000}"/>
    <cellStyle name="Normal 2 2 2 3 5 5 4" xfId="16895" xr:uid="{00000000-0005-0000-0000-00002E3E0000}"/>
    <cellStyle name="Normal 2 2 2 3 5 5 5" xfId="16896" xr:uid="{00000000-0005-0000-0000-00002F3E0000}"/>
    <cellStyle name="Normal 2 2 2 3 5 6" xfId="16897" xr:uid="{00000000-0005-0000-0000-0000303E0000}"/>
    <cellStyle name="Normal 2 2 2 3 5 6 2" xfId="16898" xr:uid="{00000000-0005-0000-0000-0000313E0000}"/>
    <cellStyle name="Normal 2 2 2 3 5 6 3" xfId="16899" xr:uid="{00000000-0005-0000-0000-0000323E0000}"/>
    <cellStyle name="Normal 2 2 2 3 5 7" xfId="16900" xr:uid="{00000000-0005-0000-0000-0000333E0000}"/>
    <cellStyle name="Normal 2 2 2 3 5 7 2" xfId="16901" xr:uid="{00000000-0005-0000-0000-0000343E0000}"/>
    <cellStyle name="Normal 2 2 2 3 5 8" xfId="16902" xr:uid="{00000000-0005-0000-0000-0000353E0000}"/>
    <cellStyle name="Normal 2 2 2 3 5 8 2" xfId="16903" xr:uid="{00000000-0005-0000-0000-0000363E0000}"/>
    <cellStyle name="Normal 2 2 2 3 5 9" xfId="16904" xr:uid="{00000000-0005-0000-0000-0000373E0000}"/>
    <cellStyle name="Normal 2 2 2 3 5_Age_Gender" xfId="16905" xr:uid="{00000000-0005-0000-0000-0000383E0000}"/>
    <cellStyle name="Normal 2 2 2 3 6" xfId="1248" xr:uid="{00000000-0005-0000-0000-0000393E0000}"/>
    <cellStyle name="Normal 2 2 2 3 6 2" xfId="16906" xr:uid="{00000000-0005-0000-0000-00003A3E0000}"/>
    <cellStyle name="Normal 2 2 2 3 6 3" xfId="16907" xr:uid="{00000000-0005-0000-0000-00003B3E0000}"/>
    <cellStyle name="Normal 2 2 2 3 6 4" xfId="16908" xr:uid="{00000000-0005-0000-0000-00003C3E0000}"/>
    <cellStyle name="Normal 2 2 2 3 6_Age_Gender" xfId="16909" xr:uid="{00000000-0005-0000-0000-00003D3E0000}"/>
    <cellStyle name="Normal 2 2 2 3 7" xfId="16910" xr:uid="{00000000-0005-0000-0000-00003E3E0000}"/>
    <cellStyle name="Normal 2 2 2 3 7 10" xfId="16911" xr:uid="{00000000-0005-0000-0000-00003F3E0000}"/>
    <cellStyle name="Normal 2 2 2 3 7 2" xfId="16912" xr:uid="{00000000-0005-0000-0000-0000403E0000}"/>
    <cellStyle name="Normal 2 2 2 3 7 2 2" xfId="16913" xr:uid="{00000000-0005-0000-0000-0000413E0000}"/>
    <cellStyle name="Normal 2 2 2 3 7 2 2 2" xfId="16914" xr:uid="{00000000-0005-0000-0000-0000423E0000}"/>
    <cellStyle name="Normal 2 2 2 3 7 2 2 2 2" xfId="16915" xr:uid="{00000000-0005-0000-0000-0000433E0000}"/>
    <cellStyle name="Normal 2 2 2 3 7 2 2 2 3" xfId="16916" xr:uid="{00000000-0005-0000-0000-0000443E0000}"/>
    <cellStyle name="Normal 2 2 2 3 7 2 2 3" xfId="16917" xr:uid="{00000000-0005-0000-0000-0000453E0000}"/>
    <cellStyle name="Normal 2 2 2 3 7 2 2 4" xfId="16918" xr:uid="{00000000-0005-0000-0000-0000463E0000}"/>
    <cellStyle name="Normal 2 2 2 3 7 2 2 5" xfId="16919" xr:uid="{00000000-0005-0000-0000-0000473E0000}"/>
    <cellStyle name="Normal 2 2 2 3 7 2 3" xfId="16920" xr:uid="{00000000-0005-0000-0000-0000483E0000}"/>
    <cellStyle name="Normal 2 2 2 3 7 2 3 2" xfId="16921" xr:uid="{00000000-0005-0000-0000-0000493E0000}"/>
    <cellStyle name="Normal 2 2 2 3 7 2 3 3" xfId="16922" xr:uid="{00000000-0005-0000-0000-00004A3E0000}"/>
    <cellStyle name="Normal 2 2 2 3 7 2 4" xfId="16923" xr:uid="{00000000-0005-0000-0000-00004B3E0000}"/>
    <cellStyle name="Normal 2 2 2 3 7 2 5" xfId="16924" xr:uid="{00000000-0005-0000-0000-00004C3E0000}"/>
    <cellStyle name="Normal 2 2 2 3 7 2 6" xfId="16925" xr:uid="{00000000-0005-0000-0000-00004D3E0000}"/>
    <cellStyle name="Normal 2 2 2 3 7 2 7" xfId="16926" xr:uid="{00000000-0005-0000-0000-00004E3E0000}"/>
    <cellStyle name="Normal 2 2 2 3 7 2 8" xfId="16927" xr:uid="{00000000-0005-0000-0000-00004F3E0000}"/>
    <cellStyle name="Normal 2 2 2 3 7 3" xfId="16928" xr:uid="{00000000-0005-0000-0000-0000503E0000}"/>
    <cellStyle name="Normal 2 2 2 3 7 3 2" xfId="16929" xr:uid="{00000000-0005-0000-0000-0000513E0000}"/>
    <cellStyle name="Normal 2 2 2 3 7 3 2 2" xfId="16930" xr:uid="{00000000-0005-0000-0000-0000523E0000}"/>
    <cellStyle name="Normal 2 2 2 3 7 3 2 3" xfId="16931" xr:uid="{00000000-0005-0000-0000-0000533E0000}"/>
    <cellStyle name="Normal 2 2 2 3 7 3 3" xfId="16932" xr:uid="{00000000-0005-0000-0000-0000543E0000}"/>
    <cellStyle name="Normal 2 2 2 3 7 3 4" xfId="16933" xr:uid="{00000000-0005-0000-0000-0000553E0000}"/>
    <cellStyle name="Normal 2 2 2 3 7 3 5" xfId="16934" xr:uid="{00000000-0005-0000-0000-0000563E0000}"/>
    <cellStyle name="Normal 2 2 2 3 7 4" xfId="16935" xr:uid="{00000000-0005-0000-0000-0000573E0000}"/>
    <cellStyle name="Normal 2 2 2 3 7 4 2" xfId="16936" xr:uid="{00000000-0005-0000-0000-0000583E0000}"/>
    <cellStyle name="Normal 2 2 2 3 7 4 3" xfId="16937" xr:uid="{00000000-0005-0000-0000-0000593E0000}"/>
    <cellStyle name="Normal 2 2 2 3 7 5" xfId="16938" xr:uid="{00000000-0005-0000-0000-00005A3E0000}"/>
    <cellStyle name="Normal 2 2 2 3 7 5 2" xfId="16939" xr:uid="{00000000-0005-0000-0000-00005B3E0000}"/>
    <cellStyle name="Normal 2 2 2 3 7 6" xfId="16940" xr:uid="{00000000-0005-0000-0000-00005C3E0000}"/>
    <cellStyle name="Normal 2 2 2 3 7 6 2" xfId="16941" xr:uid="{00000000-0005-0000-0000-00005D3E0000}"/>
    <cellStyle name="Normal 2 2 2 3 7 7" xfId="16942" xr:uid="{00000000-0005-0000-0000-00005E3E0000}"/>
    <cellStyle name="Normal 2 2 2 3 7 8" xfId="16943" xr:uid="{00000000-0005-0000-0000-00005F3E0000}"/>
    <cellStyle name="Normal 2 2 2 3 7 9" xfId="16944" xr:uid="{00000000-0005-0000-0000-0000603E0000}"/>
    <cellStyle name="Normal 2 2 2 3 7_Age_Gender" xfId="16945" xr:uid="{00000000-0005-0000-0000-0000613E0000}"/>
    <cellStyle name="Normal 2 2 2 3 8" xfId="16946" xr:uid="{00000000-0005-0000-0000-0000623E0000}"/>
    <cellStyle name="Normal 2 2 2 3 8 2" xfId="16947" xr:uid="{00000000-0005-0000-0000-0000633E0000}"/>
    <cellStyle name="Normal 2 2 2 3 8 2 2" xfId="16948" xr:uid="{00000000-0005-0000-0000-0000643E0000}"/>
    <cellStyle name="Normal 2 2 2 3 8 2 2 2" xfId="16949" xr:uid="{00000000-0005-0000-0000-0000653E0000}"/>
    <cellStyle name="Normal 2 2 2 3 8 2 2 3" xfId="16950" xr:uid="{00000000-0005-0000-0000-0000663E0000}"/>
    <cellStyle name="Normal 2 2 2 3 8 2 3" xfId="16951" xr:uid="{00000000-0005-0000-0000-0000673E0000}"/>
    <cellStyle name="Normal 2 2 2 3 8 2 4" xfId="16952" xr:uid="{00000000-0005-0000-0000-0000683E0000}"/>
    <cellStyle name="Normal 2 2 2 3 8 2 5" xfId="16953" xr:uid="{00000000-0005-0000-0000-0000693E0000}"/>
    <cellStyle name="Normal 2 2 2 3 8 3" xfId="16954" xr:uid="{00000000-0005-0000-0000-00006A3E0000}"/>
    <cellStyle name="Normal 2 2 2 3 8 3 2" xfId="16955" xr:uid="{00000000-0005-0000-0000-00006B3E0000}"/>
    <cellStyle name="Normal 2 2 2 3 8 3 3" xfId="16956" xr:uid="{00000000-0005-0000-0000-00006C3E0000}"/>
    <cellStyle name="Normal 2 2 2 3 8 4" xfId="16957" xr:uid="{00000000-0005-0000-0000-00006D3E0000}"/>
    <cellStyle name="Normal 2 2 2 3 8 5" xfId="16958" xr:uid="{00000000-0005-0000-0000-00006E3E0000}"/>
    <cellStyle name="Normal 2 2 2 3 8 6" xfId="16959" xr:uid="{00000000-0005-0000-0000-00006F3E0000}"/>
    <cellStyle name="Normal 2 2 2 3 8 7" xfId="16960" xr:uid="{00000000-0005-0000-0000-0000703E0000}"/>
    <cellStyle name="Normal 2 2 2 3 8 8" xfId="16961" xr:uid="{00000000-0005-0000-0000-0000713E0000}"/>
    <cellStyle name="Normal 2 2 2 3 9" xfId="16962" xr:uid="{00000000-0005-0000-0000-0000723E0000}"/>
    <cellStyle name="Normal 2 2 2 3 9 2" xfId="16963" xr:uid="{00000000-0005-0000-0000-0000733E0000}"/>
    <cellStyle name="Normal 2 2 2 3 9 2 2" xfId="16964" xr:uid="{00000000-0005-0000-0000-0000743E0000}"/>
    <cellStyle name="Normal 2 2 2 3 9 2 3" xfId="16965" xr:uid="{00000000-0005-0000-0000-0000753E0000}"/>
    <cellStyle name="Normal 2 2 2 3 9 3" xfId="16966" xr:uid="{00000000-0005-0000-0000-0000763E0000}"/>
    <cellStyle name="Normal 2 2 2 3 9 4" xfId="16967" xr:uid="{00000000-0005-0000-0000-0000773E0000}"/>
    <cellStyle name="Normal 2 2 2 3 9 5" xfId="16968" xr:uid="{00000000-0005-0000-0000-0000783E0000}"/>
    <cellStyle name="Normal 2 2 2 3 9 6" xfId="16969" xr:uid="{00000000-0005-0000-0000-0000793E0000}"/>
    <cellStyle name="Normal 2 2 2 3 9 7" xfId="16970" xr:uid="{00000000-0005-0000-0000-00007A3E0000}"/>
    <cellStyle name="Normal 2 2 2 3_Age_Gender" xfId="16971" xr:uid="{00000000-0005-0000-0000-00007B3E0000}"/>
    <cellStyle name="Normal 2 2 2 4" xfId="273" xr:uid="{00000000-0005-0000-0000-00007C3E0000}"/>
    <cellStyle name="Normal 2 2 2 4 10" xfId="16972" xr:uid="{00000000-0005-0000-0000-00007D3E0000}"/>
    <cellStyle name="Normal 2 2 2 4 10 2" xfId="16973" xr:uid="{00000000-0005-0000-0000-00007E3E0000}"/>
    <cellStyle name="Normal 2 2 2 4 10 3" xfId="16974" xr:uid="{00000000-0005-0000-0000-00007F3E0000}"/>
    <cellStyle name="Normal 2 2 2 4 11" xfId="16975" xr:uid="{00000000-0005-0000-0000-0000803E0000}"/>
    <cellStyle name="Normal 2 2 2 4 11 2" xfId="16976" xr:uid="{00000000-0005-0000-0000-0000813E0000}"/>
    <cellStyle name="Normal 2 2 2 4 11 3" xfId="16977" xr:uid="{00000000-0005-0000-0000-0000823E0000}"/>
    <cellStyle name="Normal 2 2 2 4 12" xfId="16978" xr:uid="{00000000-0005-0000-0000-0000833E0000}"/>
    <cellStyle name="Normal 2 2 2 4 12 2" xfId="16979" xr:uid="{00000000-0005-0000-0000-0000843E0000}"/>
    <cellStyle name="Normal 2 2 2 4 13" xfId="16980" xr:uid="{00000000-0005-0000-0000-0000853E0000}"/>
    <cellStyle name="Normal 2 2 2 4 14" xfId="16981" xr:uid="{00000000-0005-0000-0000-0000863E0000}"/>
    <cellStyle name="Normal 2 2 2 4 15" xfId="16982" xr:uid="{00000000-0005-0000-0000-0000873E0000}"/>
    <cellStyle name="Normal 2 2 2 4 16" xfId="16983" xr:uid="{00000000-0005-0000-0000-0000883E0000}"/>
    <cellStyle name="Normal 2 2 2 4 2" xfId="274" xr:uid="{00000000-0005-0000-0000-0000893E0000}"/>
    <cellStyle name="Normal 2 2 2 4 2 10" xfId="16984" xr:uid="{00000000-0005-0000-0000-00008A3E0000}"/>
    <cellStyle name="Normal 2 2 2 4 2 11" xfId="16985" xr:uid="{00000000-0005-0000-0000-00008B3E0000}"/>
    <cellStyle name="Normal 2 2 2 4 2 12" xfId="16986" xr:uid="{00000000-0005-0000-0000-00008C3E0000}"/>
    <cellStyle name="Normal 2 2 2 4 2 13" xfId="16987" xr:uid="{00000000-0005-0000-0000-00008D3E0000}"/>
    <cellStyle name="Normal 2 2 2 4 2 2" xfId="275" xr:uid="{00000000-0005-0000-0000-00008E3E0000}"/>
    <cellStyle name="Normal 2 2 2 4 2 2 10" xfId="16988" xr:uid="{00000000-0005-0000-0000-00008F3E0000}"/>
    <cellStyle name="Normal 2 2 2 4 2 2 11" xfId="16989" xr:uid="{00000000-0005-0000-0000-0000903E0000}"/>
    <cellStyle name="Normal 2 2 2 4 2 2 2" xfId="276" xr:uid="{00000000-0005-0000-0000-0000913E0000}"/>
    <cellStyle name="Normal 2 2 2 4 2 2 2 10" xfId="16990" xr:uid="{00000000-0005-0000-0000-0000923E0000}"/>
    <cellStyle name="Normal 2 2 2 4 2 2 2 11" xfId="16991" xr:uid="{00000000-0005-0000-0000-0000933E0000}"/>
    <cellStyle name="Normal 2 2 2 4 2 2 2 12" xfId="16992" xr:uid="{00000000-0005-0000-0000-0000943E0000}"/>
    <cellStyle name="Normal 2 2 2 4 2 2 2 2" xfId="16993" xr:uid="{00000000-0005-0000-0000-0000953E0000}"/>
    <cellStyle name="Normal 2 2 2 4 2 2 2 2 10" xfId="16994" xr:uid="{00000000-0005-0000-0000-0000963E0000}"/>
    <cellStyle name="Normal 2 2 2 4 2 2 2 2 2" xfId="16995" xr:uid="{00000000-0005-0000-0000-0000973E0000}"/>
    <cellStyle name="Normal 2 2 2 4 2 2 2 2 2 2" xfId="16996" xr:uid="{00000000-0005-0000-0000-0000983E0000}"/>
    <cellStyle name="Normal 2 2 2 4 2 2 2 2 2 2 2" xfId="16997" xr:uid="{00000000-0005-0000-0000-0000993E0000}"/>
    <cellStyle name="Normal 2 2 2 4 2 2 2 2 2 2 2 2" xfId="16998" xr:uid="{00000000-0005-0000-0000-00009A3E0000}"/>
    <cellStyle name="Normal 2 2 2 4 2 2 2 2 2 2 2 3" xfId="16999" xr:uid="{00000000-0005-0000-0000-00009B3E0000}"/>
    <cellStyle name="Normal 2 2 2 4 2 2 2 2 2 2 3" xfId="17000" xr:uid="{00000000-0005-0000-0000-00009C3E0000}"/>
    <cellStyle name="Normal 2 2 2 4 2 2 2 2 2 2 4" xfId="17001" xr:uid="{00000000-0005-0000-0000-00009D3E0000}"/>
    <cellStyle name="Normal 2 2 2 4 2 2 2 2 2 2 5" xfId="17002" xr:uid="{00000000-0005-0000-0000-00009E3E0000}"/>
    <cellStyle name="Normal 2 2 2 4 2 2 2 2 2 3" xfId="17003" xr:uid="{00000000-0005-0000-0000-00009F3E0000}"/>
    <cellStyle name="Normal 2 2 2 4 2 2 2 2 2 3 2" xfId="17004" xr:uid="{00000000-0005-0000-0000-0000A03E0000}"/>
    <cellStyle name="Normal 2 2 2 4 2 2 2 2 2 3 3" xfId="17005" xr:uid="{00000000-0005-0000-0000-0000A13E0000}"/>
    <cellStyle name="Normal 2 2 2 4 2 2 2 2 2 4" xfId="17006" xr:uid="{00000000-0005-0000-0000-0000A23E0000}"/>
    <cellStyle name="Normal 2 2 2 4 2 2 2 2 2 5" xfId="17007" xr:uid="{00000000-0005-0000-0000-0000A33E0000}"/>
    <cellStyle name="Normal 2 2 2 4 2 2 2 2 2 6" xfId="17008" xr:uid="{00000000-0005-0000-0000-0000A43E0000}"/>
    <cellStyle name="Normal 2 2 2 4 2 2 2 2 2 7" xfId="17009" xr:uid="{00000000-0005-0000-0000-0000A53E0000}"/>
    <cellStyle name="Normal 2 2 2 4 2 2 2 2 2 8" xfId="17010" xr:uid="{00000000-0005-0000-0000-0000A63E0000}"/>
    <cellStyle name="Normal 2 2 2 4 2 2 2 2 3" xfId="17011" xr:uid="{00000000-0005-0000-0000-0000A73E0000}"/>
    <cellStyle name="Normal 2 2 2 4 2 2 2 2 3 2" xfId="17012" xr:uid="{00000000-0005-0000-0000-0000A83E0000}"/>
    <cellStyle name="Normal 2 2 2 4 2 2 2 2 3 2 2" xfId="17013" xr:uid="{00000000-0005-0000-0000-0000A93E0000}"/>
    <cellStyle name="Normal 2 2 2 4 2 2 2 2 3 2 3" xfId="17014" xr:uid="{00000000-0005-0000-0000-0000AA3E0000}"/>
    <cellStyle name="Normal 2 2 2 4 2 2 2 2 3 3" xfId="17015" xr:uid="{00000000-0005-0000-0000-0000AB3E0000}"/>
    <cellStyle name="Normal 2 2 2 4 2 2 2 2 3 4" xfId="17016" xr:uid="{00000000-0005-0000-0000-0000AC3E0000}"/>
    <cellStyle name="Normal 2 2 2 4 2 2 2 2 3 5" xfId="17017" xr:uid="{00000000-0005-0000-0000-0000AD3E0000}"/>
    <cellStyle name="Normal 2 2 2 4 2 2 2 2 4" xfId="17018" xr:uid="{00000000-0005-0000-0000-0000AE3E0000}"/>
    <cellStyle name="Normal 2 2 2 4 2 2 2 2 4 2" xfId="17019" xr:uid="{00000000-0005-0000-0000-0000AF3E0000}"/>
    <cellStyle name="Normal 2 2 2 4 2 2 2 2 4 3" xfId="17020" xr:uid="{00000000-0005-0000-0000-0000B03E0000}"/>
    <cellStyle name="Normal 2 2 2 4 2 2 2 2 5" xfId="17021" xr:uid="{00000000-0005-0000-0000-0000B13E0000}"/>
    <cellStyle name="Normal 2 2 2 4 2 2 2 2 5 2" xfId="17022" xr:uid="{00000000-0005-0000-0000-0000B23E0000}"/>
    <cellStyle name="Normal 2 2 2 4 2 2 2 2 6" xfId="17023" xr:uid="{00000000-0005-0000-0000-0000B33E0000}"/>
    <cellStyle name="Normal 2 2 2 4 2 2 2 2 6 2" xfId="17024" xr:uid="{00000000-0005-0000-0000-0000B43E0000}"/>
    <cellStyle name="Normal 2 2 2 4 2 2 2 2 7" xfId="17025" xr:uid="{00000000-0005-0000-0000-0000B53E0000}"/>
    <cellStyle name="Normal 2 2 2 4 2 2 2 2 8" xfId="17026" xr:uid="{00000000-0005-0000-0000-0000B63E0000}"/>
    <cellStyle name="Normal 2 2 2 4 2 2 2 2 9" xfId="17027" xr:uid="{00000000-0005-0000-0000-0000B73E0000}"/>
    <cellStyle name="Normal 2 2 2 4 2 2 2 2_Age_Gender" xfId="17028" xr:uid="{00000000-0005-0000-0000-0000B83E0000}"/>
    <cellStyle name="Normal 2 2 2 4 2 2 2 3" xfId="17029" xr:uid="{00000000-0005-0000-0000-0000B93E0000}"/>
    <cellStyle name="Normal 2 2 2 4 2 2 2 3 2" xfId="17030" xr:uid="{00000000-0005-0000-0000-0000BA3E0000}"/>
    <cellStyle name="Normal 2 2 2 4 2 2 2 3 2 2" xfId="17031" xr:uid="{00000000-0005-0000-0000-0000BB3E0000}"/>
    <cellStyle name="Normal 2 2 2 4 2 2 2 3 2 2 2" xfId="17032" xr:uid="{00000000-0005-0000-0000-0000BC3E0000}"/>
    <cellStyle name="Normal 2 2 2 4 2 2 2 3 2 2 3" xfId="17033" xr:uid="{00000000-0005-0000-0000-0000BD3E0000}"/>
    <cellStyle name="Normal 2 2 2 4 2 2 2 3 2 3" xfId="17034" xr:uid="{00000000-0005-0000-0000-0000BE3E0000}"/>
    <cellStyle name="Normal 2 2 2 4 2 2 2 3 2 4" xfId="17035" xr:uid="{00000000-0005-0000-0000-0000BF3E0000}"/>
    <cellStyle name="Normal 2 2 2 4 2 2 2 3 2 5" xfId="17036" xr:uid="{00000000-0005-0000-0000-0000C03E0000}"/>
    <cellStyle name="Normal 2 2 2 4 2 2 2 3 3" xfId="17037" xr:uid="{00000000-0005-0000-0000-0000C13E0000}"/>
    <cellStyle name="Normal 2 2 2 4 2 2 2 3 3 2" xfId="17038" xr:uid="{00000000-0005-0000-0000-0000C23E0000}"/>
    <cellStyle name="Normal 2 2 2 4 2 2 2 3 3 3" xfId="17039" xr:uid="{00000000-0005-0000-0000-0000C33E0000}"/>
    <cellStyle name="Normal 2 2 2 4 2 2 2 3 4" xfId="17040" xr:uid="{00000000-0005-0000-0000-0000C43E0000}"/>
    <cellStyle name="Normal 2 2 2 4 2 2 2 3 5" xfId="17041" xr:uid="{00000000-0005-0000-0000-0000C53E0000}"/>
    <cellStyle name="Normal 2 2 2 4 2 2 2 3 6" xfId="17042" xr:uid="{00000000-0005-0000-0000-0000C63E0000}"/>
    <cellStyle name="Normal 2 2 2 4 2 2 2 3 7" xfId="17043" xr:uid="{00000000-0005-0000-0000-0000C73E0000}"/>
    <cellStyle name="Normal 2 2 2 4 2 2 2 3 8" xfId="17044" xr:uid="{00000000-0005-0000-0000-0000C83E0000}"/>
    <cellStyle name="Normal 2 2 2 4 2 2 2 4" xfId="17045" xr:uid="{00000000-0005-0000-0000-0000C93E0000}"/>
    <cellStyle name="Normal 2 2 2 4 2 2 2 4 2" xfId="17046" xr:uid="{00000000-0005-0000-0000-0000CA3E0000}"/>
    <cellStyle name="Normal 2 2 2 4 2 2 2 4 2 2" xfId="17047" xr:uid="{00000000-0005-0000-0000-0000CB3E0000}"/>
    <cellStyle name="Normal 2 2 2 4 2 2 2 4 2 3" xfId="17048" xr:uid="{00000000-0005-0000-0000-0000CC3E0000}"/>
    <cellStyle name="Normal 2 2 2 4 2 2 2 4 3" xfId="17049" xr:uid="{00000000-0005-0000-0000-0000CD3E0000}"/>
    <cellStyle name="Normal 2 2 2 4 2 2 2 4 4" xfId="17050" xr:uid="{00000000-0005-0000-0000-0000CE3E0000}"/>
    <cellStyle name="Normal 2 2 2 4 2 2 2 4 5" xfId="17051" xr:uid="{00000000-0005-0000-0000-0000CF3E0000}"/>
    <cellStyle name="Normal 2 2 2 4 2 2 2 4 6" xfId="17052" xr:uid="{00000000-0005-0000-0000-0000D03E0000}"/>
    <cellStyle name="Normal 2 2 2 4 2 2 2 4 7" xfId="17053" xr:uid="{00000000-0005-0000-0000-0000D13E0000}"/>
    <cellStyle name="Normal 2 2 2 4 2 2 2 5" xfId="17054" xr:uid="{00000000-0005-0000-0000-0000D23E0000}"/>
    <cellStyle name="Normal 2 2 2 4 2 2 2 5 2" xfId="17055" xr:uid="{00000000-0005-0000-0000-0000D33E0000}"/>
    <cellStyle name="Normal 2 2 2 4 2 2 2 5 2 2" xfId="17056" xr:uid="{00000000-0005-0000-0000-0000D43E0000}"/>
    <cellStyle name="Normal 2 2 2 4 2 2 2 5 2 3" xfId="17057" xr:uid="{00000000-0005-0000-0000-0000D53E0000}"/>
    <cellStyle name="Normal 2 2 2 4 2 2 2 5 3" xfId="17058" xr:uid="{00000000-0005-0000-0000-0000D63E0000}"/>
    <cellStyle name="Normal 2 2 2 4 2 2 2 5 4" xfId="17059" xr:uid="{00000000-0005-0000-0000-0000D73E0000}"/>
    <cellStyle name="Normal 2 2 2 4 2 2 2 5 5" xfId="17060" xr:uid="{00000000-0005-0000-0000-0000D83E0000}"/>
    <cellStyle name="Normal 2 2 2 4 2 2 2 6" xfId="17061" xr:uid="{00000000-0005-0000-0000-0000D93E0000}"/>
    <cellStyle name="Normal 2 2 2 4 2 2 2 6 2" xfId="17062" xr:uid="{00000000-0005-0000-0000-0000DA3E0000}"/>
    <cellStyle name="Normal 2 2 2 4 2 2 2 6 3" xfId="17063" xr:uid="{00000000-0005-0000-0000-0000DB3E0000}"/>
    <cellStyle name="Normal 2 2 2 4 2 2 2 7" xfId="17064" xr:uid="{00000000-0005-0000-0000-0000DC3E0000}"/>
    <cellStyle name="Normal 2 2 2 4 2 2 2 7 2" xfId="17065" xr:uid="{00000000-0005-0000-0000-0000DD3E0000}"/>
    <cellStyle name="Normal 2 2 2 4 2 2 2 8" xfId="17066" xr:uid="{00000000-0005-0000-0000-0000DE3E0000}"/>
    <cellStyle name="Normal 2 2 2 4 2 2 2 8 2" xfId="17067" xr:uid="{00000000-0005-0000-0000-0000DF3E0000}"/>
    <cellStyle name="Normal 2 2 2 4 2 2 2 9" xfId="17068" xr:uid="{00000000-0005-0000-0000-0000E03E0000}"/>
    <cellStyle name="Normal 2 2 2 4 2 2 2_Age_Gender" xfId="17069" xr:uid="{00000000-0005-0000-0000-0000E13E0000}"/>
    <cellStyle name="Normal 2 2 2 4 2 2 3" xfId="17070" xr:uid="{00000000-0005-0000-0000-0000E23E0000}"/>
    <cellStyle name="Normal 2 2 2 4 2 2 3 2" xfId="17071" xr:uid="{00000000-0005-0000-0000-0000E33E0000}"/>
    <cellStyle name="Normal 2 2 2 4 2 2 4" xfId="17072" xr:uid="{00000000-0005-0000-0000-0000E43E0000}"/>
    <cellStyle name="Normal 2 2 2 4 2 2 5" xfId="17073" xr:uid="{00000000-0005-0000-0000-0000E53E0000}"/>
    <cellStyle name="Normal 2 2 2 4 2 2 6" xfId="17074" xr:uid="{00000000-0005-0000-0000-0000E63E0000}"/>
    <cellStyle name="Normal 2 2 2 4 2 2 7" xfId="17075" xr:uid="{00000000-0005-0000-0000-0000E73E0000}"/>
    <cellStyle name="Normal 2 2 2 4 2 2 8" xfId="17076" xr:uid="{00000000-0005-0000-0000-0000E83E0000}"/>
    <cellStyle name="Normal 2 2 2 4 2 2 9" xfId="17077" xr:uid="{00000000-0005-0000-0000-0000E93E0000}"/>
    <cellStyle name="Normal 2 2 2 4 2 2_Age_Gender" xfId="17078" xr:uid="{00000000-0005-0000-0000-0000EA3E0000}"/>
    <cellStyle name="Normal 2 2 2 4 2 3" xfId="17079" xr:uid="{00000000-0005-0000-0000-0000EB3E0000}"/>
    <cellStyle name="Normal 2 2 2 4 2 3 10" xfId="17080" xr:uid="{00000000-0005-0000-0000-0000EC3E0000}"/>
    <cellStyle name="Normal 2 2 2 4 2 3 2" xfId="17081" xr:uid="{00000000-0005-0000-0000-0000ED3E0000}"/>
    <cellStyle name="Normal 2 2 2 4 2 3 2 2" xfId="17082" xr:uid="{00000000-0005-0000-0000-0000EE3E0000}"/>
    <cellStyle name="Normal 2 2 2 4 2 3 2 2 2" xfId="17083" xr:uid="{00000000-0005-0000-0000-0000EF3E0000}"/>
    <cellStyle name="Normal 2 2 2 4 2 3 2 2 2 2" xfId="17084" xr:uid="{00000000-0005-0000-0000-0000F03E0000}"/>
    <cellStyle name="Normal 2 2 2 4 2 3 2 2 2 3" xfId="17085" xr:uid="{00000000-0005-0000-0000-0000F13E0000}"/>
    <cellStyle name="Normal 2 2 2 4 2 3 2 2 3" xfId="17086" xr:uid="{00000000-0005-0000-0000-0000F23E0000}"/>
    <cellStyle name="Normal 2 2 2 4 2 3 2 2 4" xfId="17087" xr:uid="{00000000-0005-0000-0000-0000F33E0000}"/>
    <cellStyle name="Normal 2 2 2 4 2 3 2 2 5" xfId="17088" xr:uid="{00000000-0005-0000-0000-0000F43E0000}"/>
    <cellStyle name="Normal 2 2 2 4 2 3 2 3" xfId="17089" xr:uid="{00000000-0005-0000-0000-0000F53E0000}"/>
    <cellStyle name="Normal 2 2 2 4 2 3 2 3 2" xfId="17090" xr:uid="{00000000-0005-0000-0000-0000F63E0000}"/>
    <cellStyle name="Normal 2 2 2 4 2 3 2 3 3" xfId="17091" xr:uid="{00000000-0005-0000-0000-0000F73E0000}"/>
    <cellStyle name="Normal 2 2 2 4 2 3 2 4" xfId="17092" xr:uid="{00000000-0005-0000-0000-0000F83E0000}"/>
    <cellStyle name="Normal 2 2 2 4 2 3 2 5" xfId="17093" xr:uid="{00000000-0005-0000-0000-0000F93E0000}"/>
    <cellStyle name="Normal 2 2 2 4 2 3 2 6" xfId="17094" xr:uid="{00000000-0005-0000-0000-0000FA3E0000}"/>
    <cellStyle name="Normal 2 2 2 4 2 3 2 7" xfId="17095" xr:uid="{00000000-0005-0000-0000-0000FB3E0000}"/>
    <cellStyle name="Normal 2 2 2 4 2 3 2 8" xfId="17096" xr:uid="{00000000-0005-0000-0000-0000FC3E0000}"/>
    <cellStyle name="Normal 2 2 2 4 2 3 3" xfId="17097" xr:uid="{00000000-0005-0000-0000-0000FD3E0000}"/>
    <cellStyle name="Normal 2 2 2 4 2 3 3 2" xfId="17098" xr:uid="{00000000-0005-0000-0000-0000FE3E0000}"/>
    <cellStyle name="Normal 2 2 2 4 2 3 3 2 2" xfId="17099" xr:uid="{00000000-0005-0000-0000-0000FF3E0000}"/>
    <cellStyle name="Normal 2 2 2 4 2 3 3 2 3" xfId="17100" xr:uid="{00000000-0005-0000-0000-0000003F0000}"/>
    <cellStyle name="Normal 2 2 2 4 2 3 3 3" xfId="17101" xr:uid="{00000000-0005-0000-0000-0000013F0000}"/>
    <cellStyle name="Normal 2 2 2 4 2 3 3 4" xfId="17102" xr:uid="{00000000-0005-0000-0000-0000023F0000}"/>
    <cellStyle name="Normal 2 2 2 4 2 3 3 5" xfId="17103" xr:uid="{00000000-0005-0000-0000-0000033F0000}"/>
    <cellStyle name="Normal 2 2 2 4 2 3 4" xfId="17104" xr:uid="{00000000-0005-0000-0000-0000043F0000}"/>
    <cellStyle name="Normal 2 2 2 4 2 3 4 2" xfId="17105" xr:uid="{00000000-0005-0000-0000-0000053F0000}"/>
    <cellStyle name="Normal 2 2 2 4 2 3 4 3" xfId="17106" xr:uid="{00000000-0005-0000-0000-0000063F0000}"/>
    <cellStyle name="Normal 2 2 2 4 2 3 5" xfId="17107" xr:uid="{00000000-0005-0000-0000-0000073F0000}"/>
    <cellStyle name="Normal 2 2 2 4 2 3 5 2" xfId="17108" xr:uid="{00000000-0005-0000-0000-0000083F0000}"/>
    <cellStyle name="Normal 2 2 2 4 2 3 6" xfId="17109" xr:uid="{00000000-0005-0000-0000-0000093F0000}"/>
    <cellStyle name="Normal 2 2 2 4 2 3 6 2" xfId="17110" xr:uid="{00000000-0005-0000-0000-00000A3F0000}"/>
    <cellStyle name="Normal 2 2 2 4 2 3 7" xfId="17111" xr:uid="{00000000-0005-0000-0000-00000B3F0000}"/>
    <cellStyle name="Normal 2 2 2 4 2 3 8" xfId="17112" xr:uid="{00000000-0005-0000-0000-00000C3F0000}"/>
    <cellStyle name="Normal 2 2 2 4 2 3 9" xfId="17113" xr:uid="{00000000-0005-0000-0000-00000D3F0000}"/>
    <cellStyle name="Normal 2 2 2 4 2 3_Age_Gender" xfId="17114" xr:uid="{00000000-0005-0000-0000-00000E3F0000}"/>
    <cellStyle name="Normal 2 2 2 4 2 4" xfId="17115" xr:uid="{00000000-0005-0000-0000-00000F3F0000}"/>
    <cellStyle name="Normal 2 2 2 4 2 4 2" xfId="17116" xr:uid="{00000000-0005-0000-0000-0000103F0000}"/>
    <cellStyle name="Normal 2 2 2 4 2 4 2 2" xfId="17117" xr:uid="{00000000-0005-0000-0000-0000113F0000}"/>
    <cellStyle name="Normal 2 2 2 4 2 4 2 2 2" xfId="17118" xr:uid="{00000000-0005-0000-0000-0000123F0000}"/>
    <cellStyle name="Normal 2 2 2 4 2 4 2 2 3" xfId="17119" xr:uid="{00000000-0005-0000-0000-0000133F0000}"/>
    <cellStyle name="Normal 2 2 2 4 2 4 2 3" xfId="17120" xr:uid="{00000000-0005-0000-0000-0000143F0000}"/>
    <cellStyle name="Normal 2 2 2 4 2 4 2 4" xfId="17121" xr:uid="{00000000-0005-0000-0000-0000153F0000}"/>
    <cellStyle name="Normal 2 2 2 4 2 4 2 5" xfId="17122" xr:uid="{00000000-0005-0000-0000-0000163F0000}"/>
    <cellStyle name="Normal 2 2 2 4 2 4 3" xfId="17123" xr:uid="{00000000-0005-0000-0000-0000173F0000}"/>
    <cellStyle name="Normal 2 2 2 4 2 4 3 2" xfId="17124" xr:uid="{00000000-0005-0000-0000-0000183F0000}"/>
    <cellStyle name="Normal 2 2 2 4 2 4 3 3" xfId="17125" xr:uid="{00000000-0005-0000-0000-0000193F0000}"/>
    <cellStyle name="Normal 2 2 2 4 2 4 4" xfId="17126" xr:uid="{00000000-0005-0000-0000-00001A3F0000}"/>
    <cellStyle name="Normal 2 2 2 4 2 4 5" xfId="17127" xr:uid="{00000000-0005-0000-0000-00001B3F0000}"/>
    <cellStyle name="Normal 2 2 2 4 2 4 6" xfId="17128" xr:uid="{00000000-0005-0000-0000-00001C3F0000}"/>
    <cellStyle name="Normal 2 2 2 4 2 4 7" xfId="17129" xr:uid="{00000000-0005-0000-0000-00001D3F0000}"/>
    <cellStyle name="Normal 2 2 2 4 2 4 8" xfId="17130" xr:uid="{00000000-0005-0000-0000-00001E3F0000}"/>
    <cellStyle name="Normal 2 2 2 4 2 5" xfId="17131" xr:uid="{00000000-0005-0000-0000-00001F3F0000}"/>
    <cellStyle name="Normal 2 2 2 4 2 5 2" xfId="17132" xr:uid="{00000000-0005-0000-0000-0000203F0000}"/>
    <cellStyle name="Normal 2 2 2 4 2 5 2 2" xfId="17133" xr:uid="{00000000-0005-0000-0000-0000213F0000}"/>
    <cellStyle name="Normal 2 2 2 4 2 5 2 3" xfId="17134" xr:uid="{00000000-0005-0000-0000-0000223F0000}"/>
    <cellStyle name="Normal 2 2 2 4 2 5 3" xfId="17135" xr:uid="{00000000-0005-0000-0000-0000233F0000}"/>
    <cellStyle name="Normal 2 2 2 4 2 5 4" xfId="17136" xr:uid="{00000000-0005-0000-0000-0000243F0000}"/>
    <cellStyle name="Normal 2 2 2 4 2 5 5" xfId="17137" xr:uid="{00000000-0005-0000-0000-0000253F0000}"/>
    <cellStyle name="Normal 2 2 2 4 2 5 6" xfId="17138" xr:uid="{00000000-0005-0000-0000-0000263F0000}"/>
    <cellStyle name="Normal 2 2 2 4 2 5 7" xfId="17139" xr:uid="{00000000-0005-0000-0000-0000273F0000}"/>
    <cellStyle name="Normal 2 2 2 4 2 6" xfId="17140" xr:uid="{00000000-0005-0000-0000-0000283F0000}"/>
    <cellStyle name="Normal 2 2 2 4 2 6 2" xfId="17141" xr:uid="{00000000-0005-0000-0000-0000293F0000}"/>
    <cellStyle name="Normal 2 2 2 4 2 6 2 2" xfId="17142" xr:uid="{00000000-0005-0000-0000-00002A3F0000}"/>
    <cellStyle name="Normal 2 2 2 4 2 6 2 3" xfId="17143" xr:uid="{00000000-0005-0000-0000-00002B3F0000}"/>
    <cellStyle name="Normal 2 2 2 4 2 6 3" xfId="17144" xr:uid="{00000000-0005-0000-0000-00002C3F0000}"/>
    <cellStyle name="Normal 2 2 2 4 2 6 4" xfId="17145" xr:uid="{00000000-0005-0000-0000-00002D3F0000}"/>
    <cellStyle name="Normal 2 2 2 4 2 6 5" xfId="17146" xr:uid="{00000000-0005-0000-0000-00002E3F0000}"/>
    <cellStyle name="Normal 2 2 2 4 2 7" xfId="17147" xr:uid="{00000000-0005-0000-0000-00002F3F0000}"/>
    <cellStyle name="Normal 2 2 2 4 2 7 2" xfId="17148" xr:uid="{00000000-0005-0000-0000-0000303F0000}"/>
    <cellStyle name="Normal 2 2 2 4 2 7 3" xfId="17149" xr:uid="{00000000-0005-0000-0000-0000313F0000}"/>
    <cellStyle name="Normal 2 2 2 4 2 8" xfId="17150" xr:uid="{00000000-0005-0000-0000-0000323F0000}"/>
    <cellStyle name="Normal 2 2 2 4 2 8 2" xfId="17151" xr:uid="{00000000-0005-0000-0000-0000333F0000}"/>
    <cellStyle name="Normal 2 2 2 4 2 9" xfId="17152" xr:uid="{00000000-0005-0000-0000-0000343F0000}"/>
    <cellStyle name="Normal 2 2 2 4 2 9 2" xfId="17153" xr:uid="{00000000-0005-0000-0000-0000353F0000}"/>
    <cellStyle name="Normal 2 2 2 4 2_Age_Gender" xfId="17154" xr:uid="{00000000-0005-0000-0000-0000363F0000}"/>
    <cellStyle name="Normal 2 2 2 4 3" xfId="277" xr:uid="{00000000-0005-0000-0000-0000373F0000}"/>
    <cellStyle name="Normal 2 2 2 4 3 10" xfId="17155" xr:uid="{00000000-0005-0000-0000-0000383F0000}"/>
    <cellStyle name="Normal 2 2 2 4 3 11" xfId="17156" xr:uid="{00000000-0005-0000-0000-0000393F0000}"/>
    <cellStyle name="Normal 2 2 2 4 3 12" xfId="17157" xr:uid="{00000000-0005-0000-0000-00003A3F0000}"/>
    <cellStyle name="Normal 2 2 2 4 3 2" xfId="17158" xr:uid="{00000000-0005-0000-0000-00003B3F0000}"/>
    <cellStyle name="Normal 2 2 2 4 3 2 10" xfId="17159" xr:uid="{00000000-0005-0000-0000-00003C3F0000}"/>
    <cellStyle name="Normal 2 2 2 4 3 2 2" xfId="17160" xr:uid="{00000000-0005-0000-0000-00003D3F0000}"/>
    <cellStyle name="Normal 2 2 2 4 3 2 2 2" xfId="17161" xr:uid="{00000000-0005-0000-0000-00003E3F0000}"/>
    <cellStyle name="Normal 2 2 2 4 3 2 2 2 2" xfId="17162" xr:uid="{00000000-0005-0000-0000-00003F3F0000}"/>
    <cellStyle name="Normal 2 2 2 4 3 2 2 2 2 2" xfId="17163" xr:uid="{00000000-0005-0000-0000-0000403F0000}"/>
    <cellStyle name="Normal 2 2 2 4 3 2 2 2 2 3" xfId="17164" xr:uid="{00000000-0005-0000-0000-0000413F0000}"/>
    <cellStyle name="Normal 2 2 2 4 3 2 2 2 3" xfId="17165" xr:uid="{00000000-0005-0000-0000-0000423F0000}"/>
    <cellStyle name="Normal 2 2 2 4 3 2 2 2 4" xfId="17166" xr:uid="{00000000-0005-0000-0000-0000433F0000}"/>
    <cellStyle name="Normal 2 2 2 4 3 2 2 2 5" xfId="17167" xr:uid="{00000000-0005-0000-0000-0000443F0000}"/>
    <cellStyle name="Normal 2 2 2 4 3 2 2 3" xfId="17168" xr:uid="{00000000-0005-0000-0000-0000453F0000}"/>
    <cellStyle name="Normal 2 2 2 4 3 2 2 3 2" xfId="17169" xr:uid="{00000000-0005-0000-0000-0000463F0000}"/>
    <cellStyle name="Normal 2 2 2 4 3 2 2 3 3" xfId="17170" xr:uid="{00000000-0005-0000-0000-0000473F0000}"/>
    <cellStyle name="Normal 2 2 2 4 3 2 2 4" xfId="17171" xr:uid="{00000000-0005-0000-0000-0000483F0000}"/>
    <cellStyle name="Normal 2 2 2 4 3 2 2 5" xfId="17172" xr:uid="{00000000-0005-0000-0000-0000493F0000}"/>
    <cellStyle name="Normal 2 2 2 4 3 2 2 6" xfId="17173" xr:uid="{00000000-0005-0000-0000-00004A3F0000}"/>
    <cellStyle name="Normal 2 2 2 4 3 2 2 7" xfId="17174" xr:uid="{00000000-0005-0000-0000-00004B3F0000}"/>
    <cellStyle name="Normal 2 2 2 4 3 2 2 8" xfId="17175" xr:uid="{00000000-0005-0000-0000-00004C3F0000}"/>
    <cellStyle name="Normal 2 2 2 4 3 2 3" xfId="17176" xr:uid="{00000000-0005-0000-0000-00004D3F0000}"/>
    <cellStyle name="Normal 2 2 2 4 3 2 3 2" xfId="17177" xr:uid="{00000000-0005-0000-0000-00004E3F0000}"/>
    <cellStyle name="Normal 2 2 2 4 3 2 3 2 2" xfId="17178" xr:uid="{00000000-0005-0000-0000-00004F3F0000}"/>
    <cellStyle name="Normal 2 2 2 4 3 2 3 2 3" xfId="17179" xr:uid="{00000000-0005-0000-0000-0000503F0000}"/>
    <cellStyle name="Normal 2 2 2 4 3 2 3 3" xfId="17180" xr:uid="{00000000-0005-0000-0000-0000513F0000}"/>
    <cellStyle name="Normal 2 2 2 4 3 2 3 4" xfId="17181" xr:uid="{00000000-0005-0000-0000-0000523F0000}"/>
    <cellStyle name="Normal 2 2 2 4 3 2 3 5" xfId="17182" xr:uid="{00000000-0005-0000-0000-0000533F0000}"/>
    <cellStyle name="Normal 2 2 2 4 3 2 4" xfId="17183" xr:uid="{00000000-0005-0000-0000-0000543F0000}"/>
    <cellStyle name="Normal 2 2 2 4 3 2 4 2" xfId="17184" xr:uid="{00000000-0005-0000-0000-0000553F0000}"/>
    <cellStyle name="Normal 2 2 2 4 3 2 4 3" xfId="17185" xr:uid="{00000000-0005-0000-0000-0000563F0000}"/>
    <cellStyle name="Normal 2 2 2 4 3 2 5" xfId="17186" xr:uid="{00000000-0005-0000-0000-0000573F0000}"/>
    <cellStyle name="Normal 2 2 2 4 3 2 5 2" xfId="17187" xr:uid="{00000000-0005-0000-0000-0000583F0000}"/>
    <cellStyle name="Normal 2 2 2 4 3 2 6" xfId="17188" xr:uid="{00000000-0005-0000-0000-0000593F0000}"/>
    <cellStyle name="Normal 2 2 2 4 3 2 6 2" xfId="17189" xr:uid="{00000000-0005-0000-0000-00005A3F0000}"/>
    <cellStyle name="Normal 2 2 2 4 3 2 7" xfId="17190" xr:uid="{00000000-0005-0000-0000-00005B3F0000}"/>
    <cellStyle name="Normal 2 2 2 4 3 2 8" xfId="17191" xr:uid="{00000000-0005-0000-0000-00005C3F0000}"/>
    <cellStyle name="Normal 2 2 2 4 3 2 9" xfId="17192" xr:uid="{00000000-0005-0000-0000-00005D3F0000}"/>
    <cellStyle name="Normal 2 2 2 4 3 2_Age_Gender" xfId="17193" xr:uid="{00000000-0005-0000-0000-00005E3F0000}"/>
    <cellStyle name="Normal 2 2 2 4 3 3" xfId="17194" xr:uid="{00000000-0005-0000-0000-00005F3F0000}"/>
    <cellStyle name="Normal 2 2 2 4 3 3 2" xfId="17195" xr:uid="{00000000-0005-0000-0000-0000603F0000}"/>
    <cellStyle name="Normal 2 2 2 4 3 3 2 2" xfId="17196" xr:uid="{00000000-0005-0000-0000-0000613F0000}"/>
    <cellStyle name="Normal 2 2 2 4 3 3 2 2 2" xfId="17197" xr:uid="{00000000-0005-0000-0000-0000623F0000}"/>
    <cellStyle name="Normal 2 2 2 4 3 3 2 2 3" xfId="17198" xr:uid="{00000000-0005-0000-0000-0000633F0000}"/>
    <cellStyle name="Normal 2 2 2 4 3 3 2 3" xfId="17199" xr:uid="{00000000-0005-0000-0000-0000643F0000}"/>
    <cellStyle name="Normal 2 2 2 4 3 3 2 4" xfId="17200" xr:uid="{00000000-0005-0000-0000-0000653F0000}"/>
    <cellStyle name="Normal 2 2 2 4 3 3 2 5" xfId="17201" xr:uid="{00000000-0005-0000-0000-0000663F0000}"/>
    <cellStyle name="Normal 2 2 2 4 3 3 3" xfId="17202" xr:uid="{00000000-0005-0000-0000-0000673F0000}"/>
    <cellStyle name="Normal 2 2 2 4 3 3 3 2" xfId="17203" xr:uid="{00000000-0005-0000-0000-0000683F0000}"/>
    <cellStyle name="Normal 2 2 2 4 3 3 3 3" xfId="17204" xr:uid="{00000000-0005-0000-0000-0000693F0000}"/>
    <cellStyle name="Normal 2 2 2 4 3 3 4" xfId="17205" xr:uid="{00000000-0005-0000-0000-00006A3F0000}"/>
    <cellStyle name="Normal 2 2 2 4 3 3 5" xfId="17206" xr:uid="{00000000-0005-0000-0000-00006B3F0000}"/>
    <cellStyle name="Normal 2 2 2 4 3 3 6" xfId="17207" xr:uid="{00000000-0005-0000-0000-00006C3F0000}"/>
    <cellStyle name="Normal 2 2 2 4 3 3 7" xfId="17208" xr:uid="{00000000-0005-0000-0000-00006D3F0000}"/>
    <cellStyle name="Normal 2 2 2 4 3 3 8" xfId="17209" xr:uid="{00000000-0005-0000-0000-00006E3F0000}"/>
    <cellStyle name="Normal 2 2 2 4 3 4" xfId="17210" xr:uid="{00000000-0005-0000-0000-00006F3F0000}"/>
    <cellStyle name="Normal 2 2 2 4 3 4 2" xfId="17211" xr:uid="{00000000-0005-0000-0000-0000703F0000}"/>
    <cellStyle name="Normal 2 2 2 4 3 4 2 2" xfId="17212" xr:uid="{00000000-0005-0000-0000-0000713F0000}"/>
    <cellStyle name="Normal 2 2 2 4 3 4 2 3" xfId="17213" xr:uid="{00000000-0005-0000-0000-0000723F0000}"/>
    <cellStyle name="Normal 2 2 2 4 3 4 3" xfId="17214" xr:uid="{00000000-0005-0000-0000-0000733F0000}"/>
    <cellStyle name="Normal 2 2 2 4 3 4 4" xfId="17215" xr:uid="{00000000-0005-0000-0000-0000743F0000}"/>
    <cellStyle name="Normal 2 2 2 4 3 4 5" xfId="17216" xr:uid="{00000000-0005-0000-0000-0000753F0000}"/>
    <cellStyle name="Normal 2 2 2 4 3 4 6" xfId="17217" xr:uid="{00000000-0005-0000-0000-0000763F0000}"/>
    <cellStyle name="Normal 2 2 2 4 3 4 7" xfId="17218" xr:uid="{00000000-0005-0000-0000-0000773F0000}"/>
    <cellStyle name="Normal 2 2 2 4 3 5" xfId="17219" xr:uid="{00000000-0005-0000-0000-0000783F0000}"/>
    <cellStyle name="Normal 2 2 2 4 3 5 2" xfId="17220" xr:uid="{00000000-0005-0000-0000-0000793F0000}"/>
    <cellStyle name="Normal 2 2 2 4 3 5 2 2" xfId="17221" xr:uid="{00000000-0005-0000-0000-00007A3F0000}"/>
    <cellStyle name="Normal 2 2 2 4 3 5 2 3" xfId="17222" xr:uid="{00000000-0005-0000-0000-00007B3F0000}"/>
    <cellStyle name="Normal 2 2 2 4 3 5 3" xfId="17223" xr:uid="{00000000-0005-0000-0000-00007C3F0000}"/>
    <cellStyle name="Normal 2 2 2 4 3 5 4" xfId="17224" xr:uid="{00000000-0005-0000-0000-00007D3F0000}"/>
    <cellStyle name="Normal 2 2 2 4 3 5 5" xfId="17225" xr:uid="{00000000-0005-0000-0000-00007E3F0000}"/>
    <cellStyle name="Normal 2 2 2 4 3 6" xfId="17226" xr:uid="{00000000-0005-0000-0000-00007F3F0000}"/>
    <cellStyle name="Normal 2 2 2 4 3 6 2" xfId="17227" xr:uid="{00000000-0005-0000-0000-0000803F0000}"/>
    <cellStyle name="Normal 2 2 2 4 3 6 3" xfId="17228" xr:uid="{00000000-0005-0000-0000-0000813F0000}"/>
    <cellStyle name="Normal 2 2 2 4 3 7" xfId="17229" xr:uid="{00000000-0005-0000-0000-0000823F0000}"/>
    <cellStyle name="Normal 2 2 2 4 3 7 2" xfId="17230" xr:uid="{00000000-0005-0000-0000-0000833F0000}"/>
    <cellStyle name="Normal 2 2 2 4 3 8" xfId="17231" xr:uid="{00000000-0005-0000-0000-0000843F0000}"/>
    <cellStyle name="Normal 2 2 2 4 3 8 2" xfId="17232" xr:uid="{00000000-0005-0000-0000-0000853F0000}"/>
    <cellStyle name="Normal 2 2 2 4 3 9" xfId="17233" xr:uid="{00000000-0005-0000-0000-0000863F0000}"/>
    <cellStyle name="Normal 2 2 2 4 3_Age_Gender" xfId="17234" xr:uid="{00000000-0005-0000-0000-0000873F0000}"/>
    <cellStyle name="Normal 2 2 2 4 4" xfId="278" xr:uid="{00000000-0005-0000-0000-0000883F0000}"/>
    <cellStyle name="Normal 2 2 2 4 4 10" xfId="17235" xr:uid="{00000000-0005-0000-0000-0000893F0000}"/>
    <cellStyle name="Normal 2 2 2 4 4 11" xfId="17236" xr:uid="{00000000-0005-0000-0000-00008A3F0000}"/>
    <cellStyle name="Normal 2 2 2 4 4 12" xfId="17237" xr:uid="{00000000-0005-0000-0000-00008B3F0000}"/>
    <cellStyle name="Normal 2 2 2 4 4 2" xfId="17238" xr:uid="{00000000-0005-0000-0000-00008C3F0000}"/>
    <cellStyle name="Normal 2 2 2 4 4 2 10" xfId="17239" xr:uid="{00000000-0005-0000-0000-00008D3F0000}"/>
    <cellStyle name="Normal 2 2 2 4 4 2 2" xfId="17240" xr:uid="{00000000-0005-0000-0000-00008E3F0000}"/>
    <cellStyle name="Normal 2 2 2 4 4 2 2 2" xfId="17241" xr:uid="{00000000-0005-0000-0000-00008F3F0000}"/>
    <cellStyle name="Normal 2 2 2 4 4 2 2 2 2" xfId="17242" xr:uid="{00000000-0005-0000-0000-0000903F0000}"/>
    <cellStyle name="Normal 2 2 2 4 4 2 2 2 2 2" xfId="17243" xr:uid="{00000000-0005-0000-0000-0000913F0000}"/>
    <cellStyle name="Normal 2 2 2 4 4 2 2 2 2 3" xfId="17244" xr:uid="{00000000-0005-0000-0000-0000923F0000}"/>
    <cellStyle name="Normal 2 2 2 4 4 2 2 2 3" xfId="17245" xr:uid="{00000000-0005-0000-0000-0000933F0000}"/>
    <cellStyle name="Normal 2 2 2 4 4 2 2 2 4" xfId="17246" xr:uid="{00000000-0005-0000-0000-0000943F0000}"/>
    <cellStyle name="Normal 2 2 2 4 4 2 2 2 5" xfId="17247" xr:uid="{00000000-0005-0000-0000-0000953F0000}"/>
    <cellStyle name="Normal 2 2 2 4 4 2 2 3" xfId="17248" xr:uid="{00000000-0005-0000-0000-0000963F0000}"/>
    <cellStyle name="Normal 2 2 2 4 4 2 2 3 2" xfId="17249" xr:uid="{00000000-0005-0000-0000-0000973F0000}"/>
    <cellStyle name="Normal 2 2 2 4 4 2 2 3 3" xfId="17250" xr:uid="{00000000-0005-0000-0000-0000983F0000}"/>
    <cellStyle name="Normal 2 2 2 4 4 2 2 4" xfId="17251" xr:uid="{00000000-0005-0000-0000-0000993F0000}"/>
    <cellStyle name="Normal 2 2 2 4 4 2 2 5" xfId="17252" xr:uid="{00000000-0005-0000-0000-00009A3F0000}"/>
    <cellStyle name="Normal 2 2 2 4 4 2 2 6" xfId="17253" xr:uid="{00000000-0005-0000-0000-00009B3F0000}"/>
    <cellStyle name="Normal 2 2 2 4 4 2 2 7" xfId="17254" xr:uid="{00000000-0005-0000-0000-00009C3F0000}"/>
    <cellStyle name="Normal 2 2 2 4 4 2 2 8" xfId="17255" xr:uid="{00000000-0005-0000-0000-00009D3F0000}"/>
    <cellStyle name="Normal 2 2 2 4 4 2 3" xfId="17256" xr:uid="{00000000-0005-0000-0000-00009E3F0000}"/>
    <cellStyle name="Normal 2 2 2 4 4 2 3 2" xfId="17257" xr:uid="{00000000-0005-0000-0000-00009F3F0000}"/>
    <cellStyle name="Normal 2 2 2 4 4 2 3 2 2" xfId="17258" xr:uid="{00000000-0005-0000-0000-0000A03F0000}"/>
    <cellStyle name="Normal 2 2 2 4 4 2 3 2 3" xfId="17259" xr:uid="{00000000-0005-0000-0000-0000A13F0000}"/>
    <cellStyle name="Normal 2 2 2 4 4 2 3 3" xfId="17260" xr:uid="{00000000-0005-0000-0000-0000A23F0000}"/>
    <cellStyle name="Normal 2 2 2 4 4 2 3 4" xfId="17261" xr:uid="{00000000-0005-0000-0000-0000A33F0000}"/>
    <cellStyle name="Normal 2 2 2 4 4 2 3 5" xfId="17262" xr:uid="{00000000-0005-0000-0000-0000A43F0000}"/>
    <cellStyle name="Normal 2 2 2 4 4 2 4" xfId="17263" xr:uid="{00000000-0005-0000-0000-0000A53F0000}"/>
    <cellStyle name="Normal 2 2 2 4 4 2 4 2" xfId="17264" xr:uid="{00000000-0005-0000-0000-0000A63F0000}"/>
    <cellStyle name="Normal 2 2 2 4 4 2 4 3" xfId="17265" xr:uid="{00000000-0005-0000-0000-0000A73F0000}"/>
    <cellStyle name="Normal 2 2 2 4 4 2 5" xfId="17266" xr:uid="{00000000-0005-0000-0000-0000A83F0000}"/>
    <cellStyle name="Normal 2 2 2 4 4 2 5 2" xfId="17267" xr:uid="{00000000-0005-0000-0000-0000A93F0000}"/>
    <cellStyle name="Normal 2 2 2 4 4 2 6" xfId="17268" xr:uid="{00000000-0005-0000-0000-0000AA3F0000}"/>
    <cellStyle name="Normal 2 2 2 4 4 2 6 2" xfId="17269" xr:uid="{00000000-0005-0000-0000-0000AB3F0000}"/>
    <cellStyle name="Normal 2 2 2 4 4 2 7" xfId="17270" xr:uid="{00000000-0005-0000-0000-0000AC3F0000}"/>
    <cellStyle name="Normal 2 2 2 4 4 2 8" xfId="17271" xr:uid="{00000000-0005-0000-0000-0000AD3F0000}"/>
    <cellStyle name="Normal 2 2 2 4 4 2 9" xfId="17272" xr:uid="{00000000-0005-0000-0000-0000AE3F0000}"/>
    <cellStyle name="Normal 2 2 2 4 4 2_Age_Gender" xfId="17273" xr:uid="{00000000-0005-0000-0000-0000AF3F0000}"/>
    <cellStyle name="Normal 2 2 2 4 4 3" xfId="17274" xr:uid="{00000000-0005-0000-0000-0000B03F0000}"/>
    <cellStyle name="Normal 2 2 2 4 4 3 2" xfId="17275" xr:uid="{00000000-0005-0000-0000-0000B13F0000}"/>
    <cellStyle name="Normal 2 2 2 4 4 3 2 2" xfId="17276" xr:uid="{00000000-0005-0000-0000-0000B23F0000}"/>
    <cellStyle name="Normal 2 2 2 4 4 3 2 2 2" xfId="17277" xr:uid="{00000000-0005-0000-0000-0000B33F0000}"/>
    <cellStyle name="Normal 2 2 2 4 4 3 2 2 3" xfId="17278" xr:uid="{00000000-0005-0000-0000-0000B43F0000}"/>
    <cellStyle name="Normal 2 2 2 4 4 3 2 3" xfId="17279" xr:uid="{00000000-0005-0000-0000-0000B53F0000}"/>
    <cellStyle name="Normal 2 2 2 4 4 3 2 4" xfId="17280" xr:uid="{00000000-0005-0000-0000-0000B63F0000}"/>
    <cellStyle name="Normal 2 2 2 4 4 3 2 5" xfId="17281" xr:uid="{00000000-0005-0000-0000-0000B73F0000}"/>
    <cellStyle name="Normal 2 2 2 4 4 3 3" xfId="17282" xr:uid="{00000000-0005-0000-0000-0000B83F0000}"/>
    <cellStyle name="Normal 2 2 2 4 4 3 3 2" xfId="17283" xr:uid="{00000000-0005-0000-0000-0000B93F0000}"/>
    <cellStyle name="Normal 2 2 2 4 4 3 3 3" xfId="17284" xr:uid="{00000000-0005-0000-0000-0000BA3F0000}"/>
    <cellStyle name="Normal 2 2 2 4 4 3 4" xfId="17285" xr:uid="{00000000-0005-0000-0000-0000BB3F0000}"/>
    <cellStyle name="Normal 2 2 2 4 4 3 5" xfId="17286" xr:uid="{00000000-0005-0000-0000-0000BC3F0000}"/>
    <cellStyle name="Normal 2 2 2 4 4 3 6" xfId="17287" xr:uid="{00000000-0005-0000-0000-0000BD3F0000}"/>
    <cellStyle name="Normal 2 2 2 4 4 3 7" xfId="17288" xr:uid="{00000000-0005-0000-0000-0000BE3F0000}"/>
    <cellStyle name="Normal 2 2 2 4 4 3 8" xfId="17289" xr:uid="{00000000-0005-0000-0000-0000BF3F0000}"/>
    <cellStyle name="Normal 2 2 2 4 4 4" xfId="17290" xr:uid="{00000000-0005-0000-0000-0000C03F0000}"/>
    <cellStyle name="Normal 2 2 2 4 4 4 2" xfId="17291" xr:uid="{00000000-0005-0000-0000-0000C13F0000}"/>
    <cellStyle name="Normal 2 2 2 4 4 4 2 2" xfId="17292" xr:uid="{00000000-0005-0000-0000-0000C23F0000}"/>
    <cellStyle name="Normal 2 2 2 4 4 4 2 3" xfId="17293" xr:uid="{00000000-0005-0000-0000-0000C33F0000}"/>
    <cellStyle name="Normal 2 2 2 4 4 4 3" xfId="17294" xr:uid="{00000000-0005-0000-0000-0000C43F0000}"/>
    <cellStyle name="Normal 2 2 2 4 4 4 4" xfId="17295" xr:uid="{00000000-0005-0000-0000-0000C53F0000}"/>
    <cellStyle name="Normal 2 2 2 4 4 4 5" xfId="17296" xr:uid="{00000000-0005-0000-0000-0000C63F0000}"/>
    <cellStyle name="Normal 2 2 2 4 4 4 6" xfId="17297" xr:uid="{00000000-0005-0000-0000-0000C73F0000}"/>
    <cellStyle name="Normal 2 2 2 4 4 4 7" xfId="17298" xr:uid="{00000000-0005-0000-0000-0000C83F0000}"/>
    <cellStyle name="Normal 2 2 2 4 4 5" xfId="17299" xr:uid="{00000000-0005-0000-0000-0000C93F0000}"/>
    <cellStyle name="Normal 2 2 2 4 4 5 2" xfId="17300" xr:uid="{00000000-0005-0000-0000-0000CA3F0000}"/>
    <cellStyle name="Normal 2 2 2 4 4 5 2 2" xfId="17301" xr:uid="{00000000-0005-0000-0000-0000CB3F0000}"/>
    <cellStyle name="Normal 2 2 2 4 4 5 2 3" xfId="17302" xr:uid="{00000000-0005-0000-0000-0000CC3F0000}"/>
    <cellStyle name="Normal 2 2 2 4 4 5 3" xfId="17303" xr:uid="{00000000-0005-0000-0000-0000CD3F0000}"/>
    <cellStyle name="Normal 2 2 2 4 4 5 4" xfId="17304" xr:uid="{00000000-0005-0000-0000-0000CE3F0000}"/>
    <cellStyle name="Normal 2 2 2 4 4 5 5" xfId="17305" xr:uid="{00000000-0005-0000-0000-0000CF3F0000}"/>
    <cellStyle name="Normal 2 2 2 4 4 6" xfId="17306" xr:uid="{00000000-0005-0000-0000-0000D03F0000}"/>
    <cellStyle name="Normal 2 2 2 4 4 6 2" xfId="17307" xr:uid="{00000000-0005-0000-0000-0000D13F0000}"/>
    <cellStyle name="Normal 2 2 2 4 4 6 3" xfId="17308" xr:uid="{00000000-0005-0000-0000-0000D23F0000}"/>
    <cellStyle name="Normal 2 2 2 4 4 7" xfId="17309" xr:uid="{00000000-0005-0000-0000-0000D33F0000}"/>
    <cellStyle name="Normal 2 2 2 4 4 7 2" xfId="17310" xr:uid="{00000000-0005-0000-0000-0000D43F0000}"/>
    <cellStyle name="Normal 2 2 2 4 4 8" xfId="17311" xr:uid="{00000000-0005-0000-0000-0000D53F0000}"/>
    <cellStyle name="Normal 2 2 2 4 4 8 2" xfId="17312" xr:uid="{00000000-0005-0000-0000-0000D63F0000}"/>
    <cellStyle name="Normal 2 2 2 4 4 9" xfId="17313" xr:uid="{00000000-0005-0000-0000-0000D73F0000}"/>
    <cellStyle name="Normal 2 2 2 4 4_Age_Gender" xfId="17314" xr:uid="{00000000-0005-0000-0000-0000D83F0000}"/>
    <cellStyle name="Normal 2 2 2 4 5" xfId="1249" xr:uid="{00000000-0005-0000-0000-0000D93F0000}"/>
    <cellStyle name="Normal 2 2 2 4 5 2" xfId="17315" xr:uid="{00000000-0005-0000-0000-0000DA3F0000}"/>
    <cellStyle name="Normal 2 2 2 4 5 3" xfId="17316" xr:uid="{00000000-0005-0000-0000-0000DB3F0000}"/>
    <cellStyle name="Normal 2 2 2 4 5 4" xfId="17317" xr:uid="{00000000-0005-0000-0000-0000DC3F0000}"/>
    <cellStyle name="Normal 2 2 2 4 5_Age_Gender" xfId="17318" xr:uid="{00000000-0005-0000-0000-0000DD3F0000}"/>
    <cellStyle name="Normal 2 2 2 4 6" xfId="17319" xr:uid="{00000000-0005-0000-0000-0000DE3F0000}"/>
    <cellStyle name="Normal 2 2 2 4 6 10" xfId="17320" xr:uid="{00000000-0005-0000-0000-0000DF3F0000}"/>
    <cellStyle name="Normal 2 2 2 4 6 2" xfId="17321" xr:uid="{00000000-0005-0000-0000-0000E03F0000}"/>
    <cellStyle name="Normal 2 2 2 4 6 2 2" xfId="17322" xr:uid="{00000000-0005-0000-0000-0000E13F0000}"/>
    <cellStyle name="Normal 2 2 2 4 6 2 2 2" xfId="17323" xr:uid="{00000000-0005-0000-0000-0000E23F0000}"/>
    <cellStyle name="Normal 2 2 2 4 6 2 2 2 2" xfId="17324" xr:uid="{00000000-0005-0000-0000-0000E33F0000}"/>
    <cellStyle name="Normal 2 2 2 4 6 2 2 2 3" xfId="17325" xr:uid="{00000000-0005-0000-0000-0000E43F0000}"/>
    <cellStyle name="Normal 2 2 2 4 6 2 2 3" xfId="17326" xr:uid="{00000000-0005-0000-0000-0000E53F0000}"/>
    <cellStyle name="Normal 2 2 2 4 6 2 2 4" xfId="17327" xr:uid="{00000000-0005-0000-0000-0000E63F0000}"/>
    <cellStyle name="Normal 2 2 2 4 6 2 2 5" xfId="17328" xr:uid="{00000000-0005-0000-0000-0000E73F0000}"/>
    <cellStyle name="Normal 2 2 2 4 6 2 3" xfId="17329" xr:uid="{00000000-0005-0000-0000-0000E83F0000}"/>
    <cellStyle name="Normal 2 2 2 4 6 2 3 2" xfId="17330" xr:uid="{00000000-0005-0000-0000-0000E93F0000}"/>
    <cellStyle name="Normal 2 2 2 4 6 2 3 3" xfId="17331" xr:uid="{00000000-0005-0000-0000-0000EA3F0000}"/>
    <cellStyle name="Normal 2 2 2 4 6 2 4" xfId="17332" xr:uid="{00000000-0005-0000-0000-0000EB3F0000}"/>
    <cellStyle name="Normal 2 2 2 4 6 2 5" xfId="17333" xr:uid="{00000000-0005-0000-0000-0000EC3F0000}"/>
    <cellStyle name="Normal 2 2 2 4 6 2 6" xfId="17334" xr:uid="{00000000-0005-0000-0000-0000ED3F0000}"/>
    <cellStyle name="Normal 2 2 2 4 6 2 7" xfId="17335" xr:uid="{00000000-0005-0000-0000-0000EE3F0000}"/>
    <cellStyle name="Normal 2 2 2 4 6 2 8" xfId="17336" xr:uid="{00000000-0005-0000-0000-0000EF3F0000}"/>
    <cellStyle name="Normal 2 2 2 4 6 3" xfId="17337" xr:uid="{00000000-0005-0000-0000-0000F03F0000}"/>
    <cellStyle name="Normal 2 2 2 4 6 3 2" xfId="17338" xr:uid="{00000000-0005-0000-0000-0000F13F0000}"/>
    <cellStyle name="Normal 2 2 2 4 6 3 2 2" xfId="17339" xr:uid="{00000000-0005-0000-0000-0000F23F0000}"/>
    <cellStyle name="Normal 2 2 2 4 6 3 2 3" xfId="17340" xr:uid="{00000000-0005-0000-0000-0000F33F0000}"/>
    <cellStyle name="Normal 2 2 2 4 6 3 3" xfId="17341" xr:uid="{00000000-0005-0000-0000-0000F43F0000}"/>
    <cellStyle name="Normal 2 2 2 4 6 3 4" xfId="17342" xr:uid="{00000000-0005-0000-0000-0000F53F0000}"/>
    <cellStyle name="Normal 2 2 2 4 6 3 5" xfId="17343" xr:uid="{00000000-0005-0000-0000-0000F63F0000}"/>
    <cellStyle name="Normal 2 2 2 4 6 4" xfId="17344" xr:uid="{00000000-0005-0000-0000-0000F73F0000}"/>
    <cellStyle name="Normal 2 2 2 4 6 4 2" xfId="17345" xr:uid="{00000000-0005-0000-0000-0000F83F0000}"/>
    <cellStyle name="Normal 2 2 2 4 6 4 3" xfId="17346" xr:uid="{00000000-0005-0000-0000-0000F93F0000}"/>
    <cellStyle name="Normal 2 2 2 4 6 5" xfId="17347" xr:uid="{00000000-0005-0000-0000-0000FA3F0000}"/>
    <cellStyle name="Normal 2 2 2 4 6 5 2" xfId="17348" xr:uid="{00000000-0005-0000-0000-0000FB3F0000}"/>
    <cellStyle name="Normal 2 2 2 4 6 6" xfId="17349" xr:uid="{00000000-0005-0000-0000-0000FC3F0000}"/>
    <cellStyle name="Normal 2 2 2 4 6 6 2" xfId="17350" xr:uid="{00000000-0005-0000-0000-0000FD3F0000}"/>
    <cellStyle name="Normal 2 2 2 4 6 7" xfId="17351" xr:uid="{00000000-0005-0000-0000-0000FE3F0000}"/>
    <cellStyle name="Normal 2 2 2 4 6 8" xfId="17352" xr:uid="{00000000-0005-0000-0000-0000FF3F0000}"/>
    <cellStyle name="Normal 2 2 2 4 6 9" xfId="17353" xr:uid="{00000000-0005-0000-0000-000000400000}"/>
    <cellStyle name="Normal 2 2 2 4 6_Age_Gender" xfId="17354" xr:uid="{00000000-0005-0000-0000-000001400000}"/>
    <cellStyle name="Normal 2 2 2 4 7" xfId="17355" xr:uid="{00000000-0005-0000-0000-000002400000}"/>
    <cellStyle name="Normal 2 2 2 4 7 2" xfId="17356" xr:uid="{00000000-0005-0000-0000-000003400000}"/>
    <cellStyle name="Normal 2 2 2 4 7 2 2" xfId="17357" xr:uid="{00000000-0005-0000-0000-000004400000}"/>
    <cellStyle name="Normal 2 2 2 4 7 2 2 2" xfId="17358" xr:uid="{00000000-0005-0000-0000-000005400000}"/>
    <cellStyle name="Normal 2 2 2 4 7 2 2 3" xfId="17359" xr:uid="{00000000-0005-0000-0000-000006400000}"/>
    <cellStyle name="Normal 2 2 2 4 7 2 3" xfId="17360" xr:uid="{00000000-0005-0000-0000-000007400000}"/>
    <cellStyle name="Normal 2 2 2 4 7 2 4" xfId="17361" xr:uid="{00000000-0005-0000-0000-000008400000}"/>
    <cellStyle name="Normal 2 2 2 4 7 2 5" xfId="17362" xr:uid="{00000000-0005-0000-0000-000009400000}"/>
    <cellStyle name="Normal 2 2 2 4 7 3" xfId="17363" xr:uid="{00000000-0005-0000-0000-00000A400000}"/>
    <cellStyle name="Normal 2 2 2 4 7 3 2" xfId="17364" xr:uid="{00000000-0005-0000-0000-00000B400000}"/>
    <cellStyle name="Normal 2 2 2 4 7 3 3" xfId="17365" xr:uid="{00000000-0005-0000-0000-00000C400000}"/>
    <cellStyle name="Normal 2 2 2 4 7 4" xfId="17366" xr:uid="{00000000-0005-0000-0000-00000D400000}"/>
    <cellStyle name="Normal 2 2 2 4 7 5" xfId="17367" xr:uid="{00000000-0005-0000-0000-00000E400000}"/>
    <cellStyle name="Normal 2 2 2 4 7 6" xfId="17368" xr:uid="{00000000-0005-0000-0000-00000F400000}"/>
    <cellStyle name="Normal 2 2 2 4 7 7" xfId="17369" xr:uid="{00000000-0005-0000-0000-000010400000}"/>
    <cellStyle name="Normal 2 2 2 4 7 8" xfId="17370" xr:uid="{00000000-0005-0000-0000-000011400000}"/>
    <cellStyle name="Normal 2 2 2 4 8" xfId="17371" xr:uid="{00000000-0005-0000-0000-000012400000}"/>
    <cellStyle name="Normal 2 2 2 4 8 2" xfId="17372" xr:uid="{00000000-0005-0000-0000-000013400000}"/>
    <cellStyle name="Normal 2 2 2 4 8 2 2" xfId="17373" xr:uid="{00000000-0005-0000-0000-000014400000}"/>
    <cellStyle name="Normal 2 2 2 4 8 2 3" xfId="17374" xr:uid="{00000000-0005-0000-0000-000015400000}"/>
    <cellStyle name="Normal 2 2 2 4 8 3" xfId="17375" xr:uid="{00000000-0005-0000-0000-000016400000}"/>
    <cellStyle name="Normal 2 2 2 4 8 4" xfId="17376" xr:uid="{00000000-0005-0000-0000-000017400000}"/>
    <cellStyle name="Normal 2 2 2 4 8 5" xfId="17377" xr:uid="{00000000-0005-0000-0000-000018400000}"/>
    <cellStyle name="Normal 2 2 2 4 8 6" xfId="17378" xr:uid="{00000000-0005-0000-0000-000019400000}"/>
    <cellStyle name="Normal 2 2 2 4 8 7" xfId="17379" xr:uid="{00000000-0005-0000-0000-00001A400000}"/>
    <cellStyle name="Normal 2 2 2 4 9" xfId="17380" xr:uid="{00000000-0005-0000-0000-00001B400000}"/>
    <cellStyle name="Normal 2 2 2 4 9 2" xfId="17381" xr:uid="{00000000-0005-0000-0000-00001C400000}"/>
    <cellStyle name="Normal 2 2 2 4 9 2 2" xfId="17382" xr:uid="{00000000-0005-0000-0000-00001D400000}"/>
    <cellStyle name="Normal 2 2 2 4 9 2 3" xfId="17383" xr:uid="{00000000-0005-0000-0000-00001E400000}"/>
    <cellStyle name="Normal 2 2 2 4 9 3" xfId="17384" xr:uid="{00000000-0005-0000-0000-00001F400000}"/>
    <cellStyle name="Normal 2 2 2 4 9 4" xfId="17385" xr:uid="{00000000-0005-0000-0000-000020400000}"/>
    <cellStyle name="Normal 2 2 2 4 9 5" xfId="17386" xr:uid="{00000000-0005-0000-0000-000021400000}"/>
    <cellStyle name="Normal 2 2 2 4_Age_Gender" xfId="17387" xr:uid="{00000000-0005-0000-0000-000022400000}"/>
    <cellStyle name="Normal 2 2 2 5" xfId="279" xr:uid="{00000000-0005-0000-0000-000023400000}"/>
    <cellStyle name="Normal 2 2 2 5 2" xfId="280" xr:uid="{00000000-0005-0000-0000-000024400000}"/>
    <cellStyle name="Normal 2 2 2 5 2 10" xfId="17388" xr:uid="{00000000-0005-0000-0000-000025400000}"/>
    <cellStyle name="Normal 2 2 2 5 2 10 2" xfId="17389" xr:uid="{00000000-0005-0000-0000-000026400000}"/>
    <cellStyle name="Normal 2 2 2 5 2 11" xfId="17390" xr:uid="{00000000-0005-0000-0000-000027400000}"/>
    <cellStyle name="Normal 2 2 2 5 2 11 2" xfId="17391" xr:uid="{00000000-0005-0000-0000-000028400000}"/>
    <cellStyle name="Normal 2 2 2 5 2 12" xfId="17392" xr:uid="{00000000-0005-0000-0000-000029400000}"/>
    <cellStyle name="Normal 2 2 2 5 2 13" xfId="17393" xr:uid="{00000000-0005-0000-0000-00002A400000}"/>
    <cellStyle name="Normal 2 2 2 5 2 14" xfId="17394" xr:uid="{00000000-0005-0000-0000-00002B400000}"/>
    <cellStyle name="Normal 2 2 2 5 2 15" xfId="17395" xr:uid="{00000000-0005-0000-0000-00002C400000}"/>
    <cellStyle name="Normal 2 2 2 5 2 2" xfId="281" xr:uid="{00000000-0005-0000-0000-00002D400000}"/>
    <cellStyle name="Normal 2 2 2 5 2 2 2" xfId="17396" xr:uid="{00000000-0005-0000-0000-00002E400000}"/>
    <cellStyle name="Normal 2 2 2 5 2 2 2 2" xfId="17397" xr:uid="{00000000-0005-0000-0000-00002F400000}"/>
    <cellStyle name="Normal 2 2 2 5 2 2 3" xfId="17398" xr:uid="{00000000-0005-0000-0000-000030400000}"/>
    <cellStyle name="Normal 2 2 2 5 2 2 4" xfId="17399" xr:uid="{00000000-0005-0000-0000-000031400000}"/>
    <cellStyle name="Normal 2 2 2 5 2 2_Age_Gender" xfId="17400" xr:uid="{00000000-0005-0000-0000-000032400000}"/>
    <cellStyle name="Normal 2 2 2 5 2 3" xfId="17401" xr:uid="{00000000-0005-0000-0000-000033400000}"/>
    <cellStyle name="Normal 2 2 2 5 2 3 10" xfId="17402" xr:uid="{00000000-0005-0000-0000-000034400000}"/>
    <cellStyle name="Normal 2 2 2 5 2 3 2" xfId="17403" xr:uid="{00000000-0005-0000-0000-000035400000}"/>
    <cellStyle name="Normal 2 2 2 5 2 3 2 2" xfId="17404" xr:uid="{00000000-0005-0000-0000-000036400000}"/>
    <cellStyle name="Normal 2 2 2 5 2 3 2 2 2" xfId="17405" xr:uid="{00000000-0005-0000-0000-000037400000}"/>
    <cellStyle name="Normal 2 2 2 5 2 3 2 2 2 2" xfId="17406" xr:uid="{00000000-0005-0000-0000-000038400000}"/>
    <cellStyle name="Normal 2 2 2 5 2 3 2 2 2 3" xfId="17407" xr:uid="{00000000-0005-0000-0000-000039400000}"/>
    <cellStyle name="Normal 2 2 2 5 2 3 2 2 3" xfId="17408" xr:uid="{00000000-0005-0000-0000-00003A400000}"/>
    <cellStyle name="Normal 2 2 2 5 2 3 2 2 4" xfId="17409" xr:uid="{00000000-0005-0000-0000-00003B400000}"/>
    <cellStyle name="Normal 2 2 2 5 2 3 2 2 5" xfId="17410" xr:uid="{00000000-0005-0000-0000-00003C400000}"/>
    <cellStyle name="Normal 2 2 2 5 2 3 2 3" xfId="17411" xr:uid="{00000000-0005-0000-0000-00003D400000}"/>
    <cellStyle name="Normal 2 2 2 5 2 3 2 3 2" xfId="17412" xr:uid="{00000000-0005-0000-0000-00003E400000}"/>
    <cellStyle name="Normal 2 2 2 5 2 3 2 3 3" xfId="17413" xr:uid="{00000000-0005-0000-0000-00003F400000}"/>
    <cellStyle name="Normal 2 2 2 5 2 3 2 4" xfId="17414" xr:uid="{00000000-0005-0000-0000-000040400000}"/>
    <cellStyle name="Normal 2 2 2 5 2 3 2 5" xfId="17415" xr:uid="{00000000-0005-0000-0000-000041400000}"/>
    <cellStyle name="Normal 2 2 2 5 2 3 2 6" xfId="17416" xr:uid="{00000000-0005-0000-0000-000042400000}"/>
    <cellStyle name="Normal 2 2 2 5 2 3 2 7" xfId="17417" xr:uid="{00000000-0005-0000-0000-000043400000}"/>
    <cellStyle name="Normal 2 2 2 5 2 3 2 8" xfId="17418" xr:uid="{00000000-0005-0000-0000-000044400000}"/>
    <cellStyle name="Normal 2 2 2 5 2 3 3" xfId="17419" xr:uid="{00000000-0005-0000-0000-000045400000}"/>
    <cellStyle name="Normal 2 2 2 5 2 3 3 2" xfId="17420" xr:uid="{00000000-0005-0000-0000-000046400000}"/>
    <cellStyle name="Normal 2 2 2 5 2 3 3 2 2" xfId="17421" xr:uid="{00000000-0005-0000-0000-000047400000}"/>
    <cellStyle name="Normal 2 2 2 5 2 3 3 2 3" xfId="17422" xr:uid="{00000000-0005-0000-0000-000048400000}"/>
    <cellStyle name="Normal 2 2 2 5 2 3 3 3" xfId="17423" xr:uid="{00000000-0005-0000-0000-000049400000}"/>
    <cellStyle name="Normal 2 2 2 5 2 3 3 4" xfId="17424" xr:uid="{00000000-0005-0000-0000-00004A400000}"/>
    <cellStyle name="Normal 2 2 2 5 2 3 3 5" xfId="17425" xr:uid="{00000000-0005-0000-0000-00004B400000}"/>
    <cellStyle name="Normal 2 2 2 5 2 3 4" xfId="17426" xr:uid="{00000000-0005-0000-0000-00004C400000}"/>
    <cellStyle name="Normal 2 2 2 5 2 3 4 2" xfId="17427" xr:uid="{00000000-0005-0000-0000-00004D400000}"/>
    <cellStyle name="Normal 2 2 2 5 2 3 4 3" xfId="17428" xr:uid="{00000000-0005-0000-0000-00004E400000}"/>
    <cellStyle name="Normal 2 2 2 5 2 3 5" xfId="17429" xr:uid="{00000000-0005-0000-0000-00004F400000}"/>
    <cellStyle name="Normal 2 2 2 5 2 3 5 2" xfId="17430" xr:uid="{00000000-0005-0000-0000-000050400000}"/>
    <cellStyle name="Normal 2 2 2 5 2 3 6" xfId="17431" xr:uid="{00000000-0005-0000-0000-000051400000}"/>
    <cellStyle name="Normal 2 2 2 5 2 3 6 2" xfId="17432" xr:uid="{00000000-0005-0000-0000-000052400000}"/>
    <cellStyle name="Normal 2 2 2 5 2 3 7" xfId="17433" xr:uid="{00000000-0005-0000-0000-000053400000}"/>
    <cellStyle name="Normal 2 2 2 5 2 3 8" xfId="17434" xr:uid="{00000000-0005-0000-0000-000054400000}"/>
    <cellStyle name="Normal 2 2 2 5 2 3 9" xfId="17435" xr:uid="{00000000-0005-0000-0000-000055400000}"/>
    <cellStyle name="Normal 2 2 2 5 2 3_Age_Gender" xfId="17436" xr:uid="{00000000-0005-0000-0000-000056400000}"/>
    <cellStyle name="Normal 2 2 2 5 2 4" xfId="17437" xr:uid="{00000000-0005-0000-0000-000057400000}"/>
    <cellStyle name="Normal 2 2 2 5 2 4 2" xfId="17438" xr:uid="{00000000-0005-0000-0000-000058400000}"/>
    <cellStyle name="Normal 2 2 2 5 2 4 2 2" xfId="17439" xr:uid="{00000000-0005-0000-0000-000059400000}"/>
    <cellStyle name="Normal 2 2 2 5 2 4 2 2 2" xfId="17440" xr:uid="{00000000-0005-0000-0000-00005A400000}"/>
    <cellStyle name="Normal 2 2 2 5 2 4 2 2 3" xfId="17441" xr:uid="{00000000-0005-0000-0000-00005B400000}"/>
    <cellStyle name="Normal 2 2 2 5 2 4 2 3" xfId="17442" xr:uid="{00000000-0005-0000-0000-00005C400000}"/>
    <cellStyle name="Normal 2 2 2 5 2 4 2 4" xfId="17443" xr:uid="{00000000-0005-0000-0000-00005D400000}"/>
    <cellStyle name="Normal 2 2 2 5 2 4 2 5" xfId="17444" xr:uid="{00000000-0005-0000-0000-00005E400000}"/>
    <cellStyle name="Normal 2 2 2 5 2 4 3" xfId="17445" xr:uid="{00000000-0005-0000-0000-00005F400000}"/>
    <cellStyle name="Normal 2 2 2 5 2 4 3 2" xfId="17446" xr:uid="{00000000-0005-0000-0000-000060400000}"/>
    <cellStyle name="Normal 2 2 2 5 2 4 3 3" xfId="17447" xr:uid="{00000000-0005-0000-0000-000061400000}"/>
    <cellStyle name="Normal 2 2 2 5 2 4 4" xfId="17448" xr:uid="{00000000-0005-0000-0000-000062400000}"/>
    <cellStyle name="Normal 2 2 2 5 2 4 5" xfId="17449" xr:uid="{00000000-0005-0000-0000-000063400000}"/>
    <cellStyle name="Normal 2 2 2 5 2 4 6" xfId="17450" xr:uid="{00000000-0005-0000-0000-000064400000}"/>
    <cellStyle name="Normal 2 2 2 5 2 4 7" xfId="17451" xr:uid="{00000000-0005-0000-0000-000065400000}"/>
    <cellStyle name="Normal 2 2 2 5 2 4 8" xfId="17452" xr:uid="{00000000-0005-0000-0000-000066400000}"/>
    <cellStyle name="Normal 2 2 2 5 2 5" xfId="17453" xr:uid="{00000000-0005-0000-0000-000067400000}"/>
    <cellStyle name="Normal 2 2 2 5 2 5 2" xfId="17454" xr:uid="{00000000-0005-0000-0000-000068400000}"/>
    <cellStyle name="Normal 2 2 2 5 2 5 2 2" xfId="17455" xr:uid="{00000000-0005-0000-0000-000069400000}"/>
    <cellStyle name="Normal 2 2 2 5 2 5 2 3" xfId="17456" xr:uid="{00000000-0005-0000-0000-00006A400000}"/>
    <cellStyle name="Normal 2 2 2 5 2 5 3" xfId="17457" xr:uid="{00000000-0005-0000-0000-00006B400000}"/>
    <cellStyle name="Normal 2 2 2 5 2 5 4" xfId="17458" xr:uid="{00000000-0005-0000-0000-00006C400000}"/>
    <cellStyle name="Normal 2 2 2 5 2 5 5" xfId="17459" xr:uid="{00000000-0005-0000-0000-00006D400000}"/>
    <cellStyle name="Normal 2 2 2 5 2 5 6" xfId="17460" xr:uid="{00000000-0005-0000-0000-00006E400000}"/>
    <cellStyle name="Normal 2 2 2 5 2 5 7" xfId="17461" xr:uid="{00000000-0005-0000-0000-00006F400000}"/>
    <cellStyle name="Normal 2 2 2 5 2 6" xfId="17462" xr:uid="{00000000-0005-0000-0000-000070400000}"/>
    <cellStyle name="Normal 2 2 2 5 2 6 2" xfId="17463" xr:uid="{00000000-0005-0000-0000-000071400000}"/>
    <cellStyle name="Normal 2 2 2 5 2 6 2 2" xfId="17464" xr:uid="{00000000-0005-0000-0000-000072400000}"/>
    <cellStyle name="Normal 2 2 2 5 2 6 2 3" xfId="17465" xr:uid="{00000000-0005-0000-0000-000073400000}"/>
    <cellStyle name="Normal 2 2 2 5 2 6 3" xfId="17466" xr:uid="{00000000-0005-0000-0000-000074400000}"/>
    <cellStyle name="Normal 2 2 2 5 2 6 4" xfId="17467" xr:uid="{00000000-0005-0000-0000-000075400000}"/>
    <cellStyle name="Normal 2 2 2 5 2 6 5" xfId="17468" xr:uid="{00000000-0005-0000-0000-000076400000}"/>
    <cellStyle name="Normal 2 2 2 5 2 7" xfId="17469" xr:uid="{00000000-0005-0000-0000-000077400000}"/>
    <cellStyle name="Normal 2 2 2 5 2 7 2" xfId="17470" xr:uid="{00000000-0005-0000-0000-000078400000}"/>
    <cellStyle name="Normal 2 2 2 5 2 7 2 2" xfId="17471" xr:uid="{00000000-0005-0000-0000-000079400000}"/>
    <cellStyle name="Normal 2 2 2 5 2 7 2 3" xfId="17472" xr:uid="{00000000-0005-0000-0000-00007A400000}"/>
    <cellStyle name="Normal 2 2 2 5 2 7 3" xfId="17473" xr:uid="{00000000-0005-0000-0000-00007B400000}"/>
    <cellStyle name="Normal 2 2 2 5 2 7 4" xfId="17474" xr:uid="{00000000-0005-0000-0000-00007C400000}"/>
    <cellStyle name="Normal 2 2 2 5 2 7 5" xfId="17475" xr:uid="{00000000-0005-0000-0000-00007D400000}"/>
    <cellStyle name="Normal 2 2 2 5 2 8" xfId="17476" xr:uid="{00000000-0005-0000-0000-00007E400000}"/>
    <cellStyle name="Normal 2 2 2 5 2 8 2" xfId="17477" xr:uid="{00000000-0005-0000-0000-00007F400000}"/>
    <cellStyle name="Normal 2 2 2 5 2 8 3" xfId="17478" xr:uid="{00000000-0005-0000-0000-000080400000}"/>
    <cellStyle name="Normal 2 2 2 5 2 9" xfId="17479" xr:uid="{00000000-0005-0000-0000-000081400000}"/>
    <cellStyle name="Normal 2 2 2 5 2 9 2" xfId="17480" xr:uid="{00000000-0005-0000-0000-000082400000}"/>
    <cellStyle name="Normal 2 2 2 5 2_Age_Gender" xfId="17481" xr:uid="{00000000-0005-0000-0000-000083400000}"/>
    <cellStyle name="Normal 2 2 2 5 3" xfId="17482" xr:uid="{00000000-0005-0000-0000-000084400000}"/>
    <cellStyle name="Normal 2 2 2 5 3 2" xfId="17483" xr:uid="{00000000-0005-0000-0000-000085400000}"/>
    <cellStyle name="Normal 2 2 2 5 4" xfId="17484" xr:uid="{00000000-0005-0000-0000-000086400000}"/>
    <cellStyle name="Normal 2 2 2 5 5" xfId="17485" xr:uid="{00000000-0005-0000-0000-000087400000}"/>
    <cellStyle name="Normal 2 2 2 5_Age_Gender" xfId="17486" xr:uid="{00000000-0005-0000-0000-000088400000}"/>
    <cellStyle name="Normal 2 2 2 6" xfId="282" xr:uid="{00000000-0005-0000-0000-000089400000}"/>
    <cellStyle name="Normal 2 2 2 6 2" xfId="17487" xr:uid="{00000000-0005-0000-0000-00008A400000}"/>
    <cellStyle name="Normal 2 2 2 6 2 2" xfId="17488" xr:uid="{00000000-0005-0000-0000-00008B400000}"/>
    <cellStyle name="Normal 2 2 2 6 3" xfId="17489" xr:uid="{00000000-0005-0000-0000-00008C400000}"/>
    <cellStyle name="Normal 2 2 2 6 4" xfId="17490" xr:uid="{00000000-0005-0000-0000-00008D400000}"/>
    <cellStyle name="Normal 2 2 2 6_Age_Gender" xfId="17491" xr:uid="{00000000-0005-0000-0000-00008E400000}"/>
    <cellStyle name="Normal 2 2 2 7" xfId="283" xr:uid="{00000000-0005-0000-0000-00008F400000}"/>
    <cellStyle name="Normal 2 2 2 7 2" xfId="1250" xr:uid="{00000000-0005-0000-0000-000090400000}"/>
    <cellStyle name="Normal 2 2 2 7 2 2" xfId="17492" xr:uid="{00000000-0005-0000-0000-000091400000}"/>
    <cellStyle name="Normal 2 2 2 7 2 2 2" xfId="17493" xr:uid="{00000000-0005-0000-0000-000092400000}"/>
    <cellStyle name="Normal 2 2 2 7 2 2 3" xfId="17494" xr:uid="{00000000-0005-0000-0000-000093400000}"/>
    <cellStyle name="Normal 2 2 2 7 2 3" xfId="17495" xr:uid="{00000000-0005-0000-0000-000094400000}"/>
    <cellStyle name="Normal 2 2 2 7 2 3 2" xfId="17496" xr:uid="{00000000-0005-0000-0000-000095400000}"/>
    <cellStyle name="Normal 2 2 2 7 3" xfId="17497" xr:uid="{00000000-0005-0000-0000-000096400000}"/>
    <cellStyle name="Normal 2 2 2 7 3 2" xfId="17498" xr:uid="{00000000-0005-0000-0000-000097400000}"/>
    <cellStyle name="Normal 2 2 2 7 3 3" xfId="17499" xr:uid="{00000000-0005-0000-0000-000098400000}"/>
    <cellStyle name="Normal 2 2 2 7 4" xfId="17500" xr:uid="{00000000-0005-0000-0000-000099400000}"/>
    <cellStyle name="Normal 2 2 2 7 4 2" xfId="17501" xr:uid="{00000000-0005-0000-0000-00009A400000}"/>
    <cellStyle name="Normal 2 2 2 7 5" xfId="17502" xr:uid="{00000000-0005-0000-0000-00009B400000}"/>
    <cellStyle name="Normal 2 2 2 8" xfId="1251" xr:uid="{00000000-0005-0000-0000-00009C400000}"/>
    <cellStyle name="Normal 2 2 2 8 2" xfId="17503" xr:uid="{00000000-0005-0000-0000-00009D400000}"/>
    <cellStyle name="Normal 2 2 2 8 2 2" xfId="17504" xr:uid="{00000000-0005-0000-0000-00009E400000}"/>
    <cellStyle name="Normal 2 2 2 8 2 3" xfId="17505" xr:uid="{00000000-0005-0000-0000-00009F400000}"/>
    <cellStyle name="Normal 2 2 2 8 3" xfId="17506" xr:uid="{00000000-0005-0000-0000-0000A0400000}"/>
    <cellStyle name="Normal 2 2 2 8 3 2" xfId="17507" xr:uid="{00000000-0005-0000-0000-0000A1400000}"/>
    <cellStyle name="Normal 2 2 2 9" xfId="17508" xr:uid="{00000000-0005-0000-0000-0000A2400000}"/>
    <cellStyle name="Normal 2 2 2 9 2" xfId="17509" xr:uid="{00000000-0005-0000-0000-0000A3400000}"/>
    <cellStyle name="Normal 2 2 2 9 3" xfId="17510" xr:uid="{00000000-0005-0000-0000-0000A4400000}"/>
    <cellStyle name="Normal 2 2 20" xfId="1252" xr:uid="{00000000-0005-0000-0000-0000A5400000}"/>
    <cellStyle name="Normal 2 2 20 2" xfId="1253" xr:uid="{00000000-0005-0000-0000-0000A6400000}"/>
    <cellStyle name="Normal 2 2 20 2 2" xfId="17511" xr:uid="{00000000-0005-0000-0000-0000A7400000}"/>
    <cellStyle name="Normal 2 2 20 2 2 2" xfId="17512" xr:uid="{00000000-0005-0000-0000-0000A8400000}"/>
    <cellStyle name="Normal 2 2 20 2 2 3" xfId="17513" xr:uid="{00000000-0005-0000-0000-0000A9400000}"/>
    <cellStyle name="Normal 2 2 20 2 3" xfId="17514" xr:uid="{00000000-0005-0000-0000-0000AA400000}"/>
    <cellStyle name="Normal 2 2 20 2 3 2" xfId="17515" xr:uid="{00000000-0005-0000-0000-0000AB400000}"/>
    <cellStyle name="Normal 2 2 20 3" xfId="17516" xr:uid="{00000000-0005-0000-0000-0000AC400000}"/>
    <cellStyle name="Normal 2 2 20 3 2" xfId="17517" xr:uid="{00000000-0005-0000-0000-0000AD400000}"/>
    <cellStyle name="Normal 2 2 20 3 3" xfId="17518" xr:uid="{00000000-0005-0000-0000-0000AE400000}"/>
    <cellStyle name="Normal 2 2 20 4" xfId="17519" xr:uid="{00000000-0005-0000-0000-0000AF400000}"/>
    <cellStyle name="Normal 2 2 20 4 2" xfId="17520" xr:uid="{00000000-0005-0000-0000-0000B0400000}"/>
    <cellStyle name="Normal 2 2 21" xfId="1254" xr:uid="{00000000-0005-0000-0000-0000B1400000}"/>
    <cellStyle name="Normal 2 2 21 2" xfId="1255" xr:uid="{00000000-0005-0000-0000-0000B2400000}"/>
    <cellStyle name="Normal 2 2 21 2 2" xfId="17521" xr:uid="{00000000-0005-0000-0000-0000B3400000}"/>
    <cellStyle name="Normal 2 2 21 2 2 2" xfId="17522" xr:uid="{00000000-0005-0000-0000-0000B4400000}"/>
    <cellStyle name="Normal 2 2 21 2 2 3" xfId="17523" xr:uid="{00000000-0005-0000-0000-0000B5400000}"/>
    <cellStyle name="Normal 2 2 21 2 3" xfId="17524" xr:uid="{00000000-0005-0000-0000-0000B6400000}"/>
    <cellStyle name="Normal 2 2 21 2 3 2" xfId="17525" xr:uid="{00000000-0005-0000-0000-0000B7400000}"/>
    <cellStyle name="Normal 2 2 21 3" xfId="17526" xr:uid="{00000000-0005-0000-0000-0000B8400000}"/>
    <cellStyle name="Normal 2 2 21 3 2" xfId="17527" xr:uid="{00000000-0005-0000-0000-0000B9400000}"/>
    <cellStyle name="Normal 2 2 21 3 3" xfId="17528" xr:uid="{00000000-0005-0000-0000-0000BA400000}"/>
    <cellStyle name="Normal 2 2 21 4" xfId="17529" xr:uid="{00000000-0005-0000-0000-0000BB400000}"/>
    <cellStyle name="Normal 2 2 21 4 2" xfId="17530" xr:uid="{00000000-0005-0000-0000-0000BC400000}"/>
    <cellStyle name="Normal 2 2 22" xfId="1256" xr:uid="{00000000-0005-0000-0000-0000BD400000}"/>
    <cellStyle name="Normal 2 2 22 2" xfId="1257" xr:uid="{00000000-0005-0000-0000-0000BE400000}"/>
    <cellStyle name="Normal 2 2 22 2 2" xfId="17531" xr:uid="{00000000-0005-0000-0000-0000BF400000}"/>
    <cellStyle name="Normal 2 2 22 2 2 2" xfId="17532" xr:uid="{00000000-0005-0000-0000-0000C0400000}"/>
    <cellStyle name="Normal 2 2 22 2 2 3" xfId="17533" xr:uid="{00000000-0005-0000-0000-0000C1400000}"/>
    <cellStyle name="Normal 2 2 22 2 3" xfId="17534" xr:uid="{00000000-0005-0000-0000-0000C2400000}"/>
    <cellStyle name="Normal 2 2 22 2 3 2" xfId="17535" xr:uid="{00000000-0005-0000-0000-0000C3400000}"/>
    <cellStyle name="Normal 2 2 22 3" xfId="17536" xr:uid="{00000000-0005-0000-0000-0000C4400000}"/>
    <cellStyle name="Normal 2 2 22 3 2" xfId="17537" xr:uid="{00000000-0005-0000-0000-0000C5400000}"/>
    <cellStyle name="Normal 2 2 22 3 3" xfId="17538" xr:uid="{00000000-0005-0000-0000-0000C6400000}"/>
    <cellStyle name="Normal 2 2 22 4" xfId="17539" xr:uid="{00000000-0005-0000-0000-0000C7400000}"/>
    <cellStyle name="Normal 2 2 22 4 2" xfId="17540" xr:uid="{00000000-0005-0000-0000-0000C8400000}"/>
    <cellStyle name="Normal 2 2 23" xfId="1258" xr:uid="{00000000-0005-0000-0000-0000C9400000}"/>
    <cellStyle name="Normal 2 2 23 2" xfId="1259" xr:uid="{00000000-0005-0000-0000-0000CA400000}"/>
    <cellStyle name="Normal 2 2 23 2 2" xfId="17541" xr:uid="{00000000-0005-0000-0000-0000CB400000}"/>
    <cellStyle name="Normal 2 2 23 2 2 2" xfId="17542" xr:uid="{00000000-0005-0000-0000-0000CC400000}"/>
    <cellStyle name="Normal 2 2 23 2 2 3" xfId="17543" xr:uid="{00000000-0005-0000-0000-0000CD400000}"/>
    <cellStyle name="Normal 2 2 23 2 3" xfId="17544" xr:uid="{00000000-0005-0000-0000-0000CE400000}"/>
    <cellStyle name="Normal 2 2 23 2 3 2" xfId="17545" xr:uid="{00000000-0005-0000-0000-0000CF400000}"/>
    <cellStyle name="Normal 2 2 23 3" xfId="17546" xr:uid="{00000000-0005-0000-0000-0000D0400000}"/>
    <cellStyle name="Normal 2 2 23 3 2" xfId="17547" xr:uid="{00000000-0005-0000-0000-0000D1400000}"/>
    <cellStyle name="Normal 2 2 23 3 3" xfId="17548" xr:uid="{00000000-0005-0000-0000-0000D2400000}"/>
    <cellStyle name="Normal 2 2 23 4" xfId="17549" xr:uid="{00000000-0005-0000-0000-0000D3400000}"/>
    <cellStyle name="Normal 2 2 23 4 2" xfId="17550" xr:uid="{00000000-0005-0000-0000-0000D4400000}"/>
    <cellStyle name="Normal 2 2 24" xfId="1260" xr:uid="{00000000-0005-0000-0000-0000D5400000}"/>
    <cellStyle name="Normal 2 2 24 10" xfId="17551" xr:uid="{00000000-0005-0000-0000-0000D6400000}"/>
    <cellStyle name="Normal 2 2 24 2" xfId="17552" xr:uid="{00000000-0005-0000-0000-0000D7400000}"/>
    <cellStyle name="Normal 2 2 24 2 2" xfId="17553" xr:uid="{00000000-0005-0000-0000-0000D8400000}"/>
    <cellStyle name="Normal 2 2 24 2 2 2" xfId="17554" xr:uid="{00000000-0005-0000-0000-0000D9400000}"/>
    <cellStyle name="Normal 2 2 24 2 2 2 2" xfId="17555" xr:uid="{00000000-0005-0000-0000-0000DA400000}"/>
    <cellStyle name="Normal 2 2 24 2 2 2 3" xfId="17556" xr:uid="{00000000-0005-0000-0000-0000DB400000}"/>
    <cellStyle name="Normal 2 2 24 2 2 3" xfId="17557" xr:uid="{00000000-0005-0000-0000-0000DC400000}"/>
    <cellStyle name="Normal 2 2 24 2 2 4" xfId="17558" xr:uid="{00000000-0005-0000-0000-0000DD400000}"/>
    <cellStyle name="Normal 2 2 24 2 2 5" xfId="17559" xr:uid="{00000000-0005-0000-0000-0000DE400000}"/>
    <cellStyle name="Normal 2 2 24 2 3" xfId="17560" xr:uid="{00000000-0005-0000-0000-0000DF400000}"/>
    <cellStyle name="Normal 2 2 24 2 3 2" xfId="17561" xr:uid="{00000000-0005-0000-0000-0000E0400000}"/>
    <cellStyle name="Normal 2 2 24 2 3 3" xfId="17562" xr:uid="{00000000-0005-0000-0000-0000E1400000}"/>
    <cellStyle name="Normal 2 2 24 2 4" xfId="17563" xr:uid="{00000000-0005-0000-0000-0000E2400000}"/>
    <cellStyle name="Normal 2 2 24 2 5" xfId="17564" xr:uid="{00000000-0005-0000-0000-0000E3400000}"/>
    <cellStyle name="Normal 2 2 24 2 6" xfId="17565" xr:uid="{00000000-0005-0000-0000-0000E4400000}"/>
    <cellStyle name="Normal 2 2 24 2 7" xfId="17566" xr:uid="{00000000-0005-0000-0000-0000E5400000}"/>
    <cellStyle name="Normal 2 2 24 2 8" xfId="17567" xr:uid="{00000000-0005-0000-0000-0000E6400000}"/>
    <cellStyle name="Normal 2 2 24 3" xfId="17568" xr:uid="{00000000-0005-0000-0000-0000E7400000}"/>
    <cellStyle name="Normal 2 2 24 3 2" xfId="17569" xr:uid="{00000000-0005-0000-0000-0000E8400000}"/>
    <cellStyle name="Normal 2 2 24 3 2 2" xfId="17570" xr:uid="{00000000-0005-0000-0000-0000E9400000}"/>
    <cellStyle name="Normal 2 2 24 3 2 3" xfId="17571" xr:uid="{00000000-0005-0000-0000-0000EA400000}"/>
    <cellStyle name="Normal 2 2 24 3 3" xfId="17572" xr:uid="{00000000-0005-0000-0000-0000EB400000}"/>
    <cellStyle name="Normal 2 2 24 3 4" xfId="17573" xr:uid="{00000000-0005-0000-0000-0000EC400000}"/>
    <cellStyle name="Normal 2 2 24 3 5" xfId="17574" xr:uid="{00000000-0005-0000-0000-0000ED400000}"/>
    <cellStyle name="Normal 2 2 24 4" xfId="17575" xr:uid="{00000000-0005-0000-0000-0000EE400000}"/>
    <cellStyle name="Normal 2 2 24 4 2" xfId="17576" xr:uid="{00000000-0005-0000-0000-0000EF400000}"/>
    <cellStyle name="Normal 2 2 24 4 3" xfId="17577" xr:uid="{00000000-0005-0000-0000-0000F0400000}"/>
    <cellStyle name="Normal 2 2 24 5" xfId="17578" xr:uid="{00000000-0005-0000-0000-0000F1400000}"/>
    <cellStyle name="Normal 2 2 24 5 2" xfId="17579" xr:uid="{00000000-0005-0000-0000-0000F2400000}"/>
    <cellStyle name="Normal 2 2 24 6" xfId="17580" xr:uid="{00000000-0005-0000-0000-0000F3400000}"/>
    <cellStyle name="Normal 2 2 24 6 2" xfId="17581" xr:uid="{00000000-0005-0000-0000-0000F4400000}"/>
    <cellStyle name="Normal 2 2 24 7" xfId="17582" xr:uid="{00000000-0005-0000-0000-0000F5400000}"/>
    <cellStyle name="Normal 2 2 24 8" xfId="17583" xr:uid="{00000000-0005-0000-0000-0000F6400000}"/>
    <cellStyle name="Normal 2 2 24 9" xfId="17584" xr:uid="{00000000-0005-0000-0000-0000F7400000}"/>
    <cellStyle name="Normal 2 2 24_Age_Gender" xfId="17585" xr:uid="{00000000-0005-0000-0000-0000F8400000}"/>
    <cellStyle name="Normal 2 2 25" xfId="17586" xr:uid="{00000000-0005-0000-0000-0000F9400000}"/>
    <cellStyle name="Normal 2 2 25 2" xfId="17587" xr:uid="{00000000-0005-0000-0000-0000FA400000}"/>
    <cellStyle name="Normal 2 2 25 2 2" xfId="17588" xr:uid="{00000000-0005-0000-0000-0000FB400000}"/>
    <cellStyle name="Normal 2 2 25 2 2 2" xfId="17589" xr:uid="{00000000-0005-0000-0000-0000FC400000}"/>
    <cellStyle name="Normal 2 2 25 2 2 3" xfId="17590" xr:uid="{00000000-0005-0000-0000-0000FD400000}"/>
    <cellStyle name="Normal 2 2 25 2 3" xfId="17591" xr:uid="{00000000-0005-0000-0000-0000FE400000}"/>
    <cellStyle name="Normal 2 2 25 2 4" xfId="17592" xr:uid="{00000000-0005-0000-0000-0000FF400000}"/>
    <cellStyle name="Normal 2 2 25 2 5" xfId="17593" xr:uid="{00000000-0005-0000-0000-000000410000}"/>
    <cellStyle name="Normal 2 2 25 3" xfId="17594" xr:uid="{00000000-0005-0000-0000-000001410000}"/>
    <cellStyle name="Normal 2 2 25 3 2" xfId="17595" xr:uid="{00000000-0005-0000-0000-000002410000}"/>
    <cellStyle name="Normal 2 2 25 3 3" xfId="17596" xr:uid="{00000000-0005-0000-0000-000003410000}"/>
    <cellStyle name="Normal 2 2 25 4" xfId="17597" xr:uid="{00000000-0005-0000-0000-000004410000}"/>
    <cellStyle name="Normal 2 2 25 5" xfId="17598" xr:uid="{00000000-0005-0000-0000-000005410000}"/>
    <cellStyle name="Normal 2 2 25 6" xfId="17599" xr:uid="{00000000-0005-0000-0000-000006410000}"/>
    <cellStyle name="Normal 2 2 25 7" xfId="17600" xr:uid="{00000000-0005-0000-0000-000007410000}"/>
    <cellStyle name="Normal 2 2 25 8" xfId="17601" xr:uid="{00000000-0005-0000-0000-000008410000}"/>
    <cellStyle name="Normal 2 2 26" xfId="17602" xr:uid="{00000000-0005-0000-0000-000009410000}"/>
    <cellStyle name="Normal 2 2 26 2" xfId="17603" xr:uid="{00000000-0005-0000-0000-00000A410000}"/>
    <cellStyle name="Normal 2 2 26 2 2" xfId="17604" xr:uid="{00000000-0005-0000-0000-00000B410000}"/>
    <cellStyle name="Normal 2 2 26 2 3" xfId="17605" xr:uid="{00000000-0005-0000-0000-00000C410000}"/>
    <cellStyle name="Normal 2 2 26 3" xfId="17606" xr:uid="{00000000-0005-0000-0000-00000D410000}"/>
    <cellStyle name="Normal 2 2 26 4" xfId="17607" xr:uid="{00000000-0005-0000-0000-00000E410000}"/>
    <cellStyle name="Normal 2 2 26 5" xfId="17608" xr:uid="{00000000-0005-0000-0000-00000F410000}"/>
    <cellStyle name="Normal 2 2 26 6" xfId="17609" xr:uid="{00000000-0005-0000-0000-000010410000}"/>
    <cellStyle name="Normal 2 2 26 7" xfId="17610" xr:uid="{00000000-0005-0000-0000-000011410000}"/>
    <cellStyle name="Normal 2 2 27" xfId="17611" xr:uid="{00000000-0005-0000-0000-000012410000}"/>
    <cellStyle name="Normal 2 2 27 2" xfId="17612" xr:uid="{00000000-0005-0000-0000-000013410000}"/>
    <cellStyle name="Normal 2 2 27 2 2" xfId="17613" xr:uid="{00000000-0005-0000-0000-000014410000}"/>
    <cellStyle name="Normal 2 2 27 2 3" xfId="17614" xr:uid="{00000000-0005-0000-0000-000015410000}"/>
    <cellStyle name="Normal 2 2 27 3" xfId="17615" xr:uid="{00000000-0005-0000-0000-000016410000}"/>
    <cellStyle name="Normal 2 2 27 4" xfId="17616" xr:uid="{00000000-0005-0000-0000-000017410000}"/>
    <cellStyle name="Normal 2 2 27 5" xfId="17617" xr:uid="{00000000-0005-0000-0000-000018410000}"/>
    <cellStyle name="Normal 2 2 28" xfId="17618" xr:uid="{00000000-0005-0000-0000-000019410000}"/>
    <cellStyle name="Normal 2 2 28 2" xfId="17619" xr:uid="{00000000-0005-0000-0000-00001A410000}"/>
    <cellStyle name="Normal 2 2 28 3" xfId="17620" xr:uid="{00000000-0005-0000-0000-00001B410000}"/>
    <cellStyle name="Normal 2 2 29" xfId="17621" xr:uid="{00000000-0005-0000-0000-00001C410000}"/>
    <cellStyle name="Normal 2 2 29 2" xfId="17622" xr:uid="{00000000-0005-0000-0000-00001D410000}"/>
    <cellStyle name="Normal 2 2 29 3" xfId="17623" xr:uid="{00000000-0005-0000-0000-00001E410000}"/>
    <cellStyle name="Normal 2 2 3" xfId="284" xr:uid="{00000000-0005-0000-0000-00001F410000}"/>
    <cellStyle name="Normal 2 2 3 10" xfId="17624" xr:uid="{00000000-0005-0000-0000-000020410000}"/>
    <cellStyle name="Normal 2 2 3 2" xfId="1261" xr:uid="{00000000-0005-0000-0000-000021410000}"/>
    <cellStyle name="Normal 2 2 3 2 2" xfId="1262" xr:uid="{00000000-0005-0000-0000-000022410000}"/>
    <cellStyle name="Normal 2 2 3 2 2 2" xfId="17625" xr:uid="{00000000-0005-0000-0000-000023410000}"/>
    <cellStyle name="Normal 2 2 3 2 2 2 2" xfId="17626" xr:uid="{00000000-0005-0000-0000-000024410000}"/>
    <cellStyle name="Normal 2 2 3 2 2 2 3" xfId="17627" xr:uid="{00000000-0005-0000-0000-000025410000}"/>
    <cellStyle name="Normal 2 2 3 2 2 3" xfId="17628" xr:uid="{00000000-0005-0000-0000-000026410000}"/>
    <cellStyle name="Normal 2 2 3 2 2 3 2" xfId="17629" xr:uid="{00000000-0005-0000-0000-000027410000}"/>
    <cellStyle name="Normal 2 2 3 2 3" xfId="17630" xr:uid="{00000000-0005-0000-0000-000028410000}"/>
    <cellStyle name="Normal 2 2 3 2 3 2" xfId="17631" xr:uid="{00000000-0005-0000-0000-000029410000}"/>
    <cellStyle name="Normal 2 2 3 2 3 3" xfId="17632" xr:uid="{00000000-0005-0000-0000-00002A410000}"/>
    <cellStyle name="Normal 2 2 3 2 4" xfId="17633" xr:uid="{00000000-0005-0000-0000-00002B410000}"/>
    <cellStyle name="Normal 2 2 3 2 4 2" xfId="17634" xr:uid="{00000000-0005-0000-0000-00002C410000}"/>
    <cellStyle name="Normal 2 2 3 3" xfId="1263" xr:uid="{00000000-0005-0000-0000-00002D410000}"/>
    <cellStyle name="Normal 2 2 3 3 10" xfId="17635" xr:uid="{00000000-0005-0000-0000-00002E410000}"/>
    <cellStyle name="Normal 2 2 3 3 11" xfId="17636" xr:uid="{00000000-0005-0000-0000-00002F410000}"/>
    <cellStyle name="Normal 2 2 3 3 12" xfId="17637" xr:uid="{00000000-0005-0000-0000-000030410000}"/>
    <cellStyle name="Normal 2 2 3 3 2" xfId="17638" xr:uid="{00000000-0005-0000-0000-000031410000}"/>
    <cellStyle name="Normal 2 2 3 3 2 10" xfId="17639" xr:uid="{00000000-0005-0000-0000-000032410000}"/>
    <cellStyle name="Normal 2 2 3 3 2 2" xfId="17640" xr:uid="{00000000-0005-0000-0000-000033410000}"/>
    <cellStyle name="Normal 2 2 3 3 2 2 2" xfId="17641" xr:uid="{00000000-0005-0000-0000-000034410000}"/>
    <cellStyle name="Normal 2 2 3 3 2 2 2 2" xfId="17642" xr:uid="{00000000-0005-0000-0000-000035410000}"/>
    <cellStyle name="Normal 2 2 3 3 2 2 2 2 2" xfId="17643" xr:uid="{00000000-0005-0000-0000-000036410000}"/>
    <cellStyle name="Normal 2 2 3 3 2 2 2 2 3" xfId="17644" xr:uid="{00000000-0005-0000-0000-000037410000}"/>
    <cellStyle name="Normal 2 2 3 3 2 2 2 3" xfId="17645" xr:uid="{00000000-0005-0000-0000-000038410000}"/>
    <cellStyle name="Normal 2 2 3 3 2 2 2 4" xfId="17646" xr:uid="{00000000-0005-0000-0000-000039410000}"/>
    <cellStyle name="Normal 2 2 3 3 2 2 2 5" xfId="17647" xr:uid="{00000000-0005-0000-0000-00003A410000}"/>
    <cellStyle name="Normal 2 2 3 3 2 2 3" xfId="17648" xr:uid="{00000000-0005-0000-0000-00003B410000}"/>
    <cellStyle name="Normal 2 2 3 3 2 2 3 2" xfId="17649" xr:uid="{00000000-0005-0000-0000-00003C410000}"/>
    <cellStyle name="Normal 2 2 3 3 2 2 3 3" xfId="17650" xr:uid="{00000000-0005-0000-0000-00003D410000}"/>
    <cellStyle name="Normal 2 2 3 3 2 2 4" xfId="17651" xr:uid="{00000000-0005-0000-0000-00003E410000}"/>
    <cellStyle name="Normal 2 2 3 3 2 2 5" xfId="17652" xr:uid="{00000000-0005-0000-0000-00003F410000}"/>
    <cellStyle name="Normal 2 2 3 3 2 2 6" xfId="17653" xr:uid="{00000000-0005-0000-0000-000040410000}"/>
    <cellStyle name="Normal 2 2 3 3 2 2 7" xfId="17654" xr:uid="{00000000-0005-0000-0000-000041410000}"/>
    <cellStyle name="Normal 2 2 3 3 2 2 8" xfId="17655" xr:uid="{00000000-0005-0000-0000-000042410000}"/>
    <cellStyle name="Normal 2 2 3 3 2 3" xfId="17656" xr:uid="{00000000-0005-0000-0000-000043410000}"/>
    <cellStyle name="Normal 2 2 3 3 2 3 2" xfId="17657" xr:uid="{00000000-0005-0000-0000-000044410000}"/>
    <cellStyle name="Normal 2 2 3 3 2 3 2 2" xfId="17658" xr:uid="{00000000-0005-0000-0000-000045410000}"/>
    <cellStyle name="Normal 2 2 3 3 2 3 2 3" xfId="17659" xr:uid="{00000000-0005-0000-0000-000046410000}"/>
    <cellStyle name="Normal 2 2 3 3 2 3 3" xfId="17660" xr:uid="{00000000-0005-0000-0000-000047410000}"/>
    <cellStyle name="Normal 2 2 3 3 2 3 4" xfId="17661" xr:uid="{00000000-0005-0000-0000-000048410000}"/>
    <cellStyle name="Normal 2 2 3 3 2 3 5" xfId="17662" xr:uid="{00000000-0005-0000-0000-000049410000}"/>
    <cellStyle name="Normal 2 2 3 3 2 4" xfId="17663" xr:uid="{00000000-0005-0000-0000-00004A410000}"/>
    <cellStyle name="Normal 2 2 3 3 2 4 2" xfId="17664" xr:uid="{00000000-0005-0000-0000-00004B410000}"/>
    <cellStyle name="Normal 2 2 3 3 2 4 3" xfId="17665" xr:uid="{00000000-0005-0000-0000-00004C410000}"/>
    <cellStyle name="Normal 2 2 3 3 2 5" xfId="17666" xr:uid="{00000000-0005-0000-0000-00004D410000}"/>
    <cellStyle name="Normal 2 2 3 3 2 5 2" xfId="17667" xr:uid="{00000000-0005-0000-0000-00004E410000}"/>
    <cellStyle name="Normal 2 2 3 3 2 6" xfId="17668" xr:uid="{00000000-0005-0000-0000-00004F410000}"/>
    <cellStyle name="Normal 2 2 3 3 2 6 2" xfId="17669" xr:uid="{00000000-0005-0000-0000-000050410000}"/>
    <cellStyle name="Normal 2 2 3 3 2 7" xfId="17670" xr:uid="{00000000-0005-0000-0000-000051410000}"/>
    <cellStyle name="Normal 2 2 3 3 2 8" xfId="17671" xr:uid="{00000000-0005-0000-0000-000052410000}"/>
    <cellStyle name="Normal 2 2 3 3 2 9" xfId="17672" xr:uid="{00000000-0005-0000-0000-000053410000}"/>
    <cellStyle name="Normal 2 2 3 3 2_Age_Gender" xfId="17673" xr:uid="{00000000-0005-0000-0000-000054410000}"/>
    <cellStyle name="Normal 2 2 3 3 3" xfId="17674" xr:uid="{00000000-0005-0000-0000-000055410000}"/>
    <cellStyle name="Normal 2 2 3 3 3 2" xfId="17675" xr:uid="{00000000-0005-0000-0000-000056410000}"/>
    <cellStyle name="Normal 2 2 3 3 3 2 2" xfId="17676" xr:uid="{00000000-0005-0000-0000-000057410000}"/>
    <cellStyle name="Normal 2 2 3 3 3 2 2 2" xfId="17677" xr:uid="{00000000-0005-0000-0000-000058410000}"/>
    <cellStyle name="Normal 2 2 3 3 3 2 2 3" xfId="17678" xr:uid="{00000000-0005-0000-0000-000059410000}"/>
    <cellStyle name="Normal 2 2 3 3 3 2 3" xfId="17679" xr:uid="{00000000-0005-0000-0000-00005A410000}"/>
    <cellStyle name="Normal 2 2 3 3 3 2 4" xfId="17680" xr:uid="{00000000-0005-0000-0000-00005B410000}"/>
    <cellStyle name="Normal 2 2 3 3 3 2 5" xfId="17681" xr:uid="{00000000-0005-0000-0000-00005C410000}"/>
    <cellStyle name="Normal 2 2 3 3 3 3" xfId="17682" xr:uid="{00000000-0005-0000-0000-00005D410000}"/>
    <cellStyle name="Normal 2 2 3 3 3 3 2" xfId="17683" xr:uid="{00000000-0005-0000-0000-00005E410000}"/>
    <cellStyle name="Normal 2 2 3 3 3 3 3" xfId="17684" xr:uid="{00000000-0005-0000-0000-00005F410000}"/>
    <cellStyle name="Normal 2 2 3 3 3 4" xfId="17685" xr:uid="{00000000-0005-0000-0000-000060410000}"/>
    <cellStyle name="Normal 2 2 3 3 3 5" xfId="17686" xr:uid="{00000000-0005-0000-0000-000061410000}"/>
    <cellStyle name="Normal 2 2 3 3 3 6" xfId="17687" xr:uid="{00000000-0005-0000-0000-000062410000}"/>
    <cellStyle name="Normal 2 2 3 3 3 7" xfId="17688" xr:uid="{00000000-0005-0000-0000-000063410000}"/>
    <cellStyle name="Normal 2 2 3 3 3 8" xfId="17689" xr:uid="{00000000-0005-0000-0000-000064410000}"/>
    <cellStyle name="Normal 2 2 3 3 4" xfId="17690" xr:uid="{00000000-0005-0000-0000-000065410000}"/>
    <cellStyle name="Normal 2 2 3 3 4 2" xfId="17691" xr:uid="{00000000-0005-0000-0000-000066410000}"/>
    <cellStyle name="Normal 2 2 3 3 4 2 2" xfId="17692" xr:uid="{00000000-0005-0000-0000-000067410000}"/>
    <cellStyle name="Normal 2 2 3 3 4 2 3" xfId="17693" xr:uid="{00000000-0005-0000-0000-000068410000}"/>
    <cellStyle name="Normal 2 2 3 3 4 3" xfId="17694" xr:uid="{00000000-0005-0000-0000-000069410000}"/>
    <cellStyle name="Normal 2 2 3 3 4 4" xfId="17695" xr:uid="{00000000-0005-0000-0000-00006A410000}"/>
    <cellStyle name="Normal 2 2 3 3 4 5" xfId="17696" xr:uid="{00000000-0005-0000-0000-00006B410000}"/>
    <cellStyle name="Normal 2 2 3 3 4 6" xfId="17697" xr:uid="{00000000-0005-0000-0000-00006C410000}"/>
    <cellStyle name="Normal 2 2 3 3 4 7" xfId="17698" xr:uid="{00000000-0005-0000-0000-00006D410000}"/>
    <cellStyle name="Normal 2 2 3 3 5" xfId="17699" xr:uid="{00000000-0005-0000-0000-00006E410000}"/>
    <cellStyle name="Normal 2 2 3 3 5 2" xfId="17700" xr:uid="{00000000-0005-0000-0000-00006F410000}"/>
    <cellStyle name="Normal 2 2 3 3 5 2 2" xfId="17701" xr:uid="{00000000-0005-0000-0000-000070410000}"/>
    <cellStyle name="Normal 2 2 3 3 5 2 3" xfId="17702" xr:uid="{00000000-0005-0000-0000-000071410000}"/>
    <cellStyle name="Normal 2 2 3 3 5 3" xfId="17703" xr:uid="{00000000-0005-0000-0000-000072410000}"/>
    <cellStyle name="Normal 2 2 3 3 5 4" xfId="17704" xr:uid="{00000000-0005-0000-0000-000073410000}"/>
    <cellStyle name="Normal 2 2 3 3 5 5" xfId="17705" xr:uid="{00000000-0005-0000-0000-000074410000}"/>
    <cellStyle name="Normal 2 2 3 3 6" xfId="17706" xr:uid="{00000000-0005-0000-0000-000075410000}"/>
    <cellStyle name="Normal 2 2 3 3 6 2" xfId="17707" xr:uid="{00000000-0005-0000-0000-000076410000}"/>
    <cellStyle name="Normal 2 2 3 3 6 3" xfId="17708" xr:uid="{00000000-0005-0000-0000-000077410000}"/>
    <cellStyle name="Normal 2 2 3 3 7" xfId="17709" xr:uid="{00000000-0005-0000-0000-000078410000}"/>
    <cellStyle name="Normal 2 2 3 3 7 2" xfId="17710" xr:uid="{00000000-0005-0000-0000-000079410000}"/>
    <cellStyle name="Normal 2 2 3 3 8" xfId="17711" xr:uid="{00000000-0005-0000-0000-00007A410000}"/>
    <cellStyle name="Normal 2 2 3 3 8 2" xfId="17712" xr:uid="{00000000-0005-0000-0000-00007B410000}"/>
    <cellStyle name="Normal 2 2 3 3 9" xfId="17713" xr:uid="{00000000-0005-0000-0000-00007C410000}"/>
    <cellStyle name="Normal 2 2 3 3_Age_Gender" xfId="17714" xr:uid="{00000000-0005-0000-0000-00007D410000}"/>
    <cellStyle name="Normal 2 2 3 4" xfId="1264" xr:uid="{00000000-0005-0000-0000-00007E410000}"/>
    <cellStyle name="Normal 2 2 3 4 2" xfId="17715" xr:uid="{00000000-0005-0000-0000-00007F410000}"/>
    <cellStyle name="Normal 2 2 3 4 2 2" xfId="17716" xr:uid="{00000000-0005-0000-0000-000080410000}"/>
    <cellStyle name="Normal 2 2 3 4 2 3" xfId="17717" xr:uid="{00000000-0005-0000-0000-000081410000}"/>
    <cellStyle name="Normal 2 2 3 4 3" xfId="17718" xr:uid="{00000000-0005-0000-0000-000082410000}"/>
    <cellStyle name="Normal 2 2 3 4 3 2" xfId="17719" xr:uid="{00000000-0005-0000-0000-000083410000}"/>
    <cellStyle name="Normal 2 2 3 5" xfId="17720" xr:uid="{00000000-0005-0000-0000-000084410000}"/>
    <cellStyle name="Normal 2 2 3 5 2" xfId="17721" xr:uid="{00000000-0005-0000-0000-000085410000}"/>
    <cellStyle name="Normal 2 2 3 5 3" xfId="17722" xr:uid="{00000000-0005-0000-0000-000086410000}"/>
    <cellStyle name="Normal 2 2 3 6" xfId="17723" xr:uid="{00000000-0005-0000-0000-000087410000}"/>
    <cellStyle name="Normal 2 2 3 6 2" xfId="17724" xr:uid="{00000000-0005-0000-0000-000088410000}"/>
    <cellStyle name="Normal 2 2 3 7" xfId="17725" xr:uid="{00000000-0005-0000-0000-000089410000}"/>
    <cellStyle name="Normal 2 2 3 8" xfId="17726" xr:uid="{00000000-0005-0000-0000-00008A410000}"/>
    <cellStyle name="Normal 2 2 3 8 2" xfId="17727" xr:uid="{00000000-0005-0000-0000-00008B410000}"/>
    <cellStyle name="Normal 2 2 3 9" xfId="17728" xr:uid="{00000000-0005-0000-0000-00008C410000}"/>
    <cellStyle name="Normal 2 2 30" xfId="17729" xr:uid="{00000000-0005-0000-0000-00008D410000}"/>
    <cellStyle name="Normal 2 2 30 2" xfId="17730" xr:uid="{00000000-0005-0000-0000-00008E410000}"/>
    <cellStyle name="Normal 2 2 31" xfId="17731" xr:uid="{00000000-0005-0000-0000-00008F410000}"/>
    <cellStyle name="Normal 2 2 32" xfId="17732" xr:uid="{00000000-0005-0000-0000-000090410000}"/>
    <cellStyle name="Normal 2 2 33" xfId="17733" xr:uid="{00000000-0005-0000-0000-000091410000}"/>
    <cellStyle name="Normal 2 2 34" xfId="17734" xr:uid="{00000000-0005-0000-0000-000092410000}"/>
    <cellStyle name="Normal 2 2 4" xfId="285" xr:uid="{00000000-0005-0000-0000-000093410000}"/>
    <cellStyle name="Normal 2 2 4 10" xfId="17735" xr:uid="{00000000-0005-0000-0000-000094410000}"/>
    <cellStyle name="Normal 2 2 4 10 2" xfId="17736" xr:uid="{00000000-0005-0000-0000-000095410000}"/>
    <cellStyle name="Normal 2 2 4 11" xfId="17737" xr:uid="{00000000-0005-0000-0000-000096410000}"/>
    <cellStyle name="Normal 2 2 4 12" xfId="17738" xr:uid="{00000000-0005-0000-0000-000097410000}"/>
    <cellStyle name="Normal 2 2 4 12 2" xfId="17739" xr:uid="{00000000-0005-0000-0000-000098410000}"/>
    <cellStyle name="Normal 2 2 4 13" xfId="17740" xr:uid="{00000000-0005-0000-0000-000099410000}"/>
    <cellStyle name="Normal 2 2 4 14" xfId="17741" xr:uid="{00000000-0005-0000-0000-00009A410000}"/>
    <cellStyle name="Normal 2 2 4 2" xfId="286" xr:uid="{00000000-0005-0000-0000-00009B410000}"/>
    <cellStyle name="Normal 2 2 4 2 10" xfId="17742" xr:uid="{00000000-0005-0000-0000-00009C410000}"/>
    <cellStyle name="Normal 2 2 4 2 11" xfId="17743" xr:uid="{00000000-0005-0000-0000-00009D410000}"/>
    <cellStyle name="Normal 2 2 4 2 2" xfId="287" xr:uid="{00000000-0005-0000-0000-00009E410000}"/>
    <cellStyle name="Normal 2 2 4 2 2 10" xfId="17744" xr:uid="{00000000-0005-0000-0000-00009F410000}"/>
    <cellStyle name="Normal 2 2 4 2 2 10 2" xfId="17745" xr:uid="{00000000-0005-0000-0000-0000A0410000}"/>
    <cellStyle name="Normal 2 2 4 2 2 11" xfId="17746" xr:uid="{00000000-0005-0000-0000-0000A1410000}"/>
    <cellStyle name="Normal 2 2 4 2 2 11 2" xfId="17747" xr:uid="{00000000-0005-0000-0000-0000A2410000}"/>
    <cellStyle name="Normal 2 2 4 2 2 12" xfId="17748" xr:uid="{00000000-0005-0000-0000-0000A3410000}"/>
    <cellStyle name="Normal 2 2 4 2 2 13" xfId="17749" xr:uid="{00000000-0005-0000-0000-0000A4410000}"/>
    <cellStyle name="Normal 2 2 4 2 2 14" xfId="17750" xr:uid="{00000000-0005-0000-0000-0000A5410000}"/>
    <cellStyle name="Normal 2 2 4 2 2 15" xfId="17751" xr:uid="{00000000-0005-0000-0000-0000A6410000}"/>
    <cellStyle name="Normal 2 2 4 2 2 2" xfId="288" xr:uid="{00000000-0005-0000-0000-0000A7410000}"/>
    <cellStyle name="Normal 2 2 4 2 2 2 10" xfId="17752" xr:uid="{00000000-0005-0000-0000-0000A8410000}"/>
    <cellStyle name="Normal 2 2 4 2 2 2 11" xfId="17753" xr:uid="{00000000-0005-0000-0000-0000A9410000}"/>
    <cellStyle name="Normal 2 2 4 2 2 2 2" xfId="289" xr:uid="{00000000-0005-0000-0000-0000AA410000}"/>
    <cellStyle name="Normal 2 2 4 2 2 2 2 10" xfId="17754" xr:uid="{00000000-0005-0000-0000-0000AB410000}"/>
    <cellStyle name="Normal 2 2 4 2 2 2 2 11" xfId="17755" xr:uid="{00000000-0005-0000-0000-0000AC410000}"/>
    <cellStyle name="Normal 2 2 4 2 2 2 2 12" xfId="17756" xr:uid="{00000000-0005-0000-0000-0000AD410000}"/>
    <cellStyle name="Normal 2 2 4 2 2 2 2 13" xfId="17757" xr:uid="{00000000-0005-0000-0000-0000AE410000}"/>
    <cellStyle name="Normal 2 2 4 2 2 2 2 2" xfId="290" xr:uid="{00000000-0005-0000-0000-0000AF410000}"/>
    <cellStyle name="Normal 2 2 4 2 2 2 2 2 10" xfId="17758" xr:uid="{00000000-0005-0000-0000-0000B0410000}"/>
    <cellStyle name="Normal 2 2 4 2 2 2 2 2 11" xfId="17759" xr:uid="{00000000-0005-0000-0000-0000B1410000}"/>
    <cellStyle name="Normal 2 2 4 2 2 2 2 2 2" xfId="291" xr:uid="{00000000-0005-0000-0000-0000B2410000}"/>
    <cellStyle name="Normal 2 2 4 2 2 2 2 2 2 10" xfId="17760" xr:uid="{00000000-0005-0000-0000-0000B3410000}"/>
    <cellStyle name="Normal 2 2 4 2 2 2 2 2 2 11" xfId="17761" xr:uid="{00000000-0005-0000-0000-0000B4410000}"/>
    <cellStyle name="Normal 2 2 4 2 2 2 2 2 2 12" xfId="17762" xr:uid="{00000000-0005-0000-0000-0000B5410000}"/>
    <cellStyle name="Normal 2 2 4 2 2 2 2 2 2 2" xfId="17763" xr:uid="{00000000-0005-0000-0000-0000B6410000}"/>
    <cellStyle name="Normal 2 2 4 2 2 2 2 2 2 2 10" xfId="17764" xr:uid="{00000000-0005-0000-0000-0000B7410000}"/>
    <cellStyle name="Normal 2 2 4 2 2 2 2 2 2 2 2" xfId="17765" xr:uid="{00000000-0005-0000-0000-0000B8410000}"/>
    <cellStyle name="Normal 2 2 4 2 2 2 2 2 2 2 2 2" xfId="17766" xr:uid="{00000000-0005-0000-0000-0000B9410000}"/>
    <cellStyle name="Normal 2 2 4 2 2 2 2 2 2 2 2 2 2" xfId="17767" xr:uid="{00000000-0005-0000-0000-0000BA410000}"/>
    <cellStyle name="Normal 2 2 4 2 2 2 2 2 2 2 2 2 2 2" xfId="17768" xr:uid="{00000000-0005-0000-0000-0000BB410000}"/>
    <cellStyle name="Normal 2 2 4 2 2 2 2 2 2 2 2 2 2 3" xfId="17769" xr:uid="{00000000-0005-0000-0000-0000BC410000}"/>
    <cellStyle name="Normal 2 2 4 2 2 2 2 2 2 2 2 2 3" xfId="17770" xr:uid="{00000000-0005-0000-0000-0000BD410000}"/>
    <cellStyle name="Normal 2 2 4 2 2 2 2 2 2 2 2 2 4" xfId="17771" xr:uid="{00000000-0005-0000-0000-0000BE410000}"/>
    <cellStyle name="Normal 2 2 4 2 2 2 2 2 2 2 2 2 5" xfId="17772" xr:uid="{00000000-0005-0000-0000-0000BF410000}"/>
    <cellStyle name="Normal 2 2 4 2 2 2 2 2 2 2 2 3" xfId="17773" xr:uid="{00000000-0005-0000-0000-0000C0410000}"/>
    <cellStyle name="Normal 2 2 4 2 2 2 2 2 2 2 2 3 2" xfId="17774" xr:uid="{00000000-0005-0000-0000-0000C1410000}"/>
    <cellStyle name="Normal 2 2 4 2 2 2 2 2 2 2 2 3 3" xfId="17775" xr:uid="{00000000-0005-0000-0000-0000C2410000}"/>
    <cellStyle name="Normal 2 2 4 2 2 2 2 2 2 2 2 4" xfId="17776" xr:uid="{00000000-0005-0000-0000-0000C3410000}"/>
    <cellStyle name="Normal 2 2 4 2 2 2 2 2 2 2 2 5" xfId="17777" xr:uid="{00000000-0005-0000-0000-0000C4410000}"/>
    <cellStyle name="Normal 2 2 4 2 2 2 2 2 2 2 2 6" xfId="17778" xr:uid="{00000000-0005-0000-0000-0000C5410000}"/>
    <cellStyle name="Normal 2 2 4 2 2 2 2 2 2 2 2 7" xfId="17779" xr:uid="{00000000-0005-0000-0000-0000C6410000}"/>
    <cellStyle name="Normal 2 2 4 2 2 2 2 2 2 2 2 8" xfId="17780" xr:uid="{00000000-0005-0000-0000-0000C7410000}"/>
    <cellStyle name="Normal 2 2 4 2 2 2 2 2 2 2 3" xfId="17781" xr:uid="{00000000-0005-0000-0000-0000C8410000}"/>
    <cellStyle name="Normal 2 2 4 2 2 2 2 2 2 2 3 2" xfId="17782" xr:uid="{00000000-0005-0000-0000-0000C9410000}"/>
    <cellStyle name="Normal 2 2 4 2 2 2 2 2 2 2 3 2 2" xfId="17783" xr:uid="{00000000-0005-0000-0000-0000CA410000}"/>
    <cellStyle name="Normal 2 2 4 2 2 2 2 2 2 2 3 2 3" xfId="17784" xr:uid="{00000000-0005-0000-0000-0000CB410000}"/>
    <cellStyle name="Normal 2 2 4 2 2 2 2 2 2 2 3 3" xfId="17785" xr:uid="{00000000-0005-0000-0000-0000CC410000}"/>
    <cellStyle name="Normal 2 2 4 2 2 2 2 2 2 2 3 4" xfId="17786" xr:uid="{00000000-0005-0000-0000-0000CD410000}"/>
    <cellStyle name="Normal 2 2 4 2 2 2 2 2 2 2 3 5" xfId="17787" xr:uid="{00000000-0005-0000-0000-0000CE410000}"/>
    <cellStyle name="Normal 2 2 4 2 2 2 2 2 2 2 4" xfId="17788" xr:uid="{00000000-0005-0000-0000-0000CF410000}"/>
    <cellStyle name="Normal 2 2 4 2 2 2 2 2 2 2 4 2" xfId="17789" xr:uid="{00000000-0005-0000-0000-0000D0410000}"/>
    <cellStyle name="Normal 2 2 4 2 2 2 2 2 2 2 4 3" xfId="17790" xr:uid="{00000000-0005-0000-0000-0000D1410000}"/>
    <cellStyle name="Normal 2 2 4 2 2 2 2 2 2 2 5" xfId="17791" xr:uid="{00000000-0005-0000-0000-0000D2410000}"/>
    <cellStyle name="Normal 2 2 4 2 2 2 2 2 2 2 5 2" xfId="17792" xr:uid="{00000000-0005-0000-0000-0000D3410000}"/>
    <cellStyle name="Normal 2 2 4 2 2 2 2 2 2 2 6" xfId="17793" xr:uid="{00000000-0005-0000-0000-0000D4410000}"/>
    <cellStyle name="Normal 2 2 4 2 2 2 2 2 2 2 6 2" xfId="17794" xr:uid="{00000000-0005-0000-0000-0000D5410000}"/>
    <cellStyle name="Normal 2 2 4 2 2 2 2 2 2 2 7" xfId="17795" xr:uid="{00000000-0005-0000-0000-0000D6410000}"/>
    <cellStyle name="Normal 2 2 4 2 2 2 2 2 2 2 8" xfId="17796" xr:uid="{00000000-0005-0000-0000-0000D7410000}"/>
    <cellStyle name="Normal 2 2 4 2 2 2 2 2 2 2 9" xfId="17797" xr:uid="{00000000-0005-0000-0000-0000D8410000}"/>
    <cellStyle name="Normal 2 2 4 2 2 2 2 2 2 2_Age_Gender" xfId="17798" xr:uid="{00000000-0005-0000-0000-0000D9410000}"/>
    <cellStyle name="Normal 2 2 4 2 2 2 2 2 2 3" xfId="17799" xr:uid="{00000000-0005-0000-0000-0000DA410000}"/>
    <cellStyle name="Normal 2 2 4 2 2 2 2 2 2 3 2" xfId="17800" xr:uid="{00000000-0005-0000-0000-0000DB410000}"/>
    <cellStyle name="Normal 2 2 4 2 2 2 2 2 2 3 2 2" xfId="17801" xr:uid="{00000000-0005-0000-0000-0000DC410000}"/>
    <cellStyle name="Normal 2 2 4 2 2 2 2 2 2 3 2 2 2" xfId="17802" xr:uid="{00000000-0005-0000-0000-0000DD410000}"/>
    <cellStyle name="Normal 2 2 4 2 2 2 2 2 2 3 2 2 3" xfId="17803" xr:uid="{00000000-0005-0000-0000-0000DE410000}"/>
    <cellStyle name="Normal 2 2 4 2 2 2 2 2 2 3 2 3" xfId="17804" xr:uid="{00000000-0005-0000-0000-0000DF410000}"/>
    <cellStyle name="Normal 2 2 4 2 2 2 2 2 2 3 2 4" xfId="17805" xr:uid="{00000000-0005-0000-0000-0000E0410000}"/>
    <cellStyle name="Normal 2 2 4 2 2 2 2 2 2 3 2 5" xfId="17806" xr:uid="{00000000-0005-0000-0000-0000E1410000}"/>
    <cellStyle name="Normal 2 2 4 2 2 2 2 2 2 3 3" xfId="17807" xr:uid="{00000000-0005-0000-0000-0000E2410000}"/>
    <cellStyle name="Normal 2 2 4 2 2 2 2 2 2 3 3 2" xfId="17808" xr:uid="{00000000-0005-0000-0000-0000E3410000}"/>
    <cellStyle name="Normal 2 2 4 2 2 2 2 2 2 3 3 3" xfId="17809" xr:uid="{00000000-0005-0000-0000-0000E4410000}"/>
    <cellStyle name="Normal 2 2 4 2 2 2 2 2 2 3 4" xfId="17810" xr:uid="{00000000-0005-0000-0000-0000E5410000}"/>
    <cellStyle name="Normal 2 2 4 2 2 2 2 2 2 3 5" xfId="17811" xr:uid="{00000000-0005-0000-0000-0000E6410000}"/>
    <cellStyle name="Normal 2 2 4 2 2 2 2 2 2 3 6" xfId="17812" xr:uid="{00000000-0005-0000-0000-0000E7410000}"/>
    <cellStyle name="Normal 2 2 4 2 2 2 2 2 2 3 7" xfId="17813" xr:uid="{00000000-0005-0000-0000-0000E8410000}"/>
    <cellStyle name="Normal 2 2 4 2 2 2 2 2 2 3 8" xfId="17814" xr:uid="{00000000-0005-0000-0000-0000E9410000}"/>
    <cellStyle name="Normal 2 2 4 2 2 2 2 2 2 4" xfId="17815" xr:uid="{00000000-0005-0000-0000-0000EA410000}"/>
    <cellStyle name="Normal 2 2 4 2 2 2 2 2 2 4 2" xfId="17816" xr:uid="{00000000-0005-0000-0000-0000EB410000}"/>
    <cellStyle name="Normal 2 2 4 2 2 2 2 2 2 4 2 2" xfId="17817" xr:uid="{00000000-0005-0000-0000-0000EC410000}"/>
    <cellStyle name="Normal 2 2 4 2 2 2 2 2 2 4 2 3" xfId="17818" xr:uid="{00000000-0005-0000-0000-0000ED410000}"/>
    <cellStyle name="Normal 2 2 4 2 2 2 2 2 2 4 3" xfId="17819" xr:uid="{00000000-0005-0000-0000-0000EE410000}"/>
    <cellStyle name="Normal 2 2 4 2 2 2 2 2 2 4 4" xfId="17820" xr:uid="{00000000-0005-0000-0000-0000EF410000}"/>
    <cellStyle name="Normal 2 2 4 2 2 2 2 2 2 4 5" xfId="17821" xr:uid="{00000000-0005-0000-0000-0000F0410000}"/>
    <cellStyle name="Normal 2 2 4 2 2 2 2 2 2 4 6" xfId="17822" xr:uid="{00000000-0005-0000-0000-0000F1410000}"/>
    <cellStyle name="Normal 2 2 4 2 2 2 2 2 2 4 7" xfId="17823" xr:uid="{00000000-0005-0000-0000-0000F2410000}"/>
    <cellStyle name="Normal 2 2 4 2 2 2 2 2 2 5" xfId="17824" xr:uid="{00000000-0005-0000-0000-0000F3410000}"/>
    <cellStyle name="Normal 2 2 4 2 2 2 2 2 2 5 2" xfId="17825" xr:uid="{00000000-0005-0000-0000-0000F4410000}"/>
    <cellStyle name="Normal 2 2 4 2 2 2 2 2 2 5 2 2" xfId="17826" xr:uid="{00000000-0005-0000-0000-0000F5410000}"/>
    <cellStyle name="Normal 2 2 4 2 2 2 2 2 2 5 2 3" xfId="17827" xr:uid="{00000000-0005-0000-0000-0000F6410000}"/>
    <cellStyle name="Normal 2 2 4 2 2 2 2 2 2 5 3" xfId="17828" xr:uid="{00000000-0005-0000-0000-0000F7410000}"/>
    <cellStyle name="Normal 2 2 4 2 2 2 2 2 2 5 4" xfId="17829" xr:uid="{00000000-0005-0000-0000-0000F8410000}"/>
    <cellStyle name="Normal 2 2 4 2 2 2 2 2 2 5 5" xfId="17830" xr:uid="{00000000-0005-0000-0000-0000F9410000}"/>
    <cellStyle name="Normal 2 2 4 2 2 2 2 2 2 6" xfId="17831" xr:uid="{00000000-0005-0000-0000-0000FA410000}"/>
    <cellStyle name="Normal 2 2 4 2 2 2 2 2 2 6 2" xfId="17832" xr:uid="{00000000-0005-0000-0000-0000FB410000}"/>
    <cellStyle name="Normal 2 2 4 2 2 2 2 2 2 6 3" xfId="17833" xr:uid="{00000000-0005-0000-0000-0000FC410000}"/>
    <cellStyle name="Normal 2 2 4 2 2 2 2 2 2 7" xfId="17834" xr:uid="{00000000-0005-0000-0000-0000FD410000}"/>
    <cellStyle name="Normal 2 2 4 2 2 2 2 2 2 7 2" xfId="17835" xr:uid="{00000000-0005-0000-0000-0000FE410000}"/>
    <cellStyle name="Normal 2 2 4 2 2 2 2 2 2 8" xfId="17836" xr:uid="{00000000-0005-0000-0000-0000FF410000}"/>
    <cellStyle name="Normal 2 2 4 2 2 2 2 2 2 8 2" xfId="17837" xr:uid="{00000000-0005-0000-0000-000000420000}"/>
    <cellStyle name="Normal 2 2 4 2 2 2 2 2 2 9" xfId="17838" xr:uid="{00000000-0005-0000-0000-000001420000}"/>
    <cellStyle name="Normal 2 2 4 2 2 2 2 2 2_Age_Gender" xfId="17839" xr:uid="{00000000-0005-0000-0000-000002420000}"/>
    <cellStyle name="Normal 2 2 4 2 2 2 2 2 3" xfId="17840" xr:uid="{00000000-0005-0000-0000-000003420000}"/>
    <cellStyle name="Normal 2 2 4 2 2 2 2 2 3 2" xfId="17841" xr:uid="{00000000-0005-0000-0000-000004420000}"/>
    <cellStyle name="Normal 2 2 4 2 2 2 2 2 4" xfId="17842" xr:uid="{00000000-0005-0000-0000-000005420000}"/>
    <cellStyle name="Normal 2 2 4 2 2 2 2 2 5" xfId="17843" xr:uid="{00000000-0005-0000-0000-000006420000}"/>
    <cellStyle name="Normal 2 2 4 2 2 2 2 2 6" xfId="17844" xr:uid="{00000000-0005-0000-0000-000007420000}"/>
    <cellStyle name="Normal 2 2 4 2 2 2 2 2 7" xfId="17845" xr:uid="{00000000-0005-0000-0000-000008420000}"/>
    <cellStyle name="Normal 2 2 4 2 2 2 2 2 8" xfId="17846" xr:uid="{00000000-0005-0000-0000-000009420000}"/>
    <cellStyle name="Normal 2 2 4 2 2 2 2 2 9" xfId="17847" xr:uid="{00000000-0005-0000-0000-00000A420000}"/>
    <cellStyle name="Normal 2 2 4 2 2 2 2 2_Age_Gender" xfId="17848" xr:uid="{00000000-0005-0000-0000-00000B420000}"/>
    <cellStyle name="Normal 2 2 4 2 2 2 2 3" xfId="17849" xr:uid="{00000000-0005-0000-0000-00000C420000}"/>
    <cellStyle name="Normal 2 2 4 2 2 2 2 3 10" xfId="17850" xr:uid="{00000000-0005-0000-0000-00000D420000}"/>
    <cellStyle name="Normal 2 2 4 2 2 2 2 3 2" xfId="17851" xr:uid="{00000000-0005-0000-0000-00000E420000}"/>
    <cellStyle name="Normal 2 2 4 2 2 2 2 3 2 2" xfId="17852" xr:uid="{00000000-0005-0000-0000-00000F420000}"/>
    <cellStyle name="Normal 2 2 4 2 2 2 2 3 2 2 2" xfId="17853" xr:uid="{00000000-0005-0000-0000-000010420000}"/>
    <cellStyle name="Normal 2 2 4 2 2 2 2 3 2 2 2 2" xfId="17854" xr:uid="{00000000-0005-0000-0000-000011420000}"/>
    <cellStyle name="Normal 2 2 4 2 2 2 2 3 2 2 2 3" xfId="17855" xr:uid="{00000000-0005-0000-0000-000012420000}"/>
    <cellStyle name="Normal 2 2 4 2 2 2 2 3 2 2 3" xfId="17856" xr:uid="{00000000-0005-0000-0000-000013420000}"/>
    <cellStyle name="Normal 2 2 4 2 2 2 2 3 2 2 4" xfId="17857" xr:uid="{00000000-0005-0000-0000-000014420000}"/>
    <cellStyle name="Normal 2 2 4 2 2 2 2 3 2 2 5" xfId="17858" xr:uid="{00000000-0005-0000-0000-000015420000}"/>
    <cellStyle name="Normal 2 2 4 2 2 2 2 3 2 3" xfId="17859" xr:uid="{00000000-0005-0000-0000-000016420000}"/>
    <cellStyle name="Normal 2 2 4 2 2 2 2 3 2 3 2" xfId="17860" xr:uid="{00000000-0005-0000-0000-000017420000}"/>
    <cellStyle name="Normal 2 2 4 2 2 2 2 3 2 3 3" xfId="17861" xr:uid="{00000000-0005-0000-0000-000018420000}"/>
    <cellStyle name="Normal 2 2 4 2 2 2 2 3 2 4" xfId="17862" xr:uid="{00000000-0005-0000-0000-000019420000}"/>
    <cellStyle name="Normal 2 2 4 2 2 2 2 3 2 5" xfId="17863" xr:uid="{00000000-0005-0000-0000-00001A420000}"/>
    <cellStyle name="Normal 2 2 4 2 2 2 2 3 2 6" xfId="17864" xr:uid="{00000000-0005-0000-0000-00001B420000}"/>
    <cellStyle name="Normal 2 2 4 2 2 2 2 3 2 7" xfId="17865" xr:uid="{00000000-0005-0000-0000-00001C420000}"/>
    <cellStyle name="Normal 2 2 4 2 2 2 2 3 2 8" xfId="17866" xr:uid="{00000000-0005-0000-0000-00001D420000}"/>
    <cellStyle name="Normal 2 2 4 2 2 2 2 3 3" xfId="17867" xr:uid="{00000000-0005-0000-0000-00001E420000}"/>
    <cellStyle name="Normal 2 2 4 2 2 2 2 3 3 2" xfId="17868" xr:uid="{00000000-0005-0000-0000-00001F420000}"/>
    <cellStyle name="Normal 2 2 4 2 2 2 2 3 3 2 2" xfId="17869" xr:uid="{00000000-0005-0000-0000-000020420000}"/>
    <cellStyle name="Normal 2 2 4 2 2 2 2 3 3 2 3" xfId="17870" xr:uid="{00000000-0005-0000-0000-000021420000}"/>
    <cellStyle name="Normal 2 2 4 2 2 2 2 3 3 3" xfId="17871" xr:uid="{00000000-0005-0000-0000-000022420000}"/>
    <cellStyle name="Normal 2 2 4 2 2 2 2 3 3 4" xfId="17872" xr:uid="{00000000-0005-0000-0000-000023420000}"/>
    <cellStyle name="Normal 2 2 4 2 2 2 2 3 3 5" xfId="17873" xr:uid="{00000000-0005-0000-0000-000024420000}"/>
    <cellStyle name="Normal 2 2 4 2 2 2 2 3 4" xfId="17874" xr:uid="{00000000-0005-0000-0000-000025420000}"/>
    <cellStyle name="Normal 2 2 4 2 2 2 2 3 4 2" xfId="17875" xr:uid="{00000000-0005-0000-0000-000026420000}"/>
    <cellStyle name="Normal 2 2 4 2 2 2 2 3 4 3" xfId="17876" xr:uid="{00000000-0005-0000-0000-000027420000}"/>
    <cellStyle name="Normal 2 2 4 2 2 2 2 3 5" xfId="17877" xr:uid="{00000000-0005-0000-0000-000028420000}"/>
    <cellStyle name="Normal 2 2 4 2 2 2 2 3 5 2" xfId="17878" xr:uid="{00000000-0005-0000-0000-000029420000}"/>
    <cellStyle name="Normal 2 2 4 2 2 2 2 3 6" xfId="17879" xr:uid="{00000000-0005-0000-0000-00002A420000}"/>
    <cellStyle name="Normal 2 2 4 2 2 2 2 3 6 2" xfId="17880" xr:uid="{00000000-0005-0000-0000-00002B420000}"/>
    <cellStyle name="Normal 2 2 4 2 2 2 2 3 7" xfId="17881" xr:uid="{00000000-0005-0000-0000-00002C420000}"/>
    <cellStyle name="Normal 2 2 4 2 2 2 2 3 8" xfId="17882" xr:uid="{00000000-0005-0000-0000-00002D420000}"/>
    <cellStyle name="Normal 2 2 4 2 2 2 2 3 9" xfId="17883" xr:uid="{00000000-0005-0000-0000-00002E420000}"/>
    <cellStyle name="Normal 2 2 4 2 2 2 2 3_Age_Gender" xfId="17884" xr:uid="{00000000-0005-0000-0000-00002F420000}"/>
    <cellStyle name="Normal 2 2 4 2 2 2 2 4" xfId="17885" xr:uid="{00000000-0005-0000-0000-000030420000}"/>
    <cellStyle name="Normal 2 2 4 2 2 2 2 4 2" xfId="17886" xr:uid="{00000000-0005-0000-0000-000031420000}"/>
    <cellStyle name="Normal 2 2 4 2 2 2 2 4 2 2" xfId="17887" xr:uid="{00000000-0005-0000-0000-000032420000}"/>
    <cellStyle name="Normal 2 2 4 2 2 2 2 4 2 2 2" xfId="17888" xr:uid="{00000000-0005-0000-0000-000033420000}"/>
    <cellStyle name="Normal 2 2 4 2 2 2 2 4 2 2 3" xfId="17889" xr:uid="{00000000-0005-0000-0000-000034420000}"/>
    <cellStyle name="Normal 2 2 4 2 2 2 2 4 2 3" xfId="17890" xr:uid="{00000000-0005-0000-0000-000035420000}"/>
    <cellStyle name="Normal 2 2 4 2 2 2 2 4 2 4" xfId="17891" xr:uid="{00000000-0005-0000-0000-000036420000}"/>
    <cellStyle name="Normal 2 2 4 2 2 2 2 4 2 5" xfId="17892" xr:uid="{00000000-0005-0000-0000-000037420000}"/>
    <cellStyle name="Normal 2 2 4 2 2 2 2 4 3" xfId="17893" xr:uid="{00000000-0005-0000-0000-000038420000}"/>
    <cellStyle name="Normal 2 2 4 2 2 2 2 4 3 2" xfId="17894" xr:uid="{00000000-0005-0000-0000-000039420000}"/>
    <cellStyle name="Normal 2 2 4 2 2 2 2 4 3 3" xfId="17895" xr:uid="{00000000-0005-0000-0000-00003A420000}"/>
    <cellStyle name="Normal 2 2 4 2 2 2 2 4 4" xfId="17896" xr:uid="{00000000-0005-0000-0000-00003B420000}"/>
    <cellStyle name="Normal 2 2 4 2 2 2 2 4 5" xfId="17897" xr:uid="{00000000-0005-0000-0000-00003C420000}"/>
    <cellStyle name="Normal 2 2 4 2 2 2 2 4 6" xfId="17898" xr:uid="{00000000-0005-0000-0000-00003D420000}"/>
    <cellStyle name="Normal 2 2 4 2 2 2 2 4 7" xfId="17899" xr:uid="{00000000-0005-0000-0000-00003E420000}"/>
    <cellStyle name="Normal 2 2 4 2 2 2 2 4 8" xfId="17900" xr:uid="{00000000-0005-0000-0000-00003F420000}"/>
    <cellStyle name="Normal 2 2 4 2 2 2 2 5" xfId="17901" xr:uid="{00000000-0005-0000-0000-000040420000}"/>
    <cellStyle name="Normal 2 2 4 2 2 2 2 5 2" xfId="17902" xr:uid="{00000000-0005-0000-0000-000041420000}"/>
    <cellStyle name="Normal 2 2 4 2 2 2 2 5 2 2" xfId="17903" xr:uid="{00000000-0005-0000-0000-000042420000}"/>
    <cellStyle name="Normal 2 2 4 2 2 2 2 5 2 3" xfId="17904" xr:uid="{00000000-0005-0000-0000-000043420000}"/>
    <cellStyle name="Normal 2 2 4 2 2 2 2 5 3" xfId="17905" xr:uid="{00000000-0005-0000-0000-000044420000}"/>
    <cellStyle name="Normal 2 2 4 2 2 2 2 5 4" xfId="17906" xr:uid="{00000000-0005-0000-0000-000045420000}"/>
    <cellStyle name="Normal 2 2 4 2 2 2 2 5 5" xfId="17907" xr:uid="{00000000-0005-0000-0000-000046420000}"/>
    <cellStyle name="Normal 2 2 4 2 2 2 2 5 6" xfId="17908" xr:uid="{00000000-0005-0000-0000-000047420000}"/>
    <cellStyle name="Normal 2 2 4 2 2 2 2 5 7" xfId="17909" xr:uid="{00000000-0005-0000-0000-000048420000}"/>
    <cellStyle name="Normal 2 2 4 2 2 2 2 6" xfId="17910" xr:uid="{00000000-0005-0000-0000-000049420000}"/>
    <cellStyle name="Normal 2 2 4 2 2 2 2 6 2" xfId="17911" xr:uid="{00000000-0005-0000-0000-00004A420000}"/>
    <cellStyle name="Normal 2 2 4 2 2 2 2 6 2 2" xfId="17912" xr:uid="{00000000-0005-0000-0000-00004B420000}"/>
    <cellStyle name="Normal 2 2 4 2 2 2 2 6 2 3" xfId="17913" xr:uid="{00000000-0005-0000-0000-00004C420000}"/>
    <cellStyle name="Normal 2 2 4 2 2 2 2 6 3" xfId="17914" xr:uid="{00000000-0005-0000-0000-00004D420000}"/>
    <cellStyle name="Normal 2 2 4 2 2 2 2 6 4" xfId="17915" xr:uid="{00000000-0005-0000-0000-00004E420000}"/>
    <cellStyle name="Normal 2 2 4 2 2 2 2 6 5" xfId="17916" xr:uid="{00000000-0005-0000-0000-00004F420000}"/>
    <cellStyle name="Normal 2 2 4 2 2 2 2 7" xfId="17917" xr:uid="{00000000-0005-0000-0000-000050420000}"/>
    <cellStyle name="Normal 2 2 4 2 2 2 2 7 2" xfId="17918" xr:uid="{00000000-0005-0000-0000-000051420000}"/>
    <cellStyle name="Normal 2 2 4 2 2 2 2 7 3" xfId="17919" xr:uid="{00000000-0005-0000-0000-000052420000}"/>
    <cellStyle name="Normal 2 2 4 2 2 2 2 8" xfId="17920" xr:uid="{00000000-0005-0000-0000-000053420000}"/>
    <cellStyle name="Normal 2 2 4 2 2 2 2 8 2" xfId="17921" xr:uid="{00000000-0005-0000-0000-000054420000}"/>
    <cellStyle name="Normal 2 2 4 2 2 2 2 9" xfId="17922" xr:uid="{00000000-0005-0000-0000-000055420000}"/>
    <cellStyle name="Normal 2 2 4 2 2 2 2 9 2" xfId="17923" xr:uid="{00000000-0005-0000-0000-000056420000}"/>
    <cellStyle name="Normal 2 2 4 2 2 2 2_Age_Gender" xfId="17924" xr:uid="{00000000-0005-0000-0000-000057420000}"/>
    <cellStyle name="Normal 2 2 4 2 2 2 3" xfId="292" xr:uid="{00000000-0005-0000-0000-000058420000}"/>
    <cellStyle name="Normal 2 2 4 2 2 2 3 10" xfId="17925" xr:uid="{00000000-0005-0000-0000-000059420000}"/>
    <cellStyle name="Normal 2 2 4 2 2 2 3 11" xfId="17926" xr:uid="{00000000-0005-0000-0000-00005A420000}"/>
    <cellStyle name="Normal 2 2 4 2 2 2 3 12" xfId="17927" xr:uid="{00000000-0005-0000-0000-00005B420000}"/>
    <cellStyle name="Normal 2 2 4 2 2 2 3 2" xfId="17928" xr:uid="{00000000-0005-0000-0000-00005C420000}"/>
    <cellStyle name="Normal 2 2 4 2 2 2 3 2 10" xfId="17929" xr:uid="{00000000-0005-0000-0000-00005D420000}"/>
    <cellStyle name="Normal 2 2 4 2 2 2 3 2 2" xfId="17930" xr:uid="{00000000-0005-0000-0000-00005E420000}"/>
    <cellStyle name="Normal 2 2 4 2 2 2 3 2 2 2" xfId="17931" xr:uid="{00000000-0005-0000-0000-00005F420000}"/>
    <cellStyle name="Normal 2 2 4 2 2 2 3 2 2 2 2" xfId="17932" xr:uid="{00000000-0005-0000-0000-000060420000}"/>
    <cellStyle name="Normal 2 2 4 2 2 2 3 2 2 2 2 2" xfId="17933" xr:uid="{00000000-0005-0000-0000-000061420000}"/>
    <cellStyle name="Normal 2 2 4 2 2 2 3 2 2 2 2 3" xfId="17934" xr:uid="{00000000-0005-0000-0000-000062420000}"/>
    <cellStyle name="Normal 2 2 4 2 2 2 3 2 2 2 3" xfId="17935" xr:uid="{00000000-0005-0000-0000-000063420000}"/>
    <cellStyle name="Normal 2 2 4 2 2 2 3 2 2 2 4" xfId="17936" xr:uid="{00000000-0005-0000-0000-000064420000}"/>
    <cellStyle name="Normal 2 2 4 2 2 2 3 2 2 2 5" xfId="17937" xr:uid="{00000000-0005-0000-0000-000065420000}"/>
    <cellStyle name="Normal 2 2 4 2 2 2 3 2 2 3" xfId="17938" xr:uid="{00000000-0005-0000-0000-000066420000}"/>
    <cellStyle name="Normal 2 2 4 2 2 2 3 2 2 3 2" xfId="17939" xr:uid="{00000000-0005-0000-0000-000067420000}"/>
    <cellStyle name="Normal 2 2 4 2 2 2 3 2 2 3 3" xfId="17940" xr:uid="{00000000-0005-0000-0000-000068420000}"/>
    <cellStyle name="Normal 2 2 4 2 2 2 3 2 2 4" xfId="17941" xr:uid="{00000000-0005-0000-0000-000069420000}"/>
    <cellStyle name="Normal 2 2 4 2 2 2 3 2 2 5" xfId="17942" xr:uid="{00000000-0005-0000-0000-00006A420000}"/>
    <cellStyle name="Normal 2 2 4 2 2 2 3 2 2 6" xfId="17943" xr:uid="{00000000-0005-0000-0000-00006B420000}"/>
    <cellStyle name="Normal 2 2 4 2 2 2 3 2 2 7" xfId="17944" xr:uid="{00000000-0005-0000-0000-00006C420000}"/>
    <cellStyle name="Normal 2 2 4 2 2 2 3 2 2 8" xfId="17945" xr:uid="{00000000-0005-0000-0000-00006D420000}"/>
    <cellStyle name="Normal 2 2 4 2 2 2 3 2 3" xfId="17946" xr:uid="{00000000-0005-0000-0000-00006E420000}"/>
    <cellStyle name="Normal 2 2 4 2 2 2 3 2 3 2" xfId="17947" xr:uid="{00000000-0005-0000-0000-00006F420000}"/>
    <cellStyle name="Normal 2 2 4 2 2 2 3 2 3 2 2" xfId="17948" xr:uid="{00000000-0005-0000-0000-000070420000}"/>
    <cellStyle name="Normal 2 2 4 2 2 2 3 2 3 2 3" xfId="17949" xr:uid="{00000000-0005-0000-0000-000071420000}"/>
    <cellStyle name="Normal 2 2 4 2 2 2 3 2 3 3" xfId="17950" xr:uid="{00000000-0005-0000-0000-000072420000}"/>
    <cellStyle name="Normal 2 2 4 2 2 2 3 2 3 4" xfId="17951" xr:uid="{00000000-0005-0000-0000-000073420000}"/>
    <cellStyle name="Normal 2 2 4 2 2 2 3 2 3 5" xfId="17952" xr:uid="{00000000-0005-0000-0000-000074420000}"/>
    <cellStyle name="Normal 2 2 4 2 2 2 3 2 4" xfId="17953" xr:uid="{00000000-0005-0000-0000-000075420000}"/>
    <cellStyle name="Normal 2 2 4 2 2 2 3 2 4 2" xfId="17954" xr:uid="{00000000-0005-0000-0000-000076420000}"/>
    <cellStyle name="Normal 2 2 4 2 2 2 3 2 4 3" xfId="17955" xr:uid="{00000000-0005-0000-0000-000077420000}"/>
    <cellStyle name="Normal 2 2 4 2 2 2 3 2 5" xfId="17956" xr:uid="{00000000-0005-0000-0000-000078420000}"/>
    <cellStyle name="Normal 2 2 4 2 2 2 3 2 5 2" xfId="17957" xr:uid="{00000000-0005-0000-0000-000079420000}"/>
    <cellStyle name="Normal 2 2 4 2 2 2 3 2 6" xfId="17958" xr:uid="{00000000-0005-0000-0000-00007A420000}"/>
    <cellStyle name="Normal 2 2 4 2 2 2 3 2 6 2" xfId="17959" xr:uid="{00000000-0005-0000-0000-00007B420000}"/>
    <cellStyle name="Normal 2 2 4 2 2 2 3 2 7" xfId="17960" xr:uid="{00000000-0005-0000-0000-00007C420000}"/>
    <cellStyle name="Normal 2 2 4 2 2 2 3 2 8" xfId="17961" xr:uid="{00000000-0005-0000-0000-00007D420000}"/>
    <cellStyle name="Normal 2 2 4 2 2 2 3 2 9" xfId="17962" xr:uid="{00000000-0005-0000-0000-00007E420000}"/>
    <cellStyle name="Normal 2 2 4 2 2 2 3 2_Age_Gender" xfId="17963" xr:uid="{00000000-0005-0000-0000-00007F420000}"/>
    <cellStyle name="Normal 2 2 4 2 2 2 3 3" xfId="17964" xr:uid="{00000000-0005-0000-0000-000080420000}"/>
    <cellStyle name="Normal 2 2 4 2 2 2 3 3 2" xfId="17965" xr:uid="{00000000-0005-0000-0000-000081420000}"/>
    <cellStyle name="Normal 2 2 4 2 2 2 3 3 2 2" xfId="17966" xr:uid="{00000000-0005-0000-0000-000082420000}"/>
    <cellStyle name="Normal 2 2 4 2 2 2 3 3 2 2 2" xfId="17967" xr:uid="{00000000-0005-0000-0000-000083420000}"/>
    <cellStyle name="Normal 2 2 4 2 2 2 3 3 2 2 3" xfId="17968" xr:uid="{00000000-0005-0000-0000-000084420000}"/>
    <cellStyle name="Normal 2 2 4 2 2 2 3 3 2 3" xfId="17969" xr:uid="{00000000-0005-0000-0000-000085420000}"/>
    <cellStyle name="Normal 2 2 4 2 2 2 3 3 2 4" xfId="17970" xr:uid="{00000000-0005-0000-0000-000086420000}"/>
    <cellStyle name="Normal 2 2 4 2 2 2 3 3 2 5" xfId="17971" xr:uid="{00000000-0005-0000-0000-000087420000}"/>
    <cellStyle name="Normal 2 2 4 2 2 2 3 3 3" xfId="17972" xr:uid="{00000000-0005-0000-0000-000088420000}"/>
    <cellStyle name="Normal 2 2 4 2 2 2 3 3 3 2" xfId="17973" xr:uid="{00000000-0005-0000-0000-000089420000}"/>
    <cellStyle name="Normal 2 2 4 2 2 2 3 3 3 3" xfId="17974" xr:uid="{00000000-0005-0000-0000-00008A420000}"/>
    <cellStyle name="Normal 2 2 4 2 2 2 3 3 4" xfId="17975" xr:uid="{00000000-0005-0000-0000-00008B420000}"/>
    <cellStyle name="Normal 2 2 4 2 2 2 3 3 5" xfId="17976" xr:uid="{00000000-0005-0000-0000-00008C420000}"/>
    <cellStyle name="Normal 2 2 4 2 2 2 3 3 6" xfId="17977" xr:uid="{00000000-0005-0000-0000-00008D420000}"/>
    <cellStyle name="Normal 2 2 4 2 2 2 3 3 7" xfId="17978" xr:uid="{00000000-0005-0000-0000-00008E420000}"/>
    <cellStyle name="Normal 2 2 4 2 2 2 3 3 8" xfId="17979" xr:uid="{00000000-0005-0000-0000-00008F420000}"/>
    <cellStyle name="Normal 2 2 4 2 2 2 3 4" xfId="17980" xr:uid="{00000000-0005-0000-0000-000090420000}"/>
    <cellStyle name="Normal 2 2 4 2 2 2 3 4 2" xfId="17981" xr:uid="{00000000-0005-0000-0000-000091420000}"/>
    <cellStyle name="Normal 2 2 4 2 2 2 3 4 2 2" xfId="17982" xr:uid="{00000000-0005-0000-0000-000092420000}"/>
    <cellStyle name="Normal 2 2 4 2 2 2 3 4 2 3" xfId="17983" xr:uid="{00000000-0005-0000-0000-000093420000}"/>
    <cellStyle name="Normal 2 2 4 2 2 2 3 4 3" xfId="17984" xr:uid="{00000000-0005-0000-0000-000094420000}"/>
    <cellStyle name="Normal 2 2 4 2 2 2 3 4 4" xfId="17985" xr:uid="{00000000-0005-0000-0000-000095420000}"/>
    <cellStyle name="Normal 2 2 4 2 2 2 3 4 5" xfId="17986" xr:uid="{00000000-0005-0000-0000-000096420000}"/>
    <cellStyle name="Normal 2 2 4 2 2 2 3 4 6" xfId="17987" xr:uid="{00000000-0005-0000-0000-000097420000}"/>
    <cellStyle name="Normal 2 2 4 2 2 2 3 4 7" xfId="17988" xr:uid="{00000000-0005-0000-0000-000098420000}"/>
    <cellStyle name="Normal 2 2 4 2 2 2 3 5" xfId="17989" xr:uid="{00000000-0005-0000-0000-000099420000}"/>
    <cellStyle name="Normal 2 2 4 2 2 2 3 5 2" xfId="17990" xr:uid="{00000000-0005-0000-0000-00009A420000}"/>
    <cellStyle name="Normal 2 2 4 2 2 2 3 5 2 2" xfId="17991" xr:uid="{00000000-0005-0000-0000-00009B420000}"/>
    <cellStyle name="Normal 2 2 4 2 2 2 3 5 2 3" xfId="17992" xr:uid="{00000000-0005-0000-0000-00009C420000}"/>
    <cellStyle name="Normal 2 2 4 2 2 2 3 5 3" xfId="17993" xr:uid="{00000000-0005-0000-0000-00009D420000}"/>
    <cellStyle name="Normal 2 2 4 2 2 2 3 5 4" xfId="17994" xr:uid="{00000000-0005-0000-0000-00009E420000}"/>
    <cellStyle name="Normal 2 2 4 2 2 2 3 5 5" xfId="17995" xr:uid="{00000000-0005-0000-0000-00009F420000}"/>
    <cellStyle name="Normal 2 2 4 2 2 2 3 6" xfId="17996" xr:uid="{00000000-0005-0000-0000-0000A0420000}"/>
    <cellStyle name="Normal 2 2 4 2 2 2 3 6 2" xfId="17997" xr:uid="{00000000-0005-0000-0000-0000A1420000}"/>
    <cellStyle name="Normal 2 2 4 2 2 2 3 6 3" xfId="17998" xr:uid="{00000000-0005-0000-0000-0000A2420000}"/>
    <cellStyle name="Normal 2 2 4 2 2 2 3 7" xfId="17999" xr:uid="{00000000-0005-0000-0000-0000A3420000}"/>
    <cellStyle name="Normal 2 2 4 2 2 2 3 7 2" xfId="18000" xr:uid="{00000000-0005-0000-0000-0000A4420000}"/>
    <cellStyle name="Normal 2 2 4 2 2 2 3 8" xfId="18001" xr:uid="{00000000-0005-0000-0000-0000A5420000}"/>
    <cellStyle name="Normal 2 2 4 2 2 2 3 8 2" xfId="18002" xr:uid="{00000000-0005-0000-0000-0000A6420000}"/>
    <cellStyle name="Normal 2 2 4 2 2 2 3 9" xfId="18003" xr:uid="{00000000-0005-0000-0000-0000A7420000}"/>
    <cellStyle name="Normal 2 2 4 2 2 2 3_Age_Gender" xfId="18004" xr:uid="{00000000-0005-0000-0000-0000A8420000}"/>
    <cellStyle name="Normal 2 2 4 2 2 2 4" xfId="293" xr:uid="{00000000-0005-0000-0000-0000A9420000}"/>
    <cellStyle name="Normal 2 2 4 2 2 2 4 10" xfId="18005" xr:uid="{00000000-0005-0000-0000-0000AA420000}"/>
    <cellStyle name="Normal 2 2 4 2 2 2 4 11" xfId="18006" xr:uid="{00000000-0005-0000-0000-0000AB420000}"/>
    <cellStyle name="Normal 2 2 4 2 2 2 4 12" xfId="18007" xr:uid="{00000000-0005-0000-0000-0000AC420000}"/>
    <cellStyle name="Normal 2 2 4 2 2 2 4 2" xfId="18008" xr:uid="{00000000-0005-0000-0000-0000AD420000}"/>
    <cellStyle name="Normal 2 2 4 2 2 2 4 2 10" xfId="18009" xr:uid="{00000000-0005-0000-0000-0000AE420000}"/>
    <cellStyle name="Normal 2 2 4 2 2 2 4 2 2" xfId="18010" xr:uid="{00000000-0005-0000-0000-0000AF420000}"/>
    <cellStyle name="Normal 2 2 4 2 2 2 4 2 2 2" xfId="18011" xr:uid="{00000000-0005-0000-0000-0000B0420000}"/>
    <cellStyle name="Normal 2 2 4 2 2 2 4 2 2 2 2" xfId="18012" xr:uid="{00000000-0005-0000-0000-0000B1420000}"/>
    <cellStyle name="Normal 2 2 4 2 2 2 4 2 2 2 2 2" xfId="18013" xr:uid="{00000000-0005-0000-0000-0000B2420000}"/>
    <cellStyle name="Normal 2 2 4 2 2 2 4 2 2 2 2 3" xfId="18014" xr:uid="{00000000-0005-0000-0000-0000B3420000}"/>
    <cellStyle name="Normal 2 2 4 2 2 2 4 2 2 2 3" xfId="18015" xr:uid="{00000000-0005-0000-0000-0000B4420000}"/>
    <cellStyle name="Normal 2 2 4 2 2 2 4 2 2 2 4" xfId="18016" xr:uid="{00000000-0005-0000-0000-0000B5420000}"/>
    <cellStyle name="Normal 2 2 4 2 2 2 4 2 2 2 5" xfId="18017" xr:uid="{00000000-0005-0000-0000-0000B6420000}"/>
    <cellStyle name="Normal 2 2 4 2 2 2 4 2 2 3" xfId="18018" xr:uid="{00000000-0005-0000-0000-0000B7420000}"/>
    <cellStyle name="Normal 2 2 4 2 2 2 4 2 2 3 2" xfId="18019" xr:uid="{00000000-0005-0000-0000-0000B8420000}"/>
    <cellStyle name="Normal 2 2 4 2 2 2 4 2 2 3 3" xfId="18020" xr:uid="{00000000-0005-0000-0000-0000B9420000}"/>
    <cellStyle name="Normal 2 2 4 2 2 2 4 2 2 4" xfId="18021" xr:uid="{00000000-0005-0000-0000-0000BA420000}"/>
    <cellStyle name="Normal 2 2 4 2 2 2 4 2 2 5" xfId="18022" xr:uid="{00000000-0005-0000-0000-0000BB420000}"/>
    <cellStyle name="Normal 2 2 4 2 2 2 4 2 2 6" xfId="18023" xr:uid="{00000000-0005-0000-0000-0000BC420000}"/>
    <cellStyle name="Normal 2 2 4 2 2 2 4 2 2 7" xfId="18024" xr:uid="{00000000-0005-0000-0000-0000BD420000}"/>
    <cellStyle name="Normal 2 2 4 2 2 2 4 2 2 8" xfId="18025" xr:uid="{00000000-0005-0000-0000-0000BE420000}"/>
    <cellStyle name="Normal 2 2 4 2 2 2 4 2 3" xfId="18026" xr:uid="{00000000-0005-0000-0000-0000BF420000}"/>
    <cellStyle name="Normal 2 2 4 2 2 2 4 2 3 2" xfId="18027" xr:uid="{00000000-0005-0000-0000-0000C0420000}"/>
    <cellStyle name="Normal 2 2 4 2 2 2 4 2 3 2 2" xfId="18028" xr:uid="{00000000-0005-0000-0000-0000C1420000}"/>
    <cellStyle name="Normal 2 2 4 2 2 2 4 2 3 2 3" xfId="18029" xr:uid="{00000000-0005-0000-0000-0000C2420000}"/>
    <cellStyle name="Normal 2 2 4 2 2 2 4 2 3 3" xfId="18030" xr:uid="{00000000-0005-0000-0000-0000C3420000}"/>
    <cellStyle name="Normal 2 2 4 2 2 2 4 2 3 4" xfId="18031" xr:uid="{00000000-0005-0000-0000-0000C4420000}"/>
    <cellStyle name="Normal 2 2 4 2 2 2 4 2 3 5" xfId="18032" xr:uid="{00000000-0005-0000-0000-0000C5420000}"/>
    <cellStyle name="Normal 2 2 4 2 2 2 4 2 4" xfId="18033" xr:uid="{00000000-0005-0000-0000-0000C6420000}"/>
    <cellStyle name="Normal 2 2 4 2 2 2 4 2 4 2" xfId="18034" xr:uid="{00000000-0005-0000-0000-0000C7420000}"/>
    <cellStyle name="Normal 2 2 4 2 2 2 4 2 4 3" xfId="18035" xr:uid="{00000000-0005-0000-0000-0000C8420000}"/>
    <cellStyle name="Normal 2 2 4 2 2 2 4 2 5" xfId="18036" xr:uid="{00000000-0005-0000-0000-0000C9420000}"/>
    <cellStyle name="Normal 2 2 4 2 2 2 4 2 5 2" xfId="18037" xr:uid="{00000000-0005-0000-0000-0000CA420000}"/>
    <cellStyle name="Normal 2 2 4 2 2 2 4 2 6" xfId="18038" xr:uid="{00000000-0005-0000-0000-0000CB420000}"/>
    <cellStyle name="Normal 2 2 4 2 2 2 4 2 6 2" xfId="18039" xr:uid="{00000000-0005-0000-0000-0000CC420000}"/>
    <cellStyle name="Normal 2 2 4 2 2 2 4 2 7" xfId="18040" xr:uid="{00000000-0005-0000-0000-0000CD420000}"/>
    <cellStyle name="Normal 2 2 4 2 2 2 4 2 8" xfId="18041" xr:uid="{00000000-0005-0000-0000-0000CE420000}"/>
    <cellStyle name="Normal 2 2 4 2 2 2 4 2 9" xfId="18042" xr:uid="{00000000-0005-0000-0000-0000CF420000}"/>
    <cellStyle name="Normal 2 2 4 2 2 2 4 2_Age_Gender" xfId="18043" xr:uid="{00000000-0005-0000-0000-0000D0420000}"/>
    <cellStyle name="Normal 2 2 4 2 2 2 4 3" xfId="18044" xr:uid="{00000000-0005-0000-0000-0000D1420000}"/>
    <cellStyle name="Normal 2 2 4 2 2 2 4 3 2" xfId="18045" xr:uid="{00000000-0005-0000-0000-0000D2420000}"/>
    <cellStyle name="Normal 2 2 4 2 2 2 4 3 2 2" xfId="18046" xr:uid="{00000000-0005-0000-0000-0000D3420000}"/>
    <cellStyle name="Normal 2 2 4 2 2 2 4 3 2 2 2" xfId="18047" xr:uid="{00000000-0005-0000-0000-0000D4420000}"/>
    <cellStyle name="Normal 2 2 4 2 2 2 4 3 2 2 3" xfId="18048" xr:uid="{00000000-0005-0000-0000-0000D5420000}"/>
    <cellStyle name="Normal 2 2 4 2 2 2 4 3 2 3" xfId="18049" xr:uid="{00000000-0005-0000-0000-0000D6420000}"/>
    <cellStyle name="Normal 2 2 4 2 2 2 4 3 2 4" xfId="18050" xr:uid="{00000000-0005-0000-0000-0000D7420000}"/>
    <cellStyle name="Normal 2 2 4 2 2 2 4 3 2 5" xfId="18051" xr:uid="{00000000-0005-0000-0000-0000D8420000}"/>
    <cellStyle name="Normal 2 2 4 2 2 2 4 3 3" xfId="18052" xr:uid="{00000000-0005-0000-0000-0000D9420000}"/>
    <cellStyle name="Normal 2 2 4 2 2 2 4 3 3 2" xfId="18053" xr:uid="{00000000-0005-0000-0000-0000DA420000}"/>
    <cellStyle name="Normal 2 2 4 2 2 2 4 3 3 3" xfId="18054" xr:uid="{00000000-0005-0000-0000-0000DB420000}"/>
    <cellStyle name="Normal 2 2 4 2 2 2 4 3 4" xfId="18055" xr:uid="{00000000-0005-0000-0000-0000DC420000}"/>
    <cellStyle name="Normal 2 2 4 2 2 2 4 3 5" xfId="18056" xr:uid="{00000000-0005-0000-0000-0000DD420000}"/>
    <cellStyle name="Normal 2 2 4 2 2 2 4 3 6" xfId="18057" xr:uid="{00000000-0005-0000-0000-0000DE420000}"/>
    <cellStyle name="Normal 2 2 4 2 2 2 4 3 7" xfId="18058" xr:uid="{00000000-0005-0000-0000-0000DF420000}"/>
    <cellStyle name="Normal 2 2 4 2 2 2 4 3 8" xfId="18059" xr:uid="{00000000-0005-0000-0000-0000E0420000}"/>
    <cellStyle name="Normal 2 2 4 2 2 2 4 4" xfId="18060" xr:uid="{00000000-0005-0000-0000-0000E1420000}"/>
    <cellStyle name="Normal 2 2 4 2 2 2 4 4 2" xfId="18061" xr:uid="{00000000-0005-0000-0000-0000E2420000}"/>
    <cellStyle name="Normal 2 2 4 2 2 2 4 4 2 2" xfId="18062" xr:uid="{00000000-0005-0000-0000-0000E3420000}"/>
    <cellStyle name="Normal 2 2 4 2 2 2 4 4 2 3" xfId="18063" xr:uid="{00000000-0005-0000-0000-0000E4420000}"/>
    <cellStyle name="Normal 2 2 4 2 2 2 4 4 3" xfId="18064" xr:uid="{00000000-0005-0000-0000-0000E5420000}"/>
    <cellStyle name="Normal 2 2 4 2 2 2 4 4 4" xfId="18065" xr:uid="{00000000-0005-0000-0000-0000E6420000}"/>
    <cellStyle name="Normal 2 2 4 2 2 2 4 4 5" xfId="18066" xr:uid="{00000000-0005-0000-0000-0000E7420000}"/>
    <cellStyle name="Normal 2 2 4 2 2 2 4 4 6" xfId="18067" xr:uid="{00000000-0005-0000-0000-0000E8420000}"/>
    <cellStyle name="Normal 2 2 4 2 2 2 4 4 7" xfId="18068" xr:uid="{00000000-0005-0000-0000-0000E9420000}"/>
    <cellStyle name="Normal 2 2 4 2 2 2 4 5" xfId="18069" xr:uid="{00000000-0005-0000-0000-0000EA420000}"/>
    <cellStyle name="Normal 2 2 4 2 2 2 4 5 2" xfId="18070" xr:uid="{00000000-0005-0000-0000-0000EB420000}"/>
    <cellStyle name="Normal 2 2 4 2 2 2 4 5 2 2" xfId="18071" xr:uid="{00000000-0005-0000-0000-0000EC420000}"/>
    <cellStyle name="Normal 2 2 4 2 2 2 4 5 2 3" xfId="18072" xr:uid="{00000000-0005-0000-0000-0000ED420000}"/>
    <cellStyle name="Normal 2 2 4 2 2 2 4 5 3" xfId="18073" xr:uid="{00000000-0005-0000-0000-0000EE420000}"/>
    <cellStyle name="Normal 2 2 4 2 2 2 4 5 4" xfId="18074" xr:uid="{00000000-0005-0000-0000-0000EF420000}"/>
    <cellStyle name="Normal 2 2 4 2 2 2 4 5 5" xfId="18075" xr:uid="{00000000-0005-0000-0000-0000F0420000}"/>
    <cellStyle name="Normal 2 2 4 2 2 2 4 6" xfId="18076" xr:uid="{00000000-0005-0000-0000-0000F1420000}"/>
    <cellStyle name="Normal 2 2 4 2 2 2 4 6 2" xfId="18077" xr:uid="{00000000-0005-0000-0000-0000F2420000}"/>
    <cellStyle name="Normal 2 2 4 2 2 2 4 6 3" xfId="18078" xr:uid="{00000000-0005-0000-0000-0000F3420000}"/>
    <cellStyle name="Normal 2 2 4 2 2 2 4 7" xfId="18079" xr:uid="{00000000-0005-0000-0000-0000F4420000}"/>
    <cellStyle name="Normal 2 2 4 2 2 2 4 7 2" xfId="18080" xr:uid="{00000000-0005-0000-0000-0000F5420000}"/>
    <cellStyle name="Normal 2 2 4 2 2 2 4 8" xfId="18081" xr:uid="{00000000-0005-0000-0000-0000F6420000}"/>
    <cellStyle name="Normal 2 2 4 2 2 2 4 8 2" xfId="18082" xr:uid="{00000000-0005-0000-0000-0000F7420000}"/>
    <cellStyle name="Normal 2 2 4 2 2 2 4 9" xfId="18083" xr:uid="{00000000-0005-0000-0000-0000F8420000}"/>
    <cellStyle name="Normal 2 2 4 2 2 2 4_Age_Gender" xfId="18084" xr:uid="{00000000-0005-0000-0000-0000F9420000}"/>
    <cellStyle name="Normal 2 2 4 2 2 2 5" xfId="18085" xr:uid="{00000000-0005-0000-0000-0000FA420000}"/>
    <cellStyle name="Normal 2 2 4 2 2 2 5 2" xfId="18086" xr:uid="{00000000-0005-0000-0000-0000FB420000}"/>
    <cellStyle name="Normal 2 2 4 2 2 2 6" xfId="18087" xr:uid="{00000000-0005-0000-0000-0000FC420000}"/>
    <cellStyle name="Normal 2 2 4 2 2 2 7" xfId="18088" xr:uid="{00000000-0005-0000-0000-0000FD420000}"/>
    <cellStyle name="Normal 2 2 4 2 2 2 8" xfId="18089" xr:uid="{00000000-0005-0000-0000-0000FE420000}"/>
    <cellStyle name="Normal 2 2 4 2 2 2 9" xfId="18090" xr:uid="{00000000-0005-0000-0000-0000FF420000}"/>
    <cellStyle name="Normal 2 2 4 2 2 2_Age_Gender" xfId="18091" xr:uid="{00000000-0005-0000-0000-000000430000}"/>
    <cellStyle name="Normal 2 2 4 2 2 3" xfId="294" xr:uid="{00000000-0005-0000-0000-000001430000}"/>
    <cellStyle name="Normal 2 2 4 2 2 3 2" xfId="295" xr:uid="{00000000-0005-0000-0000-000002430000}"/>
    <cellStyle name="Normal 2 2 4 2 2 3 2 10" xfId="18092" xr:uid="{00000000-0005-0000-0000-000003430000}"/>
    <cellStyle name="Normal 2 2 4 2 2 3 2 10 2" xfId="18093" xr:uid="{00000000-0005-0000-0000-000004430000}"/>
    <cellStyle name="Normal 2 2 4 2 2 3 2 11" xfId="18094" xr:uid="{00000000-0005-0000-0000-000005430000}"/>
    <cellStyle name="Normal 2 2 4 2 2 3 2 11 2" xfId="18095" xr:uid="{00000000-0005-0000-0000-000006430000}"/>
    <cellStyle name="Normal 2 2 4 2 2 3 2 12" xfId="18096" xr:uid="{00000000-0005-0000-0000-000007430000}"/>
    <cellStyle name="Normal 2 2 4 2 2 3 2 13" xfId="18097" xr:uid="{00000000-0005-0000-0000-000008430000}"/>
    <cellStyle name="Normal 2 2 4 2 2 3 2 14" xfId="18098" xr:uid="{00000000-0005-0000-0000-000009430000}"/>
    <cellStyle name="Normal 2 2 4 2 2 3 2 15" xfId="18099" xr:uid="{00000000-0005-0000-0000-00000A430000}"/>
    <cellStyle name="Normal 2 2 4 2 2 3 2 2" xfId="296" xr:uid="{00000000-0005-0000-0000-00000B430000}"/>
    <cellStyle name="Normal 2 2 4 2 2 3 2 2 2" xfId="18100" xr:uid="{00000000-0005-0000-0000-00000C430000}"/>
    <cellStyle name="Normal 2 2 4 2 2 3 2 2 2 2" xfId="18101" xr:uid="{00000000-0005-0000-0000-00000D430000}"/>
    <cellStyle name="Normal 2 2 4 2 2 3 2 2 3" xfId="18102" xr:uid="{00000000-0005-0000-0000-00000E430000}"/>
    <cellStyle name="Normal 2 2 4 2 2 3 2 2 4" xfId="18103" xr:uid="{00000000-0005-0000-0000-00000F430000}"/>
    <cellStyle name="Normal 2 2 4 2 2 3 2 2_Age_Gender" xfId="18104" xr:uid="{00000000-0005-0000-0000-000010430000}"/>
    <cellStyle name="Normal 2 2 4 2 2 3 2 3" xfId="18105" xr:uid="{00000000-0005-0000-0000-000011430000}"/>
    <cellStyle name="Normal 2 2 4 2 2 3 2 3 10" xfId="18106" xr:uid="{00000000-0005-0000-0000-000012430000}"/>
    <cellStyle name="Normal 2 2 4 2 2 3 2 3 2" xfId="18107" xr:uid="{00000000-0005-0000-0000-000013430000}"/>
    <cellStyle name="Normal 2 2 4 2 2 3 2 3 2 2" xfId="18108" xr:uid="{00000000-0005-0000-0000-000014430000}"/>
    <cellStyle name="Normal 2 2 4 2 2 3 2 3 2 2 2" xfId="18109" xr:uid="{00000000-0005-0000-0000-000015430000}"/>
    <cellStyle name="Normal 2 2 4 2 2 3 2 3 2 2 2 2" xfId="18110" xr:uid="{00000000-0005-0000-0000-000016430000}"/>
    <cellStyle name="Normal 2 2 4 2 2 3 2 3 2 2 2 3" xfId="18111" xr:uid="{00000000-0005-0000-0000-000017430000}"/>
    <cellStyle name="Normal 2 2 4 2 2 3 2 3 2 2 3" xfId="18112" xr:uid="{00000000-0005-0000-0000-000018430000}"/>
    <cellStyle name="Normal 2 2 4 2 2 3 2 3 2 2 4" xfId="18113" xr:uid="{00000000-0005-0000-0000-000019430000}"/>
    <cellStyle name="Normal 2 2 4 2 2 3 2 3 2 2 5" xfId="18114" xr:uid="{00000000-0005-0000-0000-00001A430000}"/>
    <cellStyle name="Normal 2 2 4 2 2 3 2 3 2 3" xfId="18115" xr:uid="{00000000-0005-0000-0000-00001B430000}"/>
    <cellStyle name="Normal 2 2 4 2 2 3 2 3 2 3 2" xfId="18116" xr:uid="{00000000-0005-0000-0000-00001C430000}"/>
    <cellStyle name="Normal 2 2 4 2 2 3 2 3 2 3 3" xfId="18117" xr:uid="{00000000-0005-0000-0000-00001D430000}"/>
    <cellStyle name="Normal 2 2 4 2 2 3 2 3 2 4" xfId="18118" xr:uid="{00000000-0005-0000-0000-00001E430000}"/>
    <cellStyle name="Normal 2 2 4 2 2 3 2 3 2 5" xfId="18119" xr:uid="{00000000-0005-0000-0000-00001F430000}"/>
    <cellStyle name="Normal 2 2 4 2 2 3 2 3 2 6" xfId="18120" xr:uid="{00000000-0005-0000-0000-000020430000}"/>
    <cellStyle name="Normal 2 2 4 2 2 3 2 3 2 7" xfId="18121" xr:uid="{00000000-0005-0000-0000-000021430000}"/>
    <cellStyle name="Normal 2 2 4 2 2 3 2 3 2 8" xfId="18122" xr:uid="{00000000-0005-0000-0000-000022430000}"/>
    <cellStyle name="Normal 2 2 4 2 2 3 2 3 3" xfId="18123" xr:uid="{00000000-0005-0000-0000-000023430000}"/>
    <cellStyle name="Normal 2 2 4 2 2 3 2 3 3 2" xfId="18124" xr:uid="{00000000-0005-0000-0000-000024430000}"/>
    <cellStyle name="Normal 2 2 4 2 2 3 2 3 3 2 2" xfId="18125" xr:uid="{00000000-0005-0000-0000-000025430000}"/>
    <cellStyle name="Normal 2 2 4 2 2 3 2 3 3 2 3" xfId="18126" xr:uid="{00000000-0005-0000-0000-000026430000}"/>
    <cellStyle name="Normal 2 2 4 2 2 3 2 3 3 3" xfId="18127" xr:uid="{00000000-0005-0000-0000-000027430000}"/>
    <cellStyle name="Normal 2 2 4 2 2 3 2 3 3 4" xfId="18128" xr:uid="{00000000-0005-0000-0000-000028430000}"/>
    <cellStyle name="Normal 2 2 4 2 2 3 2 3 3 5" xfId="18129" xr:uid="{00000000-0005-0000-0000-000029430000}"/>
    <cellStyle name="Normal 2 2 4 2 2 3 2 3 4" xfId="18130" xr:uid="{00000000-0005-0000-0000-00002A430000}"/>
    <cellStyle name="Normal 2 2 4 2 2 3 2 3 4 2" xfId="18131" xr:uid="{00000000-0005-0000-0000-00002B430000}"/>
    <cellStyle name="Normal 2 2 4 2 2 3 2 3 4 3" xfId="18132" xr:uid="{00000000-0005-0000-0000-00002C430000}"/>
    <cellStyle name="Normal 2 2 4 2 2 3 2 3 5" xfId="18133" xr:uid="{00000000-0005-0000-0000-00002D430000}"/>
    <cellStyle name="Normal 2 2 4 2 2 3 2 3 5 2" xfId="18134" xr:uid="{00000000-0005-0000-0000-00002E430000}"/>
    <cellStyle name="Normal 2 2 4 2 2 3 2 3 6" xfId="18135" xr:uid="{00000000-0005-0000-0000-00002F430000}"/>
    <cellStyle name="Normal 2 2 4 2 2 3 2 3 6 2" xfId="18136" xr:uid="{00000000-0005-0000-0000-000030430000}"/>
    <cellStyle name="Normal 2 2 4 2 2 3 2 3 7" xfId="18137" xr:uid="{00000000-0005-0000-0000-000031430000}"/>
    <cellStyle name="Normal 2 2 4 2 2 3 2 3 8" xfId="18138" xr:uid="{00000000-0005-0000-0000-000032430000}"/>
    <cellStyle name="Normal 2 2 4 2 2 3 2 3 9" xfId="18139" xr:uid="{00000000-0005-0000-0000-000033430000}"/>
    <cellStyle name="Normal 2 2 4 2 2 3 2 3_Age_Gender" xfId="18140" xr:uid="{00000000-0005-0000-0000-000034430000}"/>
    <cellStyle name="Normal 2 2 4 2 2 3 2 4" xfId="18141" xr:uid="{00000000-0005-0000-0000-000035430000}"/>
    <cellStyle name="Normal 2 2 4 2 2 3 2 4 2" xfId="18142" xr:uid="{00000000-0005-0000-0000-000036430000}"/>
    <cellStyle name="Normal 2 2 4 2 2 3 2 4 2 2" xfId="18143" xr:uid="{00000000-0005-0000-0000-000037430000}"/>
    <cellStyle name="Normal 2 2 4 2 2 3 2 4 2 2 2" xfId="18144" xr:uid="{00000000-0005-0000-0000-000038430000}"/>
    <cellStyle name="Normal 2 2 4 2 2 3 2 4 2 2 3" xfId="18145" xr:uid="{00000000-0005-0000-0000-000039430000}"/>
    <cellStyle name="Normal 2 2 4 2 2 3 2 4 2 3" xfId="18146" xr:uid="{00000000-0005-0000-0000-00003A430000}"/>
    <cellStyle name="Normal 2 2 4 2 2 3 2 4 2 4" xfId="18147" xr:uid="{00000000-0005-0000-0000-00003B430000}"/>
    <cellStyle name="Normal 2 2 4 2 2 3 2 4 2 5" xfId="18148" xr:uid="{00000000-0005-0000-0000-00003C430000}"/>
    <cellStyle name="Normal 2 2 4 2 2 3 2 4 3" xfId="18149" xr:uid="{00000000-0005-0000-0000-00003D430000}"/>
    <cellStyle name="Normal 2 2 4 2 2 3 2 4 3 2" xfId="18150" xr:uid="{00000000-0005-0000-0000-00003E430000}"/>
    <cellStyle name="Normal 2 2 4 2 2 3 2 4 3 3" xfId="18151" xr:uid="{00000000-0005-0000-0000-00003F430000}"/>
    <cellStyle name="Normal 2 2 4 2 2 3 2 4 4" xfId="18152" xr:uid="{00000000-0005-0000-0000-000040430000}"/>
    <cellStyle name="Normal 2 2 4 2 2 3 2 4 5" xfId="18153" xr:uid="{00000000-0005-0000-0000-000041430000}"/>
    <cellStyle name="Normal 2 2 4 2 2 3 2 4 6" xfId="18154" xr:uid="{00000000-0005-0000-0000-000042430000}"/>
    <cellStyle name="Normal 2 2 4 2 2 3 2 4 7" xfId="18155" xr:uid="{00000000-0005-0000-0000-000043430000}"/>
    <cellStyle name="Normal 2 2 4 2 2 3 2 4 8" xfId="18156" xr:uid="{00000000-0005-0000-0000-000044430000}"/>
    <cellStyle name="Normal 2 2 4 2 2 3 2 5" xfId="18157" xr:uid="{00000000-0005-0000-0000-000045430000}"/>
    <cellStyle name="Normal 2 2 4 2 2 3 2 5 2" xfId="18158" xr:uid="{00000000-0005-0000-0000-000046430000}"/>
    <cellStyle name="Normal 2 2 4 2 2 3 2 5 2 2" xfId="18159" xr:uid="{00000000-0005-0000-0000-000047430000}"/>
    <cellStyle name="Normal 2 2 4 2 2 3 2 5 2 3" xfId="18160" xr:uid="{00000000-0005-0000-0000-000048430000}"/>
    <cellStyle name="Normal 2 2 4 2 2 3 2 5 3" xfId="18161" xr:uid="{00000000-0005-0000-0000-000049430000}"/>
    <cellStyle name="Normal 2 2 4 2 2 3 2 5 4" xfId="18162" xr:uid="{00000000-0005-0000-0000-00004A430000}"/>
    <cellStyle name="Normal 2 2 4 2 2 3 2 5 5" xfId="18163" xr:uid="{00000000-0005-0000-0000-00004B430000}"/>
    <cellStyle name="Normal 2 2 4 2 2 3 2 5 6" xfId="18164" xr:uid="{00000000-0005-0000-0000-00004C430000}"/>
    <cellStyle name="Normal 2 2 4 2 2 3 2 5 7" xfId="18165" xr:uid="{00000000-0005-0000-0000-00004D430000}"/>
    <cellStyle name="Normal 2 2 4 2 2 3 2 6" xfId="18166" xr:uid="{00000000-0005-0000-0000-00004E430000}"/>
    <cellStyle name="Normal 2 2 4 2 2 3 2 6 2" xfId="18167" xr:uid="{00000000-0005-0000-0000-00004F430000}"/>
    <cellStyle name="Normal 2 2 4 2 2 3 2 6 2 2" xfId="18168" xr:uid="{00000000-0005-0000-0000-000050430000}"/>
    <cellStyle name="Normal 2 2 4 2 2 3 2 6 2 3" xfId="18169" xr:uid="{00000000-0005-0000-0000-000051430000}"/>
    <cellStyle name="Normal 2 2 4 2 2 3 2 6 3" xfId="18170" xr:uid="{00000000-0005-0000-0000-000052430000}"/>
    <cellStyle name="Normal 2 2 4 2 2 3 2 6 4" xfId="18171" xr:uid="{00000000-0005-0000-0000-000053430000}"/>
    <cellStyle name="Normal 2 2 4 2 2 3 2 6 5" xfId="18172" xr:uid="{00000000-0005-0000-0000-000054430000}"/>
    <cellStyle name="Normal 2 2 4 2 2 3 2 7" xfId="18173" xr:uid="{00000000-0005-0000-0000-000055430000}"/>
    <cellStyle name="Normal 2 2 4 2 2 3 2 7 2" xfId="18174" xr:uid="{00000000-0005-0000-0000-000056430000}"/>
    <cellStyle name="Normal 2 2 4 2 2 3 2 7 2 2" xfId="18175" xr:uid="{00000000-0005-0000-0000-000057430000}"/>
    <cellStyle name="Normal 2 2 4 2 2 3 2 7 2 3" xfId="18176" xr:uid="{00000000-0005-0000-0000-000058430000}"/>
    <cellStyle name="Normal 2 2 4 2 2 3 2 7 3" xfId="18177" xr:uid="{00000000-0005-0000-0000-000059430000}"/>
    <cellStyle name="Normal 2 2 4 2 2 3 2 7 4" xfId="18178" xr:uid="{00000000-0005-0000-0000-00005A430000}"/>
    <cellStyle name="Normal 2 2 4 2 2 3 2 7 5" xfId="18179" xr:uid="{00000000-0005-0000-0000-00005B430000}"/>
    <cellStyle name="Normal 2 2 4 2 2 3 2 8" xfId="18180" xr:uid="{00000000-0005-0000-0000-00005C430000}"/>
    <cellStyle name="Normal 2 2 4 2 2 3 2 8 2" xfId="18181" xr:uid="{00000000-0005-0000-0000-00005D430000}"/>
    <cellStyle name="Normal 2 2 4 2 2 3 2 8 3" xfId="18182" xr:uid="{00000000-0005-0000-0000-00005E430000}"/>
    <cellStyle name="Normal 2 2 4 2 2 3 2 9" xfId="18183" xr:uid="{00000000-0005-0000-0000-00005F430000}"/>
    <cellStyle name="Normal 2 2 4 2 2 3 2 9 2" xfId="18184" xr:uid="{00000000-0005-0000-0000-000060430000}"/>
    <cellStyle name="Normal 2 2 4 2 2 3 2_Age_Gender" xfId="18185" xr:uid="{00000000-0005-0000-0000-000061430000}"/>
    <cellStyle name="Normal 2 2 4 2 2 3 3" xfId="18186" xr:uid="{00000000-0005-0000-0000-000062430000}"/>
    <cellStyle name="Normal 2 2 4 2 2 3 3 2" xfId="18187" xr:uid="{00000000-0005-0000-0000-000063430000}"/>
    <cellStyle name="Normal 2 2 4 2 2 3 4" xfId="18188" xr:uid="{00000000-0005-0000-0000-000064430000}"/>
    <cellStyle name="Normal 2 2 4 2 2 3 5" xfId="18189" xr:uid="{00000000-0005-0000-0000-000065430000}"/>
    <cellStyle name="Normal 2 2 4 2 2 3_Age_Gender" xfId="18190" xr:uid="{00000000-0005-0000-0000-000066430000}"/>
    <cellStyle name="Normal 2 2 4 2 2 4" xfId="297" xr:uid="{00000000-0005-0000-0000-000067430000}"/>
    <cellStyle name="Normal 2 2 4 2 2 4 2" xfId="18191" xr:uid="{00000000-0005-0000-0000-000068430000}"/>
    <cellStyle name="Normal 2 2 4 2 2 4 2 2" xfId="18192" xr:uid="{00000000-0005-0000-0000-000069430000}"/>
    <cellStyle name="Normal 2 2 4 2 2 4 3" xfId="18193" xr:uid="{00000000-0005-0000-0000-00006A430000}"/>
    <cellStyle name="Normal 2 2 4 2 2 4 4" xfId="18194" xr:uid="{00000000-0005-0000-0000-00006B430000}"/>
    <cellStyle name="Normal 2 2 4 2 2 4_Age_Gender" xfId="18195" xr:uid="{00000000-0005-0000-0000-00006C430000}"/>
    <cellStyle name="Normal 2 2 4 2 2 5" xfId="18196" xr:uid="{00000000-0005-0000-0000-00006D430000}"/>
    <cellStyle name="Normal 2 2 4 2 2 5 10" xfId="18197" xr:uid="{00000000-0005-0000-0000-00006E430000}"/>
    <cellStyle name="Normal 2 2 4 2 2 5 2" xfId="18198" xr:uid="{00000000-0005-0000-0000-00006F430000}"/>
    <cellStyle name="Normal 2 2 4 2 2 5 2 2" xfId="18199" xr:uid="{00000000-0005-0000-0000-000070430000}"/>
    <cellStyle name="Normal 2 2 4 2 2 5 2 2 2" xfId="18200" xr:uid="{00000000-0005-0000-0000-000071430000}"/>
    <cellStyle name="Normal 2 2 4 2 2 5 2 2 2 2" xfId="18201" xr:uid="{00000000-0005-0000-0000-000072430000}"/>
    <cellStyle name="Normal 2 2 4 2 2 5 2 2 2 3" xfId="18202" xr:uid="{00000000-0005-0000-0000-000073430000}"/>
    <cellStyle name="Normal 2 2 4 2 2 5 2 2 3" xfId="18203" xr:uid="{00000000-0005-0000-0000-000074430000}"/>
    <cellStyle name="Normal 2 2 4 2 2 5 2 2 4" xfId="18204" xr:uid="{00000000-0005-0000-0000-000075430000}"/>
    <cellStyle name="Normal 2 2 4 2 2 5 2 2 5" xfId="18205" xr:uid="{00000000-0005-0000-0000-000076430000}"/>
    <cellStyle name="Normal 2 2 4 2 2 5 2 3" xfId="18206" xr:uid="{00000000-0005-0000-0000-000077430000}"/>
    <cellStyle name="Normal 2 2 4 2 2 5 2 3 2" xfId="18207" xr:uid="{00000000-0005-0000-0000-000078430000}"/>
    <cellStyle name="Normal 2 2 4 2 2 5 2 3 3" xfId="18208" xr:uid="{00000000-0005-0000-0000-000079430000}"/>
    <cellStyle name="Normal 2 2 4 2 2 5 2 4" xfId="18209" xr:uid="{00000000-0005-0000-0000-00007A430000}"/>
    <cellStyle name="Normal 2 2 4 2 2 5 2 5" xfId="18210" xr:uid="{00000000-0005-0000-0000-00007B430000}"/>
    <cellStyle name="Normal 2 2 4 2 2 5 2 6" xfId="18211" xr:uid="{00000000-0005-0000-0000-00007C430000}"/>
    <cellStyle name="Normal 2 2 4 2 2 5 2 7" xfId="18212" xr:uid="{00000000-0005-0000-0000-00007D430000}"/>
    <cellStyle name="Normal 2 2 4 2 2 5 2 8" xfId="18213" xr:uid="{00000000-0005-0000-0000-00007E430000}"/>
    <cellStyle name="Normal 2 2 4 2 2 5 3" xfId="18214" xr:uid="{00000000-0005-0000-0000-00007F430000}"/>
    <cellStyle name="Normal 2 2 4 2 2 5 3 2" xfId="18215" xr:uid="{00000000-0005-0000-0000-000080430000}"/>
    <cellStyle name="Normal 2 2 4 2 2 5 3 2 2" xfId="18216" xr:uid="{00000000-0005-0000-0000-000081430000}"/>
    <cellStyle name="Normal 2 2 4 2 2 5 3 2 3" xfId="18217" xr:uid="{00000000-0005-0000-0000-000082430000}"/>
    <cellStyle name="Normal 2 2 4 2 2 5 3 3" xfId="18218" xr:uid="{00000000-0005-0000-0000-000083430000}"/>
    <cellStyle name="Normal 2 2 4 2 2 5 3 4" xfId="18219" xr:uid="{00000000-0005-0000-0000-000084430000}"/>
    <cellStyle name="Normal 2 2 4 2 2 5 3 5" xfId="18220" xr:uid="{00000000-0005-0000-0000-000085430000}"/>
    <cellStyle name="Normal 2 2 4 2 2 5 4" xfId="18221" xr:uid="{00000000-0005-0000-0000-000086430000}"/>
    <cellStyle name="Normal 2 2 4 2 2 5 4 2" xfId="18222" xr:uid="{00000000-0005-0000-0000-000087430000}"/>
    <cellStyle name="Normal 2 2 4 2 2 5 4 3" xfId="18223" xr:uid="{00000000-0005-0000-0000-000088430000}"/>
    <cellStyle name="Normal 2 2 4 2 2 5 5" xfId="18224" xr:uid="{00000000-0005-0000-0000-000089430000}"/>
    <cellStyle name="Normal 2 2 4 2 2 5 5 2" xfId="18225" xr:uid="{00000000-0005-0000-0000-00008A430000}"/>
    <cellStyle name="Normal 2 2 4 2 2 5 6" xfId="18226" xr:uid="{00000000-0005-0000-0000-00008B430000}"/>
    <cellStyle name="Normal 2 2 4 2 2 5 6 2" xfId="18227" xr:uid="{00000000-0005-0000-0000-00008C430000}"/>
    <cellStyle name="Normal 2 2 4 2 2 5 7" xfId="18228" xr:uid="{00000000-0005-0000-0000-00008D430000}"/>
    <cellStyle name="Normal 2 2 4 2 2 5 8" xfId="18229" xr:uid="{00000000-0005-0000-0000-00008E430000}"/>
    <cellStyle name="Normal 2 2 4 2 2 5 9" xfId="18230" xr:uid="{00000000-0005-0000-0000-00008F430000}"/>
    <cellStyle name="Normal 2 2 4 2 2 5_Age_Gender" xfId="18231" xr:uid="{00000000-0005-0000-0000-000090430000}"/>
    <cellStyle name="Normal 2 2 4 2 2 6" xfId="18232" xr:uid="{00000000-0005-0000-0000-000091430000}"/>
    <cellStyle name="Normal 2 2 4 2 2 6 2" xfId="18233" xr:uid="{00000000-0005-0000-0000-000092430000}"/>
    <cellStyle name="Normal 2 2 4 2 2 6 2 2" xfId="18234" xr:uid="{00000000-0005-0000-0000-000093430000}"/>
    <cellStyle name="Normal 2 2 4 2 2 6 2 2 2" xfId="18235" xr:uid="{00000000-0005-0000-0000-000094430000}"/>
    <cellStyle name="Normal 2 2 4 2 2 6 2 2 3" xfId="18236" xr:uid="{00000000-0005-0000-0000-000095430000}"/>
    <cellStyle name="Normal 2 2 4 2 2 6 2 3" xfId="18237" xr:uid="{00000000-0005-0000-0000-000096430000}"/>
    <cellStyle name="Normal 2 2 4 2 2 6 2 4" xfId="18238" xr:uid="{00000000-0005-0000-0000-000097430000}"/>
    <cellStyle name="Normal 2 2 4 2 2 6 2 5" xfId="18239" xr:uid="{00000000-0005-0000-0000-000098430000}"/>
    <cellStyle name="Normal 2 2 4 2 2 6 3" xfId="18240" xr:uid="{00000000-0005-0000-0000-000099430000}"/>
    <cellStyle name="Normal 2 2 4 2 2 6 3 2" xfId="18241" xr:uid="{00000000-0005-0000-0000-00009A430000}"/>
    <cellStyle name="Normal 2 2 4 2 2 6 3 3" xfId="18242" xr:uid="{00000000-0005-0000-0000-00009B430000}"/>
    <cellStyle name="Normal 2 2 4 2 2 6 4" xfId="18243" xr:uid="{00000000-0005-0000-0000-00009C430000}"/>
    <cellStyle name="Normal 2 2 4 2 2 6 5" xfId="18244" xr:uid="{00000000-0005-0000-0000-00009D430000}"/>
    <cellStyle name="Normal 2 2 4 2 2 6 6" xfId="18245" xr:uid="{00000000-0005-0000-0000-00009E430000}"/>
    <cellStyle name="Normal 2 2 4 2 2 6 7" xfId="18246" xr:uid="{00000000-0005-0000-0000-00009F430000}"/>
    <cellStyle name="Normal 2 2 4 2 2 6 8" xfId="18247" xr:uid="{00000000-0005-0000-0000-0000A0430000}"/>
    <cellStyle name="Normal 2 2 4 2 2 7" xfId="18248" xr:uid="{00000000-0005-0000-0000-0000A1430000}"/>
    <cellStyle name="Normal 2 2 4 2 2 7 2" xfId="18249" xr:uid="{00000000-0005-0000-0000-0000A2430000}"/>
    <cellStyle name="Normal 2 2 4 2 2 7 2 2" xfId="18250" xr:uid="{00000000-0005-0000-0000-0000A3430000}"/>
    <cellStyle name="Normal 2 2 4 2 2 7 2 3" xfId="18251" xr:uid="{00000000-0005-0000-0000-0000A4430000}"/>
    <cellStyle name="Normal 2 2 4 2 2 7 3" xfId="18252" xr:uid="{00000000-0005-0000-0000-0000A5430000}"/>
    <cellStyle name="Normal 2 2 4 2 2 7 4" xfId="18253" xr:uid="{00000000-0005-0000-0000-0000A6430000}"/>
    <cellStyle name="Normal 2 2 4 2 2 7 5" xfId="18254" xr:uid="{00000000-0005-0000-0000-0000A7430000}"/>
    <cellStyle name="Normal 2 2 4 2 2 7 6" xfId="18255" xr:uid="{00000000-0005-0000-0000-0000A8430000}"/>
    <cellStyle name="Normal 2 2 4 2 2 7 7" xfId="18256" xr:uid="{00000000-0005-0000-0000-0000A9430000}"/>
    <cellStyle name="Normal 2 2 4 2 2 8" xfId="18257" xr:uid="{00000000-0005-0000-0000-0000AA430000}"/>
    <cellStyle name="Normal 2 2 4 2 2 8 2" xfId="18258" xr:uid="{00000000-0005-0000-0000-0000AB430000}"/>
    <cellStyle name="Normal 2 2 4 2 2 8 2 2" xfId="18259" xr:uid="{00000000-0005-0000-0000-0000AC430000}"/>
    <cellStyle name="Normal 2 2 4 2 2 8 2 3" xfId="18260" xr:uid="{00000000-0005-0000-0000-0000AD430000}"/>
    <cellStyle name="Normal 2 2 4 2 2 8 3" xfId="18261" xr:uid="{00000000-0005-0000-0000-0000AE430000}"/>
    <cellStyle name="Normal 2 2 4 2 2 8 4" xfId="18262" xr:uid="{00000000-0005-0000-0000-0000AF430000}"/>
    <cellStyle name="Normal 2 2 4 2 2 8 5" xfId="18263" xr:uid="{00000000-0005-0000-0000-0000B0430000}"/>
    <cellStyle name="Normal 2 2 4 2 2 9" xfId="18264" xr:uid="{00000000-0005-0000-0000-0000B1430000}"/>
    <cellStyle name="Normal 2 2 4 2 2 9 2" xfId="18265" xr:uid="{00000000-0005-0000-0000-0000B2430000}"/>
    <cellStyle name="Normal 2 2 4 2 2 9 3" xfId="18266" xr:uid="{00000000-0005-0000-0000-0000B3430000}"/>
    <cellStyle name="Normal 2 2 4 2 2_Age_Gender" xfId="18267" xr:uid="{00000000-0005-0000-0000-0000B4430000}"/>
    <cellStyle name="Normal 2 2 4 2 3" xfId="298" xr:uid="{00000000-0005-0000-0000-0000B5430000}"/>
    <cellStyle name="Normal 2 2 4 2 3 10" xfId="18268" xr:uid="{00000000-0005-0000-0000-0000B6430000}"/>
    <cellStyle name="Normal 2 2 4 2 3 11" xfId="18269" xr:uid="{00000000-0005-0000-0000-0000B7430000}"/>
    <cellStyle name="Normal 2 2 4 2 3 12" xfId="18270" xr:uid="{00000000-0005-0000-0000-0000B8430000}"/>
    <cellStyle name="Normal 2 2 4 2 3 13" xfId="18271" xr:uid="{00000000-0005-0000-0000-0000B9430000}"/>
    <cellStyle name="Normal 2 2 4 2 3 2" xfId="299" xr:uid="{00000000-0005-0000-0000-0000BA430000}"/>
    <cellStyle name="Normal 2 2 4 2 3 2 10" xfId="18272" xr:uid="{00000000-0005-0000-0000-0000BB430000}"/>
    <cellStyle name="Normal 2 2 4 2 3 2 11" xfId="18273" xr:uid="{00000000-0005-0000-0000-0000BC430000}"/>
    <cellStyle name="Normal 2 2 4 2 3 2 2" xfId="300" xr:uid="{00000000-0005-0000-0000-0000BD430000}"/>
    <cellStyle name="Normal 2 2 4 2 3 2 2 10" xfId="18274" xr:uid="{00000000-0005-0000-0000-0000BE430000}"/>
    <cellStyle name="Normal 2 2 4 2 3 2 2 11" xfId="18275" xr:uid="{00000000-0005-0000-0000-0000BF430000}"/>
    <cellStyle name="Normal 2 2 4 2 3 2 2 12" xfId="18276" xr:uid="{00000000-0005-0000-0000-0000C0430000}"/>
    <cellStyle name="Normal 2 2 4 2 3 2 2 2" xfId="18277" xr:uid="{00000000-0005-0000-0000-0000C1430000}"/>
    <cellStyle name="Normal 2 2 4 2 3 2 2 2 10" xfId="18278" xr:uid="{00000000-0005-0000-0000-0000C2430000}"/>
    <cellStyle name="Normal 2 2 4 2 3 2 2 2 2" xfId="18279" xr:uid="{00000000-0005-0000-0000-0000C3430000}"/>
    <cellStyle name="Normal 2 2 4 2 3 2 2 2 2 2" xfId="18280" xr:uid="{00000000-0005-0000-0000-0000C4430000}"/>
    <cellStyle name="Normal 2 2 4 2 3 2 2 2 2 2 2" xfId="18281" xr:uid="{00000000-0005-0000-0000-0000C5430000}"/>
    <cellStyle name="Normal 2 2 4 2 3 2 2 2 2 2 2 2" xfId="18282" xr:uid="{00000000-0005-0000-0000-0000C6430000}"/>
    <cellStyle name="Normal 2 2 4 2 3 2 2 2 2 2 2 3" xfId="18283" xr:uid="{00000000-0005-0000-0000-0000C7430000}"/>
    <cellStyle name="Normal 2 2 4 2 3 2 2 2 2 2 3" xfId="18284" xr:uid="{00000000-0005-0000-0000-0000C8430000}"/>
    <cellStyle name="Normal 2 2 4 2 3 2 2 2 2 2 4" xfId="18285" xr:uid="{00000000-0005-0000-0000-0000C9430000}"/>
    <cellStyle name="Normal 2 2 4 2 3 2 2 2 2 2 5" xfId="18286" xr:uid="{00000000-0005-0000-0000-0000CA430000}"/>
    <cellStyle name="Normal 2 2 4 2 3 2 2 2 2 3" xfId="18287" xr:uid="{00000000-0005-0000-0000-0000CB430000}"/>
    <cellStyle name="Normal 2 2 4 2 3 2 2 2 2 3 2" xfId="18288" xr:uid="{00000000-0005-0000-0000-0000CC430000}"/>
    <cellStyle name="Normal 2 2 4 2 3 2 2 2 2 3 3" xfId="18289" xr:uid="{00000000-0005-0000-0000-0000CD430000}"/>
    <cellStyle name="Normal 2 2 4 2 3 2 2 2 2 4" xfId="18290" xr:uid="{00000000-0005-0000-0000-0000CE430000}"/>
    <cellStyle name="Normal 2 2 4 2 3 2 2 2 2 5" xfId="18291" xr:uid="{00000000-0005-0000-0000-0000CF430000}"/>
    <cellStyle name="Normal 2 2 4 2 3 2 2 2 2 6" xfId="18292" xr:uid="{00000000-0005-0000-0000-0000D0430000}"/>
    <cellStyle name="Normal 2 2 4 2 3 2 2 2 2 7" xfId="18293" xr:uid="{00000000-0005-0000-0000-0000D1430000}"/>
    <cellStyle name="Normal 2 2 4 2 3 2 2 2 2 8" xfId="18294" xr:uid="{00000000-0005-0000-0000-0000D2430000}"/>
    <cellStyle name="Normal 2 2 4 2 3 2 2 2 3" xfId="18295" xr:uid="{00000000-0005-0000-0000-0000D3430000}"/>
    <cellStyle name="Normal 2 2 4 2 3 2 2 2 3 2" xfId="18296" xr:uid="{00000000-0005-0000-0000-0000D4430000}"/>
    <cellStyle name="Normal 2 2 4 2 3 2 2 2 3 2 2" xfId="18297" xr:uid="{00000000-0005-0000-0000-0000D5430000}"/>
    <cellStyle name="Normal 2 2 4 2 3 2 2 2 3 2 3" xfId="18298" xr:uid="{00000000-0005-0000-0000-0000D6430000}"/>
    <cellStyle name="Normal 2 2 4 2 3 2 2 2 3 3" xfId="18299" xr:uid="{00000000-0005-0000-0000-0000D7430000}"/>
    <cellStyle name="Normal 2 2 4 2 3 2 2 2 3 4" xfId="18300" xr:uid="{00000000-0005-0000-0000-0000D8430000}"/>
    <cellStyle name="Normal 2 2 4 2 3 2 2 2 3 5" xfId="18301" xr:uid="{00000000-0005-0000-0000-0000D9430000}"/>
    <cellStyle name="Normal 2 2 4 2 3 2 2 2 4" xfId="18302" xr:uid="{00000000-0005-0000-0000-0000DA430000}"/>
    <cellStyle name="Normal 2 2 4 2 3 2 2 2 4 2" xfId="18303" xr:uid="{00000000-0005-0000-0000-0000DB430000}"/>
    <cellStyle name="Normal 2 2 4 2 3 2 2 2 4 3" xfId="18304" xr:uid="{00000000-0005-0000-0000-0000DC430000}"/>
    <cellStyle name="Normal 2 2 4 2 3 2 2 2 5" xfId="18305" xr:uid="{00000000-0005-0000-0000-0000DD430000}"/>
    <cellStyle name="Normal 2 2 4 2 3 2 2 2 5 2" xfId="18306" xr:uid="{00000000-0005-0000-0000-0000DE430000}"/>
    <cellStyle name="Normal 2 2 4 2 3 2 2 2 6" xfId="18307" xr:uid="{00000000-0005-0000-0000-0000DF430000}"/>
    <cellStyle name="Normal 2 2 4 2 3 2 2 2 6 2" xfId="18308" xr:uid="{00000000-0005-0000-0000-0000E0430000}"/>
    <cellStyle name="Normal 2 2 4 2 3 2 2 2 7" xfId="18309" xr:uid="{00000000-0005-0000-0000-0000E1430000}"/>
    <cellStyle name="Normal 2 2 4 2 3 2 2 2 8" xfId="18310" xr:uid="{00000000-0005-0000-0000-0000E2430000}"/>
    <cellStyle name="Normal 2 2 4 2 3 2 2 2 9" xfId="18311" xr:uid="{00000000-0005-0000-0000-0000E3430000}"/>
    <cellStyle name="Normal 2 2 4 2 3 2 2 2_Age_Gender" xfId="18312" xr:uid="{00000000-0005-0000-0000-0000E4430000}"/>
    <cellStyle name="Normal 2 2 4 2 3 2 2 3" xfId="18313" xr:uid="{00000000-0005-0000-0000-0000E5430000}"/>
    <cellStyle name="Normal 2 2 4 2 3 2 2 3 2" xfId="18314" xr:uid="{00000000-0005-0000-0000-0000E6430000}"/>
    <cellStyle name="Normal 2 2 4 2 3 2 2 3 2 2" xfId="18315" xr:uid="{00000000-0005-0000-0000-0000E7430000}"/>
    <cellStyle name="Normal 2 2 4 2 3 2 2 3 2 2 2" xfId="18316" xr:uid="{00000000-0005-0000-0000-0000E8430000}"/>
    <cellStyle name="Normal 2 2 4 2 3 2 2 3 2 2 3" xfId="18317" xr:uid="{00000000-0005-0000-0000-0000E9430000}"/>
    <cellStyle name="Normal 2 2 4 2 3 2 2 3 2 3" xfId="18318" xr:uid="{00000000-0005-0000-0000-0000EA430000}"/>
    <cellStyle name="Normal 2 2 4 2 3 2 2 3 2 4" xfId="18319" xr:uid="{00000000-0005-0000-0000-0000EB430000}"/>
    <cellStyle name="Normal 2 2 4 2 3 2 2 3 2 5" xfId="18320" xr:uid="{00000000-0005-0000-0000-0000EC430000}"/>
    <cellStyle name="Normal 2 2 4 2 3 2 2 3 3" xfId="18321" xr:uid="{00000000-0005-0000-0000-0000ED430000}"/>
    <cellStyle name="Normal 2 2 4 2 3 2 2 3 3 2" xfId="18322" xr:uid="{00000000-0005-0000-0000-0000EE430000}"/>
    <cellStyle name="Normal 2 2 4 2 3 2 2 3 3 3" xfId="18323" xr:uid="{00000000-0005-0000-0000-0000EF430000}"/>
    <cellStyle name="Normal 2 2 4 2 3 2 2 3 4" xfId="18324" xr:uid="{00000000-0005-0000-0000-0000F0430000}"/>
    <cellStyle name="Normal 2 2 4 2 3 2 2 3 5" xfId="18325" xr:uid="{00000000-0005-0000-0000-0000F1430000}"/>
    <cellStyle name="Normal 2 2 4 2 3 2 2 3 6" xfId="18326" xr:uid="{00000000-0005-0000-0000-0000F2430000}"/>
    <cellStyle name="Normal 2 2 4 2 3 2 2 3 7" xfId="18327" xr:uid="{00000000-0005-0000-0000-0000F3430000}"/>
    <cellStyle name="Normal 2 2 4 2 3 2 2 3 8" xfId="18328" xr:uid="{00000000-0005-0000-0000-0000F4430000}"/>
    <cellStyle name="Normal 2 2 4 2 3 2 2 4" xfId="18329" xr:uid="{00000000-0005-0000-0000-0000F5430000}"/>
    <cellStyle name="Normal 2 2 4 2 3 2 2 4 2" xfId="18330" xr:uid="{00000000-0005-0000-0000-0000F6430000}"/>
    <cellStyle name="Normal 2 2 4 2 3 2 2 4 2 2" xfId="18331" xr:uid="{00000000-0005-0000-0000-0000F7430000}"/>
    <cellStyle name="Normal 2 2 4 2 3 2 2 4 2 3" xfId="18332" xr:uid="{00000000-0005-0000-0000-0000F8430000}"/>
    <cellStyle name="Normal 2 2 4 2 3 2 2 4 3" xfId="18333" xr:uid="{00000000-0005-0000-0000-0000F9430000}"/>
    <cellStyle name="Normal 2 2 4 2 3 2 2 4 4" xfId="18334" xr:uid="{00000000-0005-0000-0000-0000FA430000}"/>
    <cellStyle name="Normal 2 2 4 2 3 2 2 4 5" xfId="18335" xr:uid="{00000000-0005-0000-0000-0000FB430000}"/>
    <cellStyle name="Normal 2 2 4 2 3 2 2 4 6" xfId="18336" xr:uid="{00000000-0005-0000-0000-0000FC430000}"/>
    <cellStyle name="Normal 2 2 4 2 3 2 2 4 7" xfId="18337" xr:uid="{00000000-0005-0000-0000-0000FD430000}"/>
    <cellStyle name="Normal 2 2 4 2 3 2 2 5" xfId="18338" xr:uid="{00000000-0005-0000-0000-0000FE430000}"/>
    <cellStyle name="Normal 2 2 4 2 3 2 2 5 2" xfId="18339" xr:uid="{00000000-0005-0000-0000-0000FF430000}"/>
    <cellStyle name="Normal 2 2 4 2 3 2 2 5 2 2" xfId="18340" xr:uid="{00000000-0005-0000-0000-000000440000}"/>
    <cellStyle name="Normal 2 2 4 2 3 2 2 5 2 3" xfId="18341" xr:uid="{00000000-0005-0000-0000-000001440000}"/>
    <cellStyle name="Normal 2 2 4 2 3 2 2 5 3" xfId="18342" xr:uid="{00000000-0005-0000-0000-000002440000}"/>
    <cellStyle name="Normal 2 2 4 2 3 2 2 5 4" xfId="18343" xr:uid="{00000000-0005-0000-0000-000003440000}"/>
    <cellStyle name="Normal 2 2 4 2 3 2 2 5 5" xfId="18344" xr:uid="{00000000-0005-0000-0000-000004440000}"/>
    <cellStyle name="Normal 2 2 4 2 3 2 2 6" xfId="18345" xr:uid="{00000000-0005-0000-0000-000005440000}"/>
    <cellStyle name="Normal 2 2 4 2 3 2 2 6 2" xfId="18346" xr:uid="{00000000-0005-0000-0000-000006440000}"/>
    <cellStyle name="Normal 2 2 4 2 3 2 2 6 3" xfId="18347" xr:uid="{00000000-0005-0000-0000-000007440000}"/>
    <cellStyle name="Normal 2 2 4 2 3 2 2 7" xfId="18348" xr:uid="{00000000-0005-0000-0000-000008440000}"/>
    <cellStyle name="Normal 2 2 4 2 3 2 2 7 2" xfId="18349" xr:uid="{00000000-0005-0000-0000-000009440000}"/>
    <cellStyle name="Normal 2 2 4 2 3 2 2 8" xfId="18350" xr:uid="{00000000-0005-0000-0000-00000A440000}"/>
    <cellStyle name="Normal 2 2 4 2 3 2 2 8 2" xfId="18351" xr:uid="{00000000-0005-0000-0000-00000B440000}"/>
    <cellStyle name="Normal 2 2 4 2 3 2 2 9" xfId="18352" xr:uid="{00000000-0005-0000-0000-00000C440000}"/>
    <cellStyle name="Normal 2 2 4 2 3 2 2_Age_Gender" xfId="18353" xr:uid="{00000000-0005-0000-0000-00000D440000}"/>
    <cellStyle name="Normal 2 2 4 2 3 2 3" xfId="18354" xr:uid="{00000000-0005-0000-0000-00000E440000}"/>
    <cellStyle name="Normal 2 2 4 2 3 2 3 2" xfId="18355" xr:uid="{00000000-0005-0000-0000-00000F440000}"/>
    <cellStyle name="Normal 2 2 4 2 3 2 4" xfId="18356" xr:uid="{00000000-0005-0000-0000-000010440000}"/>
    <cellStyle name="Normal 2 2 4 2 3 2 5" xfId="18357" xr:uid="{00000000-0005-0000-0000-000011440000}"/>
    <cellStyle name="Normal 2 2 4 2 3 2 6" xfId="18358" xr:uid="{00000000-0005-0000-0000-000012440000}"/>
    <cellStyle name="Normal 2 2 4 2 3 2 7" xfId="18359" xr:uid="{00000000-0005-0000-0000-000013440000}"/>
    <cellStyle name="Normal 2 2 4 2 3 2 8" xfId="18360" xr:uid="{00000000-0005-0000-0000-000014440000}"/>
    <cellStyle name="Normal 2 2 4 2 3 2 9" xfId="18361" xr:uid="{00000000-0005-0000-0000-000015440000}"/>
    <cellStyle name="Normal 2 2 4 2 3 2_Age_Gender" xfId="18362" xr:uid="{00000000-0005-0000-0000-000016440000}"/>
    <cellStyle name="Normal 2 2 4 2 3 3" xfId="18363" xr:uid="{00000000-0005-0000-0000-000017440000}"/>
    <cellStyle name="Normal 2 2 4 2 3 3 10" xfId="18364" xr:uid="{00000000-0005-0000-0000-000018440000}"/>
    <cellStyle name="Normal 2 2 4 2 3 3 2" xfId="18365" xr:uid="{00000000-0005-0000-0000-000019440000}"/>
    <cellStyle name="Normal 2 2 4 2 3 3 2 2" xfId="18366" xr:uid="{00000000-0005-0000-0000-00001A440000}"/>
    <cellStyle name="Normal 2 2 4 2 3 3 2 2 2" xfId="18367" xr:uid="{00000000-0005-0000-0000-00001B440000}"/>
    <cellStyle name="Normal 2 2 4 2 3 3 2 2 2 2" xfId="18368" xr:uid="{00000000-0005-0000-0000-00001C440000}"/>
    <cellStyle name="Normal 2 2 4 2 3 3 2 2 2 3" xfId="18369" xr:uid="{00000000-0005-0000-0000-00001D440000}"/>
    <cellStyle name="Normal 2 2 4 2 3 3 2 2 3" xfId="18370" xr:uid="{00000000-0005-0000-0000-00001E440000}"/>
    <cellStyle name="Normal 2 2 4 2 3 3 2 2 4" xfId="18371" xr:uid="{00000000-0005-0000-0000-00001F440000}"/>
    <cellStyle name="Normal 2 2 4 2 3 3 2 2 5" xfId="18372" xr:uid="{00000000-0005-0000-0000-000020440000}"/>
    <cellStyle name="Normal 2 2 4 2 3 3 2 3" xfId="18373" xr:uid="{00000000-0005-0000-0000-000021440000}"/>
    <cellStyle name="Normal 2 2 4 2 3 3 2 3 2" xfId="18374" xr:uid="{00000000-0005-0000-0000-000022440000}"/>
    <cellStyle name="Normal 2 2 4 2 3 3 2 3 3" xfId="18375" xr:uid="{00000000-0005-0000-0000-000023440000}"/>
    <cellStyle name="Normal 2 2 4 2 3 3 2 4" xfId="18376" xr:uid="{00000000-0005-0000-0000-000024440000}"/>
    <cellStyle name="Normal 2 2 4 2 3 3 2 5" xfId="18377" xr:uid="{00000000-0005-0000-0000-000025440000}"/>
    <cellStyle name="Normal 2 2 4 2 3 3 2 6" xfId="18378" xr:uid="{00000000-0005-0000-0000-000026440000}"/>
    <cellStyle name="Normal 2 2 4 2 3 3 2 7" xfId="18379" xr:uid="{00000000-0005-0000-0000-000027440000}"/>
    <cellStyle name="Normal 2 2 4 2 3 3 2 8" xfId="18380" xr:uid="{00000000-0005-0000-0000-000028440000}"/>
    <cellStyle name="Normal 2 2 4 2 3 3 3" xfId="18381" xr:uid="{00000000-0005-0000-0000-000029440000}"/>
    <cellStyle name="Normal 2 2 4 2 3 3 3 2" xfId="18382" xr:uid="{00000000-0005-0000-0000-00002A440000}"/>
    <cellStyle name="Normal 2 2 4 2 3 3 3 2 2" xfId="18383" xr:uid="{00000000-0005-0000-0000-00002B440000}"/>
    <cellStyle name="Normal 2 2 4 2 3 3 3 2 3" xfId="18384" xr:uid="{00000000-0005-0000-0000-00002C440000}"/>
    <cellStyle name="Normal 2 2 4 2 3 3 3 3" xfId="18385" xr:uid="{00000000-0005-0000-0000-00002D440000}"/>
    <cellStyle name="Normal 2 2 4 2 3 3 3 4" xfId="18386" xr:uid="{00000000-0005-0000-0000-00002E440000}"/>
    <cellStyle name="Normal 2 2 4 2 3 3 3 5" xfId="18387" xr:uid="{00000000-0005-0000-0000-00002F440000}"/>
    <cellStyle name="Normal 2 2 4 2 3 3 4" xfId="18388" xr:uid="{00000000-0005-0000-0000-000030440000}"/>
    <cellStyle name="Normal 2 2 4 2 3 3 4 2" xfId="18389" xr:uid="{00000000-0005-0000-0000-000031440000}"/>
    <cellStyle name="Normal 2 2 4 2 3 3 4 3" xfId="18390" xr:uid="{00000000-0005-0000-0000-000032440000}"/>
    <cellStyle name="Normal 2 2 4 2 3 3 5" xfId="18391" xr:uid="{00000000-0005-0000-0000-000033440000}"/>
    <cellStyle name="Normal 2 2 4 2 3 3 5 2" xfId="18392" xr:uid="{00000000-0005-0000-0000-000034440000}"/>
    <cellStyle name="Normal 2 2 4 2 3 3 6" xfId="18393" xr:uid="{00000000-0005-0000-0000-000035440000}"/>
    <cellStyle name="Normal 2 2 4 2 3 3 6 2" xfId="18394" xr:uid="{00000000-0005-0000-0000-000036440000}"/>
    <cellStyle name="Normal 2 2 4 2 3 3 7" xfId="18395" xr:uid="{00000000-0005-0000-0000-000037440000}"/>
    <cellStyle name="Normal 2 2 4 2 3 3 8" xfId="18396" xr:uid="{00000000-0005-0000-0000-000038440000}"/>
    <cellStyle name="Normal 2 2 4 2 3 3 9" xfId="18397" xr:uid="{00000000-0005-0000-0000-000039440000}"/>
    <cellStyle name="Normal 2 2 4 2 3 3_Age_Gender" xfId="18398" xr:uid="{00000000-0005-0000-0000-00003A440000}"/>
    <cellStyle name="Normal 2 2 4 2 3 4" xfId="18399" xr:uid="{00000000-0005-0000-0000-00003B440000}"/>
    <cellStyle name="Normal 2 2 4 2 3 4 2" xfId="18400" xr:uid="{00000000-0005-0000-0000-00003C440000}"/>
    <cellStyle name="Normal 2 2 4 2 3 4 2 2" xfId="18401" xr:uid="{00000000-0005-0000-0000-00003D440000}"/>
    <cellStyle name="Normal 2 2 4 2 3 4 2 2 2" xfId="18402" xr:uid="{00000000-0005-0000-0000-00003E440000}"/>
    <cellStyle name="Normal 2 2 4 2 3 4 2 2 3" xfId="18403" xr:uid="{00000000-0005-0000-0000-00003F440000}"/>
    <cellStyle name="Normal 2 2 4 2 3 4 2 3" xfId="18404" xr:uid="{00000000-0005-0000-0000-000040440000}"/>
    <cellStyle name="Normal 2 2 4 2 3 4 2 4" xfId="18405" xr:uid="{00000000-0005-0000-0000-000041440000}"/>
    <cellStyle name="Normal 2 2 4 2 3 4 2 5" xfId="18406" xr:uid="{00000000-0005-0000-0000-000042440000}"/>
    <cellStyle name="Normal 2 2 4 2 3 4 3" xfId="18407" xr:uid="{00000000-0005-0000-0000-000043440000}"/>
    <cellStyle name="Normal 2 2 4 2 3 4 3 2" xfId="18408" xr:uid="{00000000-0005-0000-0000-000044440000}"/>
    <cellStyle name="Normal 2 2 4 2 3 4 3 3" xfId="18409" xr:uid="{00000000-0005-0000-0000-000045440000}"/>
    <cellStyle name="Normal 2 2 4 2 3 4 4" xfId="18410" xr:uid="{00000000-0005-0000-0000-000046440000}"/>
    <cellStyle name="Normal 2 2 4 2 3 4 5" xfId="18411" xr:uid="{00000000-0005-0000-0000-000047440000}"/>
    <cellStyle name="Normal 2 2 4 2 3 4 6" xfId="18412" xr:uid="{00000000-0005-0000-0000-000048440000}"/>
    <cellStyle name="Normal 2 2 4 2 3 4 7" xfId="18413" xr:uid="{00000000-0005-0000-0000-000049440000}"/>
    <cellStyle name="Normal 2 2 4 2 3 4 8" xfId="18414" xr:uid="{00000000-0005-0000-0000-00004A440000}"/>
    <cellStyle name="Normal 2 2 4 2 3 5" xfId="18415" xr:uid="{00000000-0005-0000-0000-00004B440000}"/>
    <cellStyle name="Normal 2 2 4 2 3 5 2" xfId="18416" xr:uid="{00000000-0005-0000-0000-00004C440000}"/>
    <cellStyle name="Normal 2 2 4 2 3 5 2 2" xfId="18417" xr:uid="{00000000-0005-0000-0000-00004D440000}"/>
    <cellStyle name="Normal 2 2 4 2 3 5 2 3" xfId="18418" xr:uid="{00000000-0005-0000-0000-00004E440000}"/>
    <cellStyle name="Normal 2 2 4 2 3 5 3" xfId="18419" xr:uid="{00000000-0005-0000-0000-00004F440000}"/>
    <cellStyle name="Normal 2 2 4 2 3 5 4" xfId="18420" xr:uid="{00000000-0005-0000-0000-000050440000}"/>
    <cellStyle name="Normal 2 2 4 2 3 5 5" xfId="18421" xr:uid="{00000000-0005-0000-0000-000051440000}"/>
    <cellStyle name="Normal 2 2 4 2 3 5 6" xfId="18422" xr:uid="{00000000-0005-0000-0000-000052440000}"/>
    <cellStyle name="Normal 2 2 4 2 3 5 7" xfId="18423" xr:uid="{00000000-0005-0000-0000-000053440000}"/>
    <cellStyle name="Normal 2 2 4 2 3 6" xfId="18424" xr:uid="{00000000-0005-0000-0000-000054440000}"/>
    <cellStyle name="Normal 2 2 4 2 3 6 2" xfId="18425" xr:uid="{00000000-0005-0000-0000-000055440000}"/>
    <cellStyle name="Normal 2 2 4 2 3 6 2 2" xfId="18426" xr:uid="{00000000-0005-0000-0000-000056440000}"/>
    <cellStyle name="Normal 2 2 4 2 3 6 2 3" xfId="18427" xr:uid="{00000000-0005-0000-0000-000057440000}"/>
    <cellStyle name="Normal 2 2 4 2 3 6 3" xfId="18428" xr:uid="{00000000-0005-0000-0000-000058440000}"/>
    <cellStyle name="Normal 2 2 4 2 3 6 4" xfId="18429" xr:uid="{00000000-0005-0000-0000-000059440000}"/>
    <cellStyle name="Normal 2 2 4 2 3 6 5" xfId="18430" xr:uid="{00000000-0005-0000-0000-00005A440000}"/>
    <cellStyle name="Normal 2 2 4 2 3 7" xfId="18431" xr:uid="{00000000-0005-0000-0000-00005B440000}"/>
    <cellStyle name="Normal 2 2 4 2 3 7 2" xfId="18432" xr:uid="{00000000-0005-0000-0000-00005C440000}"/>
    <cellStyle name="Normal 2 2 4 2 3 7 3" xfId="18433" xr:uid="{00000000-0005-0000-0000-00005D440000}"/>
    <cellStyle name="Normal 2 2 4 2 3 8" xfId="18434" xr:uid="{00000000-0005-0000-0000-00005E440000}"/>
    <cellStyle name="Normal 2 2 4 2 3 8 2" xfId="18435" xr:uid="{00000000-0005-0000-0000-00005F440000}"/>
    <cellStyle name="Normal 2 2 4 2 3 9" xfId="18436" xr:uid="{00000000-0005-0000-0000-000060440000}"/>
    <cellStyle name="Normal 2 2 4 2 3 9 2" xfId="18437" xr:uid="{00000000-0005-0000-0000-000061440000}"/>
    <cellStyle name="Normal 2 2 4 2 3_Age_Gender" xfId="18438" xr:uid="{00000000-0005-0000-0000-000062440000}"/>
    <cellStyle name="Normal 2 2 4 2 4" xfId="301" xr:uid="{00000000-0005-0000-0000-000063440000}"/>
    <cellStyle name="Normal 2 2 4 2 4 10" xfId="18439" xr:uid="{00000000-0005-0000-0000-000064440000}"/>
    <cellStyle name="Normal 2 2 4 2 4 11" xfId="18440" xr:uid="{00000000-0005-0000-0000-000065440000}"/>
    <cellStyle name="Normal 2 2 4 2 4 12" xfId="18441" xr:uid="{00000000-0005-0000-0000-000066440000}"/>
    <cellStyle name="Normal 2 2 4 2 4 2" xfId="18442" xr:uid="{00000000-0005-0000-0000-000067440000}"/>
    <cellStyle name="Normal 2 2 4 2 4 2 10" xfId="18443" xr:uid="{00000000-0005-0000-0000-000068440000}"/>
    <cellStyle name="Normal 2 2 4 2 4 2 2" xfId="18444" xr:uid="{00000000-0005-0000-0000-000069440000}"/>
    <cellStyle name="Normal 2 2 4 2 4 2 2 2" xfId="18445" xr:uid="{00000000-0005-0000-0000-00006A440000}"/>
    <cellStyle name="Normal 2 2 4 2 4 2 2 2 2" xfId="18446" xr:uid="{00000000-0005-0000-0000-00006B440000}"/>
    <cellStyle name="Normal 2 2 4 2 4 2 2 2 2 2" xfId="18447" xr:uid="{00000000-0005-0000-0000-00006C440000}"/>
    <cellStyle name="Normal 2 2 4 2 4 2 2 2 2 3" xfId="18448" xr:uid="{00000000-0005-0000-0000-00006D440000}"/>
    <cellStyle name="Normal 2 2 4 2 4 2 2 2 3" xfId="18449" xr:uid="{00000000-0005-0000-0000-00006E440000}"/>
    <cellStyle name="Normal 2 2 4 2 4 2 2 2 4" xfId="18450" xr:uid="{00000000-0005-0000-0000-00006F440000}"/>
    <cellStyle name="Normal 2 2 4 2 4 2 2 2 5" xfId="18451" xr:uid="{00000000-0005-0000-0000-000070440000}"/>
    <cellStyle name="Normal 2 2 4 2 4 2 2 3" xfId="18452" xr:uid="{00000000-0005-0000-0000-000071440000}"/>
    <cellStyle name="Normal 2 2 4 2 4 2 2 3 2" xfId="18453" xr:uid="{00000000-0005-0000-0000-000072440000}"/>
    <cellStyle name="Normal 2 2 4 2 4 2 2 3 3" xfId="18454" xr:uid="{00000000-0005-0000-0000-000073440000}"/>
    <cellStyle name="Normal 2 2 4 2 4 2 2 4" xfId="18455" xr:uid="{00000000-0005-0000-0000-000074440000}"/>
    <cellStyle name="Normal 2 2 4 2 4 2 2 5" xfId="18456" xr:uid="{00000000-0005-0000-0000-000075440000}"/>
    <cellStyle name="Normal 2 2 4 2 4 2 2 6" xfId="18457" xr:uid="{00000000-0005-0000-0000-000076440000}"/>
    <cellStyle name="Normal 2 2 4 2 4 2 2 7" xfId="18458" xr:uid="{00000000-0005-0000-0000-000077440000}"/>
    <cellStyle name="Normal 2 2 4 2 4 2 2 8" xfId="18459" xr:uid="{00000000-0005-0000-0000-000078440000}"/>
    <cellStyle name="Normal 2 2 4 2 4 2 3" xfId="18460" xr:uid="{00000000-0005-0000-0000-000079440000}"/>
    <cellStyle name="Normal 2 2 4 2 4 2 3 2" xfId="18461" xr:uid="{00000000-0005-0000-0000-00007A440000}"/>
    <cellStyle name="Normal 2 2 4 2 4 2 3 2 2" xfId="18462" xr:uid="{00000000-0005-0000-0000-00007B440000}"/>
    <cellStyle name="Normal 2 2 4 2 4 2 3 2 3" xfId="18463" xr:uid="{00000000-0005-0000-0000-00007C440000}"/>
    <cellStyle name="Normal 2 2 4 2 4 2 3 3" xfId="18464" xr:uid="{00000000-0005-0000-0000-00007D440000}"/>
    <cellStyle name="Normal 2 2 4 2 4 2 3 4" xfId="18465" xr:uid="{00000000-0005-0000-0000-00007E440000}"/>
    <cellStyle name="Normal 2 2 4 2 4 2 3 5" xfId="18466" xr:uid="{00000000-0005-0000-0000-00007F440000}"/>
    <cellStyle name="Normal 2 2 4 2 4 2 4" xfId="18467" xr:uid="{00000000-0005-0000-0000-000080440000}"/>
    <cellStyle name="Normal 2 2 4 2 4 2 4 2" xfId="18468" xr:uid="{00000000-0005-0000-0000-000081440000}"/>
    <cellStyle name="Normal 2 2 4 2 4 2 4 3" xfId="18469" xr:uid="{00000000-0005-0000-0000-000082440000}"/>
    <cellStyle name="Normal 2 2 4 2 4 2 5" xfId="18470" xr:uid="{00000000-0005-0000-0000-000083440000}"/>
    <cellStyle name="Normal 2 2 4 2 4 2 5 2" xfId="18471" xr:uid="{00000000-0005-0000-0000-000084440000}"/>
    <cellStyle name="Normal 2 2 4 2 4 2 6" xfId="18472" xr:uid="{00000000-0005-0000-0000-000085440000}"/>
    <cellStyle name="Normal 2 2 4 2 4 2 6 2" xfId="18473" xr:uid="{00000000-0005-0000-0000-000086440000}"/>
    <cellStyle name="Normal 2 2 4 2 4 2 7" xfId="18474" xr:uid="{00000000-0005-0000-0000-000087440000}"/>
    <cellStyle name="Normal 2 2 4 2 4 2 8" xfId="18475" xr:uid="{00000000-0005-0000-0000-000088440000}"/>
    <cellStyle name="Normal 2 2 4 2 4 2 9" xfId="18476" xr:uid="{00000000-0005-0000-0000-000089440000}"/>
    <cellStyle name="Normal 2 2 4 2 4 2_Age_Gender" xfId="18477" xr:uid="{00000000-0005-0000-0000-00008A440000}"/>
    <cellStyle name="Normal 2 2 4 2 4 3" xfId="18478" xr:uid="{00000000-0005-0000-0000-00008B440000}"/>
    <cellStyle name="Normal 2 2 4 2 4 3 2" xfId="18479" xr:uid="{00000000-0005-0000-0000-00008C440000}"/>
    <cellStyle name="Normal 2 2 4 2 4 3 2 2" xfId="18480" xr:uid="{00000000-0005-0000-0000-00008D440000}"/>
    <cellStyle name="Normal 2 2 4 2 4 3 2 2 2" xfId="18481" xr:uid="{00000000-0005-0000-0000-00008E440000}"/>
    <cellStyle name="Normal 2 2 4 2 4 3 2 2 3" xfId="18482" xr:uid="{00000000-0005-0000-0000-00008F440000}"/>
    <cellStyle name="Normal 2 2 4 2 4 3 2 3" xfId="18483" xr:uid="{00000000-0005-0000-0000-000090440000}"/>
    <cellStyle name="Normal 2 2 4 2 4 3 2 4" xfId="18484" xr:uid="{00000000-0005-0000-0000-000091440000}"/>
    <cellStyle name="Normal 2 2 4 2 4 3 2 5" xfId="18485" xr:uid="{00000000-0005-0000-0000-000092440000}"/>
    <cellStyle name="Normal 2 2 4 2 4 3 3" xfId="18486" xr:uid="{00000000-0005-0000-0000-000093440000}"/>
    <cellStyle name="Normal 2 2 4 2 4 3 3 2" xfId="18487" xr:uid="{00000000-0005-0000-0000-000094440000}"/>
    <cellStyle name="Normal 2 2 4 2 4 3 3 3" xfId="18488" xr:uid="{00000000-0005-0000-0000-000095440000}"/>
    <cellStyle name="Normal 2 2 4 2 4 3 4" xfId="18489" xr:uid="{00000000-0005-0000-0000-000096440000}"/>
    <cellStyle name="Normal 2 2 4 2 4 3 5" xfId="18490" xr:uid="{00000000-0005-0000-0000-000097440000}"/>
    <cellStyle name="Normal 2 2 4 2 4 3 6" xfId="18491" xr:uid="{00000000-0005-0000-0000-000098440000}"/>
    <cellStyle name="Normal 2 2 4 2 4 3 7" xfId="18492" xr:uid="{00000000-0005-0000-0000-000099440000}"/>
    <cellStyle name="Normal 2 2 4 2 4 3 8" xfId="18493" xr:uid="{00000000-0005-0000-0000-00009A440000}"/>
    <cellStyle name="Normal 2 2 4 2 4 4" xfId="18494" xr:uid="{00000000-0005-0000-0000-00009B440000}"/>
    <cellStyle name="Normal 2 2 4 2 4 4 2" xfId="18495" xr:uid="{00000000-0005-0000-0000-00009C440000}"/>
    <cellStyle name="Normal 2 2 4 2 4 4 2 2" xfId="18496" xr:uid="{00000000-0005-0000-0000-00009D440000}"/>
    <cellStyle name="Normal 2 2 4 2 4 4 2 3" xfId="18497" xr:uid="{00000000-0005-0000-0000-00009E440000}"/>
    <cellStyle name="Normal 2 2 4 2 4 4 3" xfId="18498" xr:uid="{00000000-0005-0000-0000-00009F440000}"/>
    <cellStyle name="Normal 2 2 4 2 4 4 4" xfId="18499" xr:uid="{00000000-0005-0000-0000-0000A0440000}"/>
    <cellStyle name="Normal 2 2 4 2 4 4 5" xfId="18500" xr:uid="{00000000-0005-0000-0000-0000A1440000}"/>
    <cellStyle name="Normal 2 2 4 2 4 4 6" xfId="18501" xr:uid="{00000000-0005-0000-0000-0000A2440000}"/>
    <cellStyle name="Normal 2 2 4 2 4 4 7" xfId="18502" xr:uid="{00000000-0005-0000-0000-0000A3440000}"/>
    <cellStyle name="Normal 2 2 4 2 4 5" xfId="18503" xr:uid="{00000000-0005-0000-0000-0000A4440000}"/>
    <cellStyle name="Normal 2 2 4 2 4 5 2" xfId="18504" xr:uid="{00000000-0005-0000-0000-0000A5440000}"/>
    <cellStyle name="Normal 2 2 4 2 4 5 2 2" xfId="18505" xr:uid="{00000000-0005-0000-0000-0000A6440000}"/>
    <cellStyle name="Normal 2 2 4 2 4 5 2 3" xfId="18506" xr:uid="{00000000-0005-0000-0000-0000A7440000}"/>
    <cellStyle name="Normal 2 2 4 2 4 5 3" xfId="18507" xr:uid="{00000000-0005-0000-0000-0000A8440000}"/>
    <cellStyle name="Normal 2 2 4 2 4 5 4" xfId="18508" xr:uid="{00000000-0005-0000-0000-0000A9440000}"/>
    <cellStyle name="Normal 2 2 4 2 4 5 5" xfId="18509" xr:uid="{00000000-0005-0000-0000-0000AA440000}"/>
    <cellStyle name="Normal 2 2 4 2 4 6" xfId="18510" xr:uid="{00000000-0005-0000-0000-0000AB440000}"/>
    <cellStyle name="Normal 2 2 4 2 4 6 2" xfId="18511" xr:uid="{00000000-0005-0000-0000-0000AC440000}"/>
    <cellStyle name="Normal 2 2 4 2 4 6 3" xfId="18512" xr:uid="{00000000-0005-0000-0000-0000AD440000}"/>
    <cellStyle name="Normal 2 2 4 2 4 7" xfId="18513" xr:uid="{00000000-0005-0000-0000-0000AE440000}"/>
    <cellStyle name="Normal 2 2 4 2 4 7 2" xfId="18514" xr:uid="{00000000-0005-0000-0000-0000AF440000}"/>
    <cellStyle name="Normal 2 2 4 2 4 8" xfId="18515" xr:uid="{00000000-0005-0000-0000-0000B0440000}"/>
    <cellStyle name="Normal 2 2 4 2 4 8 2" xfId="18516" xr:uid="{00000000-0005-0000-0000-0000B1440000}"/>
    <cellStyle name="Normal 2 2 4 2 4 9" xfId="18517" xr:uid="{00000000-0005-0000-0000-0000B2440000}"/>
    <cellStyle name="Normal 2 2 4 2 4_Age_Gender" xfId="18518" xr:uid="{00000000-0005-0000-0000-0000B3440000}"/>
    <cellStyle name="Normal 2 2 4 2 5" xfId="302" xr:uid="{00000000-0005-0000-0000-0000B4440000}"/>
    <cellStyle name="Normal 2 2 4 2 5 10" xfId="18519" xr:uid="{00000000-0005-0000-0000-0000B5440000}"/>
    <cellStyle name="Normal 2 2 4 2 5 11" xfId="18520" xr:uid="{00000000-0005-0000-0000-0000B6440000}"/>
    <cellStyle name="Normal 2 2 4 2 5 12" xfId="18521" xr:uid="{00000000-0005-0000-0000-0000B7440000}"/>
    <cellStyle name="Normal 2 2 4 2 5 2" xfId="18522" xr:uid="{00000000-0005-0000-0000-0000B8440000}"/>
    <cellStyle name="Normal 2 2 4 2 5 2 10" xfId="18523" xr:uid="{00000000-0005-0000-0000-0000B9440000}"/>
    <cellStyle name="Normal 2 2 4 2 5 2 2" xfId="18524" xr:uid="{00000000-0005-0000-0000-0000BA440000}"/>
    <cellStyle name="Normal 2 2 4 2 5 2 2 2" xfId="18525" xr:uid="{00000000-0005-0000-0000-0000BB440000}"/>
    <cellStyle name="Normal 2 2 4 2 5 2 2 2 2" xfId="18526" xr:uid="{00000000-0005-0000-0000-0000BC440000}"/>
    <cellStyle name="Normal 2 2 4 2 5 2 2 2 2 2" xfId="18527" xr:uid="{00000000-0005-0000-0000-0000BD440000}"/>
    <cellStyle name="Normal 2 2 4 2 5 2 2 2 2 3" xfId="18528" xr:uid="{00000000-0005-0000-0000-0000BE440000}"/>
    <cellStyle name="Normal 2 2 4 2 5 2 2 2 3" xfId="18529" xr:uid="{00000000-0005-0000-0000-0000BF440000}"/>
    <cellStyle name="Normal 2 2 4 2 5 2 2 2 4" xfId="18530" xr:uid="{00000000-0005-0000-0000-0000C0440000}"/>
    <cellStyle name="Normal 2 2 4 2 5 2 2 2 5" xfId="18531" xr:uid="{00000000-0005-0000-0000-0000C1440000}"/>
    <cellStyle name="Normal 2 2 4 2 5 2 2 3" xfId="18532" xr:uid="{00000000-0005-0000-0000-0000C2440000}"/>
    <cellStyle name="Normal 2 2 4 2 5 2 2 3 2" xfId="18533" xr:uid="{00000000-0005-0000-0000-0000C3440000}"/>
    <cellStyle name="Normal 2 2 4 2 5 2 2 3 3" xfId="18534" xr:uid="{00000000-0005-0000-0000-0000C4440000}"/>
    <cellStyle name="Normal 2 2 4 2 5 2 2 4" xfId="18535" xr:uid="{00000000-0005-0000-0000-0000C5440000}"/>
    <cellStyle name="Normal 2 2 4 2 5 2 2 5" xfId="18536" xr:uid="{00000000-0005-0000-0000-0000C6440000}"/>
    <cellStyle name="Normal 2 2 4 2 5 2 2 6" xfId="18537" xr:uid="{00000000-0005-0000-0000-0000C7440000}"/>
    <cellStyle name="Normal 2 2 4 2 5 2 2 7" xfId="18538" xr:uid="{00000000-0005-0000-0000-0000C8440000}"/>
    <cellStyle name="Normal 2 2 4 2 5 2 2 8" xfId="18539" xr:uid="{00000000-0005-0000-0000-0000C9440000}"/>
    <cellStyle name="Normal 2 2 4 2 5 2 3" xfId="18540" xr:uid="{00000000-0005-0000-0000-0000CA440000}"/>
    <cellStyle name="Normal 2 2 4 2 5 2 3 2" xfId="18541" xr:uid="{00000000-0005-0000-0000-0000CB440000}"/>
    <cellStyle name="Normal 2 2 4 2 5 2 3 2 2" xfId="18542" xr:uid="{00000000-0005-0000-0000-0000CC440000}"/>
    <cellStyle name="Normal 2 2 4 2 5 2 3 2 3" xfId="18543" xr:uid="{00000000-0005-0000-0000-0000CD440000}"/>
    <cellStyle name="Normal 2 2 4 2 5 2 3 3" xfId="18544" xr:uid="{00000000-0005-0000-0000-0000CE440000}"/>
    <cellStyle name="Normal 2 2 4 2 5 2 3 4" xfId="18545" xr:uid="{00000000-0005-0000-0000-0000CF440000}"/>
    <cellStyle name="Normal 2 2 4 2 5 2 3 5" xfId="18546" xr:uid="{00000000-0005-0000-0000-0000D0440000}"/>
    <cellStyle name="Normal 2 2 4 2 5 2 4" xfId="18547" xr:uid="{00000000-0005-0000-0000-0000D1440000}"/>
    <cellStyle name="Normal 2 2 4 2 5 2 4 2" xfId="18548" xr:uid="{00000000-0005-0000-0000-0000D2440000}"/>
    <cellStyle name="Normal 2 2 4 2 5 2 4 3" xfId="18549" xr:uid="{00000000-0005-0000-0000-0000D3440000}"/>
    <cellStyle name="Normal 2 2 4 2 5 2 5" xfId="18550" xr:uid="{00000000-0005-0000-0000-0000D4440000}"/>
    <cellStyle name="Normal 2 2 4 2 5 2 5 2" xfId="18551" xr:uid="{00000000-0005-0000-0000-0000D5440000}"/>
    <cellStyle name="Normal 2 2 4 2 5 2 6" xfId="18552" xr:uid="{00000000-0005-0000-0000-0000D6440000}"/>
    <cellStyle name="Normal 2 2 4 2 5 2 6 2" xfId="18553" xr:uid="{00000000-0005-0000-0000-0000D7440000}"/>
    <cellStyle name="Normal 2 2 4 2 5 2 7" xfId="18554" xr:uid="{00000000-0005-0000-0000-0000D8440000}"/>
    <cellStyle name="Normal 2 2 4 2 5 2 8" xfId="18555" xr:uid="{00000000-0005-0000-0000-0000D9440000}"/>
    <cellStyle name="Normal 2 2 4 2 5 2 9" xfId="18556" xr:uid="{00000000-0005-0000-0000-0000DA440000}"/>
    <cellStyle name="Normal 2 2 4 2 5 2_Age_Gender" xfId="18557" xr:uid="{00000000-0005-0000-0000-0000DB440000}"/>
    <cellStyle name="Normal 2 2 4 2 5 3" xfId="18558" xr:uid="{00000000-0005-0000-0000-0000DC440000}"/>
    <cellStyle name="Normal 2 2 4 2 5 3 2" xfId="18559" xr:uid="{00000000-0005-0000-0000-0000DD440000}"/>
    <cellStyle name="Normal 2 2 4 2 5 3 2 2" xfId="18560" xr:uid="{00000000-0005-0000-0000-0000DE440000}"/>
    <cellStyle name="Normal 2 2 4 2 5 3 2 2 2" xfId="18561" xr:uid="{00000000-0005-0000-0000-0000DF440000}"/>
    <cellStyle name="Normal 2 2 4 2 5 3 2 2 3" xfId="18562" xr:uid="{00000000-0005-0000-0000-0000E0440000}"/>
    <cellStyle name="Normal 2 2 4 2 5 3 2 3" xfId="18563" xr:uid="{00000000-0005-0000-0000-0000E1440000}"/>
    <cellStyle name="Normal 2 2 4 2 5 3 2 4" xfId="18564" xr:uid="{00000000-0005-0000-0000-0000E2440000}"/>
    <cellStyle name="Normal 2 2 4 2 5 3 2 5" xfId="18565" xr:uid="{00000000-0005-0000-0000-0000E3440000}"/>
    <cellStyle name="Normal 2 2 4 2 5 3 3" xfId="18566" xr:uid="{00000000-0005-0000-0000-0000E4440000}"/>
    <cellStyle name="Normal 2 2 4 2 5 3 3 2" xfId="18567" xr:uid="{00000000-0005-0000-0000-0000E5440000}"/>
    <cellStyle name="Normal 2 2 4 2 5 3 3 3" xfId="18568" xr:uid="{00000000-0005-0000-0000-0000E6440000}"/>
    <cellStyle name="Normal 2 2 4 2 5 3 4" xfId="18569" xr:uid="{00000000-0005-0000-0000-0000E7440000}"/>
    <cellStyle name="Normal 2 2 4 2 5 3 5" xfId="18570" xr:uid="{00000000-0005-0000-0000-0000E8440000}"/>
    <cellStyle name="Normal 2 2 4 2 5 3 6" xfId="18571" xr:uid="{00000000-0005-0000-0000-0000E9440000}"/>
    <cellStyle name="Normal 2 2 4 2 5 3 7" xfId="18572" xr:uid="{00000000-0005-0000-0000-0000EA440000}"/>
    <cellStyle name="Normal 2 2 4 2 5 3 8" xfId="18573" xr:uid="{00000000-0005-0000-0000-0000EB440000}"/>
    <cellStyle name="Normal 2 2 4 2 5 4" xfId="18574" xr:uid="{00000000-0005-0000-0000-0000EC440000}"/>
    <cellStyle name="Normal 2 2 4 2 5 4 2" xfId="18575" xr:uid="{00000000-0005-0000-0000-0000ED440000}"/>
    <cellStyle name="Normal 2 2 4 2 5 4 2 2" xfId="18576" xr:uid="{00000000-0005-0000-0000-0000EE440000}"/>
    <cellStyle name="Normal 2 2 4 2 5 4 2 3" xfId="18577" xr:uid="{00000000-0005-0000-0000-0000EF440000}"/>
    <cellStyle name="Normal 2 2 4 2 5 4 3" xfId="18578" xr:uid="{00000000-0005-0000-0000-0000F0440000}"/>
    <cellStyle name="Normal 2 2 4 2 5 4 4" xfId="18579" xr:uid="{00000000-0005-0000-0000-0000F1440000}"/>
    <cellStyle name="Normal 2 2 4 2 5 4 5" xfId="18580" xr:uid="{00000000-0005-0000-0000-0000F2440000}"/>
    <cellStyle name="Normal 2 2 4 2 5 4 6" xfId="18581" xr:uid="{00000000-0005-0000-0000-0000F3440000}"/>
    <cellStyle name="Normal 2 2 4 2 5 4 7" xfId="18582" xr:uid="{00000000-0005-0000-0000-0000F4440000}"/>
    <cellStyle name="Normal 2 2 4 2 5 5" xfId="18583" xr:uid="{00000000-0005-0000-0000-0000F5440000}"/>
    <cellStyle name="Normal 2 2 4 2 5 5 2" xfId="18584" xr:uid="{00000000-0005-0000-0000-0000F6440000}"/>
    <cellStyle name="Normal 2 2 4 2 5 5 2 2" xfId="18585" xr:uid="{00000000-0005-0000-0000-0000F7440000}"/>
    <cellStyle name="Normal 2 2 4 2 5 5 2 3" xfId="18586" xr:uid="{00000000-0005-0000-0000-0000F8440000}"/>
    <cellStyle name="Normal 2 2 4 2 5 5 3" xfId="18587" xr:uid="{00000000-0005-0000-0000-0000F9440000}"/>
    <cellStyle name="Normal 2 2 4 2 5 5 4" xfId="18588" xr:uid="{00000000-0005-0000-0000-0000FA440000}"/>
    <cellStyle name="Normal 2 2 4 2 5 5 5" xfId="18589" xr:uid="{00000000-0005-0000-0000-0000FB440000}"/>
    <cellStyle name="Normal 2 2 4 2 5 6" xfId="18590" xr:uid="{00000000-0005-0000-0000-0000FC440000}"/>
    <cellStyle name="Normal 2 2 4 2 5 6 2" xfId="18591" xr:uid="{00000000-0005-0000-0000-0000FD440000}"/>
    <cellStyle name="Normal 2 2 4 2 5 6 3" xfId="18592" xr:uid="{00000000-0005-0000-0000-0000FE440000}"/>
    <cellStyle name="Normal 2 2 4 2 5 7" xfId="18593" xr:uid="{00000000-0005-0000-0000-0000FF440000}"/>
    <cellStyle name="Normal 2 2 4 2 5 7 2" xfId="18594" xr:uid="{00000000-0005-0000-0000-000000450000}"/>
    <cellStyle name="Normal 2 2 4 2 5 8" xfId="18595" xr:uid="{00000000-0005-0000-0000-000001450000}"/>
    <cellStyle name="Normal 2 2 4 2 5 8 2" xfId="18596" xr:uid="{00000000-0005-0000-0000-000002450000}"/>
    <cellStyle name="Normal 2 2 4 2 5 9" xfId="18597" xr:uid="{00000000-0005-0000-0000-000003450000}"/>
    <cellStyle name="Normal 2 2 4 2 5_Age_Gender" xfId="18598" xr:uid="{00000000-0005-0000-0000-000004450000}"/>
    <cellStyle name="Normal 2 2 4 2 6" xfId="18599" xr:uid="{00000000-0005-0000-0000-000005450000}"/>
    <cellStyle name="Normal 2 2 4 2 6 2" xfId="18600" xr:uid="{00000000-0005-0000-0000-000006450000}"/>
    <cellStyle name="Normal 2 2 4 2 7" xfId="18601" xr:uid="{00000000-0005-0000-0000-000007450000}"/>
    <cellStyle name="Normal 2 2 4 2 8" xfId="18602" xr:uid="{00000000-0005-0000-0000-000008450000}"/>
    <cellStyle name="Normal 2 2 4 2 9" xfId="18603" xr:uid="{00000000-0005-0000-0000-000009450000}"/>
    <cellStyle name="Normal 2 2 4 2_Age_Gender" xfId="18604" xr:uid="{00000000-0005-0000-0000-00000A450000}"/>
    <cellStyle name="Normal 2 2 4 3" xfId="303" xr:uid="{00000000-0005-0000-0000-00000B450000}"/>
    <cellStyle name="Normal 2 2 4 3 10" xfId="18605" xr:uid="{00000000-0005-0000-0000-00000C450000}"/>
    <cellStyle name="Normal 2 2 4 3 11" xfId="18606" xr:uid="{00000000-0005-0000-0000-00000D450000}"/>
    <cellStyle name="Normal 2 2 4 3 2" xfId="304" xr:uid="{00000000-0005-0000-0000-00000E450000}"/>
    <cellStyle name="Normal 2 2 4 3 2 10" xfId="18607" xr:uid="{00000000-0005-0000-0000-00000F450000}"/>
    <cellStyle name="Normal 2 2 4 3 2 11" xfId="18608" xr:uid="{00000000-0005-0000-0000-000010450000}"/>
    <cellStyle name="Normal 2 2 4 3 2 12" xfId="18609" xr:uid="{00000000-0005-0000-0000-000011450000}"/>
    <cellStyle name="Normal 2 2 4 3 2 13" xfId="18610" xr:uid="{00000000-0005-0000-0000-000012450000}"/>
    <cellStyle name="Normal 2 2 4 3 2 2" xfId="305" xr:uid="{00000000-0005-0000-0000-000013450000}"/>
    <cellStyle name="Normal 2 2 4 3 2 2 10" xfId="18611" xr:uid="{00000000-0005-0000-0000-000014450000}"/>
    <cellStyle name="Normal 2 2 4 3 2 2 11" xfId="18612" xr:uid="{00000000-0005-0000-0000-000015450000}"/>
    <cellStyle name="Normal 2 2 4 3 2 2 2" xfId="306" xr:uid="{00000000-0005-0000-0000-000016450000}"/>
    <cellStyle name="Normal 2 2 4 3 2 2 2 10" xfId="18613" xr:uid="{00000000-0005-0000-0000-000017450000}"/>
    <cellStyle name="Normal 2 2 4 3 2 2 2 11" xfId="18614" xr:uid="{00000000-0005-0000-0000-000018450000}"/>
    <cellStyle name="Normal 2 2 4 3 2 2 2 12" xfId="18615" xr:uid="{00000000-0005-0000-0000-000019450000}"/>
    <cellStyle name="Normal 2 2 4 3 2 2 2 2" xfId="18616" xr:uid="{00000000-0005-0000-0000-00001A450000}"/>
    <cellStyle name="Normal 2 2 4 3 2 2 2 2 10" xfId="18617" xr:uid="{00000000-0005-0000-0000-00001B450000}"/>
    <cellStyle name="Normal 2 2 4 3 2 2 2 2 2" xfId="18618" xr:uid="{00000000-0005-0000-0000-00001C450000}"/>
    <cellStyle name="Normal 2 2 4 3 2 2 2 2 2 2" xfId="18619" xr:uid="{00000000-0005-0000-0000-00001D450000}"/>
    <cellStyle name="Normal 2 2 4 3 2 2 2 2 2 2 2" xfId="18620" xr:uid="{00000000-0005-0000-0000-00001E450000}"/>
    <cellStyle name="Normal 2 2 4 3 2 2 2 2 2 2 2 2" xfId="18621" xr:uid="{00000000-0005-0000-0000-00001F450000}"/>
    <cellStyle name="Normal 2 2 4 3 2 2 2 2 2 2 2 3" xfId="18622" xr:uid="{00000000-0005-0000-0000-000020450000}"/>
    <cellStyle name="Normal 2 2 4 3 2 2 2 2 2 2 3" xfId="18623" xr:uid="{00000000-0005-0000-0000-000021450000}"/>
    <cellStyle name="Normal 2 2 4 3 2 2 2 2 2 2 4" xfId="18624" xr:uid="{00000000-0005-0000-0000-000022450000}"/>
    <cellStyle name="Normal 2 2 4 3 2 2 2 2 2 2 5" xfId="18625" xr:uid="{00000000-0005-0000-0000-000023450000}"/>
    <cellStyle name="Normal 2 2 4 3 2 2 2 2 2 3" xfId="18626" xr:uid="{00000000-0005-0000-0000-000024450000}"/>
    <cellStyle name="Normal 2 2 4 3 2 2 2 2 2 3 2" xfId="18627" xr:uid="{00000000-0005-0000-0000-000025450000}"/>
    <cellStyle name="Normal 2 2 4 3 2 2 2 2 2 3 3" xfId="18628" xr:uid="{00000000-0005-0000-0000-000026450000}"/>
    <cellStyle name="Normal 2 2 4 3 2 2 2 2 2 4" xfId="18629" xr:uid="{00000000-0005-0000-0000-000027450000}"/>
    <cellStyle name="Normal 2 2 4 3 2 2 2 2 2 5" xfId="18630" xr:uid="{00000000-0005-0000-0000-000028450000}"/>
    <cellStyle name="Normal 2 2 4 3 2 2 2 2 2 6" xfId="18631" xr:uid="{00000000-0005-0000-0000-000029450000}"/>
    <cellStyle name="Normal 2 2 4 3 2 2 2 2 2 7" xfId="18632" xr:uid="{00000000-0005-0000-0000-00002A450000}"/>
    <cellStyle name="Normal 2 2 4 3 2 2 2 2 2 8" xfId="18633" xr:uid="{00000000-0005-0000-0000-00002B450000}"/>
    <cellStyle name="Normal 2 2 4 3 2 2 2 2 3" xfId="18634" xr:uid="{00000000-0005-0000-0000-00002C450000}"/>
    <cellStyle name="Normal 2 2 4 3 2 2 2 2 3 2" xfId="18635" xr:uid="{00000000-0005-0000-0000-00002D450000}"/>
    <cellStyle name="Normal 2 2 4 3 2 2 2 2 3 2 2" xfId="18636" xr:uid="{00000000-0005-0000-0000-00002E450000}"/>
    <cellStyle name="Normal 2 2 4 3 2 2 2 2 3 2 3" xfId="18637" xr:uid="{00000000-0005-0000-0000-00002F450000}"/>
    <cellStyle name="Normal 2 2 4 3 2 2 2 2 3 3" xfId="18638" xr:uid="{00000000-0005-0000-0000-000030450000}"/>
    <cellStyle name="Normal 2 2 4 3 2 2 2 2 3 4" xfId="18639" xr:uid="{00000000-0005-0000-0000-000031450000}"/>
    <cellStyle name="Normal 2 2 4 3 2 2 2 2 3 5" xfId="18640" xr:uid="{00000000-0005-0000-0000-000032450000}"/>
    <cellStyle name="Normal 2 2 4 3 2 2 2 2 4" xfId="18641" xr:uid="{00000000-0005-0000-0000-000033450000}"/>
    <cellStyle name="Normal 2 2 4 3 2 2 2 2 4 2" xfId="18642" xr:uid="{00000000-0005-0000-0000-000034450000}"/>
    <cellStyle name="Normal 2 2 4 3 2 2 2 2 4 3" xfId="18643" xr:uid="{00000000-0005-0000-0000-000035450000}"/>
    <cellStyle name="Normal 2 2 4 3 2 2 2 2 5" xfId="18644" xr:uid="{00000000-0005-0000-0000-000036450000}"/>
    <cellStyle name="Normal 2 2 4 3 2 2 2 2 5 2" xfId="18645" xr:uid="{00000000-0005-0000-0000-000037450000}"/>
    <cellStyle name="Normal 2 2 4 3 2 2 2 2 6" xfId="18646" xr:uid="{00000000-0005-0000-0000-000038450000}"/>
    <cellStyle name="Normal 2 2 4 3 2 2 2 2 6 2" xfId="18647" xr:uid="{00000000-0005-0000-0000-000039450000}"/>
    <cellStyle name="Normal 2 2 4 3 2 2 2 2 7" xfId="18648" xr:uid="{00000000-0005-0000-0000-00003A450000}"/>
    <cellStyle name="Normal 2 2 4 3 2 2 2 2 8" xfId="18649" xr:uid="{00000000-0005-0000-0000-00003B450000}"/>
    <cellStyle name="Normal 2 2 4 3 2 2 2 2 9" xfId="18650" xr:uid="{00000000-0005-0000-0000-00003C450000}"/>
    <cellStyle name="Normal 2 2 4 3 2 2 2 2_Age_Gender" xfId="18651" xr:uid="{00000000-0005-0000-0000-00003D450000}"/>
    <cellStyle name="Normal 2 2 4 3 2 2 2 3" xfId="18652" xr:uid="{00000000-0005-0000-0000-00003E450000}"/>
    <cellStyle name="Normal 2 2 4 3 2 2 2 3 2" xfId="18653" xr:uid="{00000000-0005-0000-0000-00003F450000}"/>
    <cellStyle name="Normal 2 2 4 3 2 2 2 3 2 2" xfId="18654" xr:uid="{00000000-0005-0000-0000-000040450000}"/>
    <cellStyle name="Normal 2 2 4 3 2 2 2 3 2 2 2" xfId="18655" xr:uid="{00000000-0005-0000-0000-000041450000}"/>
    <cellStyle name="Normal 2 2 4 3 2 2 2 3 2 2 3" xfId="18656" xr:uid="{00000000-0005-0000-0000-000042450000}"/>
    <cellStyle name="Normal 2 2 4 3 2 2 2 3 2 3" xfId="18657" xr:uid="{00000000-0005-0000-0000-000043450000}"/>
    <cellStyle name="Normal 2 2 4 3 2 2 2 3 2 4" xfId="18658" xr:uid="{00000000-0005-0000-0000-000044450000}"/>
    <cellStyle name="Normal 2 2 4 3 2 2 2 3 2 5" xfId="18659" xr:uid="{00000000-0005-0000-0000-000045450000}"/>
    <cellStyle name="Normal 2 2 4 3 2 2 2 3 3" xfId="18660" xr:uid="{00000000-0005-0000-0000-000046450000}"/>
    <cellStyle name="Normal 2 2 4 3 2 2 2 3 3 2" xfId="18661" xr:uid="{00000000-0005-0000-0000-000047450000}"/>
    <cellStyle name="Normal 2 2 4 3 2 2 2 3 3 3" xfId="18662" xr:uid="{00000000-0005-0000-0000-000048450000}"/>
    <cellStyle name="Normal 2 2 4 3 2 2 2 3 4" xfId="18663" xr:uid="{00000000-0005-0000-0000-000049450000}"/>
    <cellStyle name="Normal 2 2 4 3 2 2 2 3 5" xfId="18664" xr:uid="{00000000-0005-0000-0000-00004A450000}"/>
    <cellStyle name="Normal 2 2 4 3 2 2 2 3 6" xfId="18665" xr:uid="{00000000-0005-0000-0000-00004B450000}"/>
    <cellStyle name="Normal 2 2 4 3 2 2 2 3 7" xfId="18666" xr:uid="{00000000-0005-0000-0000-00004C450000}"/>
    <cellStyle name="Normal 2 2 4 3 2 2 2 3 8" xfId="18667" xr:uid="{00000000-0005-0000-0000-00004D450000}"/>
    <cellStyle name="Normal 2 2 4 3 2 2 2 4" xfId="18668" xr:uid="{00000000-0005-0000-0000-00004E450000}"/>
    <cellStyle name="Normal 2 2 4 3 2 2 2 4 2" xfId="18669" xr:uid="{00000000-0005-0000-0000-00004F450000}"/>
    <cellStyle name="Normal 2 2 4 3 2 2 2 4 2 2" xfId="18670" xr:uid="{00000000-0005-0000-0000-000050450000}"/>
    <cellStyle name="Normal 2 2 4 3 2 2 2 4 2 3" xfId="18671" xr:uid="{00000000-0005-0000-0000-000051450000}"/>
    <cellStyle name="Normal 2 2 4 3 2 2 2 4 3" xfId="18672" xr:uid="{00000000-0005-0000-0000-000052450000}"/>
    <cellStyle name="Normal 2 2 4 3 2 2 2 4 4" xfId="18673" xr:uid="{00000000-0005-0000-0000-000053450000}"/>
    <cellStyle name="Normal 2 2 4 3 2 2 2 4 5" xfId="18674" xr:uid="{00000000-0005-0000-0000-000054450000}"/>
    <cellStyle name="Normal 2 2 4 3 2 2 2 4 6" xfId="18675" xr:uid="{00000000-0005-0000-0000-000055450000}"/>
    <cellStyle name="Normal 2 2 4 3 2 2 2 4 7" xfId="18676" xr:uid="{00000000-0005-0000-0000-000056450000}"/>
    <cellStyle name="Normal 2 2 4 3 2 2 2 5" xfId="18677" xr:uid="{00000000-0005-0000-0000-000057450000}"/>
    <cellStyle name="Normal 2 2 4 3 2 2 2 5 2" xfId="18678" xr:uid="{00000000-0005-0000-0000-000058450000}"/>
    <cellStyle name="Normal 2 2 4 3 2 2 2 5 2 2" xfId="18679" xr:uid="{00000000-0005-0000-0000-000059450000}"/>
    <cellStyle name="Normal 2 2 4 3 2 2 2 5 2 3" xfId="18680" xr:uid="{00000000-0005-0000-0000-00005A450000}"/>
    <cellStyle name="Normal 2 2 4 3 2 2 2 5 3" xfId="18681" xr:uid="{00000000-0005-0000-0000-00005B450000}"/>
    <cellStyle name="Normal 2 2 4 3 2 2 2 5 4" xfId="18682" xr:uid="{00000000-0005-0000-0000-00005C450000}"/>
    <cellStyle name="Normal 2 2 4 3 2 2 2 5 5" xfId="18683" xr:uid="{00000000-0005-0000-0000-00005D450000}"/>
    <cellStyle name="Normal 2 2 4 3 2 2 2 6" xfId="18684" xr:uid="{00000000-0005-0000-0000-00005E450000}"/>
    <cellStyle name="Normal 2 2 4 3 2 2 2 6 2" xfId="18685" xr:uid="{00000000-0005-0000-0000-00005F450000}"/>
    <cellStyle name="Normal 2 2 4 3 2 2 2 6 3" xfId="18686" xr:uid="{00000000-0005-0000-0000-000060450000}"/>
    <cellStyle name="Normal 2 2 4 3 2 2 2 7" xfId="18687" xr:uid="{00000000-0005-0000-0000-000061450000}"/>
    <cellStyle name="Normal 2 2 4 3 2 2 2 7 2" xfId="18688" xr:uid="{00000000-0005-0000-0000-000062450000}"/>
    <cellStyle name="Normal 2 2 4 3 2 2 2 8" xfId="18689" xr:uid="{00000000-0005-0000-0000-000063450000}"/>
    <cellStyle name="Normal 2 2 4 3 2 2 2 8 2" xfId="18690" xr:uid="{00000000-0005-0000-0000-000064450000}"/>
    <cellStyle name="Normal 2 2 4 3 2 2 2 9" xfId="18691" xr:uid="{00000000-0005-0000-0000-000065450000}"/>
    <cellStyle name="Normal 2 2 4 3 2 2 2_Age_Gender" xfId="18692" xr:uid="{00000000-0005-0000-0000-000066450000}"/>
    <cellStyle name="Normal 2 2 4 3 2 2 3" xfId="18693" xr:uid="{00000000-0005-0000-0000-000067450000}"/>
    <cellStyle name="Normal 2 2 4 3 2 2 3 2" xfId="18694" xr:uid="{00000000-0005-0000-0000-000068450000}"/>
    <cellStyle name="Normal 2 2 4 3 2 2 4" xfId="18695" xr:uid="{00000000-0005-0000-0000-000069450000}"/>
    <cellStyle name="Normal 2 2 4 3 2 2 5" xfId="18696" xr:uid="{00000000-0005-0000-0000-00006A450000}"/>
    <cellStyle name="Normal 2 2 4 3 2 2 6" xfId="18697" xr:uid="{00000000-0005-0000-0000-00006B450000}"/>
    <cellStyle name="Normal 2 2 4 3 2 2 7" xfId="18698" xr:uid="{00000000-0005-0000-0000-00006C450000}"/>
    <cellStyle name="Normal 2 2 4 3 2 2 8" xfId="18699" xr:uid="{00000000-0005-0000-0000-00006D450000}"/>
    <cellStyle name="Normal 2 2 4 3 2 2 9" xfId="18700" xr:uid="{00000000-0005-0000-0000-00006E450000}"/>
    <cellStyle name="Normal 2 2 4 3 2 2_Age_Gender" xfId="18701" xr:uid="{00000000-0005-0000-0000-00006F450000}"/>
    <cellStyle name="Normal 2 2 4 3 2 3" xfId="18702" xr:uid="{00000000-0005-0000-0000-000070450000}"/>
    <cellStyle name="Normal 2 2 4 3 2 3 10" xfId="18703" xr:uid="{00000000-0005-0000-0000-000071450000}"/>
    <cellStyle name="Normal 2 2 4 3 2 3 2" xfId="18704" xr:uid="{00000000-0005-0000-0000-000072450000}"/>
    <cellStyle name="Normal 2 2 4 3 2 3 2 2" xfId="18705" xr:uid="{00000000-0005-0000-0000-000073450000}"/>
    <cellStyle name="Normal 2 2 4 3 2 3 2 2 2" xfId="18706" xr:uid="{00000000-0005-0000-0000-000074450000}"/>
    <cellStyle name="Normal 2 2 4 3 2 3 2 2 2 2" xfId="18707" xr:uid="{00000000-0005-0000-0000-000075450000}"/>
    <cellStyle name="Normal 2 2 4 3 2 3 2 2 2 3" xfId="18708" xr:uid="{00000000-0005-0000-0000-000076450000}"/>
    <cellStyle name="Normal 2 2 4 3 2 3 2 2 3" xfId="18709" xr:uid="{00000000-0005-0000-0000-000077450000}"/>
    <cellStyle name="Normal 2 2 4 3 2 3 2 2 4" xfId="18710" xr:uid="{00000000-0005-0000-0000-000078450000}"/>
    <cellStyle name="Normal 2 2 4 3 2 3 2 2 5" xfId="18711" xr:uid="{00000000-0005-0000-0000-000079450000}"/>
    <cellStyle name="Normal 2 2 4 3 2 3 2 3" xfId="18712" xr:uid="{00000000-0005-0000-0000-00007A450000}"/>
    <cellStyle name="Normal 2 2 4 3 2 3 2 3 2" xfId="18713" xr:uid="{00000000-0005-0000-0000-00007B450000}"/>
    <cellStyle name="Normal 2 2 4 3 2 3 2 3 3" xfId="18714" xr:uid="{00000000-0005-0000-0000-00007C450000}"/>
    <cellStyle name="Normal 2 2 4 3 2 3 2 4" xfId="18715" xr:uid="{00000000-0005-0000-0000-00007D450000}"/>
    <cellStyle name="Normal 2 2 4 3 2 3 2 5" xfId="18716" xr:uid="{00000000-0005-0000-0000-00007E450000}"/>
    <cellStyle name="Normal 2 2 4 3 2 3 2 6" xfId="18717" xr:uid="{00000000-0005-0000-0000-00007F450000}"/>
    <cellStyle name="Normal 2 2 4 3 2 3 2 7" xfId="18718" xr:uid="{00000000-0005-0000-0000-000080450000}"/>
    <cellStyle name="Normal 2 2 4 3 2 3 2 8" xfId="18719" xr:uid="{00000000-0005-0000-0000-000081450000}"/>
    <cellStyle name="Normal 2 2 4 3 2 3 3" xfId="18720" xr:uid="{00000000-0005-0000-0000-000082450000}"/>
    <cellStyle name="Normal 2 2 4 3 2 3 3 2" xfId="18721" xr:uid="{00000000-0005-0000-0000-000083450000}"/>
    <cellStyle name="Normal 2 2 4 3 2 3 3 2 2" xfId="18722" xr:uid="{00000000-0005-0000-0000-000084450000}"/>
    <cellStyle name="Normal 2 2 4 3 2 3 3 2 3" xfId="18723" xr:uid="{00000000-0005-0000-0000-000085450000}"/>
    <cellStyle name="Normal 2 2 4 3 2 3 3 3" xfId="18724" xr:uid="{00000000-0005-0000-0000-000086450000}"/>
    <cellStyle name="Normal 2 2 4 3 2 3 3 4" xfId="18725" xr:uid="{00000000-0005-0000-0000-000087450000}"/>
    <cellStyle name="Normal 2 2 4 3 2 3 3 5" xfId="18726" xr:uid="{00000000-0005-0000-0000-000088450000}"/>
    <cellStyle name="Normal 2 2 4 3 2 3 4" xfId="18727" xr:uid="{00000000-0005-0000-0000-000089450000}"/>
    <cellStyle name="Normal 2 2 4 3 2 3 4 2" xfId="18728" xr:uid="{00000000-0005-0000-0000-00008A450000}"/>
    <cellStyle name="Normal 2 2 4 3 2 3 4 3" xfId="18729" xr:uid="{00000000-0005-0000-0000-00008B450000}"/>
    <cellStyle name="Normal 2 2 4 3 2 3 5" xfId="18730" xr:uid="{00000000-0005-0000-0000-00008C450000}"/>
    <cellStyle name="Normal 2 2 4 3 2 3 5 2" xfId="18731" xr:uid="{00000000-0005-0000-0000-00008D450000}"/>
    <cellStyle name="Normal 2 2 4 3 2 3 6" xfId="18732" xr:uid="{00000000-0005-0000-0000-00008E450000}"/>
    <cellStyle name="Normal 2 2 4 3 2 3 6 2" xfId="18733" xr:uid="{00000000-0005-0000-0000-00008F450000}"/>
    <cellStyle name="Normal 2 2 4 3 2 3 7" xfId="18734" xr:uid="{00000000-0005-0000-0000-000090450000}"/>
    <cellStyle name="Normal 2 2 4 3 2 3 8" xfId="18735" xr:uid="{00000000-0005-0000-0000-000091450000}"/>
    <cellStyle name="Normal 2 2 4 3 2 3 9" xfId="18736" xr:uid="{00000000-0005-0000-0000-000092450000}"/>
    <cellStyle name="Normal 2 2 4 3 2 3_Age_Gender" xfId="18737" xr:uid="{00000000-0005-0000-0000-000093450000}"/>
    <cellStyle name="Normal 2 2 4 3 2 4" xfId="18738" xr:uid="{00000000-0005-0000-0000-000094450000}"/>
    <cellStyle name="Normal 2 2 4 3 2 4 2" xfId="18739" xr:uid="{00000000-0005-0000-0000-000095450000}"/>
    <cellStyle name="Normal 2 2 4 3 2 4 2 2" xfId="18740" xr:uid="{00000000-0005-0000-0000-000096450000}"/>
    <cellStyle name="Normal 2 2 4 3 2 4 2 2 2" xfId="18741" xr:uid="{00000000-0005-0000-0000-000097450000}"/>
    <cellStyle name="Normal 2 2 4 3 2 4 2 2 3" xfId="18742" xr:uid="{00000000-0005-0000-0000-000098450000}"/>
    <cellStyle name="Normal 2 2 4 3 2 4 2 3" xfId="18743" xr:uid="{00000000-0005-0000-0000-000099450000}"/>
    <cellStyle name="Normal 2 2 4 3 2 4 2 4" xfId="18744" xr:uid="{00000000-0005-0000-0000-00009A450000}"/>
    <cellStyle name="Normal 2 2 4 3 2 4 2 5" xfId="18745" xr:uid="{00000000-0005-0000-0000-00009B450000}"/>
    <cellStyle name="Normal 2 2 4 3 2 4 3" xfId="18746" xr:uid="{00000000-0005-0000-0000-00009C450000}"/>
    <cellStyle name="Normal 2 2 4 3 2 4 3 2" xfId="18747" xr:uid="{00000000-0005-0000-0000-00009D450000}"/>
    <cellStyle name="Normal 2 2 4 3 2 4 3 3" xfId="18748" xr:uid="{00000000-0005-0000-0000-00009E450000}"/>
    <cellStyle name="Normal 2 2 4 3 2 4 4" xfId="18749" xr:uid="{00000000-0005-0000-0000-00009F450000}"/>
    <cellStyle name="Normal 2 2 4 3 2 4 5" xfId="18750" xr:uid="{00000000-0005-0000-0000-0000A0450000}"/>
    <cellStyle name="Normal 2 2 4 3 2 4 6" xfId="18751" xr:uid="{00000000-0005-0000-0000-0000A1450000}"/>
    <cellStyle name="Normal 2 2 4 3 2 4 7" xfId="18752" xr:uid="{00000000-0005-0000-0000-0000A2450000}"/>
    <cellStyle name="Normal 2 2 4 3 2 4 8" xfId="18753" xr:uid="{00000000-0005-0000-0000-0000A3450000}"/>
    <cellStyle name="Normal 2 2 4 3 2 5" xfId="18754" xr:uid="{00000000-0005-0000-0000-0000A4450000}"/>
    <cellStyle name="Normal 2 2 4 3 2 5 2" xfId="18755" xr:uid="{00000000-0005-0000-0000-0000A5450000}"/>
    <cellStyle name="Normal 2 2 4 3 2 5 2 2" xfId="18756" xr:uid="{00000000-0005-0000-0000-0000A6450000}"/>
    <cellStyle name="Normal 2 2 4 3 2 5 2 3" xfId="18757" xr:uid="{00000000-0005-0000-0000-0000A7450000}"/>
    <cellStyle name="Normal 2 2 4 3 2 5 3" xfId="18758" xr:uid="{00000000-0005-0000-0000-0000A8450000}"/>
    <cellStyle name="Normal 2 2 4 3 2 5 4" xfId="18759" xr:uid="{00000000-0005-0000-0000-0000A9450000}"/>
    <cellStyle name="Normal 2 2 4 3 2 5 5" xfId="18760" xr:uid="{00000000-0005-0000-0000-0000AA450000}"/>
    <cellStyle name="Normal 2 2 4 3 2 5 6" xfId="18761" xr:uid="{00000000-0005-0000-0000-0000AB450000}"/>
    <cellStyle name="Normal 2 2 4 3 2 5 7" xfId="18762" xr:uid="{00000000-0005-0000-0000-0000AC450000}"/>
    <cellStyle name="Normal 2 2 4 3 2 6" xfId="18763" xr:uid="{00000000-0005-0000-0000-0000AD450000}"/>
    <cellStyle name="Normal 2 2 4 3 2 6 2" xfId="18764" xr:uid="{00000000-0005-0000-0000-0000AE450000}"/>
    <cellStyle name="Normal 2 2 4 3 2 6 2 2" xfId="18765" xr:uid="{00000000-0005-0000-0000-0000AF450000}"/>
    <cellStyle name="Normal 2 2 4 3 2 6 2 3" xfId="18766" xr:uid="{00000000-0005-0000-0000-0000B0450000}"/>
    <cellStyle name="Normal 2 2 4 3 2 6 3" xfId="18767" xr:uid="{00000000-0005-0000-0000-0000B1450000}"/>
    <cellStyle name="Normal 2 2 4 3 2 6 4" xfId="18768" xr:uid="{00000000-0005-0000-0000-0000B2450000}"/>
    <cellStyle name="Normal 2 2 4 3 2 6 5" xfId="18769" xr:uid="{00000000-0005-0000-0000-0000B3450000}"/>
    <cellStyle name="Normal 2 2 4 3 2 7" xfId="18770" xr:uid="{00000000-0005-0000-0000-0000B4450000}"/>
    <cellStyle name="Normal 2 2 4 3 2 7 2" xfId="18771" xr:uid="{00000000-0005-0000-0000-0000B5450000}"/>
    <cellStyle name="Normal 2 2 4 3 2 7 3" xfId="18772" xr:uid="{00000000-0005-0000-0000-0000B6450000}"/>
    <cellStyle name="Normal 2 2 4 3 2 8" xfId="18773" xr:uid="{00000000-0005-0000-0000-0000B7450000}"/>
    <cellStyle name="Normal 2 2 4 3 2 8 2" xfId="18774" xr:uid="{00000000-0005-0000-0000-0000B8450000}"/>
    <cellStyle name="Normal 2 2 4 3 2 9" xfId="18775" xr:uid="{00000000-0005-0000-0000-0000B9450000}"/>
    <cellStyle name="Normal 2 2 4 3 2 9 2" xfId="18776" xr:uid="{00000000-0005-0000-0000-0000BA450000}"/>
    <cellStyle name="Normal 2 2 4 3 2_Age_Gender" xfId="18777" xr:uid="{00000000-0005-0000-0000-0000BB450000}"/>
    <cellStyle name="Normal 2 2 4 3 3" xfId="307" xr:uid="{00000000-0005-0000-0000-0000BC450000}"/>
    <cellStyle name="Normal 2 2 4 3 3 10" xfId="18778" xr:uid="{00000000-0005-0000-0000-0000BD450000}"/>
    <cellStyle name="Normal 2 2 4 3 3 11" xfId="18779" xr:uid="{00000000-0005-0000-0000-0000BE450000}"/>
    <cellStyle name="Normal 2 2 4 3 3 12" xfId="18780" xr:uid="{00000000-0005-0000-0000-0000BF450000}"/>
    <cellStyle name="Normal 2 2 4 3 3 2" xfId="18781" xr:uid="{00000000-0005-0000-0000-0000C0450000}"/>
    <cellStyle name="Normal 2 2 4 3 3 2 10" xfId="18782" xr:uid="{00000000-0005-0000-0000-0000C1450000}"/>
    <cellStyle name="Normal 2 2 4 3 3 2 2" xfId="18783" xr:uid="{00000000-0005-0000-0000-0000C2450000}"/>
    <cellStyle name="Normal 2 2 4 3 3 2 2 2" xfId="18784" xr:uid="{00000000-0005-0000-0000-0000C3450000}"/>
    <cellStyle name="Normal 2 2 4 3 3 2 2 2 2" xfId="18785" xr:uid="{00000000-0005-0000-0000-0000C4450000}"/>
    <cellStyle name="Normal 2 2 4 3 3 2 2 2 2 2" xfId="18786" xr:uid="{00000000-0005-0000-0000-0000C5450000}"/>
    <cellStyle name="Normal 2 2 4 3 3 2 2 2 2 3" xfId="18787" xr:uid="{00000000-0005-0000-0000-0000C6450000}"/>
    <cellStyle name="Normal 2 2 4 3 3 2 2 2 3" xfId="18788" xr:uid="{00000000-0005-0000-0000-0000C7450000}"/>
    <cellStyle name="Normal 2 2 4 3 3 2 2 2 4" xfId="18789" xr:uid="{00000000-0005-0000-0000-0000C8450000}"/>
    <cellStyle name="Normal 2 2 4 3 3 2 2 2 5" xfId="18790" xr:uid="{00000000-0005-0000-0000-0000C9450000}"/>
    <cellStyle name="Normal 2 2 4 3 3 2 2 3" xfId="18791" xr:uid="{00000000-0005-0000-0000-0000CA450000}"/>
    <cellStyle name="Normal 2 2 4 3 3 2 2 3 2" xfId="18792" xr:uid="{00000000-0005-0000-0000-0000CB450000}"/>
    <cellStyle name="Normal 2 2 4 3 3 2 2 3 3" xfId="18793" xr:uid="{00000000-0005-0000-0000-0000CC450000}"/>
    <cellStyle name="Normal 2 2 4 3 3 2 2 4" xfId="18794" xr:uid="{00000000-0005-0000-0000-0000CD450000}"/>
    <cellStyle name="Normal 2 2 4 3 3 2 2 5" xfId="18795" xr:uid="{00000000-0005-0000-0000-0000CE450000}"/>
    <cellStyle name="Normal 2 2 4 3 3 2 2 6" xfId="18796" xr:uid="{00000000-0005-0000-0000-0000CF450000}"/>
    <cellStyle name="Normal 2 2 4 3 3 2 2 7" xfId="18797" xr:uid="{00000000-0005-0000-0000-0000D0450000}"/>
    <cellStyle name="Normal 2 2 4 3 3 2 2 8" xfId="18798" xr:uid="{00000000-0005-0000-0000-0000D1450000}"/>
    <cellStyle name="Normal 2 2 4 3 3 2 3" xfId="18799" xr:uid="{00000000-0005-0000-0000-0000D2450000}"/>
    <cellStyle name="Normal 2 2 4 3 3 2 3 2" xfId="18800" xr:uid="{00000000-0005-0000-0000-0000D3450000}"/>
    <cellStyle name="Normal 2 2 4 3 3 2 3 2 2" xfId="18801" xr:uid="{00000000-0005-0000-0000-0000D4450000}"/>
    <cellStyle name="Normal 2 2 4 3 3 2 3 2 3" xfId="18802" xr:uid="{00000000-0005-0000-0000-0000D5450000}"/>
    <cellStyle name="Normal 2 2 4 3 3 2 3 3" xfId="18803" xr:uid="{00000000-0005-0000-0000-0000D6450000}"/>
    <cellStyle name="Normal 2 2 4 3 3 2 3 4" xfId="18804" xr:uid="{00000000-0005-0000-0000-0000D7450000}"/>
    <cellStyle name="Normal 2 2 4 3 3 2 3 5" xfId="18805" xr:uid="{00000000-0005-0000-0000-0000D8450000}"/>
    <cellStyle name="Normal 2 2 4 3 3 2 4" xfId="18806" xr:uid="{00000000-0005-0000-0000-0000D9450000}"/>
    <cellStyle name="Normal 2 2 4 3 3 2 4 2" xfId="18807" xr:uid="{00000000-0005-0000-0000-0000DA450000}"/>
    <cellStyle name="Normal 2 2 4 3 3 2 4 3" xfId="18808" xr:uid="{00000000-0005-0000-0000-0000DB450000}"/>
    <cellStyle name="Normal 2 2 4 3 3 2 5" xfId="18809" xr:uid="{00000000-0005-0000-0000-0000DC450000}"/>
    <cellStyle name="Normal 2 2 4 3 3 2 5 2" xfId="18810" xr:uid="{00000000-0005-0000-0000-0000DD450000}"/>
    <cellStyle name="Normal 2 2 4 3 3 2 6" xfId="18811" xr:uid="{00000000-0005-0000-0000-0000DE450000}"/>
    <cellStyle name="Normal 2 2 4 3 3 2 6 2" xfId="18812" xr:uid="{00000000-0005-0000-0000-0000DF450000}"/>
    <cellStyle name="Normal 2 2 4 3 3 2 7" xfId="18813" xr:uid="{00000000-0005-0000-0000-0000E0450000}"/>
    <cellStyle name="Normal 2 2 4 3 3 2 8" xfId="18814" xr:uid="{00000000-0005-0000-0000-0000E1450000}"/>
    <cellStyle name="Normal 2 2 4 3 3 2 9" xfId="18815" xr:uid="{00000000-0005-0000-0000-0000E2450000}"/>
    <cellStyle name="Normal 2 2 4 3 3 2_Age_Gender" xfId="18816" xr:uid="{00000000-0005-0000-0000-0000E3450000}"/>
    <cellStyle name="Normal 2 2 4 3 3 3" xfId="18817" xr:uid="{00000000-0005-0000-0000-0000E4450000}"/>
    <cellStyle name="Normal 2 2 4 3 3 3 2" xfId="18818" xr:uid="{00000000-0005-0000-0000-0000E5450000}"/>
    <cellStyle name="Normal 2 2 4 3 3 3 2 2" xfId="18819" xr:uid="{00000000-0005-0000-0000-0000E6450000}"/>
    <cellStyle name="Normal 2 2 4 3 3 3 2 2 2" xfId="18820" xr:uid="{00000000-0005-0000-0000-0000E7450000}"/>
    <cellStyle name="Normal 2 2 4 3 3 3 2 2 3" xfId="18821" xr:uid="{00000000-0005-0000-0000-0000E8450000}"/>
    <cellStyle name="Normal 2 2 4 3 3 3 2 3" xfId="18822" xr:uid="{00000000-0005-0000-0000-0000E9450000}"/>
    <cellStyle name="Normal 2 2 4 3 3 3 2 4" xfId="18823" xr:uid="{00000000-0005-0000-0000-0000EA450000}"/>
    <cellStyle name="Normal 2 2 4 3 3 3 2 5" xfId="18824" xr:uid="{00000000-0005-0000-0000-0000EB450000}"/>
    <cellStyle name="Normal 2 2 4 3 3 3 3" xfId="18825" xr:uid="{00000000-0005-0000-0000-0000EC450000}"/>
    <cellStyle name="Normal 2 2 4 3 3 3 3 2" xfId="18826" xr:uid="{00000000-0005-0000-0000-0000ED450000}"/>
    <cellStyle name="Normal 2 2 4 3 3 3 3 3" xfId="18827" xr:uid="{00000000-0005-0000-0000-0000EE450000}"/>
    <cellStyle name="Normal 2 2 4 3 3 3 4" xfId="18828" xr:uid="{00000000-0005-0000-0000-0000EF450000}"/>
    <cellStyle name="Normal 2 2 4 3 3 3 5" xfId="18829" xr:uid="{00000000-0005-0000-0000-0000F0450000}"/>
    <cellStyle name="Normal 2 2 4 3 3 3 6" xfId="18830" xr:uid="{00000000-0005-0000-0000-0000F1450000}"/>
    <cellStyle name="Normal 2 2 4 3 3 3 7" xfId="18831" xr:uid="{00000000-0005-0000-0000-0000F2450000}"/>
    <cellStyle name="Normal 2 2 4 3 3 3 8" xfId="18832" xr:uid="{00000000-0005-0000-0000-0000F3450000}"/>
    <cellStyle name="Normal 2 2 4 3 3 4" xfId="18833" xr:uid="{00000000-0005-0000-0000-0000F4450000}"/>
    <cellStyle name="Normal 2 2 4 3 3 4 2" xfId="18834" xr:uid="{00000000-0005-0000-0000-0000F5450000}"/>
    <cellStyle name="Normal 2 2 4 3 3 4 2 2" xfId="18835" xr:uid="{00000000-0005-0000-0000-0000F6450000}"/>
    <cellStyle name="Normal 2 2 4 3 3 4 2 3" xfId="18836" xr:uid="{00000000-0005-0000-0000-0000F7450000}"/>
    <cellStyle name="Normal 2 2 4 3 3 4 3" xfId="18837" xr:uid="{00000000-0005-0000-0000-0000F8450000}"/>
    <cellStyle name="Normal 2 2 4 3 3 4 4" xfId="18838" xr:uid="{00000000-0005-0000-0000-0000F9450000}"/>
    <cellStyle name="Normal 2 2 4 3 3 4 5" xfId="18839" xr:uid="{00000000-0005-0000-0000-0000FA450000}"/>
    <cellStyle name="Normal 2 2 4 3 3 4 6" xfId="18840" xr:uid="{00000000-0005-0000-0000-0000FB450000}"/>
    <cellStyle name="Normal 2 2 4 3 3 4 7" xfId="18841" xr:uid="{00000000-0005-0000-0000-0000FC450000}"/>
    <cellStyle name="Normal 2 2 4 3 3 5" xfId="18842" xr:uid="{00000000-0005-0000-0000-0000FD450000}"/>
    <cellStyle name="Normal 2 2 4 3 3 5 2" xfId="18843" xr:uid="{00000000-0005-0000-0000-0000FE450000}"/>
    <cellStyle name="Normal 2 2 4 3 3 5 2 2" xfId="18844" xr:uid="{00000000-0005-0000-0000-0000FF450000}"/>
    <cellStyle name="Normal 2 2 4 3 3 5 2 3" xfId="18845" xr:uid="{00000000-0005-0000-0000-000000460000}"/>
    <cellStyle name="Normal 2 2 4 3 3 5 3" xfId="18846" xr:uid="{00000000-0005-0000-0000-000001460000}"/>
    <cellStyle name="Normal 2 2 4 3 3 5 4" xfId="18847" xr:uid="{00000000-0005-0000-0000-000002460000}"/>
    <cellStyle name="Normal 2 2 4 3 3 5 5" xfId="18848" xr:uid="{00000000-0005-0000-0000-000003460000}"/>
    <cellStyle name="Normal 2 2 4 3 3 6" xfId="18849" xr:uid="{00000000-0005-0000-0000-000004460000}"/>
    <cellStyle name="Normal 2 2 4 3 3 6 2" xfId="18850" xr:uid="{00000000-0005-0000-0000-000005460000}"/>
    <cellStyle name="Normal 2 2 4 3 3 6 3" xfId="18851" xr:uid="{00000000-0005-0000-0000-000006460000}"/>
    <cellStyle name="Normal 2 2 4 3 3 7" xfId="18852" xr:uid="{00000000-0005-0000-0000-000007460000}"/>
    <cellStyle name="Normal 2 2 4 3 3 7 2" xfId="18853" xr:uid="{00000000-0005-0000-0000-000008460000}"/>
    <cellStyle name="Normal 2 2 4 3 3 8" xfId="18854" xr:uid="{00000000-0005-0000-0000-000009460000}"/>
    <cellStyle name="Normal 2 2 4 3 3 8 2" xfId="18855" xr:uid="{00000000-0005-0000-0000-00000A460000}"/>
    <cellStyle name="Normal 2 2 4 3 3 9" xfId="18856" xr:uid="{00000000-0005-0000-0000-00000B460000}"/>
    <cellStyle name="Normal 2 2 4 3 3_Age_Gender" xfId="18857" xr:uid="{00000000-0005-0000-0000-00000C460000}"/>
    <cellStyle name="Normal 2 2 4 3 4" xfId="308" xr:uid="{00000000-0005-0000-0000-00000D460000}"/>
    <cellStyle name="Normal 2 2 4 3 4 10" xfId="18858" xr:uid="{00000000-0005-0000-0000-00000E460000}"/>
    <cellStyle name="Normal 2 2 4 3 4 11" xfId="18859" xr:uid="{00000000-0005-0000-0000-00000F460000}"/>
    <cellStyle name="Normal 2 2 4 3 4 12" xfId="18860" xr:uid="{00000000-0005-0000-0000-000010460000}"/>
    <cellStyle name="Normal 2 2 4 3 4 2" xfId="18861" xr:uid="{00000000-0005-0000-0000-000011460000}"/>
    <cellStyle name="Normal 2 2 4 3 4 2 10" xfId="18862" xr:uid="{00000000-0005-0000-0000-000012460000}"/>
    <cellStyle name="Normal 2 2 4 3 4 2 2" xfId="18863" xr:uid="{00000000-0005-0000-0000-000013460000}"/>
    <cellStyle name="Normal 2 2 4 3 4 2 2 2" xfId="18864" xr:uid="{00000000-0005-0000-0000-000014460000}"/>
    <cellStyle name="Normal 2 2 4 3 4 2 2 2 2" xfId="18865" xr:uid="{00000000-0005-0000-0000-000015460000}"/>
    <cellStyle name="Normal 2 2 4 3 4 2 2 2 2 2" xfId="18866" xr:uid="{00000000-0005-0000-0000-000016460000}"/>
    <cellStyle name="Normal 2 2 4 3 4 2 2 2 2 3" xfId="18867" xr:uid="{00000000-0005-0000-0000-000017460000}"/>
    <cellStyle name="Normal 2 2 4 3 4 2 2 2 3" xfId="18868" xr:uid="{00000000-0005-0000-0000-000018460000}"/>
    <cellStyle name="Normal 2 2 4 3 4 2 2 2 4" xfId="18869" xr:uid="{00000000-0005-0000-0000-000019460000}"/>
    <cellStyle name="Normal 2 2 4 3 4 2 2 2 5" xfId="18870" xr:uid="{00000000-0005-0000-0000-00001A460000}"/>
    <cellStyle name="Normal 2 2 4 3 4 2 2 3" xfId="18871" xr:uid="{00000000-0005-0000-0000-00001B460000}"/>
    <cellStyle name="Normal 2 2 4 3 4 2 2 3 2" xfId="18872" xr:uid="{00000000-0005-0000-0000-00001C460000}"/>
    <cellStyle name="Normal 2 2 4 3 4 2 2 3 3" xfId="18873" xr:uid="{00000000-0005-0000-0000-00001D460000}"/>
    <cellStyle name="Normal 2 2 4 3 4 2 2 4" xfId="18874" xr:uid="{00000000-0005-0000-0000-00001E460000}"/>
    <cellStyle name="Normal 2 2 4 3 4 2 2 5" xfId="18875" xr:uid="{00000000-0005-0000-0000-00001F460000}"/>
    <cellStyle name="Normal 2 2 4 3 4 2 2 6" xfId="18876" xr:uid="{00000000-0005-0000-0000-000020460000}"/>
    <cellStyle name="Normal 2 2 4 3 4 2 2 7" xfId="18877" xr:uid="{00000000-0005-0000-0000-000021460000}"/>
    <cellStyle name="Normal 2 2 4 3 4 2 2 8" xfId="18878" xr:uid="{00000000-0005-0000-0000-000022460000}"/>
    <cellStyle name="Normal 2 2 4 3 4 2 3" xfId="18879" xr:uid="{00000000-0005-0000-0000-000023460000}"/>
    <cellStyle name="Normal 2 2 4 3 4 2 3 2" xfId="18880" xr:uid="{00000000-0005-0000-0000-000024460000}"/>
    <cellStyle name="Normal 2 2 4 3 4 2 3 2 2" xfId="18881" xr:uid="{00000000-0005-0000-0000-000025460000}"/>
    <cellStyle name="Normal 2 2 4 3 4 2 3 2 3" xfId="18882" xr:uid="{00000000-0005-0000-0000-000026460000}"/>
    <cellStyle name="Normal 2 2 4 3 4 2 3 3" xfId="18883" xr:uid="{00000000-0005-0000-0000-000027460000}"/>
    <cellStyle name="Normal 2 2 4 3 4 2 3 4" xfId="18884" xr:uid="{00000000-0005-0000-0000-000028460000}"/>
    <cellStyle name="Normal 2 2 4 3 4 2 3 5" xfId="18885" xr:uid="{00000000-0005-0000-0000-000029460000}"/>
    <cellStyle name="Normal 2 2 4 3 4 2 4" xfId="18886" xr:uid="{00000000-0005-0000-0000-00002A460000}"/>
    <cellStyle name="Normal 2 2 4 3 4 2 4 2" xfId="18887" xr:uid="{00000000-0005-0000-0000-00002B460000}"/>
    <cellStyle name="Normal 2 2 4 3 4 2 4 3" xfId="18888" xr:uid="{00000000-0005-0000-0000-00002C460000}"/>
    <cellStyle name="Normal 2 2 4 3 4 2 5" xfId="18889" xr:uid="{00000000-0005-0000-0000-00002D460000}"/>
    <cellStyle name="Normal 2 2 4 3 4 2 5 2" xfId="18890" xr:uid="{00000000-0005-0000-0000-00002E460000}"/>
    <cellStyle name="Normal 2 2 4 3 4 2 6" xfId="18891" xr:uid="{00000000-0005-0000-0000-00002F460000}"/>
    <cellStyle name="Normal 2 2 4 3 4 2 6 2" xfId="18892" xr:uid="{00000000-0005-0000-0000-000030460000}"/>
    <cellStyle name="Normal 2 2 4 3 4 2 7" xfId="18893" xr:uid="{00000000-0005-0000-0000-000031460000}"/>
    <cellStyle name="Normal 2 2 4 3 4 2 8" xfId="18894" xr:uid="{00000000-0005-0000-0000-000032460000}"/>
    <cellStyle name="Normal 2 2 4 3 4 2 9" xfId="18895" xr:uid="{00000000-0005-0000-0000-000033460000}"/>
    <cellStyle name="Normal 2 2 4 3 4 2_Age_Gender" xfId="18896" xr:uid="{00000000-0005-0000-0000-000034460000}"/>
    <cellStyle name="Normal 2 2 4 3 4 3" xfId="18897" xr:uid="{00000000-0005-0000-0000-000035460000}"/>
    <cellStyle name="Normal 2 2 4 3 4 3 2" xfId="18898" xr:uid="{00000000-0005-0000-0000-000036460000}"/>
    <cellStyle name="Normal 2 2 4 3 4 3 2 2" xfId="18899" xr:uid="{00000000-0005-0000-0000-000037460000}"/>
    <cellStyle name="Normal 2 2 4 3 4 3 2 2 2" xfId="18900" xr:uid="{00000000-0005-0000-0000-000038460000}"/>
    <cellStyle name="Normal 2 2 4 3 4 3 2 2 3" xfId="18901" xr:uid="{00000000-0005-0000-0000-000039460000}"/>
    <cellStyle name="Normal 2 2 4 3 4 3 2 3" xfId="18902" xr:uid="{00000000-0005-0000-0000-00003A460000}"/>
    <cellStyle name="Normal 2 2 4 3 4 3 2 4" xfId="18903" xr:uid="{00000000-0005-0000-0000-00003B460000}"/>
    <cellStyle name="Normal 2 2 4 3 4 3 2 5" xfId="18904" xr:uid="{00000000-0005-0000-0000-00003C460000}"/>
    <cellStyle name="Normal 2 2 4 3 4 3 3" xfId="18905" xr:uid="{00000000-0005-0000-0000-00003D460000}"/>
    <cellStyle name="Normal 2 2 4 3 4 3 3 2" xfId="18906" xr:uid="{00000000-0005-0000-0000-00003E460000}"/>
    <cellStyle name="Normal 2 2 4 3 4 3 3 3" xfId="18907" xr:uid="{00000000-0005-0000-0000-00003F460000}"/>
    <cellStyle name="Normal 2 2 4 3 4 3 4" xfId="18908" xr:uid="{00000000-0005-0000-0000-000040460000}"/>
    <cellStyle name="Normal 2 2 4 3 4 3 5" xfId="18909" xr:uid="{00000000-0005-0000-0000-000041460000}"/>
    <cellStyle name="Normal 2 2 4 3 4 3 6" xfId="18910" xr:uid="{00000000-0005-0000-0000-000042460000}"/>
    <cellStyle name="Normal 2 2 4 3 4 3 7" xfId="18911" xr:uid="{00000000-0005-0000-0000-000043460000}"/>
    <cellStyle name="Normal 2 2 4 3 4 3 8" xfId="18912" xr:uid="{00000000-0005-0000-0000-000044460000}"/>
    <cellStyle name="Normal 2 2 4 3 4 4" xfId="18913" xr:uid="{00000000-0005-0000-0000-000045460000}"/>
    <cellStyle name="Normal 2 2 4 3 4 4 2" xfId="18914" xr:uid="{00000000-0005-0000-0000-000046460000}"/>
    <cellStyle name="Normal 2 2 4 3 4 4 2 2" xfId="18915" xr:uid="{00000000-0005-0000-0000-000047460000}"/>
    <cellStyle name="Normal 2 2 4 3 4 4 2 3" xfId="18916" xr:uid="{00000000-0005-0000-0000-000048460000}"/>
    <cellStyle name="Normal 2 2 4 3 4 4 3" xfId="18917" xr:uid="{00000000-0005-0000-0000-000049460000}"/>
    <cellStyle name="Normal 2 2 4 3 4 4 4" xfId="18918" xr:uid="{00000000-0005-0000-0000-00004A460000}"/>
    <cellStyle name="Normal 2 2 4 3 4 4 5" xfId="18919" xr:uid="{00000000-0005-0000-0000-00004B460000}"/>
    <cellStyle name="Normal 2 2 4 3 4 4 6" xfId="18920" xr:uid="{00000000-0005-0000-0000-00004C460000}"/>
    <cellStyle name="Normal 2 2 4 3 4 4 7" xfId="18921" xr:uid="{00000000-0005-0000-0000-00004D460000}"/>
    <cellStyle name="Normal 2 2 4 3 4 5" xfId="18922" xr:uid="{00000000-0005-0000-0000-00004E460000}"/>
    <cellStyle name="Normal 2 2 4 3 4 5 2" xfId="18923" xr:uid="{00000000-0005-0000-0000-00004F460000}"/>
    <cellStyle name="Normal 2 2 4 3 4 5 2 2" xfId="18924" xr:uid="{00000000-0005-0000-0000-000050460000}"/>
    <cellStyle name="Normal 2 2 4 3 4 5 2 3" xfId="18925" xr:uid="{00000000-0005-0000-0000-000051460000}"/>
    <cellStyle name="Normal 2 2 4 3 4 5 3" xfId="18926" xr:uid="{00000000-0005-0000-0000-000052460000}"/>
    <cellStyle name="Normal 2 2 4 3 4 5 4" xfId="18927" xr:uid="{00000000-0005-0000-0000-000053460000}"/>
    <cellStyle name="Normal 2 2 4 3 4 5 5" xfId="18928" xr:uid="{00000000-0005-0000-0000-000054460000}"/>
    <cellStyle name="Normal 2 2 4 3 4 6" xfId="18929" xr:uid="{00000000-0005-0000-0000-000055460000}"/>
    <cellStyle name="Normal 2 2 4 3 4 6 2" xfId="18930" xr:uid="{00000000-0005-0000-0000-000056460000}"/>
    <cellStyle name="Normal 2 2 4 3 4 6 3" xfId="18931" xr:uid="{00000000-0005-0000-0000-000057460000}"/>
    <cellStyle name="Normal 2 2 4 3 4 7" xfId="18932" xr:uid="{00000000-0005-0000-0000-000058460000}"/>
    <cellStyle name="Normal 2 2 4 3 4 7 2" xfId="18933" xr:uid="{00000000-0005-0000-0000-000059460000}"/>
    <cellStyle name="Normal 2 2 4 3 4 8" xfId="18934" xr:uid="{00000000-0005-0000-0000-00005A460000}"/>
    <cellStyle name="Normal 2 2 4 3 4 8 2" xfId="18935" xr:uid="{00000000-0005-0000-0000-00005B460000}"/>
    <cellStyle name="Normal 2 2 4 3 4 9" xfId="18936" xr:uid="{00000000-0005-0000-0000-00005C460000}"/>
    <cellStyle name="Normal 2 2 4 3 4_Age_Gender" xfId="18937" xr:uid="{00000000-0005-0000-0000-00005D460000}"/>
    <cellStyle name="Normal 2 2 4 3 5" xfId="18938" xr:uid="{00000000-0005-0000-0000-00005E460000}"/>
    <cellStyle name="Normal 2 2 4 3 5 2" xfId="18939" xr:uid="{00000000-0005-0000-0000-00005F460000}"/>
    <cellStyle name="Normal 2 2 4 3 6" xfId="18940" xr:uid="{00000000-0005-0000-0000-000060460000}"/>
    <cellStyle name="Normal 2 2 4 3 7" xfId="18941" xr:uid="{00000000-0005-0000-0000-000061460000}"/>
    <cellStyle name="Normal 2 2 4 3 8" xfId="18942" xr:uid="{00000000-0005-0000-0000-000062460000}"/>
    <cellStyle name="Normal 2 2 4 3 9" xfId="18943" xr:uid="{00000000-0005-0000-0000-000063460000}"/>
    <cellStyle name="Normal 2 2 4 3_Age_Gender" xfId="18944" xr:uid="{00000000-0005-0000-0000-000064460000}"/>
    <cellStyle name="Normal 2 2 4 4" xfId="309" xr:uid="{00000000-0005-0000-0000-000065460000}"/>
    <cellStyle name="Normal 2 2 4 4 2" xfId="310" xr:uid="{00000000-0005-0000-0000-000066460000}"/>
    <cellStyle name="Normal 2 2 4 4 2 10" xfId="18945" xr:uid="{00000000-0005-0000-0000-000067460000}"/>
    <cellStyle name="Normal 2 2 4 4 2 10 2" xfId="18946" xr:uid="{00000000-0005-0000-0000-000068460000}"/>
    <cellStyle name="Normal 2 2 4 4 2 11" xfId="18947" xr:uid="{00000000-0005-0000-0000-000069460000}"/>
    <cellStyle name="Normal 2 2 4 4 2 11 2" xfId="18948" xr:uid="{00000000-0005-0000-0000-00006A460000}"/>
    <cellStyle name="Normal 2 2 4 4 2 12" xfId="18949" xr:uid="{00000000-0005-0000-0000-00006B460000}"/>
    <cellStyle name="Normal 2 2 4 4 2 13" xfId="18950" xr:uid="{00000000-0005-0000-0000-00006C460000}"/>
    <cellStyle name="Normal 2 2 4 4 2 14" xfId="18951" xr:uid="{00000000-0005-0000-0000-00006D460000}"/>
    <cellStyle name="Normal 2 2 4 4 2 15" xfId="18952" xr:uid="{00000000-0005-0000-0000-00006E460000}"/>
    <cellStyle name="Normal 2 2 4 4 2 2" xfId="311" xr:uid="{00000000-0005-0000-0000-00006F460000}"/>
    <cellStyle name="Normal 2 2 4 4 2 2 2" xfId="18953" xr:uid="{00000000-0005-0000-0000-000070460000}"/>
    <cellStyle name="Normal 2 2 4 4 2 2 2 2" xfId="18954" xr:uid="{00000000-0005-0000-0000-000071460000}"/>
    <cellStyle name="Normal 2 2 4 4 2 2 3" xfId="18955" xr:uid="{00000000-0005-0000-0000-000072460000}"/>
    <cellStyle name="Normal 2 2 4 4 2 2 4" xfId="18956" xr:uid="{00000000-0005-0000-0000-000073460000}"/>
    <cellStyle name="Normal 2 2 4 4 2 2_Age_Gender" xfId="18957" xr:uid="{00000000-0005-0000-0000-000074460000}"/>
    <cellStyle name="Normal 2 2 4 4 2 3" xfId="18958" xr:uid="{00000000-0005-0000-0000-000075460000}"/>
    <cellStyle name="Normal 2 2 4 4 2 3 10" xfId="18959" xr:uid="{00000000-0005-0000-0000-000076460000}"/>
    <cellStyle name="Normal 2 2 4 4 2 3 2" xfId="18960" xr:uid="{00000000-0005-0000-0000-000077460000}"/>
    <cellStyle name="Normal 2 2 4 4 2 3 2 2" xfId="18961" xr:uid="{00000000-0005-0000-0000-000078460000}"/>
    <cellStyle name="Normal 2 2 4 4 2 3 2 2 2" xfId="18962" xr:uid="{00000000-0005-0000-0000-000079460000}"/>
    <cellStyle name="Normal 2 2 4 4 2 3 2 2 2 2" xfId="18963" xr:uid="{00000000-0005-0000-0000-00007A460000}"/>
    <cellStyle name="Normal 2 2 4 4 2 3 2 2 2 3" xfId="18964" xr:uid="{00000000-0005-0000-0000-00007B460000}"/>
    <cellStyle name="Normal 2 2 4 4 2 3 2 2 3" xfId="18965" xr:uid="{00000000-0005-0000-0000-00007C460000}"/>
    <cellStyle name="Normal 2 2 4 4 2 3 2 2 4" xfId="18966" xr:uid="{00000000-0005-0000-0000-00007D460000}"/>
    <cellStyle name="Normal 2 2 4 4 2 3 2 2 5" xfId="18967" xr:uid="{00000000-0005-0000-0000-00007E460000}"/>
    <cellStyle name="Normal 2 2 4 4 2 3 2 3" xfId="18968" xr:uid="{00000000-0005-0000-0000-00007F460000}"/>
    <cellStyle name="Normal 2 2 4 4 2 3 2 3 2" xfId="18969" xr:uid="{00000000-0005-0000-0000-000080460000}"/>
    <cellStyle name="Normal 2 2 4 4 2 3 2 3 3" xfId="18970" xr:uid="{00000000-0005-0000-0000-000081460000}"/>
    <cellStyle name="Normal 2 2 4 4 2 3 2 4" xfId="18971" xr:uid="{00000000-0005-0000-0000-000082460000}"/>
    <cellStyle name="Normal 2 2 4 4 2 3 2 5" xfId="18972" xr:uid="{00000000-0005-0000-0000-000083460000}"/>
    <cellStyle name="Normal 2 2 4 4 2 3 2 6" xfId="18973" xr:uid="{00000000-0005-0000-0000-000084460000}"/>
    <cellStyle name="Normal 2 2 4 4 2 3 2 7" xfId="18974" xr:uid="{00000000-0005-0000-0000-000085460000}"/>
    <cellStyle name="Normal 2 2 4 4 2 3 2 8" xfId="18975" xr:uid="{00000000-0005-0000-0000-000086460000}"/>
    <cellStyle name="Normal 2 2 4 4 2 3 3" xfId="18976" xr:uid="{00000000-0005-0000-0000-000087460000}"/>
    <cellStyle name="Normal 2 2 4 4 2 3 3 2" xfId="18977" xr:uid="{00000000-0005-0000-0000-000088460000}"/>
    <cellStyle name="Normal 2 2 4 4 2 3 3 2 2" xfId="18978" xr:uid="{00000000-0005-0000-0000-000089460000}"/>
    <cellStyle name="Normal 2 2 4 4 2 3 3 2 3" xfId="18979" xr:uid="{00000000-0005-0000-0000-00008A460000}"/>
    <cellStyle name="Normal 2 2 4 4 2 3 3 3" xfId="18980" xr:uid="{00000000-0005-0000-0000-00008B460000}"/>
    <cellStyle name="Normal 2 2 4 4 2 3 3 4" xfId="18981" xr:uid="{00000000-0005-0000-0000-00008C460000}"/>
    <cellStyle name="Normal 2 2 4 4 2 3 3 5" xfId="18982" xr:uid="{00000000-0005-0000-0000-00008D460000}"/>
    <cellStyle name="Normal 2 2 4 4 2 3 4" xfId="18983" xr:uid="{00000000-0005-0000-0000-00008E460000}"/>
    <cellStyle name="Normal 2 2 4 4 2 3 4 2" xfId="18984" xr:uid="{00000000-0005-0000-0000-00008F460000}"/>
    <cellStyle name="Normal 2 2 4 4 2 3 4 3" xfId="18985" xr:uid="{00000000-0005-0000-0000-000090460000}"/>
    <cellStyle name="Normal 2 2 4 4 2 3 5" xfId="18986" xr:uid="{00000000-0005-0000-0000-000091460000}"/>
    <cellStyle name="Normal 2 2 4 4 2 3 5 2" xfId="18987" xr:uid="{00000000-0005-0000-0000-000092460000}"/>
    <cellStyle name="Normal 2 2 4 4 2 3 6" xfId="18988" xr:uid="{00000000-0005-0000-0000-000093460000}"/>
    <cellStyle name="Normal 2 2 4 4 2 3 6 2" xfId="18989" xr:uid="{00000000-0005-0000-0000-000094460000}"/>
    <cellStyle name="Normal 2 2 4 4 2 3 7" xfId="18990" xr:uid="{00000000-0005-0000-0000-000095460000}"/>
    <cellStyle name="Normal 2 2 4 4 2 3 8" xfId="18991" xr:uid="{00000000-0005-0000-0000-000096460000}"/>
    <cellStyle name="Normal 2 2 4 4 2 3 9" xfId="18992" xr:uid="{00000000-0005-0000-0000-000097460000}"/>
    <cellStyle name="Normal 2 2 4 4 2 3_Age_Gender" xfId="18993" xr:uid="{00000000-0005-0000-0000-000098460000}"/>
    <cellStyle name="Normal 2 2 4 4 2 4" xfId="18994" xr:uid="{00000000-0005-0000-0000-000099460000}"/>
    <cellStyle name="Normal 2 2 4 4 2 4 2" xfId="18995" xr:uid="{00000000-0005-0000-0000-00009A460000}"/>
    <cellStyle name="Normal 2 2 4 4 2 4 2 2" xfId="18996" xr:uid="{00000000-0005-0000-0000-00009B460000}"/>
    <cellStyle name="Normal 2 2 4 4 2 4 2 2 2" xfId="18997" xr:uid="{00000000-0005-0000-0000-00009C460000}"/>
    <cellStyle name="Normal 2 2 4 4 2 4 2 2 3" xfId="18998" xr:uid="{00000000-0005-0000-0000-00009D460000}"/>
    <cellStyle name="Normal 2 2 4 4 2 4 2 3" xfId="18999" xr:uid="{00000000-0005-0000-0000-00009E460000}"/>
    <cellStyle name="Normal 2 2 4 4 2 4 2 4" xfId="19000" xr:uid="{00000000-0005-0000-0000-00009F460000}"/>
    <cellStyle name="Normal 2 2 4 4 2 4 2 5" xfId="19001" xr:uid="{00000000-0005-0000-0000-0000A0460000}"/>
    <cellStyle name="Normal 2 2 4 4 2 4 3" xfId="19002" xr:uid="{00000000-0005-0000-0000-0000A1460000}"/>
    <cellStyle name="Normal 2 2 4 4 2 4 3 2" xfId="19003" xr:uid="{00000000-0005-0000-0000-0000A2460000}"/>
    <cellStyle name="Normal 2 2 4 4 2 4 3 3" xfId="19004" xr:uid="{00000000-0005-0000-0000-0000A3460000}"/>
    <cellStyle name="Normal 2 2 4 4 2 4 4" xfId="19005" xr:uid="{00000000-0005-0000-0000-0000A4460000}"/>
    <cellStyle name="Normal 2 2 4 4 2 4 5" xfId="19006" xr:uid="{00000000-0005-0000-0000-0000A5460000}"/>
    <cellStyle name="Normal 2 2 4 4 2 4 6" xfId="19007" xr:uid="{00000000-0005-0000-0000-0000A6460000}"/>
    <cellStyle name="Normal 2 2 4 4 2 4 7" xfId="19008" xr:uid="{00000000-0005-0000-0000-0000A7460000}"/>
    <cellStyle name="Normal 2 2 4 4 2 4 8" xfId="19009" xr:uid="{00000000-0005-0000-0000-0000A8460000}"/>
    <cellStyle name="Normal 2 2 4 4 2 5" xfId="19010" xr:uid="{00000000-0005-0000-0000-0000A9460000}"/>
    <cellStyle name="Normal 2 2 4 4 2 5 2" xfId="19011" xr:uid="{00000000-0005-0000-0000-0000AA460000}"/>
    <cellStyle name="Normal 2 2 4 4 2 5 2 2" xfId="19012" xr:uid="{00000000-0005-0000-0000-0000AB460000}"/>
    <cellStyle name="Normal 2 2 4 4 2 5 2 3" xfId="19013" xr:uid="{00000000-0005-0000-0000-0000AC460000}"/>
    <cellStyle name="Normal 2 2 4 4 2 5 3" xfId="19014" xr:uid="{00000000-0005-0000-0000-0000AD460000}"/>
    <cellStyle name="Normal 2 2 4 4 2 5 4" xfId="19015" xr:uid="{00000000-0005-0000-0000-0000AE460000}"/>
    <cellStyle name="Normal 2 2 4 4 2 5 5" xfId="19016" xr:uid="{00000000-0005-0000-0000-0000AF460000}"/>
    <cellStyle name="Normal 2 2 4 4 2 5 6" xfId="19017" xr:uid="{00000000-0005-0000-0000-0000B0460000}"/>
    <cellStyle name="Normal 2 2 4 4 2 5 7" xfId="19018" xr:uid="{00000000-0005-0000-0000-0000B1460000}"/>
    <cellStyle name="Normal 2 2 4 4 2 6" xfId="19019" xr:uid="{00000000-0005-0000-0000-0000B2460000}"/>
    <cellStyle name="Normal 2 2 4 4 2 6 2" xfId="19020" xr:uid="{00000000-0005-0000-0000-0000B3460000}"/>
    <cellStyle name="Normal 2 2 4 4 2 6 2 2" xfId="19021" xr:uid="{00000000-0005-0000-0000-0000B4460000}"/>
    <cellStyle name="Normal 2 2 4 4 2 6 2 3" xfId="19022" xr:uid="{00000000-0005-0000-0000-0000B5460000}"/>
    <cellStyle name="Normal 2 2 4 4 2 6 3" xfId="19023" xr:uid="{00000000-0005-0000-0000-0000B6460000}"/>
    <cellStyle name="Normal 2 2 4 4 2 6 4" xfId="19024" xr:uid="{00000000-0005-0000-0000-0000B7460000}"/>
    <cellStyle name="Normal 2 2 4 4 2 6 5" xfId="19025" xr:uid="{00000000-0005-0000-0000-0000B8460000}"/>
    <cellStyle name="Normal 2 2 4 4 2 7" xfId="19026" xr:uid="{00000000-0005-0000-0000-0000B9460000}"/>
    <cellStyle name="Normal 2 2 4 4 2 7 2" xfId="19027" xr:uid="{00000000-0005-0000-0000-0000BA460000}"/>
    <cellStyle name="Normal 2 2 4 4 2 7 2 2" xfId="19028" xr:uid="{00000000-0005-0000-0000-0000BB460000}"/>
    <cellStyle name="Normal 2 2 4 4 2 7 2 3" xfId="19029" xr:uid="{00000000-0005-0000-0000-0000BC460000}"/>
    <cellStyle name="Normal 2 2 4 4 2 7 3" xfId="19030" xr:uid="{00000000-0005-0000-0000-0000BD460000}"/>
    <cellStyle name="Normal 2 2 4 4 2 7 4" xfId="19031" xr:uid="{00000000-0005-0000-0000-0000BE460000}"/>
    <cellStyle name="Normal 2 2 4 4 2 7 5" xfId="19032" xr:uid="{00000000-0005-0000-0000-0000BF460000}"/>
    <cellStyle name="Normal 2 2 4 4 2 8" xfId="19033" xr:uid="{00000000-0005-0000-0000-0000C0460000}"/>
    <cellStyle name="Normal 2 2 4 4 2 8 2" xfId="19034" xr:uid="{00000000-0005-0000-0000-0000C1460000}"/>
    <cellStyle name="Normal 2 2 4 4 2 8 3" xfId="19035" xr:uid="{00000000-0005-0000-0000-0000C2460000}"/>
    <cellStyle name="Normal 2 2 4 4 2 9" xfId="19036" xr:uid="{00000000-0005-0000-0000-0000C3460000}"/>
    <cellStyle name="Normal 2 2 4 4 2 9 2" xfId="19037" xr:uid="{00000000-0005-0000-0000-0000C4460000}"/>
    <cellStyle name="Normal 2 2 4 4 2_Age_Gender" xfId="19038" xr:uid="{00000000-0005-0000-0000-0000C5460000}"/>
    <cellStyle name="Normal 2 2 4 4 3" xfId="19039" xr:uid="{00000000-0005-0000-0000-0000C6460000}"/>
    <cellStyle name="Normal 2 2 4 4 3 2" xfId="19040" xr:uid="{00000000-0005-0000-0000-0000C7460000}"/>
    <cellStyle name="Normal 2 2 4 4 4" xfId="19041" xr:uid="{00000000-0005-0000-0000-0000C8460000}"/>
    <cellStyle name="Normal 2 2 4 4 5" xfId="19042" xr:uid="{00000000-0005-0000-0000-0000C9460000}"/>
    <cellStyle name="Normal 2 2 4 4_Age_Gender" xfId="19043" xr:uid="{00000000-0005-0000-0000-0000CA460000}"/>
    <cellStyle name="Normal 2 2 4 5" xfId="312" xr:uid="{00000000-0005-0000-0000-0000CB460000}"/>
    <cellStyle name="Normal 2 2 4 5 2" xfId="19044" xr:uid="{00000000-0005-0000-0000-0000CC460000}"/>
    <cellStyle name="Normal 2 2 4 5 2 2" xfId="19045" xr:uid="{00000000-0005-0000-0000-0000CD460000}"/>
    <cellStyle name="Normal 2 2 4 5 3" xfId="19046" xr:uid="{00000000-0005-0000-0000-0000CE460000}"/>
    <cellStyle name="Normal 2 2 4 5 4" xfId="19047" xr:uid="{00000000-0005-0000-0000-0000CF460000}"/>
    <cellStyle name="Normal 2 2 4 5_Age_Gender" xfId="19048" xr:uid="{00000000-0005-0000-0000-0000D0460000}"/>
    <cellStyle name="Normal 2 2 4 6" xfId="1265" xr:uid="{00000000-0005-0000-0000-0000D1460000}"/>
    <cellStyle name="Normal 2 2 4 6 2" xfId="1266" xr:uid="{00000000-0005-0000-0000-0000D2460000}"/>
    <cellStyle name="Normal 2 2 4 6 2 2" xfId="19049" xr:uid="{00000000-0005-0000-0000-0000D3460000}"/>
    <cellStyle name="Normal 2 2 4 6 2 2 2" xfId="19050" xr:uid="{00000000-0005-0000-0000-0000D4460000}"/>
    <cellStyle name="Normal 2 2 4 6 2 2 3" xfId="19051" xr:uid="{00000000-0005-0000-0000-0000D5460000}"/>
    <cellStyle name="Normal 2 2 4 6 2 3" xfId="19052" xr:uid="{00000000-0005-0000-0000-0000D6460000}"/>
    <cellStyle name="Normal 2 2 4 6 2 3 2" xfId="19053" xr:uid="{00000000-0005-0000-0000-0000D7460000}"/>
    <cellStyle name="Normal 2 2 4 6 3" xfId="19054" xr:uid="{00000000-0005-0000-0000-0000D8460000}"/>
    <cellStyle name="Normal 2 2 4 6 3 2" xfId="19055" xr:uid="{00000000-0005-0000-0000-0000D9460000}"/>
    <cellStyle name="Normal 2 2 4 6 3 3" xfId="19056" xr:uid="{00000000-0005-0000-0000-0000DA460000}"/>
    <cellStyle name="Normal 2 2 4 6 4" xfId="19057" xr:uid="{00000000-0005-0000-0000-0000DB460000}"/>
    <cellStyle name="Normal 2 2 4 6 4 2" xfId="19058" xr:uid="{00000000-0005-0000-0000-0000DC460000}"/>
    <cellStyle name="Normal 2 2 4 7" xfId="1267" xr:uid="{00000000-0005-0000-0000-0000DD460000}"/>
    <cellStyle name="Normal 2 2 4 7 10" xfId="19059" xr:uid="{00000000-0005-0000-0000-0000DE460000}"/>
    <cellStyle name="Normal 2 2 4 7 11" xfId="19060" xr:uid="{00000000-0005-0000-0000-0000DF460000}"/>
    <cellStyle name="Normal 2 2 4 7 12" xfId="19061" xr:uid="{00000000-0005-0000-0000-0000E0460000}"/>
    <cellStyle name="Normal 2 2 4 7 2" xfId="19062" xr:uid="{00000000-0005-0000-0000-0000E1460000}"/>
    <cellStyle name="Normal 2 2 4 7 2 10" xfId="19063" xr:uid="{00000000-0005-0000-0000-0000E2460000}"/>
    <cellStyle name="Normal 2 2 4 7 2 2" xfId="19064" xr:uid="{00000000-0005-0000-0000-0000E3460000}"/>
    <cellStyle name="Normal 2 2 4 7 2 2 2" xfId="19065" xr:uid="{00000000-0005-0000-0000-0000E4460000}"/>
    <cellStyle name="Normal 2 2 4 7 2 2 2 2" xfId="19066" xr:uid="{00000000-0005-0000-0000-0000E5460000}"/>
    <cellStyle name="Normal 2 2 4 7 2 2 2 2 2" xfId="19067" xr:uid="{00000000-0005-0000-0000-0000E6460000}"/>
    <cellStyle name="Normal 2 2 4 7 2 2 2 2 3" xfId="19068" xr:uid="{00000000-0005-0000-0000-0000E7460000}"/>
    <cellStyle name="Normal 2 2 4 7 2 2 2 3" xfId="19069" xr:uid="{00000000-0005-0000-0000-0000E8460000}"/>
    <cellStyle name="Normal 2 2 4 7 2 2 2 4" xfId="19070" xr:uid="{00000000-0005-0000-0000-0000E9460000}"/>
    <cellStyle name="Normal 2 2 4 7 2 2 2 5" xfId="19071" xr:uid="{00000000-0005-0000-0000-0000EA460000}"/>
    <cellStyle name="Normal 2 2 4 7 2 2 3" xfId="19072" xr:uid="{00000000-0005-0000-0000-0000EB460000}"/>
    <cellStyle name="Normal 2 2 4 7 2 2 3 2" xfId="19073" xr:uid="{00000000-0005-0000-0000-0000EC460000}"/>
    <cellStyle name="Normal 2 2 4 7 2 2 3 3" xfId="19074" xr:uid="{00000000-0005-0000-0000-0000ED460000}"/>
    <cellStyle name="Normal 2 2 4 7 2 2 4" xfId="19075" xr:uid="{00000000-0005-0000-0000-0000EE460000}"/>
    <cellStyle name="Normal 2 2 4 7 2 2 5" xfId="19076" xr:uid="{00000000-0005-0000-0000-0000EF460000}"/>
    <cellStyle name="Normal 2 2 4 7 2 2 6" xfId="19077" xr:uid="{00000000-0005-0000-0000-0000F0460000}"/>
    <cellStyle name="Normal 2 2 4 7 2 2 7" xfId="19078" xr:uid="{00000000-0005-0000-0000-0000F1460000}"/>
    <cellStyle name="Normal 2 2 4 7 2 2 8" xfId="19079" xr:uid="{00000000-0005-0000-0000-0000F2460000}"/>
    <cellStyle name="Normal 2 2 4 7 2 3" xfId="19080" xr:uid="{00000000-0005-0000-0000-0000F3460000}"/>
    <cellStyle name="Normal 2 2 4 7 2 3 2" xfId="19081" xr:uid="{00000000-0005-0000-0000-0000F4460000}"/>
    <cellStyle name="Normal 2 2 4 7 2 3 2 2" xfId="19082" xr:uid="{00000000-0005-0000-0000-0000F5460000}"/>
    <cellStyle name="Normal 2 2 4 7 2 3 2 3" xfId="19083" xr:uid="{00000000-0005-0000-0000-0000F6460000}"/>
    <cellStyle name="Normal 2 2 4 7 2 3 3" xfId="19084" xr:uid="{00000000-0005-0000-0000-0000F7460000}"/>
    <cellStyle name="Normal 2 2 4 7 2 3 4" xfId="19085" xr:uid="{00000000-0005-0000-0000-0000F8460000}"/>
    <cellStyle name="Normal 2 2 4 7 2 3 5" xfId="19086" xr:uid="{00000000-0005-0000-0000-0000F9460000}"/>
    <cellStyle name="Normal 2 2 4 7 2 4" xfId="19087" xr:uid="{00000000-0005-0000-0000-0000FA460000}"/>
    <cellStyle name="Normal 2 2 4 7 2 4 2" xfId="19088" xr:uid="{00000000-0005-0000-0000-0000FB460000}"/>
    <cellStyle name="Normal 2 2 4 7 2 4 3" xfId="19089" xr:uid="{00000000-0005-0000-0000-0000FC460000}"/>
    <cellStyle name="Normal 2 2 4 7 2 5" xfId="19090" xr:uid="{00000000-0005-0000-0000-0000FD460000}"/>
    <cellStyle name="Normal 2 2 4 7 2 5 2" xfId="19091" xr:uid="{00000000-0005-0000-0000-0000FE460000}"/>
    <cellStyle name="Normal 2 2 4 7 2 6" xfId="19092" xr:uid="{00000000-0005-0000-0000-0000FF460000}"/>
    <cellStyle name="Normal 2 2 4 7 2 6 2" xfId="19093" xr:uid="{00000000-0005-0000-0000-000000470000}"/>
    <cellStyle name="Normal 2 2 4 7 2 7" xfId="19094" xr:uid="{00000000-0005-0000-0000-000001470000}"/>
    <cellStyle name="Normal 2 2 4 7 2 8" xfId="19095" xr:uid="{00000000-0005-0000-0000-000002470000}"/>
    <cellStyle name="Normal 2 2 4 7 2 9" xfId="19096" xr:uid="{00000000-0005-0000-0000-000003470000}"/>
    <cellStyle name="Normal 2 2 4 7 2_Age_Gender" xfId="19097" xr:uid="{00000000-0005-0000-0000-000004470000}"/>
    <cellStyle name="Normal 2 2 4 7 3" xfId="19098" xr:uid="{00000000-0005-0000-0000-000005470000}"/>
    <cellStyle name="Normal 2 2 4 7 3 2" xfId="19099" xr:uid="{00000000-0005-0000-0000-000006470000}"/>
    <cellStyle name="Normal 2 2 4 7 3 2 2" xfId="19100" xr:uid="{00000000-0005-0000-0000-000007470000}"/>
    <cellStyle name="Normal 2 2 4 7 3 2 2 2" xfId="19101" xr:uid="{00000000-0005-0000-0000-000008470000}"/>
    <cellStyle name="Normal 2 2 4 7 3 2 2 3" xfId="19102" xr:uid="{00000000-0005-0000-0000-000009470000}"/>
    <cellStyle name="Normal 2 2 4 7 3 2 3" xfId="19103" xr:uid="{00000000-0005-0000-0000-00000A470000}"/>
    <cellStyle name="Normal 2 2 4 7 3 2 4" xfId="19104" xr:uid="{00000000-0005-0000-0000-00000B470000}"/>
    <cellStyle name="Normal 2 2 4 7 3 2 5" xfId="19105" xr:uid="{00000000-0005-0000-0000-00000C470000}"/>
    <cellStyle name="Normal 2 2 4 7 3 3" xfId="19106" xr:uid="{00000000-0005-0000-0000-00000D470000}"/>
    <cellStyle name="Normal 2 2 4 7 3 3 2" xfId="19107" xr:uid="{00000000-0005-0000-0000-00000E470000}"/>
    <cellStyle name="Normal 2 2 4 7 3 3 3" xfId="19108" xr:uid="{00000000-0005-0000-0000-00000F470000}"/>
    <cellStyle name="Normal 2 2 4 7 3 4" xfId="19109" xr:uid="{00000000-0005-0000-0000-000010470000}"/>
    <cellStyle name="Normal 2 2 4 7 3 5" xfId="19110" xr:uid="{00000000-0005-0000-0000-000011470000}"/>
    <cellStyle name="Normal 2 2 4 7 3 6" xfId="19111" xr:uid="{00000000-0005-0000-0000-000012470000}"/>
    <cellStyle name="Normal 2 2 4 7 3 7" xfId="19112" xr:uid="{00000000-0005-0000-0000-000013470000}"/>
    <cellStyle name="Normal 2 2 4 7 3 8" xfId="19113" xr:uid="{00000000-0005-0000-0000-000014470000}"/>
    <cellStyle name="Normal 2 2 4 7 4" xfId="19114" xr:uid="{00000000-0005-0000-0000-000015470000}"/>
    <cellStyle name="Normal 2 2 4 7 4 2" xfId="19115" xr:uid="{00000000-0005-0000-0000-000016470000}"/>
    <cellStyle name="Normal 2 2 4 7 4 2 2" xfId="19116" xr:uid="{00000000-0005-0000-0000-000017470000}"/>
    <cellStyle name="Normal 2 2 4 7 4 2 3" xfId="19117" xr:uid="{00000000-0005-0000-0000-000018470000}"/>
    <cellStyle name="Normal 2 2 4 7 4 3" xfId="19118" xr:uid="{00000000-0005-0000-0000-000019470000}"/>
    <cellStyle name="Normal 2 2 4 7 4 4" xfId="19119" xr:uid="{00000000-0005-0000-0000-00001A470000}"/>
    <cellStyle name="Normal 2 2 4 7 4 5" xfId="19120" xr:uid="{00000000-0005-0000-0000-00001B470000}"/>
    <cellStyle name="Normal 2 2 4 7 4 6" xfId="19121" xr:uid="{00000000-0005-0000-0000-00001C470000}"/>
    <cellStyle name="Normal 2 2 4 7 4 7" xfId="19122" xr:uid="{00000000-0005-0000-0000-00001D470000}"/>
    <cellStyle name="Normal 2 2 4 7 5" xfId="19123" xr:uid="{00000000-0005-0000-0000-00001E470000}"/>
    <cellStyle name="Normal 2 2 4 7 5 2" xfId="19124" xr:uid="{00000000-0005-0000-0000-00001F470000}"/>
    <cellStyle name="Normal 2 2 4 7 5 2 2" xfId="19125" xr:uid="{00000000-0005-0000-0000-000020470000}"/>
    <cellStyle name="Normal 2 2 4 7 5 2 3" xfId="19126" xr:uid="{00000000-0005-0000-0000-000021470000}"/>
    <cellStyle name="Normal 2 2 4 7 5 3" xfId="19127" xr:uid="{00000000-0005-0000-0000-000022470000}"/>
    <cellStyle name="Normal 2 2 4 7 5 4" xfId="19128" xr:uid="{00000000-0005-0000-0000-000023470000}"/>
    <cellStyle name="Normal 2 2 4 7 5 5" xfId="19129" xr:uid="{00000000-0005-0000-0000-000024470000}"/>
    <cellStyle name="Normal 2 2 4 7 6" xfId="19130" xr:uid="{00000000-0005-0000-0000-000025470000}"/>
    <cellStyle name="Normal 2 2 4 7 6 2" xfId="19131" xr:uid="{00000000-0005-0000-0000-000026470000}"/>
    <cellStyle name="Normal 2 2 4 7 6 3" xfId="19132" xr:uid="{00000000-0005-0000-0000-000027470000}"/>
    <cellStyle name="Normal 2 2 4 7 7" xfId="19133" xr:uid="{00000000-0005-0000-0000-000028470000}"/>
    <cellStyle name="Normal 2 2 4 7 7 2" xfId="19134" xr:uid="{00000000-0005-0000-0000-000029470000}"/>
    <cellStyle name="Normal 2 2 4 7 8" xfId="19135" xr:uid="{00000000-0005-0000-0000-00002A470000}"/>
    <cellStyle name="Normal 2 2 4 7 8 2" xfId="19136" xr:uid="{00000000-0005-0000-0000-00002B470000}"/>
    <cellStyle name="Normal 2 2 4 7 9" xfId="19137" xr:uid="{00000000-0005-0000-0000-00002C470000}"/>
    <cellStyle name="Normal 2 2 4 7_Age_Gender" xfId="19138" xr:uid="{00000000-0005-0000-0000-00002D470000}"/>
    <cellStyle name="Normal 2 2 4 8" xfId="1268" xr:uid="{00000000-0005-0000-0000-00002E470000}"/>
    <cellStyle name="Normal 2 2 4 8 2" xfId="19139" xr:uid="{00000000-0005-0000-0000-00002F470000}"/>
    <cellStyle name="Normal 2 2 4 8 2 2" xfId="19140" xr:uid="{00000000-0005-0000-0000-000030470000}"/>
    <cellStyle name="Normal 2 2 4 8 2 3" xfId="19141" xr:uid="{00000000-0005-0000-0000-000031470000}"/>
    <cellStyle name="Normal 2 2 4 8 3" xfId="19142" xr:uid="{00000000-0005-0000-0000-000032470000}"/>
    <cellStyle name="Normal 2 2 4 8 3 2" xfId="19143" xr:uid="{00000000-0005-0000-0000-000033470000}"/>
    <cellStyle name="Normal 2 2 4 9" xfId="19144" xr:uid="{00000000-0005-0000-0000-000034470000}"/>
    <cellStyle name="Normal 2 2 4 9 2" xfId="19145" xr:uid="{00000000-0005-0000-0000-000035470000}"/>
    <cellStyle name="Normal 2 2 4 9 3" xfId="19146" xr:uid="{00000000-0005-0000-0000-000036470000}"/>
    <cellStyle name="Normal 2 2 5" xfId="313" xr:uid="{00000000-0005-0000-0000-000037470000}"/>
    <cellStyle name="Normal 2 2 5 10" xfId="19147" xr:uid="{00000000-0005-0000-0000-000038470000}"/>
    <cellStyle name="Normal 2 2 5 11" xfId="19148" xr:uid="{00000000-0005-0000-0000-000039470000}"/>
    <cellStyle name="Normal 2 2 5 11 2" xfId="19149" xr:uid="{00000000-0005-0000-0000-00003A470000}"/>
    <cellStyle name="Normal 2 2 5 12" xfId="19150" xr:uid="{00000000-0005-0000-0000-00003B470000}"/>
    <cellStyle name="Normal 2 2 5 13" xfId="19151" xr:uid="{00000000-0005-0000-0000-00003C470000}"/>
    <cellStyle name="Normal 2 2 5 2" xfId="314" xr:uid="{00000000-0005-0000-0000-00003D470000}"/>
    <cellStyle name="Normal 2 2 5 2 10" xfId="19152" xr:uid="{00000000-0005-0000-0000-00003E470000}"/>
    <cellStyle name="Normal 2 2 5 2 11" xfId="19153" xr:uid="{00000000-0005-0000-0000-00003F470000}"/>
    <cellStyle name="Normal 2 2 5 2 2" xfId="315" xr:uid="{00000000-0005-0000-0000-000040470000}"/>
    <cellStyle name="Normal 2 2 5 2 2 10" xfId="19154" xr:uid="{00000000-0005-0000-0000-000041470000}"/>
    <cellStyle name="Normal 2 2 5 2 2 11" xfId="19155" xr:uid="{00000000-0005-0000-0000-000042470000}"/>
    <cellStyle name="Normal 2 2 5 2 2 12" xfId="19156" xr:uid="{00000000-0005-0000-0000-000043470000}"/>
    <cellStyle name="Normal 2 2 5 2 2 13" xfId="19157" xr:uid="{00000000-0005-0000-0000-000044470000}"/>
    <cellStyle name="Normal 2 2 5 2 2 2" xfId="316" xr:uid="{00000000-0005-0000-0000-000045470000}"/>
    <cellStyle name="Normal 2 2 5 2 2 2 10" xfId="19158" xr:uid="{00000000-0005-0000-0000-000046470000}"/>
    <cellStyle name="Normal 2 2 5 2 2 2 11" xfId="19159" xr:uid="{00000000-0005-0000-0000-000047470000}"/>
    <cellStyle name="Normal 2 2 5 2 2 2 2" xfId="317" xr:uid="{00000000-0005-0000-0000-000048470000}"/>
    <cellStyle name="Normal 2 2 5 2 2 2 2 10" xfId="19160" xr:uid="{00000000-0005-0000-0000-000049470000}"/>
    <cellStyle name="Normal 2 2 5 2 2 2 2 11" xfId="19161" xr:uid="{00000000-0005-0000-0000-00004A470000}"/>
    <cellStyle name="Normal 2 2 5 2 2 2 2 12" xfId="19162" xr:uid="{00000000-0005-0000-0000-00004B470000}"/>
    <cellStyle name="Normal 2 2 5 2 2 2 2 2" xfId="19163" xr:uid="{00000000-0005-0000-0000-00004C470000}"/>
    <cellStyle name="Normal 2 2 5 2 2 2 2 2 10" xfId="19164" xr:uid="{00000000-0005-0000-0000-00004D470000}"/>
    <cellStyle name="Normal 2 2 5 2 2 2 2 2 2" xfId="19165" xr:uid="{00000000-0005-0000-0000-00004E470000}"/>
    <cellStyle name="Normal 2 2 5 2 2 2 2 2 2 2" xfId="19166" xr:uid="{00000000-0005-0000-0000-00004F470000}"/>
    <cellStyle name="Normal 2 2 5 2 2 2 2 2 2 2 2" xfId="19167" xr:uid="{00000000-0005-0000-0000-000050470000}"/>
    <cellStyle name="Normal 2 2 5 2 2 2 2 2 2 2 2 2" xfId="19168" xr:uid="{00000000-0005-0000-0000-000051470000}"/>
    <cellStyle name="Normal 2 2 5 2 2 2 2 2 2 2 2 3" xfId="19169" xr:uid="{00000000-0005-0000-0000-000052470000}"/>
    <cellStyle name="Normal 2 2 5 2 2 2 2 2 2 2 3" xfId="19170" xr:uid="{00000000-0005-0000-0000-000053470000}"/>
    <cellStyle name="Normal 2 2 5 2 2 2 2 2 2 2 4" xfId="19171" xr:uid="{00000000-0005-0000-0000-000054470000}"/>
    <cellStyle name="Normal 2 2 5 2 2 2 2 2 2 2 5" xfId="19172" xr:uid="{00000000-0005-0000-0000-000055470000}"/>
    <cellStyle name="Normal 2 2 5 2 2 2 2 2 2 3" xfId="19173" xr:uid="{00000000-0005-0000-0000-000056470000}"/>
    <cellStyle name="Normal 2 2 5 2 2 2 2 2 2 3 2" xfId="19174" xr:uid="{00000000-0005-0000-0000-000057470000}"/>
    <cellStyle name="Normal 2 2 5 2 2 2 2 2 2 3 3" xfId="19175" xr:uid="{00000000-0005-0000-0000-000058470000}"/>
    <cellStyle name="Normal 2 2 5 2 2 2 2 2 2 4" xfId="19176" xr:uid="{00000000-0005-0000-0000-000059470000}"/>
    <cellStyle name="Normal 2 2 5 2 2 2 2 2 2 5" xfId="19177" xr:uid="{00000000-0005-0000-0000-00005A470000}"/>
    <cellStyle name="Normal 2 2 5 2 2 2 2 2 2 6" xfId="19178" xr:uid="{00000000-0005-0000-0000-00005B470000}"/>
    <cellStyle name="Normal 2 2 5 2 2 2 2 2 2 7" xfId="19179" xr:uid="{00000000-0005-0000-0000-00005C470000}"/>
    <cellStyle name="Normal 2 2 5 2 2 2 2 2 2 8" xfId="19180" xr:uid="{00000000-0005-0000-0000-00005D470000}"/>
    <cellStyle name="Normal 2 2 5 2 2 2 2 2 3" xfId="19181" xr:uid="{00000000-0005-0000-0000-00005E470000}"/>
    <cellStyle name="Normal 2 2 5 2 2 2 2 2 3 2" xfId="19182" xr:uid="{00000000-0005-0000-0000-00005F470000}"/>
    <cellStyle name="Normal 2 2 5 2 2 2 2 2 3 2 2" xfId="19183" xr:uid="{00000000-0005-0000-0000-000060470000}"/>
    <cellStyle name="Normal 2 2 5 2 2 2 2 2 3 2 3" xfId="19184" xr:uid="{00000000-0005-0000-0000-000061470000}"/>
    <cellStyle name="Normal 2 2 5 2 2 2 2 2 3 3" xfId="19185" xr:uid="{00000000-0005-0000-0000-000062470000}"/>
    <cellStyle name="Normal 2 2 5 2 2 2 2 2 3 4" xfId="19186" xr:uid="{00000000-0005-0000-0000-000063470000}"/>
    <cellStyle name="Normal 2 2 5 2 2 2 2 2 3 5" xfId="19187" xr:uid="{00000000-0005-0000-0000-000064470000}"/>
    <cellStyle name="Normal 2 2 5 2 2 2 2 2 4" xfId="19188" xr:uid="{00000000-0005-0000-0000-000065470000}"/>
    <cellStyle name="Normal 2 2 5 2 2 2 2 2 4 2" xfId="19189" xr:uid="{00000000-0005-0000-0000-000066470000}"/>
    <cellStyle name="Normal 2 2 5 2 2 2 2 2 4 3" xfId="19190" xr:uid="{00000000-0005-0000-0000-000067470000}"/>
    <cellStyle name="Normal 2 2 5 2 2 2 2 2 5" xfId="19191" xr:uid="{00000000-0005-0000-0000-000068470000}"/>
    <cellStyle name="Normal 2 2 5 2 2 2 2 2 5 2" xfId="19192" xr:uid="{00000000-0005-0000-0000-000069470000}"/>
    <cellStyle name="Normal 2 2 5 2 2 2 2 2 6" xfId="19193" xr:uid="{00000000-0005-0000-0000-00006A470000}"/>
    <cellStyle name="Normal 2 2 5 2 2 2 2 2 6 2" xfId="19194" xr:uid="{00000000-0005-0000-0000-00006B470000}"/>
    <cellStyle name="Normal 2 2 5 2 2 2 2 2 7" xfId="19195" xr:uid="{00000000-0005-0000-0000-00006C470000}"/>
    <cellStyle name="Normal 2 2 5 2 2 2 2 2 8" xfId="19196" xr:uid="{00000000-0005-0000-0000-00006D470000}"/>
    <cellStyle name="Normal 2 2 5 2 2 2 2 2 9" xfId="19197" xr:uid="{00000000-0005-0000-0000-00006E470000}"/>
    <cellStyle name="Normal 2 2 5 2 2 2 2 2_Age_Gender" xfId="19198" xr:uid="{00000000-0005-0000-0000-00006F470000}"/>
    <cellStyle name="Normal 2 2 5 2 2 2 2 3" xfId="19199" xr:uid="{00000000-0005-0000-0000-000070470000}"/>
    <cellStyle name="Normal 2 2 5 2 2 2 2 3 2" xfId="19200" xr:uid="{00000000-0005-0000-0000-000071470000}"/>
    <cellStyle name="Normal 2 2 5 2 2 2 2 3 2 2" xfId="19201" xr:uid="{00000000-0005-0000-0000-000072470000}"/>
    <cellStyle name="Normal 2 2 5 2 2 2 2 3 2 2 2" xfId="19202" xr:uid="{00000000-0005-0000-0000-000073470000}"/>
    <cellStyle name="Normal 2 2 5 2 2 2 2 3 2 2 3" xfId="19203" xr:uid="{00000000-0005-0000-0000-000074470000}"/>
    <cellStyle name="Normal 2 2 5 2 2 2 2 3 2 3" xfId="19204" xr:uid="{00000000-0005-0000-0000-000075470000}"/>
    <cellStyle name="Normal 2 2 5 2 2 2 2 3 2 4" xfId="19205" xr:uid="{00000000-0005-0000-0000-000076470000}"/>
    <cellStyle name="Normal 2 2 5 2 2 2 2 3 2 5" xfId="19206" xr:uid="{00000000-0005-0000-0000-000077470000}"/>
    <cellStyle name="Normal 2 2 5 2 2 2 2 3 3" xfId="19207" xr:uid="{00000000-0005-0000-0000-000078470000}"/>
    <cellStyle name="Normal 2 2 5 2 2 2 2 3 3 2" xfId="19208" xr:uid="{00000000-0005-0000-0000-000079470000}"/>
    <cellStyle name="Normal 2 2 5 2 2 2 2 3 3 3" xfId="19209" xr:uid="{00000000-0005-0000-0000-00007A470000}"/>
    <cellStyle name="Normal 2 2 5 2 2 2 2 3 4" xfId="19210" xr:uid="{00000000-0005-0000-0000-00007B470000}"/>
    <cellStyle name="Normal 2 2 5 2 2 2 2 3 5" xfId="19211" xr:uid="{00000000-0005-0000-0000-00007C470000}"/>
    <cellStyle name="Normal 2 2 5 2 2 2 2 3 6" xfId="19212" xr:uid="{00000000-0005-0000-0000-00007D470000}"/>
    <cellStyle name="Normal 2 2 5 2 2 2 2 3 7" xfId="19213" xr:uid="{00000000-0005-0000-0000-00007E470000}"/>
    <cellStyle name="Normal 2 2 5 2 2 2 2 3 8" xfId="19214" xr:uid="{00000000-0005-0000-0000-00007F470000}"/>
    <cellStyle name="Normal 2 2 5 2 2 2 2 4" xfId="19215" xr:uid="{00000000-0005-0000-0000-000080470000}"/>
    <cellStyle name="Normal 2 2 5 2 2 2 2 4 2" xfId="19216" xr:uid="{00000000-0005-0000-0000-000081470000}"/>
    <cellStyle name="Normal 2 2 5 2 2 2 2 4 2 2" xfId="19217" xr:uid="{00000000-0005-0000-0000-000082470000}"/>
    <cellStyle name="Normal 2 2 5 2 2 2 2 4 2 3" xfId="19218" xr:uid="{00000000-0005-0000-0000-000083470000}"/>
    <cellStyle name="Normal 2 2 5 2 2 2 2 4 3" xfId="19219" xr:uid="{00000000-0005-0000-0000-000084470000}"/>
    <cellStyle name="Normal 2 2 5 2 2 2 2 4 4" xfId="19220" xr:uid="{00000000-0005-0000-0000-000085470000}"/>
    <cellStyle name="Normal 2 2 5 2 2 2 2 4 5" xfId="19221" xr:uid="{00000000-0005-0000-0000-000086470000}"/>
    <cellStyle name="Normal 2 2 5 2 2 2 2 4 6" xfId="19222" xr:uid="{00000000-0005-0000-0000-000087470000}"/>
    <cellStyle name="Normal 2 2 5 2 2 2 2 4 7" xfId="19223" xr:uid="{00000000-0005-0000-0000-000088470000}"/>
    <cellStyle name="Normal 2 2 5 2 2 2 2 5" xfId="19224" xr:uid="{00000000-0005-0000-0000-000089470000}"/>
    <cellStyle name="Normal 2 2 5 2 2 2 2 5 2" xfId="19225" xr:uid="{00000000-0005-0000-0000-00008A470000}"/>
    <cellStyle name="Normal 2 2 5 2 2 2 2 5 2 2" xfId="19226" xr:uid="{00000000-0005-0000-0000-00008B470000}"/>
    <cellStyle name="Normal 2 2 5 2 2 2 2 5 2 3" xfId="19227" xr:uid="{00000000-0005-0000-0000-00008C470000}"/>
    <cellStyle name="Normal 2 2 5 2 2 2 2 5 3" xfId="19228" xr:uid="{00000000-0005-0000-0000-00008D470000}"/>
    <cellStyle name="Normal 2 2 5 2 2 2 2 5 4" xfId="19229" xr:uid="{00000000-0005-0000-0000-00008E470000}"/>
    <cellStyle name="Normal 2 2 5 2 2 2 2 5 5" xfId="19230" xr:uid="{00000000-0005-0000-0000-00008F470000}"/>
    <cellStyle name="Normal 2 2 5 2 2 2 2 6" xfId="19231" xr:uid="{00000000-0005-0000-0000-000090470000}"/>
    <cellStyle name="Normal 2 2 5 2 2 2 2 6 2" xfId="19232" xr:uid="{00000000-0005-0000-0000-000091470000}"/>
    <cellStyle name="Normal 2 2 5 2 2 2 2 6 3" xfId="19233" xr:uid="{00000000-0005-0000-0000-000092470000}"/>
    <cellStyle name="Normal 2 2 5 2 2 2 2 7" xfId="19234" xr:uid="{00000000-0005-0000-0000-000093470000}"/>
    <cellStyle name="Normal 2 2 5 2 2 2 2 7 2" xfId="19235" xr:uid="{00000000-0005-0000-0000-000094470000}"/>
    <cellStyle name="Normal 2 2 5 2 2 2 2 8" xfId="19236" xr:uid="{00000000-0005-0000-0000-000095470000}"/>
    <cellStyle name="Normal 2 2 5 2 2 2 2 8 2" xfId="19237" xr:uid="{00000000-0005-0000-0000-000096470000}"/>
    <cellStyle name="Normal 2 2 5 2 2 2 2 9" xfId="19238" xr:uid="{00000000-0005-0000-0000-000097470000}"/>
    <cellStyle name="Normal 2 2 5 2 2 2 2_Age_Gender" xfId="19239" xr:uid="{00000000-0005-0000-0000-000098470000}"/>
    <cellStyle name="Normal 2 2 5 2 2 2 3" xfId="19240" xr:uid="{00000000-0005-0000-0000-000099470000}"/>
    <cellStyle name="Normal 2 2 5 2 2 2 3 2" xfId="19241" xr:uid="{00000000-0005-0000-0000-00009A470000}"/>
    <cellStyle name="Normal 2 2 5 2 2 2 4" xfId="19242" xr:uid="{00000000-0005-0000-0000-00009B470000}"/>
    <cellStyle name="Normal 2 2 5 2 2 2 5" xfId="19243" xr:uid="{00000000-0005-0000-0000-00009C470000}"/>
    <cellStyle name="Normal 2 2 5 2 2 2 6" xfId="19244" xr:uid="{00000000-0005-0000-0000-00009D470000}"/>
    <cellStyle name="Normal 2 2 5 2 2 2 7" xfId="19245" xr:uid="{00000000-0005-0000-0000-00009E470000}"/>
    <cellStyle name="Normal 2 2 5 2 2 2 8" xfId="19246" xr:uid="{00000000-0005-0000-0000-00009F470000}"/>
    <cellStyle name="Normal 2 2 5 2 2 2 9" xfId="19247" xr:uid="{00000000-0005-0000-0000-0000A0470000}"/>
    <cellStyle name="Normal 2 2 5 2 2 2_Age_Gender" xfId="19248" xr:uid="{00000000-0005-0000-0000-0000A1470000}"/>
    <cellStyle name="Normal 2 2 5 2 2 3" xfId="19249" xr:uid="{00000000-0005-0000-0000-0000A2470000}"/>
    <cellStyle name="Normal 2 2 5 2 2 3 10" xfId="19250" xr:uid="{00000000-0005-0000-0000-0000A3470000}"/>
    <cellStyle name="Normal 2 2 5 2 2 3 2" xfId="19251" xr:uid="{00000000-0005-0000-0000-0000A4470000}"/>
    <cellStyle name="Normal 2 2 5 2 2 3 2 2" xfId="19252" xr:uid="{00000000-0005-0000-0000-0000A5470000}"/>
    <cellStyle name="Normal 2 2 5 2 2 3 2 2 2" xfId="19253" xr:uid="{00000000-0005-0000-0000-0000A6470000}"/>
    <cellStyle name="Normal 2 2 5 2 2 3 2 2 2 2" xfId="19254" xr:uid="{00000000-0005-0000-0000-0000A7470000}"/>
    <cellStyle name="Normal 2 2 5 2 2 3 2 2 2 3" xfId="19255" xr:uid="{00000000-0005-0000-0000-0000A8470000}"/>
    <cellStyle name="Normal 2 2 5 2 2 3 2 2 3" xfId="19256" xr:uid="{00000000-0005-0000-0000-0000A9470000}"/>
    <cellStyle name="Normal 2 2 5 2 2 3 2 2 4" xfId="19257" xr:uid="{00000000-0005-0000-0000-0000AA470000}"/>
    <cellStyle name="Normal 2 2 5 2 2 3 2 2 5" xfId="19258" xr:uid="{00000000-0005-0000-0000-0000AB470000}"/>
    <cellStyle name="Normal 2 2 5 2 2 3 2 3" xfId="19259" xr:uid="{00000000-0005-0000-0000-0000AC470000}"/>
    <cellStyle name="Normal 2 2 5 2 2 3 2 3 2" xfId="19260" xr:uid="{00000000-0005-0000-0000-0000AD470000}"/>
    <cellStyle name="Normal 2 2 5 2 2 3 2 3 3" xfId="19261" xr:uid="{00000000-0005-0000-0000-0000AE470000}"/>
    <cellStyle name="Normal 2 2 5 2 2 3 2 4" xfId="19262" xr:uid="{00000000-0005-0000-0000-0000AF470000}"/>
    <cellStyle name="Normal 2 2 5 2 2 3 2 5" xfId="19263" xr:uid="{00000000-0005-0000-0000-0000B0470000}"/>
    <cellStyle name="Normal 2 2 5 2 2 3 2 6" xfId="19264" xr:uid="{00000000-0005-0000-0000-0000B1470000}"/>
    <cellStyle name="Normal 2 2 5 2 2 3 2 7" xfId="19265" xr:uid="{00000000-0005-0000-0000-0000B2470000}"/>
    <cellStyle name="Normal 2 2 5 2 2 3 2 8" xfId="19266" xr:uid="{00000000-0005-0000-0000-0000B3470000}"/>
    <cellStyle name="Normal 2 2 5 2 2 3 3" xfId="19267" xr:uid="{00000000-0005-0000-0000-0000B4470000}"/>
    <cellStyle name="Normal 2 2 5 2 2 3 3 2" xfId="19268" xr:uid="{00000000-0005-0000-0000-0000B5470000}"/>
    <cellStyle name="Normal 2 2 5 2 2 3 3 2 2" xfId="19269" xr:uid="{00000000-0005-0000-0000-0000B6470000}"/>
    <cellStyle name="Normal 2 2 5 2 2 3 3 2 3" xfId="19270" xr:uid="{00000000-0005-0000-0000-0000B7470000}"/>
    <cellStyle name="Normal 2 2 5 2 2 3 3 3" xfId="19271" xr:uid="{00000000-0005-0000-0000-0000B8470000}"/>
    <cellStyle name="Normal 2 2 5 2 2 3 3 4" xfId="19272" xr:uid="{00000000-0005-0000-0000-0000B9470000}"/>
    <cellStyle name="Normal 2 2 5 2 2 3 3 5" xfId="19273" xr:uid="{00000000-0005-0000-0000-0000BA470000}"/>
    <cellStyle name="Normal 2 2 5 2 2 3 4" xfId="19274" xr:uid="{00000000-0005-0000-0000-0000BB470000}"/>
    <cellStyle name="Normal 2 2 5 2 2 3 4 2" xfId="19275" xr:uid="{00000000-0005-0000-0000-0000BC470000}"/>
    <cellStyle name="Normal 2 2 5 2 2 3 4 3" xfId="19276" xr:uid="{00000000-0005-0000-0000-0000BD470000}"/>
    <cellStyle name="Normal 2 2 5 2 2 3 5" xfId="19277" xr:uid="{00000000-0005-0000-0000-0000BE470000}"/>
    <cellStyle name="Normal 2 2 5 2 2 3 5 2" xfId="19278" xr:uid="{00000000-0005-0000-0000-0000BF470000}"/>
    <cellStyle name="Normal 2 2 5 2 2 3 6" xfId="19279" xr:uid="{00000000-0005-0000-0000-0000C0470000}"/>
    <cellStyle name="Normal 2 2 5 2 2 3 6 2" xfId="19280" xr:uid="{00000000-0005-0000-0000-0000C1470000}"/>
    <cellStyle name="Normal 2 2 5 2 2 3 7" xfId="19281" xr:uid="{00000000-0005-0000-0000-0000C2470000}"/>
    <cellStyle name="Normal 2 2 5 2 2 3 8" xfId="19282" xr:uid="{00000000-0005-0000-0000-0000C3470000}"/>
    <cellStyle name="Normal 2 2 5 2 2 3 9" xfId="19283" xr:uid="{00000000-0005-0000-0000-0000C4470000}"/>
    <cellStyle name="Normal 2 2 5 2 2 3_Age_Gender" xfId="19284" xr:uid="{00000000-0005-0000-0000-0000C5470000}"/>
    <cellStyle name="Normal 2 2 5 2 2 4" xfId="19285" xr:uid="{00000000-0005-0000-0000-0000C6470000}"/>
    <cellStyle name="Normal 2 2 5 2 2 4 2" xfId="19286" xr:uid="{00000000-0005-0000-0000-0000C7470000}"/>
    <cellStyle name="Normal 2 2 5 2 2 4 2 2" xfId="19287" xr:uid="{00000000-0005-0000-0000-0000C8470000}"/>
    <cellStyle name="Normal 2 2 5 2 2 4 2 2 2" xfId="19288" xr:uid="{00000000-0005-0000-0000-0000C9470000}"/>
    <cellStyle name="Normal 2 2 5 2 2 4 2 2 3" xfId="19289" xr:uid="{00000000-0005-0000-0000-0000CA470000}"/>
    <cellStyle name="Normal 2 2 5 2 2 4 2 3" xfId="19290" xr:uid="{00000000-0005-0000-0000-0000CB470000}"/>
    <cellStyle name="Normal 2 2 5 2 2 4 2 4" xfId="19291" xr:uid="{00000000-0005-0000-0000-0000CC470000}"/>
    <cellStyle name="Normal 2 2 5 2 2 4 2 5" xfId="19292" xr:uid="{00000000-0005-0000-0000-0000CD470000}"/>
    <cellStyle name="Normal 2 2 5 2 2 4 3" xfId="19293" xr:uid="{00000000-0005-0000-0000-0000CE470000}"/>
    <cellStyle name="Normal 2 2 5 2 2 4 3 2" xfId="19294" xr:uid="{00000000-0005-0000-0000-0000CF470000}"/>
    <cellStyle name="Normal 2 2 5 2 2 4 3 3" xfId="19295" xr:uid="{00000000-0005-0000-0000-0000D0470000}"/>
    <cellStyle name="Normal 2 2 5 2 2 4 4" xfId="19296" xr:uid="{00000000-0005-0000-0000-0000D1470000}"/>
    <cellStyle name="Normal 2 2 5 2 2 4 5" xfId="19297" xr:uid="{00000000-0005-0000-0000-0000D2470000}"/>
    <cellStyle name="Normal 2 2 5 2 2 4 6" xfId="19298" xr:uid="{00000000-0005-0000-0000-0000D3470000}"/>
    <cellStyle name="Normal 2 2 5 2 2 4 7" xfId="19299" xr:uid="{00000000-0005-0000-0000-0000D4470000}"/>
    <cellStyle name="Normal 2 2 5 2 2 4 8" xfId="19300" xr:uid="{00000000-0005-0000-0000-0000D5470000}"/>
    <cellStyle name="Normal 2 2 5 2 2 5" xfId="19301" xr:uid="{00000000-0005-0000-0000-0000D6470000}"/>
    <cellStyle name="Normal 2 2 5 2 2 5 2" xfId="19302" xr:uid="{00000000-0005-0000-0000-0000D7470000}"/>
    <cellStyle name="Normal 2 2 5 2 2 5 2 2" xfId="19303" xr:uid="{00000000-0005-0000-0000-0000D8470000}"/>
    <cellStyle name="Normal 2 2 5 2 2 5 2 3" xfId="19304" xr:uid="{00000000-0005-0000-0000-0000D9470000}"/>
    <cellStyle name="Normal 2 2 5 2 2 5 3" xfId="19305" xr:uid="{00000000-0005-0000-0000-0000DA470000}"/>
    <cellStyle name="Normal 2 2 5 2 2 5 4" xfId="19306" xr:uid="{00000000-0005-0000-0000-0000DB470000}"/>
    <cellStyle name="Normal 2 2 5 2 2 5 5" xfId="19307" xr:uid="{00000000-0005-0000-0000-0000DC470000}"/>
    <cellStyle name="Normal 2 2 5 2 2 5 6" xfId="19308" xr:uid="{00000000-0005-0000-0000-0000DD470000}"/>
    <cellStyle name="Normal 2 2 5 2 2 5 7" xfId="19309" xr:uid="{00000000-0005-0000-0000-0000DE470000}"/>
    <cellStyle name="Normal 2 2 5 2 2 6" xfId="19310" xr:uid="{00000000-0005-0000-0000-0000DF470000}"/>
    <cellStyle name="Normal 2 2 5 2 2 6 2" xfId="19311" xr:uid="{00000000-0005-0000-0000-0000E0470000}"/>
    <cellStyle name="Normal 2 2 5 2 2 6 2 2" xfId="19312" xr:uid="{00000000-0005-0000-0000-0000E1470000}"/>
    <cellStyle name="Normal 2 2 5 2 2 6 2 3" xfId="19313" xr:uid="{00000000-0005-0000-0000-0000E2470000}"/>
    <cellStyle name="Normal 2 2 5 2 2 6 3" xfId="19314" xr:uid="{00000000-0005-0000-0000-0000E3470000}"/>
    <cellStyle name="Normal 2 2 5 2 2 6 4" xfId="19315" xr:uid="{00000000-0005-0000-0000-0000E4470000}"/>
    <cellStyle name="Normal 2 2 5 2 2 6 5" xfId="19316" xr:uid="{00000000-0005-0000-0000-0000E5470000}"/>
    <cellStyle name="Normal 2 2 5 2 2 7" xfId="19317" xr:uid="{00000000-0005-0000-0000-0000E6470000}"/>
    <cellStyle name="Normal 2 2 5 2 2 7 2" xfId="19318" xr:uid="{00000000-0005-0000-0000-0000E7470000}"/>
    <cellStyle name="Normal 2 2 5 2 2 7 3" xfId="19319" xr:uid="{00000000-0005-0000-0000-0000E8470000}"/>
    <cellStyle name="Normal 2 2 5 2 2 8" xfId="19320" xr:uid="{00000000-0005-0000-0000-0000E9470000}"/>
    <cellStyle name="Normal 2 2 5 2 2 8 2" xfId="19321" xr:uid="{00000000-0005-0000-0000-0000EA470000}"/>
    <cellStyle name="Normal 2 2 5 2 2 9" xfId="19322" xr:uid="{00000000-0005-0000-0000-0000EB470000}"/>
    <cellStyle name="Normal 2 2 5 2 2 9 2" xfId="19323" xr:uid="{00000000-0005-0000-0000-0000EC470000}"/>
    <cellStyle name="Normal 2 2 5 2 2_Age_Gender" xfId="19324" xr:uid="{00000000-0005-0000-0000-0000ED470000}"/>
    <cellStyle name="Normal 2 2 5 2 3" xfId="318" xr:uid="{00000000-0005-0000-0000-0000EE470000}"/>
    <cellStyle name="Normal 2 2 5 2 3 10" xfId="19325" xr:uid="{00000000-0005-0000-0000-0000EF470000}"/>
    <cellStyle name="Normal 2 2 5 2 3 11" xfId="19326" xr:uid="{00000000-0005-0000-0000-0000F0470000}"/>
    <cellStyle name="Normal 2 2 5 2 3 12" xfId="19327" xr:uid="{00000000-0005-0000-0000-0000F1470000}"/>
    <cellStyle name="Normal 2 2 5 2 3 2" xfId="19328" xr:uid="{00000000-0005-0000-0000-0000F2470000}"/>
    <cellStyle name="Normal 2 2 5 2 3 2 10" xfId="19329" xr:uid="{00000000-0005-0000-0000-0000F3470000}"/>
    <cellStyle name="Normal 2 2 5 2 3 2 2" xfId="19330" xr:uid="{00000000-0005-0000-0000-0000F4470000}"/>
    <cellStyle name="Normal 2 2 5 2 3 2 2 2" xfId="19331" xr:uid="{00000000-0005-0000-0000-0000F5470000}"/>
    <cellStyle name="Normal 2 2 5 2 3 2 2 2 2" xfId="19332" xr:uid="{00000000-0005-0000-0000-0000F6470000}"/>
    <cellStyle name="Normal 2 2 5 2 3 2 2 2 2 2" xfId="19333" xr:uid="{00000000-0005-0000-0000-0000F7470000}"/>
    <cellStyle name="Normal 2 2 5 2 3 2 2 2 2 3" xfId="19334" xr:uid="{00000000-0005-0000-0000-0000F8470000}"/>
    <cellStyle name="Normal 2 2 5 2 3 2 2 2 3" xfId="19335" xr:uid="{00000000-0005-0000-0000-0000F9470000}"/>
    <cellStyle name="Normal 2 2 5 2 3 2 2 2 4" xfId="19336" xr:uid="{00000000-0005-0000-0000-0000FA470000}"/>
    <cellStyle name="Normal 2 2 5 2 3 2 2 2 5" xfId="19337" xr:uid="{00000000-0005-0000-0000-0000FB470000}"/>
    <cellStyle name="Normal 2 2 5 2 3 2 2 3" xfId="19338" xr:uid="{00000000-0005-0000-0000-0000FC470000}"/>
    <cellStyle name="Normal 2 2 5 2 3 2 2 3 2" xfId="19339" xr:uid="{00000000-0005-0000-0000-0000FD470000}"/>
    <cellStyle name="Normal 2 2 5 2 3 2 2 3 3" xfId="19340" xr:uid="{00000000-0005-0000-0000-0000FE470000}"/>
    <cellStyle name="Normal 2 2 5 2 3 2 2 4" xfId="19341" xr:uid="{00000000-0005-0000-0000-0000FF470000}"/>
    <cellStyle name="Normal 2 2 5 2 3 2 2 5" xfId="19342" xr:uid="{00000000-0005-0000-0000-000000480000}"/>
    <cellStyle name="Normal 2 2 5 2 3 2 2 6" xfId="19343" xr:uid="{00000000-0005-0000-0000-000001480000}"/>
    <cellStyle name="Normal 2 2 5 2 3 2 2 7" xfId="19344" xr:uid="{00000000-0005-0000-0000-000002480000}"/>
    <cellStyle name="Normal 2 2 5 2 3 2 2 8" xfId="19345" xr:uid="{00000000-0005-0000-0000-000003480000}"/>
    <cellStyle name="Normal 2 2 5 2 3 2 3" xfId="19346" xr:uid="{00000000-0005-0000-0000-000004480000}"/>
    <cellStyle name="Normal 2 2 5 2 3 2 3 2" xfId="19347" xr:uid="{00000000-0005-0000-0000-000005480000}"/>
    <cellStyle name="Normal 2 2 5 2 3 2 3 2 2" xfId="19348" xr:uid="{00000000-0005-0000-0000-000006480000}"/>
    <cellStyle name="Normal 2 2 5 2 3 2 3 2 3" xfId="19349" xr:uid="{00000000-0005-0000-0000-000007480000}"/>
    <cellStyle name="Normal 2 2 5 2 3 2 3 3" xfId="19350" xr:uid="{00000000-0005-0000-0000-000008480000}"/>
    <cellStyle name="Normal 2 2 5 2 3 2 3 4" xfId="19351" xr:uid="{00000000-0005-0000-0000-000009480000}"/>
    <cellStyle name="Normal 2 2 5 2 3 2 3 5" xfId="19352" xr:uid="{00000000-0005-0000-0000-00000A480000}"/>
    <cellStyle name="Normal 2 2 5 2 3 2 4" xfId="19353" xr:uid="{00000000-0005-0000-0000-00000B480000}"/>
    <cellStyle name="Normal 2 2 5 2 3 2 4 2" xfId="19354" xr:uid="{00000000-0005-0000-0000-00000C480000}"/>
    <cellStyle name="Normal 2 2 5 2 3 2 4 3" xfId="19355" xr:uid="{00000000-0005-0000-0000-00000D480000}"/>
    <cellStyle name="Normal 2 2 5 2 3 2 5" xfId="19356" xr:uid="{00000000-0005-0000-0000-00000E480000}"/>
    <cellStyle name="Normal 2 2 5 2 3 2 5 2" xfId="19357" xr:uid="{00000000-0005-0000-0000-00000F480000}"/>
    <cellStyle name="Normal 2 2 5 2 3 2 6" xfId="19358" xr:uid="{00000000-0005-0000-0000-000010480000}"/>
    <cellStyle name="Normal 2 2 5 2 3 2 6 2" xfId="19359" xr:uid="{00000000-0005-0000-0000-000011480000}"/>
    <cellStyle name="Normal 2 2 5 2 3 2 7" xfId="19360" xr:uid="{00000000-0005-0000-0000-000012480000}"/>
    <cellStyle name="Normal 2 2 5 2 3 2 8" xfId="19361" xr:uid="{00000000-0005-0000-0000-000013480000}"/>
    <cellStyle name="Normal 2 2 5 2 3 2 9" xfId="19362" xr:uid="{00000000-0005-0000-0000-000014480000}"/>
    <cellStyle name="Normal 2 2 5 2 3 2_Age_Gender" xfId="19363" xr:uid="{00000000-0005-0000-0000-000015480000}"/>
    <cellStyle name="Normal 2 2 5 2 3 3" xfId="19364" xr:uid="{00000000-0005-0000-0000-000016480000}"/>
    <cellStyle name="Normal 2 2 5 2 3 3 2" xfId="19365" xr:uid="{00000000-0005-0000-0000-000017480000}"/>
    <cellStyle name="Normal 2 2 5 2 3 3 2 2" xfId="19366" xr:uid="{00000000-0005-0000-0000-000018480000}"/>
    <cellStyle name="Normal 2 2 5 2 3 3 2 2 2" xfId="19367" xr:uid="{00000000-0005-0000-0000-000019480000}"/>
    <cellStyle name="Normal 2 2 5 2 3 3 2 2 3" xfId="19368" xr:uid="{00000000-0005-0000-0000-00001A480000}"/>
    <cellStyle name="Normal 2 2 5 2 3 3 2 3" xfId="19369" xr:uid="{00000000-0005-0000-0000-00001B480000}"/>
    <cellStyle name="Normal 2 2 5 2 3 3 2 4" xfId="19370" xr:uid="{00000000-0005-0000-0000-00001C480000}"/>
    <cellStyle name="Normal 2 2 5 2 3 3 2 5" xfId="19371" xr:uid="{00000000-0005-0000-0000-00001D480000}"/>
    <cellStyle name="Normal 2 2 5 2 3 3 3" xfId="19372" xr:uid="{00000000-0005-0000-0000-00001E480000}"/>
    <cellStyle name="Normal 2 2 5 2 3 3 3 2" xfId="19373" xr:uid="{00000000-0005-0000-0000-00001F480000}"/>
    <cellStyle name="Normal 2 2 5 2 3 3 3 3" xfId="19374" xr:uid="{00000000-0005-0000-0000-000020480000}"/>
    <cellStyle name="Normal 2 2 5 2 3 3 4" xfId="19375" xr:uid="{00000000-0005-0000-0000-000021480000}"/>
    <cellStyle name="Normal 2 2 5 2 3 3 5" xfId="19376" xr:uid="{00000000-0005-0000-0000-000022480000}"/>
    <cellStyle name="Normal 2 2 5 2 3 3 6" xfId="19377" xr:uid="{00000000-0005-0000-0000-000023480000}"/>
    <cellStyle name="Normal 2 2 5 2 3 3 7" xfId="19378" xr:uid="{00000000-0005-0000-0000-000024480000}"/>
    <cellStyle name="Normal 2 2 5 2 3 3 8" xfId="19379" xr:uid="{00000000-0005-0000-0000-000025480000}"/>
    <cellStyle name="Normal 2 2 5 2 3 4" xfId="19380" xr:uid="{00000000-0005-0000-0000-000026480000}"/>
    <cellStyle name="Normal 2 2 5 2 3 4 2" xfId="19381" xr:uid="{00000000-0005-0000-0000-000027480000}"/>
    <cellStyle name="Normal 2 2 5 2 3 4 2 2" xfId="19382" xr:uid="{00000000-0005-0000-0000-000028480000}"/>
    <cellStyle name="Normal 2 2 5 2 3 4 2 3" xfId="19383" xr:uid="{00000000-0005-0000-0000-000029480000}"/>
    <cellStyle name="Normal 2 2 5 2 3 4 3" xfId="19384" xr:uid="{00000000-0005-0000-0000-00002A480000}"/>
    <cellStyle name="Normal 2 2 5 2 3 4 4" xfId="19385" xr:uid="{00000000-0005-0000-0000-00002B480000}"/>
    <cellStyle name="Normal 2 2 5 2 3 4 5" xfId="19386" xr:uid="{00000000-0005-0000-0000-00002C480000}"/>
    <cellStyle name="Normal 2 2 5 2 3 4 6" xfId="19387" xr:uid="{00000000-0005-0000-0000-00002D480000}"/>
    <cellStyle name="Normal 2 2 5 2 3 4 7" xfId="19388" xr:uid="{00000000-0005-0000-0000-00002E480000}"/>
    <cellStyle name="Normal 2 2 5 2 3 5" xfId="19389" xr:uid="{00000000-0005-0000-0000-00002F480000}"/>
    <cellStyle name="Normal 2 2 5 2 3 5 2" xfId="19390" xr:uid="{00000000-0005-0000-0000-000030480000}"/>
    <cellStyle name="Normal 2 2 5 2 3 5 2 2" xfId="19391" xr:uid="{00000000-0005-0000-0000-000031480000}"/>
    <cellStyle name="Normal 2 2 5 2 3 5 2 3" xfId="19392" xr:uid="{00000000-0005-0000-0000-000032480000}"/>
    <cellStyle name="Normal 2 2 5 2 3 5 3" xfId="19393" xr:uid="{00000000-0005-0000-0000-000033480000}"/>
    <cellStyle name="Normal 2 2 5 2 3 5 4" xfId="19394" xr:uid="{00000000-0005-0000-0000-000034480000}"/>
    <cellStyle name="Normal 2 2 5 2 3 5 5" xfId="19395" xr:uid="{00000000-0005-0000-0000-000035480000}"/>
    <cellStyle name="Normal 2 2 5 2 3 6" xfId="19396" xr:uid="{00000000-0005-0000-0000-000036480000}"/>
    <cellStyle name="Normal 2 2 5 2 3 6 2" xfId="19397" xr:uid="{00000000-0005-0000-0000-000037480000}"/>
    <cellStyle name="Normal 2 2 5 2 3 6 3" xfId="19398" xr:uid="{00000000-0005-0000-0000-000038480000}"/>
    <cellStyle name="Normal 2 2 5 2 3 7" xfId="19399" xr:uid="{00000000-0005-0000-0000-000039480000}"/>
    <cellStyle name="Normal 2 2 5 2 3 7 2" xfId="19400" xr:uid="{00000000-0005-0000-0000-00003A480000}"/>
    <cellStyle name="Normal 2 2 5 2 3 8" xfId="19401" xr:uid="{00000000-0005-0000-0000-00003B480000}"/>
    <cellStyle name="Normal 2 2 5 2 3 8 2" xfId="19402" xr:uid="{00000000-0005-0000-0000-00003C480000}"/>
    <cellStyle name="Normal 2 2 5 2 3 9" xfId="19403" xr:uid="{00000000-0005-0000-0000-00003D480000}"/>
    <cellStyle name="Normal 2 2 5 2 3_Age_Gender" xfId="19404" xr:uid="{00000000-0005-0000-0000-00003E480000}"/>
    <cellStyle name="Normal 2 2 5 2 4" xfId="319" xr:uid="{00000000-0005-0000-0000-00003F480000}"/>
    <cellStyle name="Normal 2 2 5 2 4 10" xfId="19405" xr:uid="{00000000-0005-0000-0000-000040480000}"/>
    <cellStyle name="Normal 2 2 5 2 4 11" xfId="19406" xr:uid="{00000000-0005-0000-0000-000041480000}"/>
    <cellStyle name="Normal 2 2 5 2 4 12" xfId="19407" xr:uid="{00000000-0005-0000-0000-000042480000}"/>
    <cellStyle name="Normal 2 2 5 2 4 2" xfId="19408" xr:uid="{00000000-0005-0000-0000-000043480000}"/>
    <cellStyle name="Normal 2 2 5 2 4 2 10" xfId="19409" xr:uid="{00000000-0005-0000-0000-000044480000}"/>
    <cellStyle name="Normal 2 2 5 2 4 2 2" xfId="19410" xr:uid="{00000000-0005-0000-0000-000045480000}"/>
    <cellStyle name="Normal 2 2 5 2 4 2 2 2" xfId="19411" xr:uid="{00000000-0005-0000-0000-000046480000}"/>
    <cellStyle name="Normal 2 2 5 2 4 2 2 2 2" xfId="19412" xr:uid="{00000000-0005-0000-0000-000047480000}"/>
    <cellStyle name="Normal 2 2 5 2 4 2 2 2 2 2" xfId="19413" xr:uid="{00000000-0005-0000-0000-000048480000}"/>
    <cellStyle name="Normal 2 2 5 2 4 2 2 2 2 3" xfId="19414" xr:uid="{00000000-0005-0000-0000-000049480000}"/>
    <cellStyle name="Normal 2 2 5 2 4 2 2 2 3" xfId="19415" xr:uid="{00000000-0005-0000-0000-00004A480000}"/>
    <cellStyle name="Normal 2 2 5 2 4 2 2 2 4" xfId="19416" xr:uid="{00000000-0005-0000-0000-00004B480000}"/>
    <cellStyle name="Normal 2 2 5 2 4 2 2 2 5" xfId="19417" xr:uid="{00000000-0005-0000-0000-00004C480000}"/>
    <cellStyle name="Normal 2 2 5 2 4 2 2 3" xfId="19418" xr:uid="{00000000-0005-0000-0000-00004D480000}"/>
    <cellStyle name="Normal 2 2 5 2 4 2 2 3 2" xfId="19419" xr:uid="{00000000-0005-0000-0000-00004E480000}"/>
    <cellStyle name="Normal 2 2 5 2 4 2 2 3 3" xfId="19420" xr:uid="{00000000-0005-0000-0000-00004F480000}"/>
    <cellStyle name="Normal 2 2 5 2 4 2 2 4" xfId="19421" xr:uid="{00000000-0005-0000-0000-000050480000}"/>
    <cellStyle name="Normal 2 2 5 2 4 2 2 5" xfId="19422" xr:uid="{00000000-0005-0000-0000-000051480000}"/>
    <cellStyle name="Normal 2 2 5 2 4 2 2 6" xfId="19423" xr:uid="{00000000-0005-0000-0000-000052480000}"/>
    <cellStyle name="Normal 2 2 5 2 4 2 2 7" xfId="19424" xr:uid="{00000000-0005-0000-0000-000053480000}"/>
    <cellStyle name="Normal 2 2 5 2 4 2 2 8" xfId="19425" xr:uid="{00000000-0005-0000-0000-000054480000}"/>
    <cellStyle name="Normal 2 2 5 2 4 2 3" xfId="19426" xr:uid="{00000000-0005-0000-0000-000055480000}"/>
    <cellStyle name="Normal 2 2 5 2 4 2 3 2" xfId="19427" xr:uid="{00000000-0005-0000-0000-000056480000}"/>
    <cellStyle name="Normal 2 2 5 2 4 2 3 2 2" xfId="19428" xr:uid="{00000000-0005-0000-0000-000057480000}"/>
    <cellStyle name="Normal 2 2 5 2 4 2 3 2 3" xfId="19429" xr:uid="{00000000-0005-0000-0000-000058480000}"/>
    <cellStyle name="Normal 2 2 5 2 4 2 3 3" xfId="19430" xr:uid="{00000000-0005-0000-0000-000059480000}"/>
    <cellStyle name="Normal 2 2 5 2 4 2 3 4" xfId="19431" xr:uid="{00000000-0005-0000-0000-00005A480000}"/>
    <cellStyle name="Normal 2 2 5 2 4 2 3 5" xfId="19432" xr:uid="{00000000-0005-0000-0000-00005B480000}"/>
    <cellStyle name="Normal 2 2 5 2 4 2 4" xfId="19433" xr:uid="{00000000-0005-0000-0000-00005C480000}"/>
    <cellStyle name="Normal 2 2 5 2 4 2 4 2" xfId="19434" xr:uid="{00000000-0005-0000-0000-00005D480000}"/>
    <cellStyle name="Normal 2 2 5 2 4 2 4 3" xfId="19435" xr:uid="{00000000-0005-0000-0000-00005E480000}"/>
    <cellStyle name="Normal 2 2 5 2 4 2 5" xfId="19436" xr:uid="{00000000-0005-0000-0000-00005F480000}"/>
    <cellStyle name="Normal 2 2 5 2 4 2 5 2" xfId="19437" xr:uid="{00000000-0005-0000-0000-000060480000}"/>
    <cellStyle name="Normal 2 2 5 2 4 2 6" xfId="19438" xr:uid="{00000000-0005-0000-0000-000061480000}"/>
    <cellStyle name="Normal 2 2 5 2 4 2 6 2" xfId="19439" xr:uid="{00000000-0005-0000-0000-000062480000}"/>
    <cellStyle name="Normal 2 2 5 2 4 2 7" xfId="19440" xr:uid="{00000000-0005-0000-0000-000063480000}"/>
    <cellStyle name="Normal 2 2 5 2 4 2 8" xfId="19441" xr:uid="{00000000-0005-0000-0000-000064480000}"/>
    <cellStyle name="Normal 2 2 5 2 4 2 9" xfId="19442" xr:uid="{00000000-0005-0000-0000-000065480000}"/>
    <cellStyle name="Normal 2 2 5 2 4 2_Age_Gender" xfId="19443" xr:uid="{00000000-0005-0000-0000-000066480000}"/>
    <cellStyle name="Normal 2 2 5 2 4 3" xfId="19444" xr:uid="{00000000-0005-0000-0000-000067480000}"/>
    <cellStyle name="Normal 2 2 5 2 4 3 2" xfId="19445" xr:uid="{00000000-0005-0000-0000-000068480000}"/>
    <cellStyle name="Normal 2 2 5 2 4 3 2 2" xfId="19446" xr:uid="{00000000-0005-0000-0000-000069480000}"/>
    <cellStyle name="Normal 2 2 5 2 4 3 2 2 2" xfId="19447" xr:uid="{00000000-0005-0000-0000-00006A480000}"/>
    <cellStyle name="Normal 2 2 5 2 4 3 2 2 3" xfId="19448" xr:uid="{00000000-0005-0000-0000-00006B480000}"/>
    <cellStyle name="Normal 2 2 5 2 4 3 2 3" xfId="19449" xr:uid="{00000000-0005-0000-0000-00006C480000}"/>
    <cellStyle name="Normal 2 2 5 2 4 3 2 4" xfId="19450" xr:uid="{00000000-0005-0000-0000-00006D480000}"/>
    <cellStyle name="Normal 2 2 5 2 4 3 2 5" xfId="19451" xr:uid="{00000000-0005-0000-0000-00006E480000}"/>
    <cellStyle name="Normal 2 2 5 2 4 3 3" xfId="19452" xr:uid="{00000000-0005-0000-0000-00006F480000}"/>
    <cellStyle name="Normal 2 2 5 2 4 3 3 2" xfId="19453" xr:uid="{00000000-0005-0000-0000-000070480000}"/>
    <cellStyle name="Normal 2 2 5 2 4 3 3 3" xfId="19454" xr:uid="{00000000-0005-0000-0000-000071480000}"/>
    <cellStyle name="Normal 2 2 5 2 4 3 4" xfId="19455" xr:uid="{00000000-0005-0000-0000-000072480000}"/>
    <cellStyle name="Normal 2 2 5 2 4 3 5" xfId="19456" xr:uid="{00000000-0005-0000-0000-000073480000}"/>
    <cellStyle name="Normal 2 2 5 2 4 3 6" xfId="19457" xr:uid="{00000000-0005-0000-0000-000074480000}"/>
    <cellStyle name="Normal 2 2 5 2 4 3 7" xfId="19458" xr:uid="{00000000-0005-0000-0000-000075480000}"/>
    <cellStyle name="Normal 2 2 5 2 4 3 8" xfId="19459" xr:uid="{00000000-0005-0000-0000-000076480000}"/>
    <cellStyle name="Normal 2 2 5 2 4 4" xfId="19460" xr:uid="{00000000-0005-0000-0000-000077480000}"/>
    <cellStyle name="Normal 2 2 5 2 4 4 2" xfId="19461" xr:uid="{00000000-0005-0000-0000-000078480000}"/>
    <cellStyle name="Normal 2 2 5 2 4 4 2 2" xfId="19462" xr:uid="{00000000-0005-0000-0000-000079480000}"/>
    <cellStyle name="Normal 2 2 5 2 4 4 2 3" xfId="19463" xr:uid="{00000000-0005-0000-0000-00007A480000}"/>
    <cellStyle name="Normal 2 2 5 2 4 4 3" xfId="19464" xr:uid="{00000000-0005-0000-0000-00007B480000}"/>
    <cellStyle name="Normal 2 2 5 2 4 4 4" xfId="19465" xr:uid="{00000000-0005-0000-0000-00007C480000}"/>
    <cellStyle name="Normal 2 2 5 2 4 4 5" xfId="19466" xr:uid="{00000000-0005-0000-0000-00007D480000}"/>
    <cellStyle name="Normal 2 2 5 2 4 4 6" xfId="19467" xr:uid="{00000000-0005-0000-0000-00007E480000}"/>
    <cellStyle name="Normal 2 2 5 2 4 4 7" xfId="19468" xr:uid="{00000000-0005-0000-0000-00007F480000}"/>
    <cellStyle name="Normal 2 2 5 2 4 5" xfId="19469" xr:uid="{00000000-0005-0000-0000-000080480000}"/>
    <cellStyle name="Normal 2 2 5 2 4 5 2" xfId="19470" xr:uid="{00000000-0005-0000-0000-000081480000}"/>
    <cellStyle name="Normal 2 2 5 2 4 5 2 2" xfId="19471" xr:uid="{00000000-0005-0000-0000-000082480000}"/>
    <cellStyle name="Normal 2 2 5 2 4 5 2 3" xfId="19472" xr:uid="{00000000-0005-0000-0000-000083480000}"/>
    <cellStyle name="Normal 2 2 5 2 4 5 3" xfId="19473" xr:uid="{00000000-0005-0000-0000-000084480000}"/>
    <cellStyle name="Normal 2 2 5 2 4 5 4" xfId="19474" xr:uid="{00000000-0005-0000-0000-000085480000}"/>
    <cellStyle name="Normal 2 2 5 2 4 5 5" xfId="19475" xr:uid="{00000000-0005-0000-0000-000086480000}"/>
    <cellStyle name="Normal 2 2 5 2 4 6" xfId="19476" xr:uid="{00000000-0005-0000-0000-000087480000}"/>
    <cellStyle name="Normal 2 2 5 2 4 6 2" xfId="19477" xr:uid="{00000000-0005-0000-0000-000088480000}"/>
    <cellStyle name="Normal 2 2 5 2 4 6 3" xfId="19478" xr:uid="{00000000-0005-0000-0000-000089480000}"/>
    <cellStyle name="Normal 2 2 5 2 4 7" xfId="19479" xr:uid="{00000000-0005-0000-0000-00008A480000}"/>
    <cellStyle name="Normal 2 2 5 2 4 7 2" xfId="19480" xr:uid="{00000000-0005-0000-0000-00008B480000}"/>
    <cellStyle name="Normal 2 2 5 2 4 8" xfId="19481" xr:uid="{00000000-0005-0000-0000-00008C480000}"/>
    <cellStyle name="Normal 2 2 5 2 4 8 2" xfId="19482" xr:uid="{00000000-0005-0000-0000-00008D480000}"/>
    <cellStyle name="Normal 2 2 5 2 4 9" xfId="19483" xr:uid="{00000000-0005-0000-0000-00008E480000}"/>
    <cellStyle name="Normal 2 2 5 2 4_Age_Gender" xfId="19484" xr:uid="{00000000-0005-0000-0000-00008F480000}"/>
    <cellStyle name="Normal 2 2 5 2 5" xfId="19485" xr:uid="{00000000-0005-0000-0000-000090480000}"/>
    <cellStyle name="Normal 2 2 5 2 5 2" xfId="19486" xr:uid="{00000000-0005-0000-0000-000091480000}"/>
    <cellStyle name="Normal 2 2 5 2 6" xfId="19487" xr:uid="{00000000-0005-0000-0000-000092480000}"/>
    <cellStyle name="Normal 2 2 5 2 7" xfId="19488" xr:uid="{00000000-0005-0000-0000-000093480000}"/>
    <cellStyle name="Normal 2 2 5 2 8" xfId="19489" xr:uid="{00000000-0005-0000-0000-000094480000}"/>
    <cellStyle name="Normal 2 2 5 2 9" xfId="19490" xr:uid="{00000000-0005-0000-0000-000095480000}"/>
    <cellStyle name="Normal 2 2 5 2_Age_Gender" xfId="19491" xr:uid="{00000000-0005-0000-0000-000096480000}"/>
    <cellStyle name="Normal 2 2 5 3" xfId="320" xr:uid="{00000000-0005-0000-0000-000097480000}"/>
    <cellStyle name="Normal 2 2 5 3 2" xfId="321" xr:uid="{00000000-0005-0000-0000-000098480000}"/>
    <cellStyle name="Normal 2 2 5 3 2 10" xfId="19492" xr:uid="{00000000-0005-0000-0000-000099480000}"/>
    <cellStyle name="Normal 2 2 5 3 2 10 2" xfId="19493" xr:uid="{00000000-0005-0000-0000-00009A480000}"/>
    <cellStyle name="Normal 2 2 5 3 2 11" xfId="19494" xr:uid="{00000000-0005-0000-0000-00009B480000}"/>
    <cellStyle name="Normal 2 2 5 3 2 11 2" xfId="19495" xr:uid="{00000000-0005-0000-0000-00009C480000}"/>
    <cellStyle name="Normal 2 2 5 3 2 12" xfId="19496" xr:uid="{00000000-0005-0000-0000-00009D480000}"/>
    <cellStyle name="Normal 2 2 5 3 2 13" xfId="19497" xr:uid="{00000000-0005-0000-0000-00009E480000}"/>
    <cellStyle name="Normal 2 2 5 3 2 14" xfId="19498" xr:uid="{00000000-0005-0000-0000-00009F480000}"/>
    <cellStyle name="Normal 2 2 5 3 2 15" xfId="19499" xr:uid="{00000000-0005-0000-0000-0000A0480000}"/>
    <cellStyle name="Normal 2 2 5 3 2 2" xfId="322" xr:uid="{00000000-0005-0000-0000-0000A1480000}"/>
    <cellStyle name="Normal 2 2 5 3 2 2 2" xfId="19500" xr:uid="{00000000-0005-0000-0000-0000A2480000}"/>
    <cellStyle name="Normal 2 2 5 3 2 2 2 2" xfId="19501" xr:uid="{00000000-0005-0000-0000-0000A3480000}"/>
    <cellStyle name="Normal 2 2 5 3 2 2 3" xfId="19502" xr:uid="{00000000-0005-0000-0000-0000A4480000}"/>
    <cellStyle name="Normal 2 2 5 3 2 2 4" xfId="19503" xr:uid="{00000000-0005-0000-0000-0000A5480000}"/>
    <cellStyle name="Normal 2 2 5 3 2 2_Age_Gender" xfId="19504" xr:uid="{00000000-0005-0000-0000-0000A6480000}"/>
    <cellStyle name="Normal 2 2 5 3 2 3" xfId="19505" xr:uid="{00000000-0005-0000-0000-0000A7480000}"/>
    <cellStyle name="Normal 2 2 5 3 2 3 10" xfId="19506" xr:uid="{00000000-0005-0000-0000-0000A8480000}"/>
    <cellStyle name="Normal 2 2 5 3 2 3 2" xfId="19507" xr:uid="{00000000-0005-0000-0000-0000A9480000}"/>
    <cellStyle name="Normal 2 2 5 3 2 3 2 2" xfId="19508" xr:uid="{00000000-0005-0000-0000-0000AA480000}"/>
    <cellStyle name="Normal 2 2 5 3 2 3 2 2 2" xfId="19509" xr:uid="{00000000-0005-0000-0000-0000AB480000}"/>
    <cellStyle name="Normal 2 2 5 3 2 3 2 2 2 2" xfId="19510" xr:uid="{00000000-0005-0000-0000-0000AC480000}"/>
    <cellStyle name="Normal 2 2 5 3 2 3 2 2 2 3" xfId="19511" xr:uid="{00000000-0005-0000-0000-0000AD480000}"/>
    <cellStyle name="Normal 2 2 5 3 2 3 2 2 3" xfId="19512" xr:uid="{00000000-0005-0000-0000-0000AE480000}"/>
    <cellStyle name="Normal 2 2 5 3 2 3 2 2 4" xfId="19513" xr:uid="{00000000-0005-0000-0000-0000AF480000}"/>
    <cellStyle name="Normal 2 2 5 3 2 3 2 2 5" xfId="19514" xr:uid="{00000000-0005-0000-0000-0000B0480000}"/>
    <cellStyle name="Normal 2 2 5 3 2 3 2 3" xfId="19515" xr:uid="{00000000-0005-0000-0000-0000B1480000}"/>
    <cellStyle name="Normal 2 2 5 3 2 3 2 3 2" xfId="19516" xr:uid="{00000000-0005-0000-0000-0000B2480000}"/>
    <cellStyle name="Normal 2 2 5 3 2 3 2 3 3" xfId="19517" xr:uid="{00000000-0005-0000-0000-0000B3480000}"/>
    <cellStyle name="Normal 2 2 5 3 2 3 2 4" xfId="19518" xr:uid="{00000000-0005-0000-0000-0000B4480000}"/>
    <cellStyle name="Normal 2 2 5 3 2 3 2 5" xfId="19519" xr:uid="{00000000-0005-0000-0000-0000B5480000}"/>
    <cellStyle name="Normal 2 2 5 3 2 3 2 6" xfId="19520" xr:uid="{00000000-0005-0000-0000-0000B6480000}"/>
    <cellStyle name="Normal 2 2 5 3 2 3 2 7" xfId="19521" xr:uid="{00000000-0005-0000-0000-0000B7480000}"/>
    <cellStyle name="Normal 2 2 5 3 2 3 2 8" xfId="19522" xr:uid="{00000000-0005-0000-0000-0000B8480000}"/>
    <cellStyle name="Normal 2 2 5 3 2 3 3" xfId="19523" xr:uid="{00000000-0005-0000-0000-0000B9480000}"/>
    <cellStyle name="Normal 2 2 5 3 2 3 3 2" xfId="19524" xr:uid="{00000000-0005-0000-0000-0000BA480000}"/>
    <cellStyle name="Normal 2 2 5 3 2 3 3 2 2" xfId="19525" xr:uid="{00000000-0005-0000-0000-0000BB480000}"/>
    <cellStyle name="Normal 2 2 5 3 2 3 3 2 3" xfId="19526" xr:uid="{00000000-0005-0000-0000-0000BC480000}"/>
    <cellStyle name="Normal 2 2 5 3 2 3 3 3" xfId="19527" xr:uid="{00000000-0005-0000-0000-0000BD480000}"/>
    <cellStyle name="Normal 2 2 5 3 2 3 3 4" xfId="19528" xr:uid="{00000000-0005-0000-0000-0000BE480000}"/>
    <cellStyle name="Normal 2 2 5 3 2 3 3 5" xfId="19529" xr:uid="{00000000-0005-0000-0000-0000BF480000}"/>
    <cellStyle name="Normal 2 2 5 3 2 3 4" xfId="19530" xr:uid="{00000000-0005-0000-0000-0000C0480000}"/>
    <cellStyle name="Normal 2 2 5 3 2 3 4 2" xfId="19531" xr:uid="{00000000-0005-0000-0000-0000C1480000}"/>
    <cellStyle name="Normal 2 2 5 3 2 3 4 3" xfId="19532" xr:uid="{00000000-0005-0000-0000-0000C2480000}"/>
    <cellStyle name="Normal 2 2 5 3 2 3 5" xfId="19533" xr:uid="{00000000-0005-0000-0000-0000C3480000}"/>
    <cellStyle name="Normal 2 2 5 3 2 3 5 2" xfId="19534" xr:uid="{00000000-0005-0000-0000-0000C4480000}"/>
    <cellStyle name="Normal 2 2 5 3 2 3 6" xfId="19535" xr:uid="{00000000-0005-0000-0000-0000C5480000}"/>
    <cellStyle name="Normal 2 2 5 3 2 3 6 2" xfId="19536" xr:uid="{00000000-0005-0000-0000-0000C6480000}"/>
    <cellStyle name="Normal 2 2 5 3 2 3 7" xfId="19537" xr:uid="{00000000-0005-0000-0000-0000C7480000}"/>
    <cellStyle name="Normal 2 2 5 3 2 3 8" xfId="19538" xr:uid="{00000000-0005-0000-0000-0000C8480000}"/>
    <cellStyle name="Normal 2 2 5 3 2 3 9" xfId="19539" xr:uid="{00000000-0005-0000-0000-0000C9480000}"/>
    <cellStyle name="Normal 2 2 5 3 2 3_Age_Gender" xfId="19540" xr:uid="{00000000-0005-0000-0000-0000CA480000}"/>
    <cellStyle name="Normal 2 2 5 3 2 4" xfId="19541" xr:uid="{00000000-0005-0000-0000-0000CB480000}"/>
    <cellStyle name="Normal 2 2 5 3 2 4 2" xfId="19542" xr:uid="{00000000-0005-0000-0000-0000CC480000}"/>
    <cellStyle name="Normal 2 2 5 3 2 4 2 2" xfId="19543" xr:uid="{00000000-0005-0000-0000-0000CD480000}"/>
    <cellStyle name="Normal 2 2 5 3 2 4 2 2 2" xfId="19544" xr:uid="{00000000-0005-0000-0000-0000CE480000}"/>
    <cellStyle name="Normal 2 2 5 3 2 4 2 2 3" xfId="19545" xr:uid="{00000000-0005-0000-0000-0000CF480000}"/>
    <cellStyle name="Normal 2 2 5 3 2 4 2 3" xfId="19546" xr:uid="{00000000-0005-0000-0000-0000D0480000}"/>
    <cellStyle name="Normal 2 2 5 3 2 4 2 4" xfId="19547" xr:uid="{00000000-0005-0000-0000-0000D1480000}"/>
    <cellStyle name="Normal 2 2 5 3 2 4 2 5" xfId="19548" xr:uid="{00000000-0005-0000-0000-0000D2480000}"/>
    <cellStyle name="Normal 2 2 5 3 2 4 3" xfId="19549" xr:uid="{00000000-0005-0000-0000-0000D3480000}"/>
    <cellStyle name="Normal 2 2 5 3 2 4 3 2" xfId="19550" xr:uid="{00000000-0005-0000-0000-0000D4480000}"/>
    <cellStyle name="Normal 2 2 5 3 2 4 3 3" xfId="19551" xr:uid="{00000000-0005-0000-0000-0000D5480000}"/>
    <cellStyle name="Normal 2 2 5 3 2 4 4" xfId="19552" xr:uid="{00000000-0005-0000-0000-0000D6480000}"/>
    <cellStyle name="Normal 2 2 5 3 2 4 5" xfId="19553" xr:uid="{00000000-0005-0000-0000-0000D7480000}"/>
    <cellStyle name="Normal 2 2 5 3 2 4 6" xfId="19554" xr:uid="{00000000-0005-0000-0000-0000D8480000}"/>
    <cellStyle name="Normal 2 2 5 3 2 4 7" xfId="19555" xr:uid="{00000000-0005-0000-0000-0000D9480000}"/>
    <cellStyle name="Normal 2 2 5 3 2 4 8" xfId="19556" xr:uid="{00000000-0005-0000-0000-0000DA480000}"/>
    <cellStyle name="Normal 2 2 5 3 2 5" xfId="19557" xr:uid="{00000000-0005-0000-0000-0000DB480000}"/>
    <cellStyle name="Normal 2 2 5 3 2 5 2" xfId="19558" xr:uid="{00000000-0005-0000-0000-0000DC480000}"/>
    <cellStyle name="Normal 2 2 5 3 2 5 2 2" xfId="19559" xr:uid="{00000000-0005-0000-0000-0000DD480000}"/>
    <cellStyle name="Normal 2 2 5 3 2 5 2 3" xfId="19560" xr:uid="{00000000-0005-0000-0000-0000DE480000}"/>
    <cellStyle name="Normal 2 2 5 3 2 5 3" xfId="19561" xr:uid="{00000000-0005-0000-0000-0000DF480000}"/>
    <cellStyle name="Normal 2 2 5 3 2 5 4" xfId="19562" xr:uid="{00000000-0005-0000-0000-0000E0480000}"/>
    <cellStyle name="Normal 2 2 5 3 2 5 5" xfId="19563" xr:uid="{00000000-0005-0000-0000-0000E1480000}"/>
    <cellStyle name="Normal 2 2 5 3 2 5 6" xfId="19564" xr:uid="{00000000-0005-0000-0000-0000E2480000}"/>
    <cellStyle name="Normal 2 2 5 3 2 5 7" xfId="19565" xr:uid="{00000000-0005-0000-0000-0000E3480000}"/>
    <cellStyle name="Normal 2 2 5 3 2 6" xfId="19566" xr:uid="{00000000-0005-0000-0000-0000E4480000}"/>
    <cellStyle name="Normal 2 2 5 3 2 6 2" xfId="19567" xr:uid="{00000000-0005-0000-0000-0000E5480000}"/>
    <cellStyle name="Normal 2 2 5 3 2 6 2 2" xfId="19568" xr:uid="{00000000-0005-0000-0000-0000E6480000}"/>
    <cellStyle name="Normal 2 2 5 3 2 6 2 3" xfId="19569" xr:uid="{00000000-0005-0000-0000-0000E7480000}"/>
    <cellStyle name="Normal 2 2 5 3 2 6 3" xfId="19570" xr:uid="{00000000-0005-0000-0000-0000E8480000}"/>
    <cellStyle name="Normal 2 2 5 3 2 6 4" xfId="19571" xr:uid="{00000000-0005-0000-0000-0000E9480000}"/>
    <cellStyle name="Normal 2 2 5 3 2 6 5" xfId="19572" xr:uid="{00000000-0005-0000-0000-0000EA480000}"/>
    <cellStyle name="Normal 2 2 5 3 2 7" xfId="19573" xr:uid="{00000000-0005-0000-0000-0000EB480000}"/>
    <cellStyle name="Normal 2 2 5 3 2 7 2" xfId="19574" xr:uid="{00000000-0005-0000-0000-0000EC480000}"/>
    <cellStyle name="Normal 2 2 5 3 2 7 2 2" xfId="19575" xr:uid="{00000000-0005-0000-0000-0000ED480000}"/>
    <cellStyle name="Normal 2 2 5 3 2 7 2 3" xfId="19576" xr:uid="{00000000-0005-0000-0000-0000EE480000}"/>
    <cellStyle name="Normal 2 2 5 3 2 7 3" xfId="19577" xr:uid="{00000000-0005-0000-0000-0000EF480000}"/>
    <cellStyle name="Normal 2 2 5 3 2 7 4" xfId="19578" xr:uid="{00000000-0005-0000-0000-0000F0480000}"/>
    <cellStyle name="Normal 2 2 5 3 2 7 5" xfId="19579" xr:uid="{00000000-0005-0000-0000-0000F1480000}"/>
    <cellStyle name="Normal 2 2 5 3 2 8" xfId="19580" xr:uid="{00000000-0005-0000-0000-0000F2480000}"/>
    <cellStyle name="Normal 2 2 5 3 2 8 2" xfId="19581" xr:uid="{00000000-0005-0000-0000-0000F3480000}"/>
    <cellStyle name="Normal 2 2 5 3 2 8 3" xfId="19582" xr:uid="{00000000-0005-0000-0000-0000F4480000}"/>
    <cellStyle name="Normal 2 2 5 3 2 9" xfId="19583" xr:uid="{00000000-0005-0000-0000-0000F5480000}"/>
    <cellStyle name="Normal 2 2 5 3 2 9 2" xfId="19584" xr:uid="{00000000-0005-0000-0000-0000F6480000}"/>
    <cellStyle name="Normal 2 2 5 3 2_Age_Gender" xfId="19585" xr:uid="{00000000-0005-0000-0000-0000F7480000}"/>
    <cellStyle name="Normal 2 2 5 3 3" xfId="19586" xr:uid="{00000000-0005-0000-0000-0000F8480000}"/>
    <cellStyle name="Normal 2 2 5 3 3 2" xfId="19587" xr:uid="{00000000-0005-0000-0000-0000F9480000}"/>
    <cellStyle name="Normal 2 2 5 3 4" xfId="19588" xr:uid="{00000000-0005-0000-0000-0000FA480000}"/>
    <cellStyle name="Normal 2 2 5 3 5" xfId="19589" xr:uid="{00000000-0005-0000-0000-0000FB480000}"/>
    <cellStyle name="Normal 2 2 5 3_Age_Gender" xfId="19590" xr:uid="{00000000-0005-0000-0000-0000FC480000}"/>
    <cellStyle name="Normal 2 2 5 4" xfId="323" xr:uid="{00000000-0005-0000-0000-0000FD480000}"/>
    <cellStyle name="Normal 2 2 5 4 2" xfId="19591" xr:uid="{00000000-0005-0000-0000-0000FE480000}"/>
    <cellStyle name="Normal 2 2 5 4 2 2" xfId="19592" xr:uid="{00000000-0005-0000-0000-0000FF480000}"/>
    <cellStyle name="Normal 2 2 5 4 3" xfId="19593" xr:uid="{00000000-0005-0000-0000-000000490000}"/>
    <cellStyle name="Normal 2 2 5 4 4" xfId="19594" xr:uid="{00000000-0005-0000-0000-000001490000}"/>
    <cellStyle name="Normal 2 2 5 4_Age_Gender" xfId="19595" xr:uid="{00000000-0005-0000-0000-000002490000}"/>
    <cellStyle name="Normal 2 2 5 5" xfId="1269" xr:uid="{00000000-0005-0000-0000-000003490000}"/>
    <cellStyle name="Normal 2 2 5 5 2" xfId="1270" xr:uid="{00000000-0005-0000-0000-000004490000}"/>
    <cellStyle name="Normal 2 2 5 5 2 2" xfId="19596" xr:uid="{00000000-0005-0000-0000-000005490000}"/>
    <cellStyle name="Normal 2 2 5 5 2 2 2" xfId="19597" xr:uid="{00000000-0005-0000-0000-000006490000}"/>
    <cellStyle name="Normal 2 2 5 5 2 2 3" xfId="19598" xr:uid="{00000000-0005-0000-0000-000007490000}"/>
    <cellStyle name="Normal 2 2 5 5 2 3" xfId="19599" xr:uid="{00000000-0005-0000-0000-000008490000}"/>
    <cellStyle name="Normal 2 2 5 5 2 3 2" xfId="19600" xr:uid="{00000000-0005-0000-0000-000009490000}"/>
    <cellStyle name="Normal 2 2 5 5 3" xfId="19601" xr:uid="{00000000-0005-0000-0000-00000A490000}"/>
    <cellStyle name="Normal 2 2 5 5 3 2" xfId="19602" xr:uid="{00000000-0005-0000-0000-00000B490000}"/>
    <cellStyle name="Normal 2 2 5 5 3 3" xfId="19603" xr:uid="{00000000-0005-0000-0000-00000C490000}"/>
    <cellStyle name="Normal 2 2 5 5 4" xfId="19604" xr:uid="{00000000-0005-0000-0000-00000D490000}"/>
    <cellStyle name="Normal 2 2 5 5 4 2" xfId="19605" xr:uid="{00000000-0005-0000-0000-00000E490000}"/>
    <cellStyle name="Normal 2 2 5 6" xfId="1271" xr:uid="{00000000-0005-0000-0000-00000F490000}"/>
    <cellStyle name="Normal 2 2 5 6 10" xfId="19606" xr:uid="{00000000-0005-0000-0000-000010490000}"/>
    <cellStyle name="Normal 2 2 5 6 11" xfId="19607" xr:uid="{00000000-0005-0000-0000-000011490000}"/>
    <cellStyle name="Normal 2 2 5 6 12" xfId="19608" xr:uid="{00000000-0005-0000-0000-000012490000}"/>
    <cellStyle name="Normal 2 2 5 6 2" xfId="19609" xr:uid="{00000000-0005-0000-0000-000013490000}"/>
    <cellStyle name="Normal 2 2 5 6 2 10" xfId="19610" xr:uid="{00000000-0005-0000-0000-000014490000}"/>
    <cellStyle name="Normal 2 2 5 6 2 2" xfId="19611" xr:uid="{00000000-0005-0000-0000-000015490000}"/>
    <cellStyle name="Normal 2 2 5 6 2 2 2" xfId="19612" xr:uid="{00000000-0005-0000-0000-000016490000}"/>
    <cellStyle name="Normal 2 2 5 6 2 2 2 2" xfId="19613" xr:uid="{00000000-0005-0000-0000-000017490000}"/>
    <cellStyle name="Normal 2 2 5 6 2 2 2 2 2" xfId="19614" xr:uid="{00000000-0005-0000-0000-000018490000}"/>
    <cellStyle name="Normal 2 2 5 6 2 2 2 2 3" xfId="19615" xr:uid="{00000000-0005-0000-0000-000019490000}"/>
    <cellStyle name="Normal 2 2 5 6 2 2 2 3" xfId="19616" xr:uid="{00000000-0005-0000-0000-00001A490000}"/>
    <cellStyle name="Normal 2 2 5 6 2 2 2 4" xfId="19617" xr:uid="{00000000-0005-0000-0000-00001B490000}"/>
    <cellStyle name="Normal 2 2 5 6 2 2 2 5" xfId="19618" xr:uid="{00000000-0005-0000-0000-00001C490000}"/>
    <cellStyle name="Normal 2 2 5 6 2 2 3" xfId="19619" xr:uid="{00000000-0005-0000-0000-00001D490000}"/>
    <cellStyle name="Normal 2 2 5 6 2 2 3 2" xfId="19620" xr:uid="{00000000-0005-0000-0000-00001E490000}"/>
    <cellStyle name="Normal 2 2 5 6 2 2 3 3" xfId="19621" xr:uid="{00000000-0005-0000-0000-00001F490000}"/>
    <cellStyle name="Normal 2 2 5 6 2 2 4" xfId="19622" xr:uid="{00000000-0005-0000-0000-000020490000}"/>
    <cellStyle name="Normal 2 2 5 6 2 2 5" xfId="19623" xr:uid="{00000000-0005-0000-0000-000021490000}"/>
    <cellStyle name="Normal 2 2 5 6 2 2 6" xfId="19624" xr:uid="{00000000-0005-0000-0000-000022490000}"/>
    <cellStyle name="Normal 2 2 5 6 2 2 7" xfId="19625" xr:uid="{00000000-0005-0000-0000-000023490000}"/>
    <cellStyle name="Normal 2 2 5 6 2 2 8" xfId="19626" xr:uid="{00000000-0005-0000-0000-000024490000}"/>
    <cellStyle name="Normal 2 2 5 6 2 3" xfId="19627" xr:uid="{00000000-0005-0000-0000-000025490000}"/>
    <cellStyle name="Normal 2 2 5 6 2 3 2" xfId="19628" xr:uid="{00000000-0005-0000-0000-000026490000}"/>
    <cellStyle name="Normal 2 2 5 6 2 3 2 2" xfId="19629" xr:uid="{00000000-0005-0000-0000-000027490000}"/>
    <cellStyle name="Normal 2 2 5 6 2 3 2 3" xfId="19630" xr:uid="{00000000-0005-0000-0000-000028490000}"/>
    <cellStyle name="Normal 2 2 5 6 2 3 3" xfId="19631" xr:uid="{00000000-0005-0000-0000-000029490000}"/>
    <cellStyle name="Normal 2 2 5 6 2 3 4" xfId="19632" xr:uid="{00000000-0005-0000-0000-00002A490000}"/>
    <cellStyle name="Normal 2 2 5 6 2 3 5" xfId="19633" xr:uid="{00000000-0005-0000-0000-00002B490000}"/>
    <cellStyle name="Normal 2 2 5 6 2 4" xfId="19634" xr:uid="{00000000-0005-0000-0000-00002C490000}"/>
    <cellStyle name="Normal 2 2 5 6 2 4 2" xfId="19635" xr:uid="{00000000-0005-0000-0000-00002D490000}"/>
    <cellStyle name="Normal 2 2 5 6 2 4 3" xfId="19636" xr:uid="{00000000-0005-0000-0000-00002E490000}"/>
    <cellStyle name="Normal 2 2 5 6 2 5" xfId="19637" xr:uid="{00000000-0005-0000-0000-00002F490000}"/>
    <cellStyle name="Normal 2 2 5 6 2 5 2" xfId="19638" xr:uid="{00000000-0005-0000-0000-000030490000}"/>
    <cellStyle name="Normal 2 2 5 6 2 6" xfId="19639" xr:uid="{00000000-0005-0000-0000-000031490000}"/>
    <cellStyle name="Normal 2 2 5 6 2 6 2" xfId="19640" xr:uid="{00000000-0005-0000-0000-000032490000}"/>
    <cellStyle name="Normal 2 2 5 6 2 7" xfId="19641" xr:uid="{00000000-0005-0000-0000-000033490000}"/>
    <cellStyle name="Normal 2 2 5 6 2 8" xfId="19642" xr:uid="{00000000-0005-0000-0000-000034490000}"/>
    <cellStyle name="Normal 2 2 5 6 2 9" xfId="19643" xr:uid="{00000000-0005-0000-0000-000035490000}"/>
    <cellStyle name="Normal 2 2 5 6 2_Age_Gender" xfId="19644" xr:uid="{00000000-0005-0000-0000-000036490000}"/>
    <cellStyle name="Normal 2 2 5 6 3" xfId="19645" xr:uid="{00000000-0005-0000-0000-000037490000}"/>
    <cellStyle name="Normal 2 2 5 6 3 2" xfId="19646" xr:uid="{00000000-0005-0000-0000-000038490000}"/>
    <cellStyle name="Normal 2 2 5 6 3 2 2" xfId="19647" xr:uid="{00000000-0005-0000-0000-000039490000}"/>
    <cellStyle name="Normal 2 2 5 6 3 2 2 2" xfId="19648" xr:uid="{00000000-0005-0000-0000-00003A490000}"/>
    <cellStyle name="Normal 2 2 5 6 3 2 2 3" xfId="19649" xr:uid="{00000000-0005-0000-0000-00003B490000}"/>
    <cellStyle name="Normal 2 2 5 6 3 2 3" xfId="19650" xr:uid="{00000000-0005-0000-0000-00003C490000}"/>
    <cellStyle name="Normal 2 2 5 6 3 2 4" xfId="19651" xr:uid="{00000000-0005-0000-0000-00003D490000}"/>
    <cellStyle name="Normal 2 2 5 6 3 2 5" xfId="19652" xr:uid="{00000000-0005-0000-0000-00003E490000}"/>
    <cellStyle name="Normal 2 2 5 6 3 3" xfId="19653" xr:uid="{00000000-0005-0000-0000-00003F490000}"/>
    <cellStyle name="Normal 2 2 5 6 3 3 2" xfId="19654" xr:uid="{00000000-0005-0000-0000-000040490000}"/>
    <cellStyle name="Normal 2 2 5 6 3 3 3" xfId="19655" xr:uid="{00000000-0005-0000-0000-000041490000}"/>
    <cellStyle name="Normal 2 2 5 6 3 4" xfId="19656" xr:uid="{00000000-0005-0000-0000-000042490000}"/>
    <cellStyle name="Normal 2 2 5 6 3 5" xfId="19657" xr:uid="{00000000-0005-0000-0000-000043490000}"/>
    <cellStyle name="Normal 2 2 5 6 3 6" xfId="19658" xr:uid="{00000000-0005-0000-0000-000044490000}"/>
    <cellStyle name="Normal 2 2 5 6 3 7" xfId="19659" xr:uid="{00000000-0005-0000-0000-000045490000}"/>
    <cellStyle name="Normal 2 2 5 6 3 8" xfId="19660" xr:uid="{00000000-0005-0000-0000-000046490000}"/>
    <cellStyle name="Normal 2 2 5 6 4" xfId="19661" xr:uid="{00000000-0005-0000-0000-000047490000}"/>
    <cellStyle name="Normal 2 2 5 6 4 2" xfId="19662" xr:uid="{00000000-0005-0000-0000-000048490000}"/>
    <cellStyle name="Normal 2 2 5 6 4 2 2" xfId="19663" xr:uid="{00000000-0005-0000-0000-000049490000}"/>
    <cellStyle name="Normal 2 2 5 6 4 2 3" xfId="19664" xr:uid="{00000000-0005-0000-0000-00004A490000}"/>
    <cellStyle name="Normal 2 2 5 6 4 3" xfId="19665" xr:uid="{00000000-0005-0000-0000-00004B490000}"/>
    <cellStyle name="Normal 2 2 5 6 4 4" xfId="19666" xr:uid="{00000000-0005-0000-0000-00004C490000}"/>
    <cellStyle name="Normal 2 2 5 6 4 5" xfId="19667" xr:uid="{00000000-0005-0000-0000-00004D490000}"/>
    <cellStyle name="Normal 2 2 5 6 4 6" xfId="19668" xr:uid="{00000000-0005-0000-0000-00004E490000}"/>
    <cellStyle name="Normal 2 2 5 6 4 7" xfId="19669" xr:uid="{00000000-0005-0000-0000-00004F490000}"/>
    <cellStyle name="Normal 2 2 5 6 5" xfId="19670" xr:uid="{00000000-0005-0000-0000-000050490000}"/>
    <cellStyle name="Normal 2 2 5 6 5 2" xfId="19671" xr:uid="{00000000-0005-0000-0000-000051490000}"/>
    <cellStyle name="Normal 2 2 5 6 5 2 2" xfId="19672" xr:uid="{00000000-0005-0000-0000-000052490000}"/>
    <cellStyle name="Normal 2 2 5 6 5 2 3" xfId="19673" xr:uid="{00000000-0005-0000-0000-000053490000}"/>
    <cellStyle name="Normal 2 2 5 6 5 3" xfId="19674" xr:uid="{00000000-0005-0000-0000-000054490000}"/>
    <cellStyle name="Normal 2 2 5 6 5 4" xfId="19675" xr:uid="{00000000-0005-0000-0000-000055490000}"/>
    <cellStyle name="Normal 2 2 5 6 5 5" xfId="19676" xr:uid="{00000000-0005-0000-0000-000056490000}"/>
    <cellStyle name="Normal 2 2 5 6 6" xfId="19677" xr:uid="{00000000-0005-0000-0000-000057490000}"/>
    <cellStyle name="Normal 2 2 5 6 6 2" xfId="19678" xr:uid="{00000000-0005-0000-0000-000058490000}"/>
    <cellStyle name="Normal 2 2 5 6 6 3" xfId="19679" xr:uid="{00000000-0005-0000-0000-000059490000}"/>
    <cellStyle name="Normal 2 2 5 6 7" xfId="19680" xr:uid="{00000000-0005-0000-0000-00005A490000}"/>
    <cellStyle name="Normal 2 2 5 6 7 2" xfId="19681" xr:uid="{00000000-0005-0000-0000-00005B490000}"/>
    <cellStyle name="Normal 2 2 5 6 8" xfId="19682" xr:uid="{00000000-0005-0000-0000-00005C490000}"/>
    <cellStyle name="Normal 2 2 5 6 8 2" xfId="19683" xr:uid="{00000000-0005-0000-0000-00005D490000}"/>
    <cellStyle name="Normal 2 2 5 6 9" xfId="19684" xr:uid="{00000000-0005-0000-0000-00005E490000}"/>
    <cellStyle name="Normal 2 2 5 6_Age_Gender" xfId="19685" xr:uid="{00000000-0005-0000-0000-00005F490000}"/>
    <cellStyle name="Normal 2 2 5 7" xfId="1272" xr:uid="{00000000-0005-0000-0000-000060490000}"/>
    <cellStyle name="Normal 2 2 5 7 2" xfId="19686" xr:uid="{00000000-0005-0000-0000-000061490000}"/>
    <cellStyle name="Normal 2 2 5 7 2 2" xfId="19687" xr:uid="{00000000-0005-0000-0000-000062490000}"/>
    <cellStyle name="Normal 2 2 5 7 2 3" xfId="19688" xr:uid="{00000000-0005-0000-0000-000063490000}"/>
    <cellStyle name="Normal 2 2 5 7 3" xfId="19689" xr:uid="{00000000-0005-0000-0000-000064490000}"/>
    <cellStyle name="Normal 2 2 5 7 3 2" xfId="19690" xr:uid="{00000000-0005-0000-0000-000065490000}"/>
    <cellStyle name="Normal 2 2 5 8" xfId="19691" xr:uid="{00000000-0005-0000-0000-000066490000}"/>
    <cellStyle name="Normal 2 2 5 8 2" xfId="19692" xr:uid="{00000000-0005-0000-0000-000067490000}"/>
    <cellStyle name="Normal 2 2 5 8 3" xfId="19693" xr:uid="{00000000-0005-0000-0000-000068490000}"/>
    <cellStyle name="Normal 2 2 5 9" xfId="19694" xr:uid="{00000000-0005-0000-0000-000069490000}"/>
    <cellStyle name="Normal 2 2 5 9 2" xfId="19695" xr:uid="{00000000-0005-0000-0000-00006A490000}"/>
    <cellStyle name="Normal 2 2 6" xfId="324" xr:uid="{00000000-0005-0000-0000-00006B490000}"/>
    <cellStyle name="Normal 2 2 6 10" xfId="19696" xr:uid="{00000000-0005-0000-0000-00006C490000}"/>
    <cellStyle name="Normal 2 2 6 11" xfId="19697" xr:uid="{00000000-0005-0000-0000-00006D490000}"/>
    <cellStyle name="Normal 2 2 6 11 2" xfId="19698" xr:uid="{00000000-0005-0000-0000-00006E490000}"/>
    <cellStyle name="Normal 2 2 6 12" xfId="19699" xr:uid="{00000000-0005-0000-0000-00006F490000}"/>
    <cellStyle name="Normal 2 2 6 13" xfId="19700" xr:uid="{00000000-0005-0000-0000-000070490000}"/>
    <cellStyle name="Normal 2 2 6 2" xfId="325" xr:uid="{00000000-0005-0000-0000-000071490000}"/>
    <cellStyle name="Normal 2 2 6 2 10" xfId="19701" xr:uid="{00000000-0005-0000-0000-000072490000}"/>
    <cellStyle name="Normal 2 2 6 2 11" xfId="19702" xr:uid="{00000000-0005-0000-0000-000073490000}"/>
    <cellStyle name="Normal 2 2 6 2 2" xfId="326" xr:uid="{00000000-0005-0000-0000-000074490000}"/>
    <cellStyle name="Normal 2 2 6 2 2 10" xfId="19703" xr:uid="{00000000-0005-0000-0000-000075490000}"/>
    <cellStyle name="Normal 2 2 6 2 2 11" xfId="19704" xr:uid="{00000000-0005-0000-0000-000076490000}"/>
    <cellStyle name="Normal 2 2 6 2 2 12" xfId="19705" xr:uid="{00000000-0005-0000-0000-000077490000}"/>
    <cellStyle name="Normal 2 2 6 2 2 2" xfId="19706" xr:uid="{00000000-0005-0000-0000-000078490000}"/>
    <cellStyle name="Normal 2 2 6 2 2 2 10" xfId="19707" xr:uid="{00000000-0005-0000-0000-000079490000}"/>
    <cellStyle name="Normal 2 2 6 2 2 2 2" xfId="19708" xr:uid="{00000000-0005-0000-0000-00007A490000}"/>
    <cellStyle name="Normal 2 2 6 2 2 2 2 2" xfId="19709" xr:uid="{00000000-0005-0000-0000-00007B490000}"/>
    <cellStyle name="Normal 2 2 6 2 2 2 2 2 2" xfId="19710" xr:uid="{00000000-0005-0000-0000-00007C490000}"/>
    <cellStyle name="Normal 2 2 6 2 2 2 2 2 2 2" xfId="19711" xr:uid="{00000000-0005-0000-0000-00007D490000}"/>
    <cellStyle name="Normal 2 2 6 2 2 2 2 2 2 3" xfId="19712" xr:uid="{00000000-0005-0000-0000-00007E490000}"/>
    <cellStyle name="Normal 2 2 6 2 2 2 2 2 3" xfId="19713" xr:uid="{00000000-0005-0000-0000-00007F490000}"/>
    <cellStyle name="Normal 2 2 6 2 2 2 2 2 4" xfId="19714" xr:uid="{00000000-0005-0000-0000-000080490000}"/>
    <cellStyle name="Normal 2 2 6 2 2 2 2 2 5" xfId="19715" xr:uid="{00000000-0005-0000-0000-000081490000}"/>
    <cellStyle name="Normal 2 2 6 2 2 2 2 3" xfId="19716" xr:uid="{00000000-0005-0000-0000-000082490000}"/>
    <cellStyle name="Normal 2 2 6 2 2 2 2 3 2" xfId="19717" xr:uid="{00000000-0005-0000-0000-000083490000}"/>
    <cellStyle name="Normal 2 2 6 2 2 2 2 3 3" xfId="19718" xr:uid="{00000000-0005-0000-0000-000084490000}"/>
    <cellStyle name="Normal 2 2 6 2 2 2 2 4" xfId="19719" xr:uid="{00000000-0005-0000-0000-000085490000}"/>
    <cellStyle name="Normal 2 2 6 2 2 2 2 5" xfId="19720" xr:uid="{00000000-0005-0000-0000-000086490000}"/>
    <cellStyle name="Normal 2 2 6 2 2 2 2 6" xfId="19721" xr:uid="{00000000-0005-0000-0000-000087490000}"/>
    <cellStyle name="Normal 2 2 6 2 2 2 2 7" xfId="19722" xr:uid="{00000000-0005-0000-0000-000088490000}"/>
    <cellStyle name="Normal 2 2 6 2 2 2 2 8" xfId="19723" xr:uid="{00000000-0005-0000-0000-000089490000}"/>
    <cellStyle name="Normal 2 2 6 2 2 2 3" xfId="19724" xr:uid="{00000000-0005-0000-0000-00008A490000}"/>
    <cellStyle name="Normal 2 2 6 2 2 2 3 2" xfId="19725" xr:uid="{00000000-0005-0000-0000-00008B490000}"/>
    <cellStyle name="Normal 2 2 6 2 2 2 3 2 2" xfId="19726" xr:uid="{00000000-0005-0000-0000-00008C490000}"/>
    <cellStyle name="Normal 2 2 6 2 2 2 3 2 3" xfId="19727" xr:uid="{00000000-0005-0000-0000-00008D490000}"/>
    <cellStyle name="Normal 2 2 6 2 2 2 3 3" xfId="19728" xr:uid="{00000000-0005-0000-0000-00008E490000}"/>
    <cellStyle name="Normal 2 2 6 2 2 2 3 4" xfId="19729" xr:uid="{00000000-0005-0000-0000-00008F490000}"/>
    <cellStyle name="Normal 2 2 6 2 2 2 3 5" xfId="19730" xr:uid="{00000000-0005-0000-0000-000090490000}"/>
    <cellStyle name="Normal 2 2 6 2 2 2 4" xfId="19731" xr:uid="{00000000-0005-0000-0000-000091490000}"/>
    <cellStyle name="Normal 2 2 6 2 2 2 4 2" xfId="19732" xr:uid="{00000000-0005-0000-0000-000092490000}"/>
    <cellStyle name="Normal 2 2 6 2 2 2 4 3" xfId="19733" xr:uid="{00000000-0005-0000-0000-000093490000}"/>
    <cellStyle name="Normal 2 2 6 2 2 2 5" xfId="19734" xr:uid="{00000000-0005-0000-0000-000094490000}"/>
    <cellStyle name="Normal 2 2 6 2 2 2 5 2" xfId="19735" xr:uid="{00000000-0005-0000-0000-000095490000}"/>
    <cellStyle name="Normal 2 2 6 2 2 2 6" xfId="19736" xr:uid="{00000000-0005-0000-0000-000096490000}"/>
    <cellStyle name="Normal 2 2 6 2 2 2 6 2" xfId="19737" xr:uid="{00000000-0005-0000-0000-000097490000}"/>
    <cellStyle name="Normal 2 2 6 2 2 2 7" xfId="19738" xr:uid="{00000000-0005-0000-0000-000098490000}"/>
    <cellStyle name="Normal 2 2 6 2 2 2 8" xfId="19739" xr:uid="{00000000-0005-0000-0000-000099490000}"/>
    <cellStyle name="Normal 2 2 6 2 2 2 9" xfId="19740" xr:uid="{00000000-0005-0000-0000-00009A490000}"/>
    <cellStyle name="Normal 2 2 6 2 2 2_Age_Gender" xfId="19741" xr:uid="{00000000-0005-0000-0000-00009B490000}"/>
    <cellStyle name="Normal 2 2 6 2 2 3" xfId="19742" xr:uid="{00000000-0005-0000-0000-00009C490000}"/>
    <cellStyle name="Normal 2 2 6 2 2 3 2" xfId="19743" xr:uid="{00000000-0005-0000-0000-00009D490000}"/>
    <cellStyle name="Normal 2 2 6 2 2 3 2 2" xfId="19744" xr:uid="{00000000-0005-0000-0000-00009E490000}"/>
    <cellStyle name="Normal 2 2 6 2 2 3 2 2 2" xfId="19745" xr:uid="{00000000-0005-0000-0000-00009F490000}"/>
    <cellStyle name="Normal 2 2 6 2 2 3 2 2 3" xfId="19746" xr:uid="{00000000-0005-0000-0000-0000A0490000}"/>
    <cellStyle name="Normal 2 2 6 2 2 3 2 3" xfId="19747" xr:uid="{00000000-0005-0000-0000-0000A1490000}"/>
    <cellStyle name="Normal 2 2 6 2 2 3 2 4" xfId="19748" xr:uid="{00000000-0005-0000-0000-0000A2490000}"/>
    <cellStyle name="Normal 2 2 6 2 2 3 2 5" xfId="19749" xr:uid="{00000000-0005-0000-0000-0000A3490000}"/>
    <cellStyle name="Normal 2 2 6 2 2 3 3" xfId="19750" xr:uid="{00000000-0005-0000-0000-0000A4490000}"/>
    <cellStyle name="Normal 2 2 6 2 2 3 3 2" xfId="19751" xr:uid="{00000000-0005-0000-0000-0000A5490000}"/>
    <cellStyle name="Normal 2 2 6 2 2 3 3 3" xfId="19752" xr:uid="{00000000-0005-0000-0000-0000A6490000}"/>
    <cellStyle name="Normal 2 2 6 2 2 3 4" xfId="19753" xr:uid="{00000000-0005-0000-0000-0000A7490000}"/>
    <cellStyle name="Normal 2 2 6 2 2 3 5" xfId="19754" xr:uid="{00000000-0005-0000-0000-0000A8490000}"/>
    <cellStyle name="Normal 2 2 6 2 2 3 6" xfId="19755" xr:uid="{00000000-0005-0000-0000-0000A9490000}"/>
    <cellStyle name="Normal 2 2 6 2 2 3 7" xfId="19756" xr:uid="{00000000-0005-0000-0000-0000AA490000}"/>
    <cellStyle name="Normal 2 2 6 2 2 3 8" xfId="19757" xr:uid="{00000000-0005-0000-0000-0000AB490000}"/>
    <cellStyle name="Normal 2 2 6 2 2 4" xfId="19758" xr:uid="{00000000-0005-0000-0000-0000AC490000}"/>
    <cellStyle name="Normal 2 2 6 2 2 4 2" xfId="19759" xr:uid="{00000000-0005-0000-0000-0000AD490000}"/>
    <cellStyle name="Normal 2 2 6 2 2 4 2 2" xfId="19760" xr:uid="{00000000-0005-0000-0000-0000AE490000}"/>
    <cellStyle name="Normal 2 2 6 2 2 4 2 3" xfId="19761" xr:uid="{00000000-0005-0000-0000-0000AF490000}"/>
    <cellStyle name="Normal 2 2 6 2 2 4 3" xfId="19762" xr:uid="{00000000-0005-0000-0000-0000B0490000}"/>
    <cellStyle name="Normal 2 2 6 2 2 4 4" xfId="19763" xr:uid="{00000000-0005-0000-0000-0000B1490000}"/>
    <cellStyle name="Normal 2 2 6 2 2 4 5" xfId="19764" xr:uid="{00000000-0005-0000-0000-0000B2490000}"/>
    <cellStyle name="Normal 2 2 6 2 2 4 6" xfId="19765" xr:uid="{00000000-0005-0000-0000-0000B3490000}"/>
    <cellStyle name="Normal 2 2 6 2 2 4 7" xfId="19766" xr:uid="{00000000-0005-0000-0000-0000B4490000}"/>
    <cellStyle name="Normal 2 2 6 2 2 5" xfId="19767" xr:uid="{00000000-0005-0000-0000-0000B5490000}"/>
    <cellStyle name="Normal 2 2 6 2 2 5 2" xfId="19768" xr:uid="{00000000-0005-0000-0000-0000B6490000}"/>
    <cellStyle name="Normal 2 2 6 2 2 5 2 2" xfId="19769" xr:uid="{00000000-0005-0000-0000-0000B7490000}"/>
    <cellStyle name="Normal 2 2 6 2 2 5 2 3" xfId="19770" xr:uid="{00000000-0005-0000-0000-0000B8490000}"/>
    <cellStyle name="Normal 2 2 6 2 2 5 3" xfId="19771" xr:uid="{00000000-0005-0000-0000-0000B9490000}"/>
    <cellStyle name="Normal 2 2 6 2 2 5 4" xfId="19772" xr:uid="{00000000-0005-0000-0000-0000BA490000}"/>
    <cellStyle name="Normal 2 2 6 2 2 5 5" xfId="19773" xr:uid="{00000000-0005-0000-0000-0000BB490000}"/>
    <cellStyle name="Normal 2 2 6 2 2 6" xfId="19774" xr:uid="{00000000-0005-0000-0000-0000BC490000}"/>
    <cellStyle name="Normal 2 2 6 2 2 6 2" xfId="19775" xr:uid="{00000000-0005-0000-0000-0000BD490000}"/>
    <cellStyle name="Normal 2 2 6 2 2 6 3" xfId="19776" xr:uid="{00000000-0005-0000-0000-0000BE490000}"/>
    <cellStyle name="Normal 2 2 6 2 2 7" xfId="19777" xr:uid="{00000000-0005-0000-0000-0000BF490000}"/>
    <cellStyle name="Normal 2 2 6 2 2 7 2" xfId="19778" xr:uid="{00000000-0005-0000-0000-0000C0490000}"/>
    <cellStyle name="Normal 2 2 6 2 2 8" xfId="19779" xr:uid="{00000000-0005-0000-0000-0000C1490000}"/>
    <cellStyle name="Normal 2 2 6 2 2 8 2" xfId="19780" xr:uid="{00000000-0005-0000-0000-0000C2490000}"/>
    <cellStyle name="Normal 2 2 6 2 2 9" xfId="19781" xr:uid="{00000000-0005-0000-0000-0000C3490000}"/>
    <cellStyle name="Normal 2 2 6 2 2_Age_Gender" xfId="19782" xr:uid="{00000000-0005-0000-0000-0000C4490000}"/>
    <cellStyle name="Normal 2 2 6 2 3" xfId="19783" xr:uid="{00000000-0005-0000-0000-0000C5490000}"/>
    <cellStyle name="Normal 2 2 6 2 3 2" xfId="19784" xr:uid="{00000000-0005-0000-0000-0000C6490000}"/>
    <cellStyle name="Normal 2 2 6 2 4" xfId="19785" xr:uid="{00000000-0005-0000-0000-0000C7490000}"/>
    <cellStyle name="Normal 2 2 6 2 5" xfId="19786" xr:uid="{00000000-0005-0000-0000-0000C8490000}"/>
    <cellStyle name="Normal 2 2 6 2 6" xfId="19787" xr:uid="{00000000-0005-0000-0000-0000C9490000}"/>
    <cellStyle name="Normal 2 2 6 2 7" xfId="19788" xr:uid="{00000000-0005-0000-0000-0000CA490000}"/>
    <cellStyle name="Normal 2 2 6 2 8" xfId="19789" xr:uid="{00000000-0005-0000-0000-0000CB490000}"/>
    <cellStyle name="Normal 2 2 6 2 9" xfId="19790" xr:uid="{00000000-0005-0000-0000-0000CC490000}"/>
    <cellStyle name="Normal 2 2 6 2_Age_Gender" xfId="19791" xr:uid="{00000000-0005-0000-0000-0000CD490000}"/>
    <cellStyle name="Normal 2 2 6 3" xfId="1273" xr:uid="{00000000-0005-0000-0000-0000CE490000}"/>
    <cellStyle name="Normal 2 2 6 3 2" xfId="1274" xr:uid="{00000000-0005-0000-0000-0000CF490000}"/>
    <cellStyle name="Normal 2 2 6 3 2 2" xfId="19792" xr:uid="{00000000-0005-0000-0000-0000D0490000}"/>
    <cellStyle name="Normal 2 2 6 3 2 2 2" xfId="19793" xr:uid="{00000000-0005-0000-0000-0000D1490000}"/>
    <cellStyle name="Normal 2 2 6 3 2 2 3" xfId="19794" xr:uid="{00000000-0005-0000-0000-0000D2490000}"/>
    <cellStyle name="Normal 2 2 6 3 2 3" xfId="19795" xr:uid="{00000000-0005-0000-0000-0000D3490000}"/>
    <cellStyle name="Normal 2 2 6 3 2 3 2" xfId="19796" xr:uid="{00000000-0005-0000-0000-0000D4490000}"/>
    <cellStyle name="Normal 2 2 6 3 3" xfId="19797" xr:uid="{00000000-0005-0000-0000-0000D5490000}"/>
    <cellStyle name="Normal 2 2 6 3 3 2" xfId="19798" xr:uid="{00000000-0005-0000-0000-0000D6490000}"/>
    <cellStyle name="Normal 2 2 6 3 3 3" xfId="19799" xr:uid="{00000000-0005-0000-0000-0000D7490000}"/>
    <cellStyle name="Normal 2 2 6 3 4" xfId="19800" xr:uid="{00000000-0005-0000-0000-0000D8490000}"/>
    <cellStyle name="Normal 2 2 6 3 4 2" xfId="19801" xr:uid="{00000000-0005-0000-0000-0000D9490000}"/>
    <cellStyle name="Normal 2 2 6 4" xfId="1275" xr:uid="{00000000-0005-0000-0000-0000DA490000}"/>
    <cellStyle name="Normal 2 2 6 4 10" xfId="19802" xr:uid="{00000000-0005-0000-0000-0000DB490000}"/>
    <cellStyle name="Normal 2 2 6 4 11" xfId="19803" xr:uid="{00000000-0005-0000-0000-0000DC490000}"/>
    <cellStyle name="Normal 2 2 6 4 12" xfId="19804" xr:uid="{00000000-0005-0000-0000-0000DD490000}"/>
    <cellStyle name="Normal 2 2 6 4 2" xfId="19805" xr:uid="{00000000-0005-0000-0000-0000DE490000}"/>
    <cellStyle name="Normal 2 2 6 4 2 10" xfId="19806" xr:uid="{00000000-0005-0000-0000-0000DF490000}"/>
    <cellStyle name="Normal 2 2 6 4 2 2" xfId="19807" xr:uid="{00000000-0005-0000-0000-0000E0490000}"/>
    <cellStyle name="Normal 2 2 6 4 2 2 2" xfId="19808" xr:uid="{00000000-0005-0000-0000-0000E1490000}"/>
    <cellStyle name="Normal 2 2 6 4 2 2 2 2" xfId="19809" xr:uid="{00000000-0005-0000-0000-0000E2490000}"/>
    <cellStyle name="Normal 2 2 6 4 2 2 2 2 2" xfId="19810" xr:uid="{00000000-0005-0000-0000-0000E3490000}"/>
    <cellStyle name="Normal 2 2 6 4 2 2 2 2 3" xfId="19811" xr:uid="{00000000-0005-0000-0000-0000E4490000}"/>
    <cellStyle name="Normal 2 2 6 4 2 2 2 3" xfId="19812" xr:uid="{00000000-0005-0000-0000-0000E5490000}"/>
    <cellStyle name="Normal 2 2 6 4 2 2 2 4" xfId="19813" xr:uid="{00000000-0005-0000-0000-0000E6490000}"/>
    <cellStyle name="Normal 2 2 6 4 2 2 2 5" xfId="19814" xr:uid="{00000000-0005-0000-0000-0000E7490000}"/>
    <cellStyle name="Normal 2 2 6 4 2 2 3" xfId="19815" xr:uid="{00000000-0005-0000-0000-0000E8490000}"/>
    <cellStyle name="Normal 2 2 6 4 2 2 3 2" xfId="19816" xr:uid="{00000000-0005-0000-0000-0000E9490000}"/>
    <cellStyle name="Normal 2 2 6 4 2 2 3 3" xfId="19817" xr:uid="{00000000-0005-0000-0000-0000EA490000}"/>
    <cellStyle name="Normal 2 2 6 4 2 2 4" xfId="19818" xr:uid="{00000000-0005-0000-0000-0000EB490000}"/>
    <cellStyle name="Normal 2 2 6 4 2 2 5" xfId="19819" xr:uid="{00000000-0005-0000-0000-0000EC490000}"/>
    <cellStyle name="Normal 2 2 6 4 2 2 6" xfId="19820" xr:uid="{00000000-0005-0000-0000-0000ED490000}"/>
    <cellStyle name="Normal 2 2 6 4 2 2 7" xfId="19821" xr:uid="{00000000-0005-0000-0000-0000EE490000}"/>
    <cellStyle name="Normal 2 2 6 4 2 2 8" xfId="19822" xr:uid="{00000000-0005-0000-0000-0000EF490000}"/>
    <cellStyle name="Normal 2 2 6 4 2 3" xfId="19823" xr:uid="{00000000-0005-0000-0000-0000F0490000}"/>
    <cellStyle name="Normal 2 2 6 4 2 3 2" xfId="19824" xr:uid="{00000000-0005-0000-0000-0000F1490000}"/>
    <cellStyle name="Normal 2 2 6 4 2 3 2 2" xfId="19825" xr:uid="{00000000-0005-0000-0000-0000F2490000}"/>
    <cellStyle name="Normal 2 2 6 4 2 3 2 3" xfId="19826" xr:uid="{00000000-0005-0000-0000-0000F3490000}"/>
    <cellStyle name="Normal 2 2 6 4 2 3 3" xfId="19827" xr:uid="{00000000-0005-0000-0000-0000F4490000}"/>
    <cellStyle name="Normal 2 2 6 4 2 3 4" xfId="19828" xr:uid="{00000000-0005-0000-0000-0000F5490000}"/>
    <cellStyle name="Normal 2 2 6 4 2 3 5" xfId="19829" xr:uid="{00000000-0005-0000-0000-0000F6490000}"/>
    <cellStyle name="Normal 2 2 6 4 2 4" xfId="19830" xr:uid="{00000000-0005-0000-0000-0000F7490000}"/>
    <cellStyle name="Normal 2 2 6 4 2 4 2" xfId="19831" xr:uid="{00000000-0005-0000-0000-0000F8490000}"/>
    <cellStyle name="Normal 2 2 6 4 2 4 3" xfId="19832" xr:uid="{00000000-0005-0000-0000-0000F9490000}"/>
    <cellStyle name="Normal 2 2 6 4 2 5" xfId="19833" xr:uid="{00000000-0005-0000-0000-0000FA490000}"/>
    <cellStyle name="Normal 2 2 6 4 2 5 2" xfId="19834" xr:uid="{00000000-0005-0000-0000-0000FB490000}"/>
    <cellStyle name="Normal 2 2 6 4 2 6" xfId="19835" xr:uid="{00000000-0005-0000-0000-0000FC490000}"/>
    <cellStyle name="Normal 2 2 6 4 2 6 2" xfId="19836" xr:uid="{00000000-0005-0000-0000-0000FD490000}"/>
    <cellStyle name="Normal 2 2 6 4 2 7" xfId="19837" xr:uid="{00000000-0005-0000-0000-0000FE490000}"/>
    <cellStyle name="Normal 2 2 6 4 2 8" xfId="19838" xr:uid="{00000000-0005-0000-0000-0000FF490000}"/>
    <cellStyle name="Normal 2 2 6 4 2 9" xfId="19839" xr:uid="{00000000-0005-0000-0000-0000004A0000}"/>
    <cellStyle name="Normal 2 2 6 4 2_Age_Gender" xfId="19840" xr:uid="{00000000-0005-0000-0000-0000014A0000}"/>
    <cellStyle name="Normal 2 2 6 4 3" xfId="19841" xr:uid="{00000000-0005-0000-0000-0000024A0000}"/>
    <cellStyle name="Normal 2 2 6 4 3 2" xfId="19842" xr:uid="{00000000-0005-0000-0000-0000034A0000}"/>
    <cellStyle name="Normal 2 2 6 4 3 2 2" xfId="19843" xr:uid="{00000000-0005-0000-0000-0000044A0000}"/>
    <cellStyle name="Normal 2 2 6 4 3 2 2 2" xfId="19844" xr:uid="{00000000-0005-0000-0000-0000054A0000}"/>
    <cellStyle name="Normal 2 2 6 4 3 2 2 3" xfId="19845" xr:uid="{00000000-0005-0000-0000-0000064A0000}"/>
    <cellStyle name="Normal 2 2 6 4 3 2 3" xfId="19846" xr:uid="{00000000-0005-0000-0000-0000074A0000}"/>
    <cellStyle name="Normal 2 2 6 4 3 2 4" xfId="19847" xr:uid="{00000000-0005-0000-0000-0000084A0000}"/>
    <cellStyle name="Normal 2 2 6 4 3 2 5" xfId="19848" xr:uid="{00000000-0005-0000-0000-0000094A0000}"/>
    <cellStyle name="Normal 2 2 6 4 3 3" xfId="19849" xr:uid="{00000000-0005-0000-0000-00000A4A0000}"/>
    <cellStyle name="Normal 2 2 6 4 3 3 2" xfId="19850" xr:uid="{00000000-0005-0000-0000-00000B4A0000}"/>
    <cellStyle name="Normal 2 2 6 4 3 3 3" xfId="19851" xr:uid="{00000000-0005-0000-0000-00000C4A0000}"/>
    <cellStyle name="Normal 2 2 6 4 3 4" xfId="19852" xr:uid="{00000000-0005-0000-0000-00000D4A0000}"/>
    <cellStyle name="Normal 2 2 6 4 3 5" xfId="19853" xr:uid="{00000000-0005-0000-0000-00000E4A0000}"/>
    <cellStyle name="Normal 2 2 6 4 3 6" xfId="19854" xr:uid="{00000000-0005-0000-0000-00000F4A0000}"/>
    <cellStyle name="Normal 2 2 6 4 3 7" xfId="19855" xr:uid="{00000000-0005-0000-0000-0000104A0000}"/>
    <cellStyle name="Normal 2 2 6 4 3 8" xfId="19856" xr:uid="{00000000-0005-0000-0000-0000114A0000}"/>
    <cellStyle name="Normal 2 2 6 4 4" xfId="19857" xr:uid="{00000000-0005-0000-0000-0000124A0000}"/>
    <cellStyle name="Normal 2 2 6 4 4 2" xfId="19858" xr:uid="{00000000-0005-0000-0000-0000134A0000}"/>
    <cellStyle name="Normal 2 2 6 4 4 2 2" xfId="19859" xr:uid="{00000000-0005-0000-0000-0000144A0000}"/>
    <cellStyle name="Normal 2 2 6 4 4 2 3" xfId="19860" xr:uid="{00000000-0005-0000-0000-0000154A0000}"/>
    <cellStyle name="Normal 2 2 6 4 4 3" xfId="19861" xr:uid="{00000000-0005-0000-0000-0000164A0000}"/>
    <cellStyle name="Normal 2 2 6 4 4 4" xfId="19862" xr:uid="{00000000-0005-0000-0000-0000174A0000}"/>
    <cellStyle name="Normal 2 2 6 4 4 5" xfId="19863" xr:uid="{00000000-0005-0000-0000-0000184A0000}"/>
    <cellStyle name="Normal 2 2 6 4 4 6" xfId="19864" xr:uid="{00000000-0005-0000-0000-0000194A0000}"/>
    <cellStyle name="Normal 2 2 6 4 4 7" xfId="19865" xr:uid="{00000000-0005-0000-0000-00001A4A0000}"/>
    <cellStyle name="Normal 2 2 6 4 5" xfId="19866" xr:uid="{00000000-0005-0000-0000-00001B4A0000}"/>
    <cellStyle name="Normal 2 2 6 4 5 2" xfId="19867" xr:uid="{00000000-0005-0000-0000-00001C4A0000}"/>
    <cellStyle name="Normal 2 2 6 4 5 2 2" xfId="19868" xr:uid="{00000000-0005-0000-0000-00001D4A0000}"/>
    <cellStyle name="Normal 2 2 6 4 5 2 3" xfId="19869" xr:uid="{00000000-0005-0000-0000-00001E4A0000}"/>
    <cellStyle name="Normal 2 2 6 4 5 3" xfId="19870" xr:uid="{00000000-0005-0000-0000-00001F4A0000}"/>
    <cellStyle name="Normal 2 2 6 4 5 4" xfId="19871" xr:uid="{00000000-0005-0000-0000-0000204A0000}"/>
    <cellStyle name="Normal 2 2 6 4 5 5" xfId="19872" xr:uid="{00000000-0005-0000-0000-0000214A0000}"/>
    <cellStyle name="Normal 2 2 6 4 6" xfId="19873" xr:uid="{00000000-0005-0000-0000-0000224A0000}"/>
    <cellStyle name="Normal 2 2 6 4 6 2" xfId="19874" xr:uid="{00000000-0005-0000-0000-0000234A0000}"/>
    <cellStyle name="Normal 2 2 6 4 6 3" xfId="19875" xr:uid="{00000000-0005-0000-0000-0000244A0000}"/>
    <cellStyle name="Normal 2 2 6 4 7" xfId="19876" xr:uid="{00000000-0005-0000-0000-0000254A0000}"/>
    <cellStyle name="Normal 2 2 6 4 7 2" xfId="19877" xr:uid="{00000000-0005-0000-0000-0000264A0000}"/>
    <cellStyle name="Normal 2 2 6 4 8" xfId="19878" xr:uid="{00000000-0005-0000-0000-0000274A0000}"/>
    <cellStyle name="Normal 2 2 6 4 8 2" xfId="19879" xr:uid="{00000000-0005-0000-0000-0000284A0000}"/>
    <cellStyle name="Normal 2 2 6 4 9" xfId="19880" xr:uid="{00000000-0005-0000-0000-0000294A0000}"/>
    <cellStyle name="Normal 2 2 6 4_Age_Gender" xfId="19881" xr:uid="{00000000-0005-0000-0000-00002A4A0000}"/>
    <cellStyle name="Normal 2 2 6 5" xfId="1276" xr:uid="{00000000-0005-0000-0000-00002B4A0000}"/>
    <cellStyle name="Normal 2 2 6 5 2" xfId="19882" xr:uid="{00000000-0005-0000-0000-00002C4A0000}"/>
    <cellStyle name="Normal 2 2 6 5 2 2" xfId="19883" xr:uid="{00000000-0005-0000-0000-00002D4A0000}"/>
    <cellStyle name="Normal 2 2 6 5 2 3" xfId="19884" xr:uid="{00000000-0005-0000-0000-00002E4A0000}"/>
    <cellStyle name="Normal 2 2 6 5 3" xfId="19885" xr:uid="{00000000-0005-0000-0000-00002F4A0000}"/>
    <cellStyle name="Normal 2 2 6 5 3 2" xfId="19886" xr:uid="{00000000-0005-0000-0000-0000304A0000}"/>
    <cellStyle name="Normal 2 2 6 6" xfId="19887" xr:uid="{00000000-0005-0000-0000-0000314A0000}"/>
    <cellStyle name="Normal 2 2 6 6 2" xfId="19888" xr:uid="{00000000-0005-0000-0000-0000324A0000}"/>
    <cellStyle name="Normal 2 2 6 6 3" xfId="19889" xr:uid="{00000000-0005-0000-0000-0000334A0000}"/>
    <cellStyle name="Normal 2 2 6 7" xfId="19890" xr:uid="{00000000-0005-0000-0000-0000344A0000}"/>
    <cellStyle name="Normal 2 2 6 7 2" xfId="19891" xr:uid="{00000000-0005-0000-0000-0000354A0000}"/>
    <cellStyle name="Normal 2 2 6 8" xfId="19892" xr:uid="{00000000-0005-0000-0000-0000364A0000}"/>
    <cellStyle name="Normal 2 2 6 9" xfId="19893" xr:uid="{00000000-0005-0000-0000-0000374A0000}"/>
    <cellStyle name="Normal 2 2 7" xfId="327" xr:uid="{00000000-0005-0000-0000-0000384A0000}"/>
    <cellStyle name="Normal 2 2 7 10" xfId="19894" xr:uid="{00000000-0005-0000-0000-0000394A0000}"/>
    <cellStyle name="Normal 2 2 7 2" xfId="1277" xr:uid="{00000000-0005-0000-0000-00003A4A0000}"/>
    <cellStyle name="Normal 2 2 7 2 2" xfId="1278" xr:uid="{00000000-0005-0000-0000-00003B4A0000}"/>
    <cellStyle name="Normal 2 2 7 2 2 2" xfId="19895" xr:uid="{00000000-0005-0000-0000-00003C4A0000}"/>
    <cellStyle name="Normal 2 2 7 2 2 2 2" xfId="19896" xr:uid="{00000000-0005-0000-0000-00003D4A0000}"/>
    <cellStyle name="Normal 2 2 7 2 2 2 3" xfId="19897" xr:uid="{00000000-0005-0000-0000-00003E4A0000}"/>
    <cellStyle name="Normal 2 2 7 2 2 3" xfId="19898" xr:uid="{00000000-0005-0000-0000-00003F4A0000}"/>
    <cellStyle name="Normal 2 2 7 2 2 3 2" xfId="19899" xr:uid="{00000000-0005-0000-0000-0000404A0000}"/>
    <cellStyle name="Normal 2 2 7 2 3" xfId="19900" xr:uid="{00000000-0005-0000-0000-0000414A0000}"/>
    <cellStyle name="Normal 2 2 7 2 3 2" xfId="19901" xr:uid="{00000000-0005-0000-0000-0000424A0000}"/>
    <cellStyle name="Normal 2 2 7 2 3 3" xfId="19902" xr:uid="{00000000-0005-0000-0000-0000434A0000}"/>
    <cellStyle name="Normal 2 2 7 2 4" xfId="19903" xr:uid="{00000000-0005-0000-0000-0000444A0000}"/>
    <cellStyle name="Normal 2 2 7 2 4 2" xfId="19904" xr:uid="{00000000-0005-0000-0000-0000454A0000}"/>
    <cellStyle name="Normal 2 2 7 3" xfId="1279" xr:uid="{00000000-0005-0000-0000-0000464A0000}"/>
    <cellStyle name="Normal 2 2 7 3 10" xfId="19905" xr:uid="{00000000-0005-0000-0000-0000474A0000}"/>
    <cellStyle name="Normal 2 2 7 3 11" xfId="19906" xr:uid="{00000000-0005-0000-0000-0000484A0000}"/>
    <cellStyle name="Normal 2 2 7 3 12" xfId="19907" xr:uid="{00000000-0005-0000-0000-0000494A0000}"/>
    <cellStyle name="Normal 2 2 7 3 2" xfId="19908" xr:uid="{00000000-0005-0000-0000-00004A4A0000}"/>
    <cellStyle name="Normal 2 2 7 3 2 10" xfId="19909" xr:uid="{00000000-0005-0000-0000-00004B4A0000}"/>
    <cellStyle name="Normal 2 2 7 3 2 2" xfId="19910" xr:uid="{00000000-0005-0000-0000-00004C4A0000}"/>
    <cellStyle name="Normal 2 2 7 3 2 2 2" xfId="19911" xr:uid="{00000000-0005-0000-0000-00004D4A0000}"/>
    <cellStyle name="Normal 2 2 7 3 2 2 2 2" xfId="19912" xr:uid="{00000000-0005-0000-0000-00004E4A0000}"/>
    <cellStyle name="Normal 2 2 7 3 2 2 2 2 2" xfId="19913" xr:uid="{00000000-0005-0000-0000-00004F4A0000}"/>
    <cellStyle name="Normal 2 2 7 3 2 2 2 2 3" xfId="19914" xr:uid="{00000000-0005-0000-0000-0000504A0000}"/>
    <cellStyle name="Normal 2 2 7 3 2 2 2 3" xfId="19915" xr:uid="{00000000-0005-0000-0000-0000514A0000}"/>
    <cellStyle name="Normal 2 2 7 3 2 2 2 4" xfId="19916" xr:uid="{00000000-0005-0000-0000-0000524A0000}"/>
    <cellStyle name="Normal 2 2 7 3 2 2 2 5" xfId="19917" xr:uid="{00000000-0005-0000-0000-0000534A0000}"/>
    <cellStyle name="Normal 2 2 7 3 2 2 3" xfId="19918" xr:uid="{00000000-0005-0000-0000-0000544A0000}"/>
    <cellStyle name="Normal 2 2 7 3 2 2 3 2" xfId="19919" xr:uid="{00000000-0005-0000-0000-0000554A0000}"/>
    <cellStyle name="Normal 2 2 7 3 2 2 3 3" xfId="19920" xr:uid="{00000000-0005-0000-0000-0000564A0000}"/>
    <cellStyle name="Normal 2 2 7 3 2 2 4" xfId="19921" xr:uid="{00000000-0005-0000-0000-0000574A0000}"/>
    <cellStyle name="Normal 2 2 7 3 2 2 5" xfId="19922" xr:uid="{00000000-0005-0000-0000-0000584A0000}"/>
    <cellStyle name="Normal 2 2 7 3 2 2 6" xfId="19923" xr:uid="{00000000-0005-0000-0000-0000594A0000}"/>
    <cellStyle name="Normal 2 2 7 3 2 2 7" xfId="19924" xr:uid="{00000000-0005-0000-0000-00005A4A0000}"/>
    <cellStyle name="Normal 2 2 7 3 2 2 8" xfId="19925" xr:uid="{00000000-0005-0000-0000-00005B4A0000}"/>
    <cellStyle name="Normal 2 2 7 3 2 3" xfId="19926" xr:uid="{00000000-0005-0000-0000-00005C4A0000}"/>
    <cellStyle name="Normal 2 2 7 3 2 3 2" xfId="19927" xr:uid="{00000000-0005-0000-0000-00005D4A0000}"/>
    <cellStyle name="Normal 2 2 7 3 2 3 2 2" xfId="19928" xr:uid="{00000000-0005-0000-0000-00005E4A0000}"/>
    <cellStyle name="Normal 2 2 7 3 2 3 2 3" xfId="19929" xr:uid="{00000000-0005-0000-0000-00005F4A0000}"/>
    <cellStyle name="Normal 2 2 7 3 2 3 3" xfId="19930" xr:uid="{00000000-0005-0000-0000-0000604A0000}"/>
    <cellStyle name="Normal 2 2 7 3 2 3 4" xfId="19931" xr:uid="{00000000-0005-0000-0000-0000614A0000}"/>
    <cellStyle name="Normal 2 2 7 3 2 3 5" xfId="19932" xr:uid="{00000000-0005-0000-0000-0000624A0000}"/>
    <cellStyle name="Normal 2 2 7 3 2 4" xfId="19933" xr:uid="{00000000-0005-0000-0000-0000634A0000}"/>
    <cellStyle name="Normal 2 2 7 3 2 4 2" xfId="19934" xr:uid="{00000000-0005-0000-0000-0000644A0000}"/>
    <cellStyle name="Normal 2 2 7 3 2 4 3" xfId="19935" xr:uid="{00000000-0005-0000-0000-0000654A0000}"/>
    <cellStyle name="Normal 2 2 7 3 2 5" xfId="19936" xr:uid="{00000000-0005-0000-0000-0000664A0000}"/>
    <cellStyle name="Normal 2 2 7 3 2 5 2" xfId="19937" xr:uid="{00000000-0005-0000-0000-0000674A0000}"/>
    <cellStyle name="Normal 2 2 7 3 2 6" xfId="19938" xr:uid="{00000000-0005-0000-0000-0000684A0000}"/>
    <cellStyle name="Normal 2 2 7 3 2 6 2" xfId="19939" xr:uid="{00000000-0005-0000-0000-0000694A0000}"/>
    <cellStyle name="Normal 2 2 7 3 2 7" xfId="19940" xr:uid="{00000000-0005-0000-0000-00006A4A0000}"/>
    <cellStyle name="Normal 2 2 7 3 2 8" xfId="19941" xr:uid="{00000000-0005-0000-0000-00006B4A0000}"/>
    <cellStyle name="Normal 2 2 7 3 2 9" xfId="19942" xr:uid="{00000000-0005-0000-0000-00006C4A0000}"/>
    <cellStyle name="Normal 2 2 7 3 2_Age_Gender" xfId="19943" xr:uid="{00000000-0005-0000-0000-00006D4A0000}"/>
    <cellStyle name="Normal 2 2 7 3 3" xfId="19944" xr:uid="{00000000-0005-0000-0000-00006E4A0000}"/>
    <cellStyle name="Normal 2 2 7 3 3 2" xfId="19945" xr:uid="{00000000-0005-0000-0000-00006F4A0000}"/>
    <cellStyle name="Normal 2 2 7 3 3 2 2" xfId="19946" xr:uid="{00000000-0005-0000-0000-0000704A0000}"/>
    <cellStyle name="Normal 2 2 7 3 3 2 2 2" xfId="19947" xr:uid="{00000000-0005-0000-0000-0000714A0000}"/>
    <cellStyle name="Normal 2 2 7 3 3 2 2 3" xfId="19948" xr:uid="{00000000-0005-0000-0000-0000724A0000}"/>
    <cellStyle name="Normal 2 2 7 3 3 2 3" xfId="19949" xr:uid="{00000000-0005-0000-0000-0000734A0000}"/>
    <cellStyle name="Normal 2 2 7 3 3 2 4" xfId="19950" xr:uid="{00000000-0005-0000-0000-0000744A0000}"/>
    <cellStyle name="Normal 2 2 7 3 3 2 5" xfId="19951" xr:uid="{00000000-0005-0000-0000-0000754A0000}"/>
    <cellStyle name="Normal 2 2 7 3 3 3" xfId="19952" xr:uid="{00000000-0005-0000-0000-0000764A0000}"/>
    <cellStyle name="Normal 2 2 7 3 3 3 2" xfId="19953" xr:uid="{00000000-0005-0000-0000-0000774A0000}"/>
    <cellStyle name="Normal 2 2 7 3 3 3 3" xfId="19954" xr:uid="{00000000-0005-0000-0000-0000784A0000}"/>
    <cellStyle name="Normal 2 2 7 3 3 4" xfId="19955" xr:uid="{00000000-0005-0000-0000-0000794A0000}"/>
    <cellStyle name="Normal 2 2 7 3 3 5" xfId="19956" xr:uid="{00000000-0005-0000-0000-00007A4A0000}"/>
    <cellStyle name="Normal 2 2 7 3 3 6" xfId="19957" xr:uid="{00000000-0005-0000-0000-00007B4A0000}"/>
    <cellStyle name="Normal 2 2 7 3 3 7" xfId="19958" xr:uid="{00000000-0005-0000-0000-00007C4A0000}"/>
    <cellStyle name="Normal 2 2 7 3 3 8" xfId="19959" xr:uid="{00000000-0005-0000-0000-00007D4A0000}"/>
    <cellStyle name="Normal 2 2 7 3 4" xfId="19960" xr:uid="{00000000-0005-0000-0000-00007E4A0000}"/>
    <cellStyle name="Normal 2 2 7 3 4 2" xfId="19961" xr:uid="{00000000-0005-0000-0000-00007F4A0000}"/>
    <cellStyle name="Normal 2 2 7 3 4 2 2" xfId="19962" xr:uid="{00000000-0005-0000-0000-0000804A0000}"/>
    <cellStyle name="Normal 2 2 7 3 4 2 3" xfId="19963" xr:uid="{00000000-0005-0000-0000-0000814A0000}"/>
    <cellStyle name="Normal 2 2 7 3 4 3" xfId="19964" xr:uid="{00000000-0005-0000-0000-0000824A0000}"/>
    <cellStyle name="Normal 2 2 7 3 4 4" xfId="19965" xr:uid="{00000000-0005-0000-0000-0000834A0000}"/>
    <cellStyle name="Normal 2 2 7 3 4 5" xfId="19966" xr:uid="{00000000-0005-0000-0000-0000844A0000}"/>
    <cellStyle name="Normal 2 2 7 3 4 6" xfId="19967" xr:uid="{00000000-0005-0000-0000-0000854A0000}"/>
    <cellStyle name="Normal 2 2 7 3 4 7" xfId="19968" xr:uid="{00000000-0005-0000-0000-0000864A0000}"/>
    <cellStyle name="Normal 2 2 7 3 5" xfId="19969" xr:uid="{00000000-0005-0000-0000-0000874A0000}"/>
    <cellStyle name="Normal 2 2 7 3 5 2" xfId="19970" xr:uid="{00000000-0005-0000-0000-0000884A0000}"/>
    <cellStyle name="Normal 2 2 7 3 5 2 2" xfId="19971" xr:uid="{00000000-0005-0000-0000-0000894A0000}"/>
    <cellStyle name="Normal 2 2 7 3 5 2 3" xfId="19972" xr:uid="{00000000-0005-0000-0000-00008A4A0000}"/>
    <cellStyle name="Normal 2 2 7 3 5 3" xfId="19973" xr:uid="{00000000-0005-0000-0000-00008B4A0000}"/>
    <cellStyle name="Normal 2 2 7 3 5 4" xfId="19974" xr:uid="{00000000-0005-0000-0000-00008C4A0000}"/>
    <cellStyle name="Normal 2 2 7 3 5 5" xfId="19975" xr:uid="{00000000-0005-0000-0000-00008D4A0000}"/>
    <cellStyle name="Normal 2 2 7 3 6" xfId="19976" xr:uid="{00000000-0005-0000-0000-00008E4A0000}"/>
    <cellStyle name="Normal 2 2 7 3 6 2" xfId="19977" xr:uid="{00000000-0005-0000-0000-00008F4A0000}"/>
    <cellStyle name="Normal 2 2 7 3 6 3" xfId="19978" xr:uid="{00000000-0005-0000-0000-0000904A0000}"/>
    <cellStyle name="Normal 2 2 7 3 7" xfId="19979" xr:uid="{00000000-0005-0000-0000-0000914A0000}"/>
    <cellStyle name="Normal 2 2 7 3 7 2" xfId="19980" xr:uid="{00000000-0005-0000-0000-0000924A0000}"/>
    <cellStyle name="Normal 2 2 7 3 8" xfId="19981" xr:uid="{00000000-0005-0000-0000-0000934A0000}"/>
    <cellStyle name="Normal 2 2 7 3 8 2" xfId="19982" xr:uid="{00000000-0005-0000-0000-0000944A0000}"/>
    <cellStyle name="Normal 2 2 7 3 9" xfId="19983" xr:uid="{00000000-0005-0000-0000-0000954A0000}"/>
    <cellStyle name="Normal 2 2 7 3_Age_Gender" xfId="19984" xr:uid="{00000000-0005-0000-0000-0000964A0000}"/>
    <cellStyle name="Normal 2 2 7 4" xfId="1280" xr:uid="{00000000-0005-0000-0000-0000974A0000}"/>
    <cellStyle name="Normal 2 2 7 4 2" xfId="19985" xr:uid="{00000000-0005-0000-0000-0000984A0000}"/>
    <cellStyle name="Normal 2 2 7 4 2 2" xfId="19986" xr:uid="{00000000-0005-0000-0000-0000994A0000}"/>
    <cellStyle name="Normal 2 2 7 4 2 3" xfId="19987" xr:uid="{00000000-0005-0000-0000-00009A4A0000}"/>
    <cellStyle name="Normal 2 2 7 4 3" xfId="19988" xr:uid="{00000000-0005-0000-0000-00009B4A0000}"/>
    <cellStyle name="Normal 2 2 7 4 3 2" xfId="19989" xr:uid="{00000000-0005-0000-0000-00009C4A0000}"/>
    <cellStyle name="Normal 2 2 7 5" xfId="19990" xr:uid="{00000000-0005-0000-0000-00009D4A0000}"/>
    <cellStyle name="Normal 2 2 7 5 2" xfId="19991" xr:uid="{00000000-0005-0000-0000-00009E4A0000}"/>
    <cellStyle name="Normal 2 2 7 5 3" xfId="19992" xr:uid="{00000000-0005-0000-0000-00009F4A0000}"/>
    <cellStyle name="Normal 2 2 7 6" xfId="19993" xr:uid="{00000000-0005-0000-0000-0000A04A0000}"/>
    <cellStyle name="Normal 2 2 7 6 2" xfId="19994" xr:uid="{00000000-0005-0000-0000-0000A14A0000}"/>
    <cellStyle name="Normal 2 2 7 7" xfId="19995" xr:uid="{00000000-0005-0000-0000-0000A24A0000}"/>
    <cellStyle name="Normal 2 2 7 8" xfId="19996" xr:uid="{00000000-0005-0000-0000-0000A34A0000}"/>
    <cellStyle name="Normal 2 2 7 8 2" xfId="19997" xr:uid="{00000000-0005-0000-0000-0000A44A0000}"/>
    <cellStyle name="Normal 2 2 7 9" xfId="19998" xr:uid="{00000000-0005-0000-0000-0000A54A0000}"/>
    <cellStyle name="Normal 2 2 8" xfId="328" xr:uid="{00000000-0005-0000-0000-0000A64A0000}"/>
    <cellStyle name="Normal 2 2 8 10" xfId="19999" xr:uid="{00000000-0005-0000-0000-0000A74A0000}"/>
    <cellStyle name="Normal 2 2 8 2" xfId="1281" xr:uid="{00000000-0005-0000-0000-0000A84A0000}"/>
    <cellStyle name="Normal 2 2 8 2 2" xfId="1282" xr:uid="{00000000-0005-0000-0000-0000A94A0000}"/>
    <cellStyle name="Normal 2 2 8 2 2 2" xfId="20000" xr:uid="{00000000-0005-0000-0000-0000AA4A0000}"/>
    <cellStyle name="Normal 2 2 8 2 2 2 2" xfId="20001" xr:uid="{00000000-0005-0000-0000-0000AB4A0000}"/>
    <cellStyle name="Normal 2 2 8 2 2 2 3" xfId="20002" xr:uid="{00000000-0005-0000-0000-0000AC4A0000}"/>
    <cellStyle name="Normal 2 2 8 2 2 3" xfId="20003" xr:uid="{00000000-0005-0000-0000-0000AD4A0000}"/>
    <cellStyle name="Normal 2 2 8 2 2 3 2" xfId="20004" xr:uid="{00000000-0005-0000-0000-0000AE4A0000}"/>
    <cellStyle name="Normal 2 2 8 2 3" xfId="20005" xr:uid="{00000000-0005-0000-0000-0000AF4A0000}"/>
    <cellStyle name="Normal 2 2 8 2 3 2" xfId="20006" xr:uid="{00000000-0005-0000-0000-0000B04A0000}"/>
    <cellStyle name="Normal 2 2 8 2 3 3" xfId="20007" xr:uid="{00000000-0005-0000-0000-0000B14A0000}"/>
    <cellStyle name="Normal 2 2 8 2 4" xfId="20008" xr:uid="{00000000-0005-0000-0000-0000B24A0000}"/>
    <cellStyle name="Normal 2 2 8 2 4 2" xfId="20009" xr:uid="{00000000-0005-0000-0000-0000B34A0000}"/>
    <cellStyle name="Normal 2 2 8 3" xfId="1283" xr:uid="{00000000-0005-0000-0000-0000B44A0000}"/>
    <cellStyle name="Normal 2 2 8 3 10" xfId="20010" xr:uid="{00000000-0005-0000-0000-0000B54A0000}"/>
    <cellStyle name="Normal 2 2 8 3 11" xfId="20011" xr:uid="{00000000-0005-0000-0000-0000B64A0000}"/>
    <cellStyle name="Normal 2 2 8 3 12" xfId="20012" xr:uid="{00000000-0005-0000-0000-0000B74A0000}"/>
    <cellStyle name="Normal 2 2 8 3 2" xfId="20013" xr:uid="{00000000-0005-0000-0000-0000B84A0000}"/>
    <cellStyle name="Normal 2 2 8 3 2 10" xfId="20014" xr:uid="{00000000-0005-0000-0000-0000B94A0000}"/>
    <cellStyle name="Normal 2 2 8 3 2 2" xfId="20015" xr:uid="{00000000-0005-0000-0000-0000BA4A0000}"/>
    <cellStyle name="Normal 2 2 8 3 2 2 2" xfId="20016" xr:uid="{00000000-0005-0000-0000-0000BB4A0000}"/>
    <cellStyle name="Normal 2 2 8 3 2 2 2 2" xfId="20017" xr:uid="{00000000-0005-0000-0000-0000BC4A0000}"/>
    <cellStyle name="Normal 2 2 8 3 2 2 2 2 2" xfId="20018" xr:uid="{00000000-0005-0000-0000-0000BD4A0000}"/>
    <cellStyle name="Normal 2 2 8 3 2 2 2 2 3" xfId="20019" xr:uid="{00000000-0005-0000-0000-0000BE4A0000}"/>
    <cellStyle name="Normal 2 2 8 3 2 2 2 3" xfId="20020" xr:uid="{00000000-0005-0000-0000-0000BF4A0000}"/>
    <cellStyle name="Normal 2 2 8 3 2 2 2 4" xfId="20021" xr:uid="{00000000-0005-0000-0000-0000C04A0000}"/>
    <cellStyle name="Normal 2 2 8 3 2 2 2 5" xfId="20022" xr:uid="{00000000-0005-0000-0000-0000C14A0000}"/>
    <cellStyle name="Normal 2 2 8 3 2 2 3" xfId="20023" xr:uid="{00000000-0005-0000-0000-0000C24A0000}"/>
    <cellStyle name="Normal 2 2 8 3 2 2 3 2" xfId="20024" xr:uid="{00000000-0005-0000-0000-0000C34A0000}"/>
    <cellStyle name="Normal 2 2 8 3 2 2 3 3" xfId="20025" xr:uid="{00000000-0005-0000-0000-0000C44A0000}"/>
    <cellStyle name="Normal 2 2 8 3 2 2 4" xfId="20026" xr:uid="{00000000-0005-0000-0000-0000C54A0000}"/>
    <cellStyle name="Normal 2 2 8 3 2 2 5" xfId="20027" xr:uid="{00000000-0005-0000-0000-0000C64A0000}"/>
    <cellStyle name="Normal 2 2 8 3 2 2 6" xfId="20028" xr:uid="{00000000-0005-0000-0000-0000C74A0000}"/>
    <cellStyle name="Normal 2 2 8 3 2 2 7" xfId="20029" xr:uid="{00000000-0005-0000-0000-0000C84A0000}"/>
    <cellStyle name="Normal 2 2 8 3 2 2 8" xfId="20030" xr:uid="{00000000-0005-0000-0000-0000C94A0000}"/>
    <cellStyle name="Normal 2 2 8 3 2 3" xfId="20031" xr:uid="{00000000-0005-0000-0000-0000CA4A0000}"/>
    <cellStyle name="Normal 2 2 8 3 2 3 2" xfId="20032" xr:uid="{00000000-0005-0000-0000-0000CB4A0000}"/>
    <cellStyle name="Normal 2 2 8 3 2 3 2 2" xfId="20033" xr:uid="{00000000-0005-0000-0000-0000CC4A0000}"/>
    <cellStyle name="Normal 2 2 8 3 2 3 2 3" xfId="20034" xr:uid="{00000000-0005-0000-0000-0000CD4A0000}"/>
    <cellStyle name="Normal 2 2 8 3 2 3 3" xfId="20035" xr:uid="{00000000-0005-0000-0000-0000CE4A0000}"/>
    <cellStyle name="Normal 2 2 8 3 2 3 4" xfId="20036" xr:uid="{00000000-0005-0000-0000-0000CF4A0000}"/>
    <cellStyle name="Normal 2 2 8 3 2 3 5" xfId="20037" xr:uid="{00000000-0005-0000-0000-0000D04A0000}"/>
    <cellStyle name="Normal 2 2 8 3 2 4" xfId="20038" xr:uid="{00000000-0005-0000-0000-0000D14A0000}"/>
    <cellStyle name="Normal 2 2 8 3 2 4 2" xfId="20039" xr:uid="{00000000-0005-0000-0000-0000D24A0000}"/>
    <cellStyle name="Normal 2 2 8 3 2 4 3" xfId="20040" xr:uid="{00000000-0005-0000-0000-0000D34A0000}"/>
    <cellStyle name="Normal 2 2 8 3 2 5" xfId="20041" xr:uid="{00000000-0005-0000-0000-0000D44A0000}"/>
    <cellStyle name="Normal 2 2 8 3 2 5 2" xfId="20042" xr:uid="{00000000-0005-0000-0000-0000D54A0000}"/>
    <cellStyle name="Normal 2 2 8 3 2 6" xfId="20043" xr:uid="{00000000-0005-0000-0000-0000D64A0000}"/>
    <cellStyle name="Normal 2 2 8 3 2 6 2" xfId="20044" xr:uid="{00000000-0005-0000-0000-0000D74A0000}"/>
    <cellStyle name="Normal 2 2 8 3 2 7" xfId="20045" xr:uid="{00000000-0005-0000-0000-0000D84A0000}"/>
    <cellStyle name="Normal 2 2 8 3 2 8" xfId="20046" xr:uid="{00000000-0005-0000-0000-0000D94A0000}"/>
    <cellStyle name="Normal 2 2 8 3 2 9" xfId="20047" xr:uid="{00000000-0005-0000-0000-0000DA4A0000}"/>
    <cellStyle name="Normal 2 2 8 3 2_Age_Gender" xfId="20048" xr:uid="{00000000-0005-0000-0000-0000DB4A0000}"/>
    <cellStyle name="Normal 2 2 8 3 3" xfId="20049" xr:uid="{00000000-0005-0000-0000-0000DC4A0000}"/>
    <cellStyle name="Normal 2 2 8 3 3 2" xfId="20050" xr:uid="{00000000-0005-0000-0000-0000DD4A0000}"/>
    <cellStyle name="Normal 2 2 8 3 3 2 2" xfId="20051" xr:uid="{00000000-0005-0000-0000-0000DE4A0000}"/>
    <cellStyle name="Normal 2 2 8 3 3 2 2 2" xfId="20052" xr:uid="{00000000-0005-0000-0000-0000DF4A0000}"/>
    <cellStyle name="Normal 2 2 8 3 3 2 2 3" xfId="20053" xr:uid="{00000000-0005-0000-0000-0000E04A0000}"/>
    <cellStyle name="Normal 2 2 8 3 3 2 3" xfId="20054" xr:uid="{00000000-0005-0000-0000-0000E14A0000}"/>
    <cellStyle name="Normal 2 2 8 3 3 2 4" xfId="20055" xr:uid="{00000000-0005-0000-0000-0000E24A0000}"/>
    <cellStyle name="Normal 2 2 8 3 3 2 5" xfId="20056" xr:uid="{00000000-0005-0000-0000-0000E34A0000}"/>
    <cellStyle name="Normal 2 2 8 3 3 3" xfId="20057" xr:uid="{00000000-0005-0000-0000-0000E44A0000}"/>
    <cellStyle name="Normal 2 2 8 3 3 3 2" xfId="20058" xr:uid="{00000000-0005-0000-0000-0000E54A0000}"/>
    <cellStyle name="Normal 2 2 8 3 3 3 3" xfId="20059" xr:uid="{00000000-0005-0000-0000-0000E64A0000}"/>
    <cellStyle name="Normal 2 2 8 3 3 4" xfId="20060" xr:uid="{00000000-0005-0000-0000-0000E74A0000}"/>
    <cellStyle name="Normal 2 2 8 3 3 5" xfId="20061" xr:uid="{00000000-0005-0000-0000-0000E84A0000}"/>
    <cellStyle name="Normal 2 2 8 3 3 6" xfId="20062" xr:uid="{00000000-0005-0000-0000-0000E94A0000}"/>
    <cellStyle name="Normal 2 2 8 3 3 7" xfId="20063" xr:uid="{00000000-0005-0000-0000-0000EA4A0000}"/>
    <cellStyle name="Normal 2 2 8 3 3 8" xfId="20064" xr:uid="{00000000-0005-0000-0000-0000EB4A0000}"/>
    <cellStyle name="Normal 2 2 8 3 4" xfId="20065" xr:uid="{00000000-0005-0000-0000-0000EC4A0000}"/>
    <cellStyle name="Normal 2 2 8 3 4 2" xfId="20066" xr:uid="{00000000-0005-0000-0000-0000ED4A0000}"/>
    <cellStyle name="Normal 2 2 8 3 4 2 2" xfId="20067" xr:uid="{00000000-0005-0000-0000-0000EE4A0000}"/>
    <cellStyle name="Normal 2 2 8 3 4 2 3" xfId="20068" xr:uid="{00000000-0005-0000-0000-0000EF4A0000}"/>
    <cellStyle name="Normal 2 2 8 3 4 3" xfId="20069" xr:uid="{00000000-0005-0000-0000-0000F04A0000}"/>
    <cellStyle name="Normal 2 2 8 3 4 4" xfId="20070" xr:uid="{00000000-0005-0000-0000-0000F14A0000}"/>
    <cellStyle name="Normal 2 2 8 3 4 5" xfId="20071" xr:uid="{00000000-0005-0000-0000-0000F24A0000}"/>
    <cellStyle name="Normal 2 2 8 3 4 6" xfId="20072" xr:uid="{00000000-0005-0000-0000-0000F34A0000}"/>
    <cellStyle name="Normal 2 2 8 3 4 7" xfId="20073" xr:uid="{00000000-0005-0000-0000-0000F44A0000}"/>
    <cellStyle name="Normal 2 2 8 3 5" xfId="20074" xr:uid="{00000000-0005-0000-0000-0000F54A0000}"/>
    <cellStyle name="Normal 2 2 8 3 5 2" xfId="20075" xr:uid="{00000000-0005-0000-0000-0000F64A0000}"/>
    <cellStyle name="Normal 2 2 8 3 5 2 2" xfId="20076" xr:uid="{00000000-0005-0000-0000-0000F74A0000}"/>
    <cellStyle name="Normal 2 2 8 3 5 2 3" xfId="20077" xr:uid="{00000000-0005-0000-0000-0000F84A0000}"/>
    <cellStyle name="Normal 2 2 8 3 5 3" xfId="20078" xr:uid="{00000000-0005-0000-0000-0000F94A0000}"/>
    <cellStyle name="Normal 2 2 8 3 5 4" xfId="20079" xr:uid="{00000000-0005-0000-0000-0000FA4A0000}"/>
    <cellStyle name="Normal 2 2 8 3 5 5" xfId="20080" xr:uid="{00000000-0005-0000-0000-0000FB4A0000}"/>
    <cellStyle name="Normal 2 2 8 3 6" xfId="20081" xr:uid="{00000000-0005-0000-0000-0000FC4A0000}"/>
    <cellStyle name="Normal 2 2 8 3 6 2" xfId="20082" xr:uid="{00000000-0005-0000-0000-0000FD4A0000}"/>
    <cellStyle name="Normal 2 2 8 3 6 3" xfId="20083" xr:uid="{00000000-0005-0000-0000-0000FE4A0000}"/>
    <cellStyle name="Normal 2 2 8 3 7" xfId="20084" xr:uid="{00000000-0005-0000-0000-0000FF4A0000}"/>
    <cellStyle name="Normal 2 2 8 3 7 2" xfId="20085" xr:uid="{00000000-0005-0000-0000-0000004B0000}"/>
    <cellStyle name="Normal 2 2 8 3 8" xfId="20086" xr:uid="{00000000-0005-0000-0000-0000014B0000}"/>
    <cellStyle name="Normal 2 2 8 3 8 2" xfId="20087" xr:uid="{00000000-0005-0000-0000-0000024B0000}"/>
    <cellStyle name="Normal 2 2 8 3 9" xfId="20088" xr:uid="{00000000-0005-0000-0000-0000034B0000}"/>
    <cellStyle name="Normal 2 2 8 3_Age_Gender" xfId="20089" xr:uid="{00000000-0005-0000-0000-0000044B0000}"/>
    <cellStyle name="Normal 2 2 8 4" xfId="1284" xr:uid="{00000000-0005-0000-0000-0000054B0000}"/>
    <cellStyle name="Normal 2 2 8 4 2" xfId="20090" xr:uid="{00000000-0005-0000-0000-0000064B0000}"/>
    <cellStyle name="Normal 2 2 8 4 2 2" xfId="20091" xr:uid="{00000000-0005-0000-0000-0000074B0000}"/>
    <cellStyle name="Normal 2 2 8 4 2 3" xfId="20092" xr:uid="{00000000-0005-0000-0000-0000084B0000}"/>
    <cellStyle name="Normal 2 2 8 4 3" xfId="20093" xr:uid="{00000000-0005-0000-0000-0000094B0000}"/>
    <cellStyle name="Normal 2 2 8 4 3 2" xfId="20094" xr:uid="{00000000-0005-0000-0000-00000A4B0000}"/>
    <cellStyle name="Normal 2 2 8 5" xfId="20095" xr:uid="{00000000-0005-0000-0000-00000B4B0000}"/>
    <cellStyle name="Normal 2 2 8 5 2" xfId="20096" xr:uid="{00000000-0005-0000-0000-00000C4B0000}"/>
    <cellStyle name="Normal 2 2 8 5 3" xfId="20097" xr:uid="{00000000-0005-0000-0000-00000D4B0000}"/>
    <cellStyle name="Normal 2 2 8 6" xfId="20098" xr:uid="{00000000-0005-0000-0000-00000E4B0000}"/>
    <cellStyle name="Normal 2 2 8 6 2" xfId="20099" xr:uid="{00000000-0005-0000-0000-00000F4B0000}"/>
    <cellStyle name="Normal 2 2 8 7" xfId="20100" xr:uid="{00000000-0005-0000-0000-0000104B0000}"/>
    <cellStyle name="Normal 2 2 8 8" xfId="20101" xr:uid="{00000000-0005-0000-0000-0000114B0000}"/>
    <cellStyle name="Normal 2 2 8 8 2" xfId="20102" xr:uid="{00000000-0005-0000-0000-0000124B0000}"/>
    <cellStyle name="Normal 2 2 8 9" xfId="20103" xr:uid="{00000000-0005-0000-0000-0000134B0000}"/>
    <cellStyle name="Normal 2 2 9" xfId="329" xr:uid="{00000000-0005-0000-0000-0000144B0000}"/>
    <cellStyle name="Normal 2 2 9 2" xfId="1285" xr:uid="{00000000-0005-0000-0000-0000154B0000}"/>
    <cellStyle name="Normal 2 2 9 2 2" xfId="1286" xr:uid="{00000000-0005-0000-0000-0000164B0000}"/>
    <cellStyle name="Normal 2 2 9 2 2 2" xfId="20104" xr:uid="{00000000-0005-0000-0000-0000174B0000}"/>
    <cellStyle name="Normal 2 2 9 2 2 2 2" xfId="20105" xr:uid="{00000000-0005-0000-0000-0000184B0000}"/>
    <cellStyle name="Normal 2 2 9 2 2 2 3" xfId="20106" xr:uid="{00000000-0005-0000-0000-0000194B0000}"/>
    <cellStyle name="Normal 2 2 9 2 2 3" xfId="20107" xr:uid="{00000000-0005-0000-0000-00001A4B0000}"/>
    <cellStyle name="Normal 2 2 9 2 2 3 2" xfId="20108" xr:uid="{00000000-0005-0000-0000-00001B4B0000}"/>
    <cellStyle name="Normal 2 2 9 2 3" xfId="20109" xr:uid="{00000000-0005-0000-0000-00001C4B0000}"/>
    <cellStyle name="Normal 2 2 9 2 3 2" xfId="20110" xr:uid="{00000000-0005-0000-0000-00001D4B0000}"/>
    <cellStyle name="Normal 2 2 9 2 3 3" xfId="20111" xr:uid="{00000000-0005-0000-0000-00001E4B0000}"/>
    <cellStyle name="Normal 2 2 9 2 4" xfId="20112" xr:uid="{00000000-0005-0000-0000-00001F4B0000}"/>
    <cellStyle name="Normal 2 2 9 2 4 2" xfId="20113" xr:uid="{00000000-0005-0000-0000-0000204B0000}"/>
    <cellStyle name="Normal 2 2 9 2 5" xfId="20114" xr:uid="{00000000-0005-0000-0000-0000214B0000}"/>
    <cellStyle name="Normal 2 2 9 3" xfId="1287" xr:uid="{00000000-0005-0000-0000-0000224B0000}"/>
    <cellStyle name="Normal 2 2 9 3 2" xfId="20115" xr:uid="{00000000-0005-0000-0000-0000234B0000}"/>
    <cellStyle name="Normal 2 2 9 3 3" xfId="20116" xr:uid="{00000000-0005-0000-0000-0000244B0000}"/>
    <cellStyle name="Normal 2 2 9 3_Age_Gender" xfId="20117" xr:uid="{00000000-0005-0000-0000-0000254B0000}"/>
    <cellStyle name="Normal 2 2 9 4" xfId="1288" xr:uid="{00000000-0005-0000-0000-0000264B0000}"/>
    <cellStyle name="Normal 2 2 9 4 2" xfId="20118" xr:uid="{00000000-0005-0000-0000-0000274B0000}"/>
    <cellStyle name="Normal 2 2 9 4 2 2" xfId="20119" xr:uid="{00000000-0005-0000-0000-0000284B0000}"/>
    <cellStyle name="Normal 2 2 9 4 2 3" xfId="20120" xr:uid="{00000000-0005-0000-0000-0000294B0000}"/>
    <cellStyle name="Normal 2 2 9 4 3" xfId="20121" xr:uid="{00000000-0005-0000-0000-00002A4B0000}"/>
    <cellStyle name="Normal 2 2 9 4 3 2" xfId="20122" xr:uid="{00000000-0005-0000-0000-00002B4B0000}"/>
    <cellStyle name="Normal 2 2 9 5" xfId="20123" xr:uid="{00000000-0005-0000-0000-00002C4B0000}"/>
    <cellStyle name="Normal 2 2 9 5 2" xfId="20124" xr:uid="{00000000-0005-0000-0000-00002D4B0000}"/>
    <cellStyle name="Normal 2 2 9 5 3" xfId="20125" xr:uid="{00000000-0005-0000-0000-00002E4B0000}"/>
    <cellStyle name="Normal 2 2 9 6" xfId="20126" xr:uid="{00000000-0005-0000-0000-00002F4B0000}"/>
    <cellStyle name="Normal 2 2 9 6 2" xfId="20127" xr:uid="{00000000-0005-0000-0000-0000304B0000}"/>
    <cellStyle name="Normal 2 2 9 7" xfId="20128" xr:uid="{00000000-0005-0000-0000-0000314B0000}"/>
    <cellStyle name="Normal 2 2 9 8" xfId="20129" xr:uid="{00000000-0005-0000-0000-0000324B0000}"/>
    <cellStyle name="Normal 2 2_Age_Gender" xfId="20130" xr:uid="{00000000-0005-0000-0000-0000334B0000}"/>
    <cellStyle name="Normal 2 20" xfId="1289" xr:uid="{00000000-0005-0000-0000-0000344B0000}"/>
    <cellStyle name="Normal 2 20 10" xfId="20131" xr:uid="{00000000-0005-0000-0000-0000354B0000}"/>
    <cellStyle name="Normal 2 20 10 2" xfId="20132" xr:uid="{00000000-0005-0000-0000-0000364B0000}"/>
    <cellStyle name="Normal 2 20 10 3" xfId="20133" xr:uid="{00000000-0005-0000-0000-0000374B0000}"/>
    <cellStyle name="Normal 2 20 11" xfId="20134" xr:uid="{00000000-0005-0000-0000-0000384B0000}"/>
    <cellStyle name="Normal 2 20 11 2" xfId="20135" xr:uid="{00000000-0005-0000-0000-0000394B0000}"/>
    <cellStyle name="Normal 2 20 12" xfId="20136" xr:uid="{00000000-0005-0000-0000-00003A4B0000}"/>
    <cellStyle name="Normal 2 20 12 2" xfId="20137" xr:uid="{00000000-0005-0000-0000-00003B4B0000}"/>
    <cellStyle name="Normal 2 20 13" xfId="20138" xr:uid="{00000000-0005-0000-0000-00003C4B0000}"/>
    <cellStyle name="Normal 2 20 14" xfId="20139" xr:uid="{00000000-0005-0000-0000-00003D4B0000}"/>
    <cellStyle name="Normal 2 20 15" xfId="20140" xr:uid="{00000000-0005-0000-0000-00003E4B0000}"/>
    <cellStyle name="Normal 2 20 16" xfId="20141" xr:uid="{00000000-0005-0000-0000-00003F4B0000}"/>
    <cellStyle name="Normal 2 20 2" xfId="20142" xr:uid="{00000000-0005-0000-0000-0000404B0000}"/>
    <cellStyle name="Normal 2 20 2 10" xfId="20143" xr:uid="{00000000-0005-0000-0000-0000414B0000}"/>
    <cellStyle name="Normal 2 20 2 2" xfId="20144" xr:uid="{00000000-0005-0000-0000-0000424B0000}"/>
    <cellStyle name="Normal 2 20 2 2 2" xfId="20145" xr:uid="{00000000-0005-0000-0000-0000434B0000}"/>
    <cellStyle name="Normal 2 20 2 2 2 2" xfId="20146" xr:uid="{00000000-0005-0000-0000-0000444B0000}"/>
    <cellStyle name="Normal 2 20 2 2 2 2 2" xfId="20147" xr:uid="{00000000-0005-0000-0000-0000454B0000}"/>
    <cellStyle name="Normal 2 20 2 2 2 2 3" xfId="20148" xr:uid="{00000000-0005-0000-0000-0000464B0000}"/>
    <cellStyle name="Normal 2 20 2 2 2 3" xfId="20149" xr:uid="{00000000-0005-0000-0000-0000474B0000}"/>
    <cellStyle name="Normal 2 20 2 2 2 4" xfId="20150" xr:uid="{00000000-0005-0000-0000-0000484B0000}"/>
    <cellStyle name="Normal 2 20 2 2 2 5" xfId="20151" xr:uid="{00000000-0005-0000-0000-0000494B0000}"/>
    <cellStyle name="Normal 2 20 2 2 3" xfId="20152" xr:uid="{00000000-0005-0000-0000-00004A4B0000}"/>
    <cellStyle name="Normal 2 20 2 2 3 2" xfId="20153" xr:uid="{00000000-0005-0000-0000-00004B4B0000}"/>
    <cellStyle name="Normal 2 20 2 2 3 3" xfId="20154" xr:uid="{00000000-0005-0000-0000-00004C4B0000}"/>
    <cellStyle name="Normal 2 20 2 2 4" xfId="20155" xr:uid="{00000000-0005-0000-0000-00004D4B0000}"/>
    <cellStyle name="Normal 2 20 2 2 5" xfId="20156" xr:uid="{00000000-0005-0000-0000-00004E4B0000}"/>
    <cellStyle name="Normal 2 20 2 2 6" xfId="20157" xr:uid="{00000000-0005-0000-0000-00004F4B0000}"/>
    <cellStyle name="Normal 2 20 2 2 7" xfId="20158" xr:uid="{00000000-0005-0000-0000-0000504B0000}"/>
    <cellStyle name="Normal 2 20 2 2 8" xfId="20159" xr:uid="{00000000-0005-0000-0000-0000514B0000}"/>
    <cellStyle name="Normal 2 20 2 3" xfId="20160" xr:uid="{00000000-0005-0000-0000-0000524B0000}"/>
    <cellStyle name="Normal 2 20 2 3 2" xfId="20161" xr:uid="{00000000-0005-0000-0000-0000534B0000}"/>
    <cellStyle name="Normal 2 20 2 3 2 2" xfId="20162" xr:uid="{00000000-0005-0000-0000-0000544B0000}"/>
    <cellStyle name="Normal 2 20 2 3 2 3" xfId="20163" xr:uid="{00000000-0005-0000-0000-0000554B0000}"/>
    <cellStyle name="Normal 2 20 2 3 3" xfId="20164" xr:uid="{00000000-0005-0000-0000-0000564B0000}"/>
    <cellStyle name="Normal 2 20 2 3 4" xfId="20165" xr:uid="{00000000-0005-0000-0000-0000574B0000}"/>
    <cellStyle name="Normal 2 20 2 3 5" xfId="20166" xr:uid="{00000000-0005-0000-0000-0000584B0000}"/>
    <cellStyle name="Normal 2 20 2 4" xfId="20167" xr:uid="{00000000-0005-0000-0000-0000594B0000}"/>
    <cellStyle name="Normal 2 20 2 4 2" xfId="20168" xr:uid="{00000000-0005-0000-0000-00005A4B0000}"/>
    <cellStyle name="Normal 2 20 2 4 3" xfId="20169" xr:uid="{00000000-0005-0000-0000-00005B4B0000}"/>
    <cellStyle name="Normal 2 20 2 5" xfId="20170" xr:uid="{00000000-0005-0000-0000-00005C4B0000}"/>
    <cellStyle name="Normal 2 20 2 5 2" xfId="20171" xr:uid="{00000000-0005-0000-0000-00005D4B0000}"/>
    <cellStyle name="Normal 2 20 2 6" xfId="20172" xr:uid="{00000000-0005-0000-0000-00005E4B0000}"/>
    <cellStyle name="Normal 2 20 2 6 2" xfId="20173" xr:uid="{00000000-0005-0000-0000-00005F4B0000}"/>
    <cellStyle name="Normal 2 20 2 7" xfId="20174" xr:uid="{00000000-0005-0000-0000-0000604B0000}"/>
    <cellStyle name="Normal 2 20 2 8" xfId="20175" xr:uid="{00000000-0005-0000-0000-0000614B0000}"/>
    <cellStyle name="Normal 2 20 2 9" xfId="20176" xr:uid="{00000000-0005-0000-0000-0000624B0000}"/>
    <cellStyle name="Normal 2 20 2_Age_Gender" xfId="20177" xr:uid="{00000000-0005-0000-0000-0000634B0000}"/>
    <cellStyle name="Normal 2 20 3" xfId="20178" xr:uid="{00000000-0005-0000-0000-0000644B0000}"/>
    <cellStyle name="Normal 2 20 3 2" xfId="20179" xr:uid="{00000000-0005-0000-0000-0000654B0000}"/>
    <cellStyle name="Normal 2 20 3 2 2" xfId="20180" xr:uid="{00000000-0005-0000-0000-0000664B0000}"/>
    <cellStyle name="Normal 2 20 3 2 2 2" xfId="20181" xr:uid="{00000000-0005-0000-0000-0000674B0000}"/>
    <cellStyle name="Normal 2 20 3 2 2 3" xfId="20182" xr:uid="{00000000-0005-0000-0000-0000684B0000}"/>
    <cellStyle name="Normal 2 20 3 2 3" xfId="20183" xr:uid="{00000000-0005-0000-0000-0000694B0000}"/>
    <cellStyle name="Normal 2 20 3 2 4" xfId="20184" xr:uid="{00000000-0005-0000-0000-00006A4B0000}"/>
    <cellStyle name="Normal 2 20 3 2 5" xfId="20185" xr:uid="{00000000-0005-0000-0000-00006B4B0000}"/>
    <cellStyle name="Normal 2 20 3 3" xfId="20186" xr:uid="{00000000-0005-0000-0000-00006C4B0000}"/>
    <cellStyle name="Normal 2 20 3 3 2" xfId="20187" xr:uid="{00000000-0005-0000-0000-00006D4B0000}"/>
    <cellStyle name="Normal 2 20 3 3 3" xfId="20188" xr:uid="{00000000-0005-0000-0000-00006E4B0000}"/>
    <cellStyle name="Normal 2 20 3 4" xfId="20189" xr:uid="{00000000-0005-0000-0000-00006F4B0000}"/>
    <cellStyle name="Normal 2 20 3 5" xfId="20190" xr:uid="{00000000-0005-0000-0000-0000704B0000}"/>
    <cellStyle name="Normal 2 20 3 6" xfId="20191" xr:uid="{00000000-0005-0000-0000-0000714B0000}"/>
    <cellStyle name="Normal 2 20 3 7" xfId="20192" xr:uid="{00000000-0005-0000-0000-0000724B0000}"/>
    <cellStyle name="Normal 2 20 3 8" xfId="20193" xr:uid="{00000000-0005-0000-0000-0000734B0000}"/>
    <cellStyle name="Normal 2 20 4" xfId="20194" xr:uid="{00000000-0005-0000-0000-0000744B0000}"/>
    <cellStyle name="Normal 2 20 4 2" xfId="20195" xr:uid="{00000000-0005-0000-0000-0000754B0000}"/>
    <cellStyle name="Normal 2 20 4 2 2" xfId="20196" xr:uid="{00000000-0005-0000-0000-0000764B0000}"/>
    <cellStyle name="Normal 2 20 4 2 3" xfId="20197" xr:uid="{00000000-0005-0000-0000-0000774B0000}"/>
    <cellStyle name="Normal 2 20 4 3" xfId="20198" xr:uid="{00000000-0005-0000-0000-0000784B0000}"/>
    <cellStyle name="Normal 2 20 4 4" xfId="20199" xr:uid="{00000000-0005-0000-0000-0000794B0000}"/>
    <cellStyle name="Normal 2 20 4 5" xfId="20200" xr:uid="{00000000-0005-0000-0000-00007A4B0000}"/>
    <cellStyle name="Normal 2 20 4 6" xfId="20201" xr:uid="{00000000-0005-0000-0000-00007B4B0000}"/>
    <cellStyle name="Normal 2 20 4 7" xfId="20202" xr:uid="{00000000-0005-0000-0000-00007C4B0000}"/>
    <cellStyle name="Normal 2 20 5" xfId="20203" xr:uid="{00000000-0005-0000-0000-00007D4B0000}"/>
    <cellStyle name="Normal 2 20 5 2" xfId="20204" xr:uid="{00000000-0005-0000-0000-00007E4B0000}"/>
    <cellStyle name="Normal 2 20 5 2 2" xfId="20205" xr:uid="{00000000-0005-0000-0000-00007F4B0000}"/>
    <cellStyle name="Normal 2 20 5 2 3" xfId="20206" xr:uid="{00000000-0005-0000-0000-0000804B0000}"/>
    <cellStyle name="Normal 2 20 5 3" xfId="20207" xr:uid="{00000000-0005-0000-0000-0000814B0000}"/>
    <cellStyle name="Normal 2 20 5 4" xfId="20208" xr:uid="{00000000-0005-0000-0000-0000824B0000}"/>
    <cellStyle name="Normal 2 20 5 5" xfId="20209" xr:uid="{00000000-0005-0000-0000-0000834B0000}"/>
    <cellStyle name="Normal 2 20 6" xfId="20210" xr:uid="{00000000-0005-0000-0000-0000844B0000}"/>
    <cellStyle name="Normal 2 20 6 2" xfId="20211" xr:uid="{00000000-0005-0000-0000-0000854B0000}"/>
    <cellStyle name="Normal 2 20 6 3" xfId="20212" xr:uid="{00000000-0005-0000-0000-0000864B0000}"/>
    <cellStyle name="Normal 2 20 7" xfId="20213" xr:uid="{00000000-0005-0000-0000-0000874B0000}"/>
    <cellStyle name="Normal 2 20 7 2" xfId="20214" xr:uid="{00000000-0005-0000-0000-0000884B0000}"/>
    <cellStyle name="Normal 2 20 7 3" xfId="20215" xr:uid="{00000000-0005-0000-0000-0000894B0000}"/>
    <cellStyle name="Normal 2 20 8" xfId="20216" xr:uid="{00000000-0005-0000-0000-00008A4B0000}"/>
    <cellStyle name="Normal 2 20 8 2" xfId="20217" xr:uid="{00000000-0005-0000-0000-00008B4B0000}"/>
    <cellStyle name="Normal 2 20 8 3" xfId="20218" xr:uid="{00000000-0005-0000-0000-00008C4B0000}"/>
    <cellStyle name="Normal 2 20 9" xfId="20219" xr:uid="{00000000-0005-0000-0000-00008D4B0000}"/>
    <cellStyle name="Normal 2 20 9 2" xfId="20220" xr:uid="{00000000-0005-0000-0000-00008E4B0000}"/>
    <cellStyle name="Normal 2 20 9 3" xfId="20221" xr:uid="{00000000-0005-0000-0000-00008F4B0000}"/>
    <cellStyle name="Normal 2 20_Age_Gender" xfId="20222" xr:uid="{00000000-0005-0000-0000-0000904B0000}"/>
    <cellStyle name="Normal 2 21" xfId="1290" xr:uid="{00000000-0005-0000-0000-0000914B0000}"/>
    <cellStyle name="Normal 2 21 10" xfId="20223" xr:uid="{00000000-0005-0000-0000-0000924B0000}"/>
    <cellStyle name="Normal 2 21 10 2" xfId="20224" xr:uid="{00000000-0005-0000-0000-0000934B0000}"/>
    <cellStyle name="Normal 2 21 10 3" xfId="20225" xr:uid="{00000000-0005-0000-0000-0000944B0000}"/>
    <cellStyle name="Normal 2 21 11" xfId="20226" xr:uid="{00000000-0005-0000-0000-0000954B0000}"/>
    <cellStyle name="Normal 2 21 11 2" xfId="20227" xr:uid="{00000000-0005-0000-0000-0000964B0000}"/>
    <cellStyle name="Normal 2 21 12" xfId="20228" xr:uid="{00000000-0005-0000-0000-0000974B0000}"/>
    <cellStyle name="Normal 2 21 12 2" xfId="20229" xr:uid="{00000000-0005-0000-0000-0000984B0000}"/>
    <cellStyle name="Normal 2 21 13" xfId="20230" xr:uid="{00000000-0005-0000-0000-0000994B0000}"/>
    <cellStyle name="Normal 2 21 14" xfId="20231" xr:uid="{00000000-0005-0000-0000-00009A4B0000}"/>
    <cellStyle name="Normal 2 21 15" xfId="20232" xr:uid="{00000000-0005-0000-0000-00009B4B0000}"/>
    <cellStyle name="Normal 2 21 16" xfId="20233" xr:uid="{00000000-0005-0000-0000-00009C4B0000}"/>
    <cellStyle name="Normal 2 21 2" xfId="20234" xr:uid="{00000000-0005-0000-0000-00009D4B0000}"/>
    <cellStyle name="Normal 2 21 2 10" xfId="20235" xr:uid="{00000000-0005-0000-0000-00009E4B0000}"/>
    <cellStyle name="Normal 2 21 2 2" xfId="20236" xr:uid="{00000000-0005-0000-0000-00009F4B0000}"/>
    <cellStyle name="Normal 2 21 2 2 2" xfId="20237" xr:uid="{00000000-0005-0000-0000-0000A04B0000}"/>
    <cellStyle name="Normal 2 21 2 2 2 2" xfId="20238" xr:uid="{00000000-0005-0000-0000-0000A14B0000}"/>
    <cellStyle name="Normal 2 21 2 2 2 2 2" xfId="20239" xr:uid="{00000000-0005-0000-0000-0000A24B0000}"/>
    <cellStyle name="Normal 2 21 2 2 2 2 3" xfId="20240" xr:uid="{00000000-0005-0000-0000-0000A34B0000}"/>
    <cellStyle name="Normal 2 21 2 2 2 3" xfId="20241" xr:uid="{00000000-0005-0000-0000-0000A44B0000}"/>
    <cellStyle name="Normal 2 21 2 2 2 4" xfId="20242" xr:uid="{00000000-0005-0000-0000-0000A54B0000}"/>
    <cellStyle name="Normal 2 21 2 2 2 5" xfId="20243" xr:uid="{00000000-0005-0000-0000-0000A64B0000}"/>
    <cellStyle name="Normal 2 21 2 2 3" xfId="20244" xr:uid="{00000000-0005-0000-0000-0000A74B0000}"/>
    <cellStyle name="Normal 2 21 2 2 3 2" xfId="20245" xr:uid="{00000000-0005-0000-0000-0000A84B0000}"/>
    <cellStyle name="Normal 2 21 2 2 3 3" xfId="20246" xr:uid="{00000000-0005-0000-0000-0000A94B0000}"/>
    <cellStyle name="Normal 2 21 2 2 4" xfId="20247" xr:uid="{00000000-0005-0000-0000-0000AA4B0000}"/>
    <cellStyle name="Normal 2 21 2 2 5" xfId="20248" xr:uid="{00000000-0005-0000-0000-0000AB4B0000}"/>
    <cellStyle name="Normal 2 21 2 2 6" xfId="20249" xr:uid="{00000000-0005-0000-0000-0000AC4B0000}"/>
    <cellStyle name="Normal 2 21 2 2 7" xfId="20250" xr:uid="{00000000-0005-0000-0000-0000AD4B0000}"/>
    <cellStyle name="Normal 2 21 2 2 8" xfId="20251" xr:uid="{00000000-0005-0000-0000-0000AE4B0000}"/>
    <cellStyle name="Normal 2 21 2 3" xfId="20252" xr:uid="{00000000-0005-0000-0000-0000AF4B0000}"/>
    <cellStyle name="Normal 2 21 2 3 2" xfId="20253" xr:uid="{00000000-0005-0000-0000-0000B04B0000}"/>
    <cellStyle name="Normal 2 21 2 3 2 2" xfId="20254" xr:uid="{00000000-0005-0000-0000-0000B14B0000}"/>
    <cellStyle name="Normal 2 21 2 3 2 3" xfId="20255" xr:uid="{00000000-0005-0000-0000-0000B24B0000}"/>
    <cellStyle name="Normal 2 21 2 3 3" xfId="20256" xr:uid="{00000000-0005-0000-0000-0000B34B0000}"/>
    <cellStyle name="Normal 2 21 2 3 4" xfId="20257" xr:uid="{00000000-0005-0000-0000-0000B44B0000}"/>
    <cellStyle name="Normal 2 21 2 3 5" xfId="20258" xr:uid="{00000000-0005-0000-0000-0000B54B0000}"/>
    <cellStyle name="Normal 2 21 2 4" xfId="20259" xr:uid="{00000000-0005-0000-0000-0000B64B0000}"/>
    <cellStyle name="Normal 2 21 2 4 2" xfId="20260" xr:uid="{00000000-0005-0000-0000-0000B74B0000}"/>
    <cellStyle name="Normal 2 21 2 4 3" xfId="20261" xr:uid="{00000000-0005-0000-0000-0000B84B0000}"/>
    <cellStyle name="Normal 2 21 2 5" xfId="20262" xr:uid="{00000000-0005-0000-0000-0000B94B0000}"/>
    <cellStyle name="Normal 2 21 2 5 2" xfId="20263" xr:uid="{00000000-0005-0000-0000-0000BA4B0000}"/>
    <cellStyle name="Normal 2 21 2 6" xfId="20264" xr:uid="{00000000-0005-0000-0000-0000BB4B0000}"/>
    <cellStyle name="Normal 2 21 2 6 2" xfId="20265" xr:uid="{00000000-0005-0000-0000-0000BC4B0000}"/>
    <cellStyle name="Normal 2 21 2 7" xfId="20266" xr:uid="{00000000-0005-0000-0000-0000BD4B0000}"/>
    <cellStyle name="Normal 2 21 2 8" xfId="20267" xr:uid="{00000000-0005-0000-0000-0000BE4B0000}"/>
    <cellStyle name="Normal 2 21 2 9" xfId="20268" xr:uid="{00000000-0005-0000-0000-0000BF4B0000}"/>
    <cellStyle name="Normal 2 21 2_Age_Gender" xfId="20269" xr:uid="{00000000-0005-0000-0000-0000C04B0000}"/>
    <cellStyle name="Normal 2 21 3" xfId="20270" xr:uid="{00000000-0005-0000-0000-0000C14B0000}"/>
    <cellStyle name="Normal 2 21 3 2" xfId="20271" xr:uid="{00000000-0005-0000-0000-0000C24B0000}"/>
    <cellStyle name="Normal 2 21 3 2 2" xfId="20272" xr:uid="{00000000-0005-0000-0000-0000C34B0000}"/>
    <cellStyle name="Normal 2 21 3 2 2 2" xfId="20273" xr:uid="{00000000-0005-0000-0000-0000C44B0000}"/>
    <cellStyle name="Normal 2 21 3 2 2 3" xfId="20274" xr:uid="{00000000-0005-0000-0000-0000C54B0000}"/>
    <cellStyle name="Normal 2 21 3 2 3" xfId="20275" xr:uid="{00000000-0005-0000-0000-0000C64B0000}"/>
    <cellStyle name="Normal 2 21 3 2 4" xfId="20276" xr:uid="{00000000-0005-0000-0000-0000C74B0000}"/>
    <cellStyle name="Normal 2 21 3 2 5" xfId="20277" xr:uid="{00000000-0005-0000-0000-0000C84B0000}"/>
    <cellStyle name="Normal 2 21 3 3" xfId="20278" xr:uid="{00000000-0005-0000-0000-0000C94B0000}"/>
    <cellStyle name="Normal 2 21 3 3 2" xfId="20279" xr:uid="{00000000-0005-0000-0000-0000CA4B0000}"/>
    <cellStyle name="Normal 2 21 3 3 3" xfId="20280" xr:uid="{00000000-0005-0000-0000-0000CB4B0000}"/>
    <cellStyle name="Normal 2 21 3 4" xfId="20281" xr:uid="{00000000-0005-0000-0000-0000CC4B0000}"/>
    <cellStyle name="Normal 2 21 3 5" xfId="20282" xr:uid="{00000000-0005-0000-0000-0000CD4B0000}"/>
    <cellStyle name="Normal 2 21 3 6" xfId="20283" xr:uid="{00000000-0005-0000-0000-0000CE4B0000}"/>
    <cellStyle name="Normal 2 21 3 7" xfId="20284" xr:uid="{00000000-0005-0000-0000-0000CF4B0000}"/>
    <cellStyle name="Normal 2 21 3 8" xfId="20285" xr:uid="{00000000-0005-0000-0000-0000D04B0000}"/>
    <cellStyle name="Normal 2 21 4" xfId="20286" xr:uid="{00000000-0005-0000-0000-0000D14B0000}"/>
    <cellStyle name="Normal 2 21 4 2" xfId="20287" xr:uid="{00000000-0005-0000-0000-0000D24B0000}"/>
    <cellStyle name="Normal 2 21 4 2 2" xfId="20288" xr:uid="{00000000-0005-0000-0000-0000D34B0000}"/>
    <cellStyle name="Normal 2 21 4 2 3" xfId="20289" xr:uid="{00000000-0005-0000-0000-0000D44B0000}"/>
    <cellStyle name="Normal 2 21 4 3" xfId="20290" xr:uid="{00000000-0005-0000-0000-0000D54B0000}"/>
    <cellStyle name="Normal 2 21 4 4" xfId="20291" xr:uid="{00000000-0005-0000-0000-0000D64B0000}"/>
    <cellStyle name="Normal 2 21 4 5" xfId="20292" xr:uid="{00000000-0005-0000-0000-0000D74B0000}"/>
    <cellStyle name="Normal 2 21 4 6" xfId="20293" xr:uid="{00000000-0005-0000-0000-0000D84B0000}"/>
    <cellStyle name="Normal 2 21 4 7" xfId="20294" xr:uid="{00000000-0005-0000-0000-0000D94B0000}"/>
    <cellStyle name="Normal 2 21 5" xfId="20295" xr:uid="{00000000-0005-0000-0000-0000DA4B0000}"/>
    <cellStyle name="Normal 2 21 5 2" xfId="20296" xr:uid="{00000000-0005-0000-0000-0000DB4B0000}"/>
    <cellStyle name="Normal 2 21 5 2 2" xfId="20297" xr:uid="{00000000-0005-0000-0000-0000DC4B0000}"/>
    <cellStyle name="Normal 2 21 5 2 3" xfId="20298" xr:uid="{00000000-0005-0000-0000-0000DD4B0000}"/>
    <cellStyle name="Normal 2 21 5 3" xfId="20299" xr:uid="{00000000-0005-0000-0000-0000DE4B0000}"/>
    <cellStyle name="Normal 2 21 5 4" xfId="20300" xr:uid="{00000000-0005-0000-0000-0000DF4B0000}"/>
    <cellStyle name="Normal 2 21 5 5" xfId="20301" xr:uid="{00000000-0005-0000-0000-0000E04B0000}"/>
    <cellStyle name="Normal 2 21 6" xfId="20302" xr:uid="{00000000-0005-0000-0000-0000E14B0000}"/>
    <cellStyle name="Normal 2 21 6 2" xfId="20303" xr:uid="{00000000-0005-0000-0000-0000E24B0000}"/>
    <cellStyle name="Normal 2 21 6 3" xfId="20304" xr:uid="{00000000-0005-0000-0000-0000E34B0000}"/>
    <cellStyle name="Normal 2 21 7" xfId="20305" xr:uid="{00000000-0005-0000-0000-0000E44B0000}"/>
    <cellStyle name="Normal 2 21 7 2" xfId="20306" xr:uid="{00000000-0005-0000-0000-0000E54B0000}"/>
    <cellStyle name="Normal 2 21 7 3" xfId="20307" xr:uid="{00000000-0005-0000-0000-0000E64B0000}"/>
    <cellStyle name="Normal 2 21 8" xfId="20308" xr:uid="{00000000-0005-0000-0000-0000E74B0000}"/>
    <cellStyle name="Normal 2 21 8 2" xfId="20309" xr:uid="{00000000-0005-0000-0000-0000E84B0000}"/>
    <cellStyle name="Normal 2 21 8 3" xfId="20310" xr:uid="{00000000-0005-0000-0000-0000E94B0000}"/>
    <cellStyle name="Normal 2 21 9" xfId="20311" xr:uid="{00000000-0005-0000-0000-0000EA4B0000}"/>
    <cellStyle name="Normal 2 21 9 2" xfId="20312" xr:uid="{00000000-0005-0000-0000-0000EB4B0000}"/>
    <cellStyle name="Normal 2 21 9 3" xfId="20313" xr:uid="{00000000-0005-0000-0000-0000EC4B0000}"/>
    <cellStyle name="Normal 2 21_Age_Gender" xfId="20314" xr:uid="{00000000-0005-0000-0000-0000ED4B0000}"/>
    <cellStyle name="Normal 2 22" xfId="1291" xr:uid="{00000000-0005-0000-0000-0000EE4B0000}"/>
    <cellStyle name="Normal 2 22 10" xfId="20315" xr:uid="{00000000-0005-0000-0000-0000EF4B0000}"/>
    <cellStyle name="Normal 2 22 10 2" xfId="20316" xr:uid="{00000000-0005-0000-0000-0000F04B0000}"/>
    <cellStyle name="Normal 2 22 10 3" xfId="20317" xr:uid="{00000000-0005-0000-0000-0000F14B0000}"/>
    <cellStyle name="Normal 2 22 11" xfId="20318" xr:uid="{00000000-0005-0000-0000-0000F24B0000}"/>
    <cellStyle name="Normal 2 22 11 2" xfId="20319" xr:uid="{00000000-0005-0000-0000-0000F34B0000}"/>
    <cellStyle name="Normal 2 22 12" xfId="20320" xr:uid="{00000000-0005-0000-0000-0000F44B0000}"/>
    <cellStyle name="Normal 2 22 12 2" xfId="20321" xr:uid="{00000000-0005-0000-0000-0000F54B0000}"/>
    <cellStyle name="Normal 2 22 13" xfId="20322" xr:uid="{00000000-0005-0000-0000-0000F64B0000}"/>
    <cellStyle name="Normal 2 22 14" xfId="20323" xr:uid="{00000000-0005-0000-0000-0000F74B0000}"/>
    <cellStyle name="Normal 2 22 15" xfId="20324" xr:uid="{00000000-0005-0000-0000-0000F84B0000}"/>
    <cellStyle name="Normal 2 22 16" xfId="20325" xr:uid="{00000000-0005-0000-0000-0000F94B0000}"/>
    <cellStyle name="Normal 2 22 2" xfId="20326" xr:uid="{00000000-0005-0000-0000-0000FA4B0000}"/>
    <cellStyle name="Normal 2 22 2 10" xfId="20327" xr:uid="{00000000-0005-0000-0000-0000FB4B0000}"/>
    <cellStyle name="Normal 2 22 2 2" xfId="20328" xr:uid="{00000000-0005-0000-0000-0000FC4B0000}"/>
    <cellStyle name="Normal 2 22 2 2 2" xfId="20329" xr:uid="{00000000-0005-0000-0000-0000FD4B0000}"/>
    <cellStyle name="Normal 2 22 2 2 2 2" xfId="20330" xr:uid="{00000000-0005-0000-0000-0000FE4B0000}"/>
    <cellStyle name="Normal 2 22 2 2 2 2 2" xfId="20331" xr:uid="{00000000-0005-0000-0000-0000FF4B0000}"/>
    <cellStyle name="Normal 2 22 2 2 2 2 3" xfId="20332" xr:uid="{00000000-0005-0000-0000-0000004C0000}"/>
    <cellStyle name="Normal 2 22 2 2 2 3" xfId="20333" xr:uid="{00000000-0005-0000-0000-0000014C0000}"/>
    <cellStyle name="Normal 2 22 2 2 2 4" xfId="20334" xr:uid="{00000000-0005-0000-0000-0000024C0000}"/>
    <cellStyle name="Normal 2 22 2 2 2 5" xfId="20335" xr:uid="{00000000-0005-0000-0000-0000034C0000}"/>
    <cellStyle name="Normal 2 22 2 2 3" xfId="20336" xr:uid="{00000000-0005-0000-0000-0000044C0000}"/>
    <cellStyle name="Normal 2 22 2 2 3 2" xfId="20337" xr:uid="{00000000-0005-0000-0000-0000054C0000}"/>
    <cellStyle name="Normal 2 22 2 2 3 3" xfId="20338" xr:uid="{00000000-0005-0000-0000-0000064C0000}"/>
    <cellStyle name="Normal 2 22 2 2 4" xfId="20339" xr:uid="{00000000-0005-0000-0000-0000074C0000}"/>
    <cellStyle name="Normal 2 22 2 2 5" xfId="20340" xr:uid="{00000000-0005-0000-0000-0000084C0000}"/>
    <cellStyle name="Normal 2 22 2 2 6" xfId="20341" xr:uid="{00000000-0005-0000-0000-0000094C0000}"/>
    <cellStyle name="Normal 2 22 2 2 7" xfId="20342" xr:uid="{00000000-0005-0000-0000-00000A4C0000}"/>
    <cellStyle name="Normal 2 22 2 2 8" xfId="20343" xr:uid="{00000000-0005-0000-0000-00000B4C0000}"/>
    <cellStyle name="Normal 2 22 2 3" xfId="20344" xr:uid="{00000000-0005-0000-0000-00000C4C0000}"/>
    <cellStyle name="Normal 2 22 2 3 2" xfId="20345" xr:uid="{00000000-0005-0000-0000-00000D4C0000}"/>
    <cellStyle name="Normal 2 22 2 3 2 2" xfId="20346" xr:uid="{00000000-0005-0000-0000-00000E4C0000}"/>
    <cellStyle name="Normal 2 22 2 3 2 3" xfId="20347" xr:uid="{00000000-0005-0000-0000-00000F4C0000}"/>
    <cellStyle name="Normal 2 22 2 3 3" xfId="20348" xr:uid="{00000000-0005-0000-0000-0000104C0000}"/>
    <cellStyle name="Normal 2 22 2 3 4" xfId="20349" xr:uid="{00000000-0005-0000-0000-0000114C0000}"/>
    <cellStyle name="Normal 2 22 2 3 5" xfId="20350" xr:uid="{00000000-0005-0000-0000-0000124C0000}"/>
    <cellStyle name="Normal 2 22 2 4" xfId="20351" xr:uid="{00000000-0005-0000-0000-0000134C0000}"/>
    <cellStyle name="Normal 2 22 2 4 2" xfId="20352" xr:uid="{00000000-0005-0000-0000-0000144C0000}"/>
    <cellStyle name="Normal 2 22 2 4 3" xfId="20353" xr:uid="{00000000-0005-0000-0000-0000154C0000}"/>
    <cellStyle name="Normal 2 22 2 5" xfId="20354" xr:uid="{00000000-0005-0000-0000-0000164C0000}"/>
    <cellStyle name="Normal 2 22 2 5 2" xfId="20355" xr:uid="{00000000-0005-0000-0000-0000174C0000}"/>
    <cellStyle name="Normal 2 22 2 6" xfId="20356" xr:uid="{00000000-0005-0000-0000-0000184C0000}"/>
    <cellStyle name="Normal 2 22 2 6 2" xfId="20357" xr:uid="{00000000-0005-0000-0000-0000194C0000}"/>
    <cellStyle name="Normal 2 22 2 7" xfId="20358" xr:uid="{00000000-0005-0000-0000-00001A4C0000}"/>
    <cellStyle name="Normal 2 22 2 8" xfId="20359" xr:uid="{00000000-0005-0000-0000-00001B4C0000}"/>
    <cellStyle name="Normal 2 22 2 9" xfId="20360" xr:uid="{00000000-0005-0000-0000-00001C4C0000}"/>
    <cellStyle name="Normal 2 22 2_Age_Gender" xfId="20361" xr:uid="{00000000-0005-0000-0000-00001D4C0000}"/>
    <cellStyle name="Normal 2 22 3" xfId="20362" xr:uid="{00000000-0005-0000-0000-00001E4C0000}"/>
    <cellStyle name="Normal 2 22 3 2" xfId="20363" xr:uid="{00000000-0005-0000-0000-00001F4C0000}"/>
    <cellStyle name="Normal 2 22 3 2 2" xfId="20364" xr:uid="{00000000-0005-0000-0000-0000204C0000}"/>
    <cellStyle name="Normal 2 22 3 2 2 2" xfId="20365" xr:uid="{00000000-0005-0000-0000-0000214C0000}"/>
    <cellStyle name="Normal 2 22 3 2 2 3" xfId="20366" xr:uid="{00000000-0005-0000-0000-0000224C0000}"/>
    <cellStyle name="Normal 2 22 3 2 3" xfId="20367" xr:uid="{00000000-0005-0000-0000-0000234C0000}"/>
    <cellStyle name="Normal 2 22 3 2 4" xfId="20368" xr:uid="{00000000-0005-0000-0000-0000244C0000}"/>
    <cellStyle name="Normal 2 22 3 2 5" xfId="20369" xr:uid="{00000000-0005-0000-0000-0000254C0000}"/>
    <cellStyle name="Normal 2 22 3 3" xfId="20370" xr:uid="{00000000-0005-0000-0000-0000264C0000}"/>
    <cellStyle name="Normal 2 22 3 3 2" xfId="20371" xr:uid="{00000000-0005-0000-0000-0000274C0000}"/>
    <cellStyle name="Normal 2 22 3 3 3" xfId="20372" xr:uid="{00000000-0005-0000-0000-0000284C0000}"/>
    <cellStyle name="Normal 2 22 3 4" xfId="20373" xr:uid="{00000000-0005-0000-0000-0000294C0000}"/>
    <cellStyle name="Normal 2 22 3 5" xfId="20374" xr:uid="{00000000-0005-0000-0000-00002A4C0000}"/>
    <cellStyle name="Normal 2 22 3 6" xfId="20375" xr:uid="{00000000-0005-0000-0000-00002B4C0000}"/>
    <cellStyle name="Normal 2 22 3 7" xfId="20376" xr:uid="{00000000-0005-0000-0000-00002C4C0000}"/>
    <cellStyle name="Normal 2 22 3 8" xfId="20377" xr:uid="{00000000-0005-0000-0000-00002D4C0000}"/>
    <cellStyle name="Normal 2 22 4" xfId="20378" xr:uid="{00000000-0005-0000-0000-00002E4C0000}"/>
    <cellStyle name="Normal 2 22 4 2" xfId="20379" xr:uid="{00000000-0005-0000-0000-00002F4C0000}"/>
    <cellStyle name="Normal 2 22 4 2 2" xfId="20380" xr:uid="{00000000-0005-0000-0000-0000304C0000}"/>
    <cellStyle name="Normal 2 22 4 2 3" xfId="20381" xr:uid="{00000000-0005-0000-0000-0000314C0000}"/>
    <cellStyle name="Normal 2 22 4 3" xfId="20382" xr:uid="{00000000-0005-0000-0000-0000324C0000}"/>
    <cellStyle name="Normal 2 22 4 4" xfId="20383" xr:uid="{00000000-0005-0000-0000-0000334C0000}"/>
    <cellStyle name="Normal 2 22 4 5" xfId="20384" xr:uid="{00000000-0005-0000-0000-0000344C0000}"/>
    <cellStyle name="Normal 2 22 4 6" xfId="20385" xr:uid="{00000000-0005-0000-0000-0000354C0000}"/>
    <cellStyle name="Normal 2 22 4 7" xfId="20386" xr:uid="{00000000-0005-0000-0000-0000364C0000}"/>
    <cellStyle name="Normal 2 22 5" xfId="20387" xr:uid="{00000000-0005-0000-0000-0000374C0000}"/>
    <cellStyle name="Normal 2 22 5 2" xfId="20388" xr:uid="{00000000-0005-0000-0000-0000384C0000}"/>
    <cellStyle name="Normal 2 22 5 2 2" xfId="20389" xr:uid="{00000000-0005-0000-0000-0000394C0000}"/>
    <cellStyle name="Normal 2 22 5 2 3" xfId="20390" xr:uid="{00000000-0005-0000-0000-00003A4C0000}"/>
    <cellStyle name="Normal 2 22 5 3" xfId="20391" xr:uid="{00000000-0005-0000-0000-00003B4C0000}"/>
    <cellStyle name="Normal 2 22 5 4" xfId="20392" xr:uid="{00000000-0005-0000-0000-00003C4C0000}"/>
    <cellStyle name="Normal 2 22 5 5" xfId="20393" xr:uid="{00000000-0005-0000-0000-00003D4C0000}"/>
    <cellStyle name="Normal 2 22 6" xfId="20394" xr:uid="{00000000-0005-0000-0000-00003E4C0000}"/>
    <cellStyle name="Normal 2 22 6 2" xfId="20395" xr:uid="{00000000-0005-0000-0000-00003F4C0000}"/>
    <cellStyle name="Normal 2 22 6 3" xfId="20396" xr:uid="{00000000-0005-0000-0000-0000404C0000}"/>
    <cellStyle name="Normal 2 22 7" xfId="20397" xr:uid="{00000000-0005-0000-0000-0000414C0000}"/>
    <cellStyle name="Normal 2 22 7 2" xfId="20398" xr:uid="{00000000-0005-0000-0000-0000424C0000}"/>
    <cellStyle name="Normal 2 22 7 3" xfId="20399" xr:uid="{00000000-0005-0000-0000-0000434C0000}"/>
    <cellStyle name="Normal 2 22 8" xfId="20400" xr:uid="{00000000-0005-0000-0000-0000444C0000}"/>
    <cellStyle name="Normal 2 22 8 2" xfId="20401" xr:uid="{00000000-0005-0000-0000-0000454C0000}"/>
    <cellStyle name="Normal 2 22 8 3" xfId="20402" xr:uid="{00000000-0005-0000-0000-0000464C0000}"/>
    <cellStyle name="Normal 2 22 9" xfId="20403" xr:uid="{00000000-0005-0000-0000-0000474C0000}"/>
    <cellStyle name="Normal 2 22 9 2" xfId="20404" xr:uid="{00000000-0005-0000-0000-0000484C0000}"/>
    <cellStyle name="Normal 2 22 9 3" xfId="20405" xr:uid="{00000000-0005-0000-0000-0000494C0000}"/>
    <cellStyle name="Normal 2 22_Age_Gender" xfId="20406" xr:uid="{00000000-0005-0000-0000-00004A4C0000}"/>
    <cellStyle name="Normal 2 23" xfId="1292" xr:uid="{00000000-0005-0000-0000-00004B4C0000}"/>
    <cellStyle name="Normal 2 23 10" xfId="20407" xr:uid="{00000000-0005-0000-0000-00004C4C0000}"/>
    <cellStyle name="Normal 2 23 10 2" xfId="20408" xr:uid="{00000000-0005-0000-0000-00004D4C0000}"/>
    <cellStyle name="Normal 2 23 10 3" xfId="20409" xr:uid="{00000000-0005-0000-0000-00004E4C0000}"/>
    <cellStyle name="Normal 2 23 11" xfId="20410" xr:uid="{00000000-0005-0000-0000-00004F4C0000}"/>
    <cellStyle name="Normal 2 23 11 2" xfId="20411" xr:uid="{00000000-0005-0000-0000-0000504C0000}"/>
    <cellStyle name="Normal 2 23 12" xfId="20412" xr:uid="{00000000-0005-0000-0000-0000514C0000}"/>
    <cellStyle name="Normal 2 23 12 2" xfId="20413" xr:uid="{00000000-0005-0000-0000-0000524C0000}"/>
    <cellStyle name="Normal 2 23 13" xfId="20414" xr:uid="{00000000-0005-0000-0000-0000534C0000}"/>
    <cellStyle name="Normal 2 23 14" xfId="20415" xr:uid="{00000000-0005-0000-0000-0000544C0000}"/>
    <cellStyle name="Normal 2 23 15" xfId="20416" xr:uid="{00000000-0005-0000-0000-0000554C0000}"/>
    <cellStyle name="Normal 2 23 16" xfId="20417" xr:uid="{00000000-0005-0000-0000-0000564C0000}"/>
    <cellStyle name="Normal 2 23 2" xfId="20418" xr:uid="{00000000-0005-0000-0000-0000574C0000}"/>
    <cellStyle name="Normal 2 23 2 10" xfId="20419" xr:uid="{00000000-0005-0000-0000-0000584C0000}"/>
    <cellStyle name="Normal 2 23 2 2" xfId="20420" xr:uid="{00000000-0005-0000-0000-0000594C0000}"/>
    <cellStyle name="Normal 2 23 2 2 2" xfId="20421" xr:uid="{00000000-0005-0000-0000-00005A4C0000}"/>
    <cellStyle name="Normal 2 23 2 2 2 2" xfId="20422" xr:uid="{00000000-0005-0000-0000-00005B4C0000}"/>
    <cellStyle name="Normal 2 23 2 2 2 2 2" xfId="20423" xr:uid="{00000000-0005-0000-0000-00005C4C0000}"/>
    <cellStyle name="Normal 2 23 2 2 2 2 3" xfId="20424" xr:uid="{00000000-0005-0000-0000-00005D4C0000}"/>
    <cellStyle name="Normal 2 23 2 2 2 3" xfId="20425" xr:uid="{00000000-0005-0000-0000-00005E4C0000}"/>
    <cellStyle name="Normal 2 23 2 2 2 4" xfId="20426" xr:uid="{00000000-0005-0000-0000-00005F4C0000}"/>
    <cellStyle name="Normal 2 23 2 2 2 5" xfId="20427" xr:uid="{00000000-0005-0000-0000-0000604C0000}"/>
    <cellStyle name="Normal 2 23 2 2 3" xfId="20428" xr:uid="{00000000-0005-0000-0000-0000614C0000}"/>
    <cellStyle name="Normal 2 23 2 2 3 2" xfId="20429" xr:uid="{00000000-0005-0000-0000-0000624C0000}"/>
    <cellStyle name="Normal 2 23 2 2 3 3" xfId="20430" xr:uid="{00000000-0005-0000-0000-0000634C0000}"/>
    <cellStyle name="Normal 2 23 2 2 4" xfId="20431" xr:uid="{00000000-0005-0000-0000-0000644C0000}"/>
    <cellStyle name="Normal 2 23 2 2 5" xfId="20432" xr:uid="{00000000-0005-0000-0000-0000654C0000}"/>
    <cellStyle name="Normal 2 23 2 2 6" xfId="20433" xr:uid="{00000000-0005-0000-0000-0000664C0000}"/>
    <cellStyle name="Normal 2 23 2 2 7" xfId="20434" xr:uid="{00000000-0005-0000-0000-0000674C0000}"/>
    <cellStyle name="Normal 2 23 2 2 8" xfId="20435" xr:uid="{00000000-0005-0000-0000-0000684C0000}"/>
    <cellStyle name="Normal 2 23 2 3" xfId="20436" xr:uid="{00000000-0005-0000-0000-0000694C0000}"/>
    <cellStyle name="Normal 2 23 2 3 2" xfId="20437" xr:uid="{00000000-0005-0000-0000-00006A4C0000}"/>
    <cellStyle name="Normal 2 23 2 3 2 2" xfId="20438" xr:uid="{00000000-0005-0000-0000-00006B4C0000}"/>
    <cellStyle name="Normal 2 23 2 3 2 3" xfId="20439" xr:uid="{00000000-0005-0000-0000-00006C4C0000}"/>
    <cellStyle name="Normal 2 23 2 3 3" xfId="20440" xr:uid="{00000000-0005-0000-0000-00006D4C0000}"/>
    <cellStyle name="Normal 2 23 2 3 4" xfId="20441" xr:uid="{00000000-0005-0000-0000-00006E4C0000}"/>
    <cellStyle name="Normal 2 23 2 3 5" xfId="20442" xr:uid="{00000000-0005-0000-0000-00006F4C0000}"/>
    <cellStyle name="Normal 2 23 2 4" xfId="20443" xr:uid="{00000000-0005-0000-0000-0000704C0000}"/>
    <cellStyle name="Normal 2 23 2 4 2" xfId="20444" xr:uid="{00000000-0005-0000-0000-0000714C0000}"/>
    <cellStyle name="Normal 2 23 2 4 3" xfId="20445" xr:uid="{00000000-0005-0000-0000-0000724C0000}"/>
    <cellStyle name="Normal 2 23 2 5" xfId="20446" xr:uid="{00000000-0005-0000-0000-0000734C0000}"/>
    <cellStyle name="Normal 2 23 2 5 2" xfId="20447" xr:uid="{00000000-0005-0000-0000-0000744C0000}"/>
    <cellStyle name="Normal 2 23 2 6" xfId="20448" xr:uid="{00000000-0005-0000-0000-0000754C0000}"/>
    <cellStyle name="Normal 2 23 2 6 2" xfId="20449" xr:uid="{00000000-0005-0000-0000-0000764C0000}"/>
    <cellStyle name="Normal 2 23 2 7" xfId="20450" xr:uid="{00000000-0005-0000-0000-0000774C0000}"/>
    <cellStyle name="Normal 2 23 2 8" xfId="20451" xr:uid="{00000000-0005-0000-0000-0000784C0000}"/>
    <cellStyle name="Normal 2 23 2 9" xfId="20452" xr:uid="{00000000-0005-0000-0000-0000794C0000}"/>
    <cellStyle name="Normal 2 23 2_Age_Gender" xfId="20453" xr:uid="{00000000-0005-0000-0000-00007A4C0000}"/>
    <cellStyle name="Normal 2 23 3" xfId="20454" xr:uid="{00000000-0005-0000-0000-00007B4C0000}"/>
    <cellStyle name="Normal 2 23 3 2" xfId="20455" xr:uid="{00000000-0005-0000-0000-00007C4C0000}"/>
    <cellStyle name="Normal 2 23 3 2 2" xfId="20456" xr:uid="{00000000-0005-0000-0000-00007D4C0000}"/>
    <cellStyle name="Normal 2 23 3 2 2 2" xfId="20457" xr:uid="{00000000-0005-0000-0000-00007E4C0000}"/>
    <cellStyle name="Normal 2 23 3 2 2 3" xfId="20458" xr:uid="{00000000-0005-0000-0000-00007F4C0000}"/>
    <cellStyle name="Normal 2 23 3 2 3" xfId="20459" xr:uid="{00000000-0005-0000-0000-0000804C0000}"/>
    <cellStyle name="Normal 2 23 3 2 4" xfId="20460" xr:uid="{00000000-0005-0000-0000-0000814C0000}"/>
    <cellStyle name="Normal 2 23 3 2 5" xfId="20461" xr:uid="{00000000-0005-0000-0000-0000824C0000}"/>
    <cellStyle name="Normal 2 23 3 3" xfId="20462" xr:uid="{00000000-0005-0000-0000-0000834C0000}"/>
    <cellStyle name="Normal 2 23 3 3 2" xfId="20463" xr:uid="{00000000-0005-0000-0000-0000844C0000}"/>
    <cellStyle name="Normal 2 23 3 3 3" xfId="20464" xr:uid="{00000000-0005-0000-0000-0000854C0000}"/>
    <cellStyle name="Normal 2 23 3 4" xfId="20465" xr:uid="{00000000-0005-0000-0000-0000864C0000}"/>
    <cellStyle name="Normal 2 23 3 5" xfId="20466" xr:uid="{00000000-0005-0000-0000-0000874C0000}"/>
    <cellStyle name="Normal 2 23 3 6" xfId="20467" xr:uid="{00000000-0005-0000-0000-0000884C0000}"/>
    <cellStyle name="Normal 2 23 3 7" xfId="20468" xr:uid="{00000000-0005-0000-0000-0000894C0000}"/>
    <cellStyle name="Normal 2 23 3 8" xfId="20469" xr:uid="{00000000-0005-0000-0000-00008A4C0000}"/>
    <cellStyle name="Normal 2 23 4" xfId="20470" xr:uid="{00000000-0005-0000-0000-00008B4C0000}"/>
    <cellStyle name="Normal 2 23 4 2" xfId="20471" xr:uid="{00000000-0005-0000-0000-00008C4C0000}"/>
    <cellStyle name="Normal 2 23 4 2 2" xfId="20472" xr:uid="{00000000-0005-0000-0000-00008D4C0000}"/>
    <cellStyle name="Normal 2 23 4 2 3" xfId="20473" xr:uid="{00000000-0005-0000-0000-00008E4C0000}"/>
    <cellStyle name="Normal 2 23 4 3" xfId="20474" xr:uid="{00000000-0005-0000-0000-00008F4C0000}"/>
    <cellStyle name="Normal 2 23 4 4" xfId="20475" xr:uid="{00000000-0005-0000-0000-0000904C0000}"/>
    <cellStyle name="Normal 2 23 4 5" xfId="20476" xr:uid="{00000000-0005-0000-0000-0000914C0000}"/>
    <cellStyle name="Normal 2 23 4 6" xfId="20477" xr:uid="{00000000-0005-0000-0000-0000924C0000}"/>
    <cellStyle name="Normal 2 23 4 7" xfId="20478" xr:uid="{00000000-0005-0000-0000-0000934C0000}"/>
    <cellStyle name="Normal 2 23 5" xfId="20479" xr:uid="{00000000-0005-0000-0000-0000944C0000}"/>
    <cellStyle name="Normal 2 23 5 2" xfId="20480" xr:uid="{00000000-0005-0000-0000-0000954C0000}"/>
    <cellStyle name="Normal 2 23 5 2 2" xfId="20481" xr:uid="{00000000-0005-0000-0000-0000964C0000}"/>
    <cellStyle name="Normal 2 23 5 2 3" xfId="20482" xr:uid="{00000000-0005-0000-0000-0000974C0000}"/>
    <cellStyle name="Normal 2 23 5 3" xfId="20483" xr:uid="{00000000-0005-0000-0000-0000984C0000}"/>
    <cellStyle name="Normal 2 23 5 4" xfId="20484" xr:uid="{00000000-0005-0000-0000-0000994C0000}"/>
    <cellStyle name="Normal 2 23 5 5" xfId="20485" xr:uid="{00000000-0005-0000-0000-00009A4C0000}"/>
    <cellStyle name="Normal 2 23 6" xfId="20486" xr:uid="{00000000-0005-0000-0000-00009B4C0000}"/>
    <cellStyle name="Normal 2 23 6 2" xfId="20487" xr:uid="{00000000-0005-0000-0000-00009C4C0000}"/>
    <cellStyle name="Normal 2 23 6 3" xfId="20488" xr:uid="{00000000-0005-0000-0000-00009D4C0000}"/>
    <cellStyle name="Normal 2 23 7" xfId="20489" xr:uid="{00000000-0005-0000-0000-00009E4C0000}"/>
    <cellStyle name="Normal 2 23 7 2" xfId="20490" xr:uid="{00000000-0005-0000-0000-00009F4C0000}"/>
    <cellStyle name="Normal 2 23 7 3" xfId="20491" xr:uid="{00000000-0005-0000-0000-0000A04C0000}"/>
    <cellStyle name="Normal 2 23 8" xfId="20492" xr:uid="{00000000-0005-0000-0000-0000A14C0000}"/>
    <cellStyle name="Normal 2 23 8 2" xfId="20493" xr:uid="{00000000-0005-0000-0000-0000A24C0000}"/>
    <cellStyle name="Normal 2 23 8 3" xfId="20494" xr:uid="{00000000-0005-0000-0000-0000A34C0000}"/>
    <cellStyle name="Normal 2 23 9" xfId="20495" xr:uid="{00000000-0005-0000-0000-0000A44C0000}"/>
    <cellStyle name="Normal 2 23 9 2" xfId="20496" xr:uid="{00000000-0005-0000-0000-0000A54C0000}"/>
    <cellStyle name="Normal 2 23 9 3" xfId="20497" xr:uid="{00000000-0005-0000-0000-0000A64C0000}"/>
    <cellStyle name="Normal 2 23_Age_Gender" xfId="20498" xr:uid="{00000000-0005-0000-0000-0000A74C0000}"/>
    <cellStyle name="Normal 2 24" xfId="1293" xr:uid="{00000000-0005-0000-0000-0000A84C0000}"/>
    <cellStyle name="Normal 2 24 10" xfId="20499" xr:uid="{00000000-0005-0000-0000-0000A94C0000}"/>
    <cellStyle name="Normal 2 24 10 2" xfId="20500" xr:uid="{00000000-0005-0000-0000-0000AA4C0000}"/>
    <cellStyle name="Normal 2 24 10 3" xfId="20501" xr:uid="{00000000-0005-0000-0000-0000AB4C0000}"/>
    <cellStyle name="Normal 2 24 11" xfId="20502" xr:uid="{00000000-0005-0000-0000-0000AC4C0000}"/>
    <cellStyle name="Normal 2 24 11 2" xfId="20503" xr:uid="{00000000-0005-0000-0000-0000AD4C0000}"/>
    <cellStyle name="Normal 2 24 12" xfId="20504" xr:uid="{00000000-0005-0000-0000-0000AE4C0000}"/>
    <cellStyle name="Normal 2 24 12 2" xfId="20505" xr:uid="{00000000-0005-0000-0000-0000AF4C0000}"/>
    <cellStyle name="Normal 2 24 13" xfId="20506" xr:uid="{00000000-0005-0000-0000-0000B04C0000}"/>
    <cellStyle name="Normal 2 24 14" xfId="20507" xr:uid="{00000000-0005-0000-0000-0000B14C0000}"/>
    <cellStyle name="Normal 2 24 15" xfId="20508" xr:uid="{00000000-0005-0000-0000-0000B24C0000}"/>
    <cellStyle name="Normal 2 24 16" xfId="20509" xr:uid="{00000000-0005-0000-0000-0000B34C0000}"/>
    <cellStyle name="Normal 2 24 2" xfId="20510" xr:uid="{00000000-0005-0000-0000-0000B44C0000}"/>
    <cellStyle name="Normal 2 24 2 10" xfId="20511" xr:uid="{00000000-0005-0000-0000-0000B54C0000}"/>
    <cellStyle name="Normal 2 24 2 2" xfId="20512" xr:uid="{00000000-0005-0000-0000-0000B64C0000}"/>
    <cellStyle name="Normal 2 24 2 2 2" xfId="20513" xr:uid="{00000000-0005-0000-0000-0000B74C0000}"/>
    <cellStyle name="Normal 2 24 2 2 2 2" xfId="20514" xr:uid="{00000000-0005-0000-0000-0000B84C0000}"/>
    <cellStyle name="Normal 2 24 2 2 2 2 2" xfId="20515" xr:uid="{00000000-0005-0000-0000-0000B94C0000}"/>
    <cellStyle name="Normal 2 24 2 2 2 2 3" xfId="20516" xr:uid="{00000000-0005-0000-0000-0000BA4C0000}"/>
    <cellStyle name="Normal 2 24 2 2 2 3" xfId="20517" xr:uid="{00000000-0005-0000-0000-0000BB4C0000}"/>
    <cellStyle name="Normal 2 24 2 2 2 4" xfId="20518" xr:uid="{00000000-0005-0000-0000-0000BC4C0000}"/>
    <cellStyle name="Normal 2 24 2 2 2 5" xfId="20519" xr:uid="{00000000-0005-0000-0000-0000BD4C0000}"/>
    <cellStyle name="Normal 2 24 2 2 3" xfId="20520" xr:uid="{00000000-0005-0000-0000-0000BE4C0000}"/>
    <cellStyle name="Normal 2 24 2 2 3 2" xfId="20521" xr:uid="{00000000-0005-0000-0000-0000BF4C0000}"/>
    <cellStyle name="Normal 2 24 2 2 3 3" xfId="20522" xr:uid="{00000000-0005-0000-0000-0000C04C0000}"/>
    <cellStyle name="Normal 2 24 2 2 4" xfId="20523" xr:uid="{00000000-0005-0000-0000-0000C14C0000}"/>
    <cellStyle name="Normal 2 24 2 2 5" xfId="20524" xr:uid="{00000000-0005-0000-0000-0000C24C0000}"/>
    <cellStyle name="Normal 2 24 2 2 6" xfId="20525" xr:uid="{00000000-0005-0000-0000-0000C34C0000}"/>
    <cellStyle name="Normal 2 24 2 2 7" xfId="20526" xr:uid="{00000000-0005-0000-0000-0000C44C0000}"/>
    <cellStyle name="Normal 2 24 2 2 8" xfId="20527" xr:uid="{00000000-0005-0000-0000-0000C54C0000}"/>
    <cellStyle name="Normal 2 24 2 3" xfId="20528" xr:uid="{00000000-0005-0000-0000-0000C64C0000}"/>
    <cellStyle name="Normal 2 24 2 3 2" xfId="20529" xr:uid="{00000000-0005-0000-0000-0000C74C0000}"/>
    <cellStyle name="Normal 2 24 2 3 2 2" xfId="20530" xr:uid="{00000000-0005-0000-0000-0000C84C0000}"/>
    <cellStyle name="Normal 2 24 2 3 2 3" xfId="20531" xr:uid="{00000000-0005-0000-0000-0000C94C0000}"/>
    <cellStyle name="Normal 2 24 2 3 3" xfId="20532" xr:uid="{00000000-0005-0000-0000-0000CA4C0000}"/>
    <cellStyle name="Normal 2 24 2 3 4" xfId="20533" xr:uid="{00000000-0005-0000-0000-0000CB4C0000}"/>
    <cellStyle name="Normal 2 24 2 3 5" xfId="20534" xr:uid="{00000000-0005-0000-0000-0000CC4C0000}"/>
    <cellStyle name="Normal 2 24 2 4" xfId="20535" xr:uid="{00000000-0005-0000-0000-0000CD4C0000}"/>
    <cellStyle name="Normal 2 24 2 4 2" xfId="20536" xr:uid="{00000000-0005-0000-0000-0000CE4C0000}"/>
    <cellStyle name="Normal 2 24 2 4 3" xfId="20537" xr:uid="{00000000-0005-0000-0000-0000CF4C0000}"/>
    <cellStyle name="Normal 2 24 2 5" xfId="20538" xr:uid="{00000000-0005-0000-0000-0000D04C0000}"/>
    <cellStyle name="Normal 2 24 2 5 2" xfId="20539" xr:uid="{00000000-0005-0000-0000-0000D14C0000}"/>
    <cellStyle name="Normal 2 24 2 6" xfId="20540" xr:uid="{00000000-0005-0000-0000-0000D24C0000}"/>
    <cellStyle name="Normal 2 24 2 6 2" xfId="20541" xr:uid="{00000000-0005-0000-0000-0000D34C0000}"/>
    <cellStyle name="Normal 2 24 2 7" xfId="20542" xr:uid="{00000000-0005-0000-0000-0000D44C0000}"/>
    <cellStyle name="Normal 2 24 2 8" xfId="20543" xr:uid="{00000000-0005-0000-0000-0000D54C0000}"/>
    <cellStyle name="Normal 2 24 2 9" xfId="20544" xr:uid="{00000000-0005-0000-0000-0000D64C0000}"/>
    <cellStyle name="Normal 2 24 2_Age_Gender" xfId="20545" xr:uid="{00000000-0005-0000-0000-0000D74C0000}"/>
    <cellStyle name="Normal 2 24 3" xfId="20546" xr:uid="{00000000-0005-0000-0000-0000D84C0000}"/>
    <cellStyle name="Normal 2 24 3 2" xfId="20547" xr:uid="{00000000-0005-0000-0000-0000D94C0000}"/>
    <cellStyle name="Normal 2 24 3 2 2" xfId="20548" xr:uid="{00000000-0005-0000-0000-0000DA4C0000}"/>
    <cellStyle name="Normal 2 24 3 2 2 2" xfId="20549" xr:uid="{00000000-0005-0000-0000-0000DB4C0000}"/>
    <cellStyle name="Normal 2 24 3 2 2 3" xfId="20550" xr:uid="{00000000-0005-0000-0000-0000DC4C0000}"/>
    <cellStyle name="Normal 2 24 3 2 3" xfId="20551" xr:uid="{00000000-0005-0000-0000-0000DD4C0000}"/>
    <cellStyle name="Normal 2 24 3 2 4" xfId="20552" xr:uid="{00000000-0005-0000-0000-0000DE4C0000}"/>
    <cellStyle name="Normal 2 24 3 2 5" xfId="20553" xr:uid="{00000000-0005-0000-0000-0000DF4C0000}"/>
    <cellStyle name="Normal 2 24 3 3" xfId="20554" xr:uid="{00000000-0005-0000-0000-0000E04C0000}"/>
    <cellStyle name="Normal 2 24 3 3 2" xfId="20555" xr:uid="{00000000-0005-0000-0000-0000E14C0000}"/>
    <cellStyle name="Normal 2 24 3 3 3" xfId="20556" xr:uid="{00000000-0005-0000-0000-0000E24C0000}"/>
    <cellStyle name="Normal 2 24 3 4" xfId="20557" xr:uid="{00000000-0005-0000-0000-0000E34C0000}"/>
    <cellStyle name="Normal 2 24 3 5" xfId="20558" xr:uid="{00000000-0005-0000-0000-0000E44C0000}"/>
    <cellStyle name="Normal 2 24 3 6" xfId="20559" xr:uid="{00000000-0005-0000-0000-0000E54C0000}"/>
    <cellStyle name="Normal 2 24 3 7" xfId="20560" xr:uid="{00000000-0005-0000-0000-0000E64C0000}"/>
    <cellStyle name="Normal 2 24 3 8" xfId="20561" xr:uid="{00000000-0005-0000-0000-0000E74C0000}"/>
    <cellStyle name="Normal 2 24 4" xfId="20562" xr:uid="{00000000-0005-0000-0000-0000E84C0000}"/>
    <cellStyle name="Normal 2 24 4 2" xfId="20563" xr:uid="{00000000-0005-0000-0000-0000E94C0000}"/>
    <cellStyle name="Normal 2 24 4 2 2" xfId="20564" xr:uid="{00000000-0005-0000-0000-0000EA4C0000}"/>
    <cellStyle name="Normal 2 24 4 2 3" xfId="20565" xr:uid="{00000000-0005-0000-0000-0000EB4C0000}"/>
    <cellStyle name="Normal 2 24 4 3" xfId="20566" xr:uid="{00000000-0005-0000-0000-0000EC4C0000}"/>
    <cellStyle name="Normal 2 24 4 4" xfId="20567" xr:uid="{00000000-0005-0000-0000-0000ED4C0000}"/>
    <cellStyle name="Normal 2 24 4 5" xfId="20568" xr:uid="{00000000-0005-0000-0000-0000EE4C0000}"/>
    <cellStyle name="Normal 2 24 4 6" xfId="20569" xr:uid="{00000000-0005-0000-0000-0000EF4C0000}"/>
    <cellStyle name="Normal 2 24 4 7" xfId="20570" xr:uid="{00000000-0005-0000-0000-0000F04C0000}"/>
    <cellStyle name="Normal 2 24 5" xfId="20571" xr:uid="{00000000-0005-0000-0000-0000F14C0000}"/>
    <cellStyle name="Normal 2 24 5 2" xfId="20572" xr:uid="{00000000-0005-0000-0000-0000F24C0000}"/>
    <cellStyle name="Normal 2 24 5 2 2" xfId="20573" xr:uid="{00000000-0005-0000-0000-0000F34C0000}"/>
    <cellStyle name="Normal 2 24 5 2 3" xfId="20574" xr:uid="{00000000-0005-0000-0000-0000F44C0000}"/>
    <cellStyle name="Normal 2 24 5 3" xfId="20575" xr:uid="{00000000-0005-0000-0000-0000F54C0000}"/>
    <cellStyle name="Normal 2 24 5 4" xfId="20576" xr:uid="{00000000-0005-0000-0000-0000F64C0000}"/>
    <cellStyle name="Normal 2 24 5 5" xfId="20577" xr:uid="{00000000-0005-0000-0000-0000F74C0000}"/>
    <cellStyle name="Normal 2 24 6" xfId="20578" xr:uid="{00000000-0005-0000-0000-0000F84C0000}"/>
    <cellStyle name="Normal 2 24 6 2" xfId="20579" xr:uid="{00000000-0005-0000-0000-0000F94C0000}"/>
    <cellStyle name="Normal 2 24 6 3" xfId="20580" xr:uid="{00000000-0005-0000-0000-0000FA4C0000}"/>
    <cellStyle name="Normal 2 24 7" xfId="20581" xr:uid="{00000000-0005-0000-0000-0000FB4C0000}"/>
    <cellStyle name="Normal 2 24 7 2" xfId="20582" xr:uid="{00000000-0005-0000-0000-0000FC4C0000}"/>
    <cellStyle name="Normal 2 24 7 3" xfId="20583" xr:uid="{00000000-0005-0000-0000-0000FD4C0000}"/>
    <cellStyle name="Normal 2 24 8" xfId="20584" xr:uid="{00000000-0005-0000-0000-0000FE4C0000}"/>
    <cellStyle name="Normal 2 24 8 2" xfId="20585" xr:uid="{00000000-0005-0000-0000-0000FF4C0000}"/>
    <cellStyle name="Normal 2 24 8 3" xfId="20586" xr:uid="{00000000-0005-0000-0000-0000004D0000}"/>
    <cellStyle name="Normal 2 24 9" xfId="20587" xr:uid="{00000000-0005-0000-0000-0000014D0000}"/>
    <cellStyle name="Normal 2 24 9 2" xfId="20588" xr:uid="{00000000-0005-0000-0000-0000024D0000}"/>
    <cellStyle name="Normal 2 24 9 3" xfId="20589" xr:uid="{00000000-0005-0000-0000-0000034D0000}"/>
    <cellStyle name="Normal 2 24_Age_Gender" xfId="20590" xr:uid="{00000000-0005-0000-0000-0000044D0000}"/>
    <cellStyle name="Normal 2 25" xfId="1294" xr:uid="{00000000-0005-0000-0000-0000054D0000}"/>
    <cellStyle name="Normal 2 25 10" xfId="20591" xr:uid="{00000000-0005-0000-0000-0000064D0000}"/>
    <cellStyle name="Normal 2 25 10 2" xfId="20592" xr:uid="{00000000-0005-0000-0000-0000074D0000}"/>
    <cellStyle name="Normal 2 25 10 3" xfId="20593" xr:uid="{00000000-0005-0000-0000-0000084D0000}"/>
    <cellStyle name="Normal 2 25 11" xfId="20594" xr:uid="{00000000-0005-0000-0000-0000094D0000}"/>
    <cellStyle name="Normal 2 25 11 2" xfId="20595" xr:uid="{00000000-0005-0000-0000-00000A4D0000}"/>
    <cellStyle name="Normal 2 25 12" xfId="20596" xr:uid="{00000000-0005-0000-0000-00000B4D0000}"/>
    <cellStyle name="Normal 2 25 12 2" xfId="20597" xr:uid="{00000000-0005-0000-0000-00000C4D0000}"/>
    <cellStyle name="Normal 2 25 13" xfId="20598" xr:uid="{00000000-0005-0000-0000-00000D4D0000}"/>
    <cellStyle name="Normal 2 25 14" xfId="20599" xr:uid="{00000000-0005-0000-0000-00000E4D0000}"/>
    <cellStyle name="Normal 2 25 15" xfId="20600" xr:uid="{00000000-0005-0000-0000-00000F4D0000}"/>
    <cellStyle name="Normal 2 25 16" xfId="20601" xr:uid="{00000000-0005-0000-0000-0000104D0000}"/>
    <cellStyle name="Normal 2 25 2" xfId="20602" xr:uid="{00000000-0005-0000-0000-0000114D0000}"/>
    <cellStyle name="Normal 2 25 2 10" xfId="20603" xr:uid="{00000000-0005-0000-0000-0000124D0000}"/>
    <cellStyle name="Normal 2 25 2 2" xfId="20604" xr:uid="{00000000-0005-0000-0000-0000134D0000}"/>
    <cellStyle name="Normal 2 25 2 2 2" xfId="20605" xr:uid="{00000000-0005-0000-0000-0000144D0000}"/>
    <cellStyle name="Normal 2 25 2 2 2 2" xfId="20606" xr:uid="{00000000-0005-0000-0000-0000154D0000}"/>
    <cellStyle name="Normal 2 25 2 2 2 2 2" xfId="20607" xr:uid="{00000000-0005-0000-0000-0000164D0000}"/>
    <cellStyle name="Normal 2 25 2 2 2 2 3" xfId="20608" xr:uid="{00000000-0005-0000-0000-0000174D0000}"/>
    <cellStyle name="Normal 2 25 2 2 2 3" xfId="20609" xr:uid="{00000000-0005-0000-0000-0000184D0000}"/>
    <cellStyle name="Normal 2 25 2 2 2 4" xfId="20610" xr:uid="{00000000-0005-0000-0000-0000194D0000}"/>
    <cellStyle name="Normal 2 25 2 2 2 5" xfId="20611" xr:uid="{00000000-0005-0000-0000-00001A4D0000}"/>
    <cellStyle name="Normal 2 25 2 2 3" xfId="20612" xr:uid="{00000000-0005-0000-0000-00001B4D0000}"/>
    <cellStyle name="Normal 2 25 2 2 3 2" xfId="20613" xr:uid="{00000000-0005-0000-0000-00001C4D0000}"/>
    <cellStyle name="Normal 2 25 2 2 3 3" xfId="20614" xr:uid="{00000000-0005-0000-0000-00001D4D0000}"/>
    <cellStyle name="Normal 2 25 2 2 4" xfId="20615" xr:uid="{00000000-0005-0000-0000-00001E4D0000}"/>
    <cellStyle name="Normal 2 25 2 2 5" xfId="20616" xr:uid="{00000000-0005-0000-0000-00001F4D0000}"/>
    <cellStyle name="Normal 2 25 2 2 6" xfId="20617" xr:uid="{00000000-0005-0000-0000-0000204D0000}"/>
    <cellStyle name="Normal 2 25 2 2 7" xfId="20618" xr:uid="{00000000-0005-0000-0000-0000214D0000}"/>
    <cellStyle name="Normal 2 25 2 2 8" xfId="20619" xr:uid="{00000000-0005-0000-0000-0000224D0000}"/>
    <cellStyle name="Normal 2 25 2 3" xfId="20620" xr:uid="{00000000-0005-0000-0000-0000234D0000}"/>
    <cellStyle name="Normal 2 25 2 3 2" xfId="20621" xr:uid="{00000000-0005-0000-0000-0000244D0000}"/>
    <cellStyle name="Normal 2 25 2 3 2 2" xfId="20622" xr:uid="{00000000-0005-0000-0000-0000254D0000}"/>
    <cellStyle name="Normal 2 25 2 3 2 3" xfId="20623" xr:uid="{00000000-0005-0000-0000-0000264D0000}"/>
    <cellStyle name="Normal 2 25 2 3 3" xfId="20624" xr:uid="{00000000-0005-0000-0000-0000274D0000}"/>
    <cellStyle name="Normal 2 25 2 3 4" xfId="20625" xr:uid="{00000000-0005-0000-0000-0000284D0000}"/>
    <cellStyle name="Normal 2 25 2 3 5" xfId="20626" xr:uid="{00000000-0005-0000-0000-0000294D0000}"/>
    <cellStyle name="Normal 2 25 2 4" xfId="20627" xr:uid="{00000000-0005-0000-0000-00002A4D0000}"/>
    <cellStyle name="Normal 2 25 2 4 2" xfId="20628" xr:uid="{00000000-0005-0000-0000-00002B4D0000}"/>
    <cellStyle name="Normal 2 25 2 4 3" xfId="20629" xr:uid="{00000000-0005-0000-0000-00002C4D0000}"/>
    <cellStyle name="Normal 2 25 2 5" xfId="20630" xr:uid="{00000000-0005-0000-0000-00002D4D0000}"/>
    <cellStyle name="Normal 2 25 2 5 2" xfId="20631" xr:uid="{00000000-0005-0000-0000-00002E4D0000}"/>
    <cellStyle name="Normal 2 25 2 6" xfId="20632" xr:uid="{00000000-0005-0000-0000-00002F4D0000}"/>
    <cellStyle name="Normal 2 25 2 6 2" xfId="20633" xr:uid="{00000000-0005-0000-0000-0000304D0000}"/>
    <cellStyle name="Normal 2 25 2 7" xfId="20634" xr:uid="{00000000-0005-0000-0000-0000314D0000}"/>
    <cellStyle name="Normal 2 25 2 8" xfId="20635" xr:uid="{00000000-0005-0000-0000-0000324D0000}"/>
    <cellStyle name="Normal 2 25 2 9" xfId="20636" xr:uid="{00000000-0005-0000-0000-0000334D0000}"/>
    <cellStyle name="Normal 2 25 2_Age_Gender" xfId="20637" xr:uid="{00000000-0005-0000-0000-0000344D0000}"/>
    <cellStyle name="Normal 2 25 3" xfId="20638" xr:uid="{00000000-0005-0000-0000-0000354D0000}"/>
    <cellStyle name="Normal 2 25 3 2" xfId="20639" xr:uid="{00000000-0005-0000-0000-0000364D0000}"/>
    <cellStyle name="Normal 2 25 3 2 2" xfId="20640" xr:uid="{00000000-0005-0000-0000-0000374D0000}"/>
    <cellStyle name="Normal 2 25 3 2 2 2" xfId="20641" xr:uid="{00000000-0005-0000-0000-0000384D0000}"/>
    <cellStyle name="Normal 2 25 3 2 2 3" xfId="20642" xr:uid="{00000000-0005-0000-0000-0000394D0000}"/>
    <cellStyle name="Normal 2 25 3 2 3" xfId="20643" xr:uid="{00000000-0005-0000-0000-00003A4D0000}"/>
    <cellStyle name="Normal 2 25 3 2 4" xfId="20644" xr:uid="{00000000-0005-0000-0000-00003B4D0000}"/>
    <cellStyle name="Normal 2 25 3 2 5" xfId="20645" xr:uid="{00000000-0005-0000-0000-00003C4D0000}"/>
    <cellStyle name="Normal 2 25 3 3" xfId="20646" xr:uid="{00000000-0005-0000-0000-00003D4D0000}"/>
    <cellStyle name="Normal 2 25 3 3 2" xfId="20647" xr:uid="{00000000-0005-0000-0000-00003E4D0000}"/>
    <cellStyle name="Normal 2 25 3 3 3" xfId="20648" xr:uid="{00000000-0005-0000-0000-00003F4D0000}"/>
    <cellStyle name="Normal 2 25 3 4" xfId="20649" xr:uid="{00000000-0005-0000-0000-0000404D0000}"/>
    <cellStyle name="Normal 2 25 3 5" xfId="20650" xr:uid="{00000000-0005-0000-0000-0000414D0000}"/>
    <cellStyle name="Normal 2 25 3 6" xfId="20651" xr:uid="{00000000-0005-0000-0000-0000424D0000}"/>
    <cellStyle name="Normal 2 25 3 7" xfId="20652" xr:uid="{00000000-0005-0000-0000-0000434D0000}"/>
    <cellStyle name="Normal 2 25 3 8" xfId="20653" xr:uid="{00000000-0005-0000-0000-0000444D0000}"/>
    <cellStyle name="Normal 2 25 4" xfId="20654" xr:uid="{00000000-0005-0000-0000-0000454D0000}"/>
    <cellStyle name="Normal 2 25 4 2" xfId="20655" xr:uid="{00000000-0005-0000-0000-0000464D0000}"/>
    <cellStyle name="Normal 2 25 4 2 2" xfId="20656" xr:uid="{00000000-0005-0000-0000-0000474D0000}"/>
    <cellStyle name="Normal 2 25 4 2 3" xfId="20657" xr:uid="{00000000-0005-0000-0000-0000484D0000}"/>
    <cellStyle name="Normal 2 25 4 3" xfId="20658" xr:uid="{00000000-0005-0000-0000-0000494D0000}"/>
    <cellStyle name="Normal 2 25 4 4" xfId="20659" xr:uid="{00000000-0005-0000-0000-00004A4D0000}"/>
    <cellStyle name="Normal 2 25 4 5" xfId="20660" xr:uid="{00000000-0005-0000-0000-00004B4D0000}"/>
    <cellStyle name="Normal 2 25 4 6" xfId="20661" xr:uid="{00000000-0005-0000-0000-00004C4D0000}"/>
    <cellStyle name="Normal 2 25 4 7" xfId="20662" xr:uid="{00000000-0005-0000-0000-00004D4D0000}"/>
    <cellStyle name="Normal 2 25 5" xfId="20663" xr:uid="{00000000-0005-0000-0000-00004E4D0000}"/>
    <cellStyle name="Normal 2 25 5 2" xfId="20664" xr:uid="{00000000-0005-0000-0000-00004F4D0000}"/>
    <cellStyle name="Normal 2 25 5 2 2" xfId="20665" xr:uid="{00000000-0005-0000-0000-0000504D0000}"/>
    <cellStyle name="Normal 2 25 5 2 3" xfId="20666" xr:uid="{00000000-0005-0000-0000-0000514D0000}"/>
    <cellStyle name="Normal 2 25 5 3" xfId="20667" xr:uid="{00000000-0005-0000-0000-0000524D0000}"/>
    <cellStyle name="Normal 2 25 5 4" xfId="20668" xr:uid="{00000000-0005-0000-0000-0000534D0000}"/>
    <cellStyle name="Normal 2 25 5 5" xfId="20669" xr:uid="{00000000-0005-0000-0000-0000544D0000}"/>
    <cellStyle name="Normal 2 25 6" xfId="20670" xr:uid="{00000000-0005-0000-0000-0000554D0000}"/>
    <cellStyle name="Normal 2 25 6 2" xfId="20671" xr:uid="{00000000-0005-0000-0000-0000564D0000}"/>
    <cellStyle name="Normal 2 25 6 3" xfId="20672" xr:uid="{00000000-0005-0000-0000-0000574D0000}"/>
    <cellStyle name="Normal 2 25 7" xfId="20673" xr:uid="{00000000-0005-0000-0000-0000584D0000}"/>
    <cellStyle name="Normal 2 25 7 2" xfId="20674" xr:uid="{00000000-0005-0000-0000-0000594D0000}"/>
    <cellStyle name="Normal 2 25 7 3" xfId="20675" xr:uid="{00000000-0005-0000-0000-00005A4D0000}"/>
    <cellStyle name="Normal 2 25 8" xfId="20676" xr:uid="{00000000-0005-0000-0000-00005B4D0000}"/>
    <cellStyle name="Normal 2 25 8 2" xfId="20677" xr:uid="{00000000-0005-0000-0000-00005C4D0000}"/>
    <cellStyle name="Normal 2 25 8 3" xfId="20678" xr:uid="{00000000-0005-0000-0000-00005D4D0000}"/>
    <cellStyle name="Normal 2 25 9" xfId="20679" xr:uid="{00000000-0005-0000-0000-00005E4D0000}"/>
    <cellStyle name="Normal 2 25 9 2" xfId="20680" xr:uid="{00000000-0005-0000-0000-00005F4D0000}"/>
    <cellStyle name="Normal 2 25 9 3" xfId="20681" xr:uid="{00000000-0005-0000-0000-0000604D0000}"/>
    <cellStyle name="Normal 2 25_Age_Gender" xfId="20682" xr:uid="{00000000-0005-0000-0000-0000614D0000}"/>
    <cellStyle name="Normal 2 26" xfId="1295" xr:uid="{00000000-0005-0000-0000-0000624D0000}"/>
    <cellStyle name="Normal 2 26 10" xfId="20683" xr:uid="{00000000-0005-0000-0000-0000634D0000}"/>
    <cellStyle name="Normal 2 26 10 2" xfId="20684" xr:uid="{00000000-0005-0000-0000-0000644D0000}"/>
    <cellStyle name="Normal 2 26 10 3" xfId="20685" xr:uid="{00000000-0005-0000-0000-0000654D0000}"/>
    <cellStyle name="Normal 2 26 11" xfId="20686" xr:uid="{00000000-0005-0000-0000-0000664D0000}"/>
    <cellStyle name="Normal 2 26 11 2" xfId="20687" xr:uid="{00000000-0005-0000-0000-0000674D0000}"/>
    <cellStyle name="Normal 2 26 12" xfId="20688" xr:uid="{00000000-0005-0000-0000-0000684D0000}"/>
    <cellStyle name="Normal 2 26 12 2" xfId="20689" xr:uid="{00000000-0005-0000-0000-0000694D0000}"/>
    <cellStyle name="Normal 2 26 13" xfId="20690" xr:uid="{00000000-0005-0000-0000-00006A4D0000}"/>
    <cellStyle name="Normal 2 26 14" xfId="20691" xr:uid="{00000000-0005-0000-0000-00006B4D0000}"/>
    <cellStyle name="Normal 2 26 15" xfId="20692" xr:uid="{00000000-0005-0000-0000-00006C4D0000}"/>
    <cellStyle name="Normal 2 26 16" xfId="20693" xr:uid="{00000000-0005-0000-0000-00006D4D0000}"/>
    <cellStyle name="Normal 2 26 2" xfId="20694" xr:uid="{00000000-0005-0000-0000-00006E4D0000}"/>
    <cellStyle name="Normal 2 26 2 10" xfId="20695" xr:uid="{00000000-0005-0000-0000-00006F4D0000}"/>
    <cellStyle name="Normal 2 26 2 2" xfId="20696" xr:uid="{00000000-0005-0000-0000-0000704D0000}"/>
    <cellStyle name="Normal 2 26 2 2 2" xfId="20697" xr:uid="{00000000-0005-0000-0000-0000714D0000}"/>
    <cellStyle name="Normal 2 26 2 2 2 2" xfId="20698" xr:uid="{00000000-0005-0000-0000-0000724D0000}"/>
    <cellStyle name="Normal 2 26 2 2 2 2 2" xfId="20699" xr:uid="{00000000-0005-0000-0000-0000734D0000}"/>
    <cellStyle name="Normal 2 26 2 2 2 2 3" xfId="20700" xr:uid="{00000000-0005-0000-0000-0000744D0000}"/>
    <cellStyle name="Normal 2 26 2 2 2 3" xfId="20701" xr:uid="{00000000-0005-0000-0000-0000754D0000}"/>
    <cellStyle name="Normal 2 26 2 2 2 4" xfId="20702" xr:uid="{00000000-0005-0000-0000-0000764D0000}"/>
    <cellStyle name="Normal 2 26 2 2 2 5" xfId="20703" xr:uid="{00000000-0005-0000-0000-0000774D0000}"/>
    <cellStyle name="Normal 2 26 2 2 3" xfId="20704" xr:uid="{00000000-0005-0000-0000-0000784D0000}"/>
    <cellStyle name="Normal 2 26 2 2 3 2" xfId="20705" xr:uid="{00000000-0005-0000-0000-0000794D0000}"/>
    <cellStyle name="Normal 2 26 2 2 3 3" xfId="20706" xr:uid="{00000000-0005-0000-0000-00007A4D0000}"/>
    <cellStyle name="Normal 2 26 2 2 4" xfId="20707" xr:uid="{00000000-0005-0000-0000-00007B4D0000}"/>
    <cellStyle name="Normal 2 26 2 2 5" xfId="20708" xr:uid="{00000000-0005-0000-0000-00007C4D0000}"/>
    <cellStyle name="Normal 2 26 2 2 6" xfId="20709" xr:uid="{00000000-0005-0000-0000-00007D4D0000}"/>
    <cellStyle name="Normal 2 26 2 2 7" xfId="20710" xr:uid="{00000000-0005-0000-0000-00007E4D0000}"/>
    <cellStyle name="Normal 2 26 2 2 8" xfId="20711" xr:uid="{00000000-0005-0000-0000-00007F4D0000}"/>
    <cellStyle name="Normal 2 26 2 3" xfId="20712" xr:uid="{00000000-0005-0000-0000-0000804D0000}"/>
    <cellStyle name="Normal 2 26 2 3 2" xfId="20713" xr:uid="{00000000-0005-0000-0000-0000814D0000}"/>
    <cellStyle name="Normal 2 26 2 3 2 2" xfId="20714" xr:uid="{00000000-0005-0000-0000-0000824D0000}"/>
    <cellStyle name="Normal 2 26 2 3 2 3" xfId="20715" xr:uid="{00000000-0005-0000-0000-0000834D0000}"/>
    <cellStyle name="Normal 2 26 2 3 3" xfId="20716" xr:uid="{00000000-0005-0000-0000-0000844D0000}"/>
    <cellStyle name="Normal 2 26 2 3 4" xfId="20717" xr:uid="{00000000-0005-0000-0000-0000854D0000}"/>
    <cellStyle name="Normal 2 26 2 3 5" xfId="20718" xr:uid="{00000000-0005-0000-0000-0000864D0000}"/>
    <cellStyle name="Normal 2 26 2 4" xfId="20719" xr:uid="{00000000-0005-0000-0000-0000874D0000}"/>
    <cellStyle name="Normal 2 26 2 4 2" xfId="20720" xr:uid="{00000000-0005-0000-0000-0000884D0000}"/>
    <cellStyle name="Normal 2 26 2 4 3" xfId="20721" xr:uid="{00000000-0005-0000-0000-0000894D0000}"/>
    <cellStyle name="Normal 2 26 2 5" xfId="20722" xr:uid="{00000000-0005-0000-0000-00008A4D0000}"/>
    <cellStyle name="Normal 2 26 2 5 2" xfId="20723" xr:uid="{00000000-0005-0000-0000-00008B4D0000}"/>
    <cellStyle name="Normal 2 26 2 6" xfId="20724" xr:uid="{00000000-0005-0000-0000-00008C4D0000}"/>
    <cellStyle name="Normal 2 26 2 6 2" xfId="20725" xr:uid="{00000000-0005-0000-0000-00008D4D0000}"/>
    <cellStyle name="Normal 2 26 2 7" xfId="20726" xr:uid="{00000000-0005-0000-0000-00008E4D0000}"/>
    <cellStyle name="Normal 2 26 2 8" xfId="20727" xr:uid="{00000000-0005-0000-0000-00008F4D0000}"/>
    <cellStyle name="Normal 2 26 2 9" xfId="20728" xr:uid="{00000000-0005-0000-0000-0000904D0000}"/>
    <cellStyle name="Normal 2 26 2_Age_Gender" xfId="20729" xr:uid="{00000000-0005-0000-0000-0000914D0000}"/>
    <cellStyle name="Normal 2 26 3" xfId="20730" xr:uid="{00000000-0005-0000-0000-0000924D0000}"/>
    <cellStyle name="Normal 2 26 3 2" xfId="20731" xr:uid="{00000000-0005-0000-0000-0000934D0000}"/>
    <cellStyle name="Normal 2 26 3 2 2" xfId="20732" xr:uid="{00000000-0005-0000-0000-0000944D0000}"/>
    <cellStyle name="Normal 2 26 3 2 2 2" xfId="20733" xr:uid="{00000000-0005-0000-0000-0000954D0000}"/>
    <cellStyle name="Normal 2 26 3 2 2 3" xfId="20734" xr:uid="{00000000-0005-0000-0000-0000964D0000}"/>
    <cellStyle name="Normal 2 26 3 2 3" xfId="20735" xr:uid="{00000000-0005-0000-0000-0000974D0000}"/>
    <cellStyle name="Normal 2 26 3 2 4" xfId="20736" xr:uid="{00000000-0005-0000-0000-0000984D0000}"/>
    <cellStyle name="Normal 2 26 3 2 5" xfId="20737" xr:uid="{00000000-0005-0000-0000-0000994D0000}"/>
    <cellStyle name="Normal 2 26 3 3" xfId="20738" xr:uid="{00000000-0005-0000-0000-00009A4D0000}"/>
    <cellStyle name="Normal 2 26 3 3 2" xfId="20739" xr:uid="{00000000-0005-0000-0000-00009B4D0000}"/>
    <cellStyle name="Normal 2 26 3 3 3" xfId="20740" xr:uid="{00000000-0005-0000-0000-00009C4D0000}"/>
    <cellStyle name="Normal 2 26 3 4" xfId="20741" xr:uid="{00000000-0005-0000-0000-00009D4D0000}"/>
    <cellStyle name="Normal 2 26 3 5" xfId="20742" xr:uid="{00000000-0005-0000-0000-00009E4D0000}"/>
    <cellStyle name="Normal 2 26 3 6" xfId="20743" xr:uid="{00000000-0005-0000-0000-00009F4D0000}"/>
    <cellStyle name="Normal 2 26 3 7" xfId="20744" xr:uid="{00000000-0005-0000-0000-0000A04D0000}"/>
    <cellStyle name="Normal 2 26 3 8" xfId="20745" xr:uid="{00000000-0005-0000-0000-0000A14D0000}"/>
    <cellStyle name="Normal 2 26 4" xfId="20746" xr:uid="{00000000-0005-0000-0000-0000A24D0000}"/>
    <cellStyle name="Normal 2 26 4 2" xfId="20747" xr:uid="{00000000-0005-0000-0000-0000A34D0000}"/>
    <cellStyle name="Normal 2 26 4 2 2" xfId="20748" xr:uid="{00000000-0005-0000-0000-0000A44D0000}"/>
    <cellStyle name="Normal 2 26 4 2 3" xfId="20749" xr:uid="{00000000-0005-0000-0000-0000A54D0000}"/>
    <cellStyle name="Normal 2 26 4 3" xfId="20750" xr:uid="{00000000-0005-0000-0000-0000A64D0000}"/>
    <cellStyle name="Normal 2 26 4 4" xfId="20751" xr:uid="{00000000-0005-0000-0000-0000A74D0000}"/>
    <cellStyle name="Normal 2 26 4 5" xfId="20752" xr:uid="{00000000-0005-0000-0000-0000A84D0000}"/>
    <cellStyle name="Normal 2 26 4 6" xfId="20753" xr:uid="{00000000-0005-0000-0000-0000A94D0000}"/>
    <cellStyle name="Normal 2 26 4 7" xfId="20754" xr:uid="{00000000-0005-0000-0000-0000AA4D0000}"/>
    <cellStyle name="Normal 2 26 5" xfId="20755" xr:uid="{00000000-0005-0000-0000-0000AB4D0000}"/>
    <cellStyle name="Normal 2 26 5 2" xfId="20756" xr:uid="{00000000-0005-0000-0000-0000AC4D0000}"/>
    <cellStyle name="Normal 2 26 5 2 2" xfId="20757" xr:uid="{00000000-0005-0000-0000-0000AD4D0000}"/>
    <cellStyle name="Normal 2 26 5 2 3" xfId="20758" xr:uid="{00000000-0005-0000-0000-0000AE4D0000}"/>
    <cellStyle name="Normal 2 26 5 3" xfId="20759" xr:uid="{00000000-0005-0000-0000-0000AF4D0000}"/>
    <cellStyle name="Normal 2 26 5 4" xfId="20760" xr:uid="{00000000-0005-0000-0000-0000B04D0000}"/>
    <cellStyle name="Normal 2 26 5 5" xfId="20761" xr:uid="{00000000-0005-0000-0000-0000B14D0000}"/>
    <cellStyle name="Normal 2 26 6" xfId="20762" xr:uid="{00000000-0005-0000-0000-0000B24D0000}"/>
    <cellStyle name="Normal 2 26 6 2" xfId="20763" xr:uid="{00000000-0005-0000-0000-0000B34D0000}"/>
    <cellStyle name="Normal 2 26 6 3" xfId="20764" xr:uid="{00000000-0005-0000-0000-0000B44D0000}"/>
    <cellStyle name="Normal 2 26 7" xfId="20765" xr:uid="{00000000-0005-0000-0000-0000B54D0000}"/>
    <cellStyle name="Normal 2 26 7 2" xfId="20766" xr:uid="{00000000-0005-0000-0000-0000B64D0000}"/>
    <cellStyle name="Normal 2 26 7 3" xfId="20767" xr:uid="{00000000-0005-0000-0000-0000B74D0000}"/>
    <cellStyle name="Normal 2 26 8" xfId="20768" xr:uid="{00000000-0005-0000-0000-0000B84D0000}"/>
    <cellStyle name="Normal 2 26 8 2" xfId="20769" xr:uid="{00000000-0005-0000-0000-0000B94D0000}"/>
    <cellStyle name="Normal 2 26 8 3" xfId="20770" xr:uid="{00000000-0005-0000-0000-0000BA4D0000}"/>
    <cellStyle name="Normal 2 26 9" xfId="20771" xr:uid="{00000000-0005-0000-0000-0000BB4D0000}"/>
    <cellStyle name="Normal 2 26 9 2" xfId="20772" xr:uid="{00000000-0005-0000-0000-0000BC4D0000}"/>
    <cellStyle name="Normal 2 26 9 3" xfId="20773" xr:uid="{00000000-0005-0000-0000-0000BD4D0000}"/>
    <cellStyle name="Normal 2 26_Age_Gender" xfId="20774" xr:uid="{00000000-0005-0000-0000-0000BE4D0000}"/>
    <cellStyle name="Normal 2 27" xfId="1296" xr:uid="{00000000-0005-0000-0000-0000BF4D0000}"/>
    <cellStyle name="Normal 2 27 10" xfId="20775" xr:uid="{00000000-0005-0000-0000-0000C04D0000}"/>
    <cellStyle name="Normal 2 27 10 2" xfId="20776" xr:uid="{00000000-0005-0000-0000-0000C14D0000}"/>
    <cellStyle name="Normal 2 27 10 3" xfId="20777" xr:uid="{00000000-0005-0000-0000-0000C24D0000}"/>
    <cellStyle name="Normal 2 27 11" xfId="20778" xr:uid="{00000000-0005-0000-0000-0000C34D0000}"/>
    <cellStyle name="Normal 2 27 11 2" xfId="20779" xr:uid="{00000000-0005-0000-0000-0000C44D0000}"/>
    <cellStyle name="Normal 2 27 12" xfId="20780" xr:uid="{00000000-0005-0000-0000-0000C54D0000}"/>
    <cellStyle name="Normal 2 27 12 2" xfId="20781" xr:uid="{00000000-0005-0000-0000-0000C64D0000}"/>
    <cellStyle name="Normal 2 27 13" xfId="20782" xr:uid="{00000000-0005-0000-0000-0000C74D0000}"/>
    <cellStyle name="Normal 2 27 14" xfId="20783" xr:uid="{00000000-0005-0000-0000-0000C84D0000}"/>
    <cellStyle name="Normal 2 27 15" xfId="20784" xr:uid="{00000000-0005-0000-0000-0000C94D0000}"/>
    <cellStyle name="Normal 2 27 16" xfId="20785" xr:uid="{00000000-0005-0000-0000-0000CA4D0000}"/>
    <cellStyle name="Normal 2 27 2" xfId="20786" xr:uid="{00000000-0005-0000-0000-0000CB4D0000}"/>
    <cellStyle name="Normal 2 27 2 10" xfId="20787" xr:uid="{00000000-0005-0000-0000-0000CC4D0000}"/>
    <cellStyle name="Normal 2 27 2 2" xfId="20788" xr:uid="{00000000-0005-0000-0000-0000CD4D0000}"/>
    <cellStyle name="Normal 2 27 2 2 2" xfId="20789" xr:uid="{00000000-0005-0000-0000-0000CE4D0000}"/>
    <cellStyle name="Normal 2 27 2 2 2 2" xfId="20790" xr:uid="{00000000-0005-0000-0000-0000CF4D0000}"/>
    <cellStyle name="Normal 2 27 2 2 2 2 2" xfId="20791" xr:uid="{00000000-0005-0000-0000-0000D04D0000}"/>
    <cellStyle name="Normal 2 27 2 2 2 2 3" xfId="20792" xr:uid="{00000000-0005-0000-0000-0000D14D0000}"/>
    <cellStyle name="Normal 2 27 2 2 2 3" xfId="20793" xr:uid="{00000000-0005-0000-0000-0000D24D0000}"/>
    <cellStyle name="Normal 2 27 2 2 2 4" xfId="20794" xr:uid="{00000000-0005-0000-0000-0000D34D0000}"/>
    <cellStyle name="Normal 2 27 2 2 2 5" xfId="20795" xr:uid="{00000000-0005-0000-0000-0000D44D0000}"/>
    <cellStyle name="Normal 2 27 2 2 3" xfId="20796" xr:uid="{00000000-0005-0000-0000-0000D54D0000}"/>
    <cellStyle name="Normal 2 27 2 2 3 2" xfId="20797" xr:uid="{00000000-0005-0000-0000-0000D64D0000}"/>
    <cellStyle name="Normal 2 27 2 2 3 3" xfId="20798" xr:uid="{00000000-0005-0000-0000-0000D74D0000}"/>
    <cellStyle name="Normal 2 27 2 2 4" xfId="20799" xr:uid="{00000000-0005-0000-0000-0000D84D0000}"/>
    <cellStyle name="Normal 2 27 2 2 5" xfId="20800" xr:uid="{00000000-0005-0000-0000-0000D94D0000}"/>
    <cellStyle name="Normal 2 27 2 2 6" xfId="20801" xr:uid="{00000000-0005-0000-0000-0000DA4D0000}"/>
    <cellStyle name="Normal 2 27 2 2 7" xfId="20802" xr:uid="{00000000-0005-0000-0000-0000DB4D0000}"/>
    <cellStyle name="Normal 2 27 2 2 8" xfId="20803" xr:uid="{00000000-0005-0000-0000-0000DC4D0000}"/>
    <cellStyle name="Normal 2 27 2 3" xfId="20804" xr:uid="{00000000-0005-0000-0000-0000DD4D0000}"/>
    <cellStyle name="Normal 2 27 2 3 2" xfId="20805" xr:uid="{00000000-0005-0000-0000-0000DE4D0000}"/>
    <cellStyle name="Normal 2 27 2 3 2 2" xfId="20806" xr:uid="{00000000-0005-0000-0000-0000DF4D0000}"/>
    <cellStyle name="Normal 2 27 2 3 2 3" xfId="20807" xr:uid="{00000000-0005-0000-0000-0000E04D0000}"/>
    <cellStyle name="Normal 2 27 2 3 3" xfId="20808" xr:uid="{00000000-0005-0000-0000-0000E14D0000}"/>
    <cellStyle name="Normal 2 27 2 3 4" xfId="20809" xr:uid="{00000000-0005-0000-0000-0000E24D0000}"/>
    <cellStyle name="Normal 2 27 2 3 5" xfId="20810" xr:uid="{00000000-0005-0000-0000-0000E34D0000}"/>
    <cellStyle name="Normal 2 27 2 4" xfId="20811" xr:uid="{00000000-0005-0000-0000-0000E44D0000}"/>
    <cellStyle name="Normal 2 27 2 4 2" xfId="20812" xr:uid="{00000000-0005-0000-0000-0000E54D0000}"/>
    <cellStyle name="Normal 2 27 2 4 3" xfId="20813" xr:uid="{00000000-0005-0000-0000-0000E64D0000}"/>
    <cellStyle name="Normal 2 27 2 5" xfId="20814" xr:uid="{00000000-0005-0000-0000-0000E74D0000}"/>
    <cellStyle name="Normal 2 27 2 5 2" xfId="20815" xr:uid="{00000000-0005-0000-0000-0000E84D0000}"/>
    <cellStyle name="Normal 2 27 2 6" xfId="20816" xr:uid="{00000000-0005-0000-0000-0000E94D0000}"/>
    <cellStyle name="Normal 2 27 2 6 2" xfId="20817" xr:uid="{00000000-0005-0000-0000-0000EA4D0000}"/>
    <cellStyle name="Normal 2 27 2 7" xfId="20818" xr:uid="{00000000-0005-0000-0000-0000EB4D0000}"/>
    <cellStyle name="Normal 2 27 2 8" xfId="20819" xr:uid="{00000000-0005-0000-0000-0000EC4D0000}"/>
    <cellStyle name="Normal 2 27 2 9" xfId="20820" xr:uid="{00000000-0005-0000-0000-0000ED4D0000}"/>
    <cellStyle name="Normal 2 27 2_Age_Gender" xfId="20821" xr:uid="{00000000-0005-0000-0000-0000EE4D0000}"/>
    <cellStyle name="Normal 2 27 3" xfId="20822" xr:uid="{00000000-0005-0000-0000-0000EF4D0000}"/>
    <cellStyle name="Normal 2 27 3 2" xfId="20823" xr:uid="{00000000-0005-0000-0000-0000F04D0000}"/>
    <cellStyle name="Normal 2 27 3 2 2" xfId="20824" xr:uid="{00000000-0005-0000-0000-0000F14D0000}"/>
    <cellStyle name="Normal 2 27 3 2 2 2" xfId="20825" xr:uid="{00000000-0005-0000-0000-0000F24D0000}"/>
    <cellStyle name="Normal 2 27 3 2 2 3" xfId="20826" xr:uid="{00000000-0005-0000-0000-0000F34D0000}"/>
    <cellStyle name="Normal 2 27 3 2 3" xfId="20827" xr:uid="{00000000-0005-0000-0000-0000F44D0000}"/>
    <cellStyle name="Normal 2 27 3 2 4" xfId="20828" xr:uid="{00000000-0005-0000-0000-0000F54D0000}"/>
    <cellStyle name="Normal 2 27 3 2 5" xfId="20829" xr:uid="{00000000-0005-0000-0000-0000F64D0000}"/>
    <cellStyle name="Normal 2 27 3 3" xfId="20830" xr:uid="{00000000-0005-0000-0000-0000F74D0000}"/>
    <cellStyle name="Normal 2 27 3 3 2" xfId="20831" xr:uid="{00000000-0005-0000-0000-0000F84D0000}"/>
    <cellStyle name="Normal 2 27 3 3 3" xfId="20832" xr:uid="{00000000-0005-0000-0000-0000F94D0000}"/>
    <cellStyle name="Normal 2 27 3 4" xfId="20833" xr:uid="{00000000-0005-0000-0000-0000FA4D0000}"/>
    <cellStyle name="Normal 2 27 3 5" xfId="20834" xr:uid="{00000000-0005-0000-0000-0000FB4D0000}"/>
    <cellStyle name="Normal 2 27 3 6" xfId="20835" xr:uid="{00000000-0005-0000-0000-0000FC4D0000}"/>
    <cellStyle name="Normal 2 27 3 7" xfId="20836" xr:uid="{00000000-0005-0000-0000-0000FD4D0000}"/>
    <cellStyle name="Normal 2 27 3 8" xfId="20837" xr:uid="{00000000-0005-0000-0000-0000FE4D0000}"/>
    <cellStyle name="Normal 2 27 4" xfId="20838" xr:uid="{00000000-0005-0000-0000-0000FF4D0000}"/>
    <cellStyle name="Normal 2 27 4 2" xfId="20839" xr:uid="{00000000-0005-0000-0000-0000004E0000}"/>
    <cellStyle name="Normal 2 27 4 2 2" xfId="20840" xr:uid="{00000000-0005-0000-0000-0000014E0000}"/>
    <cellStyle name="Normal 2 27 4 2 3" xfId="20841" xr:uid="{00000000-0005-0000-0000-0000024E0000}"/>
    <cellStyle name="Normal 2 27 4 3" xfId="20842" xr:uid="{00000000-0005-0000-0000-0000034E0000}"/>
    <cellStyle name="Normal 2 27 4 4" xfId="20843" xr:uid="{00000000-0005-0000-0000-0000044E0000}"/>
    <cellStyle name="Normal 2 27 4 5" xfId="20844" xr:uid="{00000000-0005-0000-0000-0000054E0000}"/>
    <cellStyle name="Normal 2 27 4 6" xfId="20845" xr:uid="{00000000-0005-0000-0000-0000064E0000}"/>
    <cellStyle name="Normal 2 27 4 7" xfId="20846" xr:uid="{00000000-0005-0000-0000-0000074E0000}"/>
    <cellStyle name="Normal 2 27 5" xfId="20847" xr:uid="{00000000-0005-0000-0000-0000084E0000}"/>
    <cellStyle name="Normal 2 27 5 2" xfId="20848" xr:uid="{00000000-0005-0000-0000-0000094E0000}"/>
    <cellStyle name="Normal 2 27 5 2 2" xfId="20849" xr:uid="{00000000-0005-0000-0000-00000A4E0000}"/>
    <cellStyle name="Normal 2 27 5 2 3" xfId="20850" xr:uid="{00000000-0005-0000-0000-00000B4E0000}"/>
    <cellStyle name="Normal 2 27 5 3" xfId="20851" xr:uid="{00000000-0005-0000-0000-00000C4E0000}"/>
    <cellStyle name="Normal 2 27 5 4" xfId="20852" xr:uid="{00000000-0005-0000-0000-00000D4E0000}"/>
    <cellStyle name="Normal 2 27 5 5" xfId="20853" xr:uid="{00000000-0005-0000-0000-00000E4E0000}"/>
    <cellStyle name="Normal 2 27 6" xfId="20854" xr:uid="{00000000-0005-0000-0000-00000F4E0000}"/>
    <cellStyle name="Normal 2 27 6 2" xfId="20855" xr:uid="{00000000-0005-0000-0000-0000104E0000}"/>
    <cellStyle name="Normal 2 27 6 3" xfId="20856" xr:uid="{00000000-0005-0000-0000-0000114E0000}"/>
    <cellStyle name="Normal 2 27 7" xfId="20857" xr:uid="{00000000-0005-0000-0000-0000124E0000}"/>
    <cellStyle name="Normal 2 27 7 2" xfId="20858" xr:uid="{00000000-0005-0000-0000-0000134E0000}"/>
    <cellStyle name="Normal 2 27 7 3" xfId="20859" xr:uid="{00000000-0005-0000-0000-0000144E0000}"/>
    <cellStyle name="Normal 2 27 8" xfId="20860" xr:uid="{00000000-0005-0000-0000-0000154E0000}"/>
    <cellStyle name="Normal 2 27 8 2" xfId="20861" xr:uid="{00000000-0005-0000-0000-0000164E0000}"/>
    <cellStyle name="Normal 2 27 8 3" xfId="20862" xr:uid="{00000000-0005-0000-0000-0000174E0000}"/>
    <cellStyle name="Normal 2 27 9" xfId="20863" xr:uid="{00000000-0005-0000-0000-0000184E0000}"/>
    <cellStyle name="Normal 2 27 9 2" xfId="20864" xr:uid="{00000000-0005-0000-0000-0000194E0000}"/>
    <cellStyle name="Normal 2 27 9 3" xfId="20865" xr:uid="{00000000-0005-0000-0000-00001A4E0000}"/>
    <cellStyle name="Normal 2 27_Age_Gender" xfId="20866" xr:uid="{00000000-0005-0000-0000-00001B4E0000}"/>
    <cellStyle name="Normal 2 28" xfId="1297" xr:uid="{00000000-0005-0000-0000-00001C4E0000}"/>
    <cellStyle name="Normal 2 28 10" xfId="20867" xr:uid="{00000000-0005-0000-0000-00001D4E0000}"/>
    <cellStyle name="Normal 2 28 10 2" xfId="20868" xr:uid="{00000000-0005-0000-0000-00001E4E0000}"/>
    <cellStyle name="Normal 2 28 10 3" xfId="20869" xr:uid="{00000000-0005-0000-0000-00001F4E0000}"/>
    <cellStyle name="Normal 2 28 11" xfId="20870" xr:uid="{00000000-0005-0000-0000-0000204E0000}"/>
    <cellStyle name="Normal 2 28 11 2" xfId="20871" xr:uid="{00000000-0005-0000-0000-0000214E0000}"/>
    <cellStyle name="Normal 2 28 12" xfId="20872" xr:uid="{00000000-0005-0000-0000-0000224E0000}"/>
    <cellStyle name="Normal 2 28 12 2" xfId="20873" xr:uid="{00000000-0005-0000-0000-0000234E0000}"/>
    <cellStyle name="Normal 2 28 13" xfId="20874" xr:uid="{00000000-0005-0000-0000-0000244E0000}"/>
    <cellStyle name="Normal 2 28 14" xfId="20875" xr:uid="{00000000-0005-0000-0000-0000254E0000}"/>
    <cellStyle name="Normal 2 28 15" xfId="20876" xr:uid="{00000000-0005-0000-0000-0000264E0000}"/>
    <cellStyle name="Normal 2 28 16" xfId="20877" xr:uid="{00000000-0005-0000-0000-0000274E0000}"/>
    <cellStyle name="Normal 2 28 2" xfId="20878" xr:uid="{00000000-0005-0000-0000-0000284E0000}"/>
    <cellStyle name="Normal 2 28 2 10" xfId="20879" xr:uid="{00000000-0005-0000-0000-0000294E0000}"/>
    <cellStyle name="Normal 2 28 2 2" xfId="20880" xr:uid="{00000000-0005-0000-0000-00002A4E0000}"/>
    <cellStyle name="Normal 2 28 2 2 2" xfId="20881" xr:uid="{00000000-0005-0000-0000-00002B4E0000}"/>
    <cellStyle name="Normal 2 28 2 2 2 2" xfId="20882" xr:uid="{00000000-0005-0000-0000-00002C4E0000}"/>
    <cellStyle name="Normal 2 28 2 2 2 2 2" xfId="20883" xr:uid="{00000000-0005-0000-0000-00002D4E0000}"/>
    <cellStyle name="Normal 2 28 2 2 2 2 3" xfId="20884" xr:uid="{00000000-0005-0000-0000-00002E4E0000}"/>
    <cellStyle name="Normal 2 28 2 2 2 3" xfId="20885" xr:uid="{00000000-0005-0000-0000-00002F4E0000}"/>
    <cellStyle name="Normal 2 28 2 2 2 4" xfId="20886" xr:uid="{00000000-0005-0000-0000-0000304E0000}"/>
    <cellStyle name="Normal 2 28 2 2 2 5" xfId="20887" xr:uid="{00000000-0005-0000-0000-0000314E0000}"/>
    <cellStyle name="Normal 2 28 2 2 3" xfId="20888" xr:uid="{00000000-0005-0000-0000-0000324E0000}"/>
    <cellStyle name="Normal 2 28 2 2 3 2" xfId="20889" xr:uid="{00000000-0005-0000-0000-0000334E0000}"/>
    <cellStyle name="Normal 2 28 2 2 3 3" xfId="20890" xr:uid="{00000000-0005-0000-0000-0000344E0000}"/>
    <cellStyle name="Normal 2 28 2 2 4" xfId="20891" xr:uid="{00000000-0005-0000-0000-0000354E0000}"/>
    <cellStyle name="Normal 2 28 2 2 5" xfId="20892" xr:uid="{00000000-0005-0000-0000-0000364E0000}"/>
    <cellStyle name="Normal 2 28 2 2 6" xfId="20893" xr:uid="{00000000-0005-0000-0000-0000374E0000}"/>
    <cellStyle name="Normal 2 28 2 2 7" xfId="20894" xr:uid="{00000000-0005-0000-0000-0000384E0000}"/>
    <cellStyle name="Normal 2 28 2 2 8" xfId="20895" xr:uid="{00000000-0005-0000-0000-0000394E0000}"/>
    <cellStyle name="Normal 2 28 2 3" xfId="20896" xr:uid="{00000000-0005-0000-0000-00003A4E0000}"/>
    <cellStyle name="Normal 2 28 2 3 2" xfId="20897" xr:uid="{00000000-0005-0000-0000-00003B4E0000}"/>
    <cellStyle name="Normal 2 28 2 3 2 2" xfId="20898" xr:uid="{00000000-0005-0000-0000-00003C4E0000}"/>
    <cellStyle name="Normal 2 28 2 3 2 3" xfId="20899" xr:uid="{00000000-0005-0000-0000-00003D4E0000}"/>
    <cellStyle name="Normal 2 28 2 3 3" xfId="20900" xr:uid="{00000000-0005-0000-0000-00003E4E0000}"/>
    <cellStyle name="Normal 2 28 2 3 4" xfId="20901" xr:uid="{00000000-0005-0000-0000-00003F4E0000}"/>
    <cellStyle name="Normal 2 28 2 3 5" xfId="20902" xr:uid="{00000000-0005-0000-0000-0000404E0000}"/>
    <cellStyle name="Normal 2 28 2 4" xfId="20903" xr:uid="{00000000-0005-0000-0000-0000414E0000}"/>
    <cellStyle name="Normal 2 28 2 4 2" xfId="20904" xr:uid="{00000000-0005-0000-0000-0000424E0000}"/>
    <cellStyle name="Normal 2 28 2 4 3" xfId="20905" xr:uid="{00000000-0005-0000-0000-0000434E0000}"/>
    <cellStyle name="Normal 2 28 2 5" xfId="20906" xr:uid="{00000000-0005-0000-0000-0000444E0000}"/>
    <cellStyle name="Normal 2 28 2 5 2" xfId="20907" xr:uid="{00000000-0005-0000-0000-0000454E0000}"/>
    <cellStyle name="Normal 2 28 2 6" xfId="20908" xr:uid="{00000000-0005-0000-0000-0000464E0000}"/>
    <cellStyle name="Normal 2 28 2 6 2" xfId="20909" xr:uid="{00000000-0005-0000-0000-0000474E0000}"/>
    <cellStyle name="Normal 2 28 2 7" xfId="20910" xr:uid="{00000000-0005-0000-0000-0000484E0000}"/>
    <cellStyle name="Normal 2 28 2 8" xfId="20911" xr:uid="{00000000-0005-0000-0000-0000494E0000}"/>
    <cellStyle name="Normal 2 28 2 9" xfId="20912" xr:uid="{00000000-0005-0000-0000-00004A4E0000}"/>
    <cellStyle name="Normal 2 28 2_Age_Gender" xfId="20913" xr:uid="{00000000-0005-0000-0000-00004B4E0000}"/>
    <cellStyle name="Normal 2 28 3" xfId="20914" xr:uid="{00000000-0005-0000-0000-00004C4E0000}"/>
    <cellStyle name="Normal 2 28 3 2" xfId="20915" xr:uid="{00000000-0005-0000-0000-00004D4E0000}"/>
    <cellStyle name="Normal 2 28 3 2 2" xfId="20916" xr:uid="{00000000-0005-0000-0000-00004E4E0000}"/>
    <cellStyle name="Normal 2 28 3 2 2 2" xfId="20917" xr:uid="{00000000-0005-0000-0000-00004F4E0000}"/>
    <cellStyle name="Normal 2 28 3 2 2 3" xfId="20918" xr:uid="{00000000-0005-0000-0000-0000504E0000}"/>
    <cellStyle name="Normal 2 28 3 2 3" xfId="20919" xr:uid="{00000000-0005-0000-0000-0000514E0000}"/>
    <cellStyle name="Normal 2 28 3 2 4" xfId="20920" xr:uid="{00000000-0005-0000-0000-0000524E0000}"/>
    <cellStyle name="Normal 2 28 3 2 5" xfId="20921" xr:uid="{00000000-0005-0000-0000-0000534E0000}"/>
    <cellStyle name="Normal 2 28 3 3" xfId="20922" xr:uid="{00000000-0005-0000-0000-0000544E0000}"/>
    <cellStyle name="Normal 2 28 3 3 2" xfId="20923" xr:uid="{00000000-0005-0000-0000-0000554E0000}"/>
    <cellStyle name="Normal 2 28 3 3 3" xfId="20924" xr:uid="{00000000-0005-0000-0000-0000564E0000}"/>
    <cellStyle name="Normal 2 28 3 4" xfId="20925" xr:uid="{00000000-0005-0000-0000-0000574E0000}"/>
    <cellStyle name="Normal 2 28 3 5" xfId="20926" xr:uid="{00000000-0005-0000-0000-0000584E0000}"/>
    <cellStyle name="Normal 2 28 3 6" xfId="20927" xr:uid="{00000000-0005-0000-0000-0000594E0000}"/>
    <cellStyle name="Normal 2 28 3 7" xfId="20928" xr:uid="{00000000-0005-0000-0000-00005A4E0000}"/>
    <cellStyle name="Normal 2 28 3 8" xfId="20929" xr:uid="{00000000-0005-0000-0000-00005B4E0000}"/>
    <cellStyle name="Normal 2 28 4" xfId="20930" xr:uid="{00000000-0005-0000-0000-00005C4E0000}"/>
    <cellStyle name="Normal 2 28 4 2" xfId="20931" xr:uid="{00000000-0005-0000-0000-00005D4E0000}"/>
    <cellStyle name="Normal 2 28 4 2 2" xfId="20932" xr:uid="{00000000-0005-0000-0000-00005E4E0000}"/>
    <cellStyle name="Normal 2 28 4 2 3" xfId="20933" xr:uid="{00000000-0005-0000-0000-00005F4E0000}"/>
    <cellStyle name="Normal 2 28 4 3" xfId="20934" xr:uid="{00000000-0005-0000-0000-0000604E0000}"/>
    <cellStyle name="Normal 2 28 4 4" xfId="20935" xr:uid="{00000000-0005-0000-0000-0000614E0000}"/>
    <cellStyle name="Normal 2 28 4 5" xfId="20936" xr:uid="{00000000-0005-0000-0000-0000624E0000}"/>
    <cellStyle name="Normal 2 28 4 6" xfId="20937" xr:uid="{00000000-0005-0000-0000-0000634E0000}"/>
    <cellStyle name="Normal 2 28 4 7" xfId="20938" xr:uid="{00000000-0005-0000-0000-0000644E0000}"/>
    <cellStyle name="Normal 2 28 5" xfId="20939" xr:uid="{00000000-0005-0000-0000-0000654E0000}"/>
    <cellStyle name="Normal 2 28 5 2" xfId="20940" xr:uid="{00000000-0005-0000-0000-0000664E0000}"/>
    <cellStyle name="Normal 2 28 5 2 2" xfId="20941" xr:uid="{00000000-0005-0000-0000-0000674E0000}"/>
    <cellStyle name="Normal 2 28 5 2 3" xfId="20942" xr:uid="{00000000-0005-0000-0000-0000684E0000}"/>
    <cellStyle name="Normal 2 28 5 3" xfId="20943" xr:uid="{00000000-0005-0000-0000-0000694E0000}"/>
    <cellStyle name="Normal 2 28 5 4" xfId="20944" xr:uid="{00000000-0005-0000-0000-00006A4E0000}"/>
    <cellStyle name="Normal 2 28 5 5" xfId="20945" xr:uid="{00000000-0005-0000-0000-00006B4E0000}"/>
    <cellStyle name="Normal 2 28 6" xfId="20946" xr:uid="{00000000-0005-0000-0000-00006C4E0000}"/>
    <cellStyle name="Normal 2 28 6 2" xfId="20947" xr:uid="{00000000-0005-0000-0000-00006D4E0000}"/>
    <cellStyle name="Normal 2 28 6 3" xfId="20948" xr:uid="{00000000-0005-0000-0000-00006E4E0000}"/>
    <cellStyle name="Normal 2 28 7" xfId="20949" xr:uid="{00000000-0005-0000-0000-00006F4E0000}"/>
    <cellStyle name="Normal 2 28 7 2" xfId="20950" xr:uid="{00000000-0005-0000-0000-0000704E0000}"/>
    <cellStyle name="Normal 2 28 7 3" xfId="20951" xr:uid="{00000000-0005-0000-0000-0000714E0000}"/>
    <cellStyle name="Normal 2 28 8" xfId="20952" xr:uid="{00000000-0005-0000-0000-0000724E0000}"/>
    <cellStyle name="Normal 2 28 8 2" xfId="20953" xr:uid="{00000000-0005-0000-0000-0000734E0000}"/>
    <cellStyle name="Normal 2 28 8 3" xfId="20954" xr:uid="{00000000-0005-0000-0000-0000744E0000}"/>
    <cellStyle name="Normal 2 28 9" xfId="20955" xr:uid="{00000000-0005-0000-0000-0000754E0000}"/>
    <cellStyle name="Normal 2 28 9 2" xfId="20956" xr:uid="{00000000-0005-0000-0000-0000764E0000}"/>
    <cellStyle name="Normal 2 28 9 3" xfId="20957" xr:uid="{00000000-0005-0000-0000-0000774E0000}"/>
    <cellStyle name="Normal 2 28_Age_Gender" xfId="20958" xr:uid="{00000000-0005-0000-0000-0000784E0000}"/>
    <cellStyle name="Normal 2 29" xfId="20959" xr:uid="{00000000-0005-0000-0000-0000794E0000}"/>
    <cellStyle name="Normal 2 29 2" xfId="20960" xr:uid="{00000000-0005-0000-0000-00007A4E0000}"/>
    <cellStyle name="Normal 2 29 3" xfId="20961" xr:uid="{00000000-0005-0000-0000-00007B4E0000}"/>
    <cellStyle name="Normal 2 3" xfId="330" xr:uid="{00000000-0005-0000-0000-00007C4E0000}"/>
    <cellStyle name="Normal 2 3 10" xfId="20962" xr:uid="{00000000-0005-0000-0000-00007D4E0000}"/>
    <cellStyle name="Normal 2 3 11" xfId="20963" xr:uid="{00000000-0005-0000-0000-00007E4E0000}"/>
    <cellStyle name="Normal 2 3 12" xfId="20964" xr:uid="{00000000-0005-0000-0000-00007F4E0000}"/>
    <cellStyle name="Normal 2 3 13" xfId="606" xr:uid="{00000000-0005-0000-0000-0000804E0000}"/>
    <cellStyle name="Normal 2 3 2" xfId="331" xr:uid="{00000000-0005-0000-0000-0000814E0000}"/>
    <cellStyle name="Normal 2 3 2 10" xfId="20965" xr:uid="{00000000-0005-0000-0000-0000824E0000}"/>
    <cellStyle name="Normal 2 3 2 11" xfId="20966" xr:uid="{00000000-0005-0000-0000-0000834E0000}"/>
    <cellStyle name="Normal 2 3 2 12" xfId="20967" xr:uid="{00000000-0005-0000-0000-0000844E0000}"/>
    <cellStyle name="Normal 2 3 2 13" xfId="20968" xr:uid="{00000000-0005-0000-0000-0000854E0000}"/>
    <cellStyle name="Normal 2 3 2 2" xfId="20969" xr:uid="{00000000-0005-0000-0000-0000864E0000}"/>
    <cellStyle name="Normal 2 3 2 2 10" xfId="20970" xr:uid="{00000000-0005-0000-0000-0000874E0000}"/>
    <cellStyle name="Normal 2 3 2 2 2" xfId="20971" xr:uid="{00000000-0005-0000-0000-0000884E0000}"/>
    <cellStyle name="Normal 2 3 2 2 2 2" xfId="20972" xr:uid="{00000000-0005-0000-0000-0000894E0000}"/>
    <cellStyle name="Normal 2 3 2 2 2 2 2" xfId="20973" xr:uid="{00000000-0005-0000-0000-00008A4E0000}"/>
    <cellStyle name="Normal 2 3 2 2 2 2 2 2" xfId="20974" xr:uid="{00000000-0005-0000-0000-00008B4E0000}"/>
    <cellStyle name="Normal 2 3 2 2 2 2 2 3" xfId="20975" xr:uid="{00000000-0005-0000-0000-00008C4E0000}"/>
    <cellStyle name="Normal 2 3 2 2 2 2 3" xfId="20976" xr:uid="{00000000-0005-0000-0000-00008D4E0000}"/>
    <cellStyle name="Normal 2 3 2 2 2 2 4" xfId="20977" xr:uid="{00000000-0005-0000-0000-00008E4E0000}"/>
    <cellStyle name="Normal 2 3 2 2 2 2 5" xfId="20978" xr:uid="{00000000-0005-0000-0000-00008F4E0000}"/>
    <cellStyle name="Normal 2 3 2 2 2 3" xfId="20979" xr:uid="{00000000-0005-0000-0000-0000904E0000}"/>
    <cellStyle name="Normal 2 3 2 2 2 3 2" xfId="20980" xr:uid="{00000000-0005-0000-0000-0000914E0000}"/>
    <cellStyle name="Normal 2 3 2 2 2 3 3" xfId="20981" xr:uid="{00000000-0005-0000-0000-0000924E0000}"/>
    <cellStyle name="Normal 2 3 2 2 2 4" xfId="20982" xr:uid="{00000000-0005-0000-0000-0000934E0000}"/>
    <cellStyle name="Normal 2 3 2 2 2 5" xfId="20983" xr:uid="{00000000-0005-0000-0000-0000944E0000}"/>
    <cellStyle name="Normal 2 3 2 2 2 6" xfId="20984" xr:uid="{00000000-0005-0000-0000-0000954E0000}"/>
    <cellStyle name="Normal 2 3 2 2 2 7" xfId="20985" xr:uid="{00000000-0005-0000-0000-0000964E0000}"/>
    <cellStyle name="Normal 2 3 2 2 2 8" xfId="20986" xr:uid="{00000000-0005-0000-0000-0000974E0000}"/>
    <cellStyle name="Normal 2 3 2 2 3" xfId="20987" xr:uid="{00000000-0005-0000-0000-0000984E0000}"/>
    <cellStyle name="Normal 2 3 2 2 3 2" xfId="20988" xr:uid="{00000000-0005-0000-0000-0000994E0000}"/>
    <cellStyle name="Normal 2 3 2 2 3 2 2" xfId="20989" xr:uid="{00000000-0005-0000-0000-00009A4E0000}"/>
    <cellStyle name="Normal 2 3 2 2 3 2 3" xfId="20990" xr:uid="{00000000-0005-0000-0000-00009B4E0000}"/>
    <cellStyle name="Normal 2 3 2 2 3 3" xfId="20991" xr:uid="{00000000-0005-0000-0000-00009C4E0000}"/>
    <cellStyle name="Normal 2 3 2 2 3 4" xfId="20992" xr:uid="{00000000-0005-0000-0000-00009D4E0000}"/>
    <cellStyle name="Normal 2 3 2 2 3 5" xfId="20993" xr:uid="{00000000-0005-0000-0000-00009E4E0000}"/>
    <cellStyle name="Normal 2 3 2 2 4" xfId="20994" xr:uid="{00000000-0005-0000-0000-00009F4E0000}"/>
    <cellStyle name="Normal 2 3 2 2 4 2" xfId="20995" xr:uid="{00000000-0005-0000-0000-0000A04E0000}"/>
    <cellStyle name="Normal 2 3 2 2 4 3" xfId="20996" xr:uid="{00000000-0005-0000-0000-0000A14E0000}"/>
    <cellStyle name="Normal 2 3 2 2 5" xfId="20997" xr:uid="{00000000-0005-0000-0000-0000A24E0000}"/>
    <cellStyle name="Normal 2 3 2 2 5 2" xfId="20998" xr:uid="{00000000-0005-0000-0000-0000A34E0000}"/>
    <cellStyle name="Normal 2 3 2 2 6" xfId="20999" xr:uid="{00000000-0005-0000-0000-0000A44E0000}"/>
    <cellStyle name="Normal 2 3 2 2 6 2" xfId="21000" xr:uid="{00000000-0005-0000-0000-0000A54E0000}"/>
    <cellStyle name="Normal 2 3 2 2 7" xfId="21001" xr:uid="{00000000-0005-0000-0000-0000A64E0000}"/>
    <cellStyle name="Normal 2 3 2 2 8" xfId="21002" xr:uid="{00000000-0005-0000-0000-0000A74E0000}"/>
    <cellStyle name="Normal 2 3 2 2 9" xfId="21003" xr:uid="{00000000-0005-0000-0000-0000A84E0000}"/>
    <cellStyle name="Normal 2 3 2 2_Age_Gender" xfId="21004" xr:uid="{00000000-0005-0000-0000-0000A94E0000}"/>
    <cellStyle name="Normal 2 3 2 3" xfId="21005" xr:uid="{00000000-0005-0000-0000-0000AA4E0000}"/>
    <cellStyle name="Normal 2 3 2 3 2" xfId="21006" xr:uid="{00000000-0005-0000-0000-0000AB4E0000}"/>
    <cellStyle name="Normal 2 3 2 3 2 2" xfId="21007" xr:uid="{00000000-0005-0000-0000-0000AC4E0000}"/>
    <cellStyle name="Normal 2 3 2 3 2 2 2" xfId="21008" xr:uid="{00000000-0005-0000-0000-0000AD4E0000}"/>
    <cellStyle name="Normal 2 3 2 3 2 2 3" xfId="21009" xr:uid="{00000000-0005-0000-0000-0000AE4E0000}"/>
    <cellStyle name="Normal 2 3 2 3 2 3" xfId="21010" xr:uid="{00000000-0005-0000-0000-0000AF4E0000}"/>
    <cellStyle name="Normal 2 3 2 3 2 4" xfId="21011" xr:uid="{00000000-0005-0000-0000-0000B04E0000}"/>
    <cellStyle name="Normal 2 3 2 3 2 5" xfId="21012" xr:uid="{00000000-0005-0000-0000-0000B14E0000}"/>
    <cellStyle name="Normal 2 3 2 3 3" xfId="21013" xr:uid="{00000000-0005-0000-0000-0000B24E0000}"/>
    <cellStyle name="Normal 2 3 2 3 3 2" xfId="21014" xr:uid="{00000000-0005-0000-0000-0000B34E0000}"/>
    <cellStyle name="Normal 2 3 2 3 3 3" xfId="21015" xr:uid="{00000000-0005-0000-0000-0000B44E0000}"/>
    <cellStyle name="Normal 2 3 2 3 4" xfId="21016" xr:uid="{00000000-0005-0000-0000-0000B54E0000}"/>
    <cellStyle name="Normal 2 3 2 3 5" xfId="21017" xr:uid="{00000000-0005-0000-0000-0000B64E0000}"/>
    <cellStyle name="Normal 2 3 2 3 6" xfId="21018" xr:uid="{00000000-0005-0000-0000-0000B74E0000}"/>
    <cellStyle name="Normal 2 3 2 3 7" xfId="21019" xr:uid="{00000000-0005-0000-0000-0000B84E0000}"/>
    <cellStyle name="Normal 2 3 2 3 8" xfId="21020" xr:uid="{00000000-0005-0000-0000-0000B94E0000}"/>
    <cellStyle name="Normal 2 3 2 4" xfId="21021" xr:uid="{00000000-0005-0000-0000-0000BA4E0000}"/>
    <cellStyle name="Normal 2 3 2 4 2" xfId="21022" xr:uid="{00000000-0005-0000-0000-0000BB4E0000}"/>
    <cellStyle name="Normal 2 3 2 4 2 2" xfId="21023" xr:uid="{00000000-0005-0000-0000-0000BC4E0000}"/>
    <cellStyle name="Normal 2 3 2 4 2 3" xfId="21024" xr:uid="{00000000-0005-0000-0000-0000BD4E0000}"/>
    <cellStyle name="Normal 2 3 2 4 3" xfId="21025" xr:uid="{00000000-0005-0000-0000-0000BE4E0000}"/>
    <cellStyle name="Normal 2 3 2 4 4" xfId="21026" xr:uid="{00000000-0005-0000-0000-0000BF4E0000}"/>
    <cellStyle name="Normal 2 3 2 4 5" xfId="21027" xr:uid="{00000000-0005-0000-0000-0000C04E0000}"/>
    <cellStyle name="Normal 2 3 2 4 6" xfId="21028" xr:uid="{00000000-0005-0000-0000-0000C14E0000}"/>
    <cellStyle name="Normal 2 3 2 4 7" xfId="21029" xr:uid="{00000000-0005-0000-0000-0000C24E0000}"/>
    <cellStyle name="Normal 2 3 2 5" xfId="21030" xr:uid="{00000000-0005-0000-0000-0000C34E0000}"/>
    <cellStyle name="Normal 2 3 2 5 2" xfId="21031" xr:uid="{00000000-0005-0000-0000-0000C44E0000}"/>
    <cellStyle name="Normal 2 3 2 5 2 2" xfId="21032" xr:uid="{00000000-0005-0000-0000-0000C54E0000}"/>
    <cellStyle name="Normal 2 3 2 5 2 3" xfId="21033" xr:uid="{00000000-0005-0000-0000-0000C64E0000}"/>
    <cellStyle name="Normal 2 3 2 5 3" xfId="21034" xr:uid="{00000000-0005-0000-0000-0000C74E0000}"/>
    <cellStyle name="Normal 2 3 2 5 4" xfId="21035" xr:uid="{00000000-0005-0000-0000-0000C84E0000}"/>
    <cellStyle name="Normal 2 3 2 5 5" xfId="21036" xr:uid="{00000000-0005-0000-0000-0000C94E0000}"/>
    <cellStyle name="Normal 2 3 2 6" xfId="21037" xr:uid="{00000000-0005-0000-0000-0000CA4E0000}"/>
    <cellStyle name="Normal 2 3 2 6 2" xfId="21038" xr:uid="{00000000-0005-0000-0000-0000CB4E0000}"/>
    <cellStyle name="Normal 2 3 2 6 3" xfId="21039" xr:uid="{00000000-0005-0000-0000-0000CC4E0000}"/>
    <cellStyle name="Normal 2 3 2 7" xfId="21040" xr:uid="{00000000-0005-0000-0000-0000CD4E0000}"/>
    <cellStyle name="Normal 2 3 2 7 2" xfId="21041" xr:uid="{00000000-0005-0000-0000-0000CE4E0000}"/>
    <cellStyle name="Normal 2 3 2 8" xfId="21042" xr:uid="{00000000-0005-0000-0000-0000CF4E0000}"/>
    <cellStyle name="Normal 2 3 2 8 2" xfId="21043" xr:uid="{00000000-0005-0000-0000-0000D04E0000}"/>
    <cellStyle name="Normal 2 3 2 9" xfId="21044" xr:uid="{00000000-0005-0000-0000-0000D14E0000}"/>
    <cellStyle name="Normal 2 3 2_Age_Gender" xfId="21045" xr:uid="{00000000-0005-0000-0000-0000D24E0000}"/>
    <cellStyle name="Normal 2 3 3" xfId="1298" xr:uid="{00000000-0005-0000-0000-0000D34E0000}"/>
    <cellStyle name="Normal 2 3 4" xfId="1299" xr:uid="{00000000-0005-0000-0000-0000D44E0000}"/>
    <cellStyle name="Normal 2 3 4 2" xfId="21046" xr:uid="{00000000-0005-0000-0000-0000D54E0000}"/>
    <cellStyle name="Normal 2 3 4 3" xfId="21047" xr:uid="{00000000-0005-0000-0000-0000D64E0000}"/>
    <cellStyle name="Normal 2 3 4_Age_Gender" xfId="21048" xr:uid="{00000000-0005-0000-0000-0000D74E0000}"/>
    <cellStyle name="Normal 2 3 5" xfId="1300" xr:uid="{00000000-0005-0000-0000-0000D84E0000}"/>
    <cellStyle name="Normal 2 3 6" xfId="21049" xr:uid="{00000000-0005-0000-0000-0000D94E0000}"/>
    <cellStyle name="Normal 2 3 6 10" xfId="21050" xr:uid="{00000000-0005-0000-0000-0000DA4E0000}"/>
    <cellStyle name="Normal 2 3 6 2" xfId="21051" xr:uid="{00000000-0005-0000-0000-0000DB4E0000}"/>
    <cellStyle name="Normal 2 3 6 2 2" xfId="21052" xr:uid="{00000000-0005-0000-0000-0000DC4E0000}"/>
    <cellStyle name="Normal 2 3 6 2 2 2" xfId="21053" xr:uid="{00000000-0005-0000-0000-0000DD4E0000}"/>
    <cellStyle name="Normal 2 3 6 2 2 2 2" xfId="21054" xr:uid="{00000000-0005-0000-0000-0000DE4E0000}"/>
    <cellStyle name="Normal 2 3 6 2 2 2 3" xfId="21055" xr:uid="{00000000-0005-0000-0000-0000DF4E0000}"/>
    <cellStyle name="Normal 2 3 6 2 2 3" xfId="21056" xr:uid="{00000000-0005-0000-0000-0000E04E0000}"/>
    <cellStyle name="Normal 2 3 6 2 2 4" xfId="21057" xr:uid="{00000000-0005-0000-0000-0000E14E0000}"/>
    <cellStyle name="Normal 2 3 6 2 2 5" xfId="21058" xr:uid="{00000000-0005-0000-0000-0000E24E0000}"/>
    <cellStyle name="Normal 2 3 6 2 3" xfId="21059" xr:uid="{00000000-0005-0000-0000-0000E34E0000}"/>
    <cellStyle name="Normal 2 3 6 2 3 2" xfId="21060" xr:uid="{00000000-0005-0000-0000-0000E44E0000}"/>
    <cellStyle name="Normal 2 3 6 2 3 3" xfId="21061" xr:uid="{00000000-0005-0000-0000-0000E54E0000}"/>
    <cellStyle name="Normal 2 3 6 2 4" xfId="21062" xr:uid="{00000000-0005-0000-0000-0000E64E0000}"/>
    <cellStyle name="Normal 2 3 6 2 5" xfId="21063" xr:uid="{00000000-0005-0000-0000-0000E74E0000}"/>
    <cellStyle name="Normal 2 3 6 2 6" xfId="21064" xr:uid="{00000000-0005-0000-0000-0000E84E0000}"/>
    <cellStyle name="Normal 2 3 6 2 7" xfId="21065" xr:uid="{00000000-0005-0000-0000-0000E94E0000}"/>
    <cellStyle name="Normal 2 3 6 2 8" xfId="21066" xr:uid="{00000000-0005-0000-0000-0000EA4E0000}"/>
    <cellStyle name="Normal 2 3 6 3" xfId="21067" xr:uid="{00000000-0005-0000-0000-0000EB4E0000}"/>
    <cellStyle name="Normal 2 3 6 3 2" xfId="21068" xr:uid="{00000000-0005-0000-0000-0000EC4E0000}"/>
    <cellStyle name="Normal 2 3 6 3 2 2" xfId="21069" xr:uid="{00000000-0005-0000-0000-0000ED4E0000}"/>
    <cellStyle name="Normal 2 3 6 3 2 3" xfId="21070" xr:uid="{00000000-0005-0000-0000-0000EE4E0000}"/>
    <cellStyle name="Normal 2 3 6 3 3" xfId="21071" xr:uid="{00000000-0005-0000-0000-0000EF4E0000}"/>
    <cellStyle name="Normal 2 3 6 3 4" xfId="21072" xr:uid="{00000000-0005-0000-0000-0000F04E0000}"/>
    <cellStyle name="Normal 2 3 6 3 5" xfId="21073" xr:uid="{00000000-0005-0000-0000-0000F14E0000}"/>
    <cellStyle name="Normal 2 3 6 4" xfId="21074" xr:uid="{00000000-0005-0000-0000-0000F24E0000}"/>
    <cellStyle name="Normal 2 3 6 4 2" xfId="21075" xr:uid="{00000000-0005-0000-0000-0000F34E0000}"/>
    <cellStyle name="Normal 2 3 6 4 3" xfId="21076" xr:uid="{00000000-0005-0000-0000-0000F44E0000}"/>
    <cellStyle name="Normal 2 3 6 5" xfId="21077" xr:uid="{00000000-0005-0000-0000-0000F54E0000}"/>
    <cellStyle name="Normal 2 3 6 5 2" xfId="21078" xr:uid="{00000000-0005-0000-0000-0000F64E0000}"/>
    <cellStyle name="Normal 2 3 6 6" xfId="21079" xr:uid="{00000000-0005-0000-0000-0000F74E0000}"/>
    <cellStyle name="Normal 2 3 6 6 2" xfId="21080" xr:uid="{00000000-0005-0000-0000-0000F84E0000}"/>
    <cellStyle name="Normal 2 3 6 7" xfId="21081" xr:uid="{00000000-0005-0000-0000-0000F94E0000}"/>
    <cellStyle name="Normal 2 3 6 8" xfId="21082" xr:uid="{00000000-0005-0000-0000-0000FA4E0000}"/>
    <cellStyle name="Normal 2 3 6 9" xfId="21083" xr:uid="{00000000-0005-0000-0000-0000FB4E0000}"/>
    <cellStyle name="Normal 2 3 6_Age_Gender" xfId="21084" xr:uid="{00000000-0005-0000-0000-0000FC4E0000}"/>
    <cellStyle name="Normal 2 3 7" xfId="21085" xr:uid="{00000000-0005-0000-0000-0000FD4E0000}"/>
    <cellStyle name="Normal 2 3 8" xfId="21086" xr:uid="{00000000-0005-0000-0000-0000FE4E0000}"/>
    <cellStyle name="Normal 2 3 9" xfId="21087" xr:uid="{00000000-0005-0000-0000-0000FF4E0000}"/>
    <cellStyle name="Normal 2 30" xfId="21088" xr:uid="{00000000-0005-0000-0000-0000004F0000}"/>
    <cellStyle name="Normal 2 30 2" xfId="21089" xr:uid="{00000000-0005-0000-0000-0000014F0000}"/>
    <cellStyle name="Normal 2 30 2 2" xfId="21090" xr:uid="{00000000-0005-0000-0000-0000024F0000}"/>
    <cellStyle name="Normal 2 30 2 2 2" xfId="21091" xr:uid="{00000000-0005-0000-0000-0000034F0000}"/>
    <cellStyle name="Normal 2 30 2 2 3" xfId="21092" xr:uid="{00000000-0005-0000-0000-0000044F0000}"/>
    <cellStyle name="Normal 2 30 2 3" xfId="21093" xr:uid="{00000000-0005-0000-0000-0000054F0000}"/>
    <cellStyle name="Normal 2 30 2 4" xfId="21094" xr:uid="{00000000-0005-0000-0000-0000064F0000}"/>
    <cellStyle name="Normal 2 30 2 5" xfId="21095" xr:uid="{00000000-0005-0000-0000-0000074F0000}"/>
    <cellStyle name="Normal 2 30 3" xfId="21096" xr:uid="{00000000-0005-0000-0000-0000084F0000}"/>
    <cellStyle name="Normal 2 30 4" xfId="21097" xr:uid="{00000000-0005-0000-0000-0000094F0000}"/>
    <cellStyle name="Normal 2 31" xfId="21098" xr:uid="{00000000-0005-0000-0000-00000A4F0000}"/>
    <cellStyle name="Normal 2 32" xfId="21099" xr:uid="{00000000-0005-0000-0000-00000B4F0000}"/>
    <cellStyle name="Normal 2 33" xfId="21100" xr:uid="{00000000-0005-0000-0000-00000C4F0000}"/>
    <cellStyle name="Normal 2 34" xfId="21101" xr:uid="{00000000-0005-0000-0000-00000D4F0000}"/>
    <cellStyle name="Normal 2 35" xfId="21102" xr:uid="{00000000-0005-0000-0000-00000E4F0000}"/>
    <cellStyle name="Normal 2 36" xfId="21103" xr:uid="{00000000-0005-0000-0000-00000F4F0000}"/>
    <cellStyle name="Normal 2 37" xfId="21104" xr:uid="{00000000-0005-0000-0000-0000104F0000}"/>
    <cellStyle name="Normal 2 38" xfId="21105" xr:uid="{00000000-0005-0000-0000-0000114F0000}"/>
    <cellStyle name="Normal 2 39" xfId="21106" xr:uid="{00000000-0005-0000-0000-0000124F0000}"/>
    <cellStyle name="Normal 2 4" xfId="332" xr:uid="{00000000-0005-0000-0000-0000134F0000}"/>
    <cellStyle name="Normal 2 4 10" xfId="21107" xr:uid="{00000000-0005-0000-0000-0000144F0000}"/>
    <cellStyle name="Normal 2 4 10 2" xfId="21108" xr:uid="{00000000-0005-0000-0000-0000154F0000}"/>
    <cellStyle name="Normal 2 4 10 2 2" xfId="21109" xr:uid="{00000000-0005-0000-0000-0000164F0000}"/>
    <cellStyle name="Normal 2 4 10 2 3" xfId="21110" xr:uid="{00000000-0005-0000-0000-0000174F0000}"/>
    <cellStyle name="Normal 2 4 10 3" xfId="21111" xr:uid="{00000000-0005-0000-0000-0000184F0000}"/>
    <cellStyle name="Normal 2 4 10 4" xfId="21112" xr:uid="{00000000-0005-0000-0000-0000194F0000}"/>
    <cellStyle name="Normal 2 4 10 5" xfId="21113" xr:uid="{00000000-0005-0000-0000-00001A4F0000}"/>
    <cellStyle name="Normal 2 4 11" xfId="21114" xr:uid="{00000000-0005-0000-0000-00001B4F0000}"/>
    <cellStyle name="Normal 2 4 11 2" xfId="21115" xr:uid="{00000000-0005-0000-0000-00001C4F0000}"/>
    <cellStyle name="Normal 2 4 11 3" xfId="21116" xr:uid="{00000000-0005-0000-0000-00001D4F0000}"/>
    <cellStyle name="Normal 2 4 12" xfId="21117" xr:uid="{00000000-0005-0000-0000-00001E4F0000}"/>
    <cellStyle name="Normal 2 4 12 2" xfId="21118" xr:uid="{00000000-0005-0000-0000-00001F4F0000}"/>
    <cellStyle name="Normal 2 4 12 3" xfId="21119" xr:uid="{00000000-0005-0000-0000-0000204F0000}"/>
    <cellStyle name="Normal 2 4 13" xfId="21120" xr:uid="{00000000-0005-0000-0000-0000214F0000}"/>
    <cellStyle name="Normal 2 4 13 2" xfId="21121" xr:uid="{00000000-0005-0000-0000-0000224F0000}"/>
    <cellStyle name="Normal 2 4 14" xfId="21122" xr:uid="{00000000-0005-0000-0000-0000234F0000}"/>
    <cellStyle name="Normal 2 4 15" xfId="21123" xr:uid="{00000000-0005-0000-0000-0000244F0000}"/>
    <cellStyle name="Normal 2 4 16" xfId="21124" xr:uid="{00000000-0005-0000-0000-0000254F0000}"/>
    <cellStyle name="Normal 2 4 2" xfId="333" xr:uid="{00000000-0005-0000-0000-0000264F0000}"/>
    <cellStyle name="Normal 2 4 2 10" xfId="21125" xr:uid="{00000000-0005-0000-0000-0000274F0000}"/>
    <cellStyle name="Normal 2 4 2 10 2" xfId="21126" xr:uid="{00000000-0005-0000-0000-0000284F0000}"/>
    <cellStyle name="Normal 2 4 2 10 2 2" xfId="21127" xr:uid="{00000000-0005-0000-0000-0000294F0000}"/>
    <cellStyle name="Normal 2 4 2 10 2 3" xfId="21128" xr:uid="{00000000-0005-0000-0000-00002A4F0000}"/>
    <cellStyle name="Normal 2 4 2 10 3" xfId="21129" xr:uid="{00000000-0005-0000-0000-00002B4F0000}"/>
    <cellStyle name="Normal 2 4 2 10 4" xfId="21130" xr:uid="{00000000-0005-0000-0000-00002C4F0000}"/>
    <cellStyle name="Normal 2 4 2 10 5" xfId="21131" xr:uid="{00000000-0005-0000-0000-00002D4F0000}"/>
    <cellStyle name="Normal 2 4 2 11" xfId="21132" xr:uid="{00000000-0005-0000-0000-00002E4F0000}"/>
    <cellStyle name="Normal 2 4 2 11 2" xfId="21133" xr:uid="{00000000-0005-0000-0000-00002F4F0000}"/>
    <cellStyle name="Normal 2 4 2 11 3" xfId="21134" xr:uid="{00000000-0005-0000-0000-0000304F0000}"/>
    <cellStyle name="Normal 2 4 2 12" xfId="21135" xr:uid="{00000000-0005-0000-0000-0000314F0000}"/>
    <cellStyle name="Normal 2 4 2 12 2" xfId="21136" xr:uid="{00000000-0005-0000-0000-0000324F0000}"/>
    <cellStyle name="Normal 2 4 2 13" xfId="21137" xr:uid="{00000000-0005-0000-0000-0000334F0000}"/>
    <cellStyle name="Normal 2 4 2 13 2" xfId="21138" xr:uid="{00000000-0005-0000-0000-0000344F0000}"/>
    <cellStyle name="Normal 2 4 2 14" xfId="21139" xr:uid="{00000000-0005-0000-0000-0000354F0000}"/>
    <cellStyle name="Normal 2 4 2 15" xfId="21140" xr:uid="{00000000-0005-0000-0000-0000364F0000}"/>
    <cellStyle name="Normal 2 4 2 16" xfId="21141" xr:uid="{00000000-0005-0000-0000-0000374F0000}"/>
    <cellStyle name="Normal 2 4 2 17" xfId="21142" xr:uid="{00000000-0005-0000-0000-0000384F0000}"/>
    <cellStyle name="Normal 2 4 2 2" xfId="334" xr:uid="{00000000-0005-0000-0000-0000394F0000}"/>
    <cellStyle name="Normal 2 4 2 2 2" xfId="335" xr:uid="{00000000-0005-0000-0000-00003A4F0000}"/>
    <cellStyle name="Normal 2 4 2 2 2 10" xfId="21143" xr:uid="{00000000-0005-0000-0000-00003B4F0000}"/>
    <cellStyle name="Normal 2 4 2 2 2 10 2" xfId="21144" xr:uid="{00000000-0005-0000-0000-00003C4F0000}"/>
    <cellStyle name="Normal 2 4 2 2 2 10 3" xfId="21145" xr:uid="{00000000-0005-0000-0000-00003D4F0000}"/>
    <cellStyle name="Normal 2 4 2 2 2 11" xfId="21146" xr:uid="{00000000-0005-0000-0000-00003E4F0000}"/>
    <cellStyle name="Normal 2 4 2 2 2 11 2" xfId="21147" xr:uid="{00000000-0005-0000-0000-00003F4F0000}"/>
    <cellStyle name="Normal 2 4 2 2 2 12" xfId="21148" xr:uid="{00000000-0005-0000-0000-0000404F0000}"/>
    <cellStyle name="Normal 2 4 2 2 2 12 2" xfId="21149" xr:uid="{00000000-0005-0000-0000-0000414F0000}"/>
    <cellStyle name="Normal 2 4 2 2 2 13" xfId="21150" xr:uid="{00000000-0005-0000-0000-0000424F0000}"/>
    <cellStyle name="Normal 2 4 2 2 2 14" xfId="21151" xr:uid="{00000000-0005-0000-0000-0000434F0000}"/>
    <cellStyle name="Normal 2 4 2 2 2 15" xfId="21152" xr:uid="{00000000-0005-0000-0000-0000444F0000}"/>
    <cellStyle name="Normal 2 4 2 2 2 16" xfId="21153" xr:uid="{00000000-0005-0000-0000-0000454F0000}"/>
    <cellStyle name="Normal 2 4 2 2 2 2" xfId="336" xr:uid="{00000000-0005-0000-0000-0000464F0000}"/>
    <cellStyle name="Normal 2 4 2 2 2 2 2" xfId="337" xr:uid="{00000000-0005-0000-0000-0000474F0000}"/>
    <cellStyle name="Normal 2 4 2 2 2 2 2 10" xfId="21154" xr:uid="{00000000-0005-0000-0000-0000484F0000}"/>
    <cellStyle name="Normal 2 4 2 2 2 2 2 10 2" xfId="21155" xr:uid="{00000000-0005-0000-0000-0000494F0000}"/>
    <cellStyle name="Normal 2 4 2 2 2 2 2 11" xfId="21156" xr:uid="{00000000-0005-0000-0000-00004A4F0000}"/>
    <cellStyle name="Normal 2 4 2 2 2 2 2 11 2" xfId="21157" xr:uid="{00000000-0005-0000-0000-00004B4F0000}"/>
    <cellStyle name="Normal 2 4 2 2 2 2 2 12" xfId="21158" xr:uid="{00000000-0005-0000-0000-00004C4F0000}"/>
    <cellStyle name="Normal 2 4 2 2 2 2 2 13" xfId="21159" xr:uid="{00000000-0005-0000-0000-00004D4F0000}"/>
    <cellStyle name="Normal 2 4 2 2 2 2 2 14" xfId="21160" xr:uid="{00000000-0005-0000-0000-00004E4F0000}"/>
    <cellStyle name="Normal 2 4 2 2 2 2 2 15" xfId="21161" xr:uid="{00000000-0005-0000-0000-00004F4F0000}"/>
    <cellStyle name="Normal 2 4 2 2 2 2 2 2" xfId="338" xr:uid="{00000000-0005-0000-0000-0000504F0000}"/>
    <cellStyle name="Normal 2 4 2 2 2 2 2 2 2" xfId="21162" xr:uid="{00000000-0005-0000-0000-0000514F0000}"/>
    <cellStyle name="Normal 2 4 2 2 2 2 2 2 2 2" xfId="21163" xr:uid="{00000000-0005-0000-0000-0000524F0000}"/>
    <cellStyle name="Normal 2 4 2 2 2 2 2 2 3" xfId="21164" xr:uid="{00000000-0005-0000-0000-0000534F0000}"/>
    <cellStyle name="Normal 2 4 2 2 2 2 2 2 4" xfId="21165" xr:uid="{00000000-0005-0000-0000-0000544F0000}"/>
    <cellStyle name="Normal 2 4 2 2 2 2 2 2_Age_Gender" xfId="21166" xr:uid="{00000000-0005-0000-0000-0000554F0000}"/>
    <cellStyle name="Normal 2 4 2 2 2 2 2 3" xfId="21167" xr:uid="{00000000-0005-0000-0000-0000564F0000}"/>
    <cellStyle name="Normal 2 4 2 2 2 2 2 3 10" xfId="21168" xr:uid="{00000000-0005-0000-0000-0000574F0000}"/>
    <cellStyle name="Normal 2 4 2 2 2 2 2 3 2" xfId="21169" xr:uid="{00000000-0005-0000-0000-0000584F0000}"/>
    <cellStyle name="Normal 2 4 2 2 2 2 2 3 2 2" xfId="21170" xr:uid="{00000000-0005-0000-0000-0000594F0000}"/>
    <cellStyle name="Normal 2 4 2 2 2 2 2 3 2 2 2" xfId="21171" xr:uid="{00000000-0005-0000-0000-00005A4F0000}"/>
    <cellStyle name="Normal 2 4 2 2 2 2 2 3 2 2 2 2" xfId="21172" xr:uid="{00000000-0005-0000-0000-00005B4F0000}"/>
    <cellStyle name="Normal 2 4 2 2 2 2 2 3 2 2 2 3" xfId="21173" xr:uid="{00000000-0005-0000-0000-00005C4F0000}"/>
    <cellStyle name="Normal 2 4 2 2 2 2 2 3 2 2 3" xfId="21174" xr:uid="{00000000-0005-0000-0000-00005D4F0000}"/>
    <cellStyle name="Normal 2 4 2 2 2 2 2 3 2 2 4" xfId="21175" xr:uid="{00000000-0005-0000-0000-00005E4F0000}"/>
    <cellStyle name="Normal 2 4 2 2 2 2 2 3 2 2 5" xfId="21176" xr:uid="{00000000-0005-0000-0000-00005F4F0000}"/>
    <cellStyle name="Normal 2 4 2 2 2 2 2 3 2 3" xfId="21177" xr:uid="{00000000-0005-0000-0000-0000604F0000}"/>
    <cellStyle name="Normal 2 4 2 2 2 2 2 3 2 3 2" xfId="21178" xr:uid="{00000000-0005-0000-0000-0000614F0000}"/>
    <cellStyle name="Normal 2 4 2 2 2 2 2 3 2 3 3" xfId="21179" xr:uid="{00000000-0005-0000-0000-0000624F0000}"/>
    <cellStyle name="Normal 2 4 2 2 2 2 2 3 2 4" xfId="21180" xr:uid="{00000000-0005-0000-0000-0000634F0000}"/>
    <cellStyle name="Normal 2 4 2 2 2 2 2 3 2 5" xfId="21181" xr:uid="{00000000-0005-0000-0000-0000644F0000}"/>
    <cellStyle name="Normal 2 4 2 2 2 2 2 3 2 6" xfId="21182" xr:uid="{00000000-0005-0000-0000-0000654F0000}"/>
    <cellStyle name="Normal 2 4 2 2 2 2 2 3 2 7" xfId="21183" xr:uid="{00000000-0005-0000-0000-0000664F0000}"/>
    <cellStyle name="Normal 2 4 2 2 2 2 2 3 2 8" xfId="21184" xr:uid="{00000000-0005-0000-0000-0000674F0000}"/>
    <cellStyle name="Normal 2 4 2 2 2 2 2 3 3" xfId="21185" xr:uid="{00000000-0005-0000-0000-0000684F0000}"/>
    <cellStyle name="Normal 2 4 2 2 2 2 2 3 3 2" xfId="21186" xr:uid="{00000000-0005-0000-0000-0000694F0000}"/>
    <cellStyle name="Normal 2 4 2 2 2 2 2 3 3 2 2" xfId="21187" xr:uid="{00000000-0005-0000-0000-00006A4F0000}"/>
    <cellStyle name="Normal 2 4 2 2 2 2 2 3 3 2 3" xfId="21188" xr:uid="{00000000-0005-0000-0000-00006B4F0000}"/>
    <cellStyle name="Normal 2 4 2 2 2 2 2 3 3 3" xfId="21189" xr:uid="{00000000-0005-0000-0000-00006C4F0000}"/>
    <cellStyle name="Normal 2 4 2 2 2 2 2 3 3 4" xfId="21190" xr:uid="{00000000-0005-0000-0000-00006D4F0000}"/>
    <cellStyle name="Normal 2 4 2 2 2 2 2 3 3 5" xfId="21191" xr:uid="{00000000-0005-0000-0000-00006E4F0000}"/>
    <cellStyle name="Normal 2 4 2 2 2 2 2 3 4" xfId="21192" xr:uid="{00000000-0005-0000-0000-00006F4F0000}"/>
    <cellStyle name="Normal 2 4 2 2 2 2 2 3 4 2" xfId="21193" xr:uid="{00000000-0005-0000-0000-0000704F0000}"/>
    <cellStyle name="Normal 2 4 2 2 2 2 2 3 4 3" xfId="21194" xr:uid="{00000000-0005-0000-0000-0000714F0000}"/>
    <cellStyle name="Normal 2 4 2 2 2 2 2 3 5" xfId="21195" xr:uid="{00000000-0005-0000-0000-0000724F0000}"/>
    <cellStyle name="Normal 2 4 2 2 2 2 2 3 5 2" xfId="21196" xr:uid="{00000000-0005-0000-0000-0000734F0000}"/>
    <cellStyle name="Normal 2 4 2 2 2 2 2 3 6" xfId="21197" xr:uid="{00000000-0005-0000-0000-0000744F0000}"/>
    <cellStyle name="Normal 2 4 2 2 2 2 2 3 6 2" xfId="21198" xr:uid="{00000000-0005-0000-0000-0000754F0000}"/>
    <cellStyle name="Normal 2 4 2 2 2 2 2 3 7" xfId="21199" xr:uid="{00000000-0005-0000-0000-0000764F0000}"/>
    <cellStyle name="Normal 2 4 2 2 2 2 2 3 8" xfId="21200" xr:uid="{00000000-0005-0000-0000-0000774F0000}"/>
    <cellStyle name="Normal 2 4 2 2 2 2 2 3 9" xfId="21201" xr:uid="{00000000-0005-0000-0000-0000784F0000}"/>
    <cellStyle name="Normal 2 4 2 2 2 2 2 3_Age_Gender" xfId="21202" xr:uid="{00000000-0005-0000-0000-0000794F0000}"/>
    <cellStyle name="Normal 2 4 2 2 2 2 2 4" xfId="21203" xr:uid="{00000000-0005-0000-0000-00007A4F0000}"/>
    <cellStyle name="Normal 2 4 2 2 2 2 2 4 2" xfId="21204" xr:uid="{00000000-0005-0000-0000-00007B4F0000}"/>
    <cellStyle name="Normal 2 4 2 2 2 2 2 4 2 2" xfId="21205" xr:uid="{00000000-0005-0000-0000-00007C4F0000}"/>
    <cellStyle name="Normal 2 4 2 2 2 2 2 4 2 2 2" xfId="21206" xr:uid="{00000000-0005-0000-0000-00007D4F0000}"/>
    <cellStyle name="Normal 2 4 2 2 2 2 2 4 2 2 3" xfId="21207" xr:uid="{00000000-0005-0000-0000-00007E4F0000}"/>
    <cellStyle name="Normal 2 4 2 2 2 2 2 4 2 3" xfId="21208" xr:uid="{00000000-0005-0000-0000-00007F4F0000}"/>
    <cellStyle name="Normal 2 4 2 2 2 2 2 4 2 4" xfId="21209" xr:uid="{00000000-0005-0000-0000-0000804F0000}"/>
    <cellStyle name="Normal 2 4 2 2 2 2 2 4 2 5" xfId="21210" xr:uid="{00000000-0005-0000-0000-0000814F0000}"/>
    <cellStyle name="Normal 2 4 2 2 2 2 2 4 3" xfId="21211" xr:uid="{00000000-0005-0000-0000-0000824F0000}"/>
    <cellStyle name="Normal 2 4 2 2 2 2 2 4 3 2" xfId="21212" xr:uid="{00000000-0005-0000-0000-0000834F0000}"/>
    <cellStyle name="Normal 2 4 2 2 2 2 2 4 3 3" xfId="21213" xr:uid="{00000000-0005-0000-0000-0000844F0000}"/>
    <cellStyle name="Normal 2 4 2 2 2 2 2 4 4" xfId="21214" xr:uid="{00000000-0005-0000-0000-0000854F0000}"/>
    <cellStyle name="Normal 2 4 2 2 2 2 2 4 5" xfId="21215" xr:uid="{00000000-0005-0000-0000-0000864F0000}"/>
    <cellStyle name="Normal 2 4 2 2 2 2 2 4 6" xfId="21216" xr:uid="{00000000-0005-0000-0000-0000874F0000}"/>
    <cellStyle name="Normal 2 4 2 2 2 2 2 4 7" xfId="21217" xr:uid="{00000000-0005-0000-0000-0000884F0000}"/>
    <cellStyle name="Normal 2 4 2 2 2 2 2 4 8" xfId="21218" xr:uid="{00000000-0005-0000-0000-0000894F0000}"/>
    <cellStyle name="Normal 2 4 2 2 2 2 2 5" xfId="21219" xr:uid="{00000000-0005-0000-0000-00008A4F0000}"/>
    <cellStyle name="Normal 2 4 2 2 2 2 2 5 2" xfId="21220" xr:uid="{00000000-0005-0000-0000-00008B4F0000}"/>
    <cellStyle name="Normal 2 4 2 2 2 2 2 5 2 2" xfId="21221" xr:uid="{00000000-0005-0000-0000-00008C4F0000}"/>
    <cellStyle name="Normal 2 4 2 2 2 2 2 5 2 3" xfId="21222" xr:uid="{00000000-0005-0000-0000-00008D4F0000}"/>
    <cellStyle name="Normal 2 4 2 2 2 2 2 5 3" xfId="21223" xr:uid="{00000000-0005-0000-0000-00008E4F0000}"/>
    <cellStyle name="Normal 2 4 2 2 2 2 2 5 4" xfId="21224" xr:uid="{00000000-0005-0000-0000-00008F4F0000}"/>
    <cellStyle name="Normal 2 4 2 2 2 2 2 5 5" xfId="21225" xr:uid="{00000000-0005-0000-0000-0000904F0000}"/>
    <cellStyle name="Normal 2 4 2 2 2 2 2 5 6" xfId="21226" xr:uid="{00000000-0005-0000-0000-0000914F0000}"/>
    <cellStyle name="Normal 2 4 2 2 2 2 2 5 7" xfId="21227" xr:uid="{00000000-0005-0000-0000-0000924F0000}"/>
    <cellStyle name="Normal 2 4 2 2 2 2 2 6" xfId="21228" xr:uid="{00000000-0005-0000-0000-0000934F0000}"/>
    <cellStyle name="Normal 2 4 2 2 2 2 2 6 2" xfId="21229" xr:uid="{00000000-0005-0000-0000-0000944F0000}"/>
    <cellStyle name="Normal 2 4 2 2 2 2 2 6 2 2" xfId="21230" xr:uid="{00000000-0005-0000-0000-0000954F0000}"/>
    <cellStyle name="Normal 2 4 2 2 2 2 2 6 2 3" xfId="21231" xr:uid="{00000000-0005-0000-0000-0000964F0000}"/>
    <cellStyle name="Normal 2 4 2 2 2 2 2 6 3" xfId="21232" xr:uid="{00000000-0005-0000-0000-0000974F0000}"/>
    <cellStyle name="Normal 2 4 2 2 2 2 2 6 4" xfId="21233" xr:uid="{00000000-0005-0000-0000-0000984F0000}"/>
    <cellStyle name="Normal 2 4 2 2 2 2 2 6 5" xfId="21234" xr:uid="{00000000-0005-0000-0000-0000994F0000}"/>
    <cellStyle name="Normal 2 4 2 2 2 2 2 7" xfId="21235" xr:uid="{00000000-0005-0000-0000-00009A4F0000}"/>
    <cellStyle name="Normal 2 4 2 2 2 2 2 7 2" xfId="21236" xr:uid="{00000000-0005-0000-0000-00009B4F0000}"/>
    <cellStyle name="Normal 2 4 2 2 2 2 2 7 2 2" xfId="21237" xr:uid="{00000000-0005-0000-0000-00009C4F0000}"/>
    <cellStyle name="Normal 2 4 2 2 2 2 2 7 2 3" xfId="21238" xr:uid="{00000000-0005-0000-0000-00009D4F0000}"/>
    <cellStyle name="Normal 2 4 2 2 2 2 2 7 3" xfId="21239" xr:uid="{00000000-0005-0000-0000-00009E4F0000}"/>
    <cellStyle name="Normal 2 4 2 2 2 2 2 7 4" xfId="21240" xr:uid="{00000000-0005-0000-0000-00009F4F0000}"/>
    <cellStyle name="Normal 2 4 2 2 2 2 2 7 5" xfId="21241" xr:uid="{00000000-0005-0000-0000-0000A04F0000}"/>
    <cellStyle name="Normal 2 4 2 2 2 2 2 8" xfId="21242" xr:uid="{00000000-0005-0000-0000-0000A14F0000}"/>
    <cellStyle name="Normal 2 4 2 2 2 2 2 8 2" xfId="21243" xr:uid="{00000000-0005-0000-0000-0000A24F0000}"/>
    <cellStyle name="Normal 2 4 2 2 2 2 2 8 3" xfId="21244" xr:uid="{00000000-0005-0000-0000-0000A34F0000}"/>
    <cellStyle name="Normal 2 4 2 2 2 2 2 9" xfId="21245" xr:uid="{00000000-0005-0000-0000-0000A44F0000}"/>
    <cellStyle name="Normal 2 4 2 2 2 2 2 9 2" xfId="21246" xr:uid="{00000000-0005-0000-0000-0000A54F0000}"/>
    <cellStyle name="Normal 2 4 2 2 2 2 2_Age_Gender" xfId="21247" xr:uid="{00000000-0005-0000-0000-0000A64F0000}"/>
    <cellStyle name="Normal 2 4 2 2 2 2 3" xfId="21248" xr:uid="{00000000-0005-0000-0000-0000A74F0000}"/>
    <cellStyle name="Normal 2 4 2 2 2 2 3 2" xfId="21249" xr:uid="{00000000-0005-0000-0000-0000A84F0000}"/>
    <cellStyle name="Normal 2 4 2 2 2 2 4" xfId="21250" xr:uid="{00000000-0005-0000-0000-0000A94F0000}"/>
    <cellStyle name="Normal 2 4 2 2 2 2 5" xfId="21251" xr:uid="{00000000-0005-0000-0000-0000AA4F0000}"/>
    <cellStyle name="Normal 2 4 2 2 2 2_Age_Gender" xfId="21252" xr:uid="{00000000-0005-0000-0000-0000AB4F0000}"/>
    <cellStyle name="Normal 2 4 2 2 2 3" xfId="339" xr:uid="{00000000-0005-0000-0000-0000AC4F0000}"/>
    <cellStyle name="Normal 2 4 2 2 2 3 2" xfId="21253" xr:uid="{00000000-0005-0000-0000-0000AD4F0000}"/>
    <cellStyle name="Normal 2 4 2 2 2 3 2 2" xfId="21254" xr:uid="{00000000-0005-0000-0000-0000AE4F0000}"/>
    <cellStyle name="Normal 2 4 2 2 2 3 3" xfId="21255" xr:uid="{00000000-0005-0000-0000-0000AF4F0000}"/>
    <cellStyle name="Normal 2 4 2 2 2 3 4" xfId="21256" xr:uid="{00000000-0005-0000-0000-0000B04F0000}"/>
    <cellStyle name="Normal 2 4 2 2 2 3_Age_Gender" xfId="21257" xr:uid="{00000000-0005-0000-0000-0000B14F0000}"/>
    <cellStyle name="Normal 2 4 2 2 2 4" xfId="340" xr:uid="{00000000-0005-0000-0000-0000B24F0000}"/>
    <cellStyle name="Normal 2 4 2 2 2 4 2" xfId="21258" xr:uid="{00000000-0005-0000-0000-0000B34F0000}"/>
    <cellStyle name="Normal 2 4 2 2 2 4 2 2" xfId="21259" xr:uid="{00000000-0005-0000-0000-0000B44F0000}"/>
    <cellStyle name="Normal 2 4 2 2 2 4 3" xfId="21260" xr:uid="{00000000-0005-0000-0000-0000B54F0000}"/>
    <cellStyle name="Normal 2 4 2 2 2 4 4" xfId="21261" xr:uid="{00000000-0005-0000-0000-0000B64F0000}"/>
    <cellStyle name="Normal 2 4 2 2 2 4_Age_Gender" xfId="21262" xr:uid="{00000000-0005-0000-0000-0000B74F0000}"/>
    <cellStyle name="Normal 2 4 2 2 2 5" xfId="21263" xr:uid="{00000000-0005-0000-0000-0000B84F0000}"/>
    <cellStyle name="Normal 2 4 2 2 2 5 10" xfId="21264" xr:uid="{00000000-0005-0000-0000-0000B94F0000}"/>
    <cellStyle name="Normal 2 4 2 2 2 5 2" xfId="21265" xr:uid="{00000000-0005-0000-0000-0000BA4F0000}"/>
    <cellStyle name="Normal 2 4 2 2 2 5 2 2" xfId="21266" xr:uid="{00000000-0005-0000-0000-0000BB4F0000}"/>
    <cellStyle name="Normal 2 4 2 2 2 5 2 2 2" xfId="21267" xr:uid="{00000000-0005-0000-0000-0000BC4F0000}"/>
    <cellStyle name="Normal 2 4 2 2 2 5 2 2 2 2" xfId="21268" xr:uid="{00000000-0005-0000-0000-0000BD4F0000}"/>
    <cellStyle name="Normal 2 4 2 2 2 5 2 2 2 3" xfId="21269" xr:uid="{00000000-0005-0000-0000-0000BE4F0000}"/>
    <cellStyle name="Normal 2 4 2 2 2 5 2 2 3" xfId="21270" xr:uid="{00000000-0005-0000-0000-0000BF4F0000}"/>
    <cellStyle name="Normal 2 4 2 2 2 5 2 2 4" xfId="21271" xr:uid="{00000000-0005-0000-0000-0000C04F0000}"/>
    <cellStyle name="Normal 2 4 2 2 2 5 2 2 5" xfId="21272" xr:uid="{00000000-0005-0000-0000-0000C14F0000}"/>
    <cellStyle name="Normal 2 4 2 2 2 5 2 3" xfId="21273" xr:uid="{00000000-0005-0000-0000-0000C24F0000}"/>
    <cellStyle name="Normal 2 4 2 2 2 5 2 3 2" xfId="21274" xr:uid="{00000000-0005-0000-0000-0000C34F0000}"/>
    <cellStyle name="Normal 2 4 2 2 2 5 2 3 3" xfId="21275" xr:uid="{00000000-0005-0000-0000-0000C44F0000}"/>
    <cellStyle name="Normal 2 4 2 2 2 5 2 4" xfId="21276" xr:uid="{00000000-0005-0000-0000-0000C54F0000}"/>
    <cellStyle name="Normal 2 4 2 2 2 5 2 5" xfId="21277" xr:uid="{00000000-0005-0000-0000-0000C64F0000}"/>
    <cellStyle name="Normal 2 4 2 2 2 5 2 6" xfId="21278" xr:uid="{00000000-0005-0000-0000-0000C74F0000}"/>
    <cellStyle name="Normal 2 4 2 2 2 5 2 7" xfId="21279" xr:uid="{00000000-0005-0000-0000-0000C84F0000}"/>
    <cellStyle name="Normal 2 4 2 2 2 5 2 8" xfId="21280" xr:uid="{00000000-0005-0000-0000-0000C94F0000}"/>
    <cellStyle name="Normal 2 4 2 2 2 5 3" xfId="21281" xr:uid="{00000000-0005-0000-0000-0000CA4F0000}"/>
    <cellStyle name="Normal 2 4 2 2 2 5 3 2" xfId="21282" xr:uid="{00000000-0005-0000-0000-0000CB4F0000}"/>
    <cellStyle name="Normal 2 4 2 2 2 5 3 2 2" xfId="21283" xr:uid="{00000000-0005-0000-0000-0000CC4F0000}"/>
    <cellStyle name="Normal 2 4 2 2 2 5 3 2 3" xfId="21284" xr:uid="{00000000-0005-0000-0000-0000CD4F0000}"/>
    <cellStyle name="Normal 2 4 2 2 2 5 3 3" xfId="21285" xr:uid="{00000000-0005-0000-0000-0000CE4F0000}"/>
    <cellStyle name="Normal 2 4 2 2 2 5 3 4" xfId="21286" xr:uid="{00000000-0005-0000-0000-0000CF4F0000}"/>
    <cellStyle name="Normal 2 4 2 2 2 5 3 5" xfId="21287" xr:uid="{00000000-0005-0000-0000-0000D04F0000}"/>
    <cellStyle name="Normal 2 4 2 2 2 5 4" xfId="21288" xr:uid="{00000000-0005-0000-0000-0000D14F0000}"/>
    <cellStyle name="Normal 2 4 2 2 2 5 4 2" xfId="21289" xr:uid="{00000000-0005-0000-0000-0000D24F0000}"/>
    <cellStyle name="Normal 2 4 2 2 2 5 4 3" xfId="21290" xr:uid="{00000000-0005-0000-0000-0000D34F0000}"/>
    <cellStyle name="Normal 2 4 2 2 2 5 5" xfId="21291" xr:uid="{00000000-0005-0000-0000-0000D44F0000}"/>
    <cellStyle name="Normal 2 4 2 2 2 5 5 2" xfId="21292" xr:uid="{00000000-0005-0000-0000-0000D54F0000}"/>
    <cellStyle name="Normal 2 4 2 2 2 5 6" xfId="21293" xr:uid="{00000000-0005-0000-0000-0000D64F0000}"/>
    <cellStyle name="Normal 2 4 2 2 2 5 6 2" xfId="21294" xr:uid="{00000000-0005-0000-0000-0000D74F0000}"/>
    <cellStyle name="Normal 2 4 2 2 2 5 7" xfId="21295" xr:uid="{00000000-0005-0000-0000-0000D84F0000}"/>
    <cellStyle name="Normal 2 4 2 2 2 5 8" xfId="21296" xr:uid="{00000000-0005-0000-0000-0000D94F0000}"/>
    <cellStyle name="Normal 2 4 2 2 2 5 9" xfId="21297" xr:uid="{00000000-0005-0000-0000-0000DA4F0000}"/>
    <cellStyle name="Normal 2 4 2 2 2 5_Age_Gender" xfId="21298" xr:uid="{00000000-0005-0000-0000-0000DB4F0000}"/>
    <cellStyle name="Normal 2 4 2 2 2 6" xfId="21299" xr:uid="{00000000-0005-0000-0000-0000DC4F0000}"/>
    <cellStyle name="Normal 2 4 2 2 2 6 2" xfId="21300" xr:uid="{00000000-0005-0000-0000-0000DD4F0000}"/>
    <cellStyle name="Normal 2 4 2 2 2 6 2 2" xfId="21301" xr:uid="{00000000-0005-0000-0000-0000DE4F0000}"/>
    <cellStyle name="Normal 2 4 2 2 2 6 2 2 2" xfId="21302" xr:uid="{00000000-0005-0000-0000-0000DF4F0000}"/>
    <cellStyle name="Normal 2 4 2 2 2 6 2 2 3" xfId="21303" xr:uid="{00000000-0005-0000-0000-0000E04F0000}"/>
    <cellStyle name="Normal 2 4 2 2 2 6 2 3" xfId="21304" xr:uid="{00000000-0005-0000-0000-0000E14F0000}"/>
    <cellStyle name="Normal 2 4 2 2 2 6 2 4" xfId="21305" xr:uid="{00000000-0005-0000-0000-0000E24F0000}"/>
    <cellStyle name="Normal 2 4 2 2 2 6 2 5" xfId="21306" xr:uid="{00000000-0005-0000-0000-0000E34F0000}"/>
    <cellStyle name="Normal 2 4 2 2 2 6 3" xfId="21307" xr:uid="{00000000-0005-0000-0000-0000E44F0000}"/>
    <cellStyle name="Normal 2 4 2 2 2 6 3 2" xfId="21308" xr:uid="{00000000-0005-0000-0000-0000E54F0000}"/>
    <cellStyle name="Normal 2 4 2 2 2 6 3 3" xfId="21309" xr:uid="{00000000-0005-0000-0000-0000E64F0000}"/>
    <cellStyle name="Normal 2 4 2 2 2 6 4" xfId="21310" xr:uid="{00000000-0005-0000-0000-0000E74F0000}"/>
    <cellStyle name="Normal 2 4 2 2 2 6 5" xfId="21311" xr:uid="{00000000-0005-0000-0000-0000E84F0000}"/>
    <cellStyle name="Normal 2 4 2 2 2 6 6" xfId="21312" xr:uid="{00000000-0005-0000-0000-0000E94F0000}"/>
    <cellStyle name="Normal 2 4 2 2 2 6 7" xfId="21313" xr:uid="{00000000-0005-0000-0000-0000EA4F0000}"/>
    <cellStyle name="Normal 2 4 2 2 2 6 8" xfId="21314" xr:uid="{00000000-0005-0000-0000-0000EB4F0000}"/>
    <cellStyle name="Normal 2 4 2 2 2 7" xfId="21315" xr:uid="{00000000-0005-0000-0000-0000EC4F0000}"/>
    <cellStyle name="Normal 2 4 2 2 2 7 2" xfId="21316" xr:uid="{00000000-0005-0000-0000-0000ED4F0000}"/>
    <cellStyle name="Normal 2 4 2 2 2 7 2 2" xfId="21317" xr:uid="{00000000-0005-0000-0000-0000EE4F0000}"/>
    <cellStyle name="Normal 2 4 2 2 2 7 2 3" xfId="21318" xr:uid="{00000000-0005-0000-0000-0000EF4F0000}"/>
    <cellStyle name="Normal 2 4 2 2 2 7 3" xfId="21319" xr:uid="{00000000-0005-0000-0000-0000F04F0000}"/>
    <cellStyle name="Normal 2 4 2 2 2 7 4" xfId="21320" xr:uid="{00000000-0005-0000-0000-0000F14F0000}"/>
    <cellStyle name="Normal 2 4 2 2 2 7 5" xfId="21321" xr:uid="{00000000-0005-0000-0000-0000F24F0000}"/>
    <cellStyle name="Normal 2 4 2 2 2 7 6" xfId="21322" xr:uid="{00000000-0005-0000-0000-0000F34F0000}"/>
    <cellStyle name="Normal 2 4 2 2 2 7 7" xfId="21323" xr:uid="{00000000-0005-0000-0000-0000F44F0000}"/>
    <cellStyle name="Normal 2 4 2 2 2 8" xfId="21324" xr:uid="{00000000-0005-0000-0000-0000F54F0000}"/>
    <cellStyle name="Normal 2 4 2 2 2 8 2" xfId="21325" xr:uid="{00000000-0005-0000-0000-0000F64F0000}"/>
    <cellStyle name="Normal 2 4 2 2 2 8 2 2" xfId="21326" xr:uid="{00000000-0005-0000-0000-0000F74F0000}"/>
    <cellStyle name="Normal 2 4 2 2 2 8 2 3" xfId="21327" xr:uid="{00000000-0005-0000-0000-0000F84F0000}"/>
    <cellStyle name="Normal 2 4 2 2 2 8 3" xfId="21328" xr:uid="{00000000-0005-0000-0000-0000F94F0000}"/>
    <cellStyle name="Normal 2 4 2 2 2 8 4" xfId="21329" xr:uid="{00000000-0005-0000-0000-0000FA4F0000}"/>
    <cellStyle name="Normal 2 4 2 2 2 8 5" xfId="21330" xr:uid="{00000000-0005-0000-0000-0000FB4F0000}"/>
    <cellStyle name="Normal 2 4 2 2 2 9" xfId="21331" xr:uid="{00000000-0005-0000-0000-0000FC4F0000}"/>
    <cellStyle name="Normal 2 4 2 2 2 9 2" xfId="21332" xr:uid="{00000000-0005-0000-0000-0000FD4F0000}"/>
    <cellStyle name="Normal 2 4 2 2 2 9 2 2" xfId="21333" xr:uid="{00000000-0005-0000-0000-0000FE4F0000}"/>
    <cellStyle name="Normal 2 4 2 2 2 9 2 3" xfId="21334" xr:uid="{00000000-0005-0000-0000-0000FF4F0000}"/>
    <cellStyle name="Normal 2 4 2 2 2 9 3" xfId="21335" xr:uid="{00000000-0005-0000-0000-000000500000}"/>
    <cellStyle name="Normal 2 4 2 2 2 9 4" xfId="21336" xr:uid="{00000000-0005-0000-0000-000001500000}"/>
    <cellStyle name="Normal 2 4 2 2 2 9 5" xfId="21337" xr:uid="{00000000-0005-0000-0000-000002500000}"/>
    <cellStyle name="Normal 2 4 2 2 2_Age_Gender" xfId="21338" xr:uid="{00000000-0005-0000-0000-000003500000}"/>
    <cellStyle name="Normal 2 4 2 2 3" xfId="341" xr:uid="{00000000-0005-0000-0000-000004500000}"/>
    <cellStyle name="Normal 2 4 2 2 3 10" xfId="21339" xr:uid="{00000000-0005-0000-0000-000005500000}"/>
    <cellStyle name="Normal 2 4 2 2 3 11" xfId="21340" xr:uid="{00000000-0005-0000-0000-000006500000}"/>
    <cellStyle name="Normal 2 4 2 2 3 12" xfId="21341" xr:uid="{00000000-0005-0000-0000-000007500000}"/>
    <cellStyle name="Normal 2 4 2 2 3 13" xfId="21342" xr:uid="{00000000-0005-0000-0000-000008500000}"/>
    <cellStyle name="Normal 2 4 2 2 3 2" xfId="342" xr:uid="{00000000-0005-0000-0000-000009500000}"/>
    <cellStyle name="Normal 2 4 2 2 3 2 10" xfId="21343" xr:uid="{00000000-0005-0000-0000-00000A500000}"/>
    <cellStyle name="Normal 2 4 2 2 3 2 11" xfId="21344" xr:uid="{00000000-0005-0000-0000-00000B500000}"/>
    <cellStyle name="Normal 2 4 2 2 3 2 2" xfId="343" xr:uid="{00000000-0005-0000-0000-00000C500000}"/>
    <cellStyle name="Normal 2 4 2 2 3 2 2 10" xfId="21345" xr:uid="{00000000-0005-0000-0000-00000D500000}"/>
    <cellStyle name="Normal 2 4 2 2 3 2 2 11" xfId="21346" xr:uid="{00000000-0005-0000-0000-00000E500000}"/>
    <cellStyle name="Normal 2 4 2 2 3 2 2 12" xfId="21347" xr:uid="{00000000-0005-0000-0000-00000F500000}"/>
    <cellStyle name="Normal 2 4 2 2 3 2 2 2" xfId="21348" xr:uid="{00000000-0005-0000-0000-000010500000}"/>
    <cellStyle name="Normal 2 4 2 2 3 2 2 2 10" xfId="21349" xr:uid="{00000000-0005-0000-0000-000011500000}"/>
    <cellStyle name="Normal 2 4 2 2 3 2 2 2 2" xfId="21350" xr:uid="{00000000-0005-0000-0000-000012500000}"/>
    <cellStyle name="Normal 2 4 2 2 3 2 2 2 2 2" xfId="21351" xr:uid="{00000000-0005-0000-0000-000013500000}"/>
    <cellStyle name="Normal 2 4 2 2 3 2 2 2 2 2 2" xfId="21352" xr:uid="{00000000-0005-0000-0000-000014500000}"/>
    <cellStyle name="Normal 2 4 2 2 3 2 2 2 2 2 2 2" xfId="21353" xr:uid="{00000000-0005-0000-0000-000015500000}"/>
    <cellStyle name="Normal 2 4 2 2 3 2 2 2 2 2 2 3" xfId="21354" xr:uid="{00000000-0005-0000-0000-000016500000}"/>
    <cellStyle name="Normal 2 4 2 2 3 2 2 2 2 2 3" xfId="21355" xr:uid="{00000000-0005-0000-0000-000017500000}"/>
    <cellStyle name="Normal 2 4 2 2 3 2 2 2 2 2 4" xfId="21356" xr:uid="{00000000-0005-0000-0000-000018500000}"/>
    <cellStyle name="Normal 2 4 2 2 3 2 2 2 2 2 5" xfId="21357" xr:uid="{00000000-0005-0000-0000-000019500000}"/>
    <cellStyle name="Normal 2 4 2 2 3 2 2 2 2 3" xfId="21358" xr:uid="{00000000-0005-0000-0000-00001A500000}"/>
    <cellStyle name="Normal 2 4 2 2 3 2 2 2 2 3 2" xfId="21359" xr:uid="{00000000-0005-0000-0000-00001B500000}"/>
    <cellStyle name="Normal 2 4 2 2 3 2 2 2 2 3 3" xfId="21360" xr:uid="{00000000-0005-0000-0000-00001C500000}"/>
    <cellStyle name="Normal 2 4 2 2 3 2 2 2 2 4" xfId="21361" xr:uid="{00000000-0005-0000-0000-00001D500000}"/>
    <cellStyle name="Normal 2 4 2 2 3 2 2 2 2 5" xfId="21362" xr:uid="{00000000-0005-0000-0000-00001E500000}"/>
    <cellStyle name="Normal 2 4 2 2 3 2 2 2 2 6" xfId="21363" xr:uid="{00000000-0005-0000-0000-00001F500000}"/>
    <cellStyle name="Normal 2 4 2 2 3 2 2 2 2 7" xfId="21364" xr:uid="{00000000-0005-0000-0000-000020500000}"/>
    <cellStyle name="Normal 2 4 2 2 3 2 2 2 2 8" xfId="21365" xr:uid="{00000000-0005-0000-0000-000021500000}"/>
    <cellStyle name="Normal 2 4 2 2 3 2 2 2 3" xfId="21366" xr:uid="{00000000-0005-0000-0000-000022500000}"/>
    <cellStyle name="Normal 2 4 2 2 3 2 2 2 3 2" xfId="21367" xr:uid="{00000000-0005-0000-0000-000023500000}"/>
    <cellStyle name="Normal 2 4 2 2 3 2 2 2 3 2 2" xfId="21368" xr:uid="{00000000-0005-0000-0000-000024500000}"/>
    <cellStyle name="Normal 2 4 2 2 3 2 2 2 3 2 3" xfId="21369" xr:uid="{00000000-0005-0000-0000-000025500000}"/>
    <cellStyle name="Normal 2 4 2 2 3 2 2 2 3 3" xfId="21370" xr:uid="{00000000-0005-0000-0000-000026500000}"/>
    <cellStyle name="Normal 2 4 2 2 3 2 2 2 3 4" xfId="21371" xr:uid="{00000000-0005-0000-0000-000027500000}"/>
    <cellStyle name="Normal 2 4 2 2 3 2 2 2 3 5" xfId="21372" xr:uid="{00000000-0005-0000-0000-000028500000}"/>
    <cellStyle name="Normal 2 4 2 2 3 2 2 2 4" xfId="21373" xr:uid="{00000000-0005-0000-0000-000029500000}"/>
    <cellStyle name="Normal 2 4 2 2 3 2 2 2 4 2" xfId="21374" xr:uid="{00000000-0005-0000-0000-00002A500000}"/>
    <cellStyle name="Normal 2 4 2 2 3 2 2 2 4 3" xfId="21375" xr:uid="{00000000-0005-0000-0000-00002B500000}"/>
    <cellStyle name="Normal 2 4 2 2 3 2 2 2 5" xfId="21376" xr:uid="{00000000-0005-0000-0000-00002C500000}"/>
    <cellStyle name="Normal 2 4 2 2 3 2 2 2 5 2" xfId="21377" xr:uid="{00000000-0005-0000-0000-00002D500000}"/>
    <cellStyle name="Normal 2 4 2 2 3 2 2 2 6" xfId="21378" xr:uid="{00000000-0005-0000-0000-00002E500000}"/>
    <cellStyle name="Normal 2 4 2 2 3 2 2 2 6 2" xfId="21379" xr:uid="{00000000-0005-0000-0000-00002F500000}"/>
    <cellStyle name="Normal 2 4 2 2 3 2 2 2 7" xfId="21380" xr:uid="{00000000-0005-0000-0000-000030500000}"/>
    <cellStyle name="Normal 2 4 2 2 3 2 2 2 8" xfId="21381" xr:uid="{00000000-0005-0000-0000-000031500000}"/>
    <cellStyle name="Normal 2 4 2 2 3 2 2 2 9" xfId="21382" xr:uid="{00000000-0005-0000-0000-000032500000}"/>
    <cellStyle name="Normal 2 4 2 2 3 2 2 2_Age_Gender" xfId="21383" xr:uid="{00000000-0005-0000-0000-000033500000}"/>
    <cellStyle name="Normal 2 4 2 2 3 2 2 3" xfId="21384" xr:uid="{00000000-0005-0000-0000-000034500000}"/>
    <cellStyle name="Normal 2 4 2 2 3 2 2 3 2" xfId="21385" xr:uid="{00000000-0005-0000-0000-000035500000}"/>
    <cellStyle name="Normal 2 4 2 2 3 2 2 3 2 2" xfId="21386" xr:uid="{00000000-0005-0000-0000-000036500000}"/>
    <cellStyle name="Normal 2 4 2 2 3 2 2 3 2 2 2" xfId="21387" xr:uid="{00000000-0005-0000-0000-000037500000}"/>
    <cellStyle name="Normal 2 4 2 2 3 2 2 3 2 2 3" xfId="21388" xr:uid="{00000000-0005-0000-0000-000038500000}"/>
    <cellStyle name="Normal 2 4 2 2 3 2 2 3 2 3" xfId="21389" xr:uid="{00000000-0005-0000-0000-000039500000}"/>
    <cellStyle name="Normal 2 4 2 2 3 2 2 3 2 4" xfId="21390" xr:uid="{00000000-0005-0000-0000-00003A500000}"/>
    <cellStyle name="Normal 2 4 2 2 3 2 2 3 2 5" xfId="21391" xr:uid="{00000000-0005-0000-0000-00003B500000}"/>
    <cellStyle name="Normal 2 4 2 2 3 2 2 3 3" xfId="21392" xr:uid="{00000000-0005-0000-0000-00003C500000}"/>
    <cellStyle name="Normal 2 4 2 2 3 2 2 3 3 2" xfId="21393" xr:uid="{00000000-0005-0000-0000-00003D500000}"/>
    <cellStyle name="Normal 2 4 2 2 3 2 2 3 3 3" xfId="21394" xr:uid="{00000000-0005-0000-0000-00003E500000}"/>
    <cellStyle name="Normal 2 4 2 2 3 2 2 3 4" xfId="21395" xr:uid="{00000000-0005-0000-0000-00003F500000}"/>
    <cellStyle name="Normal 2 4 2 2 3 2 2 3 5" xfId="21396" xr:uid="{00000000-0005-0000-0000-000040500000}"/>
    <cellStyle name="Normal 2 4 2 2 3 2 2 3 6" xfId="21397" xr:uid="{00000000-0005-0000-0000-000041500000}"/>
    <cellStyle name="Normal 2 4 2 2 3 2 2 3 7" xfId="21398" xr:uid="{00000000-0005-0000-0000-000042500000}"/>
    <cellStyle name="Normal 2 4 2 2 3 2 2 3 8" xfId="21399" xr:uid="{00000000-0005-0000-0000-000043500000}"/>
    <cellStyle name="Normal 2 4 2 2 3 2 2 4" xfId="21400" xr:uid="{00000000-0005-0000-0000-000044500000}"/>
    <cellStyle name="Normal 2 4 2 2 3 2 2 4 2" xfId="21401" xr:uid="{00000000-0005-0000-0000-000045500000}"/>
    <cellStyle name="Normal 2 4 2 2 3 2 2 4 2 2" xfId="21402" xr:uid="{00000000-0005-0000-0000-000046500000}"/>
    <cellStyle name="Normal 2 4 2 2 3 2 2 4 2 3" xfId="21403" xr:uid="{00000000-0005-0000-0000-000047500000}"/>
    <cellStyle name="Normal 2 4 2 2 3 2 2 4 3" xfId="21404" xr:uid="{00000000-0005-0000-0000-000048500000}"/>
    <cellStyle name="Normal 2 4 2 2 3 2 2 4 4" xfId="21405" xr:uid="{00000000-0005-0000-0000-000049500000}"/>
    <cellStyle name="Normal 2 4 2 2 3 2 2 4 5" xfId="21406" xr:uid="{00000000-0005-0000-0000-00004A500000}"/>
    <cellStyle name="Normal 2 4 2 2 3 2 2 4 6" xfId="21407" xr:uid="{00000000-0005-0000-0000-00004B500000}"/>
    <cellStyle name="Normal 2 4 2 2 3 2 2 4 7" xfId="21408" xr:uid="{00000000-0005-0000-0000-00004C500000}"/>
    <cellStyle name="Normal 2 4 2 2 3 2 2 5" xfId="21409" xr:uid="{00000000-0005-0000-0000-00004D500000}"/>
    <cellStyle name="Normal 2 4 2 2 3 2 2 5 2" xfId="21410" xr:uid="{00000000-0005-0000-0000-00004E500000}"/>
    <cellStyle name="Normal 2 4 2 2 3 2 2 5 2 2" xfId="21411" xr:uid="{00000000-0005-0000-0000-00004F500000}"/>
    <cellStyle name="Normal 2 4 2 2 3 2 2 5 2 3" xfId="21412" xr:uid="{00000000-0005-0000-0000-000050500000}"/>
    <cellStyle name="Normal 2 4 2 2 3 2 2 5 3" xfId="21413" xr:uid="{00000000-0005-0000-0000-000051500000}"/>
    <cellStyle name="Normal 2 4 2 2 3 2 2 5 4" xfId="21414" xr:uid="{00000000-0005-0000-0000-000052500000}"/>
    <cellStyle name="Normal 2 4 2 2 3 2 2 5 5" xfId="21415" xr:uid="{00000000-0005-0000-0000-000053500000}"/>
    <cellStyle name="Normal 2 4 2 2 3 2 2 6" xfId="21416" xr:uid="{00000000-0005-0000-0000-000054500000}"/>
    <cellStyle name="Normal 2 4 2 2 3 2 2 6 2" xfId="21417" xr:uid="{00000000-0005-0000-0000-000055500000}"/>
    <cellStyle name="Normal 2 4 2 2 3 2 2 6 3" xfId="21418" xr:uid="{00000000-0005-0000-0000-000056500000}"/>
    <cellStyle name="Normal 2 4 2 2 3 2 2 7" xfId="21419" xr:uid="{00000000-0005-0000-0000-000057500000}"/>
    <cellStyle name="Normal 2 4 2 2 3 2 2 7 2" xfId="21420" xr:uid="{00000000-0005-0000-0000-000058500000}"/>
    <cellStyle name="Normal 2 4 2 2 3 2 2 8" xfId="21421" xr:uid="{00000000-0005-0000-0000-000059500000}"/>
    <cellStyle name="Normal 2 4 2 2 3 2 2 8 2" xfId="21422" xr:uid="{00000000-0005-0000-0000-00005A500000}"/>
    <cellStyle name="Normal 2 4 2 2 3 2 2 9" xfId="21423" xr:uid="{00000000-0005-0000-0000-00005B500000}"/>
    <cellStyle name="Normal 2 4 2 2 3 2 2_Age_Gender" xfId="21424" xr:uid="{00000000-0005-0000-0000-00005C500000}"/>
    <cellStyle name="Normal 2 4 2 2 3 2 3" xfId="21425" xr:uid="{00000000-0005-0000-0000-00005D500000}"/>
    <cellStyle name="Normal 2 4 2 2 3 2 3 2" xfId="21426" xr:uid="{00000000-0005-0000-0000-00005E500000}"/>
    <cellStyle name="Normal 2 4 2 2 3 2 4" xfId="21427" xr:uid="{00000000-0005-0000-0000-00005F500000}"/>
    <cellStyle name="Normal 2 4 2 2 3 2 5" xfId="21428" xr:uid="{00000000-0005-0000-0000-000060500000}"/>
    <cellStyle name="Normal 2 4 2 2 3 2 6" xfId="21429" xr:uid="{00000000-0005-0000-0000-000061500000}"/>
    <cellStyle name="Normal 2 4 2 2 3 2 7" xfId="21430" xr:uid="{00000000-0005-0000-0000-000062500000}"/>
    <cellStyle name="Normal 2 4 2 2 3 2 8" xfId="21431" xr:uid="{00000000-0005-0000-0000-000063500000}"/>
    <cellStyle name="Normal 2 4 2 2 3 2 9" xfId="21432" xr:uid="{00000000-0005-0000-0000-000064500000}"/>
    <cellStyle name="Normal 2 4 2 2 3 2_Age_Gender" xfId="21433" xr:uid="{00000000-0005-0000-0000-000065500000}"/>
    <cellStyle name="Normal 2 4 2 2 3 3" xfId="21434" xr:uid="{00000000-0005-0000-0000-000066500000}"/>
    <cellStyle name="Normal 2 4 2 2 3 3 10" xfId="21435" xr:uid="{00000000-0005-0000-0000-000067500000}"/>
    <cellStyle name="Normal 2 4 2 2 3 3 2" xfId="21436" xr:uid="{00000000-0005-0000-0000-000068500000}"/>
    <cellStyle name="Normal 2 4 2 2 3 3 2 2" xfId="21437" xr:uid="{00000000-0005-0000-0000-000069500000}"/>
    <cellStyle name="Normal 2 4 2 2 3 3 2 2 2" xfId="21438" xr:uid="{00000000-0005-0000-0000-00006A500000}"/>
    <cellStyle name="Normal 2 4 2 2 3 3 2 2 2 2" xfId="21439" xr:uid="{00000000-0005-0000-0000-00006B500000}"/>
    <cellStyle name="Normal 2 4 2 2 3 3 2 2 2 3" xfId="21440" xr:uid="{00000000-0005-0000-0000-00006C500000}"/>
    <cellStyle name="Normal 2 4 2 2 3 3 2 2 3" xfId="21441" xr:uid="{00000000-0005-0000-0000-00006D500000}"/>
    <cellStyle name="Normal 2 4 2 2 3 3 2 2 4" xfId="21442" xr:uid="{00000000-0005-0000-0000-00006E500000}"/>
    <cellStyle name="Normal 2 4 2 2 3 3 2 2 5" xfId="21443" xr:uid="{00000000-0005-0000-0000-00006F500000}"/>
    <cellStyle name="Normal 2 4 2 2 3 3 2 3" xfId="21444" xr:uid="{00000000-0005-0000-0000-000070500000}"/>
    <cellStyle name="Normal 2 4 2 2 3 3 2 3 2" xfId="21445" xr:uid="{00000000-0005-0000-0000-000071500000}"/>
    <cellStyle name="Normal 2 4 2 2 3 3 2 3 3" xfId="21446" xr:uid="{00000000-0005-0000-0000-000072500000}"/>
    <cellStyle name="Normal 2 4 2 2 3 3 2 4" xfId="21447" xr:uid="{00000000-0005-0000-0000-000073500000}"/>
    <cellStyle name="Normal 2 4 2 2 3 3 2 5" xfId="21448" xr:uid="{00000000-0005-0000-0000-000074500000}"/>
    <cellStyle name="Normal 2 4 2 2 3 3 2 6" xfId="21449" xr:uid="{00000000-0005-0000-0000-000075500000}"/>
    <cellStyle name="Normal 2 4 2 2 3 3 2 7" xfId="21450" xr:uid="{00000000-0005-0000-0000-000076500000}"/>
    <cellStyle name="Normal 2 4 2 2 3 3 2 8" xfId="21451" xr:uid="{00000000-0005-0000-0000-000077500000}"/>
    <cellStyle name="Normal 2 4 2 2 3 3 3" xfId="21452" xr:uid="{00000000-0005-0000-0000-000078500000}"/>
    <cellStyle name="Normal 2 4 2 2 3 3 3 2" xfId="21453" xr:uid="{00000000-0005-0000-0000-000079500000}"/>
    <cellStyle name="Normal 2 4 2 2 3 3 3 2 2" xfId="21454" xr:uid="{00000000-0005-0000-0000-00007A500000}"/>
    <cellStyle name="Normal 2 4 2 2 3 3 3 2 3" xfId="21455" xr:uid="{00000000-0005-0000-0000-00007B500000}"/>
    <cellStyle name="Normal 2 4 2 2 3 3 3 3" xfId="21456" xr:uid="{00000000-0005-0000-0000-00007C500000}"/>
    <cellStyle name="Normal 2 4 2 2 3 3 3 4" xfId="21457" xr:uid="{00000000-0005-0000-0000-00007D500000}"/>
    <cellStyle name="Normal 2 4 2 2 3 3 3 5" xfId="21458" xr:uid="{00000000-0005-0000-0000-00007E500000}"/>
    <cellStyle name="Normal 2 4 2 2 3 3 4" xfId="21459" xr:uid="{00000000-0005-0000-0000-00007F500000}"/>
    <cellStyle name="Normal 2 4 2 2 3 3 4 2" xfId="21460" xr:uid="{00000000-0005-0000-0000-000080500000}"/>
    <cellStyle name="Normal 2 4 2 2 3 3 4 3" xfId="21461" xr:uid="{00000000-0005-0000-0000-000081500000}"/>
    <cellStyle name="Normal 2 4 2 2 3 3 5" xfId="21462" xr:uid="{00000000-0005-0000-0000-000082500000}"/>
    <cellStyle name="Normal 2 4 2 2 3 3 5 2" xfId="21463" xr:uid="{00000000-0005-0000-0000-000083500000}"/>
    <cellStyle name="Normal 2 4 2 2 3 3 6" xfId="21464" xr:uid="{00000000-0005-0000-0000-000084500000}"/>
    <cellStyle name="Normal 2 4 2 2 3 3 6 2" xfId="21465" xr:uid="{00000000-0005-0000-0000-000085500000}"/>
    <cellStyle name="Normal 2 4 2 2 3 3 7" xfId="21466" xr:uid="{00000000-0005-0000-0000-000086500000}"/>
    <cellStyle name="Normal 2 4 2 2 3 3 8" xfId="21467" xr:uid="{00000000-0005-0000-0000-000087500000}"/>
    <cellStyle name="Normal 2 4 2 2 3 3 9" xfId="21468" xr:uid="{00000000-0005-0000-0000-000088500000}"/>
    <cellStyle name="Normal 2 4 2 2 3 3_Age_Gender" xfId="21469" xr:uid="{00000000-0005-0000-0000-000089500000}"/>
    <cellStyle name="Normal 2 4 2 2 3 4" xfId="21470" xr:uid="{00000000-0005-0000-0000-00008A500000}"/>
    <cellStyle name="Normal 2 4 2 2 3 4 2" xfId="21471" xr:uid="{00000000-0005-0000-0000-00008B500000}"/>
    <cellStyle name="Normal 2 4 2 2 3 4 2 2" xfId="21472" xr:uid="{00000000-0005-0000-0000-00008C500000}"/>
    <cellStyle name="Normal 2 4 2 2 3 4 2 2 2" xfId="21473" xr:uid="{00000000-0005-0000-0000-00008D500000}"/>
    <cellStyle name="Normal 2 4 2 2 3 4 2 2 3" xfId="21474" xr:uid="{00000000-0005-0000-0000-00008E500000}"/>
    <cellStyle name="Normal 2 4 2 2 3 4 2 3" xfId="21475" xr:uid="{00000000-0005-0000-0000-00008F500000}"/>
    <cellStyle name="Normal 2 4 2 2 3 4 2 4" xfId="21476" xr:uid="{00000000-0005-0000-0000-000090500000}"/>
    <cellStyle name="Normal 2 4 2 2 3 4 2 5" xfId="21477" xr:uid="{00000000-0005-0000-0000-000091500000}"/>
    <cellStyle name="Normal 2 4 2 2 3 4 3" xfId="21478" xr:uid="{00000000-0005-0000-0000-000092500000}"/>
    <cellStyle name="Normal 2 4 2 2 3 4 3 2" xfId="21479" xr:uid="{00000000-0005-0000-0000-000093500000}"/>
    <cellStyle name="Normal 2 4 2 2 3 4 3 3" xfId="21480" xr:uid="{00000000-0005-0000-0000-000094500000}"/>
    <cellStyle name="Normal 2 4 2 2 3 4 4" xfId="21481" xr:uid="{00000000-0005-0000-0000-000095500000}"/>
    <cellStyle name="Normal 2 4 2 2 3 4 5" xfId="21482" xr:uid="{00000000-0005-0000-0000-000096500000}"/>
    <cellStyle name="Normal 2 4 2 2 3 4 6" xfId="21483" xr:uid="{00000000-0005-0000-0000-000097500000}"/>
    <cellStyle name="Normal 2 4 2 2 3 4 7" xfId="21484" xr:uid="{00000000-0005-0000-0000-000098500000}"/>
    <cellStyle name="Normal 2 4 2 2 3 4 8" xfId="21485" xr:uid="{00000000-0005-0000-0000-000099500000}"/>
    <cellStyle name="Normal 2 4 2 2 3 5" xfId="21486" xr:uid="{00000000-0005-0000-0000-00009A500000}"/>
    <cellStyle name="Normal 2 4 2 2 3 5 2" xfId="21487" xr:uid="{00000000-0005-0000-0000-00009B500000}"/>
    <cellStyle name="Normal 2 4 2 2 3 5 2 2" xfId="21488" xr:uid="{00000000-0005-0000-0000-00009C500000}"/>
    <cellStyle name="Normal 2 4 2 2 3 5 2 3" xfId="21489" xr:uid="{00000000-0005-0000-0000-00009D500000}"/>
    <cellStyle name="Normal 2 4 2 2 3 5 3" xfId="21490" xr:uid="{00000000-0005-0000-0000-00009E500000}"/>
    <cellStyle name="Normal 2 4 2 2 3 5 4" xfId="21491" xr:uid="{00000000-0005-0000-0000-00009F500000}"/>
    <cellStyle name="Normal 2 4 2 2 3 5 5" xfId="21492" xr:uid="{00000000-0005-0000-0000-0000A0500000}"/>
    <cellStyle name="Normal 2 4 2 2 3 5 6" xfId="21493" xr:uid="{00000000-0005-0000-0000-0000A1500000}"/>
    <cellStyle name="Normal 2 4 2 2 3 5 7" xfId="21494" xr:uid="{00000000-0005-0000-0000-0000A2500000}"/>
    <cellStyle name="Normal 2 4 2 2 3 6" xfId="21495" xr:uid="{00000000-0005-0000-0000-0000A3500000}"/>
    <cellStyle name="Normal 2 4 2 2 3 6 2" xfId="21496" xr:uid="{00000000-0005-0000-0000-0000A4500000}"/>
    <cellStyle name="Normal 2 4 2 2 3 6 2 2" xfId="21497" xr:uid="{00000000-0005-0000-0000-0000A5500000}"/>
    <cellStyle name="Normal 2 4 2 2 3 6 2 3" xfId="21498" xr:uid="{00000000-0005-0000-0000-0000A6500000}"/>
    <cellStyle name="Normal 2 4 2 2 3 6 3" xfId="21499" xr:uid="{00000000-0005-0000-0000-0000A7500000}"/>
    <cellStyle name="Normal 2 4 2 2 3 6 4" xfId="21500" xr:uid="{00000000-0005-0000-0000-0000A8500000}"/>
    <cellStyle name="Normal 2 4 2 2 3 6 5" xfId="21501" xr:uid="{00000000-0005-0000-0000-0000A9500000}"/>
    <cellStyle name="Normal 2 4 2 2 3 7" xfId="21502" xr:uid="{00000000-0005-0000-0000-0000AA500000}"/>
    <cellStyle name="Normal 2 4 2 2 3 7 2" xfId="21503" xr:uid="{00000000-0005-0000-0000-0000AB500000}"/>
    <cellStyle name="Normal 2 4 2 2 3 7 3" xfId="21504" xr:uid="{00000000-0005-0000-0000-0000AC500000}"/>
    <cellStyle name="Normal 2 4 2 2 3 8" xfId="21505" xr:uid="{00000000-0005-0000-0000-0000AD500000}"/>
    <cellStyle name="Normal 2 4 2 2 3 8 2" xfId="21506" xr:uid="{00000000-0005-0000-0000-0000AE500000}"/>
    <cellStyle name="Normal 2 4 2 2 3 9" xfId="21507" xr:uid="{00000000-0005-0000-0000-0000AF500000}"/>
    <cellStyle name="Normal 2 4 2 2 3 9 2" xfId="21508" xr:uid="{00000000-0005-0000-0000-0000B0500000}"/>
    <cellStyle name="Normal 2 4 2 2 3_Age_Gender" xfId="21509" xr:uid="{00000000-0005-0000-0000-0000B1500000}"/>
    <cellStyle name="Normal 2 4 2 2 4" xfId="344" xr:uid="{00000000-0005-0000-0000-0000B2500000}"/>
    <cellStyle name="Normal 2 4 2 2 4 10" xfId="21510" xr:uid="{00000000-0005-0000-0000-0000B3500000}"/>
    <cellStyle name="Normal 2 4 2 2 4 11" xfId="21511" xr:uid="{00000000-0005-0000-0000-0000B4500000}"/>
    <cellStyle name="Normal 2 4 2 2 4 12" xfId="21512" xr:uid="{00000000-0005-0000-0000-0000B5500000}"/>
    <cellStyle name="Normal 2 4 2 2 4 2" xfId="21513" xr:uid="{00000000-0005-0000-0000-0000B6500000}"/>
    <cellStyle name="Normal 2 4 2 2 4 2 10" xfId="21514" xr:uid="{00000000-0005-0000-0000-0000B7500000}"/>
    <cellStyle name="Normal 2 4 2 2 4 2 2" xfId="21515" xr:uid="{00000000-0005-0000-0000-0000B8500000}"/>
    <cellStyle name="Normal 2 4 2 2 4 2 2 2" xfId="21516" xr:uid="{00000000-0005-0000-0000-0000B9500000}"/>
    <cellStyle name="Normal 2 4 2 2 4 2 2 2 2" xfId="21517" xr:uid="{00000000-0005-0000-0000-0000BA500000}"/>
    <cellStyle name="Normal 2 4 2 2 4 2 2 2 2 2" xfId="21518" xr:uid="{00000000-0005-0000-0000-0000BB500000}"/>
    <cellStyle name="Normal 2 4 2 2 4 2 2 2 2 3" xfId="21519" xr:uid="{00000000-0005-0000-0000-0000BC500000}"/>
    <cellStyle name="Normal 2 4 2 2 4 2 2 2 3" xfId="21520" xr:uid="{00000000-0005-0000-0000-0000BD500000}"/>
    <cellStyle name="Normal 2 4 2 2 4 2 2 2 4" xfId="21521" xr:uid="{00000000-0005-0000-0000-0000BE500000}"/>
    <cellStyle name="Normal 2 4 2 2 4 2 2 2 5" xfId="21522" xr:uid="{00000000-0005-0000-0000-0000BF500000}"/>
    <cellStyle name="Normal 2 4 2 2 4 2 2 3" xfId="21523" xr:uid="{00000000-0005-0000-0000-0000C0500000}"/>
    <cellStyle name="Normal 2 4 2 2 4 2 2 3 2" xfId="21524" xr:uid="{00000000-0005-0000-0000-0000C1500000}"/>
    <cellStyle name="Normal 2 4 2 2 4 2 2 3 3" xfId="21525" xr:uid="{00000000-0005-0000-0000-0000C2500000}"/>
    <cellStyle name="Normal 2 4 2 2 4 2 2 4" xfId="21526" xr:uid="{00000000-0005-0000-0000-0000C3500000}"/>
    <cellStyle name="Normal 2 4 2 2 4 2 2 5" xfId="21527" xr:uid="{00000000-0005-0000-0000-0000C4500000}"/>
    <cellStyle name="Normal 2 4 2 2 4 2 2 6" xfId="21528" xr:uid="{00000000-0005-0000-0000-0000C5500000}"/>
    <cellStyle name="Normal 2 4 2 2 4 2 2 7" xfId="21529" xr:uid="{00000000-0005-0000-0000-0000C6500000}"/>
    <cellStyle name="Normal 2 4 2 2 4 2 2 8" xfId="21530" xr:uid="{00000000-0005-0000-0000-0000C7500000}"/>
    <cellStyle name="Normal 2 4 2 2 4 2 3" xfId="21531" xr:uid="{00000000-0005-0000-0000-0000C8500000}"/>
    <cellStyle name="Normal 2 4 2 2 4 2 3 2" xfId="21532" xr:uid="{00000000-0005-0000-0000-0000C9500000}"/>
    <cellStyle name="Normal 2 4 2 2 4 2 3 2 2" xfId="21533" xr:uid="{00000000-0005-0000-0000-0000CA500000}"/>
    <cellStyle name="Normal 2 4 2 2 4 2 3 2 3" xfId="21534" xr:uid="{00000000-0005-0000-0000-0000CB500000}"/>
    <cellStyle name="Normal 2 4 2 2 4 2 3 3" xfId="21535" xr:uid="{00000000-0005-0000-0000-0000CC500000}"/>
    <cellStyle name="Normal 2 4 2 2 4 2 3 4" xfId="21536" xr:uid="{00000000-0005-0000-0000-0000CD500000}"/>
    <cellStyle name="Normal 2 4 2 2 4 2 3 5" xfId="21537" xr:uid="{00000000-0005-0000-0000-0000CE500000}"/>
    <cellStyle name="Normal 2 4 2 2 4 2 4" xfId="21538" xr:uid="{00000000-0005-0000-0000-0000CF500000}"/>
    <cellStyle name="Normal 2 4 2 2 4 2 4 2" xfId="21539" xr:uid="{00000000-0005-0000-0000-0000D0500000}"/>
    <cellStyle name="Normal 2 4 2 2 4 2 4 3" xfId="21540" xr:uid="{00000000-0005-0000-0000-0000D1500000}"/>
    <cellStyle name="Normal 2 4 2 2 4 2 5" xfId="21541" xr:uid="{00000000-0005-0000-0000-0000D2500000}"/>
    <cellStyle name="Normal 2 4 2 2 4 2 5 2" xfId="21542" xr:uid="{00000000-0005-0000-0000-0000D3500000}"/>
    <cellStyle name="Normal 2 4 2 2 4 2 6" xfId="21543" xr:uid="{00000000-0005-0000-0000-0000D4500000}"/>
    <cellStyle name="Normal 2 4 2 2 4 2 6 2" xfId="21544" xr:uid="{00000000-0005-0000-0000-0000D5500000}"/>
    <cellStyle name="Normal 2 4 2 2 4 2 7" xfId="21545" xr:uid="{00000000-0005-0000-0000-0000D6500000}"/>
    <cellStyle name="Normal 2 4 2 2 4 2 8" xfId="21546" xr:uid="{00000000-0005-0000-0000-0000D7500000}"/>
    <cellStyle name="Normal 2 4 2 2 4 2 9" xfId="21547" xr:uid="{00000000-0005-0000-0000-0000D8500000}"/>
    <cellStyle name="Normal 2 4 2 2 4 2_Age_Gender" xfId="21548" xr:uid="{00000000-0005-0000-0000-0000D9500000}"/>
    <cellStyle name="Normal 2 4 2 2 4 3" xfId="21549" xr:uid="{00000000-0005-0000-0000-0000DA500000}"/>
    <cellStyle name="Normal 2 4 2 2 4 3 2" xfId="21550" xr:uid="{00000000-0005-0000-0000-0000DB500000}"/>
    <cellStyle name="Normal 2 4 2 2 4 3 2 2" xfId="21551" xr:uid="{00000000-0005-0000-0000-0000DC500000}"/>
    <cellStyle name="Normal 2 4 2 2 4 3 2 2 2" xfId="21552" xr:uid="{00000000-0005-0000-0000-0000DD500000}"/>
    <cellStyle name="Normal 2 4 2 2 4 3 2 2 3" xfId="21553" xr:uid="{00000000-0005-0000-0000-0000DE500000}"/>
    <cellStyle name="Normal 2 4 2 2 4 3 2 3" xfId="21554" xr:uid="{00000000-0005-0000-0000-0000DF500000}"/>
    <cellStyle name="Normal 2 4 2 2 4 3 2 4" xfId="21555" xr:uid="{00000000-0005-0000-0000-0000E0500000}"/>
    <cellStyle name="Normal 2 4 2 2 4 3 2 5" xfId="21556" xr:uid="{00000000-0005-0000-0000-0000E1500000}"/>
    <cellStyle name="Normal 2 4 2 2 4 3 3" xfId="21557" xr:uid="{00000000-0005-0000-0000-0000E2500000}"/>
    <cellStyle name="Normal 2 4 2 2 4 3 3 2" xfId="21558" xr:uid="{00000000-0005-0000-0000-0000E3500000}"/>
    <cellStyle name="Normal 2 4 2 2 4 3 3 3" xfId="21559" xr:uid="{00000000-0005-0000-0000-0000E4500000}"/>
    <cellStyle name="Normal 2 4 2 2 4 3 4" xfId="21560" xr:uid="{00000000-0005-0000-0000-0000E5500000}"/>
    <cellStyle name="Normal 2 4 2 2 4 3 5" xfId="21561" xr:uid="{00000000-0005-0000-0000-0000E6500000}"/>
    <cellStyle name="Normal 2 4 2 2 4 3 6" xfId="21562" xr:uid="{00000000-0005-0000-0000-0000E7500000}"/>
    <cellStyle name="Normal 2 4 2 2 4 3 7" xfId="21563" xr:uid="{00000000-0005-0000-0000-0000E8500000}"/>
    <cellStyle name="Normal 2 4 2 2 4 3 8" xfId="21564" xr:uid="{00000000-0005-0000-0000-0000E9500000}"/>
    <cellStyle name="Normal 2 4 2 2 4 4" xfId="21565" xr:uid="{00000000-0005-0000-0000-0000EA500000}"/>
    <cellStyle name="Normal 2 4 2 2 4 4 2" xfId="21566" xr:uid="{00000000-0005-0000-0000-0000EB500000}"/>
    <cellStyle name="Normal 2 4 2 2 4 4 2 2" xfId="21567" xr:uid="{00000000-0005-0000-0000-0000EC500000}"/>
    <cellStyle name="Normal 2 4 2 2 4 4 2 3" xfId="21568" xr:uid="{00000000-0005-0000-0000-0000ED500000}"/>
    <cellStyle name="Normal 2 4 2 2 4 4 3" xfId="21569" xr:uid="{00000000-0005-0000-0000-0000EE500000}"/>
    <cellStyle name="Normal 2 4 2 2 4 4 4" xfId="21570" xr:uid="{00000000-0005-0000-0000-0000EF500000}"/>
    <cellStyle name="Normal 2 4 2 2 4 4 5" xfId="21571" xr:uid="{00000000-0005-0000-0000-0000F0500000}"/>
    <cellStyle name="Normal 2 4 2 2 4 4 6" xfId="21572" xr:uid="{00000000-0005-0000-0000-0000F1500000}"/>
    <cellStyle name="Normal 2 4 2 2 4 4 7" xfId="21573" xr:uid="{00000000-0005-0000-0000-0000F2500000}"/>
    <cellStyle name="Normal 2 4 2 2 4 5" xfId="21574" xr:uid="{00000000-0005-0000-0000-0000F3500000}"/>
    <cellStyle name="Normal 2 4 2 2 4 5 2" xfId="21575" xr:uid="{00000000-0005-0000-0000-0000F4500000}"/>
    <cellStyle name="Normal 2 4 2 2 4 5 2 2" xfId="21576" xr:uid="{00000000-0005-0000-0000-0000F5500000}"/>
    <cellStyle name="Normal 2 4 2 2 4 5 2 3" xfId="21577" xr:uid="{00000000-0005-0000-0000-0000F6500000}"/>
    <cellStyle name="Normal 2 4 2 2 4 5 3" xfId="21578" xr:uid="{00000000-0005-0000-0000-0000F7500000}"/>
    <cellStyle name="Normal 2 4 2 2 4 5 4" xfId="21579" xr:uid="{00000000-0005-0000-0000-0000F8500000}"/>
    <cellStyle name="Normal 2 4 2 2 4 5 5" xfId="21580" xr:uid="{00000000-0005-0000-0000-0000F9500000}"/>
    <cellStyle name="Normal 2 4 2 2 4 6" xfId="21581" xr:uid="{00000000-0005-0000-0000-0000FA500000}"/>
    <cellStyle name="Normal 2 4 2 2 4 6 2" xfId="21582" xr:uid="{00000000-0005-0000-0000-0000FB500000}"/>
    <cellStyle name="Normal 2 4 2 2 4 6 3" xfId="21583" xr:uid="{00000000-0005-0000-0000-0000FC500000}"/>
    <cellStyle name="Normal 2 4 2 2 4 7" xfId="21584" xr:uid="{00000000-0005-0000-0000-0000FD500000}"/>
    <cellStyle name="Normal 2 4 2 2 4 7 2" xfId="21585" xr:uid="{00000000-0005-0000-0000-0000FE500000}"/>
    <cellStyle name="Normal 2 4 2 2 4 8" xfId="21586" xr:uid="{00000000-0005-0000-0000-0000FF500000}"/>
    <cellStyle name="Normal 2 4 2 2 4 8 2" xfId="21587" xr:uid="{00000000-0005-0000-0000-000000510000}"/>
    <cellStyle name="Normal 2 4 2 2 4 9" xfId="21588" xr:uid="{00000000-0005-0000-0000-000001510000}"/>
    <cellStyle name="Normal 2 4 2 2 4_Age_Gender" xfId="21589" xr:uid="{00000000-0005-0000-0000-000002510000}"/>
    <cellStyle name="Normal 2 4 2 2 5" xfId="21590" xr:uid="{00000000-0005-0000-0000-000003510000}"/>
    <cellStyle name="Normal 2 4 2 2 5 2" xfId="21591" xr:uid="{00000000-0005-0000-0000-000004510000}"/>
    <cellStyle name="Normal 2 4 2 2 6" xfId="21592" xr:uid="{00000000-0005-0000-0000-000005510000}"/>
    <cellStyle name="Normal 2 4 2 2 7" xfId="21593" xr:uid="{00000000-0005-0000-0000-000006510000}"/>
    <cellStyle name="Normal 2 4 2 2_Age_Gender" xfId="21594" xr:uid="{00000000-0005-0000-0000-000007510000}"/>
    <cellStyle name="Normal 2 4 2 3" xfId="345" xr:uid="{00000000-0005-0000-0000-000008510000}"/>
    <cellStyle name="Normal 2 4 2 3 2" xfId="346" xr:uid="{00000000-0005-0000-0000-000009510000}"/>
    <cellStyle name="Normal 2 4 2 3 2 10" xfId="21595" xr:uid="{00000000-0005-0000-0000-00000A510000}"/>
    <cellStyle name="Normal 2 4 2 3 2 10 2" xfId="21596" xr:uid="{00000000-0005-0000-0000-00000B510000}"/>
    <cellStyle name="Normal 2 4 2 3 2 11" xfId="21597" xr:uid="{00000000-0005-0000-0000-00000C510000}"/>
    <cellStyle name="Normal 2 4 2 3 2 11 2" xfId="21598" xr:uid="{00000000-0005-0000-0000-00000D510000}"/>
    <cellStyle name="Normal 2 4 2 3 2 12" xfId="21599" xr:uid="{00000000-0005-0000-0000-00000E510000}"/>
    <cellStyle name="Normal 2 4 2 3 2 13" xfId="21600" xr:uid="{00000000-0005-0000-0000-00000F510000}"/>
    <cellStyle name="Normal 2 4 2 3 2 14" xfId="21601" xr:uid="{00000000-0005-0000-0000-000010510000}"/>
    <cellStyle name="Normal 2 4 2 3 2 15" xfId="21602" xr:uid="{00000000-0005-0000-0000-000011510000}"/>
    <cellStyle name="Normal 2 4 2 3 2 2" xfId="347" xr:uid="{00000000-0005-0000-0000-000012510000}"/>
    <cellStyle name="Normal 2 4 2 3 2 2 2" xfId="21603" xr:uid="{00000000-0005-0000-0000-000013510000}"/>
    <cellStyle name="Normal 2 4 2 3 2 2 2 2" xfId="21604" xr:uid="{00000000-0005-0000-0000-000014510000}"/>
    <cellStyle name="Normal 2 4 2 3 2 2 3" xfId="21605" xr:uid="{00000000-0005-0000-0000-000015510000}"/>
    <cellStyle name="Normal 2 4 2 3 2 2 4" xfId="21606" xr:uid="{00000000-0005-0000-0000-000016510000}"/>
    <cellStyle name="Normal 2 4 2 3 2 2_Age_Gender" xfId="21607" xr:uid="{00000000-0005-0000-0000-000017510000}"/>
    <cellStyle name="Normal 2 4 2 3 2 3" xfId="21608" xr:uid="{00000000-0005-0000-0000-000018510000}"/>
    <cellStyle name="Normal 2 4 2 3 2 3 10" xfId="21609" xr:uid="{00000000-0005-0000-0000-000019510000}"/>
    <cellStyle name="Normal 2 4 2 3 2 3 2" xfId="21610" xr:uid="{00000000-0005-0000-0000-00001A510000}"/>
    <cellStyle name="Normal 2 4 2 3 2 3 2 2" xfId="21611" xr:uid="{00000000-0005-0000-0000-00001B510000}"/>
    <cellStyle name="Normal 2 4 2 3 2 3 2 2 2" xfId="21612" xr:uid="{00000000-0005-0000-0000-00001C510000}"/>
    <cellStyle name="Normal 2 4 2 3 2 3 2 2 2 2" xfId="21613" xr:uid="{00000000-0005-0000-0000-00001D510000}"/>
    <cellStyle name="Normal 2 4 2 3 2 3 2 2 2 3" xfId="21614" xr:uid="{00000000-0005-0000-0000-00001E510000}"/>
    <cellStyle name="Normal 2 4 2 3 2 3 2 2 3" xfId="21615" xr:uid="{00000000-0005-0000-0000-00001F510000}"/>
    <cellStyle name="Normal 2 4 2 3 2 3 2 2 4" xfId="21616" xr:uid="{00000000-0005-0000-0000-000020510000}"/>
    <cellStyle name="Normal 2 4 2 3 2 3 2 2 5" xfId="21617" xr:uid="{00000000-0005-0000-0000-000021510000}"/>
    <cellStyle name="Normal 2 4 2 3 2 3 2 3" xfId="21618" xr:uid="{00000000-0005-0000-0000-000022510000}"/>
    <cellStyle name="Normal 2 4 2 3 2 3 2 3 2" xfId="21619" xr:uid="{00000000-0005-0000-0000-000023510000}"/>
    <cellStyle name="Normal 2 4 2 3 2 3 2 3 3" xfId="21620" xr:uid="{00000000-0005-0000-0000-000024510000}"/>
    <cellStyle name="Normal 2 4 2 3 2 3 2 4" xfId="21621" xr:uid="{00000000-0005-0000-0000-000025510000}"/>
    <cellStyle name="Normal 2 4 2 3 2 3 2 5" xfId="21622" xr:uid="{00000000-0005-0000-0000-000026510000}"/>
    <cellStyle name="Normal 2 4 2 3 2 3 2 6" xfId="21623" xr:uid="{00000000-0005-0000-0000-000027510000}"/>
    <cellStyle name="Normal 2 4 2 3 2 3 2 7" xfId="21624" xr:uid="{00000000-0005-0000-0000-000028510000}"/>
    <cellStyle name="Normal 2 4 2 3 2 3 2 8" xfId="21625" xr:uid="{00000000-0005-0000-0000-000029510000}"/>
    <cellStyle name="Normal 2 4 2 3 2 3 3" xfId="21626" xr:uid="{00000000-0005-0000-0000-00002A510000}"/>
    <cellStyle name="Normal 2 4 2 3 2 3 3 2" xfId="21627" xr:uid="{00000000-0005-0000-0000-00002B510000}"/>
    <cellStyle name="Normal 2 4 2 3 2 3 3 2 2" xfId="21628" xr:uid="{00000000-0005-0000-0000-00002C510000}"/>
    <cellStyle name="Normal 2 4 2 3 2 3 3 2 3" xfId="21629" xr:uid="{00000000-0005-0000-0000-00002D510000}"/>
    <cellStyle name="Normal 2 4 2 3 2 3 3 3" xfId="21630" xr:uid="{00000000-0005-0000-0000-00002E510000}"/>
    <cellStyle name="Normal 2 4 2 3 2 3 3 4" xfId="21631" xr:uid="{00000000-0005-0000-0000-00002F510000}"/>
    <cellStyle name="Normal 2 4 2 3 2 3 3 5" xfId="21632" xr:uid="{00000000-0005-0000-0000-000030510000}"/>
    <cellStyle name="Normal 2 4 2 3 2 3 4" xfId="21633" xr:uid="{00000000-0005-0000-0000-000031510000}"/>
    <cellStyle name="Normal 2 4 2 3 2 3 4 2" xfId="21634" xr:uid="{00000000-0005-0000-0000-000032510000}"/>
    <cellStyle name="Normal 2 4 2 3 2 3 4 3" xfId="21635" xr:uid="{00000000-0005-0000-0000-000033510000}"/>
    <cellStyle name="Normal 2 4 2 3 2 3 5" xfId="21636" xr:uid="{00000000-0005-0000-0000-000034510000}"/>
    <cellStyle name="Normal 2 4 2 3 2 3 5 2" xfId="21637" xr:uid="{00000000-0005-0000-0000-000035510000}"/>
    <cellStyle name="Normal 2 4 2 3 2 3 6" xfId="21638" xr:uid="{00000000-0005-0000-0000-000036510000}"/>
    <cellStyle name="Normal 2 4 2 3 2 3 6 2" xfId="21639" xr:uid="{00000000-0005-0000-0000-000037510000}"/>
    <cellStyle name="Normal 2 4 2 3 2 3 7" xfId="21640" xr:uid="{00000000-0005-0000-0000-000038510000}"/>
    <cellStyle name="Normal 2 4 2 3 2 3 8" xfId="21641" xr:uid="{00000000-0005-0000-0000-000039510000}"/>
    <cellStyle name="Normal 2 4 2 3 2 3 9" xfId="21642" xr:uid="{00000000-0005-0000-0000-00003A510000}"/>
    <cellStyle name="Normal 2 4 2 3 2 3_Age_Gender" xfId="21643" xr:uid="{00000000-0005-0000-0000-00003B510000}"/>
    <cellStyle name="Normal 2 4 2 3 2 4" xfId="21644" xr:uid="{00000000-0005-0000-0000-00003C510000}"/>
    <cellStyle name="Normal 2 4 2 3 2 4 2" xfId="21645" xr:uid="{00000000-0005-0000-0000-00003D510000}"/>
    <cellStyle name="Normal 2 4 2 3 2 4 2 2" xfId="21646" xr:uid="{00000000-0005-0000-0000-00003E510000}"/>
    <cellStyle name="Normal 2 4 2 3 2 4 2 2 2" xfId="21647" xr:uid="{00000000-0005-0000-0000-00003F510000}"/>
    <cellStyle name="Normal 2 4 2 3 2 4 2 2 3" xfId="21648" xr:uid="{00000000-0005-0000-0000-000040510000}"/>
    <cellStyle name="Normal 2 4 2 3 2 4 2 3" xfId="21649" xr:uid="{00000000-0005-0000-0000-000041510000}"/>
    <cellStyle name="Normal 2 4 2 3 2 4 2 4" xfId="21650" xr:uid="{00000000-0005-0000-0000-000042510000}"/>
    <cellStyle name="Normal 2 4 2 3 2 4 2 5" xfId="21651" xr:uid="{00000000-0005-0000-0000-000043510000}"/>
    <cellStyle name="Normal 2 4 2 3 2 4 3" xfId="21652" xr:uid="{00000000-0005-0000-0000-000044510000}"/>
    <cellStyle name="Normal 2 4 2 3 2 4 3 2" xfId="21653" xr:uid="{00000000-0005-0000-0000-000045510000}"/>
    <cellStyle name="Normal 2 4 2 3 2 4 3 3" xfId="21654" xr:uid="{00000000-0005-0000-0000-000046510000}"/>
    <cellStyle name="Normal 2 4 2 3 2 4 4" xfId="21655" xr:uid="{00000000-0005-0000-0000-000047510000}"/>
    <cellStyle name="Normal 2 4 2 3 2 4 5" xfId="21656" xr:uid="{00000000-0005-0000-0000-000048510000}"/>
    <cellStyle name="Normal 2 4 2 3 2 4 6" xfId="21657" xr:uid="{00000000-0005-0000-0000-000049510000}"/>
    <cellStyle name="Normal 2 4 2 3 2 4 7" xfId="21658" xr:uid="{00000000-0005-0000-0000-00004A510000}"/>
    <cellStyle name="Normal 2 4 2 3 2 4 8" xfId="21659" xr:uid="{00000000-0005-0000-0000-00004B510000}"/>
    <cellStyle name="Normal 2 4 2 3 2 5" xfId="21660" xr:uid="{00000000-0005-0000-0000-00004C510000}"/>
    <cellStyle name="Normal 2 4 2 3 2 5 2" xfId="21661" xr:uid="{00000000-0005-0000-0000-00004D510000}"/>
    <cellStyle name="Normal 2 4 2 3 2 5 2 2" xfId="21662" xr:uid="{00000000-0005-0000-0000-00004E510000}"/>
    <cellStyle name="Normal 2 4 2 3 2 5 2 3" xfId="21663" xr:uid="{00000000-0005-0000-0000-00004F510000}"/>
    <cellStyle name="Normal 2 4 2 3 2 5 3" xfId="21664" xr:uid="{00000000-0005-0000-0000-000050510000}"/>
    <cellStyle name="Normal 2 4 2 3 2 5 4" xfId="21665" xr:uid="{00000000-0005-0000-0000-000051510000}"/>
    <cellStyle name="Normal 2 4 2 3 2 5 5" xfId="21666" xr:uid="{00000000-0005-0000-0000-000052510000}"/>
    <cellStyle name="Normal 2 4 2 3 2 5 6" xfId="21667" xr:uid="{00000000-0005-0000-0000-000053510000}"/>
    <cellStyle name="Normal 2 4 2 3 2 5 7" xfId="21668" xr:uid="{00000000-0005-0000-0000-000054510000}"/>
    <cellStyle name="Normal 2 4 2 3 2 6" xfId="21669" xr:uid="{00000000-0005-0000-0000-000055510000}"/>
    <cellStyle name="Normal 2 4 2 3 2 6 2" xfId="21670" xr:uid="{00000000-0005-0000-0000-000056510000}"/>
    <cellStyle name="Normal 2 4 2 3 2 6 2 2" xfId="21671" xr:uid="{00000000-0005-0000-0000-000057510000}"/>
    <cellStyle name="Normal 2 4 2 3 2 6 2 3" xfId="21672" xr:uid="{00000000-0005-0000-0000-000058510000}"/>
    <cellStyle name="Normal 2 4 2 3 2 6 3" xfId="21673" xr:uid="{00000000-0005-0000-0000-000059510000}"/>
    <cellStyle name="Normal 2 4 2 3 2 6 4" xfId="21674" xr:uid="{00000000-0005-0000-0000-00005A510000}"/>
    <cellStyle name="Normal 2 4 2 3 2 6 5" xfId="21675" xr:uid="{00000000-0005-0000-0000-00005B510000}"/>
    <cellStyle name="Normal 2 4 2 3 2 7" xfId="21676" xr:uid="{00000000-0005-0000-0000-00005C510000}"/>
    <cellStyle name="Normal 2 4 2 3 2 7 2" xfId="21677" xr:uid="{00000000-0005-0000-0000-00005D510000}"/>
    <cellStyle name="Normal 2 4 2 3 2 7 2 2" xfId="21678" xr:uid="{00000000-0005-0000-0000-00005E510000}"/>
    <cellStyle name="Normal 2 4 2 3 2 7 2 3" xfId="21679" xr:uid="{00000000-0005-0000-0000-00005F510000}"/>
    <cellStyle name="Normal 2 4 2 3 2 7 3" xfId="21680" xr:uid="{00000000-0005-0000-0000-000060510000}"/>
    <cellStyle name="Normal 2 4 2 3 2 7 4" xfId="21681" xr:uid="{00000000-0005-0000-0000-000061510000}"/>
    <cellStyle name="Normal 2 4 2 3 2 7 5" xfId="21682" xr:uid="{00000000-0005-0000-0000-000062510000}"/>
    <cellStyle name="Normal 2 4 2 3 2 8" xfId="21683" xr:uid="{00000000-0005-0000-0000-000063510000}"/>
    <cellStyle name="Normal 2 4 2 3 2 8 2" xfId="21684" xr:uid="{00000000-0005-0000-0000-000064510000}"/>
    <cellStyle name="Normal 2 4 2 3 2 8 3" xfId="21685" xr:uid="{00000000-0005-0000-0000-000065510000}"/>
    <cellStyle name="Normal 2 4 2 3 2 9" xfId="21686" xr:uid="{00000000-0005-0000-0000-000066510000}"/>
    <cellStyle name="Normal 2 4 2 3 2 9 2" xfId="21687" xr:uid="{00000000-0005-0000-0000-000067510000}"/>
    <cellStyle name="Normal 2 4 2 3 2_Age_Gender" xfId="21688" xr:uid="{00000000-0005-0000-0000-000068510000}"/>
    <cellStyle name="Normal 2 4 2 3 3" xfId="21689" xr:uid="{00000000-0005-0000-0000-000069510000}"/>
    <cellStyle name="Normal 2 4 2 3 3 2" xfId="21690" xr:uid="{00000000-0005-0000-0000-00006A510000}"/>
    <cellStyle name="Normal 2 4 2 3 4" xfId="21691" xr:uid="{00000000-0005-0000-0000-00006B510000}"/>
    <cellStyle name="Normal 2 4 2 3 5" xfId="21692" xr:uid="{00000000-0005-0000-0000-00006C510000}"/>
    <cellStyle name="Normal 2 4 2 3_Age_Gender" xfId="21693" xr:uid="{00000000-0005-0000-0000-00006D510000}"/>
    <cellStyle name="Normal 2 4 2 4" xfId="348" xr:uid="{00000000-0005-0000-0000-00006E510000}"/>
    <cellStyle name="Normal 2 4 2 4 2" xfId="21694" xr:uid="{00000000-0005-0000-0000-00006F510000}"/>
    <cellStyle name="Normal 2 4 2 4 2 2" xfId="21695" xr:uid="{00000000-0005-0000-0000-000070510000}"/>
    <cellStyle name="Normal 2 4 2 4 3" xfId="21696" xr:uid="{00000000-0005-0000-0000-000071510000}"/>
    <cellStyle name="Normal 2 4 2 4 4" xfId="21697" xr:uid="{00000000-0005-0000-0000-000072510000}"/>
    <cellStyle name="Normal 2 4 2 4_Age_Gender" xfId="21698" xr:uid="{00000000-0005-0000-0000-000073510000}"/>
    <cellStyle name="Normal 2 4 2 5" xfId="349" xr:uid="{00000000-0005-0000-0000-000074510000}"/>
    <cellStyle name="Normal 2 4 2 5 2" xfId="21699" xr:uid="{00000000-0005-0000-0000-000075510000}"/>
    <cellStyle name="Normal 2 4 2 5 2 2" xfId="21700" xr:uid="{00000000-0005-0000-0000-000076510000}"/>
    <cellStyle name="Normal 2 4 2 5 3" xfId="21701" xr:uid="{00000000-0005-0000-0000-000077510000}"/>
    <cellStyle name="Normal 2 4 2 5 4" xfId="21702" xr:uid="{00000000-0005-0000-0000-000078510000}"/>
    <cellStyle name="Normal 2 4 2 5_Age_Gender" xfId="21703" xr:uid="{00000000-0005-0000-0000-000079510000}"/>
    <cellStyle name="Normal 2 4 2 6" xfId="21704" xr:uid="{00000000-0005-0000-0000-00007A510000}"/>
    <cellStyle name="Normal 2 4 2 6 10" xfId="21705" xr:uid="{00000000-0005-0000-0000-00007B510000}"/>
    <cellStyle name="Normal 2 4 2 6 2" xfId="21706" xr:uid="{00000000-0005-0000-0000-00007C510000}"/>
    <cellStyle name="Normal 2 4 2 6 2 2" xfId="21707" xr:uid="{00000000-0005-0000-0000-00007D510000}"/>
    <cellStyle name="Normal 2 4 2 6 2 2 2" xfId="21708" xr:uid="{00000000-0005-0000-0000-00007E510000}"/>
    <cellStyle name="Normal 2 4 2 6 2 2 2 2" xfId="21709" xr:uid="{00000000-0005-0000-0000-00007F510000}"/>
    <cellStyle name="Normal 2 4 2 6 2 2 2 3" xfId="21710" xr:uid="{00000000-0005-0000-0000-000080510000}"/>
    <cellStyle name="Normal 2 4 2 6 2 2 3" xfId="21711" xr:uid="{00000000-0005-0000-0000-000081510000}"/>
    <cellStyle name="Normal 2 4 2 6 2 2 4" xfId="21712" xr:uid="{00000000-0005-0000-0000-000082510000}"/>
    <cellStyle name="Normal 2 4 2 6 2 2 5" xfId="21713" xr:uid="{00000000-0005-0000-0000-000083510000}"/>
    <cellStyle name="Normal 2 4 2 6 2 3" xfId="21714" xr:uid="{00000000-0005-0000-0000-000084510000}"/>
    <cellStyle name="Normal 2 4 2 6 2 3 2" xfId="21715" xr:uid="{00000000-0005-0000-0000-000085510000}"/>
    <cellStyle name="Normal 2 4 2 6 2 3 3" xfId="21716" xr:uid="{00000000-0005-0000-0000-000086510000}"/>
    <cellStyle name="Normal 2 4 2 6 2 4" xfId="21717" xr:uid="{00000000-0005-0000-0000-000087510000}"/>
    <cellStyle name="Normal 2 4 2 6 2 5" xfId="21718" xr:uid="{00000000-0005-0000-0000-000088510000}"/>
    <cellStyle name="Normal 2 4 2 6 2 6" xfId="21719" xr:uid="{00000000-0005-0000-0000-000089510000}"/>
    <cellStyle name="Normal 2 4 2 6 2 7" xfId="21720" xr:uid="{00000000-0005-0000-0000-00008A510000}"/>
    <cellStyle name="Normal 2 4 2 6 2 8" xfId="21721" xr:uid="{00000000-0005-0000-0000-00008B510000}"/>
    <cellStyle name="Normal 2 4 2 6 3" xfId="21722" xr:uid="{00000000-0005-0000-0000-00008C510000}"/>
    <cellStyle name="Normal 2 4 2 6 3 2" xfId="21723" xr:uid="{00000000-0005-0000-0000-00008D510000}"/>
    <cellStyle name="Normal 2 4 2 6 3 2 2" xfId="21724" xr:uid="{00000000-0005-0000-0000-00008E510000}"/>
    <cellStyle name="Normal 2 4 2 6 3 2 3" xfId="21725" xr:uid="{00000000-0005-0000-0000-00008F510000}"/>
    <cellStyle name="Normal 2 4 2 6 3 3" xfId="21726" xr:uid="{00000000-0005-0000-0000-000090510000}"/>
    <cellStyle name="Normal 2 4 2 6 3 4" xfId="21727" xr:uid="{00000000-0005-0000-0000-000091510000}"/>
    <cellStyle name="Normal 2 4 2 6 3 5" xfId="21728" xr:uid="{00000000-0005-0000-0000-000092510000}"/>
    <cellStyle name="Normal 2 4 2 6 4" xfId="21729" xr:uid="{00000000-0005-0000-0000-000093510000}"/>
    <cellStyle name="Normal 2 4 2 6 4 2" xfId="21730" xr:uid="{00000000-0005-0000-0000-000094510000}"/>
    <cellStyle name="Normal 2 4 2 6 4 3" xfId="21731" xr:uid="{00000000-0005-0000-0000-000095510000}"/>
    <cellStyle name="Normal 2 4 2 6 5" xfId="21732" xr:uid="{00000000-0005-0000-0000-000096510000}"/>
    <cellStyle name="Normal 2 4 2 6 5 2" xfId="21733" xr:uid="{00000000-0005-0000-0000-000097510000}"/>
    <cellStyle name="Normal 2 4 2 6 6" xfId="21734" xr:uid="{00000000-0005-0000-0000-000098510000}"/>
    <cellStyle name="Normal 2 4 2 6 6 2" xfId="21735" xr:uid="{00000000-0005-0000-0000-000099510000}"/>
    <cellStyle name="Normal 2 4 2 6 7" xfId="21736" xr:uid="{00000000-0005-0000-0000-00009A510000}"/>
    <cellStyle name="Normal 2 4 2 6 8" xfId="21737" xr:uid="{00000000-0005-0000-0000-00009B510000}"/>
    <cellStyle name="Normal 2 4 2 6 9" xfId="21738" xr:uid="{00000000-0005-0000-0000-00009C510000}"/>
    <cellStyle name="Normal 2 4 2 6_Age_Gender" xfId="21739" xr:uid="{00000000-0005-0000-0000-00009D510000}"/>
    <cellStyle name="Normal 2 4 2 7" xfId="21740" xr:uid="{00000000-0005-0000-0000-00009E510000}"/>
    <cellStyle name="Normal 2 4 2 7 2" xfId="21741" xr:uid="{00000000-0005-0000-0000-00009F510000}"/>
    <cellStyle name="Normal 2 4 2 7 2 2" xfId="21742" xr:uid="{00000000-0005-0000-0000-0000A0510000}"/>
    <cellStyle name="Normal 2 4 2 7 2 2 2" xfId="21743" xr:uid="{00000000-0005-0000-0000-0000A1510000}"/>
    <cellStyle name="Normal 2 4 2 7 2 2 3" xfId="21744" xr:uid="{00000000-0005-0000-0000-0000A2510000}"/>
    <cellStyle name="Normal 2 4 2 7 2 3" xfId="21745" xr:uid="{00000000-0005-0000-0000-0000A3510000}"/>
    <cellStyle name="Normal 2 4 2 7 2 4" xfId="21746" xr:uid="{00000000-0005-0000-0000-0000A4510000}"/>
    <cellStyle name="Normal 2 4 2 7 2 5" xfId="21747" xr:uid="{00000000-0005-0000-0000-0000A5510000}"/>
    <cellStyle name="Normal 2 4 2 7 3" xfId="21748" xr:uid="{00000000-0005-0000-0000-0000A6510000}"/>
    <cellStyle name="Normal 2 4 2 7 3 2" xfId="21749" xr:uid="{00000000-0005-0000-0000-0000A7510000}"/>
    <cellStyle name="Normal 2 4 2 7 3 3" xfId="21750" xr:uid="{00000000-0005-0000-0000-0000A8510000}"/>
    <cellStyle name="Normal 2 4 2 7 4" xfId="21751" xr:uid="{00000000-0005-0000-0000-0000A9510000}"/>
    <cellStyle name="Normal 2 4 2 7 5" xfId="21752" xr:uid="{00000000-0005-0000-0000-0000AA510000}"/>
    <cellStyle name="Normal 2 4 2 7 6" xfId="21753" xr:uid="{00000000-0005-0000-0000-0000AB510000}"/>
    <cellStyle name="Normal 2 4 2 7 7" xfId="21754" xr:uid="{00000000-0005-0000-0000-0000AC510000}"/>
    <cellStyle name="Normal 2 4 2 7 8" xfId="21755" xr:uid="{00000000-0005-0000-0000-0000AD510000}"/>
    <cellStyle name="Normal 2 4 2 8" xfId="21756" xr:uid="{00000000-0005-0000-0000-0000AE510000}"/>
    <cellStyle name="Normal 2 4 2 8 2" xfId="21757" xr:uid="{00000000-0005-0000-0000-0000AF510000}"/>
    <cellStyle name="Normal 2 4 2 8 2 2" xfId="21758" xr:uid="{00000000-0005-0000-0000-0000B0510000}"/>
    <cellStyle name="Normal 2 4 2 8 2 3" xfId="21759" xr:uid="{00000000-0005-0000-0000-0000B1510000}"/>
    <cellStyle name="Normal 2 4 2 8 3" xfId="21760" xr:uid="{00000000-0005-0000-0000-0000B2510000}"/>
    <cellStyle name="Normal 2 4 2 8 4" xfId="21761" xr:uid="{00000000-0005-0000-0000-0000B3510000}"/>
    <cellStyle name="Normal 2 4 2 8 5" xfId="21762" xr:uid="{00000000-0005-0000-0000-0000B4510000}"/>
    <cellStyle name="Normal 2 4 2 8 6" xfId="21763" xr:uid="{00000000-0005-0000-0000-0000B5510000}"/>
    <cellStyle name="Normal 2 4 2 8 7" xfId="21764" xr:uid="{00000000-0005-0000-0000-0000B6510000}"/>
    <cellStyle name="Normal 2 4 2 9" xfId="21765" xr:uid="{00000000-0005-0000-0000-0000B7510000}"/>
    <cellStyle name="Normal 2 4 2 9 2" xfId="21766" xr:uid="{00000000-0005-0000-0000-0000B8510000}"/>
    <cellStyle name="Normal 2 4 2 9 2 2" xfId="21767" xr:uid="{00000000-0005-0000-0000-0000B9510000}"/>
    <cellStyle name="Normal 2 4 2 9 2 3" xfId="21768" xr:uid="{00000000-0005-0000-0000-0000BA510000}"/>
    <cellStyle name="Normal 2 4 2 9 3" xfId="21769" xr:uid="{00000000-0005-0000-0000-0000BB510000}"/>
    <cellStyle name="Normal 2 4 2 9 4" xfId="21770" xr:uid="{00000000-0005-0000-0000-0000BC510000}"/>
    <cellStyle name="Normal 2 4 2 9 5" xfId="21771" xr:uid="{00000000-0005-0000-0000-0000BD510000}"/>
    <cellStyle name="Normal 2 4 2_Age_Gender" xfId="21772" xr:uid="{00000000-0005-0000-0000-0000BE510000}"/>
    <cellStyle name="Normal 2 4 3" xfId="350" xr:uid="{00000000-0005-0000-0000-0000BF510000}"/>
    <cellStyle name="Normal 2 4 3 10" xfId="21773" xr:uid="{00000000-0005-0000-0000-0000C0510000}"/>
    <cellStyle name="Normal 2 4 3 10 2" xfId="21774" xr:uid="{00000000-0005-0000-0000-0000C1510000}"/>
    <cellStyle name="Normal 2 4 3 10 3" xfId="21775" xr:uid="{00000000-0005-0000-0000-0000C2510000}"/>
    <cellStyle name="Normal 2 4 3 11" xfId="21776" xr:uid="{00000000-0005-0000-0000-0000C3510000}"/>
    <cellStyle name="Normal 2 4 3 11 2" xfId="21777" xr:uid="{00000000-0005-0000-0000-0000C4510000}"/>
    <cellStyle name="Normal 2 4 3 12" xfId="21778" xr:uid="{00000000-0005-0000-0000-0000C5510000}"/>
    <cellStyle name="Normal 2 4 3 12 2" xfId="21779" xr:uid="{00000000-0005-0000-0000-0000C6510000}"/>
    <cellStyle name="Normal 2 4 3 13" xfId="21780" xr:uid="{00000000-0005-0000-0000-0000C7510000}"/>
    <cellStyle name="Normal 2 4 3 14" xfId="21781" xr:uid="{00000000-0005-0000-0000-0000C8510000}"/>
    <cellStyle name="Normal 2 4 3 15" xfId="21782" xr:uid="{00000000-0005-0000-0000-0000C9510000}"/>
    <cellStyle name="Normal 2 4 3 16" xfId="21783" xr:uid="{00000000-0005-0000-0000-0000CA510000}"/>
    <cellStyle name="Normal 2 4 3 2" xfId="351" xr:uid="{00000000-0005-0000-0000-0000CB510000}"/>
    <cellStyle name="Normal 2 4 3 2 2" xfId="352" xr:uid="{00000000-0005-0000-0000-0000CC510000}"/>
    <cellStyle name="Normal 2 4 3 2 2 10" xfId="21784" xr:uid="{00000000-0005-0000-0000-0000CD510000}"/>
    <cellStyle name="Normal 2 4 3 2 2 10 2" xfId="21785" xr:uid="{00000000-0005-0000-0000-0000CE510000}"/>
    <cellStyle name="Normal 2 4 3 2 2 11" xfId="21786" xr:uid="{00000000-0005-0000-0000-0000CF510000}"/>
    <cellStyle name="Normal 2 4 3 2 2 11 2" xfId="21787" xr:uid="{00000000-0005-0000-0000-0000D0510000}"/>
    <cellStyle name="Normal 2 4 3 2 2 12" xfId="21788" xr:uid="{00000000-0005-0000-0000-0000D1510000}"/>
    <cellStyle name="Normal 2 4 3 2 2 13" xfId="21789" xr:uid="{00000000-0005-0000-0000-0000D2510000}"/>
    <cellStyle name="Normal 2 4 3 2 2 14" xfId="21790" xr:uid="{00000000-0005-0000-0000-0000D3510000}"/>
    <cellStyle name="Normal 2 4 3 2 2 15" xfId="21791" xr:uid="{00000000-0005-0000-0000-0000D4510000}"/>
    <cellStyle name="Normal 2 4 3 2 2 2" xfId="353" xr:uid="{00000000-0005-0000-0000-0000D5510000}"/>
    <cellStyle name="Normal 2 4 3 2 2 2 2" xfId="21792" xr:uid="{00000000-0005-0000-0000-0000D6510000}"/>
    <cellStyle name="Normal 2 4 3 2 2 2 2 2" xfId="21793" xr:uid="{00000000-0005-0000-0000-0000D7510000}"/>
    <cellStyle name="Normal 2 4 3 2 2 2 3" xfId="21794" xr:uid="{00000000-0005-0000-0000-0000D8510000}"/>
    <cellStyle name="Normal 2 4 3 2 2 2 4" xfId="21795" xr:uid="{00000000-0005-0000-0000-0000D9510000}"/>
    <cellStyle name="Normal 2 4 3 2 2 2_Age_Gender" xfId="21796" xr:uid="{00000000-0005-0000-0000-0000DA510000}"/>
    <cellStyle name="Normal 2 4 3 2 2 3" xfId="21797" xr:uid="{00000000-0005-0000-0000-0000DB510000}"/>
    <cellStyle name="Normal 2 4 3 2 2 3 10" xfId="21798" xr:uid="{00000000-0005-0000-0000-0000DC510000}"/>
    <cellStyle name="Normal 2 4 3 2 2 3 2" xfId="21799" xr:uid="{00000000-0005-0000-0000-0000DD510000}"/>
    <cellStyle name="Normal 2 4 3 2 2 3 2 2" xfId="21800" xr:uid="{00000000-0005-0000-0000-0000DE510000}"/>
    <cellStyle name="Normal 2 4 3 2 2 3 2 2 2" xfId="21801" xr:uid="{00000000-0005-0000-0000-0000DF510000}"/>
    <cellStyle name="Normal 2 4 3 2 2 3 2 2 2 2" xfId="21802" xr:uid="{00000000-0005-0000-0000-0000E0510000}"/>
    <cellStyle name="Normal 2 4 3 2 2 3 2 2 2 3" xfId="21803" xr:uid="{00000000-0005-0000-0000-0000E1510000}"/>
    <cellStyle name="Normal 2 4 3 2 2 3 2 2 3" xfId="21804" xr:uid="{00000000-0005-0000-0000-0000E2510000}"/>
    <cellStyle name="Normal 2 4 3 2 2 3 2 2 4" xfId="21805" xr:uid="{00000000-0005-0000-0000-0000E3510000}"/>
    <cellStyle name="Normal 2 4 3 2 2 3 2 2 5" xfId="21806" xr:uid="{00000000-0005-0000-0000-0000E4510000}"/>
    <cellStyle name="Normal 2 4 3 2 2 3 2 3" xfId="21807" xr:uid="{00000000-0005-0000-0000-0000E5510000}"/>
    <cellStyle name="Normal 2 4 3 2 2 3 2 3 2" xfId="21808" xr:uid="{00000000-0005-0000-0000-0000E6510000}"/>
    <cellStyle name="Normal 2 4 3 2 2 3 2 3 3" xfId="21809" xr:uid="{00000000-0005-0000-0000-0000E7510000}"/>
    <cellStyle name="Normal 2 4 3 2 2 3 2 4" xfId="21810" xr:uid="{00000000-0005-0000-0000-0000E8510000}"/>
    <cellStyle name="Normal 2 4 3 2 2 3 2 5" xfId="21811" xr:uid="{00000000-0005-0000-0000-0000E9510000}"/>
    <cellStyle name="Normal 2 4 3 2 2 3 2 6" xfId="21812" xr:uid="{00000000-0005-0000-0000-0000EA510000}"/>
    <cellStyle name="Normal 2 4 3 2 2 3 2 7" xfId="21813" xr:uid="{00000000-0005-0000-0000-0000EB510000}"/>
    <cellStyle name="Normal 2 4 3 2 2 3 2 8" xfId="21814" xr:uid="{00000000-0005-0000-0000-0000EC510000}"/>
    <cellStyle name="Normal 2 4 3 2 2 3 3" xfId="21815" xr:uid="{00000000-0005-0000-0000-0000ED510000}"/>
    <cellStyle name="Normal 2 4 3 2 2 3 3 2" xfId="21816" xr:uid="{00000000-0005-0000-0000-0000EE510000}"/>
    <cellStyle name="Normal 2 4 3 2 2 3 3 2 2" xfId="21817" xr:uid="{00000000-0005-0000-0000-0000EF510000}"/>
    <cellStyle name="Normal 2 4 3 2 2 3 3 2 3" xfId="21818" xr:uid="{00000000-0005-0000-0000-0000F0510000}"/>
    <cellStyle name="Normal 2 4 3 2 2 3 3 3" xfId="21819" xr:uid="{00000000-0005-0000-0000-0000F1510000}"/>
    <cellStyle name="Normal 2 4 3 2 2 3 3 4" xfId="21820" xr:uid="{00000000-0005-0000-0000-0000F2510000}"/>
    <cellStyle name="Normal 2 4 3 2 2 3 3 5" xfId="21821" xr:uid="{00000000-0005-0000-0000-0000F3510000}"/>
    <cellStyle name="Normal 2 4 3 2 2 3 4" xfId="21822" xr:uid="{00000000-0005-0000-0000-0000F4510000}"/>
    <cellStyle name="Normal 2 4 3 2 2 3 4 2" xfId="21823" xr:uid="{00000000-0005-0000-0000-0000F5510000}"/>
    <cellStyle name="Normal 2 4 3 2 2 3 4 3" xfId="21824" xr:uid="{00000000-0005-0000-0000-0000F6510000}"/>
    <cellStyle name="Normal 2 4 3 2 2 3 5" xfId="21825" xr:uid="{00000000-0005-0000-0000-0000F7510000}"/>
    <cellStyle name="Normal 2 4 3 2 2 3 5 2" xfId="21826" xr:uid="{00000000-0005-0000-0000-0000F8510000}"/>
    <cellStyle name="Normal 2 4 3 2 2 3 6" xfId="21827" xr:uid="{00000000-0005-0000-0000-0000F9510000}"/>
    <cellStyle name="Normal 2 4 3 2 2 3 6 2" xfId="21828" xr:uid="{00000000-0005-0000-0000-0000FA510000}"/>
    <cellStyle name="Normal 2 4 3 2 2 3 7" xfId="21829" xr:uid="{00000000-0005-0000-0000-0000FB510000}"/>
    <cellStyle name="Normal 2 4 3 2 2 3 8" xfId="21830" xr:uid="{00000000-0005-0000-0000-0000FC510000}"/>
    <cellStyle name="Normal 2 4 3 2 2 3 9" xfId="21831" xr:uid="{00000000-0005-0000-0000-0000FD510000}"/>
    <cellStyle name="Normal 2 4 3 2 2 3_Age_Gender" xfId="21832" xr:uid="{00000000-0005-0000-0000-0000FE510000}"/>
    <cellStyle name="Normal 2 4 3 2 2 4" xfId="21833" xr:uid="{00000000-0005-0000-0000-0000FF510000}"/>
    <cellStyle name="Normal 2 4 3 2 2 4 2" xfId="21834" xr:uid="{00000000-0005-0000-0000-000000520000}"/>
    <cellStyle name="Normal 2 4 3 2 2 4 2 2" xfId="21835" xr:uid="{00000000-0005-0000-0000-000001520000}"/>
    <cellStyle name="Normal 2 4 3 2 2 4 2 2 2" xfId="21836" xr:uid="{00000000-0005-0000-0000-000002520000}"/>
    <cellStyle name="Normal 2 4 3 2 2 4 2 2 3" xfId="21837" xr:uid="{00000000-0005-0000-0000-000003520000}"/>
    <cellStyle name="Normal 2 4 3 2 2 4 2 3" xfId="21838" xr:uid="{00000000-0005-0000-0000-000004520000}"/>
    <cellStyle name="Normal 2 4 3 2 2 4 2 4" xfId="21839" xr:uid="{00000000-0005-0000-0000-000005520000}"/>
    <cellStyle name="Normal 2 4 3 2 2 4 2 5" xfId="21840" xr:uid="{00000000-0005-0000-0000-000006520000}"/>
    <cellStyle name="Normal 2 4 3 2 2 4 3" xfId="21841" xr:uid="{00000000-0005-0000-0000-000007520000}"/>
    <cellStyle name="Normal 2 4 3 2 2 4 3 2" xfId="21842" xr:uid="{00000000-0005-0000-0000-000008520000}"/>
    <cellStyle name="Normal 2 4 3 2 2 4 3 3" xfId="21843" xr:uid="{00000000-0005-0000-0000-000009520000}"/>
    <cellStyle name="Normal 2 4 3 2 2 4 4" xfId="21844" xr:uid="{00000000-0005-0000-0000-00000A520000}"/>
    <cellStyle name="Normal 2 4 3 2 2 4 5" xfId="21845" xr:uid="{00000000-0005-0000-0000-00000B520000}"/>
    <cellStyle name="Normal 2 4 3 2 2 4 6" xfId="21846" xr:uid="{00000000-0005-0000-0000-00000C520000}"/>
    <cellStyle name="Normal 2 4 3 2 2 4 7" xfId="21847" xr:uid="{00000000-0005-0000-0000-00000D520000}"/>
    <cellStyle name="Normal 2 4 3 2 2 4 8" xfId="21848" xr:uid="{00000000-0005-0000-0000-00000E520000}"/>
    <cellStyle name="Normal 2 4 3 2 2 5" xfId="21849" xr:uid="{00000000-0005-0000-0000-00000F520000}"/>
    <cellStyle name="Normal 2 4 3 2 2 5 2" xfId="21850" xr:uid="{00000000-0005-0000-0000-000010520000}"/>
    <cellStyle name="Normal 2 4 3 2 2 5 2 2" xfId="21851" xr:uid="{00000000-0005-0000-0000-000011520000}"/>
    <cellStyle name="Normal 2 4 3 2 2 5 2 3" xfId="21852" xr:uid="{00000000-0005-0000-0000-000012520000}"/>
    <cellStyle name="Normal 2 4 3 2 2 5 3" xfId="21853" xr:uid="{00000000-0005-0000-0000-000013520000}"/>
    <cellStyle name="Normal 2 4 3 2 2 5 4" xfId="21854" xr:uid="{00000000-0005-0000-0000-000014520000}"/>
    <cellStyle name="Normal 2 4 3 2 2 5 5" xfId="21855" xr:uid="{00000000-0005-0000-0000-000015520000}"/>
    <cellStyle name="Normal 2 4 3 2 2 5 6" xfId="21856" xr:uid="{00000000-0005-0000-0000-000016520000}"/>
    <cellStyle name="Normal 2 4 3 2 2 5 7" xfId="21857" xr:uid="{00000000-0005-0000-0000-000017520000}"/>
    <cellStyle name="Normal 2 4 3 2 2 6" xfId="21858" xr:uid="{00000000-0005-0000-0000-000018520000}"/>
    <cellStyle name="Normal 2 4 3 2 2 6 2" xfId="21859" xr:uid="{00000000-0005-0000-0000-000019520000}"/>
    <cellStyle name="Normal 2 4 3 2 2 6 2 2" xfId="21860" xr:uid="{00000000-0005-0000-0000-00001A520000}"/>
    <cellStyle name="Normal 2 4 3 2 2 6 2 3" xfId="21861" xr:uid="{00000000-0005-0000-0000-00001B520000}"/>
    <cellStyle name="Normal 2 4 3 2 2 6 3" xfId="21862" xr:uid="{00000000-0005-0000-0000-00001C520000}"/>
    <cellStyle name="Normal 2 4 3 2 2 6 4" xfId="21863" xr:uid="{00000000-0005-0000-0000-00001D520000}"/>
    <cellStyle name="Normal 2 4 3 2 2 6 5" xfId="21864" xr:uid="{00000000-0005-0000-0000-00001E520000}"/>
    <cellStyle name="Normal 2 4 3 2 2 7" xfId="21865" xr:uid="{00000000-0005-0000-0000-00001F520000}"/>
    <cellStyle name="Normal 2 4 3 2 2 7 2" xfId="21866" xr:uid="{00000000-0005-0000-0000-000020520000}"/>
    <cellStyle name="Normal 2 4 3 2 2 7 2 2" xfId="21867" xr:uid="{00000000-0005-0000-0000-000021520000}"/>
    <cellStyle name="Normal 2 4 3 2 2 7 2 3" xfId="21868" xr:uid="{00000000-0005-0000-0000-000022520000}"/>
    <cellStyle name="Normal 2 4 3 2 2 7 3" xfId="21869" xr:uid="{00000000-0005-0000-0000-000023520000}"/>
    <cellStyle name="Normal 2 4 3 2 2 7 4" xfId="21870" xr:uid="{00000000-0005-0000-0000-000024520000}"/>
    <cellStyle name="Normal 2 4 3 2 2 7 5" xfId="21871" xr:uid="{00000000-0005-0000-0000-000025520000}"/>
    <cellStyle name="Normal 2 4 3 2 2 8" xfId="21872" xr:uid="{00000000-0005-0000-0000-000026520000}"/>
    <cellStyle name="Normal 2 4 3 2 2 8 2" xfId="21873" xr:uid="{00000000-0005-0000-0000-000027520000}"/>
    <cellStyle name="Normal 2 4 3 2 2 8 3" xfId="21874" xr:uid="{00000000-0005-0000-0000-000028520000}"/>
    <cellStyle name="Normal 2 4 3 2 2 9" xfId="21875" xr:uid="{00000000-0005-0000-0000-000029520000}"/>
    <cellStyle name="Normal 2 4 3 2 2 9 2" xfId="21876" xr:uid="{00000000-0005-0000-0000-00002A520000}"/>
    <cellStyle name="Normal 2 4 3 2 2_Age_Gender" xfId="21877" xr:uid="{00000000-0005-0000-0000-00002B520000}"/>
    <cellStyle name="Normal 2 4 3 2 3" xfId="21878" xr:uid="{00000000-0005-0000-0000-00002C520000}"/>
    <cellStyle name="Normal 2 4 3 2 3 2" xfId="21879" xr:uid="{00000000-0005-0000-0000-00002D520000}"/>
    <cellStyle name="Normal 2 4 3 2 4" xfId="21880" xr:uid="{00000000-0005-0000-0000-00002E520000}"/>
    <cellStyle name="Normal 2 4 3 2 5" xfId="21881" xr:uid="{00000000-0005-0000-0000-00002F520000}"/>
    <cellStyle name="Normal 2 4 3 2_Age_Gender" xfId="21882" xr:uid="{00000000-0005-0000-0000-000030520000}"/>
    <cellStyle name="Normal 2 4 3 3" xfId="354" xr:uid="{00000000-0005-0000-0000-000031520000}"/>
    <cellStyle name="Normal 2 4 3 3 2" xfId="21883" xr:uid="{00000000-0005-0000-0000-000032520000}"/>
    <cellStyle name="Normal 2 4 3 3 2 2" xfId="21884" xr:uid="{00000000-0005-0000-0000-000033520000}"/>
    <cellStyle name="Normal 2 4 3 3 3" xfId="21885" xr:uid="{00000000-0005-0000-0000-000034520000}"/>
    <cellStyle name="Normal 2 4 3 3 4" xfId="21886" xr:uid="{00000000-0005-0000-0000-000035520000}"/>
    <cellStyle name="Normal 2 4 3 3_Age_Gender" xfId="21887" xr:uid="{00000000-0005-0000-0000-000036520000}"/>
    <cellStyle name="Normal 2 4 3 4" xfId="355" xr:uid="{00000000-0005-0000-0000-000037520000}"/>
    <cellStyle name="Normal 2 4 3 4 2" xfId="21888" xr:uid="{00000000-0005-0000-0000-000038520000}"/>
    <cellStyle name="Normal 2 4 3 4 2 2" xfId="21889" xr:uid="{00000000-0005-0000-0000-000039520000}"/>
    <cellStyle name="Normal 2 4 3 4 3" xfId="21890" xr:uid="{00000000-0005-0000-0000-00003A520000}"/>
    <cellStyle name="Normal 2 4 3 4 4" xfId="21891" xr:uid="{00000000-0005-0000-0000-00003B520000}"/>
    <cellStyle name="Normal 2 4 3 4_Age_Gender" xfId="21892" xr:uid="{00000000-0005-0000-0000-00003C520000}"/>
    <cellStyle name="Normal 2 4 3 5" xfId="21893" xr:uid="{00000000-0005-0000-0000-00003D520000}"/>
    <cellStyle name="Normal 2 4 3 5 10" xfId="21894" xr:uid="{00000000-0005-0000-0000-00003E520000}"/>
    <cellStyle name="Normal 2 4 3 5 2" xfId="21895" xr:uid="{00000000-0005-0000-0000-00003F520000}"/>
    <cellStyle name="Normal 2 4 3 5 2 2" xfId="21896" xr:uid="{00000000-0005-0000-0000-000040520000}"/>
    <cellStyle name="Normal 2 4 3 5 2 2 2" xfId="21897" xr:uid="{00000000-0005-0000-0000-000041520000}"/>
    <cellStyle name="Normal 2 4 3 5 2 2 2 2" xfId="21898" xr:uid="{00000000-0005-0000-0000-000042520000}"/>
    <cellStyle name="Normal 2 4 3 5 2 2 2 3" xfId="21899" xr:uid="{00000000-0005-0000-0000-000043520000}"/>
    <cellStyle name="Normal 2 4 3 5 2 2 3" xfId="21900" xr:uid="{00000000-0005-0000-0000-000044520000}"/>
    <cellStyle name="Normal 2 4 3 5 2 2 4" xfId="21901" xr:uid="{00000000-0005-0000-0000-000045520000}"/>
    <cellStyle name="Normal 2 4 3 5 2 2 5" xfId="21902" xr:uid="{00000000-0005-0000-0000-000046520000}"/>
    <cellStyle name="Normal 2 4 3 5 2 3" xfId="21903" xr:uid="{00000000-0005-0000-0000-000047520000}"/>
    <cellStyle name="Normal 2 4 3 5 2 3 2" xfId="21904" xr:uid="{00000000-0005-0000-0000-000048520000}"/>
    <cellStyle name="Normal 2 4 3 5 2 3 3" xfId="21905" xr:uid="{00000000-0005-0000-0000-000049520000}"/>
    <cellStyle name="Normal 2 4 3 5 2 4" xfId="21906" xr:uid="{00000000-0005-0000-0000-00004A520000}"/>
    <cellStyle name="Normal 2 4 3 5 2 5" xfId="21907" xr:uid="{00000000-0005-0000-0000-00004B520000}"/>
    <cellStyle name="Normal 2 4 3 5 2 6" xfId="21908" xr:uid="{00000000-0005-0000-0000-00004C520000}"/>
    <cellStyle name="Normal 2 4 3 5 2 7" xfId="21909" xr:uid="{00000000-0005-0000-0000-00004D520000}"/>
    <cellStyle name="Normal 2 4 3 5 2 8" xfId="21910" xr:uid="{00000000-0005-0000-0000-00004E520000}"/>
    <cellStyle name="Normal 2 4 3 5 3" xfId="21911" xr:uid="{00000000-0005-0000-0000-00004F520000}"/>
    <cellStyle name="Normal 2 4 3 5 3 2" xfId="21912" xr:uid="{00000000-0005-0000-0000-000050520000}"/>
    <cellStyle name="Normal 2 4 3 5 3 2 2" xfId="21913" xr:uid="{00000000-0005-0000-0000-000051520000}"/>
    <cellStyle name="Normal 2 4 3 5 3 2 3" xfId="21914" xr:uid="{00000000-0005-0000-0000-000052520000}"/>
    <cellStyle name="Normal 2 4 3 5 3 3" xfId="21915" xr:uid="{00000000-0005-0000-0000-000053520000}"/>
    <cellStyle name="Normal 2 4 3 5 3 4" xfId="21916" xr:uid="{00000000-0005-0000-0000-000054520000}"/>
    <cellStyle name="Normal 2 4 3 5 3 5" xfId="21917" xr:uid="{00000000-0005-0000-0000-000055520000}"/>
    <cellStyle name="Normal 2 4 3 5 4" xfId="21918" xr:uid="{00000000-0005-0000-0000-000056520000}"/>
    <cellStyle name="Normal 2 4 3 5 4 2" xfId="21919" xr:uid="{00000000-0005-0000-0000-000057520000}"/>
    <cellStyle name="Normal 2 4 3 5 4 3" xfId="21920" xr:uid="{00000000-0005-0000-0000-000058520000}"/>
    <cellStyle name="Normal 2 4 3 5 5" xfId="21921" xr:uid="{00000000-0005-0000-0000-000059520000}"/>
    <cellStyle name="Normal 2 4 3 5 5 2" xfId="21922" xr:uid="{00000000-0005-0000-0000-00005A520000}"/>
    <cellStyle name="Normal 2 4 3 5 6" xfId="21923" xr:uid="{00000000-0005-0000-0000-00005B520000}"/>
    <cellStyle name="Normal 2 4 3 5 6 2" xfId="21924" xr:uid="{00000000-0005-0000-0000-00005C520000}"/>
    <cellStyle name="Normal 2 4 3 5 7" xfId="21925" xr:uid="{00000000-0005-0000-0000-00005D520000}"/>
    <cellStyle name="Normal 2 4 3 5 8" xfId="21926" xr:uid="{00000000-0005-0000-0000-00005E520000}"/>
    <cellStyle name="Normal 2 4 3 5 9" xfId="21927" xr:uid="{00000000-0005-0000-0000-00005F520000}"/>
    <cellStyle name="Normal 2 4 3 5_Age_Gender" xfId="21928" xr:uid="{00000000-0005-0000-0000-000060520000}"/>
    <cellStyle name="Normal 2 4 3 6" xfId="21929" xr:uid="{00000000-0005-0000-0000-000061520000}"/>
    <cellStyle name="Normal 2 4 3 6 2" xfId="21930" xr:uid="{00000000-0005-0000-0000-000062520000}"/>
    <cellStyle name="Normal 2 4 3 6 2 2" xfId="21931" xr:uid="{00000000-0005-0000-0000-000063520000}"/>
    <cellStyle name="Normal 2 4 3 6 2 2 2" xfId="21932" xr:uid="{00000000-0005-0000-0000-000064520000}"/>
    <cellStyle name="Normal 2 4 3 6 2 2 3" xfId="21933" xr:uid="{00000000-0005-0000-0000-000065520000}"/>
    <cellStyle name="Normal 2 4 3 6 2 3" xfId="21934" xr:uid="{00000000-0005-0000-0000-000066520000}"/>
    <cellStyle name="Normal 2 4 3 6 2 4" xfId="21935" xr:uid="{00000000-0005-0000-0000-000067520000}"/>
    <cellStyle name="Normal 2 4 3 6 2 5" xfId="21936" xr:uid="{00000000-0005-0000-0000-000068520000}"/>
    <cellStyle name="Normal 2 4 3 6 3" xfId="21937" xr:uid="{00000000-0005-0000-0000-000069520000}"/>
    <cellStyle name="Normal 2 4 3 6 3 2" xfId="21938" xr:uid="{00000000-0005-0000-0000-00006A520000}"/>
    <cellStyle name="Normal 2 4 3 6 3 3" xfId="21939" xr:uid="{00000000-0005-0000-0000-00006B520000}"/>
    <cellStyle name="Normal 2 4 3 6 4" xfId="21940" xr:uid="{00000000-0005-0000-0000-00006C520000}"/>
    <cellStyle name="Normal 2 4 3 6 5" xfId="21941" xr:uid="{00000000-0005-0000-0000-00006D520000}"/>
    <cellStyle name="Normal 2 4 3 6 6" xfId="21942" xr:uid="{00000000-0005-0000-0000-00006E520000}"/>
    <cellStyle name="Normal 2 4 3 6 7" xfId="21943" xr:uid="{00000000-0005-0000-0000-00006F520000}"/>
    <cellStyle name="Normal 2 4 3 6 8" xfId="21944" xr:uid="{00000000-0005-0000-0000-000070520000}"/>
    <cellStyle name="Normal 2 4 3 7" xfId="21945" xr:uid="{00000000-0005-0000-0000-000071520000}"/>
    <cellStyle name="Normal 2 4 3 7 2" xfId="21946" xr:uid="{00000000-0005-0000-0000-000072520000}"/>
    <cellStyle name="Normal 2 4 3 7 2 2" xfId="21947" xr:uid="{00000000-0005-0000-0000-000073520000}"/>
    <cellStyle name="Normal 2 4 3 7 2 3" xfId="21948" xr:uid="{00000000-0005-0000-0000-000074520000}"/>
    <cellStyle name="Normal 2 4 3 7 3" xfId="21949" xr:uid="{00000000-0005-0000-0000-000075520000}"/>
    <cellStyle name="Normal 2 4 3 7 4" xfId="21950" xr:uid="{00000000-0005-0000-0000-000076520000}"/>
    <cellStyle name="Normal 2 4 3 7 5" xfId="21951" xr:uid="{00000000-0005-0000-0000-000077520000}"/>
    <cellStyle name="Normal 2 4 3 7 6" xfId="21952" xr:uid="{00000000-0005-0000-0000-000078520000}"/>
    <cellStyle name="Normal 2 4 3 7 7" xfId="21953" xr:uid="{00000000-0005-0000-0000-000079520000}"/>
    <cellStyle name="Normal 2 4 3 8" xfId="21954" xr:uid="{00000000-0005-0000-0000-00007A520000}"/>
    <cellStyle name="Normal 2 4 3 8 2" xfId="21955" xr:uid="{00000000-0005-0000-0000-00007B520000}"/>
    <cellStyle name="Normal 2 4 3 8 2 2" xfId="21956" xr:uid="{00000000-0005-0000-0000-00007C520000}"/>
    <cellStyle name="Normal 2 4 3 8 2 3" xfId="21957" xr:uid="{00000000-0005-0000-0000-00007D520000}"/>
    <cellStyle name="Normal 2 4 3 8 3" xfId="21958" xr:uid="{00000000-0005-0000-0000-00007E520000}"/>
    <cellStyle name="Normal 2 4 3 8 4" xfId="21959" xr:uid="{00000000-0005-0000-0000-00007F520000}"/>
    <cellStyle name="Normal 2 4 3 8 5" xfId="21960" xr:uid="{00000000-0005-0000-0000-000080520000}"/>
    <cellStyle name="Normal 2 4 3 9" xfId="21961" xr:uid="{00000000-0005-0000-0000-000081520000}"/>
    <cellStyle name="Normal 2 4 3 9 2" xfId="21962" xr:uid="{00000000-0005-0000-0000-000082520000}"/>
    <cellStyle name="Normal 2 4 3 9 2 2" xfId="21963" xr:uid="{00000000-0005-0000-0000-000083520000}"/>
    <cellStyle name="Normal 2 4 3 9 2 3" xfId="21964" xr:uid="{00000000-0005-0000-0000-000084520000}"/>
    <cellStyle name="Normal 2 4 3 9 3" xfId="21965" xr:uid="{00000000-0005-0000-0000-000085520000}"/>
    <cellStyle name="Normal 2 4 3 9 4" xfId="21966" xr:uid="{00000000-0005-0000-0000-000086520000}"/>
    <cellStyle name="Normal 2 4 3 9 5" xfId="21967" xr:uid="{00000000-0005-0000-0000-000087520000}"/>
    <cellStyle name="Normal 2 4 3_Age_Gender" xfId="21968" xr:uid="{00000000-0005-0000-0000-000088520000}"/>
    <cellStyle name="Normal 2 4 4" xfId="356" xr:uid="{00000000-0005-0000-0000-000089520000}"/>
    <cellStyle name="Normal 2 4 4 10" xfId="21969" xr:uid="{00000000-0005-0000-0000-00008A520000}"/>
    <cellStyle name="Normal 2 4 4 11" xfId="21970" xr:uid="{00000000-0005-0000-0000-00008B520000}"/>
    <cellStyle name="Normal 2 4 4 12" xfId="21971" xr:uid="{00000000-0005-0000-0000-00008C520000}"/>
    <cellStyle name="Normal 2 4 4 13" xfId="21972" xr:uid="{00000000-0005-0000-0000-00008D520000}"/>
    <cellStyle name="Normal 2 4 4 2" xfId="357" xr:uid="{00000000-0005-0000-0000-00008E520000}"/>
    <cellStyle name="Normal 2 4 4 2 10" xfId="21973" xr:uid="{00000000-0005-0000-0000-00008F520000}"/>
    <cellStyle name="Normal 2 4 4 2 11" xfId="21974" xr:uid="{00000000-0005-0000-0000-000090520000}"/>
    <cellStyle name="Normal 2 4 4 2 2" xfId="358" xr:uid="{00000000-0005-0000-0000-000091520000}"/>
    <cellStyle name="Normal 2 4 4 2 2 10" xfId="21975" xr:uid="{00000000-0005-0000-0000-000092520000}"/>
    <cellStyle name="Normal 2 4 4 2 2 11" xfId="21976" xr:uid="{00000000-0005-0000-0000-000093520000}"/>
    <cellStyle name="Normal 2 4 4 2 2 12" xfId="21977" xr:uid="{00000000-0005-0000-0000-000094520000}"/>
    <cellStyle name="Normal 2 4 4 2 2 2" xfId="21978" xr:uid="{00000000-0005-0000-0000-000095520000}"/>
    <cellStyle name="Normal 2 4 4 2 2 2 10" xfId="21979" xr:uid="{00000000-0005-0000-0000-000096520000}"/>
    <cellStyle name="Normal 2 4 4 2 2 2 2" xfId="21980" xr:uid="{00000000-0005-0000-0000-000097520000}"/>
    <cellStyle name="Normal 2 4 4 2 2 2 2 2" xfId="21981" xr:uid="{00000000-0005-0000-0000-000098520000}"/>
    <cellStyle name="Normal 2 4 4 2 2 2 2 2 2" xfId="21982" xr:uid="{00000000-0005-0000-0000-000099520000}"/>
    <cellStyle name="Normal 2 4 4 2 2 2 2 2 2 2" xfId="21983" xr:uid="{00000000-0005-0000-0000-00009A520000}"/>
    <cellStyle name="Normal 2 4 4 2 2 2 2 2 2 3" xfId="21984" xr:uid="{00000000-0005-0000-0000-00009B520000}"/>
    <cellStyle name="Normal 2 4 4 2 2 2 2 2 3" xfId="21985" xr:uid="{00000000-0005-0000-0000-00009C520000}"/>
    <cellStyle name="Normal 2 4 4 2 2 2 2 2 4" xfId="21986" xr:uid="{00000000-0005-0000-0000-00009D520000}"/>
    <cellStyle name="Normal 2 4 4 2 2 2 2 2 5" xfId="21987" xr:uid="{00000000-0005-0000-0000-00009E520000}"/>
    <cellStyle name="Normal 2 4 4 2 2 2 2 3" xfId="21988" xr:uid="{00000000-0005-0000-0000-00009F520000}"/>
    <cellStyle name="Normal 2 4 4 2 2 2 2 3 2" xfId="21989" xr:uid="{00000000-0005-0000-0000-0000A0520000}"/>
    <cellStyle name="Normal 2 4 4 2 2 2 2 3 3" xfId="21990" xr:uid="{00000000-0005-0000-0000-0000A1520000}"/>
    <cellStyle name="Normal 2 4 4 2 2 2 2 4" xfId="21991" xr:uid="{00000000-0005-0000-0000-0000A2520000}"/>
    <cellStyle name="Normal 2 4 4 2 2 2 2 5" xfId="21992" xr:uid="{00000000-0005-0000-0000-0000A3520000}"/>
    <cellStyle name="Normal 2 4 4 2 2 2 2 6" xfId="21993" xr:uid="{00000000-0005-0000-0000-0000A4520000}"/>
    <cellStyle name="Normal 2 4 4 2 2 2 2 7" xfId="21994" xr:uid="{00000000-0005-0000-0000-0000A5520000}"/>
    <cellStyle name="Normal 2 4 4 2 2 2 2 8" xfId="21995" xr:uid="{00000000-0005-0000-0000-0000A6520000}"/>
    <cellStyle name="Normal 2 4 4 2 2 2 3" xfId="21996" xr:uid="{00000000-0005-0000-0000-0000A7520000}"/>
    <cellStyle name="Normal 2 4 4 2 2 2 3 2" xfId="21997" xr:uid="{00000000-0005-0000-0000-0000A8520000}"/>
    <cellStyle name="Normal 2 4 4 2 2 2 3 2 2" xfId="21998" xr:uid="{00000000-0005-0000-0000-0000A9520000}"/>
    <cellStyle name="Normal 2 4 4 2 2 2 3 2 3" xfId="21999" xr:uid="{00000000-0005-0000-0000-0000AA520000}"/>
    <cellStyle name="Normal 2 4 4 2 2 2 3 3" xfId="22000" xr:uid="{00000000-0005-0000-0000-0000AB520000}"/>
    <cellStyle name="Normal 2 4 4 2 2 2 3 4" xfId="22001" xr:uid="{00000000-0005-0000-0000-0000AC520000}"/>
    <cellStyle name="Normal 2 4 4 2 2 2 3 5" xfId="22002" xr:uid="{00000000-0005-0000-0000-0000AD520000}"/>
    <cellStyle name="Normal 2 4 4 2 2 2 4" xfId="22003" xr:uid="{00000000-0005-0000-0000-0000AE520000}"/>
    <cellStyle name="Normal 2 4 4 2 2 2 4 2" xfId="22004" xr:uid="{00000000-0005-0000-0000-0000AF520000}"/>
    <cellStyle name="Normal 2 4 4 2 2 2 4 3" xfId="22005" xr:uid="{00000000-0005-0000-0000-0000B0520000}"/>
    <cellStyle name="Normal 2 4 4 2 2 2 5" xfId="22006" xr:uid="{00000000-0005-0000-0000-0000B1520000}"/>
    <cellStyle name="Normal 2 4 4 2 2 2 5 2" xfId="22007" xr:uid="{00000000-0005-0000-0000-0000B2520000}"/>
    <cellStyle name="Normal 2 4 4 2 2 2 6" xfId="22008" xr:uid="{00000000-0005-0000-0000-0000B3520000}"/>
    <cellStyle name="Normal 2 4 4 2 2 2 6 2" xfId="22009" xr:uid="{00000000-0005-0000-0000-0000B4520000}"/>
    <cellStyle name="Normal 2 4 4 2 2 2 7" xfId="22010" xr:uid="{00000000-0005-0000-0000-0000B5520000}"/>
    <cellStyle name="Normal 2 4 4 2 2 2 8" xfId="22011" xr:uid="{00000000-0005-0000-0000-0000B6520000}"/>
    <cellStyle name="Normal 2 4 4 2 2 2 9" xfId="22012" xr:uid="{00000000-0005-0000-0000-0000B7520000}"/>
    <cellStyle name="Normal 2 4 4 2 2 2_Age_Gender" xfId="22013" xr:uid="{00000000-0005-0000-0000-0000B8520000}"/>
    <cellStyle name="Normal 2 4 4 2 2 3" xfId="22014" xr:uid="{00000000-0005-0000-0000-0000B9520000}"/>
    <cellStyle name="Normal 2 4 4 2 2 3 2" xfId="22015" xr:uid="{00000000-0005-0000-0000-0000BA520000}"/>
    <cellStyle name="Normal 2 4 4 2 2 3 2 2" xfId="22016" xr:uid="{00000000-0005-0000-0000-0000BB520000}"/>
    <cellStyle name="Normal 2 4 4 2 2 3 2 2 2" xfId="22017" xr:uid="{00000000-0005-0000-0000-0000BC520000}"/>
    <cellStyle name="Normal 2 4 4 2 2 3 2 2 3" xfId="22018" xr:uid="{00000000-0005-0000-0000-0000BD520000}"/>
    <cellStyle name="Normal 2 4 4 2 2 3 2 3" xfId="22019" xr:uid="{00000000-0005-0000-0000-0000BE520000}"/>
    <cellStyle name="Normal 2 4 4 2 2 3 2 4" xfId="22020" xr:uid="{00000000-0005-0000-0000-0000BF520000}"/>
    <cellStyle name="Normal 2 4 4 2 2 3 2 5" xfId="22021" xr:uid="{00000000-0005-0000-0000-0000C0520000}"/>
    <cellStyle name="Normal 2 4 4 2 2 3 3" xfId="22022" xr:uid="{00000000-0005-0000-0000-0000C1520000}"/>
    <cellStyle name="Normal 2 4 4 2 2 3 3 2" xfId="22023" xr:uid="{00000000-0005-0000-0000-0000C2520000}"/>
    <cellStyle name="Normal 2 4 4 2 2 3 3 3" xfId="22024" xr:uid="{00000000-0005-0000-0000-0000C3520000}"/>
    <cellStyle name="Normal 2 4 4 2 2 3 4" xfId="22025" xr:uid="{00000000-0005-0000-0000-0000C4520000}"/>
    <cellStyle name="Normal 2 4 4 2 2 3 5" xfId="22026" xr:uid="{00000000-0005-0000-0000-0000C5520000}"/>
    <cellStyle name="Normal 2 4 4 2 2 3 6" xfId="22027" xr:uid="{00000000-0005-0000-0000-0000C6520000}"/>
    <cellStyle name="Normal 2 4 4 2 2 3 7" xfId="22028" xr:uid="{00000000-0005-0000-0000-0000C7520000}"/>
    <cellStyle name="Normal 2 4 4 2 2 3 8" xfId="22029" xr:uid="{00000000-0005-0000-0000-0000C8520000}"/>
    <cellStyle name="Normal 2 4 4 2 2 4" xfId="22030" xr:uid="{00000000-0005-0000-0000-0000C9520000}"/>
    <cellStyle name="Normal 2 4 4 2 2 4 2" xfId="22031" xr:uid="{00000000-0005-0000-0000-0000CA520000}"/>
    <cellStyle name="Normal 2 4 4 2 2 4 2 2" xfId="22032" xr:uid="{00000000-0005-0000-0000-0000CB520000}"/>
    <cellStyle name="Normal 2 4 4 2 2 4 2 3" xfId="22033" xr:uid="{00000000-0005-0000-0000-0000CC520000}"/>
    <cellStyle name="Normal 2 4 4 2 2 4 3" xfId="22034" xr:uid="{00000000-0005-0000-0000-0000CD520000}"/>
    <cellStyle name="Normal 2 4 4 2 2 4 4" xfId="22035" xr:uid="{00000000-0005-0000-0000-0000CE520000}"/>
    <cellStyle name="Normal 2 4 4 2 2 4 5" xfId="22036" xr:uid="{00000000-0005-0000-0000-0000CF520000}"/>
    <cellStyle name="Normal 2 4 4 2 2 4 6" xfId="22037" xr:uid="{00000000-0005-0000-0000-0000D0520000}"/>
    <cellStyle name="Normal 2 4 4 2 2 4 7" xfId="22038" xr:uid="{00000000-0005-0000-0000-0000D1520000}"/>
    <cellStyle name="Normal 2 4 4 2 2 5" xfId="22039" xr:uid="{00000000-0005-0000-0000-0000D2520000}"/>
    <cellStyle name="Normal 2 4 4 2 2 5 2" xfId="22040" xr:uid="{00000000-0005-0000-0000-0000D3520000}"/>
    <cellStyle name="Normal 2 4 4 2 2 5 2 2" xfId="22041" xr:uid="{00000000-0005-0000-0000-0000D4520000}"/>
    <cellStyle name="Normal 2 4 4 2 2 5 2 3" xfId="22042" xr:uid="{00000000-0005-0000-0000-0000D5520000}"/>
    <cellStyle name="Normal 2 4 4 2 2 5 3" xfId="22043" xr:uid="{00000000-0005-0000-0000-0000D6520000}"/>
    <cellStyle name="Normal 2 4 4 2 2 5 4" xfId="22044" xr:uid="{00000000-0005-0000-0000-0000D7520000}"/>
    <cellStyle name="Normal 2 4 4 2 2 5 5" xfId="22045" xr:uid="{00000000-0005-0000-0000-0000D8520000}"/>
    <cellStyle name="Normal 2 4 4 2 2 6" xfId="22046" xr:uid="{00000000-0005-0000-0000-0000D9520000}"/>
    <cellStyle name="Normal 2 4 4 2 2 6 2" xfId="22047" xr:uid="{00000000-0005-0000-0000-0000DA520000}"/>
    <cellStyle name="Normal 2 4 4 2 2 6 3" xfId="22048" xr:uid="{00000000-0005-0000-0000-0000DB520000}"/>
    <cellStyle name="Normal 2 4 4 2 2 7" xfId="22049" xr:uid="{00000000-0005-0000-0000-0000DC520000}"/>
    <cellStyle name="Normal 2 4 4 2 2 7 2" xfId="22050" xr:uid="{00000000-0005-0000-0000-0000DD520000}"/>
    <cellStyle name="Normal 2 4 4 2 2 8" xfId="22051" xr:uid="{00000000-0005-0000-0000-0000DE520000}"/>
    <cellStyle name="Normal 2 4 4 2 2 8 2" xfId="22052" xr:uid="{00000000-0005-0000-0000-0000DF520000}"/>
    <cellStyle name="Normal 2 4 4 2 2 9" xfId="22053" xr:uid="{00000000-0005-0000-0000-0000E0520000}"/>
    <cellStyle name="Normal 2 4 4 2 2_Age_Gender" xfId="22054" xr:uid="{00000000-0005-0000-0000-0000E1520000}"/>
    <cellStyle name="Normal 2 4 4 2 3" xfId="22055" xr:uid="{00000000-0005-0000-0000-0000E2520000}"/>
    <cellStyle name="Normal 2 4 4 2 3 2" xfId="22056" xr:uid="{00000000-0005-0000-0000-0000E3520000}"/>
    <cellStyle name="Normal 2 4 4 2 4" xfId="22057" xr:uid="{00000000-0005-0000-0000-0000E4520000}"/>
    <cellStyle name="Normal 2 4 4 2 5" xfId="22058" xr:uid="{00000000-0005-0000-0000-0000E5520000}"/>
    <cellStyle name="Normal 2 4 4 2 6" xfId="22059" xr:uid="{00000000-0005-0000-0000-0000E6520000}"/>
    <cellStyle name="Normal 2 4 4 2 7" xfId="22060" xr:uid="{00000000-0005-0000-0000-0000E7520000}"/>
    <cellStyle name="Normal 2 4 4 2 8" xfId="22061" xr:uid="{00000000-0005-0000-0000-0000E8520000}"/>
    <cellStyle name="Normal 2 4 4 2 9" xfId="22062" xr:uid="{00000000-0005-0000-0000-0000E9520000}"/>
    <cellStyle name="Normal 2 4 4 2_Age_Gender" xfId="22063" xr:uid="{00000000-0005-0000-0000-0000EA520000}"/>
    <cellStyle name="Normal 2 4 4 3" xfId="22064" xr:uid="{00000000-0005-0000-0000-0000EB520000}"/>
    <cellStyle name="Normal 2 4 4 3 10" xfId="22065" xr:uid="{00000000-0005-0000-0000-0000EC520000}"/>
    <cellStyle name="Normal 2 4 4 3 2" xfId="22066" xr:uid="{00000000-0005-0000-0000-0000ED520000}"/>
    <cellStyle name="Normal 2 4 4 3 2 2" xfId="22067" xr:uid="{00000000-0005-0000-0000-0000EE520000}"/>
    <cellStyle name="Normal 2 4 4 3 2 2 2" xfId="22068" xr:uid="{00000000-0005-0000-0000-0000EF520000}"/>
    <cellStyle name="Normal 2 4 4 3 2 2 2 2" xfId="22069" xr:uid="{00000000-0005-0000-0000-0000F0520000}"/>
    <cellStyle name="Normal 2 4 4 3 2 2 2 3" xfId="22070" xr:uid="{00000000-0005-0000-0000-0000F1520000}"/>
    <cellStyle name="Normal 2 4 4 3 2 2 3" xfId="22071" xr:uid="{00000000-0005-0000-0000-0000F2520000}"/>
    <cellStyle name="Normal 2 4 4 3 2 2 4" xfId="22072" xr:uid="{00000000-0005-0000-0000-0000F3520000}"/>
    <cellStyle name="Normal 2 4 4 3 2 2 5" xfId="22073" xr:uid="{00000000-0005-0000-0000-0000F4520000}"/>
    <cellStyle name="Normal 2 4 4 3 2 3" xfId="22074" xr:uid="{00000000-0005-0000-0000-0000F5520000}"/>
    <cellStyle name="Normal 2 4 4 3 2 3 2" xfId="22075" xr:uid="{00000000-0005-0000-0000-0000F6520000}"/>
    <cellStyle name="Normal 2 4 4 3 2 3 3" xfId="22076" xr:uid="{00000000-0005-0000-0000-0000F7520000}"/>
    <cellStyle name="Normal 2 4 4 3 2 4" xfId="22077" xr:uid="{00000000-0005-0000-0000-0000F8520000}"/>
    <cellStyle name="Normal 2 4 4 3 2 5" xfId="22078" xr:uid="{00000000-0005-0000-0000-0000F9520000}"/>
    <cellStyle name="Normal 2 4 4 3 2 6" xfId="22079" xr:uid="{00000000-0005-0000-0000-0000FA520000}"/>
    <cellStyle name="Normal 2 4 4 3 2 7" xfId="22080" xr:uid="{00000000-0005-0000-0000-0000FB520000}"/>
    <cellStyle name="Normal 2 4 4 3 2 8" xfId="22081" xr:uid="{00000000-0005-0000-0000-0000FC520000}"/>
    <cellStyle name="Normal 2 4 4 3 3" xfId="22082" xr:uid="{00000000-0005-0000-0000-0000FD520000}"/>
    <cellStyle name="Normal 2 4 4 3 3 2" xfId="22083" xr:uid="{00000000-0005-0000-0000-0000FE520000}"/>
    <cellStyle name="Normal 2 4 4 3 3 2 2" xfId="22084" xr:uid="{00000000-0005-0000-0000-0000FF520000}"/>
    <cellStyle name="Normal 2 4 4 3 3 2 3" xfId="22085" xr:uid="{00000000-0005-0000-0000-000000530000}"/>
    <cellStyle name="Normal 2 4 4 3 3 3" xfId="22086" xr:uid="{00000000-0005-0000-0000-000001530000}"/>
    <cellStyle name="Normal 2 4 4 3 3 4" xfId="22087" xr:uid="{00000000-0005-0000-0000-000002530000}"/>
    <cellStyle name="Normal 2 4 4 3 3 5" xfId="22088" xr:uid="{00000000-0005-0000-0000-000003530000}"/>
    <cellStyle name="Normal 2 4 4 3 4" xfId="22089" xr:uid="{00000000-0005-0000-0000-000004530000}"/>
    <cellStyle name="Normal 2 4 4 3 4 2" xfId="22090" xr:uid="{00000000-0005-0000-0000-000005530000}"/>
    <cellStyle name="Normal 2 4 4 3 4 3" xfId="22091" xr:uid="{00000000-0005-0000-0000-000006530000}"/>
    <cellStyle name="Normal 2 4 4 3 5" xfId="22092" xr:uid="{00000000-0005-0000-0000-000007530000}"/>
    <cellStyle name="Normal 2 4 4 3 5 2" xfId="22093" xr:uid="{00000000-0005-0000-0000-000008530000}"/>
    <cellStyle name="Normal 2 4 4 3 6" xfId="22094" xr:uid="{00000000-0005-0000-0000-000009530000}"/>
    <cellStyle name="Normal 2 4 4 3 6 2" xfId="22095" xr:uid="{00000000-0005-0000-0000-00000A530000}"/>
    <cellStyle name="Normal 2 4 4 3 7" xfId="22096" xr:uid="{00000000-0005-0000-0000-00000B530000}"/>
    <cellStyle name="Normal 2 4 4 3 8" xfId="22097" xr:uid="{00000000-0005-0000-0000-00000C530000}"/>
    <cellStyle name="Normal 2 4 4 3 9" xfId="22098" xr:uid="{00000000-0005-0000-0000-00000D530000}"/>
    <cellStyle name="Normal 2 4 4 3_Age_Gender" xfId="22099" xr:uid="{00000000-0005-0000-0000-00000E530000}"/>
    <cellStyle name="Normal 2 4 4 4" xfId="22100" xr:uid="{00000000-0005-0000-0000-00000F530000}"/>
    <cellStyle name="Normal 2 4 4 4 2" xfId="22101" xr:uid="{00000000-0005-0000-0000-000010530000}"/>
    <cellStyle name="Normal 2 4 4 4 2 2" xfId="22102" xr:uid="{00000000-0005-0000-0000-000011530000}"/>
    <cellStyle name="Normal 2 4 4 4 2 2 2" xfId="22103" xr:uid="{00000000-0005-0000-0000-000012530000}"/>
    <cellStyle name="Normal 2 4 4 4 2 2 3" xfId="22104" xr:uid="{00000000-0005-0000-0000-000013530000}"/>
    <cellStyle name="Normal 2 4 4 4 2 3" xfId="22105" xr:uid="{00000000-0005-0000-0000-000014530000}"/>
    <cellStyle name="Normal 2 4 4 4 2 4" xfId="22106" xr:uid="{00000000-0005-0000-0000-000015530000}"/>
    <cellStyle name="Normal 2 4 4 4 2 5" xfId="22107" xr:uid="{00000000-0005-0000-0000-000016530000}"/>
    <cellStyle name="Normal 2 4 4 4 3" xfId="22108" xr:uid="{00000000-0005-0000-0000-000017530000}"/>
    <cellStyle name="Normal 2 4 4 4 3 2" xfId="22109" xr:uid="{00000000-0005-0000-0000-000018530000}"/>
    <cellStyle name="Normal 2 4 4 4 3 3" xfId="22110" xr:uid="{00000000-0005-0000-0000-000019530000}"/>
    <cellStyle name="Normal 2 4 4 4 4" xfId="22111" xr:uid="{00000000-0005-0000-0000-00001A530000}"/>
    <cellStyle name="Normal 2 4 4 4 5" xfId="22112" xr:uid="{00000000-0005-0000-0000-00001B530000}"/>
    <cellStyle name="Normal 2 4 4 4 6" xfId="22113" xr:uid="{00000000-0005-0000-0000-00001C530000}"/>
    <cellStyle name="Normal 2 4 4 4 7" xfId="22114" xr:uid="{00000000-0005-0000-0000-00001D530000}"/>
    <cellStyle name="Normal 2 4 4 4 8" xfId="22115" xr:uid="{00000000-0005-0000-0000-00001E530000}"/>
    <cellStyle name="Normal 2 4 4 5" xfId="22116" xr:uid="{00000000-0005-0000-0000-00001F530000}"/>
    <cellStyle name="Normal 2 4 4 5 2" xfId="22117" xr:uid="{00000000-0005-0000-0000-000020530000}"/>
    <cellStyle name="Normal 2 4 4 5 2 2" xfId="22118" xr:uid="{00000000-0005-0000-0000-000021530000}"/>
    <cellStyle name="Normal 2 4 4 5 2 3" xfId="22119" xr:uid="{00000000-0005-0000-0000-000022530000}"/>
    <cellStyle name="Normal 2 4 4 5 3" xfId="22120" xr:uid="{00000000-0005-0000-0000-000023530000}"/>
    <cellStyle name="Normal 2 4 4 5 4" xfId="22121" xr:uid="{00000000-0005-0000-0000-000024530000}"/>
    <cellStyle name="Normal 2 4 4 5 5" xfId="22122" xr:uid="{00000000-0005-0000-0000-000025530000}"/>
    <cellStyle name="Normal 2 4 4 6" xfId="22123" xr:uid="{00000000-0005-0000-0000-000026530000}"/>
    <cellStyle name="Normal 2 4 4 6 2" xfId="22124" xr:uid="{00000000-0005-0000-0000-000027530000}"/>
    <cellStyle name="Normal 2 4 4 6 2 2" xfId="22125" xr:uid="{00000000-0005-0000-0000-000028530000}"/>
    <cellStyle name="Normal 2 4 4 6 2 3" xfId="22126" xr:uid="{00000000-0005-0000-0000-000029530000}"/>
    <cellStyle name="Normal 2 4 4 6 3" xfId="22127" xr:uid="{00000000-0005-0000-0000-00002A530000}"/>
    <cellStyle name="Normal 2 4 4 7" xfId="22128" xr:uid="{00000000-0005-0000-0000-00002B530000}"/>
    <cellStyle name="Normal 2 4 4 7 2" xfId="22129" xr:uid="{00000000-0005-0000-0000-00002C530000}"/>
    <cellStyle name="Normal 2 4 4 7 3" xfId="22130" xr:uid="{00000000-0005-0000-0000-00002D530000}"/>
    <cellStyle name="Normal 2 4 4 8" xfId="22131" xr:uid="{00000000-0005-0000-0000-00002E530000}"/>
    <cellStyle name="Normal 2 4 4 8 2" xfId="22132" xr:uid="{00000000-0005-0000-0000-00002F530000}"/>
    <cellStyle name="Normal 2 4 4 9" xfId="22133" xr:uid="{00000000-0005-0000-0000-000030530000}"/>
    <cellStyle name="Normal 2 4 4 9 2" xfId="22134" xr:uid="{00000000-0005-0000-0000-000031530000}"/>
    <cellStyle name="Normal 2 4 4_Age_Gender" xfId="22135" xr:uid="{00000000-0005-0000-0000-000032530000}"/>
    <cellStyle name="Normal 2 4 5" xfId="359" xr:uid="{00000000-0005-0000-0000-000033530000}"/>
    <cellStyle name="Normal 2 4 5 10" xfId="22136" xr:uid="{00000000-0005-0000-0000-000034530000}"/>
    <cellStyle name="Normal 2 4 5 11" xfId="22137" xr:uid="{00000000-0005-0000-0000-000035530000}"/>
    <cellStyle name="Normal 2 4 5 12" xfId="22138" xr:uid="{00000000-0005-0000-0000-000036530000}"/>
    <cellStyle name="Normal 2 4 5 2" xfId="22139" xr:uid="{00000000-0005-0000-0000-000037530000}"/>
    <cellStyle name="Normal 2 4 5 2 10" xfId="22140" xr:uid="{00000000-0005-0000-0000-000038530000}"/>
    <cellStyle name="Normal 2 4 5 2 2" xfId="22141" xr:uid="{00000000-0005-0000-0000-000039530000}"/>
    <cellStyle name="Normal 2 4 5 2 2 2" xfId="22142" xr:uid="{00000000-0005-0000-0000-00003A530000}"/>
    <cellStyle name="Normal 2 4 5 2 2 2 2" xfId="22143" xr:uid="{00000000-0005-0000-0000-00003B530000}"/>
    <cellStyle name="Normal 2 4 5 2 2 2 2 2" xfId="22144" xr:uid="{00000000-0005-0000-0000-00003C530000}"/>
    <cellStyle name="Normal 2 4 5 2 2 2 2 3" xfId="22145" xr:uid="{00000000-0005-0000-0000-00003D530000}"/>
    <cellStyle name="Normal 2 4 5 2 2 2 3" xfId="22146" xr:uid="{00000000-0005-0000-0000-00003E530000}"/>
    <cellStyle name="Normal 2 4 5 2 2 3" xfId="22147" xr:uid="{00000000-0005-0000-0000-00003F530000}"/>
    <cellStyle name="Normal 2 4 5 2 2 3 2" xfId="22148" xr:uid="{00000000-0005-0000-0000-000040530000}"/>
    <cellStyle name="Normal 2 4 5 2 2 3 3" xfId="22149" xr:uid="{00000000-0005-0000-0000-000041530000}"/>
    <cellStyle name="Normal 2 4 5 2 2 4" xfId="22150" xr:uid="{00000000-0005-0000-0000-000042530000}"/>
    <cellStyle name="Normal 2 4 5 2 2 5" xfId="22151" xr:uid="{00000000-0005-0000-0000-000043530000}"/>
    <cellStyle name="Normal 2 4 5 2 2 6" xfId="22152" xr:uid="{00000000-0005-0000-0000-000044530000}"/>
    <cellStyle name="Normal 2 4 5 2 3" xfId="22153" xr:uid="{00000000-0005-0000-0000-000045530000}"/>
    <cellStyle name="Normal 2 4 5 2 3 2" xfId="22154" xr:uid="{00000000-0005-0000-0000-000046530000}"/>
    <cellStyle name="Normal 2 4 5 2 3 2 2" xfId="22155" xr:uid="{00000000-0005-0000-0000-000047530000}"/>
    <cellStyle name="Normal 2 4 5 2 3 2 3" xfId="22156" xr:uid="{00000000-0005-0000-0000-000048530000}"/>
    <cellStyle name="Normal 2 4 5 2 3 3" xfId="22157" xr:uid="{00000000-0005-0000-0000-000049530000}"/>
    <cellStyle name="Normal 2 4 5 2 4" xfId="22158" xr:uid="{00000000-0005-0000-0000-00004A530000}"/>
    <cellStyle name="Normal 2 4 5 2 4 2" xfId="22159" xr:uid="{00000000-0005-0000-0000-00004B530000}"/>
    <cellStyle name="Normal 2 4 5 2 4 3" xfId="22160" xr:uid="{00000000-0005-0000-0000-00004C530000}"/>
    <cellStyle name="Normal 2 4 5 2 5" xfId="22161" xr:uid="{00000000-0005-0000-0000-00004D530000}"/>
    <cellStyle name="Normal 2 4 5 2 5 2" xfId="22162" xr:uid="{00000000-0005-0000-0000-00004E530000}"/>
    <cellStyle name="Normal 2 4 5 2 6" xfId="22163" xr:uid="{00000000-0005-0000-0000-00004F530000}"/>
    <cellStyle name="Normal 2 4 5 2 7" xfId="22164" xr:uid="{00000000-0005-0000-0000-000050530000}"/>
    <cellStyle name="Normal 2 4 5 2 8" xfId="22165" xr:uid="{00000000-0005-0000-0000-000051530000}"/>
    <cellStyle name="Normal 2 4 5 2 9" xfId="22166" xr:uid="{00000000-0005-0000-0000-000052530000}"/>
    <cellStyle name="Normal 2 4 5 2_Age_Gender" xfId="22167" xr:uid="{00000000-0005-0000-0000-000053530000}"/>
    <cellStyle name="Normal 2 4 5 3" xfId="22168" xr:uid="{00000000-0005-0000-0000-000054530000}"/>
    <cellStyle name="Normal 2 4 5 3 2" xfId="22169" xr:uid="{00000000-0005-0000-0000-000055530000}"/>
    <cellStyle name="Normal 2 4 5 3 2 2" xfId="22170" xr:uid="{00000000-0005-0000-0000-000056530000}"/>
    <cellStyle name="Normal 2 4 5 3 2 2 2" xfId="22171" xr:uid="{00000000-0005-0000-0000-000057530000}"/>
    <cellStyle name="Normal 2 4 5 3 2 2 3" xfId="22172" xr:uid="{00000000-0005-0000-0000-000058530000}"/>
    <cellStyle name="Normal 2 4 5 3 2 3" xfId="22173" xr:uid="{00000000-0005-0000-0000-000059530000}"/>
    <cellStyle name="Normal 2 4 5 3 3" xfId="22174" xr:uid="{00000000-0005-0000-0000-00005A530000}"/>
    <cellStyle name="Normal 2 4 5 3 3 2" xfId="22175" xr:uid="{00000000-0005-0000-0000-00005B530000}"/>
    <cellStyle name="Normal 2 4 5 3 3 3" xfId="22176" xr:uid="{00000000-0005-0000-0000-00005C530000}"/>
    <cellStyle name="Normal 2 4 5 3 4" xfId="22177" xr:uid="{00000000-0005-0000-0000-00005D530000}"/>
    <cellStyle name="Normal 2 4 5 3 5" xfId="22178" xr:uid="{00000000-0005-0000-0000-00005E530000}"/>
    <cellStyle name="Normal 2 4 5 3 6" xfId="22179" xr:uid="{00000000-0005-0000-0000-00005F530000}"/>
    <cellStyle name="Normal 2 4 5 4" xfId="22180" xr:uid="{00000000-0005-0000-0000-000060530000}"/>
    <cellStyle name="Normal 2 4 5 4 2" xfId="22181" xr:uid="{00000000-0005-0000-0000-000061530000}"/>
    <cellStyle name="Normal 2 4 5 4 2 2" xfId="22182" xr:uid="{00000000-0005-0000-0000-000062530000}"/>
    <cellStyle name="Normal 2 4 5 4 2 3" xfId="22183" xr:uid="{00000000-0005-0000-0000-000063530000}"/>
    <cellStyle name="Normal 2 4 5 4 3" xfId="22184" xr:uid="{00000000-0005-0000-0000-000064530000}"/>
    <cellStyle name="Normal 2 4 5 4 4" xfId="22185" xr:uid="{00000000-0005-0000-0000-000065530000}"/>
    <cellStyle name="Normal 2 4 5 4 5" xfId="22186" xr:uid="{00000000-0005-0000-0000-000066530000}"/>
    <cellStyle name="Normal 2 4 5 5" xfId="22187" xr:uid="{00000000-0005-0000-0000-000067530000}"/>
    <cellStyle name="Normal 2 4 5 5 2" xfId="22188" xr:uid="{00000000-0005-0000-0000-000068530000}"/>
    <cellStyle name="Normal 2 4 5 5 2 2" xfId="22189" xr:uid="{00000000-0005-0000-0000-000069530000}"/>
    <cellStyle name="Normal 2 4 5 5 2 3" xfId="22190" xr:uid="{00000000-0005-0000-0000-00006A530000}"/>
    <cellStyle name="Normal 2 4 5 5 3" xfId="22191" xr:uid="{00000000-0005-0000-0000-00006B530000}"/>
    <cellStyle name="Normal 2 4 5 6" xfId="22192" xr:uid="{00000000-0005-0000-0000-00006C530000}"/>
    <cellStyle name="Normal 2 4 5 6 2" xfId="22193" xr:uid="{00000000-0005-0000-0000-00006D530000}"/>
    <cellStyle name="Normal 2 4 5 6 3" xfId="22194" xr:uid="{00000000-0005-0000-0000-00006E530000}"/>
    <cellStyle name="Normal 2 4 5 7" xfId="22195" xr:uid="{00000000-0005-0000-0000-00006F530000}"/>
    <cellStyle name="Normal 2 4 5 7 2" xfId="22196" xr:uid="{00000000-0005-0000-0000-000070530000}"/>
    <cellStyle name="Normal 2 4 5 8" xfId="22197" xr:uid="{00000000-0005-0000-0000-000071530000}"/>
    <cellStyle name="Normal 2 4 5 9" xfId="22198" xr:uid="{00000000-0005-0000-0000-000072530000}"/>
    <cellStyle name="Normal 2 4 5_Age_Gender" xfId="22199" xr:uid="{00000000-0005-0000-0000-000073530000}"/>
    <cellStyle name="Normal 2 4 6" xfId="1301" xr:uid="{00000000-0005-0000-0000-000074530000}"/>
    <cellStyle name="Normal 2 4 6 2" xfId="22200" xr:uid="{00000000-0005-0000-0000-000075530000}"/>
    <cellStyle name="Normal 2 4 6 3" xfId="22201" xr:uid="{00000000-0005-0000-0000-000076530000}"/>
    <cellStyle name="Normal 2 4 6 4" xfId="22202" xr:uid="{00000000-0005-0000-0000-000077530000}"/>
    <cellStyle name="Normal 2 4 6_Age_Gender" xfId="22203" xr:uid="{00000000-0005-0000-0000-000078530000}"/>
    <cellStyle name="Normal 2 4 7" xfId="22204" xr:uid="{00000000-0005-0000-0000-000079530000}"/>
    <cellStyle name="Normal 2 4 7 10" xfId="22205" xr:uid="{00000000-0005-0000-0000-00007A530000}"/>
    <cellStyle name="Normal 2 4 7 2" xfId="22206" xr:uid="{00000000-0005-0000-0000-00007B530000}"/>
    <cellStyle name="Normal 2 4 7 2 2" xfId="22207" xr:uid="{00000000-0005-0000-0000-00007C530000}"/>
    <cellStyle name="Normal 2 4 7 2 2 2" xfId="22208" xr:uid="{00000000-0005-0000-0000-00007D530000}"/>
    <cellStyle name="Normal 2 4 7 2 2 2 2" xfId="22209" xr:uid="{00000000-0005-0000-0000-00007E530000}"/>
    <cellStyle name="Normal 2 4 7 2 2 2 3" xfId="22210" xr:uid="{00000000-0005-0000-0000-00007F530000}"/>
    <cellStyle name="Normal 2 4 7 2 2 3" xfId="22211" xr:uid="{00000000-0005-0000-0000-000080530000}"/>
    <cellStyle name="Normal 2 4 7 2 3" xfId="22212" xr:uid="{00000000-0005-0000-0000-000081530000}"/>
    <cellStyle name="Normal 2 4 7 2 3 2" xfId="22213" xr:uid="{00000000-0005-0000-0000-000082530000}"/>
    <cellStyle name="Normal 2 4 7 2 3 3" xfId="22214" xr:uid="{00000000-0005-0000-0000-000083530000}"/>
    <cellStyle name="Normal 2 4 7 2 4" xfId="22215" xr:uid="{00000000-0005-0000-0000-000084530000}"/>
    <cellStyle name="Normal 2 4 7 2 5" xfId="22216" xr:uid="{00000000-0005-0000-0000-000085530000}"/>
    <cellStyle name="Normal 2 4 7 2 6" xfId="22217" xr:uid="{00000000-0005-0000-0000-000086530000}"/>
    <cellStyle name="Normal 2 4 7 3" xfId="22218" xr:uid="{00000000-0005-0000-0000-000087530000}"/>
    <cellStyle name="Normal 2 4 7 3 2" xfId="22219" xr:uid="{00000000-0005-0000-0000-000088530000}"/>
    <cellStyle name="Normal 2 4 7 3 2 2" xfId="22220" xr:uid="{00000000-0005-0000-0000-000089530000}"/>
    <cellStyle name="Normal 2 4 7 3 2 3" xfId="22221" xr:uid="{00000000-0005-0000-0000-00008A530000}"/>
    <cellStyle name="Normal 2 4 7 3 3" xfId="22222" xr:uid="{00000000-0005-0000-0000-00008B530000}"/>
    <cellStyle name="Normal 2 4 7 4" xfId="22223" xr:uid="{00000000-0005-0000-0000-00008C530000}"/>
    <cellStyle name="Normal 2 4 7 4 2" xfId="22224" xr:uid="{00000000-0005-0000-0000-00008D530000}"/>
    <cellStyle name="Normal 2 4 7 4 3" xfId="22225" xr:uid="{00000000-0005-0000-0000-00008E530000}"/>
    <cellStyle name="Normal 2 4 7 5" xfId="22226" xr:uid="{00000000-0005-0000-0000-00008F530000}"/>
    <cellStyle name="Normal 2 4 7 5 2" xfId="22227" xr:uid="{00000000-0005-0000-0000-000090530000}"/>
    <cellStyle name="Normal 2 4 7 6" xfId="22228" xr:uid="{00000000-0005-0000-0000-000091530000}"/>
    <cellStyle name="Normal 2 4 7 7" xfId="22229" xr:uid="{00000000-0005-0000-0000-000092530000}"/>
    <cellStyle name="Normal 2 4 7 8" xfId="22230" xr:uid="{00000000-0005-0000-0000-000093530000}"/>
    <cellStyle name="Normal 2 4 7 9" xfId="22231" xr:uid="{00000000-0005-0000-0000-000094530000}"/>
    <cellStyle name="Normal 2 4 7_Age_Gender" xfId="22232" xr:uid="{00000000-0005-0000-0000-000095530000}"/>
    <cellStyle name="Normal 2 4 8" xfId="22233" xr:uid="{00000000-0005-0000-0000-000096530000}"/>
    <cellStyle name="Normal 2 4 8 2" xfId="22234" xr:uid="{00000000-0005-0000-0000-000097530000}"/>
    <cellStyle name="Normal 2 4 8 2 2" xfId="22235" xr:uid="{00000000-0005-0000-0000-000098530000}"/>
    <cellStyle name="Normal 2 4 8 2 2 2" xfId="22236" xr:uid="{00000000-0005-0000-0000-000099530000}"/>
    <cellStyle name="Normal 2 4 8 2 2 3" xfId="22237" xr:uid="{00000000-0005-0000-0000-00009A530000}"/>
    <cellStyle name="Normal 2 4 8 2 3" xfId="22238" xr:uid="{00000000-0005-0000-0000-00009B530000}"/>
    <cellStyle name="Normal 2 4 8 3" xfId="22239" xr:uid="{00000000-0005-0000-0000-00009C530000}"/>
    <cellStyle name="Normal 2 4 8 3 2" xfId="22240" xr:uid="{00000000-0005-0000-0000-00009D530000}"/>
    <cellStyle name="Normal 2 4 8 3 3" xfId="22241" xr:uid="{00000000-0005-0000-0000-00009E530000}"/>
    <cellStyle name="Normal 2 4 8 4" xfId="22242" xr:uid="{00000000-0005-0000-0000-00009F530000}"/>
    <cellStyle name="Normal 2 4 8 5" xfId="22243" xr:uid="{00000000-0005-0000-0000-0000A0530000}"/>
    <cellStyle name="Normal 2 4 8 6" xfId="22244" xr:uid="{00000000-0005-0000-0000-0000A1530000}"/>
    <cellStyle name="Normal 2 4 9" xfId="22245" xr:uid="{00000000-0005-0000-0000-0000A2530000}"/>
    <cellStyle name="Normal 2 4 9 2" xfId="22246" xr:uid="{00000000-0005-0000-0000-0000A3530000}"/>
    <cellStyle name="Normal 2 4 9 2 2" xfId="22247" xr:uid="{00000000-0005-0000-0000-0000A4530000}"/>
    <cellStyle name="Normal 2 4 9 2 3" xfId="22248" xr:uid="{00000000-0005-0000-0000-0000A5530000}"/>
    <cellStyle name="Normal 2 4 9 3" xfId="22249" xr:uid="{00000000-0005-0000-0000-0000A6530000}"/>
    <cellStyle name="Normal 2 4 9 4" xfId="22250" xr:uid="{00000000-0005-0000-0000-0000A7530000}"/>
    <cellStyle name="Normal 2 4 9 5" xfId="22251" xr:uid="{00000000-0005-0000-0000-0000A8530000}"/>
    <cellStyle name="Normal 2 4_Age_Gender" xfId="22252" xr:uid="{00000000-0005-0000-0000-0000A9530000}"/>
    <cellStyle name="Normal 2 40" xfId="22253" xr:uid="{00000000-0005-0000-0000-0000AA530000}"/>
    <cellStyle name="Normal 2 40 2" xfId="22254" xr:uid="{00000000-0005-0000-0000-0000AB530000}"/>
    <cellStyle name="Normal 2 40 3" xfId="22255" xr:uid="{00000000-0005-0000-0000-0000AC530000}"/>
    <cellStyle name="Normal 2 41" xfId="22256" xr:uid="{00000000-0005-0000-0000-0000AD530000}"/>
    <cellStyle name="Normal 2 41 2" xfId="22257" xr:uid="{00000000-0005-0000-0000-0000AE530000}"/>
    <cellStyle name="Normal 2 41 3" xfId="22258" xr:uid="{00000000-0005-0000-0000-0000AF530000}"/>
    <cellStyle name="Normal 2 42" xfId="22259" xr:uid="{00000000-0005-0000-0000-0000B0530000}"/>
    <cellStyle name="Normal 2 42 2" xfId="22260" xr:uid="{00000000-0005-0000-0000-0000B1530000}"/>
    <cellStyle name="Normal 2 42 3" xfId="22261" xr:uid="{00000000-0005-0000-0000-0000B2530000}"/>
    <cellStyle name="Normal 2 43" xfId="22262" xr:uid="{00000000-0005-0000-0000-0000B3530000}"/>
    <cellStyle name="Normal 2 43 2" xfId="22263" xr:uid="{00000000-0005-0000-0000-0000B4530000}"/>
    <cellStyle name="Normal 2 43 2 2" xfId="22264" xr:uid="{00000000-0005-0000-0000-0000B5530000}"/>
    <cellStyle name="Normal 2 43 2 3" xfId="22265" xr:uid="{00000000-0005-0000-0000-0000B6530000}"/>
    <cellStyle name="Normal 2 43 3" xfId="22266" xr:uid="{00000000-0005-0000-0000-0000B7530000}"/>
    <cellStyle name="Normal 2 44" xfId="22267" xr:uid="{00000000-0005-0000-0000-0000B8530000}"/>
    <cellStyle name="Normal 2 44 2" xfId="22268" xr:uid="{00000000-0005-0000-0000-0000B9530000}"/>
    <cellStyle name="Normal 2 44 3" xfId="22269" xr:uid="{00000000-0005-0000-0000-0000BA530000}"/>
    <cellStyle name="Normal 2 45" xfId="22270" xr:uid="{00000000-0005-0000-0000-0000BB530000}"/>
    <cellStyle name="Normal 2 46" xfId="22271" xr:uid="{00000000-0005-0000-0000-0000BC530000}"/>
    <cellStyle name="Normal 2 46 2" xfId="22272" xr:uid="{00000000-0005-0000-0000-0000BD530000}"/>
    <cellStyle name="Normal 2 47" xfId="22273" xr:uid="{00000000-0005-0000-0000-0000BE530000}"/>
    <cellStyle name="Normal 2 48" xfId="22274" xr:uid="{00000000-0005-0000-0000-0000BF530000}"/>
    <cellStyle name="Normal 2 49" xfId="22275" xr:uid="{00000000-0005-0000-0000-0000C0530000}"/>
    <cellStyle name="Normal 2 5" xfId="360" xr:uid="{00000000-0005-0000-0000-0000C1530000}"/>
    <cellStyle name="Normal 2 5 10" xfId="22276" xr:uid="{00000000-0005-0000-0000-0000C2530000}"/>
    <cellStyle name="Normal 2 5 10 2" xfId="22277" xr:uid="{00000000-0005-0000-0000-0000C3530000}"/>
    <cellStyle name="Normal 2 5 10 3" xfId="22278" xr:uid="{00000000-0005-0000-0000-0000C4530000}"/>
    <cellStyle name="Normal 2 5 11" xfId="22279" xr:uid="{00000000-0005-0000-0000-0000C5530000}"/>
    <cellStyle name="Normal 2 5 11 2" xfId="22280" xr:uid="{00000000-0005-0000-0000-0000C6530000}"/>
    <cellStyle name="Normal 2 5 12" xfId="22281" xr:uid="{00000000-0005-0000-0000-0000C7530000}"/>
    <cellStyle name="Normal 2 5 13" xfId="22282" xr:uid="{00000000-0005-0000-0000-0000C8530000}"/>
    <cellStyle name="Normal 2 5 14" xfId="22283" xr:uid="{00000000-0005-0000-0000-0000C9530000}"/>
    <cellStyle name="Normal 2 5 15" xfId="22284" xr:uid="{00000000-0005-0000-0000-0000CA530000}"/>
    <cellStyle name="Normal 2 5 16" xfId="22285" xr:uid="{00000000-0005-0000-0000-0000CB530000}"/>
    <cellStyle name="Normal 2 5 2" xfId="1302" xr:uid="{00000000-0005-0000-0000-0000CC530000}"/>
    <cellStyle name="Normal 2 5 2 10" xfId="22286" xr:uid="{00000000-0005-0000-0000-0000CD530000}"/>
    <cellStyle name="Normal 2 5 2 2" xfId="22287" xr:uid="{00000000-0005-0000-0000-0000CE530000}"/>
    <cellStyle name="Normal 2 5 2 2 2" xfId="22288" xr:uid="{00000000-0005-0000-0000-0000CF530000}"/>
    <cellStyle name="Normal 2 5 2 2 2 2" xfId="22289" xr:uid="{00000000-0005-0000-0000-0000D0530000}"/>
    <cellStyle name="Normal 2 5 2 2 2 2 2" xfId="22290" xr:uid="{00000000-0005-0000-0000-0000D1530000}"/>
    <cellStyle name="Normal 2 5 2 2 2 2 3" xfId="22291" xr:uid="{00000000-0005-0000-0000-0000D2530000}"/>
    <cellStyle name="Normal 2 5 2 2 2 3" xfId="22292" xr:uid="{00000000-0005-0000-0000-0000D3530000}"/>
    <cellStyle name="Normal 2 5 2 2 3" xfId="22293" xr:uid="{00000000-0005-0000-0000-0000D4530000}"/>
    <cellStyle name="Normal 2 5 2 2 3 2" xfId="22294" xr:uid="{00000000-0005-0000-0000-0000D5530000}"/>
    <cellStyle name="Normal 2 5 2 2 3 3" xfId="22295" xr:uid="{00000000-0005-0000-0000-0000D6530000}"/>
    <cellStyle name="Normal 2 5 2 2 4" xfId="22296" xr:uid="{00000000-0005-0000-0000-0000D7530000}"/>
    <cellStyle name="Normal 2 5 2 2 5" xfId="22297" xr:uid="{00000000-0005-0000-0000-0000D8530000}"/>
    <cellStyle name="Normal 2 5 2 2 6" xfId="22298" xr:uid="{00000000-0005-0000-0000-0000D9530000}"/>
    <cellStyle name="Normal 2 5 2 3" xfId="22299" xr:uid="{00000000-0005-0000-0000-0000DA530000}"/>
    <cellStyle name="Normal 2 5 2 3 2" xfId="22300" xr:uid="{00000000-0005-0000-0000-0000DB530000}"/>
    <cellStyle name="Normal 2 5 2 3 2 2" xfId="22301" xr:uid="{00000000-0005-0000-0000-0000DC530000}"/>
    <cellStyle name="Normal 2 5 2 3 2 3" xfId="22302" xr:uid="{00000000-0005-0000-0000-0000DD530000}"/>
    <cellStyle name="Normal 2 5 2 3 3" xfId="22303" xr:uid="{00000000-0005-0000-0000-0000DE530000}"/>
    <cellStyle name="Normal 2 5 2 4" xfId="22304" xr:uid="{00000000-0005-0000-0000-0000DF530000}"/>
    <cellStyle name="Normal 2 5 2 4 2" xfId="22305" xr:uid="{00000000-0005-0000-0000-0000E0530000}"/>
    <cellStyle name="Normal 2 5 2 4 3" xfId="22306" xr:uid="{00000000-0005-0000-0000-0000E1530000}"/>
    <cellStyle name="Normal 2 5 2 5" xfId="22307" xr:uid="{00000000-0005-0000-0000-0000E2530000}"/>
    <cellStyle name="Normal 2 5 2 5 2" xfId="22308" xr:uid="{00000000-0005-0000-0000-0000E3530000}"/>
    <cellStyle name="Normal 2 5 2 6" xfId="22309" xr:uid="{00000000-0005-0000-0000-0000E4530000}"/>
    <cellStyle name="Normal 2 5 2 7" xfId="22310" xr:uid="{00000000-0005-0000-0000-0000E5530000}"/>
    <cellStyle name="Normal 2 5 2 8" xfId="22311" xr:uid="{00000000-0005-0000-0000-0000E6530000}"/>
    <cellStyle name="Normal 2 5 2 9" xfId="22312" xr:uid="{00000000-0005-0000-0000-0000E7530000}"/>
    <cellStyle name="Normal 2 5 2_Age_Gender" xfId="22313" xr:uid="{00000000-0005-0000-0000-0000E8530000}"/>
    <cellStyle name="Normal 2 5 3" xfId="22314" xr:uid="{00000000-0005-0000-0000-0000E9530000}"/>
    <cellStyle name="Normal 2 5 3 2" xfId="22315" xr:uid="{00000000-0005-0000-0000-0000EA530000}"/>
    <cellStyle name="Normal 2 5 3 2 2" xfId="22316" xr:uid="{00000000-0005-0000-0000-0000EB530000}"/>
    <cellStyle name="Normal 2 5 3 2 2 2" xfId="22317" xr:uid="{00000000-0005-0000-0000-0000EC530000}"/>
    <cellStyle name="Normal 2 5 3 2 2 3" xfId="22318" xr:uid="{00000000-0005-0000-0000-0000ED530000}"/>
    <cellStyle name="Normal 2 5 3 2 3" xfId="22319" xr:uid="{00000000-0005-0000-0000-0000EE530000}"/>
    <cellStyle name="Normal 2 5 3 3" xfId="22320" xr:uid="{00000000-0005-0000-0000-0000EF530000}"/>
    <cellStyle name="Normal 2 5 3 3 2" xfId="22321" xr:uid="{00000000-0005-0000-0000-0000F0530000}"/>
    <cellStyle name="Normal 2 5 3 3 3" xfId="22322" xr:uid="{00000000-0005-0000-0000-0000F1530000}"/>
    <cellStyle name="Normal 2 5 3 4" xfId="22323" xr:uid="{00000000-0005-0000-0000-0000F2530000}"/>
    <cellStyle name="Normal 2 5 3 5" xfId="22324" xr:uid="{00000000-0005-0000-0000-0000F3530000}"/>
    <cellStyle name="Normal 2 5 3 6" xfId="22325" xr:uid="{00000000-0005-0000-0000-0000F4530000}"/>
    <cellStyle name="Normal 2 5 4" xfId="22326" xr:uid="{00000000-0005-0000-0000-0000F5530000}"/>
    <cellStyle name="Normal 2 5 4 2" xfId="22327" xr:uid="{00000000-0005-0000-0000-0000F6530000}"/>
    <cellStyle name="Normal 2 5 4 2 2" xfId="22328" xr:uid="{00000000-0005-0000-0000-0000F7530000}"/>
    <cellStyle name="Normal 2 5 4 2 3" xfId="22329" xr:uid="{00000000-0005-0000-0000-0000F8530000}"/>
    <cellStyle name="Normal 2 5 4 3" xfId="22330" xr:uid="{00000000-0005-0000-0000-0000F9530000}"/>
    <cellStyle name="Normal 2 5 4 4" xfId="22331" xr:uid="{00000000-0005-0000-0000-0000FA530000}"/>
    <cellStyle name="Normal 2 5 4 5" xfId="22332" xr:uid="{00000000-0005-0000-0000-0000FB530000}"/>
    <cellStyle name="Normal 2 5 5" xfId="22333" xr:uid="{00000000-0005-0000-0000-0000FC530000}"/>
    <cellStyle name="Normal 2 5 5 2" xfId="22334" xr:uid="{00000000-0005-0000-0000-0000FD530000}"/>
    <cellStyle name="Normal 2 5 5 2 2" xfId="22335" xr:uid="{00000000-0005-0000-0000-0000FE530000}"/>
    <cellStyle name="Normal 2 5 5 2 3" xfId="22336" xr:uid="{00000000-0005-0000-0000-0000FF530000}"/>
    <cellStyle name="Normal 2 5 5 3" xfId="22337" xr:uid="{00000000-0005-0000-0000-000000540000}"/>
    <cellStyle name="Normal 2 5 6" xfId="22338" xr:uid="{00000000-0005-0000-0000-000001540000}"/>
    <cellStyle name="Normal 2 5 6 2" xfId="22339" xr:uid="{00000000-0005-0000-0000-000002540000}"/>
    <cellStyle name="Normal 2 5 6 3" xfId="22340" xr:uid="{00000000-0005-0000-0000-000003540000}"/>
    <cellStyle name="Normal 2 5 7" xfId="22341" xr:uid="{00000000-0005-0000-0000-000004540000}"/>
    <cellStyle name="Normal 2 5 7 2" xfId="22342" xr:uid="{00000000-0005-0000-0000-000005540000}"/>
    <cellStyle name="Normal 2 5 7 3" xfId="22343" xr:uid="{00000000-0005-0000-0000-000006540000}"/>
    <cellStyle name="Normal 2 5 8" xfId="22344" xr:uid="{00000000-0005-0000-0000-000007540000}"/>
    <cellStyle name="Normal 2 5 8 2" xfId="22345" xr:uid="{00000000-0005-0000-0000-000008540000}"/>
    <cellStyle name="Normal 2 5 8 3" xfId="22346" xr:uid="{00000000-0005-0000-0000-000009540000}"/>
    <cellStyle name="Normal 2 5 9" xfId="22347" xr:uid="{00000000-0005-0000-0000-00000A540000}"/>
    <cellStyle name="Normal 2 5 9 2" xfId="22348" xr:uid="{00000000-0005-0000-0000-00000B540000}"/>
    <cellStyle name="Normal 2 5 9 3" xfId="22349" xr:uid="{00000000-0005-0000-0000-00000C540000}"/>
    <cellStyle name="Normal 2 5_Age_Gender" xfId="22350" xr:uid="{00000000-0005-0000-0000-00000D540000}"/>
    <cellStyle name="Normal 2 50" xfId="22351" xr:uid="{00000000-0005-0000-0000-00000E540000}"/>
    <cellStyle name="Normal 2 51" xfId="22352" xr:uid="{00000000-0005-0000-0000-00000F540000}"/>
    <cellStyle name="Normal 2 52" xfId="22353" xr:uid="{00000000-0005-0000-0000-000010540000}"/>
    <cellStyle name="Normal 2 53" xfId="22354" xr:uid="{00000000-0005-0000-0000-000011540000}"/>
    <cellStyle name="Normal 2 54" xfId="22355" xr:uid="{00000000-0005-0000-0000-000012540000}"/>
    <cellStyle name="Normal 2 55" xfId="22356" xr:uid="{00000000-0005-0000-0000-000013540000}"/>
    <cellStyle name="Normal 2 56" xfId="22357" xr:uid="{00000000-0005-0000-0000-000014540000}"/>
    <cellStyle name="Normal 2 6" xfId="361" xr:uid="{00000000-0005-0000-0000-000015540000}"/>
    <cellStyle name="Normal 2 6 10" xfId="22358" xr:uid="{00000000-0005-0000-0000-000016540000}"/>
    <cellStyle name="Normal 2 6 10 2" xfId="22359" xr:uid="{00000000-0005-0000-0000-000017540000}"/>
    <cellStyle name="Normal 2 6 10 3" xfId="22360" xr:uid="{00000000-0005-0000-0000-000018540000}"/>
    <cellStyle name="Normal 2 6 11" xfId="22361" xr:uid="{00000000-0005-0000-0000-000019540000}"/>
    <cellStyle name="Normal 2 6 11 2" xfId="22362" xr:uid="{00000000-0005-0000-0000-00001A540000}"/>
    <cellStyle name="Normal 2 6 12" xfId="22363" xr:uid="{00000000-0005-0000-0000-00001B540000}"/>
    <cellStyle name="Normal 2 6 13" xfId="22364" xr:uid="{00000000-0005-0000-0000-00001C540000}"/>
    <cellStyle name="Normal 2 6 14" xfId="22365" xr:uid="{00000000-0005-0000-0000-00001D540000}"/>
    <cellStyle name="Normal 2 6 15" xfId="22366" xr:uid="{00000000-0005-0000-0000-00001E540000}"/>
    <cellStyle name="Normal 2 6 16" xfId="22367" xr:uid="{00000000-0005-0000-0000-00001F540000}"/>
    <cellStyle name="Normal 2 6 2" xfId="22368" xr:uid="{00000000-0005-0000-0000-000020540000}"/>
    <cellStyle name="Normal 2 6 2 10" xfId="22369" xr:uid="{00000000-0005-0000-0000-000021540000}"/>
    <cellStyle name="Normal 2 6 2 11" xfId="22370" xr:uid="{00000000-0005-0000-0000-000022540000}"/>
    <cellStyle name="Normal 2 6 2 2" xfId="22371" xr:uid="{00000000-0005-0000-0000-000023540000}"/>
    <cellStyle name="Normal 2 6 2 2 2" xfId="22372" xr:uid="{00000000-0005-0000-0000-000024540000}"/>
    <cellStyle name="Normal 2 6 2 2 2 2" xfId="22373" xr:uid="{00000000-0005-0000-0000-000025540000}"/>
    <cellStyle name="Normal 2 6 2 2 2 2 2" xfId="22374" xr:uid="{00000000-0005-0000-0000-000026540000}"/>
    <cellStyle name="Normal 2 6 2 2 2 2 3" xfId="22375" xr:uid="{00000000-0005-0000-0000-000027540000}"/>
    <cellStyle name="Normal 2 6 2 2 2 3" xfId="22376" xr:uid="{00000000-0005-0000-0000-000028540000}"/>
    <cellStyle name="Normal 2 6 2 2 3" xfId="22377" xr:uid="{00000000-0005-0000-0000-000029540000}"/>
    <cellStyle name="Normal 2 6 2 2 3 2" xfId="22378" xr:uid="{00000000-0005-0000-0000-00002A540000}"/>
    <cellStyle name="Normal 2 6 2 2 3 3" xfId="22379" xr:uid="{00000000-0005-0000-0000-00002B540000}"/>
    <cellStyle name="Normal 2 6 2 2 4" xfId="22380" xr:uid="{00000000-0005-0000-0000-00002C540000}"/>
    <cellStyle name="Normal 2 6 2 2 5" xfId="22381" xr:uid="{00000000-0005-0000-0000-00002D540000}"/>
    <cellStyle name="Normal 2 6 2 2 6" xfId="22382" xr:uid="{00000000-0005-0000-0000-00002E540000}"/>
    <cellStyle name="Normal 2 6 2 3" xfId="22383" xr:uid="{00000000-0005-0000-0000-00002F540000}"/>
    <cellStyle name="Normal 2 6 2 3 2" xfId="22384" xr:uid="{00000000-0005-0000-0000-000030540000}"/>
    <cellStyle name="Normal 2 6 2 3 2 2" xfId="22385" xr:uid="{00000000-0005-0000-0000-000031540000}"/>
    <cellStyle name="Normal 2 6 2 3 2 3" xfId="22386" xr:uid="{00000000-0005-0000-0000-000032540000}"/>
    <cellStyle name="Normal 2 6 2 3 3" xfId="22387" xr:uid="{00000000-0005-0000-0000-000033540000}"/>
    <cellStyle name="Normal 2 6 2 4" xfId="22388" xr:uid="{00000000-0005-0000-0000-000034540000}"/>
    <cellStyle name="Normal 2 6 2 4 2" xfId="22389" xr:uid="{00000000-0005-0000-0000-000035540000}"/>
    <cellStyle name="Normal 2 6 2 4 3" xfId="22390" xr:uid="{00000000-0005-0000-0000-000036540000}"/>
    <cellStyle name="Normal 2 6 2 5" xfId="22391" xr:uid="{00000000-0005-0000-0000-000037540000}"/>
    <cellStyle name="Normal 2 6 2 5 2" xfId="22392" xr:uid="{00000000-0005-0000-0000-000038540000}"/>
    <cellStyle name="Normal 2 6 2 6" xfId="22393" xr:uid="{00000000-0005-0000-0000-000039540000}"/>
    <cellStyle name="Normal 2 6 2 7" xfId="22394" xr:uid="{00000000-0005-0000-0000-00003A540000}"/>
    <cellStyle name="Normal 2 6 2 8" xfId="22395" xr:uid="{00000000-0005-0000-0000-00003B540000}"/>
    <cellStyle name="Normal 2 6 2 9" xfId="22396" xr:uid="{00000000-0005-0000-0000-00003C540000}"/>
    <cellStyle name="Normal 2 6 2_Age_Gender" xfId="22397" xr:uid="{00000000-0005-0000-0000-00003D540000}"/>
    <cellStyle name="Normal 2 6 3" xfId="22398" xr:uid="{00000000-0005-0000-0000-00003E540000}"/>
    <cellStyle name="Normal 2 6 3 2" xfId="22399" xr:uid="{00000000-0005-0000-0000-00003F540000}"/>
    <cellStyle name="Normal 2 6 3 2 2" xfId="22400" xr:uid="{00000000-0005-0000-0000-000040540000}"/>
    <cellStyle name="Normal 2 6 3 2 2 2" xfId="22401" xr:uid="{00000000-0005-0000-0000-000041540000}"/>
    <cellStyle name="Normal 2 6 3 2 2 3" xfId="22402" xr:uid="{00000000-0005-0000-0000-000042540000}"/>
    <cellStyle name="Normal 2 6 3 2 3" xfId="22403" xr:uid="{00000000-0005-0000-0000-000043540000}"/>
    <cellStyle name="Normal 2 6 3 3" xfId="22404" xr:uid="{00000000-0005-0000-0000-000044540000}"/>
    <cellStyle name="Normal 2 6 3 3 2" xfId="22405" xr:uid="{00000000-0005-0000-0000-000045540000}"/>
    <cellStyle name="Normal 2 6 3 3 3" xfId="22406" xr:uid="{00000000-0005-0000-0000-000046540000}"/>
    <cellStyle name="Normal 2 6 3 4" xfId="22407" xr:uid="{00000000-0005-0000-0000-000047540000}"/>
    <cellStyle name="Normal 2 6 3 5" xfId="22408" xr:uid="{00000000-0005-0000-0000-000048540000}"/>
    <cellStyle name="Normal 2 6 3 6" xfId="22409" xr:uid="{00000000-0005-0000-0000-000049540000}"/>
    <cellStyle name="Normal 2 6 4" xfId="22410" xr:uid="{00000000-0005-0000-0000-00004A540000}"/>
    <cellStyle name="Normal 2 6 4 2" xfId="22411" xr:uid="{00000000-0005-0000-0000-00004B540000}"/>
    <cellStyle name="Normal 2 6 4 2 2" xfId="22412" xr:uid="{00000000-0005-0000-0000-00004C540000}"/>
    <cellStyle name="Normal 2 6 4 2 3" xfId="22413" xr:uid="{00000000-0005-0000-0000-00004D540000}"/>
    <cellStyle name="Normal 2 6 4 3" xfId="22414" xr:uid="{00000000-0005-0000-0000-00004E540000}"/>
    <cellStyle name="Normal 2 6 4 4" xfId="22415" xr:uid="{00000000-0005-0000-0000-00004F540000}"/>
    <cellStyle name="Normal 2 6 4 5" xfId="22416" xr:uid="{00000000-0005-0000-0000-000050540000}"/>
    <cellStyle name="Normal 2 6 5" xfId="22417" xr:uid="{00000000-0005-0000-0000-000051540000}"/>
    <cellStyle name="Normal 2 6 5 2" xfId="22418" xr:uid="{00000000-0005-0000-0000-000052540000}"/>
    <cellStyle name="Normal 2 6 5 2 2" xfId="22419" xr:uid="{00000000-0005-0000-0000-000053540000}"/>
    <cellStyle name="Normal 2 6 5 2 3" xfId="22420" xr:uid="{00000000-0005-0000-0000-000054540000}"/>
    <cellStyle name="Normal 2 6 5 3" xfId="22421" xr:uid="{00000000-0005-0000-0000-000055540000}"/>
    <cellStyle name="Normal 2 6 6" xfId="22422" xr:uid="{00000000-0005-0000-0000-000056540000}"/>
    <cellStyle name="Normal 2 6 6 2" xfId="22423" xr:uid="{00000000-0005-0000-0000-000057540000}"/>
    <cellStyle name="Normal 2 6 6 3" xfId="22424" xr:uid="{00000000-0005-0000-0000-000058540000}"/>
    <cellStyle name="Normal 2 6 7" xfId="22425" xr:uid="{00000000-0005-0000-0000-000059540000}"/>
    <cellStyle name="Normal 2 6 7 2" xfId="22426" xr:uid="{00000000-0005-0000-0000-00005A540000}"/>
    <cellStyle name="Normal 2 6 7 3" xfId="22427" xr:uid="{00000000-0005-0000-0000-00005B540000}"/>
    <cellStyle name="Normal 2 6 8" xfId="22428" xr:uid="{00000000-0005-0000-0000-00005C540000}"/>
    <cellStyle name="Normal 2 6 8 2" xfId="22429" xr:uid="{00000000-0005-0000-0000-00005D540000}"/>
    <cellStyle name="Normal 2 6 8 3" xfId="22430" xr:uid="{00000000-0005-0000-0000-00005E540000}"/>
    <cellStyle name="Normal 2 6 9" xfId="22431" xr:uid="{00000000-0005-0000-0000-00005F540000}"/>
    <cellStyle name="Normal 2 6 9 2" xfId="22432" xr:uid="{00000000-0005-0000-0000-000060540000}"/>
    <cellStyle name="Normal 2 6 9 3" xfId="22433" xr:uid="{00000000-0005-0000-0000-000061540000}"/>
    <cellStyle name="Normal 2 6_Age_Gender" xfId="22434" xr:uid="{00000000-0005-0000-0000-000062540000}"/>
    <cellStyle name="Normal 2 7" xfId="362" xr:uid="{00000000-0005-0000-0000-000063540000}"/>
    <cellStyle name="Normal 2 7 10" xfId="22435" xr:uid="{00000000-0005-0000-0000-000064540000}"/>
    <cellStyle name="Normal 2 7 10 2" xfId="22436" xr:uid="{00000000-0005-0000-0000-000065540000}"/>
    <cellStyle name="Normal 2 7 10 3" xfId="22437" xr:uid="{00000000-0005-0000-0000-000066540000}"/>
    <cellStyle name="Normal 2 7 11" xfId="22438" xr:uid="{00000000-0005-0000-0000-000067540000}"/>
    <cellStyle name="Normal 2 7 11 2" xfId="22439" xr:uid="{00000000-0005-0000-0000-000068540000}"/>
    <cellStyle name="Normal 2 7 12" xfId="22440" xr:uid="{00000000-0005-0000-0000-000069540000}"/>
    <cellStyle name="Normal 2 7 13" xfId="22441" xr:uid="{00000000-0005-0000-0000-00006A540000}"/>
    <cellStyle name="Normal 2 7 14" xfId="22442" xr:uid="{00000000-0005-0000-0000-00006B540000}"/>
    <cellStyle name="Normal 2 7 15" xfId="22443" xr:uid="{00000000-0005-0000-0000-00006C540000}"/>
    <cellStyle name="Normal 2 7 16" xfId="22444" xr:uid="{00000000-0005-0000-0000-00006D540000}"/>
    <cellStyle name="Normal 2 7 2" xfId="22445" xr:uid="{00000000-0005-0000-0000-00006E540000}"/>
    <cellStyle name="Normal 2 7 2 10" xfId="22446" xr:uid="{00000000-0005-0000-0000-00006F540000}"/>
    <cellStyle name="Normal 2 7 2 2" xfId="22447" xr:uid="{00000000-0005-0000-0000-000070540000}"/>
    <cellStyle name="Normal 2 7 2 2 2" xfId="22448" xr:uid="{00000000-0005-0000-0000-000071540000}"/>
    <cellStyle name="Normal 2 7 2 2 2 2" xfId="22449" xr:uid="{00000000-0005-0000-0000-000072540000}"/>
    <cellStyle name="Normal 2 7 2 2 2 2 2" xfId="22450" xr:uid="{00000000-0005-0000-0000-000073540000}"/>
    <cellStyle name="Normal 2 7 2 2 2 2 3" xfId="22451" xr:uid="{00000000-0005-0000-0000-000074540000}"/>
    <cellStyle name="Normal 2 7 2 2 2 3" xfId="22452" xr:uid="{00000000-0005-0000-0000-000075540000}"/>
    <cellStyle name="Normal 2 7 2 2 3" xfId="22453" xr:uid="{00000000-0005-0000-0000-000076540000}"/>
    <cellStyle name="Normal 2 7 2 2 3 2" xfId="22454" xr:uid="{00000000-0005-0000-0000-000077540000}"/>
    <cellStyle name="Normal 2 7 2 2 3 3" xfId="22455" xr:uid="{00000000-0005-0000-0000-000078540000}"/>
    <cellStyle name="Normal 2 7 2 2 4" xfId="22456" xr:uid="{00000000-0005-0000-0000-000079540000}"/>
    <cellStyle name="Normal 2 7 2 2 5" xfId="22457" xr:uid="{00000000-0005-0000-0000-00007A540000}"/>
    <cellStyle name="Normal 2 7 2 2 6" xfId="22458" xr:uid="{00000000-0005-0000-0000-00007B540000}"/>
    <cellStyle name="Normal 2 7 2 3" xfId="22459" xr:uid="{00000000-0005-0000-0000-00007C540000}"/>
    <cellStyle name="Normal 2 7 2 3 2" xfId="22460" xr:uid="{00000000-0005-0000-0000-00007D540000}"/>
    <cellStyle name="Normal 2 7 2 3 2 2" xfId="22461" xr:uid="{00000000-0005-0000-0000-00007E540000}"/>
    <cellStyle name="Normal 2 7 2 3 2 3" xfId="22462" xr:uid="{00000000-0005-0000-0000-00007F540000}"/>
    <cellStyle name="Normal 2 7 2 3 3" xfId="22463" xr:uid="{00000000-0005-0000-0000-000080540000}"/>
    <cellStyle name="Normal 2 7 2 4" xfId="22464" xr:uid="{00000000-0005-0000-0000-000081540000}"/>
    <cellStyle name="Normal 2 7 2 4 2" xfId="22465" xr:uid="{00000000-0005-0000-0000-000082540000}"/>
    <cellStyle name="Normal 2 7 2 4 3" xfId="22466" xr:uid="{00000000-0005-0000-0000-000083540000}"/>
    <cellStyle name="Normal 2 7 2 5" xfId="22467" xr:uid="{00000000-0005-0000-0000-000084540000}"/>
    <cellStyle name="Normal 2 7 2 5 2" xfId="22468" xr:uid="{00000000-0005-0000-0000-000085540000}"/>
    <cellStyle name="Normal 2 7 2 6" xfId="22469" xr:uid="{00000000-0005-0000-0000-000086540000}"/>
    <cellStyle name="Normal 2 7 2 7" xfId="22470" xr:uid="{00000000-0005-0000-0000-000087540000}"/>
    <cellStyle name="Normal 2 7 2 8" xfId="22471" xr:uid="{00000000-0005-0000-0000-000088540000}"/>
    <cellStyle name="Normal 2 7 2 9" xfId="22472" xr:uid="{00000000-0005-0000-0000-000089540000}"/>
    <cellStyle name="Normal 2 7 2_Age_Gender" xfId="22473" xr:uid="{00000000-0005-0000-0000-00008A540000}"/>
    <cellStyle name="Normal 2 7 3" xfId="22474" xr:uid="{00000000-0005-0000-0000-00008B540000}"/>
    <cellStyle name="Normal 2 7 3 2" xfId="22475" xr:uid="{00000000-0005-0000-0000-00008C540000}"/>
    <cellStyle name="Normal 2 7 3 2 2" xfId="22476" xr:uid="{00000000-0005-0000-0000-00008D540000}"/>
    <cellStyle name="Normal 2 7 3 2 2 2" xfId="22477" xr:uid="{00000000-0005-0000-0000-00008E540000}"/>
    <cellStyle name="Normal 2 7 3 2 2 3" xfId="22478" xr:uid="{00000000-0005-0000-0000-00008F540000}"/>
    <cellStyle name="Normal 2 7 3 2 3" xfId="22479" xr:uid="{00000000-0005-0000-0000-000090540000}"/>
    <cellStyle name="Normal 2 7 3 3" xfId="22480" xr:uid="{00000000-0005-0000-0000-000091540000}"/>
    <cellStyle name="Normal 2 7 3 3 2" xfId="22481" xr:uid="{00000000-0005-0000-0000-000092540000}"/>
    <cellStyle name="Normal 2 7 3 3 3" xfId="22482" xr:uid="{00000000-0005-0000-0000-000093540000}"/>
    <cellStyle name="Normal 2 7 3 4" xfId="22483" xr:uid="{00000000-0005-0000-0000-000094540000}"/>
    <cellStyle name="Normal 2 7 3 5" xfId="22484" xr:uid="{00000000-0005-0000-0000-000095540000}"/>
    <cellStyle name="Normal 2 7 3 6" xfId="22485" xr:uid="{00000000-0005-0000-0000-000096540000}"/>
    <cellStyle name="Normal 2 7 4" xfId="22486" xr:uid="{00000000-0005-0000-0000-000097540000}"/>
    <cellStyle name="Normal 2 7 4 2" xfId="22487" xr:uid="{00000000-0005-0000-0000-000098540000}"/>
    <cellStyle name="Normal 2 7 4 2 2" xfId="22488" xr:uid="{00000000-0005-0000-0000-000099540000}"/>
    <cellStyle name="Normal 2 7 4 2 3" xfId="22489" xr:uid="{00000000-0005-0000-0000-00009A540000}"/>
    <cellStyle name="Normal 2 7 4 3" xfId="22490" xr:uid="{00000000-0005-0000-0000-00009B540000}"/>
    <cellStyle name="Normal 2 7 4 4" xfId="22491" xr:uid="{00000000-0005-0000-0000-00009C540000}"/>
    <cellStyle name="Normal 2 7 4 5" xfId="22492" xr:uid="{00000000-0005-0000-0000-00009D540000}"/>
    <cellStyle name="Normal 2 7 5" xfId="22493" xr:uid="{00000000-0005-0000-0000-00009E540000}"/>
    <cellStyle name="Normal 2 7 5 2" xfId="22494" xr:uid="{00000000-0005-0000-0000-00009F540000}"/>
    <cellStyle name="Normal 2 7 5 2 2" xfId="22495" xr:uid="{00000000-0005-0000-0000-0000A0540000}"/>
    <cellStyle name="Normal 2 7 5 2 3" xfId="22496" xr:uid="{00000000-0005-0000-0000-0000A1540000}"/>
    <cellStyle name="Normal 2 7 5 3" xfId="22497" xr:uid="{00000000-0005-0000-0000-0000A2540000}"/>
    <cellStyle name="Normal 2 7 6" xfId="22498" xr:uid="{00000000-0005-0000-0000-0000A3540000}"/>
    <cellStyle name="Normal 2 7 6 2" xfId="22499" xr:uid="{00000000-0005-0000-0000-0000A4540000}"/>
    <cellStyle name="Normal 2 7 6 3" xfId="22500" xr:uid="{00000000-0005-0000-0000-0000A5540000}"/>
    <cellStyle name="Normal 2 7 7" xfId="22501" xr:uid="{00000000-0005-0000-0000-0000A6540000}"/>
    <cellStyle name="Normal 2 7 7 2" xfId="22502" xr:uid="{00000000-0005-0000-0000-0000A7540000}"/>
    <cellStyle name="Normal 2 7 7 3" xfId="22503" xr:uid="{00000000-0005-0000-0000-0000A8540000}"/>
    <cellStyle name="Normal 2 7 8" xfId="22504" xr:uid="{00000000-0005-0000-0000-0000A9540000}"/>
    <cellStyle name="Normal 2 7 8 2" xfId="22505" xr:uid="{00000000-0005-0000-0000-0000AA540000}"/>
    <cellStyle name="Normal 2 7 8 3" xfId="22506" xr:uid="{00000000-0005-0000-0000-0000AB540000}"/>
    <cellStyle name="Normal 2 7 9" xfId="22507" xr:uid="{00000000-0005-0000-0000-0000AC540000}"/>
    <cellStyle name="Normal 2 7 9 2" xfId="22508" xr:uid="{00000000-0005-0000-0000-0000AD540000}"/>
    <cellStyle name="Normal 2 7 9 3" xfId="22509" xr:uid="{00000000-0005-0000-0000-0000AE540000}"/>
    <cellStyle name="Normal 2 7_Age_Gender" xfId="22510" xr:uid="{00000000-0005-0000-0000-0000AF540000}"/>
    <cellStyle name="Normal 2 8" xfId="363" xr:uid="{00000000-0005-0000-0000-0000B0540000}"/>
    <cellStyle name="Normal 2 8 10" xfId="22511" xr:uid="{00000000-0005-0000-0000-0000B1540000}"/>
    <cellStyle name="Normal 2 8 10 2" xfId="22512" xr:uid="{00000000-0005-0000-0000-0000B2540000}"/>
    <cellStyle name="Normal 2 8 10 3" xfId="22513" xr:uid="{00000000-0005-0000-0000-0000B3540000}"/>
    <cellStyle name="Normal 2 8 11" xfId="22514" xr:uid="{00000000-0005-0000-0000-0000B4540000}"/>
    <cellStyle name="Normal 2 8 11 2" xfId="22515" xr:uid="{00000000-0005-0000-0000-0000B5540000}"/>
    <cellStyle name="Normal 2 8 12" xfId="22516" xr:uid="{00000000-0005-0000-0000-0000B6540000}"/>
    <cellStyle name="Normal 2 8 13" xfId="22517" xr:uid="{00000000-0005-0000-0000-0000B7540000}"/>
    <cellStyle name="Normal 2 8 14" xfId="22518" xr:uid="{00000000-0005-0000-0000-0000B8540000}"/>
    <cellStyle name="Normal 2 8 15" xfId="22519" xr:uid="{00000000-0005-0000-0000-0000B9540000}"/>
    <cellStyle name="Normal 2 8 16" xfId="22520" xr:uid="{00000000-0005-0000-0000-0000BA540000}"/>
    <cellStyle name="Normal 2 8 2" xfId="1303" xr:uid="{00000000-0005-0000-0000-0000BB540000}"/>
    <cellStyle name="Normal 2 8 2 10" xfId="22521" xr:uid="{00000000-0005-0000-0000-0000BC540000}"/>
    <cellStyle name="Normal 2 8 2 11" xfId="22522" xr:uid="{00000000-0005-0000-0000-0000BD540000}"/>
    <cellStyle name="Normal 2 8 2 12" xfId="22523" xr:uid="{00000000-0005-0000-0000-0000BE540000}"/>
    <cellStyle name="Normal 2 8 2 2" xfId="1304" xr:uid="{00000000-0005-0000-0000-0000BF540000}"/>
    <cellStyle name="Normal 2 8 2 2 10" xfId="22524" xr:uid="{00000000-0005-0000-0000-0000C0540000}"/>
    <cellStyle name="Normal 2 8 2 2 10 2" xfId="22525" xr:uid="{00000000-0005-0000-0000-0000C1540000}"/>
    <cellStyle name="Normal 2 8 2 2 10 3" xfId="22526" xr:uid="{00000000-0005-0000-0000-0000C2540000}"/>
    <cellStyle name="Normal 2 8 2 2 11" xfId="22527" xr:uid="{00000000-0005-0000-0000-0000C3540000}"/>
    <cellStyle name="Normal 2 8 2 2 11 2" xfId="22528" xr:uid="{00000000-0005-0000-0000-0000C4540000}"/>
    <cellStyle name="Normal 2 8 2 2 12" xfId="22529" xr:uid="{00000000-0005-0000-0000-0000C5540000}"/>
    <cellStyle name="Normal 2 8 2 2 13" xfId="22530" xr:uid="{00000000-0005-0000-0000-0000C6540000}"/>
    <cellStyle name="Normal 2 8 2 2 14" xfId="22531" xr:uid="{00000000-0005-0000-0000-0000C7540000}"/>
    <cellStyle name="Normal 2 8 2 2 15" xfId="22532" xr:uid="{00000000-0005-0000-0000-0000C8540000}"/>
    <cellStyle name="Normal 2 8 2 2 16" xfId="22533" xr:uid="{00000000-0005-0000-0000-0000C9540000}"/>
    <cellStyle name="Normal 2 8 2 2 2" xfId="22534" xr:uid="{00000000-0005-0000-0000-0000CA540000}"/>
    <cellStyle name="Normal 2 8 2 2 2 10" xfId="22535" xr:uid="{00000000-0005-0000-0000-0000CB540000}"/>
    <cellStyle name="Normal 2 8 2 2 2 2" xfId="22536" xr:uid="{00000000-0005-0000-0000-0000CC540000}"/>
    <cellStyle name="Normal 2 8 2 2 2 2 2" xfId="22537" xr:uid="{00000000-0005-0000-0000-0000CD540000}"/>
    <cellStyle name="Normal 2 8 2 2 2 2 2 2" xfId="22538" xr:uid="{00000000-0005-0000-0000-0000CE540000}"/>
    <cellStyle name="Normal 2 8 2 2 2 2 2 2 2" xfId="22539" xr:uid="{00000000-0005-0000-0000-0000CF540000}"/>
    <cellStyle name="Normal 2 8 2 2 2 2 2 2 3" xfId="22540" xr:uid="{00000000-0005-0000-0000-0000D0540000}"/>
    <cellStyle name="Normal 2 8 2 2 2 2 2 3" xfId="22541" xr:uid="{00000000-0005-0000-0000-0000D1540000}"/>
    <cellStyle name="Normal 2 8 2 2 2 2 3" xfId="22542" xr:uid="{00000000-0005-0000-0000-0000D2540000}"/>
    <cellStyle name="Normal 2 8 2 2 2 2 3 2" xfId="22543" xr:uid="{00000000-0005-0000-0000-0000D3540000}"/>
    <cellStyle name="Normal 2 8 2 2 2 2 3 3" xfId="22544" xr:uid="{00000000-0005-0000-0000-0000D4540000}"/>
    <cellStyle name="Normal 2 8 2 2 2 2 4" xfId="22545" xr:uid="{00000000-0005-0000-0000-0000D5540000}"/>
    <cellStyle name="Normal 2 8 2 2 2 2 5" xfId="22546" xr:uid="{00000000-0005-0000-0000-0000D6540000}"/>
    <cellStyle name="Normal 2 8 2 2 2 2 6" xfId="22547" xr:uid="{00000000-0005-0000-0000-0000D7540000}"/>
    <cellStyle name="Normal 2 8 2 2 2 3" xfId="22548" xr:uid="{00000000-0005-0000-0000-0000D8540000}"/>
    <cellStyle name="Normal 2 8 2 2 2 3 2" xfId="22549" xr:uid="{00000000-0005-0000-0000-0000D9540000}"/>
    <cellStyle name="Normal 2 8 2 2 2 3 2 2" xfId="22550" xr:uid="{00000000-0005-0000-0000-0000DA540000}"/>
    <cellStyle name="Normal 2 8 2 2 2 3 2 3" xfId="22551" xr:uid="{00000000-0005-0000-0000-0000DB540000}"/>
    <cellStyle name="Normal 2 8 2 2 2 3 3" xfId="22552" xr:uid="{00000000-0005-0000-0000-0000DC540000}"/>
    <cellStyle name="Normal 2 8 2 2 2 4" xfId="22553" xr:uid="{00000000-0005-0000-0000-0000DD540000}"/>
    <cellStyle name="Normal 2 8 2 2 2 4 2" xfId="22554" xr:uid="{00000000-0005-0000-0000-0000DE540000}"/>
    <cellStyle name="Normal 2 8 2 2 2 4 3" xfId="22555" xr:uid="{00000000-0005-0000-0000-0000DF540000}"/>
    <cellStyle name="Normal 2 8 2 2 2 5" xfId="22556" xr:uid="{00000000-0005-0000-0000-0000E0540000}"/>
    <cellStyle name="Normal 2 8 2 2 2 5 2" xfId="22557" xr:uid="{00000000-0005-0000-0000-0000E1540000}"/>
    <cellStyle name="Normal 2 8 2 2 2 6" xfId="22558" xr:uid="{00000000-0005-0000-0000-0000E2540000}"/>
    <cellStyle name="Normal 2 8 2 2 2 7" xfId="22559" xr:uid="{00000000-0005-0000-0000-0000E3540000}"/>
    <cellStyle name="Normal 2 8 2 2 2 8" xfId="22560" xr:uid="{00000000-0005-0000-0000-0000E4540000}"/>
    <cellStyle name="Normal 2 8 2 2 2 9" xfId="22561" xr:uid="{00000000-0005-0000-0000-0000E5540000}"/>
    <cellStyle name="Normal 2 8 2 2 2_Age_Gender" xfId="22562" xr:uid="{00000000-0005-0000-0000-0000E6540000}"/>
    <cellStyle name="Normal 2 8 2 2 3" xfId="22563" xr:uid="{00000000-0005-0000-0000-0000E7540000}"/>
    <cellStyle name="Normal 2 8 2 2 3 2" xfId="22564" xr:uid="{00000000-0005-0000-0000-0000E8540000}"/>
    <cellStyle name="Normal 2 8 2 2 3 2 2" xfId="22565" xr:uid="{00000000-0005-0000-0000-0000E9540000}"/>
    <cellStyle name="Normal 2 8 2 2 3 2 2 2" xfId="22566" xr:uid="{00000000-0005-0000-0000-0000EA540000}"/>
    <cellStyle name="Normal 2 8 2 2 3 2 2 3" xfId="22567" xr:uid="{00000000-0005-0000-0000-0000EB540000}"/>
    <cellStyle name="Normal 2 8 2 2 3 2 3" xfId="22568" xr:uid="{00000000-0005-0000-0000-0000EC540000}"/>
    <cellStyle name="Normal 2 8 2 2 3 3" xfId="22569" xr:uid="{00000000-0005-0000-0000-0000ED540000}"/>
    <cellStyle name="Normal 2 8 2 2 3 3 2" xfId="22570" xr:uid="{00000000-0005-0000-0000-0000EE540000}"/>
    <cellStyle name="Normal 2 8 2 2 3 3 3" xfId="22571" xr:uid="{00000000-0005-0000-0000-0000EF540000}"/>
    <cellStyle name="Normal 2 8 2 2 3 4" xfId="22572" xr:uid="{00000000-0005-0000-0000-0000F0540000}"/>
    <cellStyle name="Normal 2 8 2 2 3 5" xfId="22573" xr:uid="{00000000-0005-0000-0000-0000F1540000}"/>
    <cellStyle name="Normal 2 8 2 2 3 6" xfId="22574" xr:uid="{00000000-0005-0000-0000-0000F2540000}"/>
    <cellStyle name="Normal 2 8 2 2 4" xfId="22575" xr:uid="{00000000-0005-0000-0000-0000F3540000}"/>
    <cellStyle name="Normal 2 8 2 2 4 2" xfId="22576" xr:uid="{00000000-0005-0000-0000-0000F4540000}"/>
    <cellStyle name="Normal 2 8 2 2 4 2 2" xfId="22577" xr:uid="{00000000-0005-0000-0000-0000F5540000}"/>
    <cellStyle name="Normal 2 8 2 2 4 2 3" xfId="22578" xr:uid="{00000000-0005-0000-0000-0000F6540000}"/>
    <cellStyle name="Normal 2 8 2 2 4 3" xfId="22579" xr:uid="{00000000-0005-0000-0000-0000F7540000}"/>
    <cellStyle name="Normal 2 8 2 2 4 4" xfId="22580" xr:uid="{00000000-0005-0000-0000-0000F8540000}"/>
    <cellStyle name="Normal 2 8 2 2 4 5" xfId="22581" xr:uid="{00000000-0005-0000-0000-0000F9540000}"/>
    <cellStyle name="Normal 2 8 2 2 5" xfId="22582" xr:uid="{00000000-0005-0000-0000-0000FA540000}"/>
    <cellStyle name="Normal 2 8 2 2 5 2" xfId="22583" xr:uid="{00000000-0005-0000-0000-0000FB540000}"/>
    <cellStyle name="Normal 2 8 2 2 5 2 2" xfId="22584" xr:uid="{00000000-0005-0000-0000-0000FC540000}"/>
    <cellStyle name="Normal 2 8 2 2 5 2 3" xfId="22585" xr:uid="{00000000-0005-0000-0000-0000FD540000}"/>
    <cellStyle name="Normal 2 8 2 2 5 3" xfId="22586" xr:uid="{00000000-0005-0000-0000-0000FE540000}"/>
    <cellStyle name="Normal 2 8 2 2 6" xfId="22587" xr:uid="{00000000-0005-0000-0000-0000FF540000}"/>
    <cellStyle name="Normal 2 8 2 2 6 2" xfId="22588" xr:uid="{00000000-0005-0000-0000-000000550000}"/>
    <cellStyle name="Normal 2 8 2 2 6 3" xfId="22589" xr:uid="{00000000-0005-0000-0000-000001550000}"/>
    <cellStyle name="Normal 2 8 2 2 7" xfId="22590" xr:uid="{00000000-0005-0000-0000-000002550000}"/>
    <cellStyle name="Normal 2 8 2 2 7 2" xfId="22591" xr:uid="{00000000-0005-0000-0000-000003550000}"/>
    <cellStyle name="Normal 2 8 2 2 7 3" xfId="22592" xr:uid="{00000000-0005-0000-0000-000004550000}"/>
    <cellStyle name="Normal 2 8 2 2 8" xfId="22593" xr:uid="{00000000-0005-0000-0000-000005550000}"/>
    <cellStyle name="Normal 2 8 2 2 8 2" xfId="22594" xr:uid="{00000000-0005-0000-0000-000006550000}"/>
    <cellStyle name="Normal 2 8 2 2 8 3" xfId="22595" xr:uid="{00000000-0005-0000-0000-000007550000}"/>
    <cellStyle name="Normal 2 8 2 2 9" xfId="22596" xr:uid="{00000000-0005-0000-0000-000008550000}"/>
    <cellStyle name="Normal 2 8 2 2 9 2" xfId="22597" xr:uid="{00000000-0005-0000-0000-000009550000}"/>
    <cellStyle name="Normal 2 8 2 2 9 3" xfId="22598" xr:uid="{00000000-0005-0000-0000-00000A550000}"/>
    <cellStyle name="Normal 2 8 2 2_Age_Gender" xfId="22599" xr:uid="{00000000-0005-0000-0000-00000B550000}"/>
    <cellStyle name="Normal 2 8 2 3" xfId="1305" xr:uid="{00000000-0005-0000-0000-00000C550000}"/>
    <cellStyle name="Normal 2 8 2 3 10" xfId="22600" xr:uid="{00000000-0005-0000-0000-00000D550000}"/>
    <cellStyle name="Normal 2 8 2 3 10 2" xfId="22601" xr:uid="{00000000-0005-0000-0000-00000E550000}"/>
    <cellStyle name="Normal 2 8 2 3 10 3" xfId="22602" xr:uid="{00000000-0005-0000-0000-00000F550000}"/>
    <cellStyle name="Normal 2 8 2 3 11" xfId="22603" xr:uid="{00000000-0005-0000-0000-000010550000}"/>
    <cellStyle name="Normal 2 8 2 3 11 2" xfId="22604" xr:uid="{00000000-0005-0000-0000-000011550000}"/>
    <cellStyle name="Normal 2 8 2 3 12" xfId="22605" xr:uid="{00000000-0005-0000-0000-000012550000}"/>
    <cellStyle name="Normal 2 8 2 3 13" xfId="22606" xr:uid="{00000000-0005-0000-0000-000013550000}"/>
    <cellStyle name="Normal 2 8 2 3 14" xfId="22607" xr:uid="{00000000-0005-0000-0000-000014550000}"/>
    <cellStyle name="Normal 2 8 2 3 15" xfId="22608" xr:uid="{00000000-0005-0000-0000-000015550000}"/>
    <cellStyle name="Normal 2 8 2 3 16" xfId="22609" xr:uid="{00000000-0005-0000-0000-000016550000}"/>
    <cellStyle name="Normal 2 8 2 3 2" xfId="22610" xr:uid="{00000000-0005-0000-0000-000017550000}"/>
    <cellStyle name="Normal 2 8 2 3 2 10" xfId="22611" xr:uid="{00000000-0005-0000-0000-000018550000}"/>
    <cellStyle name="Normal 2 8 2 3 2 2" xfId="22612" xr:uid="{00000000-0005-0000-0000-000019550000}"/>
    <cellStyle name="Normal 2 8 2 3 2 2 2" xfId="22613" xr:uid="{00000000-0005-0000-0000-00001A550000}"/>
    <cellStyle name="Normal 2 8 2 3 2 2 2 2" xfId="22614" xr:uid="{00000000-0005-0000-0000-00001B550000}"/>
    <cellStyle name="Normal 2 8 2 3 2 2 2 2 2" xfId="22615" xr:uid="{00000000-0005-0000-0000-00001C550000}"/>
    <cellStyle name="Normal 2 8 2 3 2 2 2 2 3" xfId="22616" xr:uid="{00000000-0005-0000-0000-00001D550000}"/>
    <cellStyle name="Normal 2 8 2 3 2 2 2 3" xfId="22617" xr:uid="{00000000-0005-0000-0000-00001E550000}"/>
    <cellStyle name="Normal 2 8 2 3 2 2 3" xfId="22618" xr:uid="{00000000-0005-0000-0000-00001F550000}"/>
    <cellStyle name="Normal 2 8 2 3 2 2 3 2" xfId="22619" xr:uid="{00000000-0005-0000-0000-000020550000}"/>
    <cellStyle name="Normal 2 8 2 3 2 2 3 3" xfId="22620" xr:uid="{00000000-0005-0000-0000-000021550000}"/>
    <cellStyle name="Normal 2 8 2 3 2 2 4" xfId="22621" xr:uid="{00000000-0005-0000-0000-000022550000}"/>
    <cellStyle name="Normal 2 8 2 3 2 2 5" xfId="22622" xr:uid="{00000000-0005-0000-0000-000023550000}"/>
    <cellStyle name="Normal 2 8 2 3 2 2 6" xfId="22623" xr:uid="{00000000-0005-0000-0000-000024550000}"/>
    <cellStyle name="Normal 2 8 2 3 2 3" xfId="22624" xr:uid="{00000000-0005-0000-0000-000025550000}"/>
    <cellStyle name="Normal 2 8 2 3 2 3 2" xfId="22625" xr:uid="{00000000-0005-0000-0000-000026550000}"/>
    <cellStyle name="Normal 2 8 2 3 2 3 2 2" xfId="22626" xr:uid="{00000000-0005-0000-0000-000027550000}"/>
    <cellStyle name="Normal 2 8 2 3 2 3 2 3" xfId="22627" xr:uid="{00000000-0005-0000-0000-000028550000}"/>
    <cellStyle name="Normal 2 8 2 3 2 3 3" xfId="22628" xr:uid="{00000000-0005-0000-0000-000029550000}"/>
    <cellStyle name="Normal 2 8 2 3 2 4" xfId="22629" xr:uid="{00000000-0005-0000-0000-00002A550000}"/>
    <cellStyle name="Normal 2 8 2 3 2 4 2" xfId="22630" xr:uid="{00000000-0005-0000-0000-00002B550000}"/>
    <cellStyle name="Normal 2 8 2 3 2 4 3" xfId="22631" xr:uid="{00000000-0005-0000-0000-00002C550000}"/>
    <cellStyle name="Normal 2 8 2 3 2 5" xfId="22632" xr:uid="{00000000-0005-0000-0000-00002D550000}"/>
    <cellStyle name="Normal 2 8 2 3 2 5 2" xfId="22633" xr:uid="{00000000-0005-0000-0000-00002E550000}"/>
    <cellStyle name="Normal 2 8 2 3 2 6" xfId="22634" xr:uid="{00000000-0005-0000-0000-00002F550000}"/>
    <cellStyle name="Normal 2 8 2 3 2 7" xfId="22635" xr:uid="{00000000-0005-0000-0000-000030550000}"/>
    <cellStyle name="Normal 2 8 2 3 2 8" xfId="22636" xr:uid="{00000000-0005-0000-0000-000031550000}"/>
    <cellStyle name="Normal 2 8 2 3 2 9" xfId="22637" xr:uid="{00000000-0005-0000-0000-000032550000}"/>
    <cellStyle name="Normal 2 8 2 3 2_Age_Gender" xfId="22638" xr:uid="{00000000-0005-0000-0000-000033550000}"/>
    <cellStyle name="Normal 2 8 2 3 3" xfId="22639" xr:uid="{00000000-0005-0000-0000-000034550000}"/>
    <cellStyle name="Normal 2 8 2 3 3 2" xfId="22640" xr:uid="{00000000-0005-0000-0000-000035550000}"/>
    <cellStyle name="Normal 2 8 2 3 3 2 2" xfId="22641" xr:uid="{00000000-0005-0000-0000-000036550000}"/>
    <cellStyle name="Normal 2 8 2 3 3 2 2 2" xfId="22642" xr:uid="{00000000-0005-0000-0000-000037550000}"/>
    <cellStyle name="Normal 2 8 2 3 3 2 2 3" xfId="22643" xr:uid="{00000000-0005-0000-0000-000038550000}"/>
    <cellStyle name="Normal 2 8 2 3 3 2 3" xfId="22644" xr:uid="{00000000-0005-0000-0000-000039550000}"/>
    <cellStyle name="Normal 2 8 2 3 3 3" xfId="22645" xr:uid="{00000000-0005-0000-0000-00003A550000}"/>
    <cellStyle name="Normal 2 8 2 3 3 3 2" xfId="22646" xr:uid="{00000000-0005-0000-0000-00003B550000}"/>
    <cellStyle name="Normal 2 8 2 3 3 3 3" xfId="22647" xr:uid="{00000000-0005-0000-0000-00003C550000}"/>
    <cellStyle name="Normal 2 8 2 3 3 4" xfId="22648" xr:uid="{00000000-0005-0000-0000-00003D550000}"/>
    <cellStyle name="Normal 2 8 2 3 3 5" xfId="22649" xr:uid="{00000000-0005-0000-0000-00003E550000}"/>
    <cellStyle name="Normal 2 8 2 3 3 6" xfId="22650" xr:uid="{00000000-0005-0000-0000-00003F550000}"/>
    <cellStyle name="Normal 2 8 2 3 4" xfId="22651" xr:uid="{00000000-0005-0000-0000-000040550000}"/>
    <cellStyle name="Normal 2 8 2 3 4 2" xfId="22652" xr:uid="{00000000-0005-0000-0000-000041550000}"/>
    <cellStyle name="Normal 2 8 2 3 4 2 2" xfId="22653" xr:uid="{00000000-0005-0000-0000-000042550000}"/>
    <cellStyle name="Normal 2 8 2 3 4 2 3" xfId="22654" xr:uid="{00000000-0005-0000-0000-000043550000}"/>
    <cellStyle name="Normal 2 8 2 3 4 3" xfId="22655" xr:uid="{00000000-0005-0000-0000-000044550000}"/>
    <cellStyle name="Normal 2 8 2 3 4 4" xfId="22656" xr:uid="{00000000-0005-0000-0000-000045550000}"/>
    <cellStyle name="Normal 2 8 2 3 4 5" xfId="22657" xr:uid="{00000000-0005-0000-0000-000046550000}"/>
    <cellStyle name="Normal 2 8 2 3 5" xfId="22658" xr:uid="{00000000-0005-0000-0000-000047550000}"/>
    <cellStyle name="Normal 2 8 2 3 5 2" xfId="22659" xr:uid="{00000000-0005-0000-0000-000048550000}"/>
    <cellStyle name="Normal 2 8 2 3 5 2 2" xfId="22660" xr:uid="{00000000-0005-0000-0000-000049550000}"/>
    <cellStyle name="Normal 2 8 2 3 5 2 3" xfId="22661" xr:uid="{00000000-0005-0000-0000-00004A550000}"/>
    <cellStyle name="Normal 2 8 2 3 5 3" xfId="22662" xr:uid="{00000000-0005-0000-0000-00004B550000}"/>
    <cellStyle name="Normal 2 8 2 3 6" xfId="22663" xr:uid="{00000000-0005-0000-0000-00004C550000}"/>
    <cellStyle name="Normal 2 8 2 3 6 2" xfId="22664" xr:uid="{00000000-0005-0000-0000-00004D550000}"/>
    <cellStyle name="Normal 2 8 2 3 6 3" xfId="22665" xr:uid="{00000000-0005-0000-0000-00004E550000}"/>
    <cellStyle name="Normal 2 8 2 3 7" xfId="22666" xr:uid="{00000000-0005-0000-0000-00004F550000}"/>
    <cellStyle name="Normal 2 8 2 3 7 2" xfId="22667" xr:uid="{00000000-0005-0000-0000-000050550000}"/>
    <cellStyle name="Normal 2 8 2 3 7 3" xfId="22668" xr:uid="{00000000-0005-0000-0000-000051550000}"/>
    <cellStyle name="Normal 2 8 2 3 8" xfId="22669" xr:uid="{00000000-0005-0000-0000-000052550000}"/>
    <cellStyle name="Normal 2 8 2 3 8 2" xfId="22670" xr:uid="{00000000-0005-0000-0000-000053550000}"/>
    <cellStyle name="Normal 2 8 2 3 8 3" xfId="22671" xr:uid="{00000000-0005-0000-0000-000054550000}"/>
    <cellStyle name="Normal 2 8 2 3 9" xfId="22672" xr:uid="{00000000-0005-0000-0000-000055550000}"/>
    <cellStyle name="Normal 2 8 2 3 9 2" xfId="22673" xr:uid="{00000000-0005-0000-0000-000056550000}"/>
    <cellStyle name="Normal 2 8 2 3 9 3" xfId="22674" xr:uid="{00000000-0005-0000-0000-000057550000}"/>
    <cellStyle name="Normal 2 8 2 3_Age_Gender" xfId="22675" xr:uid="{00000000-0005-0000-0000-000058550000}"/>
    <cellStyle name="Normal 2 8 2 4" xfId="1306" xr:uid="{00000000-0005-0000-0000-000059550000}"/>
    <cellStyle name="Normal 2 8 2 4 10" xfId="22676" xr:uid="{00000000-0005-0000-0000-00005A550000}"/>
    <cellStyle name="Normal 2 8 2 4 10 2" xfId="22677" xr:uid="{00000000-0005-0000-0000-00005B550000}"/>
    <cellStyle name="Normal 2 8 2 4 10 3" xfId="22678" xr:uid="{00000000-0005-0000-0000-00005C550000}"/>
    <cellStyle name="Normal 2 8 2 4 11" xfId="22679" xr:uid="{00000000-0005-0000-0000-00005D550000}"/>
    <cellStyle name="Normal 2 8 2 4 11 2" xfId="22680" xr:uid="{00000000-0005-0000-0000-00005E550000}"/>
    <cellStyle name="Normal 2 8 2 4 12" xfId="22681" xr:uid="{00000000-0005-0000-0000-00005F550000}"/>
    <cellStyle name="Normal 2 8 2 4 13" xfId="22682" xr:uid="{00000000-0005-0000-0000-000060550000}"/>
    <cellStyle name="Normal 2 8 2 4 14" xfId="22683" xr:uid="{00000000-0005-0000-0000-000061550000}"/>
    <cellStyle name="Normal 2 8 2 4 15" xfId="22684" xr:uid="{00000000-0005-0000-0000-000062550000}"/>
    <cellStyle name="Normal 2 8 2 4 16" xfId="22685" xr:uid="{00000000-0005-0000-0000-000063550000}"/>
    <cellStyle name="Normal 2 8 2 4 2" xfId="22686" xr:uid="{00000000-0005-0000-0000-000064550000}"/>
    <cellStyle name="Normal 2 8 2 4 2 10" xfId="22687" xr:uid="{00000000-0005-0000-0000-000065550000}"/>
    <cellStyle name="Normal 2 8 2 4 2 2" xfId="22688" xr:uid="{00000000-0005-0000-0000-000066550000}"/>
    <cellStyle name="Normal 2 8 2 4 2 2 2" xfId="22689" xr:uid="{00000000-0005-0000-0000-000067550000}"/>
    <cellStyle name="Normal 2 8 2 4 2 2 2 2" xfId="22690" xr:uid="{00000000-0005-0000-0000-000068550000}"/>
    <cellStyle name="Normal 2 8 2 4 2 2 2 2 2" xfId="22691" xr:uid="{00000000-0005-0000-0000-000069550000}"/>
    <cellStyle name="Normal 2 8 2 4 2 2 2 2 3" xfId="22692" xr:uid="{00000000-0005-0000-0000-00006A550000}"/>
    <cellStyle name="Normal 2 8 2 4 2 2 2 3" xfId="22693" xr:uid="{00000000-0005-0000-0000-00006B550000}"/>
    <cellStyle name="Normal 2 8 2 4 2 2 3" xfId="22694" xr:uid="{00000000-0005-0000-0000-00006C550000}"/>
    <cellStyle name="Normal 2 8 2 4 2 2 3 2" xfId="22695" xr:uid="{00000000-0005-0000-0000-00006D550000}"/>
    <cellStyle name="Normal 2 8 2 4 2 2 3 3" xfId="22696" xr:uid="{00000000-0005-0000-0000-00006E550000}"/>
    <cellStyle name="Normal 2 8 2 4 2 2 4" xfId="22697" xr:uid="{00000000-0005-0000-0000-00006F550000}"/>
    <cellStyle name="Normal 2 8 2 4 2 2 5" xfId="22698" xr:uid="{00000000-0005-0000-0000-000070550000}"/>
    <cellStyle name="Normal 2 8 2 4 2 2 6" xfId="22699" xr:uid="{00000000-0005-0000-0000-000071550000}"/>
    <cellStyle name="Normal 2 8 2 4 2 3" xfId="22700" xr:uid="{00000000-0005-0000-0000-000072550000}"/>
    <cellStyle name="Normal 2 8 2 4 2 3 2" xfId="22701" xr:uid="{00000000-0005-0000-0000-000073550000}"/>
    <cellStyle name="Normal 2 8 2 4 2 3 2 2" xfId="22702" xr:uid="{00000000-0005-0000-0000-000074550000}"/>
    <cellStyle name="Normal 2 8 2 4 2 3 2 3" xfId="22703" xr:uid="{00000000-0005-0000-0000-000075550000}"/>
    <cellStyle name="Normal 2 8 2 4 2 3 3" xfId="22704" xr:uid="{00000000-0005-0000-0000-000076550000}"/>
    <cellStyle name="Normal 2 8 2 4 2 4" xfId="22705" xr:uid="{00000000-0005-0000-0000-000077550000}"/>
    <cellStyle name="Normal 2 8 2 4 2 4 2" xfId="22706" xr:uid="{00000000-0005-0000-0000-000078550000}"/>
    <cellStyle name="Normal 2 8 2 4 2 4 3" xfId="22707" xr:uid="{00000000-0005-0000-0000-000079550000}"/>
    <cellStyle name="Normal 2 8 2 4 2 5" xfId="22708" xr:uid="{00000000-0005-0000-0000-00007A550000}"/>
    <cellStyle name="Normal 2 8 2 4 2 5 2" xfId="22709" xr:uid="{00000000-0005-0000-0000-00007B550000}"/>
    <cellStyle name="Normal 2 8 2 4 2 6" xfId="22710" xr:uid="{00000000-0005-0000-0000-00007C550000}"/>
    <cellStyle name="Normal 2 8 2 4 2 7" xfId="22711" xr:uid="{00000000-0005-0000-0000-00007D550000}"/>
    <cellStyle name="Normal 2 8 2 4 2 8" xfId="22712" xr:uid="{00000000-0005-0000-0000-00007E550000}"/>
    <cellStyle name="Normal 2 8 2 4 2 9" xfId="22713" xr:uid="{00000000-0005-0000-0000-00007F550000}"/>
    <cellStyle name="Normal 2 8 2 4 2_Age_Gender" xfId="22714" xr:uid="{00000000-0005-0000-0000-000080550000}"/>
    <cellStyle name="Normal 2 8 2 4 3" xfId="22715" xr:uid="{00000000-0005-0000-0000-000081550000}"/>
    <cellStyle name="Normal 2 8 2 4 3 2" xfId="22716" xr:uid="{00000000-0005-0000-0000-000082550000}"/>
    <cellStyle name="Normal 2 8 2 4 3 2 2" xfId="22717" xr:uid="{00000000-0005-0000-0000-000083550000}"/>
    <cellStyle name="Normal 2 8 2 4 3 2 2 2" xfId="22718" xr:uid="{00000000-0005-0000-0000-000084550000}"/>
    <cellStyle name="Normal 2 8 2 4 3 2 2 3" xfId="22719" xr:uid="{00000000-0005-0000-0000-000085550000}"/>
    <cellStyle name="Normal 2 8 2 4 3 2 3" xfId="22720" xr:uid="{00000000-0005-0000-0000-000086550000}"/>
    <cellStyle name="Normal 2 8 2 4 3 3" xfId="22721" xr:uid="{00000000-0005-0000-0000-000087550000}"/>
    <cellStyle name="Normal 2 8 2 4 3 3 2" xfId="22722" xr:uid="{00000000-0005-0000-0000-000088550000}"/>
    <cellStyle name="Normal 2 8 2 4 3 3 3" xfId="22723" xr:uid="{00000000-0005-0000-0000-000089550000}"/>
    <cellStyle name="Normal 2 8 2 4 3 4" xfId="22724" xr:uid="{00000000-0005-0000-0000-00008A550000}"/>
    <cellStyle name="Normal 2 8 2 4 3 5" xfId="22725" xr:uid="{00000000-0005-0000-0000-00008B550000}"/>
    <cellStyle name="Normal 2 8 2 4 3 6" xfId="22726" xr:uid="{00000000-0005-0000-0000-00008C550000}"/>
    <cellStyle name="Normal 2 8 2 4 4" xfId="22727" xr:uid="{00000000-0005-0000-0000-00008D550000}"/>
    <cellStyle name="Normal 2 8 2 4 4 2" xfId="22728" xr:uid="{00000000-0005-0000-0000-00008E550000}"/>
    <cellStyle name="Normal 2 8 2 4 4 2 2" xfId="22729" xr:uid="{00000000-0005-0000-0000-00008F550000}"/>
    <cellStyle name="Normal 2 8 2 4 4 2 3" xfId="22730" xr:uid="{00000000-0005-0000-0000-000090550000}"/>
    <cellStyle name="Normal 2 8 2 4 4 3" xfId="22731" xr:uid="{00000000-0005-0000-0000-000091550000}"/>
    <cellStyle name="Normal 2 8 2 4 4 4" xfId="22732" xr:uid="{00000000-0005-0000-0000-000092550000}"/>
    <cellStyle name="Normal 2 8 2 4 4 5" xfId="22733" xr:uid="{00000000-0005-0000-0000-000093550000}"/>
    <cellStyle name="Normal 2 8 2 4 5" xfId="22734" xr:uid="{00000000-0005-0000-0000-000094550000}"/>
    <cellStyle name="Normal 2 8 2 4 5 2" xfId="22735" xr:uid="{00000000-0005-0000-0000-000095550000}"/>
    <cellStyle name="Normal 2 8 2 4 5 2 2" xfId="22736" xr:uid="{00000000-0005-0000-0000-000096550000}"/>
    <cellStyle name="Normal 2 8 2 4 5 2 3" xfId="22737" xr:uid="{00000000-0005-0000-0000-000097550000}"/>
    <cellStyle name="Normal 2 8 2 4 5 3" xfId="22738" xr:uid="{00000000-0005-0000-0000-000098550000}"/>
    <cellStyle name="Normal 2 8 2 4 6" xfId="22739" xr:uid="{00000000-0005-0000-0000-000099550000}"/>
    <cellStyle name="Normal 2 8 2 4 6 2" xfId="22740" xr:uid="{00000000-0005-0000-0000-00009A550000}"/>
    <cellStyle name="Normal 2 8 2 4 6 3" xfId="22741" xr:uid="{00000000-0005-0000-0000-00009B550000}"/>
    <cellStyle name="Normal 2 8 2 4 7" xfId="22742" xr:uid="{00000000-0005-0000-0000-00009C550000}"/>
    <cellStyle name="Normal 2 8 2 4 7 2" xfId="22743" xr:uid="{00000000-0005-0000-0000-00009D550000}"/>
    <cellStyle name="Normal 2 8 2 4 7 3" xfId="22744" xr:uid="{00000000-0005-0000-0000-00009E550000}"/>
    <cellStyle name="Normal 2 8 2 4 8" xfId="22745" xr:uid="{00000000-0005-0000-0000-00009F550000}"/>
    <cellStyle name="Normal 2 8 2 4 8 2" xfId="22746" xr:uid="{00000000-0005-0000-0000-0000A0550000}"/>
    <cellStyle name="Normal 2 8 2 4 8 3" xfId="22747" xr:uid="{00000000-0005-0000-0000-0000A1550000}"/>
    <cellStyle name="Normal 2 8 2 4 9" xfId="22748" xr:uid="{00000000-0005-0000-0000-0000A2550000}"/>
    <cellStyle name="Normal 2 8 2 4 9 2" xfId="22749" xr:uid="{00000000-0005-0000-0000-0000A3550000}"/>
    <cellStyle name="Normal 2 8 2 4 9 3" xfId="22750" xr:uid="{00000000-0005-0000-0000-0000A4550000}"/>
    <cellStyle name="Normal 2 8 2 4_Age_Gender" xfId="22751" xr:uid="{00000000-0005-0000-0000-0000A5550000}"/>
    <cellStyle name="Normal 2 8 2 5" xfId="1307" xr:uid="{00000000-0005-0000-0000-0000A6550000}"/>
    <cellStyle name="Normal 2 8 2 5 2" xfId="22752" xr:uid="{00000000-0005-0000-0000-0000A7550000}"/>
    <cellStyle name="Normal 2 8 2 5 2 2" xfId="22753" xr:uid="{00000000-0005-0000-0000-0000A8550000}"/>
    <cellStyle name="Normal 2 8 2 5 2 2 2" xfId="22754" xr:uid="{00000000-0005-0000-0000-0000A9550000}"/>
    <cellStyle name="Normal 2 8 2 5 2 2 3" xfId="22755" xr:uid="{00000000-0005-0000-0000-0000AA550000}"/>
    <cellStyle name="Normal 2 8 2 5 2 3" xfId="22756" xr:uid="{00000000-0005-0000-0000-0000AB550000}"/>
    <cellStyle name="Normal 2 8 2 5 2 4" xfId="22757" xr:uid="{00000000-0005-0000-0000-0000AC550000}"/>
    <cellStyle name="Normal 2 8 2 5 2 5" xfId="22758" xr:uid="{00000000-0005-0000-0000-0000AD550000}"/>
    <cellStyle name="Normal 2 8 2 5 3" xfId="22759" xr:uid="{00000000-0005-0000-0000-0000AE550000}"/>
    <cellStyle name="Normal 2 8 2 5 3 2" xfId="22760" xr:uid="{00000000-0005-0000-0000-0000AF550000}"/>
    <cellStyle name="Normal 2 8 2 5 3 3" xfId="22761" xr:uid="{00000000-0005-0000-0000-0000B0550000}"/>
    <cellStyle name="Normal 2 8 2 5 4" xfId="22762" xr:uid="{00000000-0005-0000-0000-0000B1550000}"/>
    <cellStyle name="Normal 2 8 2 5 5" xfId="22763" xr:uid="{00000000-0005-0000-0000-0000B2550000}"/>
    <cellStyle name="Normal 2 8 2 5 6" xfId="22764" xr:uid="{00000000-0005-0000-0000-0000B3550000}"/>
    <cellStyle name="Normal 2 8 2 6" xfId="22765" xr:uid="{00000000-0005-0000-0000-0000B4550000}"/>
    <cellStyle name="Normal 2 8 2 6 2" xfId="22766" xr:uid="{00000000-0005-0000-0000-0000B5550000}"/>
    <cellStyle name="Normal 2 8 2 6 2 2" xfId="22767" xr:uid="{00000000-0005-0000-0000-0000B6550000}"/>
    <cellStyle name="Normal 2 8 2 6 2 3" xfId="22768" xr:uid="{00000000-0005-0000-0000-0000B7550000}"/>
    <cellStyle name="Normal 2 8 2 6 3" xfId="22769" xr:uid="{00000000-0005-0000-0000-0000B8550000}"/>
    <cellStyle name="Normal 2 8 2 6 4" xfId="22770" xr:uid="{00000000-0005-0000-0000-0000B9550000}"/>
    <cellStyle name="Normal 2 8 2 6 5" xfId="22771" xr:uid="{00000000-0005-0000-0000-0000BA550000}"/>
    <cellStyle name="Normal 2 8 2 7" xfId="22772" xr:uid="{00000000-0005-0000-0000-0000BB550000}"/>
    <cellStyle name="Normal 2 8 2 7 2" xfId="22773" xr:uid="{00000000-0005-0000-0000-0000BC550000}"/>
    <cellStyle name="Normal 2 8 2 7 3" xfId="22774" xr:uid="{00000000-0005-0000-0000-0000BD550000}"/>
    <cellStyle name="Normal 2 8 2 8" xfId="22775" xr:uid="{00000000-0005-0000-0000-0000BE550000}"/>
    <cellStyle name="Normal 2 8 2 9" xfId="22776" xr:uid="{00000000-0005-0000-0000-0000BF550000}"/>
    <cellStyle name="Normal 2 8 3" xfId="1308" xr:uid="{00000000-0005-0000-0000-0000C0550000}"/>
    <cellStyle name="Normal 2 8 3 2" xfId="1309" xr:uid="{00000000-0005-0000-0000-0000C1550000}"/>
    <cellStyle name="Normal 2 8 3 2 2" xfId="22777" xr:uid="{00000000-0005-0000-0000-0000C2550000}"/>
    <cellStyle name="Normal 2 8 3 2 2 2" xfId="22778" xr:uid="{00000000-0005-0000-0000-0000C3550000}"/>
    <cellStyle name="Normal 2 8 3 2 2 2 2" xfId="22779" xr:uid="{00000000-0005-0000-0000-0000C4550000}"/>
    <cellStyle name="Normal 2 8 3 2 2 2 3" xfId="22780" xr:uid="{00000000-0005-0000-0000-0000C5550000}"/>
    <cellStyle name="Normal 2 8 3 2 2 3" xfId="22781" xr:uid="{00000000-0005-0000-0000-0000C6550000}"/>
    <cellStyle name="Normal 2 8 3 2 2 4" xfId="22782" xr:uid="{00000000-0005-0000-0000-0000C7550000}"/>
    <cellStyle name="Normal 2 8 3 2 2 5" xfId="22783" xr:uid="{00000000-0005-0000-0000-0000C8550000}"/>
    <cellStyle name="Normal 2 8 3 2 3" xfId="22784" xr:uid="{00000000-0005-0000-0000-0000C9550000}"/>
    <cellStyle name="Normal 2 8 3 2 3 2" xfId="22785" xr:uid="{00000000-0005-0000-0000-0000CA550000}"/>
    <cellStyle name="Normal 2 8 3 2 3 3" xfId="22786" xr:uid="{00000000-0005-0000-0000-0000CB550000}"/>
    <cellStyle name="Normal 2 8 3 2 4" xfId="22787" xr:uid="{00000000-0005-0000-0000-0000CC550000}"/>
    <cellStyle name="Normal 2 8 3 2 5" xfId="22788" xr:uid="{00000000-0005-0000-0000-0000CD550000}"/>
    <cellStyle name="Normal 2 8 3 2 6" xfId="22789" xr:uid="{00000000-0005-0000-0000-0000CE550000}"/>
    <cellStyle name="Normal 2 8 3 3" xfId="22790" xr:uid="{00000000-0005-0000-0000-0000CF550000}"/>
    <cellStyle name="Normal 2 8 3 3 2" xfId="22791" xr:uid="{00000000-0005-0000-0000-0000D0550000}"/>
    <cellStyle name="Normal 2 8 3 3 2 2" xfId="22792" xr:uid="{00000000-0005-0000-0000-0000D1550000}"/>
    <cellStyle name="Normal 2 8 3 3 2 3" xfId="22793" xr:uid="{00000000-0005-0000-0000-0000D2550000}"/>
    <cellStyle name="Normal 2 8 3 3 3" xfId="22794" xr:uid="{00000000-0005-0000-0000-0000D3550000}"/>
    <cellStyle name="Normal 2 8 3 3 4" xfId="22795" xr:uid="{00000000-0005-0000-0000-0000D4550000}"/>
    <cellStyle name="Normal 2 8 3 3 5" xfId="22796" xr:uid="{00000000-0005-0000-0000-0000D5550000}"/>
    <cellStyle name="Normal 2 8 3 4" xfId="22797" xr:uid="{00000000-0005-0000-0000-0000D6550000}"/>
    <cellStyle name="Normal 2 8 3 4 2" xfId="22798" xr:uid="{00000000-0005-0000-0000-0000D7550000}"/>
    <cellStyle name="Normal 2 8 3 4 3" xfId="22799" xr:uid="{00000000-0005-0000-0000-0000D8550000}"/>
    <cellStyle name="Normal 2 8 3 5" xfId="22800" xr:uid="{00000000-0005-0000-0000-0000D9550000}"/>
    <cellStyle name="Normal 2 8 3 6" xfId="22801" xr:uid="{00000000-0005-0000-0000-0000DA550000}"/>
    <cellStyle name="Normal 2 8 3 7" xfId="22802" xr:uid="{00000000-0005-0000-0000-0000DB550000}"/>
    <cellStyle name="Normal 2 8 4" xfId="1310" xr:uid="{00000000-0005-0000-0000-0000DC550000}"/>
    <cellStyle name="Normal 2 8 4 2" xfId="1311" xr:uid="{00000000-0005-0000-0000-0000DD550000}"/>
    <cellStyle name="Normal 2 8 4 2 2" xfId="22803" xr:uid="{00000000-0005-0000-0000-0000DE550000}"/>
    <cellStyle name="Normal 2 8 4 2 2 2" xfId="22804" xr:uid="{00000000-0005-0000-0000-0000DF550000}"/>
    <cellStyle name="Normal 2 8 4 2 2 2 2" xfId="22805" xr:uid="{00000000-0005-0000-0000-0000E0550000}"/>
    <cellStyle name="Normal 2 8 4 2 2 2 3" xfId="22806" xr:uid="{00000000-0005-0000-0000-0000E1550000}"/>
    <cellStyle name="Normal 2 8 4 2 2 3" xfId="22807" xr:uid="{00000000-0005-0000-0000-0000E2550000}"/>
    <cellStyle name="Normal 2 8 4 2 2 4" xfId="22808" xr:uid="{00000000-0005-0000-0000-0000E3550000}"/>
    <cellStyle name="Normal 2 8 4 2 2 5" xfId="22809" xr:uid="{00000000-0005-0000-0000-0000E4550000}"/>
    <cellStyle name="Normal 2 8 4 2 3" xfId="22810" xr:uid="{00000000-0005-0000-0000-0000E5550000}"/>
    <cellStyle name="Normal 2 8 4 2 3 2" xfId="22811" xr:uid="{00000000-0005-0000-0000-0000E6550000}"/>
    <cellStyle name="Normal 2 8 4 2 3 3" xfId="22812" xr:uid="{00000000-0005-0000-0000-0000E7550000}"/>
    <cellStyle name="Normal 2 8 4 2 4" xfId="22813" xr:uid="{00000000-0005-0000-0000-0000E8550000}"/>
    <cellStyle name="Normal 2 8 4 2 5" xfId="22814" xr:uid="{00000000-0005-0000-0000-0000E9550000}"/>
    <cellStyle name="Normal 2 8 4 2 6" xfId="22815" xr:uid="{00000000-0005-0000-0000-0000EA550000}"/>
    <cellStyle name="Normal 2 8 4 3" xfId="22816" xr:uid="{00000000-0005-0000-0000-0000EB550000}"/>
    <cellStyle name="Normal 2 8 4 3 2" xfId="22817" xr:uid="{00000000-0005-0000-0000-0000EC550000}"/>
    <cellStyle name="Normal 2 8 4 3 2 2" xfId="22818" xr:uid="{00000000-0005-0000-0000-0000ED550000}"/>
    <cellStyle name="Normal 2 8 4 3 2 3" xfId="22819" xr:uid="{00000000-0005-0000-0000-0000EE550000}"/>
    <cellStyle name="Normal 2 8 4 3 3" xfId="22820" xr:uid="{00000000-0005-0000-0000-0000EF550000}"/>
    <cellStyle name="Normal 2 8 4 3 4" xfId="22821" xr:uid="{00000000-0005-0000-0000-0000F0550000}"/>
    <cellStyle name="Normal 2 8 4 3 5" xfId="22822" xr:uid="{00000000-0005-0000-0000-0000F1550000}"/>
    <cellStyle name="Normal 2 8 4 4" xfId="22823" xr:uid="{00000000-0005-0000-0000-0000F2550000}"/>
    <cellStyle name="Normal 2 8 4 4 2" xfId="22824" xr:uid="{00000000-0005-0000-0000-0000F3550000}"/>
    <cellStyle name="Normal 2 8 4 4 3" xfId="22825" xr:uid="{00000000-0005-0000-0000-0000F4550000}"/>
    <cellStyle name="Normal 2 8 4 5" xfId="22826" xr:uid="{00000000-0005-0000-0000-0000F5550000}"/>
    <cellStyle name="Normal 2 8 4 6" xfId="22827" xr:uid="{00000000-0005-0000-0000-0000F6550000}"/>
    <cellStyle name="Normal 2 8 4 7" xfId="22828" xr:uid="{00000000-0005-0000-0000-0000F7550000}"/>
    <cellStyle name="Normal 2 8 5" xfId="22829" xr:uid="{00000000-0005-0000-0000-0000F8550000}"/>
    <cellStyle name="Normal 2 8 5 10" xfId="22830" xr:uid="{00000000-0005-0000-0000-0000F9550000}"/>
    <cellStyle name="Normal 2 8 5 2" xfId="22831" xr:uid="{00000000-0005-0000-0000-0000FA550000}"/>
    <cellStyle name="Normal 2 8 5 2 2" xfId="22832" xr:uid="{00000000-0005-0000-0000-0000FB550000}"/>
    <cellStyle name="Normal 2 8 5 2 2 2" xfId="22833" xr:uid="{00000000-0005-0000-0000-0000FC550000}"/>
    <cellStyle name="Normal 2 8 5 2 2 2 2" xfId="22834" xr:uid="{00000000-0005-0000-0000-0000FD550000}"/>
    <cellStyle name="Normal 2 8 5 2 2 2 3" xfId="22835" xr:uid="{00000000-0005-0000-0000-0000FE550000}"/>
    <cellStyle name="Normal 2 8 5 2 2 3" xfId="22836" xr:uid="{00000000-0005-0000-0000-0000FF550000}"/>
    <cellStyle name="Normal 2 8 5 2 3" xfId="22837" xr:uid="{00000000-0005-0000-0000-000000560000}"/>
    <cellStyle name="Normal 2 8 5 2 3 2" xfId="22838" xr:uid="{00000000-0005-0000-0000-000001560000}"/>
    <cellStyle name="Normal 2 8 5 2 3 3" xfId="22839" xr:uid="{00000000-0005-0000-0000-000002560000}"/>
    <cellStyle name="Normal 2 8 5 2 4" xfId="22840" xr:uid="{00000000-0005-0000-0000-000003560000}"/>
    <cellStyle name="Normal 2 8 5 2 5" xfId="22841" xr:uid="{00000000-0005-0000-0000-000004560000}"/>
    <cellStyle name="Normal 2 8 5 2 6" xfId="22842" xr:uid="{00000000-0005-0000-0000-000005560000}"/>
    <cellStyle name="Normal 2 8 5 3" xfId="22843" xr:uid="{00000000-0005-0000-0000-000006560000}"/>
    <cellStyle name="Normal 2 8 5 3 2" xfId="22844" xr:uid="{00000000-0005-0000-0000-000007560000}"/>
    <cellStyle name="Normal 2 8 5 3 2 2" xfId="22845" xr:uid="{00000000-0005-0000-0000-000008560000}"/>
    <cellStyle name="Normal 2 8 5 3 2 3" xfId="22846" xr:uid="{00000000-0005-0000-0000-000009560000}"/>
    <cellStyle name="Normal 2 8 5 3 3" xfId="22847" xr:uid="{00000000-0005-0000-0000-00000A560000}"/>
    <cellStyle name="Normal 2 8 5 4" xfId="22848" xr:uid="{00000000-0005-0000-0000-00000B560000}"/>
    <cellStyle name="Normal 2 8 5 4 2" xfId="22849" xr:uid="{00000000-0005-0000-0000-00000C560000}"/>
    <cellStyle name="Normal 2 8 5 4 3" xfId="22850" xr:uid="{00000000-0005-0000-0000-00000D560000}"/>
    <cellStyle name="Normal 2 8 5 5" xfId="22851" xr:uid="{00000000-0005-0000-0000-00000E560000}"/>
    <cellStyle name="Normal 2 8 5 5 2" xfId="22852" xr:uid="{00000000-0005-0000-0000-00000F560000}"/>
    <cellStyle name="Normal 2 8 5 6" xfId="22853" xr:uid="{00000000-0005-0000-0000-000010560000}"/>
    <cellStyle name="Normal 2 8 5 7" xfId="22854" xr:uid="{00000000-0005-0000-0000-000011560000}"/>
    <cellStyle name="Normal 2 8 5 8" xfId="22855" xr:uid="{00000000-0005-0000-0000-000012560000}"/>
    <cellStyle name="Normal 2 8 5 9" xfId="22856" xr:uid="{00000000-0005-0000-0000-000013560000}"/>
    <cellStyle name="Normal 2 8 5_Age_Gender" xfId="22857" xr:uid="{00000000-0005-0000-0000-000014560000}"/>
    <cellStyle name="Normal 2 8 6" xfId="22858" xr:uid="{00000000-0005-0000-0000-000015560000}"/>
    <cellStyle name="Normal 2 8 6 2" xfId="22859" xr:uid="{00000000-0005-0000-0000-000016560000}"/>
    <cellStyle name="Normal 2 8 6 2 2" xfId="22860" xr:uid="{00000000-0005-0000-0000-000017560000}"/>
    <cellStyle name="Normal 2 8 6 2 2 2" xfId="22861" xr:uid="{00000000-0005-0000-0000-000018560000}"/>
    <cellStyle name="Normal 2 8 6 2 2 3" xfId="22862" xr:uid="{00000000-0005-0000-0000-000019560000}"/>
    <cellStyle name="Normal 2 8 6 2 3" xfId="22863" xr:uid="{00000000-0005-0000-0000-00001A560000}"/>
    <cellStyle name="Normal 2 8 6 3" xfId="22864" xr:uid="{00000000-0005-0000-0000-00001B560000}"/>
    <cellStyle name="Normal 2 8 6 3 2" xfId="22865" xr:uid="{00000000-0005-0000-0000-00001C560000}"/>
    <cellStyle name="Normal 2 8 6 3 3" xfId="22866" xr:uid="{00000000-0005-0000-0000-00001D560000}"/>
    <cellStyle name="Normal 2 8 6 4" xfId="22867" xr:uid="{00000000-0005-0000-0000-00001E560000}"/>
    <cellStyle name="Normal 2 8 6 5" xfId="22868" xr:uid="{00000000-0005-0000-0000-00001F560000}"/>
    <cellStyle name="Normal 2 8 6 6" xfId="22869" xr:uid="{00000000-0005-0000-0000-000020560000}"/>
    <cellStyle name="Normal 2 8 7" xfId="22870" xr:uid="{00000000-0005-0000-0000-000021560000}"/>
    <cellStyle name="Normal 2 8 7 2" xfId="22871" xr:uid="{00000000-0005-0000-0000-000022560000}"/>
    <cellStyle name="Normal 2 8 7 2 2" xfId="22872" xr:uid="{00000000-0005-0000-0000-000023560000}"/>
    <cellStyle name="Normal 2 8 7 2 3" xfId="22873" xr:uid="{00000000-0005-0000-0000-000024560000}"/>
    <cellStyle name="Normal 2 8 7 3" xfId="22874" xr:uid="{00000000-0005-0000-0000-000025560000}"/>
    <cellStyle name="Normal 2 8 7 4" xfId="22875" xr:uid="{00000000-0005-0000-0000-000026560000}"/>
    <cellStyle name="Normal 2 8 7 5" xfId="22876" xr:uid="{00000000-0005-0000-0000-000027560000}"/>
    <cellStyle name="Normal 2 8 8" xfId="22877" xr:uid="{00000000-0005-0000-0000-000028560000}"/>
    <cellStyle name="Normal 2 8 8 2" xfId="22878" xr:uid="{00000000-0005-0000-0000-000029560000}"/>
    <cellStyle name="Normal 2 8 8 2 2" xfId="22879" xr:uid="{00000000-0005-0000-0000-00002A560000}"/>
    <cellStyle name="Normal 2 8 8 2 3" xfId="22880" xr:uid="{00000000-0005-0000-0000-00002B560000}"/>
    <cellStyle name="Normal 2 8 8 3" xfId="22881" xr:uid="{00000000-0005-0000-0000-00002C560000}"/>
    <cellStyle name="Normal 2 8 9" xfId="22882" xr:uid="{00000000-0005-0000-0000-00002D560000}"/>
    <cellStyle name="Normal 2 8 9 2" xfId="22883" xr:uid="{00000000-0005-0000-0000-00002E560000}"/>
    <cellStyle name="Normal 2 8 9 3" xfId="22884" xr:uid="{00000000-0005-0000-0000-00002F560000}"/>
    <cellStyle name="Normal 2 8_Age_Gender" xfId="22885" xr:uid="{00000000-0005-0000-0000-000030560000}"/>
    <cellStyle name="Normal 2 9" xfId="364" xr:uid="{00000000-0005-0000-0000-000031560000}"/>
    <cellStyle name="Normal 2 9 10" xfId="22886" xr:uid="{00000000-0005-0000-0000-000032560000}"/>
    <cellStyle name="Normal 2 9 10 2" xfId="22887" xr:uid="{00000000-0005-0000-0000-000033560000}"/>
    <cellStyle name="Normal 2 9 10 3" xfId="22888" xr:uid="{00000000-0005-0000-0000-000034560000}"/>
    <cellStyle name="Normal 2 9 11" xfId="22889" xr:uid="{00000000-0005-0000-0000-000035560000}"/>
    <cellStyle name="Normal 2 9 11 2" xfId="22890" xr:uid="{00000000-0005-0000-0000-000036560000}"/>
    <cellStyle name="Normal 2 9 12" xfId="22891" xr:uid="{00000000-0005-0000-0000-000037560000}"/>
    <cellStyle name="Normal 2 9 13" xfId="22892" xr:uid="{00000000-0005-0000-0000-000038560000}"/>
    <cellStyle name="Normal 2 9 14" xfId="22893" xr:uid="{00000000-0005-0000-0000-000039560000}"/>
    <cellStyle name="Normal 2 9 15" xfId="22894" xr:uid="{00000000-0005-0000-0000-00003A560000}"/>
    <cellStyle name="Normal 2 9 16" xfId="22895" xr:uid="{00000000-0005-0000-0000-00003B560000}"/>
    <cellStyle name="Normal 2 9 2" xfId="22896" xr:uid="{00000000-0005-0000-0000-00003C560000}"/>
    <cellStyle name="Normal 2 9 2 10" xfId="22897" xr:uid="{00000000-0005-0000-0000-00003D560000}"/>
    <cellStyle name="Normal 2 9 2 2" xfId="22898" xr:uid="{00000000-0005-0000-0000-00003E560000}"/>
    <cellStyle name="Normal 2 9 2 2 2" xfId="22899" xr:uid="{00000000-0005-0000-0000-00003F560000}"/>
    <cellStyle name="Normal 2 9 2 2 2 2" xfId="22900" xr:uid="{00000000-0005-0000-0000-000040560000}"/>
    <cellStyle name="Normal 2 9 2 2 2 2 2" xfId="22901" xr:uid="{00000000-0005-0000-0000-000041560000}"/>
    <cellStyle name="Normal 2 9 2 2 2 2 3" xfId="22902" xr:uid="{00000000-0005-0000-0000-000042560000}"/>
    <cellStyle name="Normal 2 9 2 2 2 3" xfId="22903" xr:uid="{00000000-0005-0000-0000-000043560000}"/>
    <cellStyle name="Normal 2 9 2 2 3" xfId="22904" xr:uid="{00000000-0005-0000-0000-000044560000}"/>
    <cellStyle name="Normal 2 9 2 2 3 2" xfId="22905" xr:uid="{00000000-0005-0000-0000-000045560000}"/>
    <cellStyle name="Normal 2 9 2 2 3 3" xfId="22906" xr:uid="{00000000-0005-0000-0000-000046560000}"/>
    <cellStyle name="Normal 2 9 2 2 4" xfId="22907" xr:uid="{00000000-0005-0000-0000-000047560000}"/>
    <cellStyle name="Normal 2 9 2 2 5" xfId="22908" xr:uid="{00000000-0005-0000-0000-000048560000}"/>
    <cellStyle name="Normal 2 9 2 2 6" xfId="22909" xr:uid="{00000000-0005-0000-0000-000049560000}"/>
    <cellStyle name="Normal 2 9 2 3" xfId="22910" xr:uid="{00000000-0005-0000-0000-00004A560000}"/>
    <cellStyle name="Normal 2 9 2 3 2" xfId="22911" xr:uid="{00000000-0005-0000-0000-00004B560000}"/>
    <cellStyle name="Normal 2 9 2 3 2 2" xfId="22912" xr:uid="{00000000-0005-0000-0000-00004C560000}"/>
    <cellStyle name="Normal 2 9 2 3 2 3" xfId="22913" xr:uid="{00000000-0005-0000-0000-00004D560000}"/>
    <cellStyle name="Normal 2 9 2 3 3" xfId="22914" xr:uid="{00000000-0005-0000-0000-00004E560000}"/>
    <cellStyle name="Normal 2 9 2 4" xfId="22915" xr:uid="{00000000-0005-0000-0000-00004F560000}"/>
    <cellStyle name="Normal 2 9 2 4 2" xfId="22916" xr:uid="{00000000-0005-0000-0000-000050560000}"/>
    <cellStyle name="Normal 2 9 2 4 3" xfId="22917" xr:uid="{00000000-0005-0000-0000-000051560000}"/>
    <cellStyle name="Normal 2 9 2 5" xfId="22918" xr:uid="{00000000-0005-0000-0000-000052560000}"/>
    <cellStyle name="Normal 2 9 2 5 2" xfId="22919" xr:uid="{00000000-0005-0000-0000-000053560000}"/>
    <cellStyle name="Normal 2 9 2 6" xfId="22920" xr:uid="{00000000-0005-0000-0000-000054560000}"/>
    <cellStyle name="Normal 2 9 2 7" xfId="22921" xr:uid="{00000000-0005-0000-0000-000055560000}"/>
    <cellStyle name="Normal 2 9 2 8" xfId="22922" xr:uid="{00000000-0005-0000-0000-000056560000}"/>
    <cellStyle name="Normal 2 9 2 9" xfId="22923" xr:uid="{00000000-0005-0000-0000-000057560000}"/>
    <cellStyle name="Normal 2 9 2_Age_Gender" xfId="22924" xr:uid="{00000000-0005-0000-0000-000058560000}"/>
    <cellStyle name="Normal 2 9 3" xfId="22925" xr:uid="{00000000-0005-0000-0000-000059560000}"/>
    <cellStyle name="Normal 2 9 3 2" xfId="22926" xr:uid="{00000000-0005-0000-0000-00005A560000}"/>
    <cellStyle name="Normal 2 9 3 2 2" xfId="22927" xr:uid="{00000000-0005-0000-0000-00005B560000}"/>
    <cellStyle name="Normal 2 9 3 2 2 2" xfId="22928" xr:uid="{00000000-0005-0000-0000-00005C560000}"/>
    <cellStyle name="Normal 2 9 3 2 2 3" xfId="22929" xr:uid="{00000000-0005-0000-0000-00005D560000}"/>
    <cellStyle name="Normal 2 9 3 2 3" xfId="22930" xr:uid="{00000000-0005-0000-0000-00005E560000}"/>
    <cellStyle name="Normal 2 9 3 3" xfId="22931" xr:uid="{00000000-0005-0000-0000-00005F560000}"/>
    <cellStyle name="Normal 2 9 3 3 2" xfId="22932" xr:uid="{00000000-0005-0000-0000-000060560000}"/>
    <cellStyle name="Normal 2 9 3 3 3" xfId="22933" xr:uid="{00000000-0005-0000-0000-000061560000}"/>
    <cellStyle name="Normal 2 9 3 4" xfId="22934" xr:uid="{00000000-0005-0000-0000-000062560000}"/>
    <cellStyle name="Normal 2 9 3 5" xfId="22935" xr:uid="{00000000-0005-0000-0000-000063560000}"/>
    <cellStyle name="Normal 2 9 3 6" xfId="22936" xr:uid="{00000000-0005-0000-0000-000064560000}"/>
    <cellStyle name="Normal 2 9 4" xfId="22937" xr:uid="{00000000-0005-0000-0000-000065560000}"/>
    <cellStyle name="Normal 2 9 4 2" xfId="22938" xr:uid="{00000000-0005-0000-0000-000066560000}"/>
    <cellStyle name="Normal 2 9 4 2 2" xfId="22939" xr:uid="{00000000-0005-0000-0000-000067560000}"/>
    <cellStyle name="Normal 2 9 4 2 3" xfId="22940" xr:uid="{00000000-0005-0000-0000-000068560000}"/>
    <cellStyle name="Normal 2 9 4 3" xfId="22941" xr:uid="{00000000-0005-0000-0000-000069560000}"/>
    <cellStyle name="Normal 2 9 4 4" xfId="22942" xr:uid="{00000000-0005-0000-0000-00006A560000}"/>
    <cellStyle name="Normal 2 9 4 5" xfId="22943" xr:uid="{00000000-0005-0000-0000-00006B560000}"/>
    <cellStyle name="Normal 2 9 5" xfId="22944" xr:uid="{00000000-0005-0000-0000-00006C560000}"/>
    <cellStyle name="Normal 2 9 5 2" xfId="22945" xr:uid="{00000000-0005-0000-0000-00006D560000}"/>
    <cellStyle name="Normal 2 9 5 2 2" xfId="22946" xr:uid="{00000000-0005-0000-0000-00006E560000}"/>
    <cellStyle name="Normal 2 9 5 2 3" xfId="22947" xr:uid="{00000000-0005-0000-0000-00006F560000}"/>
    <cellStyle name="Normal 2 9 5 3" xfId="22948" xr:uid="{00000000-0005-0000-0000-000070560000}"/>
    <cellStyle name="Normal 2 9 6" xfId="22949" xr:uid="{00000000-0005-0000-0000-000071560000}"/>
    <cellStyle name="Normal 2 9 6 2" xfId="22950" xr:uid="{00000000-0005-0000-0000-000072560000}"/>
    <cellStyle name="Normal 2 9 6 3" xfId="22951" xr:uid="{00000000-0005-0000-0000-000073560000}"/>
    <cellStyle name="Normal 2 9 7" xfId="22952" xr:uid="{00000000-0005-0000-0000-000074560000}"/>
    <cellStyle name="Normal 2 9 7 2" xfId="22953" xr:uid="{00000000-0005-0000-0000-000075560000}"/>
    <cellStyle name="Normal 2 9 7 3" xfId="22954" xr:uid="{00000000-0005-0000-0000-000076560000}"/>
    <cellStyle name="Normal 2 9 8" xfId="22955" xr:uid="{00000000-0005-0000-0000-000077560000}"/>
    <cellStyle name="Normal 2 9 8 2" xfId="22956" xr:uid="{00000000-0005-0000-0000-000078560000}"/>
    <cellStyle name="Normal 2 9 8 3" xfId="22957" xr:uid="{00000000-0005-0000-0000-000079560000}"/>
    <cellStyle name="Normal 2 9 9" xfId="22958" xr:uid="{00000000-0005-0000-0000-00007A560000}"/>
    <cellStyle name="Normal 2 9 9 2" xfId="22959" xr:uid="{00000000-0005-0000-0000-00007B560000}"/>
    <cellStyle name="Normal 2 9 9 3" xfId="22960" xr:uid="{00000000-0005-0000-0000-00007C560000}"/>
    <cellStyle name="Normal 2 9_Age_Gender" xfId="22961" xr:uid="{00000000-0005-0000-0000-00007D560000}"/>
    <cellStyle name="Normal 2_Age_Gender" xfId="22962" xr:uid="{00000000-0005-0000-0000-00007E560000}"/>
    <cellStyle name="Normal 20" xfId="614" xr:uid="{00000000-0005-0000-0000-00007F560000}"/>
    <cellStyle name="Normal 20 2" xfId="365" xr:uid="{00000000-0005-0000-0000-000080560000}"/>
    <cellStyle name="Normal 20 2 2" xfId="1312" xr:uid="{00000000-0005-0000-0000-000081560000}"/>
    <cellStyle name="Normal 20 2 2 2" xfId="1313" xr:uid="{00000000-0005-0000-0000-000082560000}"/>
    <cellStyle name="Normal 20 2 2 2 2" xfId="22963" xr:uid="{00000000-0005-0000-0000-000083560000}"/>
    <cellStyle name="Normal 20 2 2 2 2 2" xfId="22964" xr:uid="{00000000-0005-0000-0000-000084560000}"/>
    <cellStyle name="Normal 20 2 2 2 2 2 2" xfId="22965" xr:uid="{00000000-0005-0000-0000-000085560000}"/>
    <cellStyle name="Normal 20 2 2 2 2 2 3" xfId="22966" xr:uid="{00000000-0005-0000-0000-000086560000}"/>
    <cellStyle name="Normal 20 2 2 2 2 3" xfId="22967" xr:uid="{00000000-0005-0000-0000-000087560000}"/>
    <cellStyle name="Normal 20 2 2 2 2 4" xfId="22968" xr:uid="{00000000-0005-0000-0000-000088560000}"/>
    <cellStyle name="Normal 20 2 2 2 2 5" xfId="22969" xr:uid="{00000000-0005-0000-0000-000089560000}"/>
    <cellStyle name="Normal 20 2 2 2 3" xfId="22970" xr:uid="{00000000-0005-0000-0000-00008A560000}"/>
    <cellStyle name="Normal 20 2 2 2 3 2" xfId="22971" xr:uid="{00000000-0005-0000-0000-00008B560000}"/>
    <cellStyle name="Normal 20 2 2 2 3 3" xfId="22972" xr:uid="{00000000-0005-0000-0000-00008C560000}"/>
    <cellStyle name="Normal 20 2 2 2 4" xfId="22973" xr:uid="{00000000-0005-0000-0000-00008D560000}"/>
    <cellStyle name="Normal 20 2 2 2 5" xfId="22974" xr:uid="{00000000-0005-0000-0000-00008E560000}"/>
    <cellStyle name="Normal 20 2 2 2 6" xfId="22975" xr:uid="{00000000-0005-0000-0000-00008F560000}"/>
    <cellStyle name="Normal 20 2 2 3" xfId="22976" xr:uid="{00000000-0005-0000-0000-000090560000}"/>
    <cellStyle name="Normal 20 2 2 3 2" xfId="22977" xr:uid="{00000000-0005-0000-0000-000091560000}"/>
    <cellStyle name="Normal 20 2 2 3 2 2" xfId="22978" xr:uid="{00000000-0005-0000-0000-000092560000}"/>
    <cellStyle name="Normal 20 2 2 3 2 3" xfId="22979" xr:uid="{00000000-0005-0000-0000-000093560000}"/>
    <cellStyle name="Normal 20 2 2 3 3" xfId="22980" xr:uid="{00000000-0005-0000-0000-000094560000}"/>
    <cellStyle name="Normal 20 2 2 3 4" xfId="22981" xr:uid="{00000000-0005-0000-0000-000095560000}"/>
    <cellStyle name="Normal 20 2 2 3 5" xfId="22982" xr:uid="{00000000-0005-0000-0000-000096560000}"/>
    <cellStyle name="Normal 20 2 2 4" xfId="22983" xr:uid="{00000000-0005-0000-0000-000097560000}"/>
    <cellStyle name="Normal 20 2 2 4 2" xfId="22984" xr:uid="{00000000-0005-0000-0000-000098560000}"/>
    <cellStyle name="Normal 20 2 2 4 3" xfId="22985" xr:uid="{00000000-0005-0000-0000-000099560000}"/>
    <cellStyle name="Normal 20 2 2 5" xfId="22986" xr:uid="{00000000-0005-0000-0000-00009A560000}"/>
    <cellStyle name="Normal 20 2 2 6" xfId="22987" xr:uid="{00000000-0005-0000-0000-00009B560000}"/>
    <cellStyle name="Normal 20 2 2 7" xfId="22988" xr:uid="{00000000-0005-0000-0000-00009C560000}"/>
    <cellStyle name="Normal 20 2 2 8" xfId="22989" xr:uid="{00000000-0005-0000-0000-00009D560000}"/>
    <cellStyle name="Normal 20 2 3" xfId="1314" xr:uid="{00000000-0005-0000-0000-00009E560000}"/>
    <cellStyle name="Normal 20 2 3 2" xfId="22990" xr:uid="{00000000-0005-0000-0000-00009F560000}"/>
    <cellStyle name="Normal 20 2 3 3" xfId="22991" xr:uid="{00000000-0005-0000-0000-0000A0560000}"/>
    <cellStyle name="Normal 20 2 3_Age_Gender" xfId="22992" xr:uid="{00000000-0005-0000-0000-0000A1560000}"/>
    <cellStyle name="Normal 20 2 4" xfId="1315" xr:uid="{00000000-0005-0000-0000-0000A2560000}"/>
    <cellStyle name="Normal 20 2 4 2" xfId="22993" xr:uid="{00000000-0005-0000-0000-0000A3560000}"/>
    <cellStyle name="Normal 20 2 4 2 2" xfId="22994" xr:uid="{00000000-0005-0000-0000-0000A4560000}"/>
    <cellStyle name="Normal 20 2 4 2 2 2" xfId="22995" xr:uid="{00000000-0005-0000-0000-0000A5560000}"/>
    <cellStyle name="Normal 20 2 4 2 2 3" xfId="22996" xr:uid="{00000000-0005-0000-0000-0000A6560000}"/>
    <cellStyle name="Normal 20 2 4 2 3" xfId="22997" xr:uid="{00000000-0005-0000-0000-0000A7560000}"/>
    <cellStyle name="Normal 20 2 4 2 4" xfId="22998" xr:uid="{00000000-0005-0000-0000-0000A8560000}"/>
    <cellStyle name="Normal 20 2 4 2 5" xfId="22999" xr:uid="{00000000-0005-0000-0000-0000A9560000}"/>
    <cellStyle name="Normal 20 2 4 3" xfId="23000" xr:uid="{00000000-0005-0000-0000-0000AA560000}"/>
    <cellStyle name="Normal 20 2 4 3 2" xfId="23001" xr:uid="{00000000-0005-0000-0000-0000AB560000}"/>
    <cellStyle name="Normal 20 2 4 3 3" xfId="23002" xr:uid="{00000000-0005-0000-0000-0000AC560000}"/>
    <cellStyle name="Normal 20 2 4 4" xfId="23003" xr:uid="{00000000-0005-0000-0000-0000AD560000}"/>
    <cellStyle name="Normal 20 2 4 5" xfId="23004" xr:uid="{00000000-0005-0000-0000-0000AE560000}"/>
    <cellStyle name="Normal 20 2 4 6" xfId="23005" xr:uid="{00000000-0005-0000-0000-0000AF560000}"/>
    <cellStyle name="Normal 20 2 5" xfId="23006" xr:uid="{00000000-0005-0000-0000-0000B0560000}"/>
    <cellStyle name="Normal 20 2 5 2" xfId="23007" xr:uid="{00000000-0005-0000-0000-0000B1560000}"/>
    <cellStyle name="Normal 20 2 5 2 2" xfId="23008" xr:uid="{00000000-0005-0000-0000-0000B2560000}"/>
    <cellStyle name="Normal 20 2 5 2 3" xfId="23009" xr:uid="{00000000-0005-0000-0000-0000B3560000}"/>
    <cellStyle name="Normal 20 2 5 3" xfId="23010" xr:uid="{00000000-0005-0000-0000-0000B4560000}"/>
    <cellStyle name="Normal 20 2 5 4" xfId="23011" xr:uid="{00000000-0005-0000-0000-0000B5560000}"/>
    <cellStyle name="Normal 20 2 5 5" xfId="23012" xr:uid="{00000000-0005-0000-0000-0000B6560000}"/>
    <cellStyle name="Normal 20 2 6" xfId="23013" xr:uid="{00000000-0005-0000-0000-0000B7560000}"/>
    <cellStyle name="Normal 20 2 6 2" xfId="23014" xr:uid="{00000000-0005-0000-0000-0000B8560000}"/>
    <cellStyle name="Normal 20 2 6 3" xfId="23015" xr:uid="{00000000-0005-0000-0000-0000B9560000}"/>
    <cellStyle name="Normal 20 2 7" xfId="23016" xr:uid="{00000000-0005-0000-0000-0000BA560000}"/>
    <cellStyle name="Normal 20 2 8" xfId="23017" xr:uid="{00000000-0005-0000-0000-0000BB560000}"/>
    <cellStyle name="Normal 20 2 9" xfId="23018" xr:uid="{00000000-0005-0000-0000-0000BC560000}"/>
    <cellStyle name="Normal 20 3" xfId="1316" xr:uid="{00000000-0005-0000-0000-0000BD560000}"/>
    <cellStyle name="Normal 20 3 2" xfId="1317" xr:uid="{00000000-0005-0000-0000-0000BE560000}"/>
    <cellStyle name="Normal 20 3 2 2" xfId="23019" xr:uid="{00000000-0005-0000-0000-0000BF560000}"/>
    <cellStyle name="Normal 20 3 2 2 2" xfId="23020" xr:uid="{00000000-0005-0000-0000-0000C0560000}"/>
    <cellStyle name="Normal 20 3 2 2 2 2" xfId="23021" xr:uid="{00000000-0005-0000-0000-0000C1560000}"/>
    <cellStyle name="Normal 20 3 2 2 2 3" xfId="23022" xr:uid="{00000000-0005-0000-0000-0000C2560000}"/>
    <cellStyle name="Normal 20 3 2 2 3" xfId="23023" xr:uid="{00000000-0005-0000-0000-0000C3560000}"/>
    <cellStyle name="Normal 20 3 2 2 4" xfId="23024" xr:uid="{00000000-0005-0000-0000-0000C4560000}"/>
    <cellStyle name="Normal 20 3 2 2 5" xfId="23025" xr:uid="{00000000-0005-0000-0000-0000C5560000}"/>
    <cellStyle name="Normal 20 3 2 3" xfId="23026" xr:uid="{00000000-0005-0000-0000-0000C6560000}"/>
    <cellStyle name="Normal 20 3 2 3 2" xfId="23027" xr:uid="{00000000-0005-0000-0000-0000C7560000}"/>
    <cellStyle name="Normal 20 3 2 3 3" xfId="23028" xr:uid="{00000000-0005-0000-0000-0000C8560000}"/>
    <cellStyle name="Normal 20 3 2 4" xfId="23029" xr:uid="{00000000-0005-0000-0000-0000C9560000}"/>
    <cellStyle name="Normal 20 3 2 5" xfId="23030" xr:uid="{00000000-0005-0000-0000-0000CA560000}"/>
    <cellStyle name="Normal 20 3 2 6" xfId="23031" xr:uid="{00000000-0005-0000-0000-0000CB560000}"/>
    <cellStyle name="Normal 20 3 3" xfId="23032" xr:uid="{00000000-0005-0000-0000-0000CC560000}"/>
    <cellStyle name="Normal 20 3 3 2" xfId="23033" xr:uid="{00000000-0005-0000-0000-0000CD560000}"/>
    <cellStyle name="Normal 20 3 3 2 2" xfId="23034" xr:uid="{00000000-0005-0000-0000-0000CE560000}"/>
    <cellStyle name="Normal 20 3 3 2 3" xfId="23035" xr:uid="{00000000-0005-0000-0000-0000CF560000}"/>
    <cellStyle name="Normal 20 3 3 3" xfId="23036" xr:uid="{00000000-0005-0000-0000-0000D0560000}"/>
    <cellStyle name="Normal 20 3 3 4" xfId="23037" xr:uid="{00000000-0005-0000-0000-0000D1560000}"/>
    <cellStyle name="Normal 20 3 3 5" xfId="23038" xr:uid="{00000000-0005-0000-0000-0000D2560000}"/>
    <cellStyle name="Normal 20 3 4" xfId="23039" xr:uid="{00000000-0005-0000-0000-0000D3560000}"/>
    <cellStyle name="Normal 20 3 4 2" xfId="23040" xr:uid="{00000000-0005-0000-0000-0000D4560000}"/>
    <cellStyle name="Normal 20 3 4 3" xfId="23041" xr:uid="{00000000-0005-0000-0000-0000D5560000}"/>
    <cellStyle name="Normal 20 3 5" xfId="23042" xr:uid="{00000000-0005-0000-0000-0000D6560000}"/>
    <cellStyle name="Normal 20 3 6" xfId="23043" xr:uid="{00000000-0005-0000-0000-0000D7560000}"/>
    <cellStyle name="Normal 20 3 7" xfId="23044" xr:uid="{00000000-0005-0000-0000-0000D8560000}"/>
    <cellStyle name="Normal 20 4" xfId="1318" xr:uid="{00000000-0005-0000-0000-0000D9560000}"/>
    <cellStyle name="Normal 20 4 2" xfId="1319" xr:uid="{00000000-0005-0000-0000-0000DA560000}"/>
    <cellStyle name="Normal 20 4 2 2" xfId="23045" xr:uid="{00000000-0005-0000-0000-0000DB560000}"/>
    <cellStyle name="Normal 20 4 2 2 2" xfId="23046" xr:uid="{00000000-0005-0000-0000-0000DC560000}"/>
    <cellStyle name="Normal 20 4 2 2 2 2" xfId="23047" xr:uid="{00000000-0005-0000-0000-0000DD560000}"/>
    <cellStyle name="Normal 20 4 2 2 2 3" xfId="23048" xr:uid="{00000000-0005-0000-0000-0000DE560000}"/>
    <cellStyle name="Normal 20 4 2 2 3" xfId="23049" xr:uid="{00000000-0005-0000-0000-0000DF560000}"/>
    <cellStyle name="Normal 20 4 2 2 4" xfId="23050" xr:uid="{00000000-0005-0000-0000-0000E0560000}"/>
    <cellStyle name="Normal 20 4 2 2 5" xfId="23051" xr:uid="{00000000-0005-0000-0000-0000E1560000}"/>
    <cellStyle name="Normal 20 4 2 3" xfId="23052" xr:uid="{00000000-0005-0000-0000-0000E2560000}"/>
    <cellStyle name="Normal 20 4 2 3 2" xfId="23053" xr:uid="{00000000-0005-0000-0000-0000E3560000}"/>
    <cellStyle name="Normal 20 4 2 3 3" xfId="23054" xr:uid="{00000000-0005-0000-0000-0000E4560000}"/>
    <cellStyle name="Normal 20 4 2 4" xfId="23055" xr:uid="{00000000-0005-0000-0000-0000E5560000}"/>
    <cellStyle name="Normal 20 4 2 5" xfId="23056" xr:uid="{00000000-0005-0000-0000-0000E6560000}"/>
    <cellStyle name="Normal 20 4 2 6" xfId="23057" xr:uid="{00000000-0005-0000-0000-0000E7560000}"/>
    <cellStyle name="Normal 20 4 3" xfId="23058" xr:uid="{00000000-0005-0000-0000-0000E8560000}"/>
    <cellStyle name="Normal 20 4 3 2" xfId="23059" xr:uid="{00000000-0005-0000-0000-0000E9560000}"/>
    <cellStyle name="Normal 20 4 3 2 2" xfId="23060" xr:uid="{00000000-0005-0000-0000-0000EA560000}"/>
    <cellStyle name="Normal 20 4 3 2 3" xfId="23061" xr:uid="{00000000-0005-0000-0000-0000EB560000}"/>
    <cellStyle name="Normal 20 4 3 3" xfId="23062" xr:uid="{00000000-0005-0000-0000-0000EC560000}"/>
    <cellStyle name="Normal 20 4 3 4" xfId="23063" xr:uid="{00000000-0005-0000-0000-0000ED560000}"/>
    <cellStyle name="Normal 20 4 3 5" xfId="23064" xr:uid="{00000000-0005-0000-0000-0000EE560000}"/>
    <cellStyle name="Normal 20 4 4" xfId="23065" xr:uid="{00000000-0005-0000-0000-0000EF560000}"/>
    <cellStyle name="Normal 20 4 4 2" xfId="23066" xr:uid="{00000000-0005-0000-0000-0000F0560000}"/>
    <cellStyle name="Normal 20 4 4 3" xfId="23067" xr:uid="{00000000-0005-0000-0000-0000F1560000}"/>
    <cellStyle name="Normal 20 4 5" xfId="23068" xr:uid="{00000000-0005-0000-0000-0000F2560000}"/>
    <cellStyle name="Normal 20 4 6" xfId="23069" xr:uid="{00000000-0005-0000-0000-0000F3560000}"/>
    <cellStyle name="Normal 20 4 7" xfId="23070" xr:uid="{00000000-0005-0000-0000-0000F4560000}"/>
    <cellStyle name="Normal 20 5" xfId="23071" xr:uid="{00000000-0005-0000-0000-0000F5560000}"/>
    <cellStyle name="Normal 20 6" xfId="23072" xr:uid="{00000000-0005-0000-0000-0000F6560000}"/>
    <cellStyle name="Normal 20 7" xfId="23073" xr:uid="{00000000-0005-0000-0000-0000F7560000}"/>
    <cellStyle name="Normal 20_Age_Gender" xfId="23074" xr:uid="{00000000-0005-0000-0000-0000F8560000}"/>
    <cellStyle name="Normal 200" xfId="23075" xr:uid="{00000000-0005-0000-0000-0000F9560000}"/>
    <cellStyle name="Normal 201" xfId="23076" xr:uid="{00000000-0005-0000-0000-0000FA560000}"/>
    <cellStyle name="Normal 202" xfId="23077" xr:uid="{00000000-0005-0000-0000-0000FB560000}"/>
    <cellStyle name="Normal 203" xfId="23078" xr:uid="{00000000-0005-0000-0000-0000FC560000}"/>
    <cellStyle name="Normal 204" xfId="23079" xr:uid="{00000000-0005-0000-0000-0000FD560000}"/>
    <cellStyle name="Normal 205" xfId="23080" xr:uid="{00000000-0005-0000-0000-0000FE560000}"/>
    <cellStyle name="Normal 206" xfId="23081" xr:uid="{00000000-0005-0000-0000-0000FF560000}"/>
    <cellStyle name="Normal 207" xfId="23082" xr:uid="{00000000-0005-0000-0000-000000570000}"/>
    <cellStyle name="Normal 208" xfId="23083" xr:uid="{00000000-0005-0000-0000-000001570000}"/>
    <cellStyle name="Normal 209" xfId="23084" xr:uid="{00000000-0005-0000-0000-000002570000}"/>
    <cellStyle name="Normal 21" xfId="615" xr:uid="{00000000-0005-0000-0000-000003570000}"/>
    <cellStyle name="Normal 21 10" xfId="366" xr:uid="{00000000-0005-0000-0000-000004570000}"/>
    <cellStyle name="Normal 21 10 2" xfId="1320" xr:uid="{00000000-0005-0000-0000-000005570000}"/>
    <cellStyle name="Normal 21 10 3" xfId="1321" xr:uid="{00000000-0005-0000-0000-000006570000}"/>
    <cellStyle name="Normal 21 10 4" xfId="1322" xr:uid="{00000000-0005-0000-0000-000007570000}"/>
    <cellStyle name="Normal 21 10 5" xfId="23085" xr:uid="{00000000-0005-0000-0000-000008570000}"/>
    <cellStyle name="Normal 21 10 6" xfId="23086" xr:uid="{00000000-0005-0000-0000-000009570000}"/>
    <cellStyle name="Normal 21 10 7" xfId="23087" xr:uid="{00000000-0005-0000-0000-00000A570000}"/>
    <cellStyle name="Normal 21 11" xfId="367" xr:uid="{00000000-0005-0000-0000-00000B570000}"/>
    <cellStyle name="Normal 21 11 2" xfId="1323" xr:uid="{00000000-0005-0000-0000-00000C570000}"/>
    <cellStyle name="Normal 21 11 3" xfId="1324" xr:uid="{00000000-0005-0000-0000-00000D570000}"/>
    <cellStyle name="Normal 21 11 4" xfId="23088" xr:uid="{00000000-0005-0000-0000-00000E570000}"/>
    <cellStyle name="Normal 21 11 5" xfId="23089" xr:uid="{00000000-0005-0000-0000-00000F570000}"/>
    <cellStyle name="Normal 21 11 6" xfId="23090" xr:uid="{00000000-0005-0000-0000-000010570000}"/>
    <cellStyle name="Normal 21 12" xfId="368" xr:uid="{00000000-0005-0000-0000-000011570000}"/>
    <cellStyle name="Normal 21 12 2" xfId="1325" xr:uid="{00000000-0005-0000-0000-000012570000}"/>
    <cellStyle name="Normal 21 12 3" xfId="1326" xr:uid="{00000000-0005-0000-0000-000013570000}"/>
    <cellStyle name="Normal 21 12 4" xfId="23091" xr:uid="{00000000-0005-0000-0000-000014570000}"/>
    <cellStyle name="Normal 21 12 5" xfId="23092" xr:uid="{00000000-0005-0000-0000-000015570000}"/>
    <cellStyle name="Normal 21 12 6" xfId="23093" xr:uid="{00000000-0005-0000-0000-000016570000}"/>
    <cellStyle name="Normal 21 13" xfId="369" xr:uid="{00000000-0005-0000-0000-000017570000}"/>
    <cellStyle name="Normal 21 13 2" xfId="1327" xr:uid="{00000000-0005-0000-0000-000018570000}"/>
    <cellStyle name="Normal 21 13 3" xfId="1328" xr:uid="{00000000-0005-0000-0000-000019570000}"/>
    <cellStyle name="Normal 21 13 4" xfId="23094" xr:uid="{00000000-0005-0000-0000-00001A570000}"/>
    <cellStyle name="Normal 21 13 5" xfId="23095" xr:uid="{00000000-0005-0000-0000-00001B570000}"/>
    <cellStyle name="Normal 21 13 6" xfId="23096" xr:uid="{00000000-0005-0000-0000-00001C570000}"/>
    <cellStyle name="Normal 21 14" xfId="370" xr:uid="{00000000-0005-0000-0000-00001D570000}"/>
    <cellStyle name="Normal 21 14 2" xfId="1329" xr:uid="{00000000-0005-0000-0000-00001E570000}"/>
    <cellStyle name="Normal 21 14 3" xfId="1330" xr:uid="{00000000-0005-0000-0000-00001F570000}"/>
    <cellStyle name="Normal 21 14 4" xfId="23097" xr:uid="{00000000-0005-0000-0000-000020570000}"/>
    <cellStyle name="Normal 21 14 5" xfId="23098" xr:uid="{00000000-0005-0000-0000-000021570000}"/>
    <cellStyle name="Normal 21 14 6" xfId="23099" xr:uid="{00000000-0005-0000-0000-000022570000}"/>
    <cellStyle name="Normal 21 15" xfId="371" xr:uid="{00000000-0005-0000-0000-000023570000}"/>
    <cellStyle name="Normal 21 15 2" xfId="1331" xr:uid="{00000000-0005-0000-0000-000024570000}"/>
    <cellStyle name="Normal 21 15 3" xfId="1332" xr:uid="{00000000-0005-0000-0000-000025570000}"/>
    <cellStyle name="Normal 21 15 4" xfId="23100" xr:uid="{00000000-0005-0000-0000-000026570000}"/>
    <cellStyle name="Normal 21 15 5" xfId="23101" xr:uid="{00000000-0005-0000-0000-000027570000}"/>
    <cellStyle name="Normal 21 15 6" xfId="23102" xr:uid="{00000000-0005-0000-0000-000028570000}"/>
    <cellStyle name="Normal 21 16" xfId="372" xr:uid="{00000000-0005-0000-0000-000029570000}"/>
    <cellStyle name="Normal 21 16 2" xfId="1333" xr:uid="{00000000-0005-0000-0000-00002A570000}"/>
    <cellStyle name="Normal 21 16 3" xfId="1334" xr:uid="{00000000-0005-0000-0000-00002B570000}"/>
    <cellStyle name="Normal 21 16 4" xfId="1335" xr:uid="{00000000-0005-0000-0000-00002C570000}"/>
    <cellStyle name="Normal 21 16 5" xfId="23103" xr:uid="{00000000-0005-0000-0000-00002D570000}"/>
    <cellStyle name="Normal 21 16 6" xfId="23104" xr:uid="{00000000-0005-0000-0000-00002E570000}"/>
    <cellStyle name="Normal 21 16 7" xfId="23105" xr:uid="{00000000-0005-0000-0000-00002F570000}"/>
    <cellStyle name="Normal 21 17" xfId="23106" xr:uid="{00000000-0005-0000-0000-000030570000}"/>
    <cellStyle name="Normal 21 18" xfId="23107" xr:uid="{00000000-0005-0000-0000-000031570000}"/>
    <cellStyle name="Normal 21 19" xfId="23108" xr:uid="{00000000-0005-0000-0000-000032570000}"/>
    <cellStyle name="Normal 21 2" xfId="373" xr:uid="{00000000-0005-0000-0000-000033570000}"/>
    <cellStyle name="Normal 21 2 10" xfId="23109" xr:uid="{00000000-0005-0000-0000-000034570000}"/>
    <cellStyle name="Normal 21 2 11" xfId="23110" xr:uid="{00000000-0005-0000-0000-000035570000}"/>
    <cellStyle name="Normal 21 2 2" xfId="1336" xr:uid="{00000000-0005-0000-0000-000036570000}"/>
    <cellStyle name="Normal 21 2 2 2" xfId="1337" xr:uid="{00000000-0005-0000-0000-000037570000}"/>
    <cellStyle name="Normal 21 2 2 2 2" xfId="23111" xr:uid="{00000000-0005-0000-0000-000038570000}"/>
    <cellStyle name="Normal 21 2 2 2 2 2" xfId="23112" xr:uid="{00000000-0005-0000-0000-000039570000}"/>
    <cellStyle name="Normal 21 2 2 2 2 2 2" xfId="23113" xr:uid="{00000000-0005-0000-0000-00003A570000}"/>
    <cellStyle name="Normal 21 2 2 2 2 2 3" xfId="23114" xr:uid="{00000000-0005-0000-0000-00003B570000}"/>
    <cellStyle name="Normal 21 2 2 2 2 3" xfId="23115" xr:uid="{00000000-0005-0000-0000-00003C570000}"/>
    <cellStyle name="Normal 21 2 2 2 2 4" xfId="23116" xr:uid="{00000000-0005-0000-0000-00003D570000}"/>
    <cellStyle name="Normal 21 2 2 2 2 5" xfId="23117" xr:uid="{00000000-0005-0000-0000-00003E570000}"/>
    <cellStyle name="Normal 21 2 2 2 3" xfId="23118" xr:uid="{00000000-0005-0000-0000-00003F570000}"/>
    <cellStyle name="Normal 21 2 2 2 3 2" xfId="23119" xr:uid="{00000000-0005-0000-0000-000040570000}"/>
    <cellStyle name="Normal 21 2 2 2 3 3" xfId="23120" xr:uid="{00000000-0005-0000-0000-000041570000}"/>
    <cellStyle name="Normal 21 2 2 2 4" xfId="23121" xr:uid="{00000000-0005-0000-0000-000042570000}"/>
    <cellStyle name="Normal 21 2 2 2 5" xfId="23122" xr:uid="{00000000-0005-0000-0000-000043570000}"/>
    <cellStyle name="Normal 21 2 2 2 6" xfId="23123" xr:uid="{00000000-0005-0000-0000-000044570000}"/>
    <cellStyle name="Normal 21 2 2 3" xfId="23124" xr:uid="{00000000-0005-0000-0000-000045570000}"/>
    <cellStyle name="Normal 21 2 2 3 2" xfId="23125" xr:uid="{00000000-0005-0000-0000-000046570000}"/>
    <cellStyle name="Normal 21 2 2 3 2 2" xfId="23126" xr:uid="{00000000-0005-0000-0000-000047570000}"/>
    <cellStyle name="Normal 21 2 2 3 2 3" xfId="23127" xr:uid="{00000000-0005-0000-0000-000048570000}"/>
    <cellStyle name="Normal 21 2 2 3 3" xfId="23128" xr:uid="{00000000-0005-0000-0000-000049570000}"/>
    <cellStyle name="Normal 21 2 2 3 4" xfId="23129" xr:uid="{00000000-0005-0000-0000-00004A570000}"/>
    <cellStyle name="Normal 21 2 2 3 5" xfId="23130" xr:uid="{00000000-0005-0000-0000-00004B570000}"/>
    <cellStyle name="Normal 21 2 2 4" xfId="23131" xr:uid="{00000000-0005-0000-0000-00004C570000}"/>
    <cellStyle name="Normal 21 2 2 4 2" xfId="23132" xr:uid="{00000000-0005-0000-0000-00004D570000}"/>
    <cellStyle name="Normal 21 2 2 4 3" xfId="23133" xr:uid="{00000000-0005-0000-0000-00004E570000}"/>
    <cellStyle name="Normal 21 2 2 5" xfId="23134" xr:uid="{00000000-0005-0000-0000-00004F570000}"/>
    <cellStyle name="Normal 21 2 2 6" xfId="23135" xr:uid="{00000000-0005-0000-0000-000050570000}"/>
    <cellStyle name="Normal 21 2 2 7" xfId="23136" xr:uid="{00000000-0005-0000-0000-000051570000}"/>
    <cellStyle name="Normal 21 2 2 8" xfId="23137" xr:uid="{00000000-0005-0000-0000-000052570000}"/>
    <cellStyle name="Normal 21 2 3" xfId="1338" xr:uid="{00000000-0005-0000-0000-000053570000}"/>
    <cellStyle name="Normal 21 2 3 2" xfId="23138" xr:uid="{00000000-0005-0000-0000-000054570000}"/>
    <cellStyle name="Normal 21 2 3 3" xfId="23139" xr:uid="{00000000-0005-0000-0000-000055570000}"/>
    <cellStyle name="Normal 21 2 3 4" xfId="23140" xr:uid="{00000000-0005-0000-0000-000056570000}"/>
    <cellStyle name="Normal 21 2 4" xfId="1339" xr:uid="{00000000-0005-0000-0000-000057570000}"/>
    <cellStyle name="Normal 21 2 4 2" xfId="23141" xr:uid="{00000000-0005-0000-0000-000058570000}"/>
    <cellStyle name="Normal 21 2 4 2 2" xfId="23142" xr:uid="{00000000-0005-0000-0000-000059570000}"/>
    <cellStyle name="Normal 21 2 4 2 2 2" xfId="23143" xr:uid="{00000000-0005-0000-0000-00005A570000}"/>
    <cellStyle name="Normal 21 2 4 2 2 3" xfId="23144" xr:uid="{00000000-0005-0000-0000-00005B570000}"/>
    <cellStyle name="Normal 21 2 4 2 3" xfId="23145" xr:uid="{00000000-0005-0000-0000-00005C570000}"/>
    <cellStyle name="Normal 21 2 4 2 4" xfId="23146" xr:uid="{00000000-0005-0000-0000-00005D570000}"/>
    <cellStyle name="Normal 21 2 4 2 5" xfId="23147" xr:uid="{00000000-0005-0000-0000-00005E570000}"/>
    <cellStyle name="Normal 21 2 4 3" xfId="23148" xr:uid="{00000000-0005-0000-0000-00005F570000}"/>
    <cellStyle name="Normal 21 2 4 3 2" xfId="23149" xr:uid="{00000000-0005-0000-0000-000060570000}"/>
    <cellStyle name="Normal 21 2 4 3 3" xfId="23150" xr:uid="{00000000-0005-0000-0000-000061570000}"/>
    <cellStyle name="Normal 21 2 4 4" xfId="23151" xr:uid="{00000000-0005-0000-0000-000062570000}"/>
    <cellStyle name="Normal 21 2 4 5" xfId="23152" xr:uid="{00000000-0005-0000-0000-000063570000}"/>
    <cellStyle name="Normal 21 2 4 6" xfId="23153" xr:uid="{00000000-0005-0000-0000-000064570000}"/>
    <cellStyle name="Normal 21 2 5" xfId="23154" xr:uid="{00000000-0005-0000-0000-000065570000}"/>
    <cellStyle name="Normal 21 2 5 2" xfId="23155" xr:uid="{00000000-0005-0000-0000-000066570000}"/>
    <cellStyle name="Normal 21 2 5 2 2" xfId="23156" xr:uid="{00000000-0005-0000-0000-000067570000}"/>
    <cellStyle name="Normal 21 2 5 2 3" xfId="23157" xr:uid="{00000000-0005-0000-0000-000068570000}"/>
    <cellStyle name="Normal 21 2 5 3" xfId="23158" xr:uid="{00000000-0005-0000-0000-000069570000}"/>
    <cellStyle name="Normal 21 2 5 4" xfId="23159" xr:uid="{00000000-0005-0000-0000-00006A570000}"/>
    <cellStyle name="Normal 21 2 5 5" xfId="23160" xr:uid="{00000000-0005-0000-0000-00006B570000}"/>
    <cellStyle name="Normal 21 2 6" xfId="23161" xr:uid="{00000000-0005-0000-0000-00006C570000}"/>
    <cellStyle name="Normal 21 2 6 2" xfId="23162" xr:uid="{00000000-0005-0000-0000-00006D570000}"/>
    <cellStyle name="Normal 21 2 6 3" xfId="23163" xr:uid="{00000000-0005-0000-0000-00006E570000}"/>
    <cellStyle name="Normal 21 2 7" xfId="23164" xr:uid="{00000000-0005-0000-0000-00006F570000}"/>
    <cellStyle name="Normal 21 2 8" xfId="23165" xr:uid="{00000000-0005-0000-0000-000070570000}"/>
    <cellStyle name="Normal 21 2 9" xfId="23166" xr:uid="{00000000-0005-0000-0000-000071570000}"/>
    <cellStyle name="Normal 21 20" xfId="23167" xr:uid="{00000000-0005-0000-0000-000072570000}"/>
    <cellStyle name="Normal 21 21" xfId="23168" xr:uid="{00000000-0005-0000-0000-000073570000}"/>
    <cellStyle name="Normal 21 3" xfId="374" xr:uid="{00000000-0005-0000-0000-000074570000}"/>
    <cellStyle name="Normal 21 3 10" xfId="23169" xr:uid="{00000000-0005-0000-0000-000075570000}"/>
    <cellStyle name="Normal 21 3 11" xfId="23170" xr:uid="{00000000-0005-0000-0000-000076570000}"/>
    <cellStyle name="Normal 21 3 2" xfId="1340" xr:uid="{00000000-0005-0000-0000-000077570000}"/>
    <cellStyle name="Normal 21 3 2 2" xfId="1341" xr:uid="{00000000-0005-0000-0000-000078570000}"/>
    <cellStyle name="Normal 21 3 2 2 2" xfId="23171" xr:uid="{00000000-0005-0000-0000-000079570000}"/>
    <cellStyle name="Normal 21 3 2 2 2 2" xfId="23172" xr:uid="{00000000-0005-0000-0000-00007A570000}"/>
    <cellStyle name="Normal 21 3 2 2 2 2 2" xfId="23173" xr:uid="{00000000-0005-0000-0000-00007B570000}"/>
    <cellStyle name="Normal 21 3 2 2 2 2 3" xfId="23174" xr:uid="{00000000-0005-0000-0000-00007C570000}"/>
    <cellStyle name="Normal 21 3 2 2 2 3" xfId="23175" xr:uid="{00000000-0005-0000-0000-00007D570000}"/>
    <cellStyle name="Normal 21 3 2 2 2 4" xfId="23176" xr:uid="{00000000-0005-0000-0000-00007E570000}"/>
    <cellStyle name="Normal 21 3 2 2 2 5" xfId="23177" xr:uid="{00000000-0005-0000-0000-00007F570000}"/>
    <cellStyle name="Normal 21 3 2 2 3" xfId="23178" xr:uid="{00000000-0005-0000-0000-000080570000}"/>
    <cellStyle name="Normal 21 3 2 2 3 2" xfId="23179" xr:uid="{00000000-0005-0000-0000-000081570000}"/>
    <cellStyle name="Normal 21 3 2 2 3 3" xfId="23180" xr:uid="{00000000-0005-0000-0000-000082570000}"/>
    <cellStyle name="Normal 21 3 2 2 4" xfId="23181" xr:uid="{00000000-0005-0000-0000-000083570000}"/>
    <cellStyle name="Normal 21 3 2 2 5" xfId="23182" xr:uid="{00000000-0005-0000-0000-000084570000}"/>
    <cellStyle name="Normal 21 3 2 2 6" xfId="23183" xr:uid="{00000000-0005-0000-0000-000085570000}"/>
    <cellStyle name="Normal 21 3 2 3" xfId="23184" xr:uid="{00000000-0005-0000-0000-000086570000}"/>
    <cellStyle name="Normal 21 3 2 3 2" xfId="23185" xr:uid="{00000000-0005-0000-0000-000087570000}"/>
    <cellStyle name="Normal 21 3 2 3 2 2" xfId="23186" xr:uid="{00000000-0005-0000-0000-000088570000}"/>
    <cellStyle name="Normal 21 3 2 3 2 3" xfId="23187" xr:uid="{00000000-0005-0000-0000-000089570000}"/>
    <cellStyle name="Normal 21 3 2 3 3" xfId="23188" xr:uid="{00000000-0005-0000-0000-00008A570000}"/>
    <cellStyle name="Normal 21 3 2 3 4" xfId="23189" xr:uid="{00000000-0005-0000-0000-00008B570000}"/>
    <cellStyle name="Normal 21 3 2 3 5" xfId="23190" xr:uid="{00000000-0005-0000-0000-00008C570000}"/>
    <cellStyle name="Normal 21 3 2 4" xfId="23191" xr:uid="{00000000-0005-0000-0000-00008D570000}"/>
    <cellStyle name="Normal 21 3 2 4 2" xfId="23192" xr:uid="{00000000-0005-0000-0000-00008E570000}"/>
    <cellStyle name="Normal 21 3 2 4 3" xfId="23193" xr:uid="{00000000-0005-0000-0000-00008F570000}"/>
    <cellStyle name="Normal 21 3 2 5" xfId="23194" xr:uid="{00000000-0005-0000-0000-000090570000}"/>
    <cellStyle name="Normal 21 3 2 6" xfId="23195" xr:uid="{00000000-0005-0000-0000-000091570000}"/>
    <cellStyle name="Normal 21 3 2 7" xfId="23196" xr:uid="{00000000-0005-0000-0000-000092570000}"/>
    <cellStyle name="Normal 21 3 2 8" xfId="23197" xr:uid="{00000000-0005-0000-0000-000093570000}"/>
    <cellStyle name="Normal 21 3 3" xfId="1342" xr:uid="{00000000-0005-0000-0000-000094570000}"/>
    <cellStyle name="Normal 21 3 3 2" xfId="23198" xr:uid="{00000000-0005-0000-0000-000095570000}"/>
    <cellStyle name="Normal 21 3 3 3" xfId="23199" xr:uid="{00000000-0005-0000-0000-000096570000}"/>
    <cellStyle name="Normal 21 3 3 4" xfId="23200" xr:uid="{00000000-0005-0000-0000-000097570000}"/>
    <cellStyle name="Normal 21 3 4" xfId="1343" xr:uid="{00000000-0005-0000-0000-000098570000}"/>
    <cellStyle name="Normal 21 3 4 2" xfId="23201" xr:uid="{00000000-0005-0000-0000-000099570000}"/>
    <cellStyle name="Normal 21 3 4 2 2" xfId="23202" xr:uid="{00000000-0005-0000-0000-00009A570000}"/>
    <cellStyle name="Normal 21 3 4 2 2 2" xfId="23203" xr:uid="{00000000-0005-0000-0000-00009B570000}"/>
    <cellStyle name="Normal 21 3 4 2 2 3" xfId="23204" xr:uid="{00000000-0005-0000-0000-00009C570000}"/>
    <cellStyle name="Normal 21 3 4 2 3" xfId="23205" xr:uid="{00000000-0005-0000-0000-00009D570000}"/>
    <cellStyle name="Normal 21 3 4 2 4" xfId="23206" xr:uid="{00000000-0005-0000-0000-00009E570000}"/>
    <cellStyle name="Normal 21 3 4 2 5" xfId="23207" xr:uid="{00000000-0005-0000-0000-00009F570000}"/>
    <cellStyle name="Normal 21 3 4 3" xfId="23208" xr:uid="{00000000-0005-0000-0000-0000A0570000}"/>
    <cellStyle name="Normal 21 3 4 3 2" xfId="23209" xr:uid="{00000000-0005-0000-0000-0000A1570000}"/>
    <cellStyle name="Normal 21 3 4 3 3" xfId="23210" xr:uid="{00000000-0005-0000-0000-0000A2570000}"/>
    <cellStyle name="Normal 21 3 4 4" xfId="23211" xr:uid="{00000000-0005-0000-0000-0000A3570000}"/>
    <cellStyle name="Normal 21 3 4 5" xfId="23212" xr:uid="{00000000-0005-0000-0000-0000A4570000}"/>
    <cellStyle name="Normal 21 3 4 6" xfId="23213" xr:uid="{00000000-0005-0000-0000-0000A5570000}"/>
    <cellStyle name="Normal 21 3 5" xfId="23214" xr:uid="{00000000-0005-0000-0000-0000A6570000}"/>
    <cellStyle name="Normal 21 3 5 2" xfId="23215" xr:uid="{00000000-0005-0000-0000-0000A7570000}"/>
    <cellStyle name="Normal 21 3 5 2 2" xfId="23216" xr:uid="{00000000-0005-0000-0000-0000A8570000}"/>
    <cellStyle name="Normal 21 3 5 2 3" xfId="23217" xr:uid="{00000000-0005-0000-0000-0000A9570000}"/>
    <cellStyle name="Normal 21 3 5 3" xfId="23218" xr:uid="{00000000-0005-0000-0000-0000AA570000}"/>
    <cellStyle name="Normal 21 3 5 4" xfId="23219" xr:uid="{00000000-0005-0000-0000-0000AB570000}"/>
    <cellStyle name="Normal 21 3 5 5" xfId="23220" xr:uid="{00000000-0005-0000-0000-0000AC570000}"/>
    <cellStyle name="Normal 21 3 6" xfId="23221" xr:uid="{00000000-0005-0000-0000-0000AD570000}"/>
    <cellStyle name="Normal 21 3 6 2" xfId="23222" xr:uid="{00000000-0005-0000-0000-0000AE570000}"/>
    <cellStyle name="Normal 21 3 6 3" xfId="23223" xr:uid="{00000000-0005-0000-0000-0000AF570000}"/>
    <cellStyle name="Normal 21 3 7" xfId="23224" xr:uid="{00000000-0005-0000-0000-0000B0570000}"/>
    <cellStyle name="Normal 21 3 8" xfId="23225" xr:uid="{00000000-0005-0000-0000-0000B1570000}"/>
    <cellStyle name="Normal 21 3 9" xfId="23226" xr:uid="{00000000-0005-0000-0000-0000B2570000}"/>
    <cellStyle name="Normal 21 4" xfId="375" xr:uid="{00000000-0005-0000-0000-0000B3570000}"/>
    <cellStyle name="Normal 21 4 10" xfId="23227" xr:uid="{00000000-0005-0000-0000-0000B4570000}"/>
    <cellStyle name="Normal 21 4 11" xfId="23228" xr:uid="{00000000-0005-0000-0000-0000B5570000}"/>
    <cellStyle name="Normal 21 4 2" xfId="1344" xr:uid="{00000000-0005-0000-0000-0000B6570000}"/>
    <cellStyle name="Normal 21 4 2 2" xfId="1345" xr:uid="{00000000-0005-0000-0000-0000B7570000}"/>
    <cellStyle name="Normal 21 4 2 2 2" xfId="23229" xr:uid="{00000000-0005-0000-0000-0000B8570000}"/>
    <cellStyle name="Normal 21 4 2 2 2 2" xfId="23230" xr:uid="{00000000-0005-0000-0000-0000B9570000}"/>
    <cellStyle name="Normal 21 4 2 2 2 2 2" xfId="23231" xr:uid="{00000000-0005-0000-0000-0000BA570000}"/>
    <cellStyle name="Normal 21 4 2 2 2 2 3" xfId="23232" xr:uid="{00000000-0005-0000-0000-0000BB570000}"/>
    <cellStyle name="Normal 21 4 2 2 2 3" xfId="23233" xr:uid="{00000000-0005-0000-0000-0000BC570000}"/>
    <cellStyle name="Normal 21 4 2 2 2 4" xfId="23234" xr:uid="{00000000-0005-0000-0000-0000BD570000}"/>
    <cellStyle name="Normal 21 4 2 2 2 5" xfId="23235" xr:uid="{00000000-0005-0000-0000-0000BE570000}"/>
    <cellStyle name="Normal 21 4 2 2 3" xfId="23236" xr:uid="{00000000-0005-0000-0000-0000BF570000}"/>
    <cellStyle name="Normal 21 4 2 2 3 2" xfId="23237" xr:uid="{00000000-0005-0000-0000-0000C0570000}"/>
    <cellStyle name="Normal 21 4 2 2 3 3" xfId="23238" xr:uid="{00000000-0005-0000-0000-0000C1570000}"/>
    <cellStyle name="Normal 21 4 2 2 4" xfId="23239" xr:uid="{00000000-0005-0000-0000-0000C2570000}"/>
    <cellStyle name="Normal 21 4 2 2 5" xfId="23240" xr:uid="{00000000-0005-0000-0000-0000C3570000}"/>
    <cellStyle name="Normal 21 4 2 2 6" xfId="23241" xr:uid="{00000000-0005-0000-0000-0000C4570000}"/>
    <cellStyle name="Normal 21 4 2 3" xfId="23242" xr:uid="{00000000-0005-0000-0000-0000C5570000}"/>
    <cellStyle name="Normal 21 4 2 3 2" xfId="23243" xr:uid="{00000000-0005-0000-0000-0000C6570000}"/>
    <cellStyle name="Normal 21 4 2 3 2 2" xfId="23244" xr:uid="{00000000-0005-0000-0000-0000C7570000}"/>
    <cellStyle name="Normal 21 4 2 3 2 3" xfId="23245" xr:uid="{00000000-0005-0000-0000-0000C8570000}"/>
    <cellStyle name="Normal 21 4 2 3 3" xfId="23246" xr:uid="{00000000-0005-0000-0000-0000C9570000}"/>
    <cellStyle name="Normal 21 4 2 3 4" xfId="23247" xr:uid="{00000000-0005-0000-0000-0000CA570000}"/>
    <cellStyle name="Normal 21 4 2 3 5" xfId="23248" xr:uid="{00000000-0005-0000-0000-0000CB570000}"/>
    <cellStyle name="Normal 21 4 2 4" xfId="23249" xr:uid="{00000000-0005-0000-0000-0000CC570000}"/>
    <cellStyle name="Normal 21 4 2 4 2" xfId="23250" xr:uid="{00000000-0005-0000-0000-0000CD570000}"/>
    <cellStyle name="Normal 21 4 2 4 3" xfId="23251" xr:uid="{00000000-0005-0000-0000-0000CE570000}"/>
    <cellStyle name="Normal 21 4 2 5" xfId="23252" xr:uid="{00000000-0005-0000-0000-0000CF570000}"/>
    <cellStyle name="Normal 21 4 2 6" xfId="23253" xr:uid="{00000000-0005-0000-0000-0000D0570000}"/>
    <cellStyle name="Normal 21 4 2 7" xfId="23254" xr:uid="{00000000-0005-0000-0000-0000D1570000}"/>
    <cellStyle name="Normal 21 4 2 8" xfId="23255" xr:uid="{00000000-0005-0000-0000-0000D2570000}"/>
    <cellStyle name="Normal 21 4 3" xfId="1346" xr:uid="{00000000-0005-0000-0000-0000D3570000}"/>
    <cellStyle name="Normal 21 4 3 2" xfId="23256" xr:uid="{00000000-0005-0000-0000-0000D4570000}"/>
    <cellStyle name="Normal 21 4 3 3" xfId="23257" xr:uid="{00000000-0005-0000-0000-0000D5570000}"/>
    <cellStyle name="Normal 21 4 3 4" xfId="23258" xr:uid="{00000000-0005-0000-0000-0000D6570000}"/>
    <cellStyle name="Normal 21 4 4" xfId="1347" xr:uid="{00000000-0005-0000-0000-0000D7570000}"/>
    <cellStyle name="Normal 21 4 4 2" xfId="23259" xr:uid="{00000000-0005-0000-0000-0000D8570000}"/>
    <cellStyle name="Normal 21 4 4 2 2" xfId="23260" xr:uid="{00000000-0005-0000-0000-0000D9570000}"/>
    <cellStyle name="Normal 21 4 4 2 2 2" xfId="23261" xr:uid="{00000000-0005-0000-0000-0000DA570000}"/>
    <cellStyle name="Normal 21 4 4 2 2 3" xfId="23262" xr:uid="{00000000-0005-0000-0000-0000DB570000}"/>
    <cellStyle name="Normal 21 4 4 2 3" xfId="23263" xr:uid="{00000000-0005-0000-0000-0000DC570000}"/>
    <cellStyle name="Normal 21 4 4 2 4" xfId="23264" xr:uid="{00000000-0005-0000-0000-0000DD570000}"/>
    <cellStyle name="Normal 21 4 4 2 5" xfId="23265" xr:uid="{00000000-0005-0000-0000-0000DE570000}"/>
    <cellStyle name="Normal 21 4 4 3" xfId="23266" xr:uid="{00000000-0005-0000-0000-0000DF570000}"/>
    <cellStyle name="Normal 21 4 4 3 2" xfId="23267" xr:uid="{00000000-0005-0000-0000-0000E0570000}"/>
    <cellStyle name="Normal 21 4 4 3 3" xfId="23268" xr:uid="{00000000-0005-0000-0000-0000E1570000}"/>
    <cellStyle name="Normal 21 4 4 4" xfId="23269" xr:uid="{00000000-0005-0000-0000-0000E2570000}"/>
    <cellStyle name="Normal 21 4 4 5" xfId="23270" xr:uid="{00000000-0005-0000-0000-0000E3570000}"/>
    <cellStyle name="Normal 21 4 4 6" xfId="23271" xr:uid="{00000000-0005-0000-0000-0000E4570000}"/>
    <cellStyle name="Normal 21 4 5" xfId="23272" xr:uid="{00000000-0005-0000-0000-0000E5570000}"/>
    <cellStyle name="Normal 21 4 5 2" xfId="23273" xr:uid="{00000000-0005-0000-0000-0000E6570000}"/>
    <cellStyle name="Normal 21 4 5 2 2" xfId="23274" xr:uid="{00000000-0005-0000-0000-0000E7570000}"/>
    <cellStyle name="Normal 21 4 5 2 3" xfId="23275" xr:uid="{00000000-0005-0000-0000-0000E8570000}"/>
    <cellStyle name="Normal 21 4 5 3" xfId="23276" xr:uid="{00000000-0005-0000-0000-0000E9570000}"/>
    <cellStyle name="Normal 21 4 5 4" xfId="23277" xr:uid="{00000000-0005-0000-0000-0000EA570000}"/>
    <cellStyle name="Normal 21 4 5 5" xfId="23278" xr:uid="{00000000-0005-0000-0000-0000EB570000}"/>
    <cellStyle name="Normal 21 4 6" xfId="23279" xr:uid="{00000000-0005-0000-0000-0000EC570000}"/>
    <cellStyle name="Normal 21 4 6 2" xfId="23280" xr:uid="{00000000-0005-0000-0000-0000ED570000}"/>
    <cellStyle name="Normal 21 4 6 3" xfId="23281" xr:uid="{00000000-0005-0000-0000-0000EE570000}"/>
    <cellStyle name="Normal 21 4 7" xfId="23282" xr:uid="{00000000-0005-0000-0000-0000EF570000}"/>
    <cellStyle name="Normal 21 4 8" xfId="23283" xr:uid="{00000000-0005-0000-0000-0000F0570000}"/>
    <cellStyle name="Normal 21 4 9" xfId="23284" xr:uid="{00000000-0005-0000-0000-0000F1570000}"/>
    <cellStyle name="Normal 21 5" xfId="376" xr:uid="{00000000-0005-0000-0000-0000F2570000}"/>
    <cellStyle name="Normal 21 5 2" xfId="1348" xr:uid="{00000000-0005-0000-0000-0000F3570000}"/>
    <cellStyle name="Normal 21 5 3" xfId="1349" xr:uid="{00000000-0005-0000-0000-0000F4570000}"/>
    <cellStyle name="Normal 21 5 4" xfId="23285" xr:uid="{00000000-0005-0000-0000-0000F5570000}"/>
    <cellStyle name="Normal 21 5 5" xfId="23286" xr:uid="{00000000-0005-0000-0000-0000F6570000}"/>
    <cellStyle name="Normal 21 5 6" xfId="23287" xr:uid="{00000000-0005-0000-0000-0000F7570000}"/>
    <cellStyle name="Normal 21 6" xfId="377" xr:uid="{00000000-0005-0000-0000-0000F8570000}"/>
    <cellStyle name="Normal 21 6 2" xfId="1350" xr:uid="{00000000-0005-0000-0000-0000F9570000}"/>
    <cellStyle name="Normal 21 6 3" xfId="1351" xr:uid="{00000000-0005-0000-0000-0000FA570000}"/>
    <cellStyle name="Normal 21 6 4" xfId="23288" xr:uid="{00000000-0005-0000-0000-0000FB570000}"/>
    <cellStyle name="Normal 21 6 5" xfId="23289" xr:uid="{00000000-0005-0000-0000-0000FC570000}"/>
    <cellStyle name="Normal 21 6 6" xfId="23290" xr:uid="{00000000-0005-0000-0000-0000FD570000}"/>
    <cellStyle name="Normal 21 7" xfId="378" xr:uid="{00000000-0005-0000-0000-0000FE570000}"/>
    <cellStyle name="Normal 21 7 2" xfId="1352" xr:uid="{00000000-0005-0000-0000-0000FF570000}"/>
    <cellStyle name="Normal 21 7 3" xfId="1353" xr:uid="{00000000-0005-0000-0000-000000580000}"/>
    <cellStyle name="Normal 21 7 4" xfId="23291" xr:uid="{00000000-0005-0000-0000-000001580000}"/>
    <cellStyle name="Normal 21 7 5" xfId="23292" xr:uid="{00000000-0005-0000-0000-000002580000}"/>
    <cellStyle name="Normal 21 7 6" xfId="23293" xr:uid="{00000000-0005-0000-0000-000003580000}"/>
    <cellStyle name="Normal 21 8" xfId="379" xr:uid="{00000000-0005-0000-0000-000004580000}"/>
    <cellStyle name="Normal 21 8 2" xfId="1354" xr:uid="{00000000-0005-0000-0000-000005580000}"/>
    <cellStyle name="Normal 21 8 3" xfId="1355" xr:uid="{00000000-0005-0000-0000-000006580000}"/>
    <cellStyle name="Normal 21 8 4" xfId="23294" xr:uid="{00000000-0005-0000-0000-000007580000}"/>
    <cellStyle name="Normal 21 8 5" xfId="23295" xr:uid="{00000000-0005-0000-0000-000008580000}"/>
    <cellStyle name="Normal 21 8 6" xfId="23296" xr:uid="{00000000-0005-0000-0000-000009580000}"/>
    <cellStyle name="Normal 21 9" xfId="380" xr:uid="{00000000-0005-0000-0000-00000A580000}"/>
    <cellStyle name="Normal 21 9 2" xfId="1356" xr:uid="{00000000-0005-0000-0000-00000B580000}"/>
    <cellStyle name="Normal 21 9 3" xfId="1357" xr:uid="{00000000-0005-0000-0000-00000C580000}"/>
    <cellStyle name="Normal 21 9 4" xfId="23297" xr:uid="{00000000-0005-0000-0000-00000D580000}"/>
    <cellStyle name="Normal 21 9 5" xfId="23298" xr:uid="{00000000-0005-0000-0000-00000E580000}"/>
    <cellStyle name="Normal 21 9 6" xfId="23299" xr:uid="{00000000-0005-0000-0000-00000F580000}"/>
    <cellStyle name="Normal 21_Lookups" xfId="23300" xr:uid="{00000000-0005-0000-0000-000010580000}"/>
    <cellStyle name="Normal 210" xfId="23301" xr:uid="{00000000-0005-0000-0000-000011580000}"/>
    <cellStyle name="Normal 211" xfId="23302" xr:uid="{00000000-0005-0000-0000-000012580000}"/>
    <cellStyle name="Normal 212" xfId="23303" xr:uid="{00000000-0005-0000-0000-000013580000}"/>
    <cellStyle name="Normal 213" xfId="23304" xr:uid="{00000000-0005-0000-0000-000014580000}"/>
    <cellStyle name="Normal 214" xfId="23305" xr:uid="{00000000-0005-0000-0000-000015580000}"/>
    <cellStyle name="Normal 215" xfId="23306" xr:uid="{00000000-0005-0000-0000-000016580000}"/>
    <cellStyle name="Normal 216" xfId="23307" xr:uid="{00000000-0005-0000-0000-000017580000}"/>
    <cellStyle name="Normal 217" xfId="23308" xr:uid="{00000000-0005-0000-0000-000018580000}"/>
    <cellStyle name="Normal 218" xfId="23309" xr:uid="{00000000-0005-0000-0000-000019580000}"/>
    <cellStyle name="Normal 219" xfId="23310" xr:uid="{00000000-0005-0000-0000-00001A580000}"/>
    <cellStyle name="Normal 22" xfId="616" xr:uid="{00000000-0005-0000-0000-00001B580000}"/>
    <cellStyle name="Normal 22 2" xfId="23311" xr:uid="{00000000-0005-0000-0000-00001C580000}"/>
    <cellStyle name="Normal 22 2 2" xfId="23312" xr:uid="{00000000-0005-0000-0000-00001D580000}"/>
    <cellStyle name="Normal 22 2 3" xfId="23313" xr:uid="{00000000-0005-0000-0000-00001E580000}"/>
    <cellStyle name="Normal 22 3" xfId="23314" xr:uid="{00000000-0005-0000-0000-00001F580000}"/>
    <cellStyle name="Normal 22 3 2" xfId="23315" xr:uid="{00000000-0005-0000-0000-000020580000}"/>
    <cellStyle name="Normal 22 3 3" xfId="23316" xr:uid="{00000000-0005-0000-0000-000021580000}"/>
    <cellStyle name="Normal 22 4" xfId="23317" xr:uid="{00000000-0005-0000-0000-000022580000}"/>
    <cellStyle name="Normal 22 5" xfId="23318" xr:uid="{00000000-0005-0000-0000-000023580000}"/>
    <cellStyle name="Normal 22 6" xfId="23319" xr:uid="{00000000-0005-0000-0000-000024580000}"/>
    <cellStyle name="Normal 22 7" xfId="23320" xr:uid="{00000000-0005-0000-0000-000025580000}"/>
    <cellStyle name="Normal 22 8" xfId="23321" xr:uid="{00000000-0005-0000-0000-000026580000}"/>
    <cellStyle name="Normal 22_Age_Gender" xfId="23322" xr:uid="{00000000-0005-0000-0000-000027580000}"/>
    <cellStyle name="Normal 220" xfId="23323" xr:uid="{00000000-0005-0000-0000-000028580000}"/>
    <cellStyle name="Normal 221" xfId="23324" xr:uid="{00000000-0005-0000-0000-000029580000}"/>
    <cellStyle name="Normal 222" xfId="23325" xr:uid="{00000000-0005-0000-0000-00002A580000}"/>
    <cellStyle name="Normal 223" xfId="23326" xr:uid="{00000000-0005-0000-0000-00002B580000}"/>
    <cellStyle name="Normal 224" xfId="23327" xr:uid="{00000000-0005-0000-0000-00002C580000}"/>
    <cellStyle name="Normal 225" xfId="23328" xr:uid="{00000000-0005-0000-0000-00002D580000}"/>
    <cellStyle name="Normal 226" xfId="23329" xr:uid="{00000000-0005-0000-0000-00002E580000}"/>
    <cellStyle name="Normal 227" xfId="23330" xr:uid="{00000000-0005-0000-0000-00002F580000}"/>
    <cellStyle name="Normal 228" xfId="23331" xr:uid="{00000000-0005-0000-0000-000030580000}"/>
    <cellStyle name="Normal 229" xfId="23332" xr:uid="{00000000-0005-0000-0000-000031580000}"/>
    <cellStyle name="Normal 23" xfId="617" xr:uid="{00000000-0005-0000-0000-000032580000}"/>
    <cellStyle name="Normal 23 10" xfId="23333" xr:uid="{00000000-0005-0000-0000-000033580000}"/>
    <cellStyle name="Normal 23 10 2" xfId="23334" xr:uid="{00000000-0005-0000-0000-000034580000}"/>
    <cellStyle name="Normal 23 10 2 2" xfId="23335" xr:uid="{00000000-0005-0000-0000-000035580000}"/>
    <cellStyle name="Normal 23 10 2 3" xfId="23336" xr:uid="{00000000-0005-0000-0000-000036580000}"/>
    <cellStyle name="Normal 23 10 3" xfId="23337" xr:uid="{00000000-0005-0000-0000-000037580000}"/>
    <cellStyle name="Normal 23 11" xfId="23338" xr:uid="{00000000-0005-0000-0000-000038580000}"/>
    <cellStyle name="Normal 23 12" xfId="23339" xr:uid="{00000000-0005-0000-0000-000039580000}"/>
    <cellStyle name="Normal 23 12 2" xfId="23340" xr:uid="{00000000-0005-0000-0000-00003A580000}"/>
    <cellStyle name="Normal 23 12 3" xfId="23341" xr:uid="{00000000-0005-0000-0000-00003B580000}"/>
    <cellStyle name="Normal 23 13" xfId="23342" xr:uid="{00000000-0005-0000-0000-00003C580000}"/>
    <cellStyle name="Normal 23 13 2" xfId="23343" xr:uid="{00000000-0005-0000-0000-00003D580000}"/>
    <cellStyle name="Normal 23 14" xfId="23344" xr:uid="{00000000-0005-0000-0000-00003E580000}"/>
    <cellStyle name="Normal 23 15" xfId="23345" xr:uid="{00000000-0005-0000-0000-00003F580000}"/>
    <cellStyle name="Normal 23 16" xfId="23346" xr:uid="{00000000-0005-0000-0000-000040580000}"/>
    <cellStyle name="Normal 23 17" xfId="23347" xr:uid="{00000000-0005-0000-0000-000041580000}"/>
    <cellStyle name="Normal 23 18" xfId="23348" xr:uid="{00000000-0005-0000-0000-000042580000}"/>
    <cellStyle name="Normal 23 2" xfId="381" xr:uid="{00000000-0005-0000-0000-000043580000}"/>
    <cellStyle name="Normal 23 2 10" xfId="23349" xr:uid="{00000000-0005-0000-0000-000044580000}"/>
    <cellStyle name="Normal 23 2 11" xfId="23350" xr:uid="{00000000-0005-0000-0000-000045580000}"/>
    <cellStyle name="Normal 23 2 2" xfId="1358" xr:uid="{00000000-0005-0000-0000-000046580000}"/>
    <cellStyle name="Normal 23 2 2 2" xfId="1359" xr:uid="{00000000-0005-0000-0000-000047580000}"/>
    <cellStyle name="Normal 23 2 2 2 2" xfId="23351" xr:uid="{00000000-0005-0000-0000-000048580000}"/>
    <cellStyle name="Normal 23 2 2 2 2 2" xfId="23352" xr:uid="{00000000-0005-0000-0000-000049580000}"/>
    <cellStyle name="Normal 23 2 2 2 2 2 2" xfId="23353" xr:uid="{00000000-0005-0000-0000-00004A580000}"/>
    <cellStyle name="Normal 23 2 2 2 2 2 3" xfId="23354" xr:uid="{00000000-0005-0000-0000-00004B580000}"/>
    <cellStyle name="Normal 23 2 2 2 2 3" xfId="23355" xr:uid="{00000000-0005-0000-0000-00004C580000}"/>
    <cellStyle name="Normal 23 2 2 2 2 4" xfId="23356" xr:uid="{00000000-0005-0000-0000-00004D580000}"/>
    <cellStyle name="Normal 23 2 2 2 2 5" xfId="23357" xr:uid="{00000000-0005-0000-0000-00004E580000}"/>
    <cellStyle name="Normal 23 2 2 2 3" xfId="23358" xr:uid="{00000000-0005-0000-0000-00004F580000}"/>
    <cellStyle name="Normal 23 2 2 2 3 2" xfId="23359" xr:uid="{00000000-0005-0000-0000-000050580000}"/>
    <cellStyle name="Normal 23 2 2 2 3 3" xfId="23360" xr:uid="{00000000-0005-0000-0000-000051580000}"/>
    <cellStyle name="Normal 23 2 2 2 4" xfId="23361" xr:uid="{00000000-0005-0000-0000-000052580000}"/>
    <cellStyle name="Normal 23 2 2 2 5" xfId="23362" xr:uid="{00000000-0005-0000-0000-000053580000}"/>
    <cellStyle name="Normal 23 2 2 2 6" xfId="23363" xr:uid="{00000000-0005-0000-0000-000054580000}"/>
    <cellStyle name="Normal 23 2 2 3" xfId="23364" xr:uid="{00000000-0005-0000-0000-000055580000}"/>
    <cellStyle name="Normal 23 2 2 3 2" xfId="23365" xr:uid="{00000000-0005-0000-0000-000056580000}"/>
    <cellStyle name="Normal 23 2 2 3 2 2" xfId="23366" xr:uid="{00000000-0005-0000-0000-000057580000}"/>
    <cellStyle name="Normal 23 2 2 3 2 3" xfId="23367" xr:uid="{00000000-0005-0000-0000-000058580000}"/>
    <cellStyle name="Normal 23 2 2 3 3" xfId="23368" xr:uid="{00000000-0005-0000-0000-000059580000}"/>
    <cellStyle name="Normal 23 2 2 3 4" xfId="23369" xr:uid="{00000000-0005-0000-0000-00005A580000}"/>
    <cellStyle name="Normal 23 2 2 3 5" xfId="23370" xr:uid="{00000000-0005-0000-0000-00005B580000}"/>
    <cellStyle name="Normal 23 2 2 4" xfId="23371" xr:uid="{00000000-0005-0000-0000-00005C580000}"/>
    <cellStyle name="Normal 23 2 2 4 2" xfId="23372" xr:uid="{00000000-0005-0000-0000-00005D580000}"/>
    <cellStyle name="Normal 23 2 2 4 3" xfId="23373" xr:uid="{00000000-0005-0000-0000-00005E580000}"/>
    <cellStyle name="Normal 23 2 2 5" xfId="23374" xr:uid="{00000000-0005-0000-0000-00005F580000}"/>
    <cellStyle name="Normal 23 2 2 6" xfId="23375" xr:uid="{00000000-0005-0000-0000-000060580000}"/>
    <cellStyle name="Normal 23 2 2 7" xfId="23376" xr:uid="{00000000-0005-0000-0000-000061580000}"/>
    <cellStyle name="Normal 23 2 3" xfId="1360" xr:uid="{00000000-0005-0000-0000-000062580000}"/>
    <cellStyle name="Normal 23 2 3 2" xfId="1361" xr:uid="{00000000-0005-0000-0000-000063580000}"/>
    <cellStyle name="Normal 23 2 3 2 2" xfId="23377" xr:uid="{00000000-0005-0000-0000-000064580000}"/>
    <cellStyle name="Normal 23 2 3 2 2 2" xfId="23378" xr:uid="{00000000-0005-0000-0000-000065580000}"/>
    <cellStyle name="Normal 23 2 3 2 2 2 2" xfId="23379" xr:uid="{00000000-0005-0000-0000-000066580000}"/>
    <cellStyle name="Normal 23 2 3 2 2 2 3" xfId="23380" xr:uid="{00000000-0005-0000-0000-000067580000}"/>
    <cellStyle name="Normal 23 2 3 2 2 3" xfId="23381" xr:uid="{00000000-0005-0000-0000-000068580000}"/>
    <cellStyle name="Normal 23 2 3 2 2 4" xfId="23382" xr:uid="{00000000-0005-0000-0000-000069580000}"/>
    <cellStyle name="Normal 23 2 3 2 2 5" xfId="23383" xr:uid="{00000000-0005-0000-0000-00006A580000}"/>
    <cellStyle name="Normal 23 2 3 2 3" xfId="23384" xr:uid="{00000000-0005-0000-0000-00006B580000}"/>
    <cellStyle name="Normal 23 2 3 2 3 2" xfId="23385" xr:uid="{00000000-0005-0000-0000-00006C580000}"/>
    <cellStyle name="Normal 23 2 3 2 3 3" xfId="23386" xr:uid="{00000000-0005-0000-0000-00006D580000}"/>
    <cellStyle name="Normal 23 2 3 2 4" xfId="23387" xr:uid="{00000000-0005-0000-0000-00006E580000}"/>
    <cellStyle name="Normal 23 2 3 2 5" xfId="23388" xr:uid="{00000000-0005-0000-0000-00006F580000}"/>
    <cellStyle name="Normal 23 2 3 2 6" xfId="23389" xr:uid="{00000000-0005-0000-0000-000070580000}"/>
    <cellStyle name="Normal 23 2 3 3" xfId="23390" xr:uid="{00000000-0005-0000-0000-000071580000}"/>
    <cellStyle name="Normal 23 2 3 3 2" xfId="23391" xr:uid="{00000000-0005-0000-0000-000072580000}"/>
    <cellStyle name="Normal 23 2 3 3 2 2" xfId="23392" xr:uid="{00000000-0005-0000-0000-000073580000}"/>
    <cellStyle name="Normal 23 2 3 3 2 3" xfId="23393" xr:uid="{00000000-0005-0000-0000-000074580000}"/>
    <cellStyle name="Normal 23 2 3 3 3" xfId="23394" xr:uid="{00000000-0005-0000-0000-000075580000}"/>
    <cellStyle name="Normal 23 2 3 3 4" xfId="23395" xr:uid="{00000000-0005-0000-0000-000076580000}"/>
    <cellStyle name="Normal 23 2 3 3 5" xfId="23396" xr:uid="{00000000-0005-0000-0000-000077580000}"/>
    <cellStyle name="Normal 23 2 3 4" xfId="23397" xr:uid="{00000000-0005-0000-0000-000078580000}"/>
    <cellStyle name="Normal 23 2 3 4 2" xfId="23398" xr:uid="{00000000-0005-0000-0000-000079580000}"/>
    <cellStyle name="Normal 23 2 3 4 3" xfId="23399" xr:uid="{00000000-0005-0000-0000-00007A580000}"/>
    <cellStyle name="Normal 23 2 3 5" xfId="23400" xr:uid="{00000000-0005-0000-0000-00007B580000}"/>
    <cellStyle name="Normal 23 2 3 6" xfId="23401" xr:uid="{00000000-0005-0000-0000-00007C580000}"/>
    <cellStyle name="Normal 23 2 3 7" xfId="23402" xr:uid="{00000000-0005-0000-0000-00007D580000}"/>
    <cellStyle name="Normal 23 2 3 8" xfId="23403" xr:uid="{00000000-0005-0000-0000-00007E580000}"/>
    <cellStyle name="Normal 23 2 4" xfId="1362" xr:uid="{00000000-0005-0000-0000-00007F580000}"/>
    <cellStyle name="Normal 23 2 4 2" xfId="23404" xr:uid="{00000000-0005-0000-0000-000080580000}"/>
    <cellStyle name="Normal 23 2 4 3" xfId="23405" xr:uid="{00000000-0005-0000-0000-000081580000}"/>
    <cellStyle name="Normal 23 2 4 4" xfId="23406" xr:uid="{00000000-0005-0000-0000-000082580000}"/>
    <cellStyle name="Normal 23 2 5" xfId="1363" xr:uid="{00000000-0005-0000-0000-000083580000}"/>
    <cellStyle name="Normal 23 2 5 2" xfId="23407" xr:uid="{00000000-0005-0000-0000-000084580000}"/>
    <cellStyle name="Normal 23 2 5 2 2" xfId="23408" xr:uid="{00000000-0005-0000-0000-000085580000}"/>
    <cellStyle name="Normal 23 2 5 2 2 2" xfId="23409" xr:uid="{00000000-0005-0000-0000-000086580000}"/>
    <cellStyle name="Normal 23 2 5 2 2 3" xfId="23410" xr:uid="{00000000-0005-0000-0000-000087580000}"/>
    <cellStyle name="Normal 23 2 5 2 3" xfId="23411" xr:uid="{00000000-0005-0000-0000-000088580000}"/>
    <cellStyle name="Normal 23 2 5 2 4" xfId="23412" xr:uid="{00000000-0005-0000-0000-000089580000}"/>
    <cellStyle name="Normal 23 2 5 2 5" xfId="23413" xr:uid="{00000000-0005-0000-0000-00008A580000}"/>
    <cellStyle name="Normal 23 2 5 3" xfId="23414" xr:uid="{00000000-0005-0000-0000-00008B580000}"/>
    <cellStyle name="Normal 23 2 5 3 2" xfId="23415" xr:uid="{00000000-0005-0000-0000-00008C580000}"/>
    <cellStyle name="Normal 23 2 5 3 3" xfId="23416" xr:uid="{00000000-0005-0000-0000-00008D580000}"/>
    <cellStyle name="Normal 23 2 5 4" xfId="23417" xr:uid="{00000000-0005-0000-0000-00008E580000}"/>
    <cellStyle name="Normal 23 2 5 5" xfId="23418" xr:uid="{00000000-0005-0000-0000-00008F580000}"/>
    <cellStyle name="Normal 23 2 5 6" xfId="23419" xr:uid="{00000000-0005-0000-0000-000090580000}"/>
    <cellStyle name="Normal 23 2 6" xfId="23420" xr:uid="{00000000-0005-0000-0000-000091580000}"/>
    <cellStyle name="Normal 23 2 6 2" xfId="23421" xr:uid="{00000000-0005-0000-0000-000092580000}"/>
    <cellStyle name="Normal 23 2 6 2 2" xfId="23422" xr:uid="{00000000-0005-0000-0000-000093580000}"/>
    <cellStyle name="Normal 23 2 6 2 3" xfId="23423" xr:uid="{00000000-0005-0000-0000-000094580000}"/>
    <cellStyle name="Normal 23 2 6 3" xfId="23424" xr:uid="{00000000-0005-0000-0000-000095580000}"/>
    <cellStyle name="Normal 23 2 6 4" xfId="23425" xr:uid="{00000000-0005-0000-0000-000096580000}"/>
    <cellStyle name="Normal 23 2 6 5" xfId="23426" xr:uid="{00000000-0005-0000-0000-000097580000}"/>
    <cellStyle name="Normal 23 2 7" xfId="23427" xr:uid="{00000000-0005-0000-0000-000098580000}"/>
    <cellStyle name="Normal 23 2 7 2" xfId="23428" xr:uid="{00000000-0005-0000-0000-000099580000}"/>
    <cellStyle name="Normal 23 2 7 3" xfId="23429" xr:uid="{00000000-0005-0000-0000-00009A580000}"/>
    <cellStyle name="Normal 23 2 8" xfId="23430" xr:uid="{00000000-0005-0000-0000-00009B580000}"/>
    <cellStyle name="Normal 23 2 9" xfId="23431" xr:uid="{00000000-0005-0000-0000-00009C580000}"/>
    <cellStyle name="Normal 23 2_Lookups" xfId="23432" xr:uid="{00000000-0005-0000-0000-00009D580000}"/>
    <cellStyle name="Normal 23 3" xfId="382" xr:uid="{00000000-0005-0000-0000-00009E580000}"/>
    <cellStyle name="Normal 23 3 10" xfId="23433" xr:uid="{00000000-0005-0000-0000-00009F580000}"/>
    <cellStyle name="Normal 23 3 11" xfId="23434" xr:uid="{00000000-0005-0000-0000-0000A0580000}"/>
    <cellStyle name="Normal 23 3 2" xfId="1364" xr:uid="{00000000-0005-0000-0000-0000A1580000}"/>
    <cellStyle name="Normal 23 3 2 2" xfId="1365" xr:uid="{00000000-0005-0000-0000-0000A2580000}"/>
    <cellStyle name="Normal 23 3 2 2 2" xfId="23435" xr:uid="{00000000-0005-0000-0000-0000A3580000}"/>
    <cellStyle name="Normal 23 3 2 2 2 2" xfId="23436" xr:uid="{00000000-0005-0000-0000-0000A4580000}"/>
    <cellStyle name="Normal 23 3 2 2 2 2 2" xfId="23437" xr:uid="{00000000-0005-0000-0000-0000A5580000}"/>
    <cellStyle name="Normal 23 3 2 2 2 2 3" xfId="23438" xr:uid="{00000000-0005-0000-0000-0000A6580000}"/>
    <cellStyle name="Normal 23 3 2 2 2 3" xfId="23439" xr:uid="{00000000-0005-0000-0000-0000A7580000}"/>
    <cellStyle name="Normal 23 3 2 2 2 4" xfId="23440" xr:uid="{00000000-0005-0000-0000-0000A8580000}"/>
    <cellStyle name="Normal 23 3 2 2 2 5" xfId="23441" xr:uid="{00000000-0005-0000-0000-0000A9580000}"/>
    <cellStyle name="Normal 23 3 2 2 3" xfId="23442" xr:uid="{00000000-0005-0000-0000-0000AA580000}"/>
    <cellStyle name="Normal 23 3 2 2 3 2" xfId="23443" xr:uid="{00000000-0005-0000-0000-0000AB580000}"/>
    <cellStyle name="Normal 23 3 2 2 3 3" xfId="23444" xr:uid="{00000000-0005-0000-0000-0000AC580000}"/>
    <cellStyle name="Normal 23 3 2 2 4" xfId="23445" xr:uid="{00000000-0005-0000-0000-0000AD580000}"/>
    <cellStyle name="Normal 23 3 2 2 5" xfId="23446" xr:uid="{00000000-0005-0000-0000-0000AE580000}"/>
    <cellStyle name="Normal 23 3 2 2 6" xfId="23447" xr:uid="{00000000-0005-0000-0000-0000AF580000}"/>
    <cellStyle name="Normal 23 3 2 3" xfId="23448" xr:uid="{00000000-0005-0000-0000-0000B0580000}"/>
    <cellStyle name="Normal 23 3 2 3 2" xfId="23449" xr:uid="{00000000-0005-0000-0000-0000B1580000}"/>
    <cellStyle name="Normal 23 3 2 3 2 2" xfId="23450" xr:uid="{00000000-0005-0000-0000-0000B2580000}"/>
    <cellStyle name="Normal 23 3 2 3 2 3" xfId="23451" xr:uid="{00000000-0005-0000-0000-0000B3580000}"/>
    <cellStyle name="Normal 23 3 2 3 3" xfId="23452" xr:uid="{00000000-0005-0000-0000-0000B4580000}"/>
    <cellStyle name="Normal 23 3 2 3 4" xfId="23453" xr:uid="{00000000-0005-0000-0000-0000B5580000}"/>
    <cellStyle name="Normal 23 3 2 3 5" xfId="23454" xr:uid="{00000000-0005-0000-0000-0000B6580000}"/>
    <cellStyle name="Normal 23 3 2 4" xfId="23455" xr:uid="{00000000-0005-0000-0000-0000B7580000}"/>
    <cellStyle name="Normal 23 3 2 4 2" xfId="23456" xr:uid="{00000000-0005-0000-0000-0000B8580000}"/>
    <cellStyle name="Normal 23 3 2 4 3" xfId="23457" xr:uid="{00000000-0005-0000-0000-0000B9580000}"/>
    <cellStyle name="Normal 23 3 2 5" xfId="23458" xr:uid="{00000000-0005-0000-0000-0000BA580000}"/>
    <cellStyle name="Normal 23 3 2 6" xfId="23459" xr:uid="{00000000-0005-0000-0000-0000BB580000}"/>
    <cellStyle name="Normal 23 3 2 7" xfId="23460" xr:uid="{00000000-0005-0000-0000-0000BC580000}"/>
    <cellStyle name="Normal 23 3 3" xfId="1366" xr:uid="{00000000-0005-0000-0000-0000BD580000}"/>
    <cellStyle name="Normal 23 3 3 2" xfId="1367" xr:uid="{00000000-0005-0000-0000-0000BE580000}"/>
    <cellStyle name="Normal 23 3 3 2 2" xfId="23461" xr:uid="{00000000-0005-0000-0000-0000BF580000}"/>
    <cellStyle name="Normal 23 3 3 2 2 2" xfId="23462" xr:uid="{00000000-0005-0000-0000-0000C0580000}"/>
    <cellStyle name="Normal 23 3 3 2 2 2 2" xfId="23463" xr:uid="{00000000-0005-0000-0000-0000C1580000}"/>
    <cellStyle name="Normal 23 3 3 2 2 2 3" xfId="23464" xr:uid="{00000000-0005-0000-0000-0000C2580000}"/>
    <cellStyle name="Normal 23 3 3 2 2 3" xfId="23465" xr:uid="{00000000-0005-0000-0000-0000C3580000}"/>
    <cellStyle name="Normal 23 3 3 2 2 4" xfId="23466" xr:uid="{00000000-0005-0000-0000-0000C4580000}"/>
    <cellStyle name="Normal 23 3 3 2 2 5" xfId="23467" xr:uid="{00000000-0005-0000-0000-0000C5580000}"/>
    <cellStyle name="Normal 23 3 3 2 3" xfId="23468" xr:uid="{00000000-0005-0000-0000-0000C6580000}"/>
    <cellStyle name="Normal 23 3 3 2 3 2" xfId="23469" xr:uid="{00000000-0005-0000-0000-0000C7580000}"/>
    <cellStyle name="Normal 23 3 3 2 3 3" xfId="23470" xr:uid="{00000000-0005-0000-0000-0000C8580000}"/>
    <cellStyle name="Normal 23 3 3 2 4" xfId="23471" xr:uid="{00000000-0005-0000-0000-0000C9580000}"/>
    <cellStyle name="Normal 23 3 3 2 5" xfId="23472" xr:uid="{00000000-0005-0000-0000-0000CA580000}"/>
    <cellStyle name="Normal 23 3 3 2 6" xfId="23473" xr:uid="{00000000-0005-0000-0000-0000CB580000}"/>
    <cellStyle name="Normal 23 3 3 3" xfId="23474" xr:uid="{00000000-0005-0000-0000-0000CC580000}"/>
    <cellStyle name="Normal 23 3 3 3 2" xfId="23475" xr:uid="{00000000-0005-0000-0000-0000CD580000}"/>
    <cellStyle name="Normal 23 3 3 3 2 2" xfId="23476" xr:uid="{00000000-0005-0000-0000-0000CE580000}"/>
    <cellStyle name="Normal 23 3 3 3 2 3" xfId="23477" xr:uid="{00000000-0005-0000-0000-0000CF580000}"/>
    <cellStyle name="Normal 23 3 3 3 3" xfId="23478" xr:uid="{00000000-0005-0000-0000-0000D0580000}"/>
    <cellStyle name="Normal 23 3 3 3 4" xfId="23479" xr:uid="{00000000-0005-0000-0000-0000D1580000}"/>
    <cellStyle name="Normal 23 3 3 3 5" xfId="23480" xr:uid="{00000000-0005-0000-0000-0000D2580000}"/>
    <cellStyle name="Normal 23 3 3 4" xfId="23481" xr:uid="{00000000-0005-0000-0000-0000D3580000}"/>
    <cellStyle name="Normal 23 3 3 4 2" xfId="23482" xr:uid="{00000000-0005-0000-0000-0000D4580000}"/>
    <cellStyle name="Normal 23 3 3 4 3" xfId="23483" xr:uid="{00000000-0005-0000-0000-0000D5580000}"/>
    <cellStyle name="Normal 23 3 3 5" xfId="23484" xr:uid="{00000000-0005-0000-0000-0000D6580000}"/>
    <cellStyle name="Normal 23 3 3 6" xfId="23485" xr:uid="{00000000-0005-0000-0000-0000D7580000}"/>
    <cellStyle name="Normal 23 3 3 7" xfId="23486" xr:uid="{00000000-0005-0000-0000-0000D8580000}"/>
    <cellStyle name="Normal 23 3 3 8" xfId="23487" xr:uid="{00000000-0005-0000-0000-0000D9580000}"/>
    <cellStyle name="Normal 23 3 4" xfId="1368" xr:uid="{00000000-0005-0000-0000-0000DA580000}"/>
    <cellStyle name="Normal 23 3 4 2" xfId="23488" xr:uid="{00000000-0005-0000-0000-0000DB580000}"/>
    <cellStyle name="Normal 23 3 4 3" xfId="23489" xr:uid="{00000000-0005-0000-0000-0000DC580000}"/>
    <cellStyle name="Normal 23 3 4 4" xfId="23490" xr:uid="{00000000-0005-0000-0000-0000DD580000}"/>
    <cellStyle name="Normal 23 3 5" xfId="1369" xr:uid="{00000000-0005-0000-0000-0000DE580000}"/>
    <cellStyle name="Normal 23 3 5 2" xfId="23491" xr:uid="{00000000-0005-0000-0000-0000DF580000}"/>
    <cellStyle name="Normal 23 3 5 2 2" xfId="23492" xr:uid="{00000000-0005-0000-0000-0000E0580000}"/>
    <cellStyle name="Normal 23 3 5 2 2 2" xfId="23493" xr:uid="{00000000-0005-0000-0000-0000E1580000}"/>
    <cellStyle name="Normal 23 3 5 2 2 3" xfId="23494" xr:uid="{00000000-0005-0000-0000-0000E2580000}"/>
    <cellStyle name="Normal 23 3 5 2 3" xfId="23495" xr:uid="{00000000-0005-0000-0000-0000E3580000}"/>
    <cellStyle name="Normal 23 3 5 2 4" xfId="23496" xr:uid="{00000000-0005-0000-0000-0000E4580000}"/>
    <cellStyle name="Normal 23 3 5 2 5" xfId="23497" xr:uid="{00000000-0005-0000-0000-0000E5580000}"/>
    <cellStyle name="Normal 23 3 5 3" xfId="23498" xr:uid="{00000000-0005-0000-0000-0000E6580000}"/>
    <cellStyle name="Normal 23 3 5 3 2" xfId="23499" xr:uid="{00000000-0005-0000-0000-0000E7580000}"/>
    <cellStyle name="Normal 23 3 5 3 3" xfId="23500" xr:uid="{00000000-0005-0000-0000-0000E8580000}"/>
    <cellStyle name="Normal 23 3 5 4" xfId="23501" xr:uid="{00000000-0005-0000-0000-0000E9580000}"/>
    <cellStyle name="Normal 23 3 5 5" xfId="23502" xr:uid="{00000000-0005-0000-0000-0000EA580000}"/>
    <cellStyle name="Normal 23 3 5 6" xfId="23503" xr:uid="{00000000-0005-0000-0000-0000EB580000}"/>
    <cellStyle name="Normal 23 3 6" xfId="23504" xr:uid="{00000000-0005-0000-0000-0000EC580000}"/>
    <cellStyle name="Normal 23 3 6 2" xfId="23505" xr:uid="{00000000-0005-0000-0000-0000ED580000}"/>
    <cellStyle name="Normal 23 3 6 2 2" xfId="23506" xr:uid="{00000000-0005-0000-0000-0000EE580000}"/>
    <cellStyle name="Normal 23 3 6 2 3" xfId="23507" xr:uid="{00000000-0005-0000-0000-0000EF580000}"/>
    <cellStyle name="Normal 23 3 6 3" xfId="23508" xr:uid="{00000000-0005-0000-0000-0000F0580000}"/>
    <cellStyle name="Normal 23 3 6 4" xfId="23509" xr:uid="{00000000-0005-0000-0000-0000F1580000}"/>
    <cellStyle name="Normal 23 3 6 5" xfId="23510" xr:uid="{00000000-0005-0000-0000-0000F2580000}"/>
    <cellStyle name="Normal 23 3 7" xfId="23511" xr:uid="{00000000-0005-0000-0000-0000F3580000}"/>
    <cellStyle name="Normal 23 3 7 2" xfId="23512" xr:uid="{00000000-0005-0000-0000-0000F4580000}"/>
    <cellStyle name="Normal 23 3 7 3" xfId="23513" xr:uid="{00000000-0005-0000-0000-0000F5580000}"/>
    <cellStyle name="Normal 23 3 8" xfId="23514" xr:uid="{00000000-0005-0000-0000-0000F6580000}"/>
    <cellStyle name="Normal 23 3 9" xfId="23515" xr:uid="{00000000-0005-0000-0000-0000F7580000}"/>
    <cellStyle name="Normal 23 3_Lookups" xfId="23516" xr:uid="{00000000-0005-0000-0000-0000F8580000}"/>
    <cellStyle name="Normal 23 4" xfId="383" xr:uid="{00000000-0005-0000-0000-0000F9580000}"/>
    <cellStyle name="Normal 23 4 10" xfId="23517" xr:uid="{00000000-0005-0000-0000-0000FA580000}"/>
    <cellStyle name="Normal 23 4 11" xfId="23518" xr:uid="{00000000-0005-0000-0000-0000FB580000}"/>
    <cellStyle name="Normal 23 4 2" xfId="1370" xr:uid="{00000000-0005-0000-0000-0000FC580000}"/>
    <cellStyle name="Normal 23 4 2 2" xfId="1371" xr:uid="{00000000-0005-0000-0000-0000FD580000}"/>
    <cellStyle name="Normal 23 4 2 2 2" xfId="23519" xr:uid="{00000000-0005-0000-0000-0000FE580000}"/>
    <cellStyle name="Normal 23 4 2 2 2 2" xfId="23520" xr:uid="{00000000-0005-0000-0000-0000FF580000}"/>
    <cellStyle name="Normal 23 4 2 2 2 2 2" xfId="23521" xr:uid="{00000000-0005-0000-0000-000000590000}"/>
    <cellStyle name="Normal 23 4 2 2 2 2 3" xfId="23522" xr:uid="{00000000-0005-0000-0000-000001590000}"/>
    <cellStyle name="Normal 23 4 2 2 2 3" xfId="23523" xr:uid="{00000000-0005-0000-0000-000002590000}"/>
    <cellStyle name="Normal 23 4 2 2 2 4" xfId="23524" xr:uid="{00000000-0005-0000-0000-000003590000}"/>
    <cellStyle name="Normal 23 4 2 2 2 5" xfId="23525" xr:uid="{00000000-0005-0000-0000-000004590000}"/>
    <cellStyle name="Normal 23 4 2 2 3" xfId="23526" xr:uid="{00000000-0005-0000-0000-000005590000}"/>
    <cellStyle name="Normal 23 4 2 2 3 2" xfId="23527" xr:uid="{00000000-0005-0000-0000-000006590000}"/>
    <cellStyle name="Normal 23 4 2 2 3 3" xfId="23528" xr:uid="{00000000-0005-0000-0000-000007590000}"/>
    <cellStyle name="Normal 23 4 2 2 4" xfId="23529" xr:uid="{00000000-0005-0000-0000-000008590000}"/>
    <cellStyle name="Normal 23 4 2 2 5" xfId="23530" xr:uid="{00000000-0005-0000-0000-000009590000}"/>
    <cellStyle name="Normal 23 4 2 2 6" xfId="23531" xr:uid="{00000000-0005-0000-0000-00000A590000}"/>
    <cellStyle name="Normal 23 4 2 3" xfId="23532" xr:uid="{00000000-0005-0000-0000-00000B590000}"/>
    <cellStyle name="Normal 23 4 2 3 2" xfId="23533" xr:uid="{00000000-0005-0000-0000-00000C590000}"/>
    <cellStyle name="Normal 23 4 2 3 2 2" xfId="23534" xr:uid="{00000000-0005-0000-0000-00000D590000}"/>
    <cellStyle name="Normal 23 4 2 3 2 3" xfId="23535" xr:uid="{00000000-0005-0000-0000-00000E590000}"/>
    <cellStyle name="Normal 23 4 2 3 3" xfId="23536" xr:uid="{00000000-0005-0000-0000-00000F590000}"/>
    <cellStyle name="Normal 23 4 2 3 4" xfId="23537" xr:uid="{00000000-0005-0000-0000-000010590000}"/>
    <cellStyle name="Normal 23 4 2 3 5" xfId="23538" xr:uid="{00000000-0005-0000-0000-000011590000}"/>
    <cellStyle name="Normal 23 4 2 4" xfId="23539" xr:uid="{00000000-0005-0000-0000-000012590000}"/>
    <cellStyle name="Normal 23 4 2 4 2" xfId="23540" xr:uid="{00000000-0005-0000-0000-000013590000}"/>
    <cellStyle name="Normal 23 4 2 4 3" xfId="23541" xr:uid="{00000000-0005-0000-0000-000014590000}"/>
    <cellStyle name="Normal 23 4 2 5" xfId="23542" xr:uid="{00000000-0005-0000-0000-000015590000}"/>
    <cellStyle name="Normal 23 4 2 6" xfId="23543" xr:uid="{00000000-0005-0000-0000-000016590000}"/>
    <cellStyle name="Normal 23 4 2 7" xfId="23544" xr:uid="{00000000-0005-0000-0000-000017590000}"/>
    <cellStyle name="Normal 23 4 3" xfId="1372" xr:uid="{00000000-0005-0000-0000-000018590000}"/>
    <cellStyle name="Normal 23 4 3 2" xfId="1373" xr:uid="{00000000-0005-0000-0000-000019590000}"/>
    <cellStyle name="Normal 23 4 3 2 2" xfId="23545" xr:uid="{00000000-0005-0000-0000-00001A590000}"/>
    <cellStyle name="Normal 23 4 3 2 2 2" xfId="23546" xr:uid="{00000000-0005-0000-0000-00001B590000}"/>
    <cellStyle name="Normal 23 4 3 2 2 2 2" xfId="23547" xr:uid="{00000000-0005-0000-0000-00001C590000}"/>
    <cellStyle name="Normal 23 4 3 2 2 2 3" xfId="23548" xr:uid="{00000000-0005-0000-0000-00001D590000}"/>
    <cellStyle name="Normal 23 4 3 2 2 3" xfId="23549" xr:uid="{00000000-0005-0000-0000-00001E590000}"/>
    <cellStyle name="Normal 23 4 3 2 2 4" xfId="23550" xr:uid="{00000000-0005-0000-0000-00001F590000}"/>
    <cellStyle name="Normal 23 4 3 2 2 5" xfId="23551" xr:uid="{00000000-0005-0000-0000-000020590000}"/>
    <cellStyle name="Normal 23 4 3 2 3" xfId="23552" xr:uid="{00000000-0005-0000-0000-000021590000}"/>
    <cellStyle name="Normal 23 4 3 2 3 2" xfId="23553" xr:uid="{00000000-0005-0000-0000-000022590000}"/>
    <cellStyle name="Normal 23 4 3 2 3 3" xfId="23554" xr:uid="{00000000-0005-0000-0000-000023590000}"/>
    <cellStyle name="Normal 23 4 3 2 4" xfId="23555" xr:uid="{00000000-0005-0000-0000-000024590000}"/>
    <cellStyle name="Normal 23 4 3 2 5" xfId="23556" xr:uid="{00000000-0005-0000-0000-000025590000}"/>
    <cellStyle name="Normal 23 4 3 2 6" xfId="23557" xr:uid="{00000000-0005-0000-0000-000026590000}"/>
    <cellStyle name="Normal 23 4 3 3" xfId="23558" xr:uid="{00000000-0005-0000-0000-000027590000}"/>
    <cellStyle name="Normal 23 4 3 3 2" xfId="23559" xr:uid="{00000000-0005-0000-0000-000028590000}"/>
    <cellStyle name="Normal 23 4 3 3 2 2" xfId="23560" xr:uid="{00000000-0005-0000-0000-000029590000}"/>
    <cellStyle name="Normal 23 4 3 3 2 3" xfId="23561" xr:uid="{00000000-0005-0000-0000-00002A590000}"/>
    <cellStyle name="Normal 23 4 3 3 3" xfId="23562" xr:uid="{00000000-0005-0000-0000-00002B590000}"/>
    <cellStyle name="Normal 23 4 3 3 4" xfId="23563" xr:uid="{00000000-0005-0000-0000-00002C590000}"/>
    <cellStyle name="Normal 23 4 3 3 5" xfId="23564" xr:uid="{00000000-0005-0000-0000-00002D590000}"/>
    <cellStyle name="Normal 23 4 3 4" xfId="23565" xr:uid="{00000000-0005-0000-0000-00002E590000}"/>
    <cellStyle name="Normal 23 4 3 4 2" xfId="23566" xr:uid="{00000000-0005-0000-0000-00002F590000}"/>
    <cellStyle name="Normal 23 4 3 4 3" xfId="23567" xr:uid="{00000000-0005-0000-0000-000030590000}"/>
    <cellStyle name="Normal 23 4 3 5" xfId="23568" xr:uid="{00000000-0005-0000-0000-000031590000}"/>
    <cellStyle name="Normal 23 4 3 6" xfId="23569" xr:uid="{00000000-0005-0000-0000-000032590000}"/>
    <cellStyle name="Normal 23 4 3 7" xfId="23570" xr:uid="{00000000-0005-0000-0000-000033590000}"/>
    <cellStyle name="Normal 23 4 3 8" xfId="23571" xr:uid="{00000000-0005-0000-0000-000034590000}"/>
    <cellStyle name="Normal 23 4 4" xfId="1374" xr:uid="{00000000-0005-0000-0000-000035590000}"/>
    <cellStyle name="Normal 23 4 4 2" xfId="23572" xr:uid="{00000000-0005-0000-0000-000036590000}"/>
    <cellStyle name="Normal 23 4 4 3" xfId="23573" xr:uid="{00000000-0005-0000-0000-000037590000}"/>
    <cellStyle name="Normal 23 4 4 4" xfId="23574" xr:uid="{00000000-0005-0000-0000-000038590000}"/>
    <cellStyle name="Normal 23 4 5" xfId="1375" xr:uid="{00000000-0005-0000-0000-000039590000}"/>
    <cellStyle name="Normal 23 4 5 2" xfId="23575" xr:uid="{00000000-0005-0000-0000-00003A590000}"/>
    <cellStyle name="Normal 23 4 5 2 2" xfId="23576" xr:uid="{00000000-0005-0000-0000-00003B590000}"/>
    <cellStyle name="Normal 23 4 5 2 2 2" xfId="23577" xr:uid="{00000000-0005-0000-0000-00003C590000}"/>
    <cellStyle name="Normal 23 4 5 2 2 3" xfId="23578" xr:uid="{00000000-0005-0000-0000-00003D590000}"/>
    <cellStyle name="Normal 23 4 5 2 3" xfId="23579" xr:uid="{00000000-0005-0000-0000-00003E590000}"/>
    <cellStyle name="Normal 23 4 5 2 4" xfId="23580" xr:uid="{00000000-0005-0000-0000-00003F590000}"/>
    <cellStyle name="Normal 23 4 5 2 5" xfId="23581" xr:uid="{00000000-0005-0000-0000-000040590000}"/>
    <cellStyle name="Normal 23 4 5 3" xfId="23582" xr:uid="{00000000-0005-0000-0000-000041590000}"/>
    <cellStyle name="Normal 23 4 5 3 2" xfId="23583" xr:uid="{00000000-0005-0000-0000-000042590000}"/>
    <cellStyle name="Normal 23 4 5 3 3" xfId="23584" xr:uid="{00000000-0005-0000-0000-000043590000}"/>
    <cellStyle name="Normal 23 4 5 4" xfId="23585" xr:uid="{00000000-0005-0000-0000-000044590000}"/>
    <cellStyle name="Normal 23 4 5 5" xfId="23586" xr:uid="{00000000-0005-0000-0000-000045590000}"/>
    <cellStyle name="Normal 23 4 5 6" xfId="23587" xr:uid="{00000000-0005-0000-0000-000046590000}"/>
    <cellStyle name="Normal 23 4 6" xfId="23588" xr:uid="{00000000-0005-0000-0000-000047590000}"/>
    <cellStyle name="Normal 23 4 6 2" xfId="23589" xr:uid="{00000000-0005-0000-0000-000048590000}"/>
    <cellStyle name="Normal 23 4 6 2 2" xfId="23590" xr:uid="{00000000-0005-0000-0000-000049590000}"/>
    <cellStyle name="Normal 23 4 6 2 3" xfId="23591" xr:uid="{00000000-0005-0000-0000-00004A590000}"/>
    <cellStyle name="Normal 23 4 6 3" xfId="23592" xr:uid="{00000000-0005-0000-0000-00004B590000}"/>
    <cellStyle name="Normal 23 4 6 4" xfId="23593" xr:uid="{00000000-0005-0000-0000-00004C590000}"/>
    <cellStyle name="Normal 23 4 6 5" xfId="23594" xr:uid="{00000000-0005-0000-0000-00004D590000}"/>
    <cellStyle name="Normal 23 4 7" xfId="23595" xr:uid="{00000000-0005-0000-0000-00004E590000}"/>
    <cellStyle name="Normal 23 4 7 2" xfId="23596" xr:uid="{00000000-0005-0000-0000-00004F590000}"/>
    <cellStyle name="Normal 23 4 7 3" xfId="23597" xr:uid="{00000000-0005-0000-0000-000050590000}"/>
    <cellStyle name="Normal 23 4 8" xfId="23598" xr:uid="{00000000-0005-0000-0000-000051590000}"/>
    <cellStyle name="Normal 23 4 9" xfId="23599" xr:uid="{00000000-0005-0000-0000-000052590000}"/>
    <cellStyle name="Normal 23 4_Lookups" xfId="23600" xr:uid="{00000000-0005-0000-0000-000053590000}"/>
    <cellStyle name="Normal 23 5" xfId="384" xr:uid="{00000000-0005-0000-0000-000054590000}"/>
    <cellStyle name="Normal 23 5 2" xfId="1376" xr:uid="{00000000-0005-0000-0000-000055590000}"/>
    <cellStyle name="Normal 23 5 3" xfId="1377" xr:uid="{00000000-0005-0000-0000-000056590000}"/>
    <cellStyle name="Normal 23 5 4" xfId="23601" xr:uid="{00000000-0005-0000-0000-000057590000}"/>
    <cellStyle name="Normal 23 5 5" xfId="23602" xr:uid="{00000000-0005-0000-0000-000058590000}"/>
    <cellStyle name="Normal 23 5 6" xfId="23603" xr:uid="{00000000-0005-0000-0000-000059590000}"/>
    <cellStyle name="Normal 23 6" xfId="385" xr:uid="{00000000-0005-0000-0000-00005A590000}"/>
    <cellStyle name="Normal 23 6 2" xfId="1378" xr:uid="{00000000-0005-0000-0000-00005B590000}"/>
    <cellStyle name="Normal 23 6 3" xfId="1379" xr:uid="{00000000-0005-0000-0000-00005C590000}"/>
    <cellStyle name="Normal 23 6 4" xfId="23604" xr:uid="{00000000-0005-0000-0000-00005D590000}"/>
    <cellStyle name="Normal 23 6 5" xfId="23605" xr:uid="{00000000-0005-0000-0000-00005E590000}"/>
    <cellStyle name="Normal 23 6 6" xfId="23606" xr:uid="{00000000-0005-0000-0000-00005F590000}"/>
    <cellStyle name="Normal 23 7" xfId="386" xr:uid="{00000000-0005-0000-0000-000060590000}"/>
    <cellStyle name="Normal 23 7 2" xfId="1380" xr:uid="{00000000-0005-0000-0000-000061590000}"/>
    <cellStyle name="Normal 23 7 3" xfId="1381" xr:uid="{00000000-0005-0000-0000-000062590000}"/>
    <cellStyle name="Normal 23 7 4" xfId="23607" xr:uid="{00000000-0005-0000-0000-000063590000}"/>
    <cellStyle name="Normal 23 7 5" xfId="23608" xr:uid="{00000000-0005-0000-0000-000064590000}"/>
    <cellStyle name="Normal 23 7 6" xfId="23609" xr:uid="{00000000-0005-0000-0000-000065590000}"/>
    <cellStyle name="Normal 23 8" xfId="387" xr:uid="{00000000-0005-0000-0000-000066590000}"/>
    <cellStyle name="Normal 23 8 2" xfId="1382" xr:uid="{00000000-0005-0000-0000-000067590000}"/>
    <cellStyle name="Normal 23 8 3" xfId="1383" xr:uid="{00000000-0005-0000-0000-000068590000}"/>
    <cellStyle name="Normal 23 8 4" xfId="23610" xr:uid="{00000000-0005-0000-0000-000069590000}"/>
    <cellStyle name="Normal 23 8 5" xfId="23611" xr:uid="{00000000-0005-0000-0000-00006A590000}"/>
    <cellStyle name="Normal 23 8 6" xfId="23612" xr:uid="{00000000-0005-0000-0000-00006B590000}"/>
    <cellStyle name="Normal 23 9" xfId="23613" xr:uid="{00000000-0005-0000-0000-00006C590000}"/>
    <cellStyle name="Normal 23 9 2" xfId="23614" xr:uid="{00000000-0005-0000-0000-00006D590000}"/>
    <cellStyle name="Normal 23 9 2 2" xfId="23615" xr:uid="{00000000-0005-0000-0000-00006E590000}"/>
    <cellStyle name="Normal 23 9 2 2 2" xfId="23616" xr:uid="{00000000-0005-0000-0000-00006F590000}"/>
    <cellStyle name="Normal 23 9 2 2 3" xfId="23617" xr:uid="{00000000-0005-0000-0000-000070590000}"/>
    <cellStyle name="Normal 23 9 2 3" xfId="23618" xr:uid="{00000000-0005-0000-0000-000071590000}"/>
    <cellStyle name="Normal 23 9 3" xfId="23619" xr:uid="{00000000-0005-0000-0000-000072590000}"/>
    <cellStyle name="Normal 23 9 3 2" xfId="23620" xr:uid="{00000000-0005-0000-0000-000073590000}"/>
    <cellStyle name="Normal 23 9 3 3" xfId="23621" xr:uid="{00000000-0005-0000-0000-000074590000}"/>
    <cellStyle name="Normal 23 9 4" xfId="23622" xr:uid="{00000000-0005-0000-0000-000075590000}"/>
    <cellStyle name="Normal 23 9 5" xfId="23623" xr:uid="{00000000-0005-0000-0000-000076590000}"/>
    <cellStyle name="Normal 23 9 6" xfId="23624" xr:uid="{00000000-0005-0000-0000-000077590000}"/>
    <cellStyle name="Normal 23_Age_Gender" xfId="23625" xr:uid="{00000000-0005-0000-0000-000078590000}"/>
    <cellStyle name="Normal 230" xfId="23626" xr:uid="{00000000-0005-0000-0000-000079590000}"/>
    <cellStyle name="Normal 231" xfId="23627" xr:uid="{00000000-0005-0000-0000-00007A590000}"/>
    <cellStyle name="Normal 232" xfId="23628" xr:uid="{00000000-0005-0000-0000-00007B590000}"/>
    <cellStyle name="Normal 233" xfId="23629" xr:uid="{00000000-0005-0000-0000-00007C590000}"/>
    <cellStyle name="Normal 234" xfId="23630" xr:uid="{00000000-0005-0000-0000-00007D590000}"/>
    <cellStyle name="Normal 235" xfId="23631" xr:uid="{00000000-0005-0000-0000-00007E590000}"/>
    <cellStyle name="Normal 236" xfId="23632" xr:uid="{00000000-0005-0000-0000-00007F590000}"/>
    <cellStyle name="Normal 237" xfId="23633" xr:uid="{00000000-0005-0000-0000-000080590000}"/>
    <cellStyle name="Normal 238" xfId="23634" xr:uid="{00000000-0005-0000-0000-000081590000}"/>
    <cellStyle name="Normal 239" xfId="23635" xr:uid="{00000000-0005-0000-0000-000082590000}"/>
    <cellStyle name="Normal 24" xfId="618" xr:uid="{00000000-0005-0000-0000-000083590000}"/>
    <cellStyle name="Normal 24 10" xfId="23636" xr:uid="{00000000-0005-0000-0000-000084590000}"/>
    <cellStyle name="Normal 24 10 2" xfId="23637" xr:uid="{00000000-0005-0000-0000-000085590000}"/>
    <cellStyle name="Normal 24 11" xfId="23638" xr:uid="{00000000-0005-0000-0000-000086590000}"/>
    <cellStyle name="Normal 24 12" xfId="23639" xr:uid="{00000000-0005-0000-0000-000087590000}"/>
    <cellStyle name="Normal 24 13" xfId="23640" xr:uid="{00000000-0005-0000-0000-000088590000}"/>
    <cellStyle name="Normal 24 14" xfId="23641" xr:uid="{00000000-0005-0000-0000-000089590000}"/>
    <cellStyle name="Normal 24 15" xfId="23642" xr:uid="{00000000-0005-0000-0000-00008A590000}"/>
    <cellStyle name="Normal 24 16" xfId="23643" xr:uid="{00000000-0005-0000-0000-00008B590000}"/>
    <cellStyle name="Normal 24 2" xfId="1384" xr:uid="{00000000-0005-0000-0000-00008C590000}"/>
    <cellStyle name="Normal 24 2 2" xfId="1385" xr:uid="{00000000-0005-0000-0000-00008D590000}"/>
    <cellStyle name="Normal 24 2 2 2" xfId="1386" xr:uid="{00000000-0005-0000-0000-00008E590000}"/>
    <cellStyle name="Normal 24 2 2 2 2" xfId="23644" xr:uid="{00000000-0005-0000-0000-00008F590000}"/>
    <cellStyle name="Normal 24 2 2 2 2 2" xfId="23645" xr:uid="{00000000-0005-0000-0000-000090590000}"/>
    <cellStyle name="Normal 24 2 2 2 2 2 2" xfId="23646" xr:uid="{00000000-0005-0000-0000-000091590000}"/>
    <cellStyle name="Normal 24 2 2 2 2 2 3" xfId="23647" xr:uid="{00000000-0005-0000-0000-000092590000}"/>
    <cellStyle name="Normal 24 2 2 2 2 3" xfId="23648" xr:uid="{00000000-0005-0000-0000-000093590000}"/>
    <cellStyle name="Normal 24 2 2 2 2 4" xfId="23649" xr:uid="{00000000-0005-0000-0000-000094590000}"/>
    <cellStyle name="Normal 24 2 2 2 2 5" xfId="23650" xr:uid="{00000000-0005-0000-0000-000095590000}"/>
    <cellStyle name="Normal 24 2 2 2 3" xfId="23651" xr:uid="{00000000-0005-0000-0000-000096590000}"/>
    <cellStyle name="Normal 24 2 2 2 3 2" xfId="23652" xr:uid="{00000000-0005-0000-0000-000097590000}"/>
    <cellStyle name="Normal 24 2 2 2 3 3" xfId="23653" xr:uid="{00000000-0005-0000-0000-000098590000}"/>
    <cellStyle name="Normal 24 2 2 2 4" xfId="23654" xr:uid="{00000000-0005-0000-0000-000099590000}"/>
    <cellStyle name="Normal 24 2 2 2 5" xfId="23655" xr:uid="{00000000-0005-0000-0000-00009A590000}"/>
    <cellStyle name="Normal 24 2 2 2 6" xfId="23656" xr:uid="{00000000-0005-0000-0000-00009B590000}"/>
    <cellStyle name="Normal 24 2 2 3" xfId="23657" xr:uid="{00000000-0005-0000-0000-00009C590000}"/>
    <cellStyle name="Normal 24 2 2 3 2" xfId="23658" xr:uid="{00000000-0005-0000-0000-00009D590000}"/>
    <cellStyle name="Normal 24 2 2 3 2 2" xfId="23659" xr:uid="{00000000-0005-0000-0000-00009E590000}"/>
    <cellStyle name="Normal 24 2 2 3 2 3" xfId="23660" xr:uid="{00000000-0005-0000-0000-00009F590000}"/>
    <cellStyle name="Normal 24 2 2 3 3" xfId="23661" xr:uid="{00000000-0005-0000-0000-0000A0590000}"/>
    <cellStyle name="Normal 24 2 2 3 4" xfId="23662" xr:uid="{00000000-0005-0000-0000-0000A1590000}"/>
    <cellStyle name="Normal 24 2 2 3 5" xfId="23663" xr:uid="{00000000-0005-0000-0000-0000A2590000}"/>
    <cellStyle name="Normal 24 2 2 4" xfId="23664" xr:uid="{00000000-0005-0000-0000-0000A3590000}"/>
    <cellStyle name="Normal 24 2 2 4 2" xfId="23665" xr:uid="{00000000-0005-0000-0000-0000A4590000}"/>
    <cellStyle name="Normal 24 2 2 4 3" xfId="23666" xr:uid="{00000000-0005-0000-0000-0000A5590000}"/>
    <cellStyle name="Normal 24 2 2 5" xfId="23667" xr:uid="{00000000-0005-0000-0000-0000A6590000}"/>
    <cellStyle name="Normal 24 2 2 6" xfId="23668" xr:uid="{00000000-0005-0000-0000-0000A7590000}"/>
    <cellStyle name="Normal 24 2 2 7" xfId="23669" xr:uid="{00000000-0005-0000-0000-0000A8590000}"/>
    <cellStyle name="Normal 24 2 3" xfId="1387" xr:uid="{00000000-0005-0000-0000-0000A9590000}"/>
    <cellStyle name="Normal 24 2 3 2" xfId="23670" xr:uid="{00000000-0005-0000-0000-0000AA590000}"/>
    <cellStyle name="Normal 24 2 3 2 2" xfId="23671" xr:uid="{00000000-0005-0000-0000-0000AB590000}"/>
    <cellStyle name="Normal 24 2 3 2 2 2" xfId="23672" xr:uid="{00000000-0005-0000-0000-0000AC590000}"/>
    <cellStyle name="Normal 24 2 3 2 2 3" xfId="23673" xr:uid="{00000000-0005-0000-0000-0000AD590000}"/>
    <cellStyle name="Normal 24 2 3 2 3" xfId="23674" xr:uid="{00000000-0005-0000-0000-0000AE590000}"/>
    <cellStyle name="Normal 24 2 3 2 4" xfId="23675" xr:uid="{00000000-0005-0000-0000-0000AF590000}"/>
    <cellStyle name="Normal 24 2 3 2 5" xfId="23676" xr:uid="{00000000-0005-0000-0000-0000B0590000}"/>
    <cellStyle name="Normal 24 2 3 3" xfId="23677" xr:uid="{00000000-0005-0000-0000-0000B1590000}"/>
    <cellStyle name="Normal 24 2 3 3 2" xfId="23678" xr:uid="{00000000-0005-0000-0000-0000B2590000}"/>
    <cellStyle name="Normal 24 2 3 3 3" xfId="23679" xr:uid="{00000000-0005-0000-0000-0000B3590000}"/>
    <cellStyle name="Normal 24 2 3 4" xfId="23680" xr:uid="{00000000-0005-0000-0000-0000B4590000}"/>
    <cellStyle name="Normal 24 2 3 5" xfId="23681" xr:uid="{00000000-0005-0000-0000-0000B5590000}"/>
    <cellStyle name="Normal 24 2 3 6" xfId="23682" xr:uid="{00000000-0005-0000-0000-0000B6590000}"/>
    <cellStyle name="Normal 24 2 4" xfId="23683" xr:uid="{00000000-0005-0000-0000-0000B7590000}"/>
    <cellStyle name="Normal 24 2 4 2" xfId="23684" xr:uid="{00000000-0005-0000-0000-0000B8590000}"/>
    <cellStyle name="Normal 24 2 4 2 2" xfId="23685" xr:uid="{00000000-0005-0000-0000-0000B9590000}"/>
    <cellStyle name="Normal 24 2 4 2 3" xfId="23686" xr:uid="{00000000-0005-0000-0000-0000BA590000}"/>
    <cellStyle name="Normal 24 2 4 3" xfId="23687" xr:uid="{00000000-0005-0000-0000-0000BB590000}"/>
    <cellStyle name="Normal 24 2 4 4" xfId="23688" xr:uid="{00000000-0005-0000-0000-0000BC590000}"/>
    <cellStyle name="Normal 24 2 4 5" xfId="23689" xr:uid="{00000000-0005-0000-0000-0000BD590000}"/>
    <cellStyle name="Normal 24 2 5" xfId="23690" xr:uid="{00000000-0005-0000-0000-0000BE590000}"/>
    <cellStyle name="Normal 24 2 5 2" xfId="23691" xr:uid="{00000000-0005-0000-0000-0000BF590000}"/>
    <cellStyle name="Normal 24 2 5 3" xfId="23692" xr:uid="{00000000-0005-0000-0000-0000C0590000}"/>
    <cellStyle name="Normal 24 2 6" xfId="23693" xr:uid="{00000000-0005-0000-0000-0000C1590000}"/>
    <cellStyle name="Normal 24 2 7" xfId="23694" xr:uid="{00000000-0005-0000-0000-0000C2590000}"/>
    <cellStyle name="Normal 24 2 8" xfId="23695" xr:uid="{00000000-0005-0000-0000-0000C3590000}"/>
    <cellStyle name="Normal 24 2_Lookups" xfId="23696" xr:uid="{00000000-0005-0000-0000-0000C4590000}"/>
    <cellStyle name="Normal 24 3" xfId="1388" xr:uid="{00000000-0005-0000-0000-0000C5590000}"/>
    <cellStyle name="Normal 24 3 2" xfId="1389" xr:uid="{00000000-0005-0000-0000-0000C6590000}"/>
    <cellStyle name="Normal 24 3 2 2" xfId="1390" xr:uid="{00000000-0005-0000-0000-0000C7590000}"/>
    <cellStyle name="Normal 24 3 2 2 2" xfId="23697" xr:uid="{00000000-0005-0000-0000-0000C8590000}"/>
    <cellStyle name="Normal 24 3 2 2 2 2" xfId="23698" xr:uid="{00000000-0005-0000-0000-0000C9590000}"/>
    <cellStyle name="Normal 24 3 2 2 2 2 2" xfId="23699" xr:uid="{00000000-0005-0000-0000-0000CA590000}"/>
    <cellStyle name="Normal 24 3 2 2 2 2 3" xfId="23700" xr:uid="{00000000-0005-0000-0000-0000CB590000}"/>
    <cellStyle name="Normal 24 3 2 2 2 3" xfId="23701" xr:uid="{00000000-0005-0000-0000-0000CC590000}"/>
    <cellStyle name="Normal 24 3 2 2 2 4" xfId="23702" xr:uid="{00000000-0005-0000-0000-0000CD590000}"/>
    <cellStyle name="Normal 24 3 2 2 2 5" xfId="23703" xr:uid="{00000000-0005-0000-0000-0000CE590000}"/>
    <cellStyle name="Normal 24 3 2 2 3" xfId="23704" xr:uid="{00000000-0005-0000-0000-0000CF590000}"/>
    <cellStyle name="Normal 24 3 2 2 3 2" xfId="23705" xr:uid="{00000000-0005-0000-0000-0000D0590000}"/>
    <cellStyle name="Normal 24 3 2 2 3 3" xfId="23706" xr:uid="{00000000-0005-0000-0000-0000D1590000}"/>
    <cellStyle name="Normal 24 3 2 2 4" xfId="23707" xr:uid="{00000000-0005-0000-0000-0000D2590000}"/>
    <cellStyle name="Normal 24 3 2 2 5" xfId="23708" xr:uid="{00000000-0005-0000-0000-0000D3590000}"/>
    <cellStyle name="Normal 24 3 2 2 6" xfId="23709" xr:uid="{00000000-0005-0000-0000-0000D4590000}"/>
    <cellStyle name="Normal 24 3 2 3" xfId="23710" xr:uid="{00000000-0005-0000-0000-0000D5590000}"/>
    <cellStyle name="Normal 24 3 2 3 2" xfId="23711" xr:uid="{00000000-0005-0000-0000-0000D6590000}"/>
    <cellStyle name="Normal 24 3 2 3 2 2" xfId="23712" xr:uid="{00000000-0005-0000-0000-0000D7590000}"/>
    <cellStyle name="Normal 24 3 2 3 2 3" xfId="23713" xr:uid="{00000000-0005-0000-0000-0000D8590000}"/>
    <cellStyle name="Normal 24 3 2 3 3" xfId="23714" xr:uid="{00000000-0005-0000-0000-0000D9590000}"/>
    <cellStyle name="Normal 24 3 2 3 4" xfId="23715" xr:uid="{00000000-0005-0000-0000-0000DA590000}"/>
    <cellStyle name="Normal 24 3 2 3 5" xfId="23716" xr:uid="{00000000-0005-0000-0000-0000DB590000}"/>
    <cellStyle name="Normal 24 3 2 4" xfId="23717" xr:uid="{00000000-0005-0000-0000-0000DC590000}"/>
    <cellStyle name="Normal 24 3 2 4 2" xfId="23718" xr:uid="{00000000-0005-0000-0000-0000DD590000}"/>
    <cellStyle name="Normal 24 3 2 4 3" xfId="23719" xr:uid="{00000000-0005-0000-0000-0000DE590000}"/>
    <cellStyle name="Normal 24 3 2 5" xfId="23720" xr:uid="{00000000-0005-0000-0000-0000DF590000}"/>
    <cellStyle name="Normal 24 3 2 6" xfId="23721" xr:uid="{00000000-0005-0000-0000-0000E0590000}"/>
    <cellStyle name="Normal 24 3 2 7" xfId="23722" xr:uid="{00000000-0005-0000-0000-0000E1590000}"/>
    <cellStyle name="Normal 24 3 3" xfId="1391" xr:uid="{00000000-0005-0000-0000-0000E2590000}"/>
    <cellStyle name="Normal 24 3 3 2" xfId="23723" xr:uid="{00000000-0005-0000-0000-0000E3590000}"/>
    <cellStyle name="Normal 24 3 3 2 2" xfId="23724" xr:uid="{00000000-0005-0000-0000-0000E4590000}"/>
    <cellStyle name="Normal 24 3 3 2 2 2" xfId="23725" xr:uid="{00000000-0005-0000-0000-0000E5590000}"/>
    <cellStyle name="Normal 24 3 3 2 2 3" xfId="23726" xr:uid="{00000000-0005-0000-0000-0000E6590000}"/>
    <cellStyle name="Normal 24 3 3 2 3" xfId="23727" xr:uid="{00000000-0005-0000-0000-0000E7590000}"/>
    <cellStyle name="Normal 24 3 3 2 4" xfId="23728" xr:uid="{00000000-0005-0000-0000-0000E8590000}"/>
    <cellStyle name="Normal 24 3 3 2 5" xfId="23729" xr:uid="{00000000-0005-0000-0000-0000E9590000}"/>
    <cellStyle name="Normal 24 3 3 3" xfId="23730" xr:uid="{00000000-0005-0000-0000-0000EA590000}"/>
    <cellStyle name="Normal 24 3 3 3 2" xfId="23731" xr:uid="{00000000-0005-0000-0000-0000EB590000}"/>
    <cellStyle name="Normal 24 3 3 3 3" xfId="23732" xr:uid="{00000000-0005-0000-0000-0000EC590000}"/>
    <cellStyle name="Normal 24 3 3 4" xfId="23733" xr:uid="{00000000-0005-0000-0000-0000ED590000}"/>
    <cellStyle name="Normal 24 3 3 5" xfId="23734" xr:uid="{00000000-0005-0000-0000-0000EE590000}"/>
    <cellStyle name="Normal 24 3 3 6" xfId="23735" xr:uid="{00000000-0005-0000-0000-0000EF590000}"/>
    <cellStyle name="Normal 24 3 4" xfId="23736" xr:uid="{00000000-0005-0000-0000-0000F0590000}"/>
    <cellStyle name="Normal 24 3 4 2" xfId="23737" xr:uid="{00000000-0005-0000-0000-0000F1590000}"/>
    <cellStyle name="Normal 24 3 4 2 2" xfId="23738" xr:uid="{00000000-0005-0000-0000-0000F2590000}"/>
    <cellStyle name="Normal 24 3 4 2 3" xfId="23739" xr:uid="{00000000-0005-0000-0000-0000F3590000}"/>
    <cellStyle name="Normal 24 3 4 3" xfId="23740" xr:uid="{00000000-0005-0000-0000-0000F4590000}"/>
    <cellStyle name="Normal 24 3 4 4" xfId="23741" xr:uid="{00000000-0005-0000-0000-0000F5590000}"/>
    <cellStyle name="Normal 24 3 4 5" xfId="23742" xr:uid="{00000000-0005-0000-0000-0000F6590000}"/>
    <cellStyle name="Normal 24 3 5" xfId="23743" xr:uid="{00000000-0005-0000-0000-0000F7590000}"/>
    <cellStyle name="Normal 24 3 5 2" xfId="23744" xr:uid="{00000000-0005-0000-0000-0000F8590000}"/>
    <cellStyle name="Normal 24 3 5 3" xfId="23745" xr:uid="{00000000-0005-0000-0000-0000F9590000}"/>
    <cellStyle name="Normal 24 3 6" xfId="23746" xr:uid="{00000000-0005-0000-0000-0000FA590000}"/>
    <cellStyle name="Normal 24 3 7" xfId="23747" xr:uid="{00000000-0005-0000-0000-0000FB590000}"/>
    <cellStyle name="Normal 24 3 8" xfId="23748" xr:uid="{00000000-0005-0000-0000-0000FC590000}"/>
    <cellStyle name="Normal 24 3_Lookups" xfId="23749" xr:uid="{00000000-0005-0000-0000-0000FD590000}"/>
    <cellStyle name="Normal 24 4" xfId="1392" xr:uid="{00000000-0005-0000-0000-0000FE590000}"/>
    <cellStyle name="Normal 24 4 2" xfId="1393" xr:uid="{00000000-0005-0000-0000-0000FF590000}"/>
    <cellStyle name="Normal 24 4 2 2" xfId="1394" xr:uid="{00000000-0005-0000-0000-0000005A0000}"/>
    <cellStyle name="Normal 24 4 2 2 2" xfId="23750" xr:uid="{00000000-0005-0000-0000-0000015A0000}"/>
    <cellStyle name="Normal 24 4 2 2 2 2" xfId="23751" xr:uid="{00000000-0005-0000-0000-0000025A0000}"/>
    <cellStyle name="Normal 24 4 2 2 2 2 2" xfId="23752" xr:uid="{00000000-0005-0000-0000-0000035A0000}"/>
    <cellStyle name="Normal 24 4 2 2 2 2 3" xfId="23753" xr:uid="{00000000-0005-0000-0000-0000045A0000}"/>
    <cellStyle name="Normal 24 4 2 2 2 3" xfId="23754" xr:uid="{00000000-0005-0000-0000-0000055A0000}"/>
    <cellStyle name="Normal 24 4 2 2 2 4" xfId="23755" xr:uid="{00000000-0005-0000-0000-0000065A0000}"/>
    <cellStyle name="Normal 24 4 2 2 2 5" xfId="23756" xr:uid="{00000000-0005-0000-0000-0000075A0000}"/>
    <cellStyle name="Normal 24 4 2 2 3" xfId="23757" xr:uid="{00000000-0005-0000-0000-0000085A0000}"/>
    <cellStyle name="Normal 24 4 2 2 3 2" xfId="23758" xr:uid="{00000000-0005-0000-0000-0000095A0000}"/>
    <cellStyle name="Normal 24 4 2 2 3 3" xfId="23759" xr:uid="{00000000-0005-0000-0000-00000A5A0000}"/>
    <cellStyle name="Normal 24 4 2 2 4" xfId="23760" xr:uid="{00000000-0005-0000-0000-00000B5A0000}"/>
    <cellStyle name="Normal 24 4 2 2 5" xfId="23761" xr:uid="{00000000-0005-0000-0000-00000C5A0000}"/>
    <cellStyle name="Normal 24 4 2 2 6" xfId="23762" xr:uid="{00000000-0005-0000-0000-00000D5A0000}"/>
    <cellStyle name="Normal 24 4 2 3" xfId="23763" xr:uid="{00000000-0005-0000-0000-00000E5A0000}"/>
    <cellStyle name="Normal 24 4 2 3 2" xfId="23764" xr:uid="{00000000-0005-0000-0000-00000F5A0000}"/>
    <cellStyle name="Normal 24 4 2 3 2 2" xfId="23765" xr:uid="{00000000-0005-0000-0000-0000105A0000}"/>
    <cellStyle name="Normal 24 4 2 3 2 3" xfId="23766" xr:uid="{00000000-0005-0000-0000-0000115A0000}"/>
    <cellStyle name="Normal 24 4 2 3 3" xfId="23767" xr:uid="{00000000-0005-0000-0000-0000125A0000}"/>
    <cellStyle name="Normal 24 4 2 3 4" xfId="23768" xr:uid="{00000000-0005-0000-0000-0000135A0000}"/>
    <cellStyle name="Normal 24 4 2 3 5" xfId="23769" xr:uid="{00000000-0005-0000-0000-0000145A0000}"/>
    <cellStyle name="Normal 24 4 2 4" xfId="23770" xr:uid="{00000000-0005-0000-0000-0000155A0000}"/>
    <cellStyle name="Normal 24 4 2 4 2" xfId="23771" xr:uid="{00000000-0005-0000-0000-0000165A0000}"/>
    <cellStyle name="Normal 24 4 2 4 3" xfId="23772" xr:uid="{00000000-0005-0000-0000-0000175A0000}"/>
    <cellStyle name="Normal 24 4 2 5" xfId="23773" xr:uid="{00000000-0005-0000-0000-0000185A0000}"/>
    <cellStyle name="Normal 24 4 2 6" xfId="23774" xr:uid="{00000000-0005-0000-0000-0000195A0000}"/>
    <cellStyle name="Normal 24 4 2 7" xfId="23775" xr:uid="{00000000-0005-0000-0000-00001A5A0000}"/>
    <cellStyle name="Normal 24 4 3" xfId="1395" xr:uid="{00000000-0005-0000-0000-00001B5A0000}"/>
    <cellStyle name="Normal 24 4 3 2" xfId="23776" xr:uid="{00000000-0005-0000-0000-00001C5A0000}"/>
    <cellStyle name="Normal 24 4 3 2 2" xfId="23777" xr:uid="{00000000-0005-0000-0000-00001D5A0000}"/>
    <cellStyle name="Normal 24 4 3 2 2 2" xfId="23778" xr:uid="{00000000-0005-0000-0000-00001E5A0000}"/>
    <cellStyle name="Normal 24 4 3 2 2 3" xfId="23779" xr:uid="{00000000-0005-0000-0000-00001F5A0000}"/>
    <cellStyle name="Normal 24 4 3 2 3" xfId="23780" xr:uid="{00000000-0005-0000-0000-0000205A0000}"/>
    <cellStyle name="Normal 24 4 3 2 4" xfId="23781" xr:uid="{00000000-0005-0000-0000-0000215A0000}"/>
    <cellStyle name="Normal 24 4 3 2 5" xfId="23782" xr:uid="{00000000-0005-0000-0000-0000225A0000}"/>
    <cellStyle name="Normal 24 4 3 3" xfId="23783" xr:uid="{00000000-0005-0000-0000-0000235A0000}"/>
    <cellStyle name="Normal 24 4 3 3 2" xfId="23784" xr:uid="{00000000-0005-0000-0000-0000245A0000}"/>
    <cellStyle name="Normal 24 4 3 3 3" xfId="23785" xr:uid="{00000000-0005-0000-0000-0000255A0000}"/>
    <cellStyle name="Normal 24 4 3 4" xfId="23786" xr:uid="{00000000-0005-0000-0000-0000265A0000}"/>
    <cellStyle name="Normal 24 4 3 5" xfId="23787" xr:uid="{00000000-0005-0000-0000-0000275A0000}"/>
    <cellStyle name="Normal 24 4 3 6" xfId="23788" xr:uid="{00000000-0005-0000-0000-0000285A0000}"/>
    <cellStyle name="Normal 24 4 4" xfId="23789" xr:uid="{00000000-0005-0000-0000-0000295A0000}"/>
    <cellStyle name="Normal 24 4 4 2" xfId="23790" xr:uid="{00000000-0005-0000-0000-00002A5A0000}"/>
    <cellStyle name="Normal 24 4 4 2 2" xfId="23791" xr:uid="{00000000-0005-0000-0000-00002B5A0000}"/>
    <cellStyle name="Normal 24 4 4 2 3" xfId="23792" xr:uid="{00000000-0005-0000-0000-00002C5A0000}"/>
    <cellStyle name="Normal 24 4 4 3" xfId="23793" xr:uid="{00000000-0005-0000-0000-00002D5A0000}"/>
    <cellStyle name="Normal 24 4 4 4" xfId="23794" xr:uid="{00000000-0005-0000-0000-00002E5A0000}"/>
    <cellStyle name="Normal 24 4 4 5" xfId="23795" xr:uid="{00000000-0005-0000-0000-00002F5A0000}"/>
    <cellStyle name="Normal 24 4 5" xfId="23796" xr:uid="{00000000-0005-0000-0000-0000305A0000}"/>
    <cellStyle name="Normal 24 4 5 2" xfId="23797" xr:uid="{00000000-0005-0000-0000-0000315A0000}"/>
    <cellStyle name="Normal 24 4 5 3" xfId="23798" xr:uid="{00000000-0005-0000-0000-0000325A0000}"/>
    <cellStyle name="Normal 24 4 6" xfId="23799" xr:uid="{00000000-0005-0000-0000-0000335A0000}"/>
    <cellStyle name="Normal 24 4 7" xfId="23800" xr:uid="{00000000-0005-0000-0000-0000345A0000}"/>
    <cellStyle name="Normal 24 4 8" xfId="23801" xr:uid="{00000000-0005-0000-0000-0000355A0000}"/>
    <cellStyle name="Normal 24 4_Lookups" xfId="23802" xr:uid="{00000000-0005-0000-0000-0000365A0000}"/>
    <cellStyle name="Normal 24 5" xfId="23803" xr:uid="{00000000-0005-0000-0000-0000375A0000}"/>
    <cellStyle name="Normal 24 5 2" xfId="23804" xr:uid="{00000000-0005-0000-0000-0000385A0000}"/>
    <cellStyle name="Normal 24 5 2 2" xfId="23805" xr:uid="{00000000-0005-0000-0000-0000395A0000}"/>
    <cellStyle name="Normal 24 5 2 2 2" xfId="23806" xr:uid="{00000000-0005-0000-0000-00003A5A0000}"/>
    <cellStyle name="Normal 24 5 2 2 3" xfId="23807" xr:uid="{00000000-0005-0000-0000-00003B5A0000}"/>
    <cellStyle name="Normal 24 5 2 3" xfId="23808" xr:uid="{00000000-0005-0000-0000-00003C5A0000}"/>
    <cellStyle name="Normal 24 5 3" xfId="23809" xr:uid="{00000000-0005-0000-0000-00003D5A0000}"/>
    <cellStyle name="Normal 24 5 3 2" xfId="23810" xr:uid="{00000000-0005-0000-0000-00003E5A0000}"/>
    <cellStyle name="Normal 24 5 3 3" xfId="23811" xr:uid="{00000000-0005-0000-0000-00003F5A0000}"/>
    <cellStyle name="Normal 24 5 4" xfId="23812" xr:uid="{00000000-0005-0000-0000-0000405A0000}"/>
    <cellStyle name="Normal 24 5 5" xfId="23813" xr:uid="{00000000-0005-0000-0000-0000415A0000}"/>
    <cellStyle name="Normal 24 5 6" xfId="23814" xr:uid="{00000000-0005-0000-0000-0000425A0000}"/>
    <cellStyle name="Normal 24 6" xfId="23815" xr:uid="{00000000-0005-0000-0000-0000435A0000}"/>
    <cellStyle name="Normal 24 6 2" xfId="23816" xr:uid="{00000000-0005-0000-0000-0000445A0000}"/>
    <cellStyle name="Normal 24 6 2 2" xfId="23817" xr:uid="{00000000-0005-0000-0000-0000455A0000}"/>
    <cellStyle name="Normal 24 6 2 3" xfId="23818" xr:uid="{00000000-0005-0000-0000-0000465A0000}"/>
    <cellStyle name="Normal 24 6 3" xfId="23819" xr:uid="{00000000-0005-0000-0000-0000475A0000}"/>
    <cellStyle name="Normal 24 7" xfId="23820" xr:uid="{00000000-0005-0000-0000-0000485A0000}"/>
    <cellStyle name="Normal 24 7 2" xfId="23821" xr:uid="{00000000-0005-0000-0000-0000495A0000}"/>
    <cellStyle name="Normal 24 7 2 2" xfId="23822" xr:uid="{00000000-0005-0000-0000-00004A5A0000}"/>
    <cellStyle name="Normal 24 7 2 3" xfId="23823" xr:uid="{00000000-0005-0000-0000-00004B5A0000}"/>
    <cellStyle name="Normal 24 7 3" xfId="23824" xr:uid="{00000000-0005-0000-0000-00004C5A0000}"/>
    <cellStyle name="Normal 24 8" xfId="23825" xr:uid="{00000000-0005-0000-0000-00004D5A0000}"/>
    <cellStyle name="Normal 24 9" xfId="23826" xr:uid="{00000000-0005-0000-0000-00004E5A0000}"/>
    <cellStyle name="Normal 24 9 2" xfId="23827" xr:uid="{00000000-0005-0000-0000-00004F5A0000}"/>
    <cellStyle name="Normal 24 9 3" xfId="23828" xr:uid="{00000000-0005-0000-0000-0000505A0000}"/>
    <cellStyle name="Normal 24_Age_Gender" xfId="23829" xr:uid="{00000000-0005-0000-0000-0000515A0000}"/>
    <cellStyle name="Normal 240" xfId="23830" xr:uid="{00000000-0005-0000-0000-0000525A0000}"/>
    <cellStyle name="Normal 241" xfId="23831" xr:uid="{00000000-0005-0000-0000-0000535A0000}"/>
    <cellStyle name="Normal 242" xfId="23832" xr:uid="{00000000-0005-0000-0000-0000545A0000}"/>
    <cellStyle name="Normal 243" xfId="23833" xr:uid="{00000000-0005-0000-0000-0000555A0000}"/>
    <cellStyle name="Normal 244" xfId="23834" xr:uid="{00000000-0005-0000-0000-0000565A0000}"/>
    <cellStyle name="Normal 245" xfId="23835" xr:uid="{00000000-0005-0000-0000-0000575A0000}"/>
    <cellStyle name="Normal 246" xfId="23836" xr:uid="{00000000-0005-0000-0000-0000585A0000}"/>
    <cellStyle name="Normal 247" xfId="23837" xr:uid="{00000000-0005-0000-0000-0000595A0000}"/>
    <cellStyle name="Normal 248" xfId="23838" xr:uid="{00000000-0005-0000-0000-00005A5A0000}"/>
    <cellStyle name="Normal 249" xfId="23839" xr:uid="{00000000-0005-0000-0000-00005B5A0000}"/>
    <cellStyle name="Normal 25" xfId="619" xr:uid="{00000000-0005-0000-0000-00005C5A0000}"/>
    <cellStyle name="Normal 25 10" xfId="23840" xr:uid="{00000000-0005-0000-0000-00005D5A0000}"/>
    <cellStyle name="Normal 25 11" xfId="23841" xr:uid="{00000000-0005-0000-0000-00005E5A0000}"/>
    <cellStyle name="Normal 25 12" xfId="23842" xr:uid="{00000000-0005-0000-0000-00005F5A0000}"/>
    <cellStyle name="Normal 25 2" xfId="1396" xr:uid="{00000000-0005-0000-0000-0000605A0000}"/>
    <cellStyle name="Normal 25 2 2" xfId="23843" xr:uid="{00000000-0005-0000-0000-0000615A0000}"/>
    <cellStyle name="Normal 25 2 2 2" xfId="23844" xr:uid="{00000000-0005-0000-0000-0000625A0000}"/>
    <cellStyle name="Normal 25 2 2 2 2" xfId="23845" xr:uid="{00000000-0005-0000-0000-0000635A0000}"/>
    <cellStyle name="Normal 25 2 2 2 3" xfId="23846" xr:uid="{00000000-0005-0000-0000-0000645A0000}"/>
    <cellStyle name="Normal 25 2 2 3" xfId="23847" xr:uid="{00000000-0005-0000-0000-0000655A0000}"/>
    <cellStyle name="Normal 25 2 3" xfId="23848" xr:uid="{00000000-0005-0000-0000-0000665A0000}"/>
    <cellStyle name="Normal 25 2 3 2" xfId="23849" xr:uid="{00000000-0005-0000-0000-0000675A0000}"/>
    <cellStyle name="Normal 25 2 3 3" xfId="23850" xr:uid="{00000000-0005-0000-0000-0000685A0000}"/>
    <cellStyle name="Normal 25 2 4" xfId="23851" xr:uid="{00000000-0005-0000-0000-0000695A0000}"/>
    <cellStyle name="Normal 25 2 5" xfId="23852" xr:uid="{00000000-0005-0000-0000-00006A5A0000}"/>
    <cellStyle name="Normal 25 2 6" xfId="23853" xr:uid="{00000000-0005-0000-0000-00006B5A0000}"/>
    <cellStyle name="Normal 25 3" xfId="1397" xr:uid="{00000000-0005-0000-0000-00006C5A0000}"/>
    <cellStyle name="Normal 25 3 2" xfId="23854" xr:uid="{00000000-0005-0000-0000-00006D5A0000}"/>
    <cellStyle name="Normal 25 3 3" xfId="23855" xr:uid="{00000000-0005-0000-0000-00006E5A0000}"/>
    <cellStyle name="Normal 25 4" xfId="23856" xr:uid="{00000000-0005-0000-0000-00006F5A0000}"/>
    <cellStyle name="Normal 25 4 2" xfId="23857" xr:uid="{00000000-0005-0000-0000-0000705A0000}"/>
    <cellStyle name="Normal 25 4 2 2" xfId="23858" xr:uid="{00000000-0005-0000-0000-0000715A0000}"/>
    <cellStyle name="Normal 25 4 2 3" xfId="23859" xr:uid="{00000000-0005-0000-0000-0000725A0000}"/>
    <cellStyle name="Normal 25 4 3" xfId="23860" xr:uid="{00000000-0005-0000-0000-0000735A0000}"/>
    <cellStyle name="Normal 25 5" xfId="23861" xr:uid="{00000000-0005-0000-0000-0000745A0000}"/>
    <cellStyle name="Normal 25 5 2" xfId="23862" xr:uid="{00000000-0005-0000-0000-0000755A0000}"/>
    <cellStyle name="Normal 25 5 3" xfId="23863" xr:uid="{00000000-0005-0000-0000-0000765A0000}"/>
    <cellStyle name="Normal 25 6" xfId="23864" xr:uid="{00000000-0005-0000-0000-0000775A0000}"/>
    <cellStyle name="Normal 25 6 2" xfId="23865" xr:uid="{00000000-0005-0000-0000-0000785A0000}"/>
    <cellStyle name="Normal 25 7" xfId="23866" xr:uid="{00000000-0005-0000-0000-0000795A0000}"/>
    <cellStyle name="Normal 25 8" xfId="23867" xr:uid="{00000000-0005-0000-0000-00007A5A0000}"/>
    <cellStyle name="Normal 25 9" xfId="23868" xr:uid="{00000000-0005-0000-0000-00007B5A0000}"/>
    <cellStyle name="Normal 25_Age_Gender" xfId="23869" xr:uid="{00000000-0005-0000-0000-00007C5A0000}"/>
    <cellStyle name="Normal 250" xfId="23870" xr:uid="{00000000-0005-0000-0000-00007D5A0000}"/>
    <cellStyle name="Normal 251" xfId="23871" xr:uid="{00000000-0005-0000-0000-00007E5A0000}"/>
    <cellStyle name="Normal 252" xfId="23872" xr:uid="{00000000-0005-0000-0000-00007F5A0000}"/>
    <cellStyle name="Normal 253" xfId="23873" xr:uid="{00000000-0005-0000-0000-0000805A0000}"/>
    <cellStyle name="Normal 254" xfId="23874" xr:uid="{00000000-0005-0000-0000-0000815A0000}"/>
    <cellStyle name="Normal 255" xfId="23875" xr:uid="{00000000-0005-0000-0000-0000825A0000}"/>
    <cellStyle name="Normal 256" xfId="23876" xr:uid="{00000000-0005-0000-0000-0000835A0000}"/>
    <cellStyle name="Normal 257" xfId="23877" xr:uid="{00000000-0005-0000-0000-0000845A0000}"/>
    <cellStyle name="Normal 258" xfId="23878" xr:uid="{00000000-0005-0000-0000-0000855A0000}"/>
    <cellStyle name="Normal 259" xfId="23879" xr:uid="{00000000-0005-0000-0000-0000865A0000}"/>
    <cellStyle name="Normal 26" xfId="620" xr:uid="{00000000-0005-0000-0000-0000875A0000}"/>
    <cellStyle name="Normal 26 2" xfId="23880" xr:uid="{00000000-0005-0000-0000-0000885A0000}"/>
    <cellStyle name="Normal 26 2 2" xfId="23881" xr:uid="{00000000-0005-0000-0000-0000895A0000}"/>
    <cellStyle name="Normal 26 2 3" xfId="23882" xr:uid="{00000000-0005-0000-0000-00008A5A0000}"/>
    <cellStyle name="Normal 26 3" xfId="23883" xr:uid="{00000000-0005-0000-0000-00008B5A0000}"/>
    <cellStyle name="Normal 26 4" xfId="23884" xr:uid="{00000000-0005-0000-0000-00008C5A0000}"/>
    <cellStyle name="Normal 26 5" xfId="23885" xr:uid="{00000000-0005-0000-0000-00008D5A0000}"/>
    <cellStyle name="Normal 260" xfId="23886" xr:uid="{00000000-0005-0000-0000-00008E5A0000}"/>
    <cellStyle name="Normal 261" xfId="23887" xr:uid="{00000000-0005-0000-0000-00008F5A0000}"/>
    <cellStyle name="Normal 262" xfId="23888" xr:uid="{00000000-0005-0000-0000-0000905A0000}"/>
    <cellStyle name="Normal 263" xfId="23889" xr:uid="{00000000-0005-0000-0000-0000915A0000}"/>
    <cellStyle name="Normal 264" xfId="23890" xr:uid="{00000000-0005-0000-0000-0000925A0000}"/>
    <cellStyle name="Normal 265" xfId="23891" xr:uid="{00000000-0005-0000-0000-0000935A0000}"/>
    <cellStyle name="Normal 266" xfId="23892" xr:uid="{00000000-0005-0000-0000-0000945A0000}"/>
    <cellStyle name="Normal 267" xfId="23893" xr:uid="{00000000-0005-0000-0000-0000955A0000}"/>
    <cellStyle name="Normal 268" xfId="23894" xr:uid="{00000000-0005-0000-0000-0000965A0000}"/>
    <cellStyle name="Normal 269" xfId="23895" xr:uid="{00000000-0005-0000-0000-0000975A0000}"/>
    <cellStyle name="Normal 27" xfId="621" xr:uid="{00000000-0005-0000-0000-0000985A0000}"/>
    <cellStyle name="Normal 27 10" xfId="388" xr:uid="{00000000-0005-0000-0000-0000995A0000}"/>
    <cellStyle name="Normal 27 10 10" xfId="23896" xr:uid="{00000000-0005-0000-0000-00009A5A0000}"/>
    <cellStyle name="Normal 27 10 11" xfId="23897" xr:uid="{00000000-0005-0000-0000-00009B5A0000}"/>
    <cellStyle name="Normal 27 10 12" xfId="23898" xr:uid="{00000000-0005-0000-0000-00009C5A0000}"/>
    <cellStyle name="Normal 27 10 2" xfId="23899" xr:uid="{00000000-0005-0000-0000-00009D5A0000}"/>
    <cellStyle name="Normal 27 10 2 10" xfId="23900" xr:uid="{00000000-0005-0000-0000-00009E5A0000}"/>
    <cellStyle name="Normal 27 10 2 2" xfId="23901" xr:uid="{00000000-0005-0000-0000-00009F5A0000}"/>
    <cellStyle name="Normal 27 10 2 2 2" xfId="23902" xr:uid="{00000000-0005-0000-0000-0000A05A0000}"/>
    <cellStyle name="Normal 27 10 2 2 2 2" xfId="23903" xr:uid="{00000000-0005-0000-0000-0000A15A0000}"/>
    <cellStyle name="Normal 27 10 2 2 2 2 2" xfId="23904" xr:uid="{00000000-0005-0000-0000-0000A25A0000}"/>
    <cellStyle name="Normal 27 10 2 2 2 2 3" xfId="23905" xr:uid="{00000000-0005-0000-0000-0000A35A0000}"/>
    <cellStyle name="Normal 27 10 2 2 2 3" xfId="23906" xr:uid="{00000000-0005-0000-0000-0000A45A0000}"/>
    <cellStyle name="Normal 27 10 2 2 3" xfId="23907" xr:uid="{00000000-0005-0000-0000-0000A55A0000}"/>
    <cellStyle name="Normal 27 10 2 2 3 2" xfId="23908" xr:uid="{00000000-0005-0000-0000-0000A65A0000}"/>
    <cellStyle name="Normal 27 10 2 2 3 3" xfId="23909" xr:uid="{00000000-0005-0000-0000-0000A75A0000}"/>
    <cellStyle name="Normal 27 10 2 2 4" xfId="23910" xr:uid="{00000000-0005-0000-0000-0000A85A0000}"/>
    <cellStyle name="Normal 27 10 2 2 5" xfId="23911" xr:uid="{00000000-0005-0000-0000-0000A95A0000}"/>
    <cellStyle name="Normal 27 10 2 2 6" xfId="23912" xr:uid="{00000000-0005-0000-0000-0000AA5A0000}"/>
    <cellStyle name="Normal 27 10 2 3" xfId="23913" xr:uid="{00000000-0005-0000-0000-0000AB5A0000}"/>
    <cellStyle name="Normal 27 10 2 3 2" xfId="23914" xr:uid="{00000000-0005-0000-0000-0000AC5A0000}"/>
    <cellStyle name="Normal 27 10 2 3 2 2" xfId="23915" xr:uid="{00000000-0005-0000-0000-0000AD5A0000}"/>
    <cellStyle name="Normal 27 10 2 3 2 3" xfId="23916" xr:uid="{00000000-0005-0000-0000-0000AE5A0000}"/>
    <cellStyle name="Normal 27 10 2 3 3" xfId="23917" xr:uid="{00000000-0005-0000-0000-0000AF5A0000}"/>
    <cellStyle name="Normal 27 10 2 4" xfId="23918" xr:uid="{00000000-0005-0000-0000-0000B05A0000}"/>
    <cellStyle name="Normal 27 10 2 4 2" xfId="23919" xr:uid="{00000000-0005-0000-0000-0000B15A0000}"/>
    <cellStyle name="Normal 27 10 2 4 3" xfId="23920" xr:uid="{00000000-0005-0000-0000-0000B25A0000}"/>
    <cellStyle name="Normal 27 10 2 5" xfId="23921" xr:uid="{00000000-0005-0000-0000-0000B35A0000}"/>
    <cellStyle name="Normal 27 10 2 5 2" xfId="23922" xr:uid="{00000000-0005-0000-0000-0000B45A0000}"/>
    <cellStyle name="Normal 27 10 2 6" xfId="23923" xr:uid="{00000000-0005-0000-0000-0000B55A0000}"/>
    <cellStyle name="Normal 27 10 2 7" xfId="23924" xr:uid="{00000000-0005-0000-0000-0000B65A0000}"/>
    <cellStyle name="Normal 27 10 2 8" xfId="23925" xr:uid="{00000000-0005-0000-0000-0000B75A0000}"/>
    <cellStyle name="Normal 27 10 2 9" xfId="23926" xr:uid="{00000000-0005-0000-0000-0000B85A0000}"/>
    <cellStyle name="Normal 27 10 2_Age_Gender" xfId="23927" xr:uid="{00000000-0005-0000-0000-0000B95A0000}"/>
    <cellStyle name="Normal 27 10 3" xfId="23928" xr:uid="{00000000-0005-0000-0000-0000BA5A0000}"/>
    <cellStyle name="Normal 27 10 3 2" xfId="23929" xr:uid="{00000000-0005-0000-0000-0000BB5A0000}"/>
    <cellStyle name="Normal 27 10 3 2 2" xfId="23930" xr:uid="{00000000-0005-0000-0000-0000BC5A0000}"/>
    <cellStyle name="Normal 27 10 3 2 2 2" xfId="23931" xr:uid="{00000000-0005-0000-0000-0000BD5A0000}"/>
    <cellStyle name="Normal 27 10 3 2 2 3" xfId="23932" xr:uid="{00000000-0005-0000-0000-0000BE5A0000}"/>
    <cellStyle name="Normal 27 10 3 2 3" xfId="23933" xr:uid="{00000000-0005-0000-0000-0000BF5A0000}"/>
    <cellStyle name="Normal 27 10 3 3" xfId="23934" xr:uid="{00000000-0005-0000-0000-0000C05A0000}"/>
    <cellStyle name="Normal 27 10 3 3 2" xfId="23935" xr:uid="{00000000-0005-0000-0000-0000C15A0000}"/>
    <cellStyle name="Normal 27 10 3 3 3" xfId="23936" xr:uid="{00000000-0005-0000-0000-0000C25A0000}"/>
    <cellStyle name="Normal 27 10 3 4" xfId="23937" xr:uid="{00000000-0005-0000-0000-0000C35A0000}"/>
    <cellStyle name="Normal 27 10 3 5" xfId="23938" xr:uid="{00000000-0005-0000-0000-0000C45A0000}"/>
    <cellStyle name="Normal 27 10 3 6" xfId="23939" xr:uid="{00000000-0005-0000-0000-0000C55A0000}"/>
    <cellStyle name="Normal 27 10 4" xfId="23940" xr:uid="{00000000-0005-0000-0000-0000C65A0000}"/>
    <cellStyle name="Normal 27 10 4 2" xfId="23941" xr:uid="{00000000-0005-0000-0000-0000C75A0000}"/>
    <cellStyle name="Normal 27 10 4 2 2" xfId="23942" xr:uid="{00000000-0005-0000-0000-0000C85A0000}"/>
    <cellStyle name="Normal 27 10 4 2 3" xfId="23943" xr:uid="{00000000-0005-0000-0000-0000C95A0000}"/>
    <cellStyle name="Normal 27 10 4 3" xfId="23944" xr:uid="{00000000-0005-0000-0000-0000CA5A0000}"/>
    <cellStyle name="Normal 27 10 4 4" xfId="23945" xr:uid="{00000000-0005-0000-0000-0000CB5A0000}"/>
    <cellStyle name="Normal 27 10 4 5" xfId="23946" xr:uid="{00000000-0005-0000-0000-0000CC5A0000}"/>
    <cellStyle name="Normal 27 10 5" xfId="23947" xr:uid="{00000000-0005-0000-0000-0000CD5A0000}"/>
    <cellStyle name="Normal 27 10 5 2" xfId="23948" xr:uid="{00000000-0005-0000-0000-0000CE5A0000}"/>
    <cellStyle name="Normal 27 10 5 2 2" xfId="23949" xr:uid="{00000000-0005-0000-0000-0000CF5A0000}"/>
    <cellStyle name="Normal 27 10 5 2 3" xfId="23950" xr:uid="{00000000-0005-0000-0000-0000D05A0000}"/>
    <cellStyle name="Normal 27 10 5 3" xfId="23951" xr:uid="{00000000-0005-0000-0000-0000D15A0000}"/>
    <cellStyle name="Normal 27 10 6" xfId="23952" xr:uid="{00000000-0005-0000-0000-0000D25A0000}"/>
    <cellStyle name="Normal 27 10 6 2" xfId="23953" xr:uid="{00000000-0005-0000-0000-0000D35A0000}"/>
    <cellStyle name="Normal 27 10 6 3" xfId="23954" xr:uid="{00000000-0005-0000-0000-0000D45A0000}"/>
    <cellStyle name="Normal 27 10 7" xfId="23955" xr:uid="{00000000-0005-0000-0000-0000D55A0000}"/>
    <cellStyle name="Normal 27 10 7 2" xfId="23956" xr:uid="{00000000-0005-0000-0000-0000D65A0000}"/>
    <cellStyle name="Normal 27 10 8" xfId="23957" xr:uid="{00000000-0005-0000-0000-0000D75A0000}"/>
    <cellStyle name="Normal 27 10 9" xfId="23958" xr:uid="{00000000-0005-0000-0000-0000D85A0000}"/>
    <cellStyle name="Normal 27 10_Age_Gender" xfId="23959" xr:uid="{00000000-0005-0000-0000-0000D95A0000}"/>
    <cellStyle name="Normal 27 11" xfId="389" xr:uid="{00000000-0005-0000-0000-0000DA5A0000}"/>
    <cellStyle name="Normal 27 11 10" xfId="23960" xr:uid="{00000000-0005-0000-0000-0000DB5A0000}"/>
    <cellStyle name="Normal 27 11 11" xfId="23961" xr:uid="{00000000-0005-0000-0000-0000DC5A0000}"/>
    <cellStyle name="Normal 27 11 12" xfId="23962" xr:uid="{00000000-0005-0000-0000-0000DD5A0000}"/>
    <cellStyle name="Normal 27 11 2" xfId="23963" xr:uid="{00000000-0005-0000-0000-0000DE5A0000}"/>
    <cellStyle name="Normal 27 11 2 10" xfId="23964" xr:uid="{00000000-0005-0000-0000-0000DF5A0000}"/>
    <cellStyle name="Normal 27 11 2 2" xfId="23965" xr:uid="{00000000-0005-0000-0000-0000E05A0000}"/>
    <cellStyle name="Normal 27 11 2 2 2" xfId="23966" xr:uid="{00000000-0005-0000-0000-0000E15A0000}"/>
    <cellStyle name="Normal 27 11 2 2 2 2" xfId="23967" xr:uid="{00000000-0005-0000-0000-0000E25A0000}"/>
    <cellStyle name="Normal 27 11 2 2 2 2 2" xfId="23968" xr:uid="{00000000-0005-0000-0000-0000E35A0000}"/>
    <cellStyle name="Normal 27 11 2 2 2 2 3" xfId="23969" xr:uid="{00000000-0005-0000-0000-0000E45A0000}"/>
    <cellStyle name="Normal 27 11 2 2 2 3" xfId="23970" xr:uid="{00000000-0005-0000-0000-0000E55A0000}"/>
    <cellStyle name="Normal 27 11 2 2 3" xfId="23971" xr:uid="{00000000-0005-0000-0000-0000E65A0000}"/>
    <cellStyle name="Normal 27 11 2 2 3 2" xfId="23972" xr:uid="{00000000-0005-0000-0000-0000E75A0000}"/>
    <cellStyle name="Normal 27 11 2 2 3 3" xfId="23973" xr:uid="{00000000-0005-0000-0000-0000E85A0000}"/>
    <cellStyle name="Normal 27 11 2 2 4" xfId="23974" xr:uid="{00000000-0005-0000-0000-0000E95A0000}"/>
    <cellStyle name="Normal 27 11 2 2 5" xfId="23975" xr:uid="{00000000-0005-0000-0000-0000EA5A0000}"/>
    <cellStyle name="Normal 27 11 2 2 6" xfId="23976" xr:uid="{00000000-0005-0000-0000-0000EB5A0000}"/>
    <cellStyle name="Normal 27 11 2 3" xfId="23977" xr:uid="{00000000-0005-0000-0000-0000EC5A0000}"/>
    <cellStyle name="Normal 27 11 2 3 2" xfId="23978" xr:uid="{00000000-0005-0000-0000-0000ED5A0000}"/>
    <cellStyle name="Normal 27 11 2 3 2 2" xfId="23979" xr:uid="{00000000-0005-0000-0000-0000EE5A0000}"/>
    <cellStyle name="Normal 27 11 2 3 2 3" xfId="23980" xr:uid="{00000000-0005-0000-0000-0000EF5A0000}"/>
    <cellStyle name="Normal 27 11 2 3 3" xfId="23981" xr:uid="{00000000-0005-0000-0000-0000F05A0000}"/>
    <cellStyle name="Normal 27 11 2 4" xfId="23982" xr:uid="{00000000-0005-0000-0000-0000F15A0000}"/>
    <cellStyle name="Normal 27 11 2 4 2" xfId="23983" xr:uid="{00000000-0005-0000-0000-0000F25A0000}"/>
    <cellStyle name="Normal 27 11 2 4 3" xfId="23984" xr:uid="{00000000-0005-0000-0000-0000F35A0000}"/>
    <cellStyle name="Normal 27 11 2 5" xfId="23985" xr:uid="{00000000-0005-0000-0000-0000F45A0000}"/>
    <cellStyle name="Normal 27 11 2 5 2" xfId="23986" xr:uid="{00000000-0005-0000-0000-0000F55A0000}"/>
    <cellStyle name="Normal 27 11 2 6" xfId="23987" xr:uid="{00000000-0005-0000-0000-0000F65A0000}"/>
    <cellStyle name="Normal 27 11 2 7" xfId="23988" xr:uid="{00000000-0005-0000-0000-0000F75A0000}"/>
    <cellStyle name="Normal 27 11 2 8" xfId="23989" xr:uid="{00000000-0005-0000-0000-0000F85A0000}"/>
    <cellStyle name="Normal 27 11 2 9" xfId="23990" xr:uid="{00000000-0005-0000-0000-0000F95A0000}"/>
    <cellStyle name="Normal 27 11 2_Age_Gender" xfId="23991" xr:uid="{00000000-0005-0000-0000-0000FA5A0000}"/>
    <cellStyle name="Normal 27 11 3" xfId="23992" xr:uid="{00000000-0005-0000-0000-0000FB5A0000}"/>
    <cellStyle name="Normal 27 11 3 2" xfId="23993" xr:uid="{00000000-0005-0000-0000-0000FC5A0000}"/>
    <cellStyle name="Normal 27 11 3 2 2" xfId="23994" xr:uid="{00000000-0005-0000-0000-0000FD5A0000}"/>
    <cellStyle name="Normal 27 11 3 2 2 2" xfId="23995" xr:uid="{00000000-0005-0000-0000-0000FE5A0000}"/>
    <cellStyle name="Normal 27 11 3 2 2 3" xfId="23996" xr:uid="{00000000-0005-0000-0000-0000FF5A0000}"/>
    <cellStyle name="Normal 27 11 3 2 3" xfId="23997" xr:uid="{00000000-0005-0000-0000-0000005B0000}"/>
    <cellStyle name="Normal 27 11 3 3" xfId="23998" xr:uid="{00000000-0005-0000-0000-0000015B0000}"/>
    <cellStyle name="Normal 27 11 3 3 2" xfId="23999" xr:uid="{00000000-0005-0000-0000-0000025B0000}"/>
    <cellStyle name="Normal 27 11 3 3 3" xfId="24000" xr:uid="{00000000-0005-0000-0000-0000035B0000}"/>
    <cellStyle name="Normal 27 11 3 4" xfId="24001" xr:uid="{00000000-0005-0000-0000-0000045B0000}"/>
    <cellStyle name="Normal 27 11 3 5" xfId="24002" xr:uid="{00000000-0005-0000-0000-0000055B0000}"/>
    <cellStyle name="Normal 27 11 3 6" xfId="24003" xr:uid="{00000000-0005-0000-0000-0000065B0000}"/>
    <cellStyle name="Normal 27 11 4" xfId="24004" xr:uid="{00000000-0005-0000-0000-0000075B0000}"/>
    <cellStyle name="Normal 27 11 4 2" xfId="24005" xr:uid="{00000000-0005-0000-0000-0000085B0000}"/>
    <cellStyle name="Normal 27 11 4 2 2" xfId="24006" xr:uid="{00000000-0005-0000-0000-0000095B0000}"/>
    <cellStyle name="Normal 27 11 4 2 3" xfId="24007" xr:uid="{00000000-0005-0000-0000-00000A5B0000}"/>
    <cellStyle name="Normal 27 11 4 3" xfId="24008" xr:uid="{00000000-0005-0000-0000-00000B5B0000}"/>
    <cellStyle name="Normal 27 11 4 4" xfId="24009" xr:uid="{00000000-0005-0000-0000-00000C5B0000}"/>
    <cellStyle name="Normal 27 11 4 5" xfId="24010" xr:uid="{00000000-0005-0000-0000-00000D5B0000}"/>
    <cellStyle name="Normal 27 11 5" xfId="24011" xr:uid="{00000000-0005-0000-0000-00000E5B0000}"/>
    <cellStyle name="Normal 27 11 5 2" xfId="24012" xr:uid="{00000000-0005-0000-0000-00000F5B0000}"/>
    <cellStyle name="Normal 27 11 5 2 2" xfId="24013" xr:uid="{00000000-0005-0000-0000-0000105B0000}"/>
    <cellStyle name="Normal 27 11 5 2 3" xfId="24014" xr:uid="{00000000-0005-0000-0000-0000115B0000}"/>
    <cellStyle name="Normal 27 11 5 3" xfId="24015" xr:uid="{00000000-0005-0000-0000-0000125B0000}"/>
    <cellStyle name="Normal 27 11 6" xfId="24016" xr:uid="{00000000-0005-0000-0000-0000135B0000}"/>
    <cellStyle name="Normal 27 11 6 2" xfId="24017" xr:uid="{00000000-0005-0000-0000-0000145B0000}"/>
    <cellStyle name="Normal 27 11 6 3" xfId="24018" xr:uid="{00000000-0005-0000-0000-0000155B0000}"/>
    <cellStyle name="Normal 27 11 7" xfId="24019" xr:uid="{00000000-0005-0000-0000-0000165B0000}"/>
    <cellStyle name="Normal 27 11 7 2" xfId="24020" xr:uid="{00000000-0005-0000-0000-0000175B0000}"/>
    <cellStyle name="Normal 27 11 8" xfId="24021" xr:uid="{00000000-0005-0000-0000-0000185B0000}"/>
    <cellStyle name="Normal 27 11 9" xfId="24022" xr:uid="{00000000-0005-0000-0000-0000195B0000}"/>
    <cellStyle name="Normal 27 11_Age_Gender" xfId="24023" xr:uid="{00000000-0005-0000-0000-00001A5B0000}"/>
    <cellStyle name="Normal 27 12" xfId="390" xr:uid="{00000000-0005-0000-0000-00001B5B0000}"/>
    <cellStyle name="Normal 27 12 10" xfId="24024" xr:uid="{00000000-0005-0000-0000-00001C5B0000}"/>
    <cellStyle name="Normal 27 12 11" xfId="24025" xr:uid="{00000000-0005-0000-0000-00001D5B0000}"/>
    <cellStyle name="Normal 27 12 12" xfId="24026" xr:uid="{00000000-0005-0000-0000-00001E5B0000}"/>
    <cellStyle name="Normal 27 12 2" xfId="24027" xr:uid="{00000000-0005-0000-0000-00001F5B0000}"/>
    <cellStyle name="Normal 27 12 2 10" xfId="24028" xr:uid="{00000000-0005-0000-0000-0000205B0000}"/>
    <cellStyle name="Normal 27 12 2 2" xfId="24029" xr:uid="{00000000-0005-0000-0000-0000215B0000}"/>
    <cellStyle name="Normal 27 12 2 2 2" xfId="24030" xr:uid="{00000000-0005-0000-0000-0000225B0000}"/>
    <cellStyle name="Normal 27 12 2 2 2 2" xfId="24031" xr:uid="{00000000-0005-0000-0000-0000235B0000}"/>
    <cellStyle name="Normal 27 12 2 2 2 2 2" xfId="24032" xr:uid="{00000000-0005-0000-0000-0000245B0000}"/>
    <cellStyle name="Normal 27 12 2 2 2 2 3" xfId="24033" xr:uid="{00000000-0005-0000-0000-0000255B0000}"/>
    <cellStyle name="Normal 27 12 2 2 2 3" xfId="24034" xr:uid="{00000000-0005-0000-0000-0000265B0000}"/>
    <cellStyle name="Normal 27 12 2 2 3" xfId="24035" xr:uid="{00000000-0005-0000-0000-0000275B0000}"/>
    <cellStyle name="Normal 27 12 2 2 3 2" xfId="24036" xr:uid="{00000000-0005-0000-0000-0000285B0000}"/>
    <cellStyle name="Normal 27 12 2 2 3 3" xfId="24037" xr:uid="{00000000-0005-0000-0000-0000295B0000}"/>
    <cellStyle name="Normal 27 12 2 2 4" xfId="24038" xr:uid="{00000000-0005-0000-0000-00002A5B0000}"/>
    <cellStyle name="Normal 27 12 2 2 5" xfId="24039" xr:uid="{00000000-0005-0000-0000-00002B5B0000}"/>
    <cellStyle name="Normal 27 12 2 2 6" xfId="24040" xr:uid="{00000000-0005-0000-0000-00002C5B0000}"/>
    <cellStyle name="Normal 27 12 2 3" xfId="24041" xr:uid="{00000000-0005-0000-0000-00002D5B0000}"/>
    <cellStyle name="Normal 27 12 2 3 2" xfId="24042" xr:uid="{00000000-0005-0000-0000-00002E5B0000}"/>
    <cellStyle name="Normal 27 12 2 3 2 2" xfId="24043" xr:uid="{00000000-0005-0000-0000-00002F5B0000}"/>
    <cellStyle name="Normal 27 12 2 3 2 3" xfId="24044" xr:uid="{00000000-0005-0000-0000-0000305B0000}"/>
    <cellStyle name="Normal 27 12 2 3 3" xfId="24045" xr:uid="{00000000-0005-0000-0000-0000315B0000}"/>
    <cellStyle name="Normal 27 12 2 4" xfId="24046" xr:uid="{00000000-0005-0000-0000-0000325B0000}"/>
    <cellStyle name="Normal 27 12 2 4 2" xfId="24047" xr:uid="{00000000-0005-0000-0000-0000335B0000}"/>
    <cellStyle name="Normal 27 12 2 4 3" xfId="24048" xr:uid="{00000000-0005-0000-0000-0000345B0000}"/>
    <cellStyle name="Normal 27 12 2 5" xfId="24049" xr:uid="{00000000-0005-0000-0000-0000355B0000}"/>
    <cellStyle name="Normal 27 12 2 5 2" xfId="24050" xr:uid="{00000000-0005-0000-0000-0000365B0000}"/>
    <cellStyle name="Normal 27 12 2 6" xfId="24051" xr:uid="{00000000-0005-0000-0000-0000375B0000}"/>
    <cellStyle name="Normal 27 12 2 7" xfId="24052" xr:uid="{00000000-0005-0000-0000-0000385B0000}"/>
    <cellStyle name="Normal 27 12 2 8" xfId="24053" xr:uid="{00000000-0005-0000-0000-0000395B0000}"/>
    <cellStyle name="Normal 27 12 2 9" xfId="24054" xr:uid="{00000000-0005-0000-0000-00003A5B0000}"/>
    <cellStyle name="Normal 27 12 2_Age_Gender" xfId="24055" xr:uid="{00000000-0005-0000-0000-00003B5B0000}"/>
    <cellStyle name="Normal 27 12 3" xfId="24056" xr:uid="{00000000-0005-0000-0000-00003C5B0000}"/>
    <cellStyle name="Normal 27 12 3 2" xfId="24057" xr:uid="{00000000-0005-0000-0000-00003D5B0000}"/>
    <cellStyle name="Normal 27 12 3 2 2" xfId="24058" xr:uid="{00000000-0005-0000-0000-00003E5B0000}"/>
    <cellStyle name="Normal 27 12 3 2 2 2" xfId="24059" xr:uid="{00000000-0005-0000-0000-00003F5B0000}"/>
    <cellStyle name="Normal 27 12 3 2 2 3" xfId="24060" xr:uid="{00000000-0005-0000-0000-0000405B0000}"/>
    <cellStyle name="Normal 27 12 3 2 3" xfId="24061" xr:uid="{00000000-0005-0000-0000-0000415B0000}"/>
    <cellStyle name="Normal 27 12 3 3" xfId="24062" xr:uid="{00000000-0005-0000-0000-0000425B0000}"/>
    <cellStyle name="Normal 27 12 3 3 2" xfId="24063" xr:uid="{00000000-0005-0000-0000-0000435B0000}"/>
    <cellStyle name="Normal 27 12 3 3 3" xfId="24064" xr:uid="{00000000-0005-0000-0000-0000445B0000}"/>
    <cellStyle name="Normal 27 12 3 4" xfId="24065" xr:uid="{00000000-0005-0000-0000-0000455B0000}"/>
    <cellStyle name="Normal 27 12 3 5" xfId="24066" xr:uid="{00000000-0005-0000-0000-0000465B0000}"/>
    <cellStyle name="Normal 27 12 3 6" xfId="24067" xr:uid="{00000000-0005-0000-0000-0000475B0000}"/>
    <cellStyle name="Normal 27 12 4" xfId="24068" xr:uid="{00000000-0005-0000-0000-0000485B0000}"/>
    <cellStyle name="Normal 27 12 4 2" xfId="24069" xr:uid="{00000000-0005-0000-0000-0000495B0000}"/>
    <cellStyle name="Normal 27 12 4 2 2" xfId="24070" xr:uid="{00000000-0005-0000-0000-00004A5B0000}"/>
    <cellStyle name="Normal 27 12 4 2 3" xfId="24071" xr:uid="{00000000-0005-0000-0000-00004B5B0000}"/>
    <cellStyle name="Normal 27 12 4 3" xfId="24072" xr:uid="{00000000-0005-0000-0000-00004C5B0000}"/>
    <cellStyle name="Normal 27 12 4 4" xfId="24073" xr:uid="{00000000-0005-0000-0000-00004D5B0000}"/>
    <cellStyle name="Normal 27 12 4 5" xfId="24074" xr:uid="{00000000-0005-0000-0000-00004E5B0000}"/>
    <cellStyle name="Normal 27 12 5" xfId="24075" xr:uid="{00000000-0005-0000-0000-00004F5B0000}"/>
    <cellStyle name="Normal 27 12 5 2" xfId="24076" xr:uid="{00000000-0005-0000-0000-0000505B0000}"/>
    <cellStyle name="Normal 27 12 5 2 2" xfId="24077" xr:uid="{00000000-0005-0000-0000-0000515B0000}"/>
    <cellStyle name="Normal 27 12 5 2 3" xfId="24078" xr:uid="{00000000-0005-0000-0000-0000525B0000}"/>
    <cellStyle name="Normal 27 12 5 3" xfId="24079" xr:uid="{00000000-0005-0000-0000-0000535B0000}"/>
    <cellStyle name="Normal 27 12 6" xfId="24080" xr:uid="{00000000-0005-0000-0000-0000545B0000}"/>
    <cellStyle name="Normal 27 12 6 2" xfId="24081" xr:uid="{00000000-0005-0000-0000-0000555B0000}"/>
    <cellStyle name="Normal 27 12 6 3" xfId="24082" xr:uid="{00000000-0005-0000-0000-0000565B0000}"/>
    <cellStyle name="Normal 27 12 7" xfId="24083" xr:uid="{00000000-0005-0000-0000-0000575B0000}"/>
    <cellStyle name="Normal 27 12 7 2" xfId="24084" xr:uid="{00000000-0005-0000-0000-0000585B0000}"/>
    <cellStyle name="Normal 27 12 8" xfId="24085" xr:uid="{00000000-0005-0000-0000-0000595B0000}"/>
    <cellStyle name="Normal 27 12 9" xfId="24086" xr:uid="{00000000-0005-0000-0000-00005A5B0000}"/>
    <cellStyle name="Normal 27 12_Age_Gender" xfId="24087" xr:uid="{00000000-0005-0000-0000-00005B5B0000}"/>
    <cellStyle name="Normal 27 13" xfId="391" xr:uid="{00000000-0005-0000-0000-00005C5B0000}"/>
    <cellStyle name="Normal 27 13 10" xfId="24088" xr:uid="{00000000-0005-0000-0000-00005D5B0000}"/>
    <cellStyle name="Normal 27 13 11" xfId="24089" xr:uid="{00000000-0005-0000-0000-00005E5B0000}"/>
    <cellStyle name="Normal 27 13 12" xfId="24090" xr:uid="{00000000-0005-0000-0000-00005F5B0000}"/>
    <cellStyle name="Normal 27 13 2" xfId="24091" xr:uid="{00000000-0005-0000-0000-0000605B0000}"/>
    <cellStyle name="Normal 27 13 2 10" xfId="24092" xr:uid="{00000000-0005-0000-0000-0000615B0000}"/>
    <cellStyle name="Normal 27 13 2 2" xfId="24093" xr:uid="{00000000-0005-0000-0000-0000625B0000}"/>
    <cellStyle name="Normal 27 13 2 2 2" xfId="24094" xr:uid="{00000000-0005-0000-0000-0000635B0000}"/>
    <cellStyle name="Normal 27 13 2 2 2 2" xfId="24095" xr:uid="{00000000-0005-0000-0000-0000645B0000}"/>
    <cellStyle name="Normal 27 13 2 2 2 2 2" xfId="24096" xr:uid="{00000000-0005-0000-0000-0000655B0000}"/>
    <cellStyle name="Normal 27 13 2 2 2 2 3" xfId="24097" xr:uid="{00000000-0005-0000-0000-0000665B0000}"/>
    <cellStyle name="Normal 27 13 2 2 2 3" xfId="24098" xr:uid="{00000000-0005-0000-0000-0000675B0000}"/>
    <cellStyle name="Normal 27 13 2 2 3" xfId="24099" xr:uid="{00000000-0005-0000-0000-0000685B0000}"/>
    <cellStyle name="Normal 27 13 2 2 3 2" xfId="24100" xr:uid="{00000000-0005-0000-0000-0000695B0000}"/>
    <cellStyle name="Normal 27 13 2 2 3 3" xfId="24101" xr:uid="{00000000-0005-0000-0000-00006A5B0000}"/>
    <cellStyle name="Normal 27 13 2 2 4" xfId="24102" xr:uid="{00000000-0005-0000-0000-00006B5B0000}"/>
    <cellStyle name="Normal 27 13 2 2 5" xfId="24103" xr:uid="{00000000-0005-0000-0000-00006C5B0000}"/>
    <cellStyle name="Normal 27 13 2 2 6" xfId="24104" xr:uid="{00000000-0005-0000-0000-00006D5B0000}"/>
    <cellStyle name="Normal 27 13 2 3" xfId="24105" xr:uid="{00000000-0005-0000-0000-00006E5B0000}"/>
    <cellStyle name="Normal 27 13 2 3 2" xfId="24106" xr:uid="{00000000-0005-0000-0000-00006F5B0000}"/>
    <cellStyle name="Normal 27 13 2 3 2 2" xfId="24107" xr:uid="{00000000-0005-0000-0000-0000705B0000}"/>
    <cellStyle name="Normal 27 13 2 3 2 3" xfId="24108" xr:uid="{00000000-0005-0000-0000-0000715B0000}"/>
    <cellStyle name="Normal 27 13 2 3 3" xfId="24109" xr:uid="{00000000-0005-0000-0000-0000725B0000}"/>
    <cellStyle name="Normal 27 13 2 4" xfId="24110" xr:uid="{00000000-0005-0000-0000-0000735B0000}"/>
    <cellStyle name="Normal 27 13 2 4 2" xfId="24111" xr:uid="{00000000-0005-0000-0000-0000745B0000}"/>
    <cellStyle name="Normal 27 13 2 4 3" xfId="24112" xr:uid="{00000000-0005-0000-0000-0000755B0000}"/>
    <cellStyle name="Normal 27 13 2 5" xfId="24113" xr:uid="{00000000-0005-0000-0000-0000765B0000}"/>
    <cellStyle name="Normal 27 13 2 5 2" xfId="24114" xr:uid="{00000000-0005-0000-0000-0000775B0000}"/>
    <cellStyle name="Normal 27 13 2 6" xfId="24115" xr:uid="{00000000-0005-0000-0000-0000785B0000}"/>
    <cellStyle name="Normal 27 13 2 7" xfId="24116" xr:uid="{00000000-0005-0000-0000-0000795B0000}"/>
    <cellStyle name="Normal 27 13 2 8" xfId="24117" xr:uid="{00000000-0005-0000-0000-00007A5B0000}"/>
    <cellStyle name="Normal 27 13 2 9" xfId="24118" xr:uid="{00000000-0005-0000-0000-00007B5B0000}"/>
    <cellStyle name="Normal 27 13 2_Age_Gender" xfId="24119" xr:uid="{00000000-0005-0000-0000-00007C5B0000}"/>
    <cellStyle name="Normal 27 13 3" xfId="24120" xr:uid="{00000000-0005-0000-0000-00007D5B0000}"/>
    <cellStyle name="Normal 27 13 3 2" xfId="24121" xr:uid="{00000000-0005-0000-0000-00007E5B0000}"/>
    <cellStyle name="Normal 27 13 3 2 2" xfId="24122" xr:uid="{00000000-0005-0000-0000-00007F5B0000}"/>
    <cellStyle name="Normal 27 13 3 2 2 2" xfId="24123" xr:uid="{00000000-0005-0000-0000-0000805B0000}"/>
    <cellStyle name="Normal 27 13 3 2 2 3" xfId="24124" xr:uid="{00000000-0005-0000-0000-0000815B0000}"/>
    <cellStyle name="Normal 27 13 3 2 3" xfId="24125" xr:uid="{00000000-0005-0000-0000-0000825B0000}"/>
    <cellStyle name="Normal 27 13 3 3" xfId="24126" xr:uid="{00000000-0005-0000-0000-0000835B0000}"/>
    <cellStyle name="Normal 27 13 3 3 2" xfId="24127" xr:uid="{00000000-0005-0000-0000-0000845B0000}"/>
    <cellStyle name="Normal 27 13 3 3 3" xfId="24128" xr:uid="{00000000-0005-0000-0000-0000855B0000}"/>
    <cellStyle name="Normal 27 13 3 4" xfId="24129" xr:uid="{00000000-0005-0000-0000-0000865B0000}"/>
    <cellStyle name="Normal 27 13 3 5" xfId="24130" xr:uid="{00000000-0005-0000-0000-0000875B0000}"/>
    <cellStyle name="Normal 27 13 3 6" xfId="24131" xr:uid="{00000000-0005-0000-0000-0000885B0000}"/>
    <cellStyle name="Normal 27 13 4" xfId="24132" xr:uid="{00000000-0005-0000-0000-0000895B0000}"/>
    <cellStyle name="Normal 27 13 4 2" xfId="24133" xr:uid="{00000000-0005-0000-0000-00008A5B0000}"/>
    <cellStyle name="Normal 27 13 4 2 2" xfId="24134" xr:uid="{00000000-0005-0000-0000-00008B5B0000}"/>
    <cellStyle name="Normal 27 13 4 2 3" xfId="24135" xr:uid="{00000000-0005-0000-0000-00008C5B0000}"/>
    <cellStyle name="Normal 27 13 4 3" xfId="24136" xr:uid="{00000000-0005-0000-0000-00008D5B0000}"/>
    <cellStyle name="Normal 27 13 4 4" xfId="24137" xr:uid="{00000000-0005-0000-0000-00008E5B0000}"/>
    <cellStyle name="Normal 27 13 4 5" xfId="24138" xr:uid="{00000000-0005-0000-0000-00008F5B0000}"/>
    <cellStyle name="Normal 27 13 5" xfId="24139" xr:uid="{00000000-0005-0000-0000-0000905B0000}"/>
    <cellStyle name="Normal 27 13 5 2" xfId="24140" xr:uid="{00000000-0005-0000-0000-0000915B0000}"/>
    <cellStyle name="Normal 27 13 5 2 2" xfId="24141" xr:uid="{00000000-0005-0000-0000-0000925B0000}"/>
    <cellStyle name="Normal 27 13 5 2 3" xfId="24142" xr:uid="{00000000-0005-0000-0000-0000935B0000}"/>
    <cellStyle name="Normal 27 13 5 3" xfId="24143" xr:uid="{00000000-0005-0000-0000-0000945B0000}"/>
    <cellStyle name="Normal 27 13 6" xfId="24144" xr:uid="{00000000-0005-0000-0000-0000955B0000}"/>
    <cellStyle name="Normal 27 13 6 2" xfId="24145" xr:uid="{00000000-0005-0000-0000-0000965B0000}"/>
    <cellStyle name="Normal 27 13 6 3" xfId="24146" xr:uid="{00000000-0005-0000-0000-0000975B0000}"/>
    <cellStyle name="Normal 27 13 7" xfId="24147" xr:uid="{00000000-0005-0000-0000-0000985B0000}"/>
    <cellStyle name="Normal 27 13 7 2" xfId="24148" xr:uid="{00000000-0005-0000-0000-0000995B0000}"/>
    <cellStyle name="Normal 27 13 8" xfId="24149" xr:uid="{00000000-0005-0000-0000-00009A5B0000}"/>
    <cellStyle name="Normal 27 13 9" xfId="24150" xr:uid="{00000000-0005-0000-0000-00009B5B0000}"/>
    <cellStyle name="Normal 27 13_Age_Gender" xfId="24151" xr:uid="{00000000-0005-0000-0000-00009C5B0000}"/>
    <cellStyle name="Normal 27 14" xfId="1398" xr:uid="{00000000-0005-0000-0000-00009D5B0000}"/>
    <cellStyle name="Normal 27 15" xfId="1399" xr:uid="{00000000-0005-0000-0000-00009E5B0000}"/>
    <cellStyle name="Normal 27 16" xfId="24152" xr:uid="{00000000-0005-0000-0000-00009F5B0000}"/>
    <cellStyle name="Normal 27 17" xfId="24153" xr:uid="{00000000-0005-0000-0000-0000A05B0000}"/>
    <cellStyle name="Normal 27 18" xfId="24154" xr:uid="{00000000-0005-0000-0000-0000A15B0000}"/>
    <cellStyle name="Normal 27 19" xfId="24155" xr:uid="{00000000-0005-0000-0000-0000A25B0000}"/>
    <cellStyle name="Normal 27 2" xfId="392" xr:uid="{00000000-0005-0000-0000-0000A35B0000}"/>
    <cellStyle name="Normal 27 2 10" xfId="24156" xr:uid="{00000000-0005-0000-0000-0000A45B0000}"/>
    <cellStyle name="Normal 27 2 11" xfId="24157" xr:uid="{00000000-0005-0000-0000-0000A55B0000}"/>
    <cellStyle name="Normal 27 2 2" xfId="1400" xr:uid="{00000000-0005-0000-0000-0000A65B0000}"/>
    <cellStyle name="Normal 27 2 2 2" xfId="1401" xr:uid="{00000000-0005-0000-0000-0000A75B0000}"/>
    <cellStyle name="Normal 27 2 2 2 2" xfId="24158" xr:uid="{00000000-0005-0000-0000-0000A85B0000}"/>
    <cellStyle name="Normal 27 2 2 2 2 2" xfId="24159" xr:uid="{00000000-0005-0000-0000-0000A95B0000}"/>
    <cellStyle name="Normal 27 2 2 2 2 2 2" xfId="24160" xr:uid="{00000000-0005-0000-0000-0000AA5B0000}"/>
    <cellStyle name="Normal 27 2 2 2 2 2 3" xfId="24161" xr:uid="{00000000-0005-0000-0000-0000AB5B0000}"/>
    <cellStyle name="Normal 27 2 2 2 2 3" xfId="24162" xr:uid="{00000000-0005-0000-0000-0000AC5B0000}"/>
    <cellStyle name="Normal 27 2 2 2 2 4" xfId="24163" xr:uid="{00000000-0005-0000-0000-0000AD5B0000}"/>
    <cellStyle name="Normal 27 2 2 2 2 5" xfId="24164" xr:uid="{00000000-0005-0000-0000-0000AE5B0000}"/>
    <cellStyle name="Normal 27 2 2 2 3" xfId="24165" xr:uid="{00000000-0005-0000-0000-0000AF5B0000}"/>
    <cellStyle name="Normal 27 2 2 2 3 2" xfId="24166" xr:uid="{00000000-0005-0000-0000-0000B05B0000}"/>
    <cellStyle name="Normal 27 2 2 2 3 3" xfId="24167" xr:uid="{00000000-0005-0000-0000-0000B15B0000}"/>
    <cellStyle name="Normal 27 2 2 2 4" xfId="24168" xr:uid="{00000000-0005-0000-0000-0000B25B0000}"/>
    <cellStyle name="Normal 27 2 2 2 5" xfId="24169" xr:uid="{00000000-0005-0000-0000-0000B35B0000}"/>
    <cellStyle name="Normal 27 2 2 2 6" xfId="24170" xr:uid="{00000000-0005-0000-0000-0000B45B0000}"/>
    <cellStyle name="Normal 27 2 2 3" xfId="24171" xr:uid="{00000000-0005-0000-0000-0000B55B0000}"/>
    <cellStyle name="Normal 27 2 2 3 2" xfId="24172" xr:uid="{00000000-0005-0000-0000-0000B65B0000}"/>
    <cellStyle name="Normal 27 2 2 3 2 2" xfId="24173" xr:uid="{00000000-0005-0000-0000-0000B75B0000}"/>
    <cellStyle name="Normal 27 2 2 3 2 3" xfId="24174" xr:uid="{00000000-0005-0000-0000-0000B85B0000}"/>
    <cellStyle name="Normal 27 2 2 3 3" xfId="24175" xr:uid="{00000000-0005-0000-0000-0000B95B0000}"/>
    <cellStyle name="Normal 27 2 2 3 4" xfId="24176" xr:uid="{00000000-0005-0000-0000-0000BA5B0000}"/>
    <cellStyle name="Normal 27 2 2 3 5" xfId="24177" xr:uid="{00000000-0005-0000-0000-0000BB5B0000}"/>
    <cellStyle name="Normal 27 2 2 4" xfId="24178" xr:uid="{00000000-0005-0000-0000-0000BC5B0000}"/>
    <cellStyle name="Normal 27 2 2 4 2" xfId="24179" xr:uid="{00000000-0005-0000-0000-0000BD5B0000}"/>
    <cellStyle name="Normal 27 2 2 4 3" xfId="24180" xr:uid="{00000000-0005-0000-0000-0000BE5B0000}"/>
    <cellStyle name="Normal 27 2 2 5" xfId="24181" xr:uid="{00000000-0005-0000-0000-0000BF5B0000}"/>
    <cellStyle name="Normal 27 2 2 6" xfId="24182" xr:uid="{00000000-0005-0000-0000-0000C05B0000}"/>
    <cellStyle name="Normal 27 2 2 7" xfId="24183" xr:uid="{00000000-0005-0000-0000-0000C15B0000}"/>
    <cellStyle name="Normal 27 2 3" xfId="1402" xr:uid="{00000000-0005-0000-0000-0000C25B0000}"/>
    <cellStyle name="Normal 27 2 3 10" xfId="24184" xr:uid="{00000000-0005-0000-0000-0000C35B0000}"/>
    <cellStyle name="Normal 27 2 3 11" xfId="24185" xr:uid="{00000000-0005-0000-0000-0000C45B0000}"/>
    <cellStyle name="Normal 27 2 3 12" xfId="24186" xr:uid="{00000000-0005-0000-0000-0000C55B0000}"/>
    <cellStyle name="Normal 27 2 3 2" xfId="24187" xr:uid="{00000000-0005-0000-0000-0000C65B0000}"/>
    <cellStyle name="Normal 27 2 3 2 10" xfId="24188" xr:uid="{00000000-0005-0000-0000-0000C75B0000}"/>
    <cellStyle name="Normal 27 2 3 2 2" xfId="24189" xr:uid="{00000000-0005-0000-0000-0000C85B0000}"/>
    <cellStyle name="Normal 27 2 3 2 2 2" xfId="24190" xr:uid="{00000000-0005-0000-0000-0000C95B0000}"/>
    <cellStyle name="Normal 27 2 3 2 2 2 2" xfId="24191" xr:uid="{00000000-0005-0000-0000-0000CA5B0000}"/>
    <cellStyle name="Normal 27 2 3 2 2 2 2 2" xfId="24192" xr:uid="{00000000-0005-0000-0000-0000CB5B0000}"/>
    <cellStyle name="Normal 27 2 3 2 2 2 2 3" xfId="24193" xr:uid="{00000000-0005-0000-0000-0000CC5B0000}"/>
    <cellStyle name="Normal 27 2 3 2 2 2 3" xfId="24194" xr:uid="{00000000-0005-0000-0000-0000CD5B0000}"/>
    <cellStyle name="Normal 27 2 3 2 2 3" xfId="24195" xr:uid="{00000000-0005-0000-0000-0000CE5B0000}"/>
    <cellStyle name="Normal 27 2 3 2 2 3 2" xfId="24196" xr:uid="{00000000-0005-0000-0000-0000CF5B0000}"/>
    <cellStyle name="Normal 27 2 3 2 2 3 3" xfId="24197" xr:uid="{00000000-0005-0000-0000-0000D05B0000}"/>
    <cellStyle name="Normal 27 2 3 2 2 4" xfId="24198" xr:uid="{00000000-0005-0000-0000-0000D15B0000}"/>
    <cellStyle name="Normal 27 2 3 2 2 5" xfId="24199" xr:uid="{00000000-0005-0000-0000-0000D25B0000}"/>
    <cellStyle name="Normal 27 2 3 2 2 6" xfId="24200" xr:uid="{00000000-0005-0000-0000-0000D35B0000}"/>
    <cellStyle name="Normal 27 2 3 2 3" xfId="24201" xr:uid="{00000000-0005-0000-0000-0000D45B0000}"/>
    <cellStyle name="Normal 27 2 3 2 3 2" xfId="24202" xr:uid="{00000000-0005-0000-0000-0000D55B0000}"/>
    <cellStyle name="Normal 27 2 3 2 3 2 2" xfId="24203" xr:uid="{00000000-0005-0000-0000-0000D65B0000}"/>
    <cellStyle name="Normal 27 2 3 2 3 2 3" xfId="24204" xr:uid="{00000000-0005-0000-0000-0000D75B0000}"/>
    <cellStyle name="Normal 27 2 3 2 3 3" xfId="24205" xr:uid="{00000000-0005-0000-0000-0000D85B0000}"/>
    <cellStyle name="Normal 27 2 3 2 4" xfId="24206" xr:uid="{00000000-0005-0000-0000-0000D95B0000}"/>
    <cellStyle name="Normal 27 2 3 2 4 2" xfId="24207" xr:uid="{00000000-0005-0000-0000-0000DA5B0000}"/>
    <cellStyle name="Normal 27 2 3 2 4 3" xfId="24208" xr:uid="{00000000-0005-0000-0000-0000DB5B0000}"/>
    <cellStyle name="Normal 27 2 3 2 5" xfId="24209" xr:uid="{00000000-0005-0000-0000-0000DC5B0000}"/>
    <cellStyle name="Normal 27 2 3 2 5 2" xfId="24210" xr:uid="{00000000-0005-0000-0000-0000DD5B0000}"/>
    <cellStyle name="Normal 27 2 3 2 6" xfId="24211" xr:uid="{00000000-0005-0000-0000-0000DE5B0000}"/>
    <cellStyle name="Normal 27 2 3 2 7" xfId="24212" xr:uid="{00000000-0005-0000-0000-0000DF5B0000}"/>
    <cellStyle name="Normal 27 2 3 2 8" xfId="24213" xr:uid="{00000000-0005-0000-0000-0000E05B0000}"/>
    <cellStyle name="Normal 27 2 3 2 9" xfId="24214" xr:uid="{00000000-0005-0000-0000-0000E15B0000}"/>
    <cellStyle name="Normal 27 2 3 2_Age_Gender" xfId="24215" xr:uid="{00000000-0005-0000-0000-0000E25B0000}"/>
    <cellStyle name="Normal 27 2 3 3" xfId="24216" xr:uid="{00000000-0005-0000-0000-0000E35B0000}"/>
    <cellStyle name="Normal 27 2 3 3 2" xfId="24217" xr:uid="{00000000-0005-0000-0000-0000E45B0000}"/>
    <cellStyle name="Normal 27 2 3 3 2 2" xfId="24218" xr:uid="{00000000-0005-0000-0000-0000E55B0000}"/>
    <cellStyle name="Normal 27 2 3 3 2 2 2" xfId="24219" xr:uid="{00000000-0005-0000-0000-0000E65B0000}"/>
    <cellStyle name="Normal 27 2 3 3 2 2 3" xfId="24220" xr:uid="{00000000-0005-0000-0000-0000E75B0000}"/>
    <cellStyle name="Normal 27 2 3 3 2 3" xfId="24221" xr:uid="{00000000-0005-0000-0000-0000E85B0000}"/>
    <cellStyle name="Normal 27 2 3 3 3" xfId="24222" xr:uid="{00000000-0005-0000-0000-0000E95B0000}"/>
    <cellStyle name="Normal 27 2 3 3 3 2" xfId="24223" xr:uid="{00000000-0005-0000-0000-0000EA5B0000}"/>
    <cellStyle name="Normal 27 2 3 3 3 3" xfId="24224" xr:uid="{00000000-0005-0000-0000-0000EB5B0000}"/>
    <cellStyle name="Normal 27 2 3 3 4" xfId="24225" xr:uid="{00000000-0005-0000-0000-0000EC5B0000}"/>
    <cellStyle name="Normal 27 2 3 3 5" xfId="24226" xr:uid="{00000000-0005-0000-0000-0000ED5B0000}"/>
    <cellStyle name="Normal 27 2 3 3 6" xfId="24227" xr:uid="{00000000-0005-0000-0000-0000EE5B0000}"/>
    <cellStyle name="Normal 27 2 3 4" xfId="24228" xr:uid="{00000000-0005-0000-0000-0000EF5B0000}"/>
    <cellStyle name="Normal 27 2 3 4 2" xfId="24229" xr:uid="{00000000-0005-0000-0000-0000F05B0000}"/>
    <cellStyle name="Normal 27 2 3 4 2 2" xfId="24230" xr:uid="{00000000-0005-0000-0000-0000F15B0000}"/>
    <cellStyle name="Normal 27 2 3 4 2 3" xfId="24231" xr:uid="{00000000-0005-0000-0000-0000F25B0000}"/>
    <cellStyle name="Normal 27 2 3 4 3" xfId="24232" xr:uid="{00000000-0005-0000-0000-0000F35B0000}"/>
    <cellStyle name="Normal 27 2 3 4 4" xfId="24233" xr:uid="{00000000-0005-0000-0000-0000F45B0000}"/>
    <cellStyle name="Normal 27 2 3 4 5" xfId="24234" xr:uid="{00000000-0005-0000-0000-0000F55B0000}"/>
    <cellStyle name="Normal 27 2 3 5" xfId="24235" xr:uid="{00000000-0005-0000-0000-0000F65B0000}"/>
    <cellStyle name="Normal 27 2 3 5 2" xfId="24236" xr:uid="{00000000-0005-0000-0000-0000F75B0000}"/>
    <cellStyle name="Normal 27 2 3 5 2 2" xfId="24237" xr:uid="{00000000-0005-0000-0000-0000F85B0000}"/>
    <cellStyle name="Normal 27 2 3 5 2 3" xfId="24238" xr:uid="{00000000-0005-0000-0000-0000F95B0000}"/>
    <cellStyle name="Normal 27 2 3 5 3" xfId="24239" xr:uid="{00000000-0005-0000-0000-0000FA5B0000}"/>
    <cellStyle name="Normal 27 2 3 6" xfId="24240" xr:uid="{00000000-0005-0000-0000-0000FB5B0000}"/>
    <cellStyle name="Normal 27 2 3 6 2" xfId="24241" xr:uid="{00000000-0005-0000-0000-0000FC5B0000}"/>
    <cellStyle name="Normal 27 2 3 6 3" xfId="24242" xr:uid="{00000000-0005-0000-0000-0000FD5B0000}"/>
    <cellStyle name="Normal 27 2 3 7" xfId="24243" xr:uid="{00000000-0005-0000-0000-0000FE5B0000}"/>
    <cellStyle name="Normal 27 2 3 7 2" xfId="24244" xr:uid="{00000000-0005-0000-0000-0000FF5B0000}"/>
    <cellStyle name="Normal 27 2 3 8" xfId="24245" xr:uid="{00000000-0005-0000-0000-0000005C0000}"/>
    <cellStyle name="Normal 27 2 3 9" xfId="24246" xr:uid="{00000000-0005-0000-0000-0000015C0000}"/>
    <cellStyle name="Normal 27 2 3_Age_Gender" xfId="24247" xr:uid="{00000000-0005-0000-0000-0000025C0000}"/>
    <cellStyle name="Normal 27 2 4" xfId="1403" xr:uid="{00000000-0005-0000-0000-0000035C0000}"/>
    <cellStyle name="Normal 27 2 4 2" xfId="24248" xr:uid="{00000000-0005-0000-0000-0000045C0000}"/>
    <cellStyle name="Normal 27 2 4 2 2" xfId="24249" xr:uid="{00000000-0005-0000-0000-0000055C0000}"/>
    <cellStyle name="Normal 27 2 4 2 2 2" xfId="24250" xr:uid="{00000000-0005-0000-0000-0000065C0000}"/>
    <cellStyle name="Normal 27 2 4 2 2 3" xfId="24251" xr:uid="{00000000-0005-0000-0000-0000075C0000}"/>
    <cellStyle name="Normal 27 2 4 2 3" xfId="24252" xr:uid="{00000000-0005-0000-0000-0000085C0000}"/>
    <cellStyle name="Normal 27 2 4 2 4" xfId="24253" xr:uid="{00000000-0005-0000-0000-0000095C0000}"/>
    <cellStyle name="Normal 27 2 4 2 5" xfId="24254" xr:uid="{00000000-0005-0000-0000-00000A5C0000}"/>
    <cellStyle name="Normal 27 2 4 3" xfId="24255" xr:uid="{00000000-0005-0000-0000-00000B5C0000}"/>
    <cellStyle name="Normal 27 2 4 3 2" xfId="24256" xr:uid="{00000000-0005-0000-0000-00000C5C0000}"/>
    <cellStyle name="Normal 27 2 4 3 3" xfId="24257" xr:uid="{00000000-0005-0000-0000-00000D5C0000}"/>
    <cellStyle name="Normal 27 2 4 4" xfId="24258" xr:uid="{00000000-0005-0000-0000-00000E5C0000}"/>
    <cellStyle name="Normal 27 2 4 5" xfId="24259" xr:uid="{00000000-0005-0000-0000-00000F5C0000}"/>
    <cellStyle name="Normal 27 2 4 6" xfId="24260" xr:uid="{00000000-0005-0000-0000-0000105C0000}"/>
    <cellStyle name="Normal 27 2 5" xfId="24261" xr:uid="{00000000-0005-0000-0000-0000115C0000}"/>
    <cellStyle name="Normal 27 2 5 2" xfId="24262" xr:uid="{00000000-0005-0000-0000-0000125C0000}"/>
    <cellStyle name="Normal 27 2 5 2 2" xfId="24263" xr:uid="{00000000-0005-0000-0000-0000135C0000}"/>
    <cellStyle name="Normal 27 2 5 2 3" xfId="24264" xr:uid="{00000000-0005-0000-0000-0000145C0000}"/>
    <cellStyle name="Normal 27 2 5 3" xfId="24265" xr:uid="{00000000-0005-0000-0000-0000155C0000}"/>
    <cellStyle name="Normal 27 2 5 4" xfId="24266" xr:uid="{00000000-0005-0000-0000-0000165C0000}"/>
    <cellStyle name="Normal 27 2 5 5" xfId="24267" xr:uid="{00000000-0005-0000-0000-0000175C0000}"/>
    <cellStyle name="Normal 27 2 6" xfId="24268" xr:uid="{00000000-0005-0000-0000-0000185C0000}"/>
    <cellStyle name="Normal 27 2 6 2" xfId="24269" xr:uid="{00000000-0005-0000-0000-0000195C0000}"/>
    <cellStyle name="Normal 27 2 6 3" xfId="24270" xr:uid="{00000000-0005-0000-0000-00001A5C0000}"/>
    <cellStyle name="Normal 27 2 7" xfId="24271" xr:uid="{00000000-0005-0000-0000-00001B5C0000}"/>
    <cellStyle name="Normal 27 2 8" xfId="24272" xr:uid="{00000000-0005-0000-0000-00001C5C0000}"/>
    <cellStyle name="Normal 27 2 9" xfId="24273" xr:uid="{00000000-0005-0000-0000-00001D5C0000}"/>
    <cellStyle name="Normal 27 20" xfId="24274" xr:uid="{00000000-0005-0000-0000-00001E5C0000}"/>
    <cellStyle name="Normal 27 21" xfId="24275" xr:uid="{00000000-0005-0000-0000-00001F5C0000}"/>
    <cellStyle name="Normal 27 22" xfId="24276" xr:uid="{00000000-0005-0000-0000-0000205C0000}"/>
    <cellStyle name="Normal 27 23" xfId="24277" xr:uid="{00000000-0005-0000-0000-0000215C0000}"/>
    <cellStyle name="Normal 27 24" xfId="24278" xr:uid="{00000000-0005-0000-0000-0000225C0000}"/>
    <cellStyle name="Normal 27 25" xfId="24279" xr:uid="{00000000-0005-0000-0000-0000235C0000}"/>
    <cellStyle name="Normal 27 26" xfId="24280" xr:uid="{00000000-0005-0000-0000-0000245C0000}"/>
    <cellStyle name="Normal 27 27" xfId="24281" xr:uid="{00000000-0005-0000-0000-0000255C0000}"/>
    <cellStyle name="Normal 27 28" xfId="24282" xr:uid="{00000000-0005-0000-0000-0000265C0000}"/>
    <cellStyle name="Normal 27 29" xfId="24283" xr:uid="{00000000-0005-0000-0000-0000275C0000}"/>
    <cellStyle name="Normal 27 3" xfId="393" xr:uid="{00000000-0005-0000-0000-0000285C0000}"/>
    <cellStyle name="Normal 27 3 10" xfId="24284" xr:uid="{00000000-0005-0000-0000-0000295C0000}"/>
    <cellStyle name="Normal 27 3 11" xfId="24285" xr:uid="{00000000-0005-0000-0000-00002A5C0000}"/>
    <cellStyle name="Normal 27 3 12" xfId="24286" xr:uid="{00000000-0005-0000-0000-00002B5C0000}"/>
    <cellStyle name="Normal 27 3 2" xfId="24287" xr:uid="{00000000-0005-0000-0000-00002C5C0000}"/>
    <cellStyle name="Normal 27 3 2 10" xfId="24288" xr:uid="{00000000-0005-0000-0000-00002D5C0000}"/>
    <cellStyle name="Normal 27 3 2 2" xfId="24289" xr:uid="{00000000-0005-0000-0000-00002E5C0000}"/>
    <cellStyle name="Normal 27 3 2 2 2" xfId="24290" xr:uid="{00000000-0005-0000-0000-00002F5C0000}"/>
    <cellStyle name="Normal 27 3 2 2 2 2" xfId="24291" xr:uid="{00000000-0005-0000-0000-0000305C0000}"/>
    <cellStyle name="Normal 27 3 2 2 2 2 2" xfId="24292" xr:uid="{00000000-0005-0000-0000-0000315C0000}"/>
    <cellStyle name="Normal 27 3 2 2 2 2 3" xfId="24293" xr:uid="{00000000-0005-0000-0000-0000325C0000}"/>
    <cellStyle name="Normal 27 3 2 2 2 3" xfId="24294" xr:uid="{00000000-0005-0000-0000-0000335C0000}"/>
    <cellStyle name="Normal 27 3 2 2 3" xfId="24295" xr:uid="{00000000-0005-0000-0000-0000345C0000}"/>
    <cellStyle name="Normal 27 3 2 2 3 2" xfId="24296" xr:uid="{00000000-0005-0000-0000-0000355C0000}"/>
    <cellStyle name="Normal 27 3 2 2 3 3" xfId="24297" xr:uid="{00000000-0005-0000-0000-0000365C0000}"/>
    <cellStyle name="Normal 27 3 2 2 4" xfId="24298" xr:uid="{00000000-0005-0000-0000-0000375C0000}"/>
    <cellStyle name="Normal 27 3 2 2 5" xfId="24299" xr:uid="{00000000-0005-0000-0000-0000385C0000}"/>
    <cellStyle name="Normal 27 3 2 2 6" xfId="24300" xr:uid="{00000000-0005-0000-0000-0000395C0000}"/>
    <cellStyle name="Normal 27 3 2 3" xfId="24301" xr:uid="{00000000-0005-0000-0000-00003A5C0000}"/>
    <cellStyle name="Normal 27 3 2 3 2" xfId="24302" xr:uid="{00000000-0005-0000-0000-00003B5C0000}"/>
    <cellStyle name="Normal 27 3 2 3 2 2" xfId="24303" xr:uid="{00000000-0005-0000-0000-00003C5C0000}"/>
    <cellStyle name="Normal 27 3 2 3 2 3" xfId="24304" xr:uid="{00000000-0005-0000-0000-00003D5C0000}"/>
    <cellStyle name="Normal 27 3 2 3 3" xfId="24305" xr:uid="{00000000-0005-0000-0000-00003E5C0000}"/>
    <cellStyle name="Normal 27 3 2 4" xfId="24306" xr:uid="{00000000-0005-0000-0000-00003F5C0000}"/>
    <cellStyle name="Normal 27 3 2 4 2" xfId="24307" xr:uid="{00000000-0005-0000-0000-0000405C0000}"/>
    <cellStyle name="Normal 27 3 2 4 3" xfId="24308" xr:uid="{00000000-0005-0000-0000-0000415C0000}"/>
    <cellStyle name="Normal 27 3 2 5" xfId="24309" xr:uid="{00000000-0005-0000-0000-0000425C0000}"/>
    <cellStyle name="Normal 27 3 2 5 2" xfId="24310" xr:uid="{00000000-0005-0000-0000-0000435C0000}"/>
    <cellStyle name="Normal 27 3 2 6" xfId="24311" xr:uid="{00000000-0005-0000-0000-0000445C0000}"/>
    <cellStyle name="Normal 27 3 2 7" xfId="24312" xr:uid="{00000000-0005-0000-0000-0000455C0000}"/>
    <cellStyle name="Normal 27 3 2 8" xfId="24313" xr:uid="{00000000-0005-0000-0000-0000465C0000}"/>
    <cellStyle name="Normal 27 3 2 9" xfId="24314" xr:uid="{00000000-0005-0000-0000-0000475C0000}"/>
    <cellStyle name="Normal 27 3 2_Age_Gender" xfId="24315" xr:uid="{00000000-0005-0000-0000-0000485C0000}"/>
    <cellStyle name="Normal 27 3 3" xfId="24316" xr:uid="{00000000-0005-0000-0000-0000495C0000}"/>
    <cellStyle name="Normal 27 3 3 2" xfId="24317" xr:uid="{00000000-0005-0000-0000-00004A5C0000}"/>
    <cellStyle name="Normal 27 3 3 2 2" xfId="24318" xr:uid="{00000000-0005-0000-0000-00004B5C0000}"/>
    <cellStyle name="Normal 27 3 3 2 2 2" xfId="24319" xr:uid="{00000000-0005-0000-0000-00004C5C0000}"/>
    <cellStyle name="Normal 27 3 3 2 2 3" xfId="24320" xr:uid="{00000000-0005-0000-0000-00004D5C0000}"/>
    <cellStyle name="Normal 27 3 3 2 3" xfId="24321" xr:uid="{00000000-0005-0000-0000-00004E5C0000}"/>
    <cellStyle name="Normal 27 3 3 3" xfId="24322" xr:uid="{00000000-0005-0000-0000-00004F5C0000}"/>
    <cellStyle name="Normal 27 3 3 3 2" xfId="24323" xr:uid="{00000000-0005-0000-0000-0000505C0000}"/>
    <cellStyle name="Normal 27 3 3 3 3" xfId="24324" xr:uid="{00000000-0005-0000-0000-0000515C0000}"/>
    <cellStyle name="Normal 27 3 3 4" xfId="24325" xr:uid="{00000000-0005-0000-0000-0000525C0000}"/>
    <cellStyle name="Normal 27 3 3 5" xfId="24326" xr:uid="{00000000-0005-0000-0000-0000535C0000}"/>
    <cellStyle name="Normal 27 3 3 6" xfId="24327" xr:uid="{00000000-0005-0000-0000-0000545C0000}"/>
    <cellStyle name="Normal 27 3 4" xfId="24328" xr:uid="{00000000-0005-0000-0000-0000555C0000}"/>
    <cellStyle name="Normal 27 3 4 2" xfId="24329" xr:uid="{00000000-0005-0000-0000-0000565C0000}"/>
    <cellStyle name="Normal 27 3 4 2 2" xfId="24330" xr:uid="{00000000-0005-0000-0000-0000575C0000}"/>
    <cellStyle name="Normal 27 3 4 2 3" xfId="24331" xr:uid="{00000000-0005-0000-0000-0000585C0000}"/>
    <cellStyle name="Normal 27 3 4 3" xfId="24332" xr:uid="{00000000-0005-0000-0000-0000595C0000}"/>
    <cellStyle name="Normal 27 3 4 4" xfId="24333" xr:uid="{00000000-0005-0000-0000-00005A5C0000}"/>
    <cellStyle name="Normal 27 3 4 5" xfId="24334" xr:uid="{00000000-0005-0000-0000-00005B5C0000}"/>
    <cellStyle name="Normal 27 3 5" xfId="24335" xr:uid="{00000000-0005-0000-0000-00005C5C0000}"/>
    <cellStyle name="Normal 27 3 5 2" xfId="24336" xr:uid="{00000000-0005-0000-0000-00005D5C0000}"/>
    <cellStyle name="Normal 27 3 5 2 2" xfId="24337" xr:uid="{00000000-0005-0000-0000-00005E5C0000}"/>
    <cellStyle name="Normal 27 3 5 2 3" xfId="24338" xr:uid="{00000000-0005-0000-0000-00005F5C0000}"/>
    <cellStyle name="Normal 27 3 5 3" xfId="24339" xr:uid="{00000000-0005-0000-0000-0000605C0000}"/>
    <cellStyle name="Normal 27 3 6" xfId="24340" xr:uid="{00000000-0005-0000-0000-0000615C0000}"/>
    <cellStyle name="Normal 27 3 6 2" xfId="24341" xr:uid="{00000000-0005-0000-0000-0000625C0000}"/>
    <cellStyle name="Normal 27 3 6 3" xfId="24342" xr:uid="{00000000-0005-0000-0000-0000635C0000}"/>
    <cellStyle name="Normal 27 3 7" xfId="24343" xr:uid="{00000000-0005-0000-0000-0000645C0000}"/>
    <cellStyle name="Normal 27 3 7 2" xfId="24344" xr:uid="{00000000-0005-0000-0000-0000655C0000}"/>
    <cellStyle name="Normal 27 3 8" xfId="24345" xr:uid="{00000000-0005-0000-0000-0000665C0000}"/>
    <cellStyle name="Normal 27 3 9" xfId="24346" xr:uid="{00000000-0005-0000-0000-0000675C0000}"/>
    <cellStyle name="Normal 27 3_Age_Gender" xfId="24347" xr:uid="{00000000-0005-0000-0000-0000685C0000}"/>
    <cellStyle name="Normal 27 30" xfId="24348" xr:uid="{00000000-0005-0000-0000-0000695C0000}"/>
    <cellStyle name="Normal 27 31" xfId="24349" xr:uid="{00000000-0005-0000-0000-00006A5C0000}"/>
    <cellStyle name="Normal 27 32" xfId="24350" xr:uid="{00000000-0005-0000-0000-00006B5C0000}"/>
    <cellStyle name="Normal 27 33" xfId="24351" xr:uid="{00000000-0005-0000-0000-00006C5C0000}"/>
    <cellStyle name="Normal 27 34" xfId="24352" xr:uid="{00000000-0005-0000-0000-00006D5C0000}"/>
    <cellStyle name="Normal 27 35" xfId="24353" xr:uid="{00000000-0005-0000-0000-00006E5C0000}"/>
    <cellStyle name="Normal 27 36" xfId="24354" xr:uid="{00000000-0005-0000-0000-00006F5C0000}"/>
    <cellStyle name="Normal 27 37" xfId="24355" xr:uid="{00000000-0005-0000-0000-0000705C0000}"/>
    <cellStyle name="Normal 27 38" xfId="24356" xr:uid="{00000000-0005-0000-0000-0000715C0000}"/>
    <cellStyle name="Normal 27 39" xfId="24357" xr:uid="{00000000-0005-0000-0000-0000725C0000}"/>
    <cellStyle name="Normal 27 4" xfId="394" xr:uid="{00000000-0005-0000-0000-0000735C0000}"/>
    <cellStyle name="Normal 27 4 10" xfId="24358" xr:uid="{00000000-0005-0000-0000-0000745C0000}"/>
    <cellStyle name="Normal 27 4 11" xfId="24359" xr:uid="{00000000-0005-0000-0000-0000755C0000}"/>
    <cellStyle name="Normal 27 4 12" xfId="24360" xr:uid="{00000000-0005-0000-0000-0000765C0000}"/>
    <cellStyle name="Normal 27 4 2" xfId="24361" xr:uid="{00000000-0005-0000-0000-0000775C0000}"/>
    <cellStyle name="Normal 27 4 2 10" xfId="24362" xr:uid="{00000000-0005-0000-0000-0000785C0000}"/>
    <cellStyle name="Normal 27 4 2 2" xfId="24363" xr:uid="{00000000-0005-0000-0000-0000795C0000}"/>
    <cellStyle name="Normal 27 4 2 2 2" xfId="24364" xr:uid="{00000000-0005-0000-0000-00007A5C0000}"/>
    <cellStyle name="Normal 27 4 2 2 2 2" xfId="24365" xr:uid="{00000000-0005-0000-0000-00007B5C0000}"/>
    <cellStyle name="Normal 27 4 2 2 2 2 2" xfId="24366" xr:uid="{00000000-0005-0000-0000-00007C5C0000}"/>
    <cellStyle name="Normal 27 4 2 2 2 2 3" xfId="24367" xr:uid="{00000000-0005-0000-0000-00007D5C0000}"/>
    <cellStyle name="Normal 27 4 2 2 2 3" xfId="24368" xr:uid="{00000000-0005-0000-0000-00007E5C0000}"/>
    <cellStyle name="Normal 27 4 2 2 3" xfId="24369" xr:uid="{00000000-0005-0000-0000-00007F5C0000}"/>
    <cellStyle name="Normal 27 4 2 2 3 2" xfId="24370" xr:uid="{00000000-0005-0000-0000-0000805C0000}"/>
    <cellStyle name="Normal 27 4 2 2 3 3" xfId="24371" xr:uid="{00000000-0005-0000-0000-0000815C0000}"/>
    <cellStyle name="Normal 27 4 2 2 4" xfId="24372" xr:uid="{00000000-0005-0000-0000-0000825C0000}"/>
    <cellStyle name="Normal 27 4 2 2 5" xfId="24373" xr:uid="{00000000-0005-0000-0000-0000835C0000}"/>
    <cellStyle name="Normal 27 4 2 2 6" xfId="24374" xr:uid="{00000000-0005-0000-0000-0000845C0000}"/>
    <cellStyle name="Normal 27 4 2 3" xfId="24375" xr:uid="{00000000-0005-0000-0000-0000855C0000}"/>
    <cellStyle name="Normal 27 4 2 3 2" xfId="24376" xr:uid="{00000000-0005-0000-0000-0000865C0000}"/>
    <cellStyle name="Normal 27 4 2 3 2 2" xfId="24377" xr:uid="{00000000-0005-0000-0000-0000875C0000}"/>
    <cellStyle name="Normal 27 4 2 3 2 3" xfId="24378" xr:uid="{00000000-0005-0000-0000-0000885C0000}"/>
    <cellStyle name="Normal 27 4 2 3 3" xfId="24379" xr:uid="{00000000-0005-0000-0000-0000895C0000}"/>
    <cellStyle name="Normal 27 4 2 4" xfId="24380" xr:uid="{00000000-0005-0000-0000-00008A5C0000}"/>
    <cellStyle name="Normal 27 4 2 4 2" xfId="24381" xr:uid="{00000000-0005-0000-0000-00008B5C0000}"/>
    <cellStyle name="Normal 27 4 2 4 3" xfId="24382" xr:uid="{00000000-0005-0000-0000-00008C5C0000}"/>
    <cellStyle name="Normal 27 4 2 5" xfId="24383" xr:uid="{00000000-0005-0000-0000-00008D5C0000}"/>
    <cellStyle name="Normal 27 4 2 5 2" xfId="24384" xr:uid="{00000000-0005-0000-0000-00008E5C0000}"/>
    <cellStyle name="Normal 27 4 2 6" xfId="24385" xr:uid="{00000000-0005-0000-0000-00008F5C0000}"/>
    <cellStyle name="Normal 27 4 2 7" xfId="24386" xr:uid="{00000000-0005-0000-0000-0000905C0000}"/>
    <cellStyle name="Normal 27 4 2 8" xfId="24387" xr:uid="{00000000-0005-0000-0000-0000915C0000}"/>
    <cellStyle name="Normal 27 4 2 9" xfId="24388" xr:uid="{00000000-0005-0000-0000-0000925C0000}"/>
    <cellStyle name="Normal 27 4 2_Age_Gender" xfId="24389" xr:uid="{00000000-0005-0000-0000-0000935C0000}"/>
    <cellStyle name="Normal 27 4 3" xfId="24390" xr:uid="{00000000-0005-0000-0000-0000945C0000}"/>
    <cellStyle name="Normal 27 4 3 2" xfId="24391" xr:uid="{00000000-0005-0000-0000-0000955C0000}"/>
    <cellStyle name="Normal 27 4 3 2 2" xfId="24392" xr:uid="{00000000-0005-0000-0000-0000965C0000}"/>
    <cellStyle name="Normal 27 4 3 2 2 2" xfId="24393" xr:uid="{00000000-0005-0000-0000-0000975C0000}"/>
    <cellStyle name="Normal 27 4 3 2 2 3" xfId="24394" xr:uid="{00000000-0005-0000-0000-0000985C0000}"/>
    <cellStyle name="Normal 27 4 3 2 3" xfId="24395" xr:uid="{00000000-0005-0000-0000-0000995C0000}"/>
    <cellStyle name="Normal 27 4 3 3" xfId="24396" xr:uid="{00000000-0005-0000-0000-00009A5C0000}"/>
    <cellStyle name="Normal 27 4 3 3 2" xfId="24397" xr:uid="{00000000-0005-0000-0000-00009B5C0000}"/>
    <cellStyle name="Normal 27 4 3 3 3" xfId="24398" xr:uid="{00000000-0005-0000-0000-00009C5C0000}"/>
    <cellStyle name="Normal 27 4 3 4" xfId="24399" xr:uid="{00000000-0005-0000-0000-00009D5C0000}"/>
    <cellStyle name="Normal 27 4 3 5" xfId="24400" xr:uid="{00000000-0005-0000-0000-00009E5C0000}"/>
    <cellStyle name="Normal 27 4 3 6" xfId="24401" xr:uid="{00000000-0005-0000-0000-00009F5C0000}"/>
    <cellStyle name="Normal 27 4 4" xfId="24402" xr:uid="{00000000-0005-0000-0000-0000A05C0000}"/>
    <cellStyle name="Normal 27 4 4 2" xfId="24403" xr:uid="{00000000-0005-0000-0000-0000A15C0000}"/>
    <cellStyle name="Normal 27 4 4 2 2" xfId="24404" xr:uid="{00000000-0005-0000-0000-0000A25C0000}"/>
    <cellStyle name="Normal 27 4 4 2 3" xfId="24405" xr:uid="{00000000-0005-0000-0000-0000A35C0000}"/>
    <cellStyle name="Normal 27 4 4 3" xfId="24406" xr:uid="{00000000-0005-0000-0000-0000A45C0000}"/>
    <cellStyle name="Normal 27 4 4 4" xfId="24407" xr:uid="{00000000-0005-0000-0000-0000A55C0000}"/>
    <cellStyle name="Normal 27 4 4 5" xfId="24408" xr:uid="{00000000-0005-0000-0000-0000A65C0000}"/>
    <cellStyle name="Normal 27 4 5" xfId="24409" xr:uid="{00000000-0005-0000-0000-0000A75C0000}"/>
    <cellStyle name="Normal 27 4 5 2" xfId="24410" xr:uid="{00000000-0005-0000-0000-0000A85C0000}"/>
    <cellStyle name="Normal 27 4 5 2 2" xfId="24411" xr:uid="{00000000-0005-0000-0000-0000A95C0000}"/>
    <cellStyle name="Normal 27 4 5 2 3" xfId="24412" xr:uid="{00000000-0005-0000-0000-0000AA5C0000}"/>
    <cellStyle name="Normal 27 4 5 3" xfId="24413" xr:uid="{00000000-0005-0000-0000-0000AB5C0000}"/>
    <cellStyle name="Normal 27 4 6" xfId="24414" xr:uid="{00000000-0005-0000-0000-0000AC5C0000}"/>
    <cellStyle name="Normal 27 4 6 2" xfId="24415" xr:uid="{00000000-0005-0000-0000-0000AD5C0000}"/>
    <cellStyle name="Normal 27 4 6 3" xfId="24416" xr:uid="{00000000-0005-0000-0000-0000AE5C0000}"/>
    <cellStyle name="Normal 27 4 7" xfId="24417" xr:uid="{00000000-0005-0000-0000-0000AF5C0000}"/>
    <cellStyle name="Normal 27 4 7 2" xfId="24418" xr:uid="{00000000-0005-0000-0000-0000B05C0000}"/>
    <cellStyle name="Normal 27 4 8" xfId="24419" xr:uid="{00000000-0005-0000-0000-0000B15C0000}"/>
    <cellStyle name="Normal 27 4 9" xfId="24420" xr:uid="{00000000-0005-0000-0000-0000B25C0000}"/>
    <cellStyle name="Normal 27 4_Age_Gender" xfId="24421" xr:uid="{00000000-0005-0000-0000-0000B35C0000}"/>
    <cellStyle name="Normal 27 40" xfId="24422" xr:uid="{00000000-0005-0000-0000-0000B45C0000}"/>
    <cellStyle name="Normal 27 41" xfId="24423" xr:uid="{00000000-0005-0000-0000-0000B55C0000}"/>
    <cellStyle name="Normal 27 42" xfId="24424" xr:uid="{00000000-0005-0000-0000-0000B65C0000}"/>
    <cellStyle name="Normal 27 43" xfId="24425" xr:uid="{00000000-0005-0000-0000-0000B75C0000}"/>
    <cellStyle name="Normal 27 44" xfId="24426" xr:uid="{00000000-0005-0000-0000-0000B85C0000}"/>
    <cellStyle name="Normal 27 45" xfId="24427" xr:uid="{00000000-0005-0000-0000-0000B95C0000}"/>
    <cellStyle name="Normal 27 46" xfId="24428" xr:uid="{00000000-0005-0000-0000-0000BA5C0000}"/>
    <cellStyle name="Normal 27 47" xfId="24429" xr:uid="{00000000-0005-0000-0000-0000BB5C0000}"/>
    <cellStyle name="Normal 27 48" xfId="24430" xr:uid="{00000000-0005-0000-0000-0000BC5C0000}"/>
    <cellStyle name="Normal 27 49" xfId="24431" xr:uid="{00000000-0005-0000-0000-0000BD5C0000}"/>
    <cellStyle name="Normal 27 5" xfId="395" xr:uid="{00000000-0005-0000-0000-0000BE5C0000}"/>
    <cellStyle name="Normal 27 5 10" xfId="24432" xr:uid="{00000000-0005-0000-0000-0000BF5C0000}"/>
    <cellStyle name="Normal 27 5 11" xfId="24433" xr:uid="{00000000-0005-0000-0000-0000C05C0000}"/>
    <cellStyle name="Normal 27 5 12" xfId="24434" xr:uid="{00000000-0005-0000-0000-0000C15C0000}"/>
    <cellStyle name="Normal 27 5 2" xfId="24435" xr:uid="{00000000-0005-0000-0000-0000C25C0000}"/>
    <cellStyle name="Normal 27 5 2 10" xfId="24436" xr:uid="{00000000-0005-0000-0000-0000C35C0000}"/>
    <cellStyle name="Normal 27 5 2 2" xfId="24437" xr:uid="{00000000-0005-0000-0000-0000C45C0000}"/>
    <cellStyle name="Normal 27 5 2 2 2" xfId="24438" xr:uid="{00000000-0005-0000-0000-0000C55C0000}"/>
    <cellStyle name="Normal 27 5 2 2 2 2" xfId="24439" xr:uid="{00000000-0005-0000-0000-0000C65C0000}"/>
    <cellStyle name="Normal 27 5 2 2 2 2 2" xfId="24440" xr:uid="{00000000-0005-0000-0000-0000C75C0000}"/>
    <cellStyle name="Normal 27 5 2 2 2 2 3" xfId="24441" xr:uid="{00000000-0005-0000-0000-0000C85C0000}"/>
    <cellStyle name="Normal 27 5 2 2 2 3" xfId="24442" xr:uid="{00000000-0005-0000-0000-0000C95C0000}"/>
    <cellStyle name="Normal 27 5 2 2 3" xfId="24443" xr:uid="{00000000-0005-0000-0000-0000CA5C0000}"/>
    <cellStyle name="Normal 27 5 2 2 3 2" xfId="24444" xr:uid="{00000000-0005-0000-0000-0000CB5C0000}"/>
    <cellStyle name="Normal 27 5 2 2 3 3" xfId="24445" xr:uid="{00000000-0005-0000-0000-0000CC5C0000}"/>
    <cellStyle name="Normal 27 5 2 2 4" xfId="24446" xr:uid="{00000000-0005-0000-0000-0000CD5C0000}"/>
    <cellStyle name="Normal 27 5 2 2 5" xfId="24447" xr:uid="{00000000-0005-0000-0000-0000CE5C0000}"/>
    <cellStyle name="Normal 27 5 2 2 6" xfId="24448" xr:uid="{00000000-0005-0000-0000-0000CF5C0000}"/>
    <cellStyle name="Normal 27 5 2 3" xfId="24449" xr:uid="{00000000-0005-0000-0000-0000D05C0000}"/>
    <cellStyle name="Normal 27 5 2 3 2" xfId="24450" xr:uid="{00000000-0005-0000-0000-0000D15C0000}"/>
    <cellStyle name="Normal 27 5 2 3 2 2" xfId="24451" xr:uid="{00000000-0005-0000-0000-0000D25C0000}"/>
    <cellStyle name="Normal 27 5 2 3 2 3" xfId="24452" xr:uid="{00000000-0005-0000-0000-0000D35C0000}"/>
    <cellStyle name="Normal 27 5 2 3 3" xfId="24453" xr:uid="{00000000-0005-0000-0000-0000D45C0000}"/>
    <cellStyle name="Normal 27 5 2 4" xfId="24454" xr:uid="{00000000-0005-0000-0000-0000D55C0000}"/>
    <cellStyle name="Normal 27 5 2 4 2" xfId="24455" xr:uid="{00000000-0005-0000-0000-0000D65C0000}"/>
    <cellStyle name="Normal 27 5 2 4 3" xfId="24456" xr:uid="{00000000-0005-0000-0000-0000D75C0000}"/>
    <cellStyle name="Normal 27 5 2 5" xfId="24457" xr:uid="{00000000-0005-0000-0000-0000D85C0000}"/>
    <cellStyle name="Normal 27 5 2 5 2" xfId="24458" xr:uid="{00000000-0005-0000-0000-0000D95C0000}"/>
    <cellStyle name="Normal 27 5 2 6" xfId="24459" xr:uid="{00000000-0005-0000-0000-0000DA5C0000}"/>
    <cellStyle name="Normal 27 5 2 7" xfId="24460" xr:uid="{00000000-0005-0000-0000-0000DB5C0000}"/>
    <cellStyle name="Normal 27 5 2 8" xfId="24461" xr:uid="{00000000-0005-0000-0000-0000DC5C0000}"/>
    <cellStyle name="Normal 27 5 2 9" xfId="24462" xr:uid="{00000000-0005-0000-0000-0000DD5C0000}"/>
    <cellStyle name="Normal 27 5 2_Age_Gender" xfId="24463" xr:uid="{00000000-0005-0000-0000-0000DE5C0000}"/>
    <cellStyle name="Normal 27 5 3" xfId="24464" xr:uid="{00000000-0005-0000-0000-0000DF5C0000}"/>
    <cellStyle name="Normal 27 5 3 2" xfId="24465" xr:uid="{00000000-0005-0000-0000-0000E05C0000}"/>
    <cellStyle name="Normal 27 5 3 2 2" xfId="24466" xr:uid="{00000000-0005-0000-0000-0000E15C0000}"/>
    <cellStyle name="Normal 27 5 3 2 2 2" xfId="24467" xr:uid="{00000000-0005-0000-0000-0000E25C0000}"/>
    <cellStyle name="Normal 27 5 3 2 2 3" xfId="24468" xr:uid="{00000000-0005-0000-0000-0000E35C0000}"/>
    <cellStyle name="Normal 27 5 3 2 3" xfId="24469" xr:uid="{00000000-0005-0000-0000-0000E45C0000}"/>
    <cellStyle name="Normal 27 5 3 3" xfId="24470" xr:uid="{00000000-0005-0000-0000-0000E55C0000}"/>
    <cellStyle name="Normal 27 5 3 3 2" xfId="24471" xr:uid="{00000000-0005-0000-0000-0000E65C0000}"/>
    <cellStyle name="Normal 27 5 3 3 3" xfId="24472" xr:uid="{00000000-0005-0000-0000-0000E75C0000}"/>
    <cellStyle name="Normal 27 5 3 4" xfId="24473" xr:uid="{00000000-0005-0000-0000-0000E85C0000}"/>
    <cellStyle name="Normal 27 5 3 5" xfId="24474" xr:uid="{00000000-0005-0000-0000-0000E95C0000}"/>
    <cellStyle name="Normal 27 5 3 6" xfId="24475" xr:uid="{00000000-0005-0000-0000-0000EA5C0000}"/>
    <cellStyle name="Normal 27 5 4" xfId="24476" xr:uid="{00000000-0005-0000-0000-0000EB5C0000}"/>
    <cellStyle name="Normal 27 5 4 2" xfId="24477" xr:uid="{00000000-0005-0000-0000-0000EC5C0000}"/>
    <cellStyle name="Normal 27 5 4 2 2" xfId="24478" xr:uid="{00000000-0005-0000-0000-0000ED5C0000}"/>
    <cellStyle name="Normal 27 5 4 2 3" xfId="24479" xr:uid="{00000000-0005-0000-0000-0000EE5C0000}"/>
    <cellStyle name="Normal 27 5 4 3" xfId="24480" xr:uid="{00000000-0005-0000-0000-0000EF5C0000}"/>
    <cellStyle name="Normal 27 5 4 4" xfId="24481" xr:uid="{00000000-0005-0000-0000-0000F05C0000}"/>
    <cellStyle name="Normal 27 5 4 5" xfId="24482" xr:uid="{00000000-0005-0000-0000-0000F15C0000}"/>
    <cellStyle name="Normal 27 5 5" xfId="24483" xr:uid="{00000000-0005-0000-0000-0000F25C0000}"/>
    <cellStyle name="Normal 27 5 5 2" xfId="24484" xr:uid="{00000000-0005-0000-0000-0000F35C0000}"/>
    <cellStyle name="Normal 27 5 5 2 2" xfId="24485" xr:uid="{00000000-0005-0000-0000-0000F45C0000}"/>
    <cellStyle name="Normal 27 5 5 2 3" xfId="24486" xr:uid="{00000000-0005-0000-0000-0000F55C0000}"/>
    <cellStyle name="Normal 27 5 5 3" xfId="24487" xr:uid="{00000000-0005-0000-0000-0000F65C0000}"/>
    <cellStyle name="Normal 27 5 6" xfId="24488" xr:uid="{00000000-0005-0000-0000-0000F75C0000}"/>
    <cellStyle name="Normal 27 5 6 2" xfId="24489" xr:uid="{00000000-0005-0000-0000-0000F85C0000}"/>
    <cellStyle name="Normal 27 5 6 3" xfId="24490" xr:uid="{00000000-0005-0000-0000-0000F95C0000}"/>
    <cellStyle name="Normal 27 5 7" xfId="24491" xr:uid="{00000000-0005-0000-0000-0000FA5C0000}"/>
    <cellStyle name="Normal 27 5 7 2" xfId="24492" xr:uid="{00000000-0005-0000-0000-0000FB5C0000}"/>
    <cellStyle name="Normal 27 5 8" xfId="24493" xr:uid="{00000000-0005-0000-0000-0000FC5C0000}"/>
    <cellStyle name="Normal 27 5 9" xfId="24494" xr:uid="{00000000-0005-0000-0000-0000FD5C0000}"/>
    <cellStyle name="Normal 27 5_Age_Gender" xfId="24495" xr:uid="{00000000-0005-0000-0000-0000FE5C0000}"/>
    <cellStyle name="Normal 27 50" xfId="24496" xr:uid="{00000000-0005-0000-0000-0000FF5C0000}"/>
    <cellStyle name="Normal 27 51" xfId="24497" xr:uid="{00000000-0005-0000-0000-0000005D0000}"/>
    <cellStyle name="Normal 27 52" xfId="24498" xr:uid="{00000000-0005-0000-0000-0000015D0000}"/>
    <cellStyle name="Normal 27 53" xfId="24499" xr:uid="{00000000-0005-0000-0000-0000025D0000}"/>
    <cellStyle name="Normal 27 54" xfId="24500" xr:uid="{00000000-0005-0000-0000-0000035D0000}"/>
    <cellStyle name="Normal 27 55" xfId="24501" xr:uid="{00000000-0005-0000-0000-0000045D0000}"/>
    <cellStyle name="Normal 27 56" xfId="24502" xr:uid="{00000000-0005-0000-0000-0000055D0000}"/>
    <cellStyle name="Normal 27 57" xfId="24503" xr:uid="{00000000-0005-0000-0000-0000065D0000}"/>
    <cellStyle name="Normal 27 58" xfId="24504" xr:uid="{00000000-0005-0000-0000-0000075D0000}"/>
    <cellStyle name="Normal 27 59" xfId="24505" xr:uid="{00000000-0005-0000-0000-0000085D0000}"/>
    <cellStyle name="Normal 27 6" xfId="396" xr:uid="{00000000-0005-0000-0000-0000095D0000}"/>
    <cellStyle name="Normal 27 6 10" xfId="24506" xr:uid="{00000000-0005-0000-0000-00000A5D0000}"/>
    <cellStyle name="Normal 27 6 11" xfId="24507" xr:uid="{00000000-0005-0000-0000-00000B5D0000}"/>
    <cellStyle name="Normal 27 6 12" xfId="24508" xr:uid="{00000000-0005-0000-0000-00000C5D0000}"/>
    <cellStyle name="Normal 27 6 2" xfId="24509" xr:uid="{00000000-0005-0000-0000-00000D5D0000}"/>
    <cellStyle name="Normal 27 6 2 10" xfId="24510" xr:uid="{00000000-0005-0000-0000-00000E5D0000}"/>
    <cellStyle name="Normal 27 6 2 2" xfId="24511" xr:uid="{00000000-0005-0000-0000-00000F5D0000}"/>
    <cellStyle name="Normal 27 6 2 2 2" xfId="24512" xr:uid="{00000000-0005-0000-0000-0000105D0000}"/>
    <cellStyle name="Normal 27 6 2 2 2 2" xfId="24513" xr:uid="{00000000-0005-0000-0000-0000115D0000}"/>
    <cellStyle name="Normal 27 6 2 2 2 2 2" xfId="24514" xr:uid="{00000000-0005-0000-0000-0000125D0000}"/>
    <cellStyle name="Normal 27 6 2 2 2 2 3" xfId="24515" xr:uid="{00000000-0005-0000-0000-0000135D0000}"/>
    <cellStyle name="Normal 27 6 2 2 2 3" xfId="24516" xr:uid="{00000000-0005-0000-0000-0000145D0000}"/>
    <cellStyle name="Normal 27 6 2 2 3" xfId="24517" xr:uid="{00000000-0005-0000-0000-0000155D0000}"/>
    <cellStyle name="Normal 27 6 2 2 3 2" xfId="24518" xr:uid="{00000000-0005-0000-0000-0000165D0000}"/>
    <cellStyle name="Normal 27 6 2 2 3 3" xfId="24519" xr:uid="{00000000-0005-0000-0000-0000175D0000}"/>
    <cellStyle name="Normal 27 6 2 2 4" xfId="24520" xr:uid="{00000000-0005-0000-0000-0000185D0000}"/>
    <cellStyle name="Normal 27 6 2 2 5" xfId="24521" xr:uid="{00000000-0005-0000-0000-0000195D0000}"/>
    <cellStyle name="Normal 27 6 2 2 6" xfId="24522" xr:uid="{00000000-0005-0000-0000-00001A5D0000}"/>
    <cellStyle name="Normal 27 6 2 3" xfId="24523" xr:uid="{00000000-0005-0000-0000-00001B5D0000}"/>
    <cellStyle name="Normal 27 6 2 3 2" xfId="24524" xr:uid="{00000000-0005-0000-0000-00001C5D0000}"/>
    <cellStyle name="Normal 27 6 2 3 2 2" xfId="24525" xr:uid="{00000000-0005-0000-0000-00001D5D0000}"/>
    <cellStyle name="Normal 27 6 2 3 2 3" xfId="24526" xr:uid="{00000000-0005-0000-0000-00001E5D0000}"/>
    <cellStyle name="Normal 27 6 2 3 3" xfId="24527" xr:uid="{00000000-0005-0000-0000-00001F5D0000}"/>
    <cellStyle name="Normal 27 6 2 4" xfId="24528" xr:uid="{00000000-0005-0000-0000-0000205D0000}"/>
    <cellStyle name="Normal 27 6 2 4 2" xfId="24529" xr:uid="{00000000-0005-0000-0000-0000215D0000}"/>
    <cellStyle name="Normal 27 6 2 4 3" xfId="24530" xr:uid="{00000000-0005-0000-0000-0000225D0000}"/>
    <cellStyle name="Normal 27 6 2 5" xfId="24531" xr:uid="{00000000-0005-0000-0000-0000235D0000}"/>
    <cellStyle name="Normal 27 6 2 5 2" xfId="24532" xr:uid="{00000000-0005-0000-0000-0000245D0000}"/>
    <cellStyle name="Normal 27 6 2 6" xfId="24533" xr:uid="{00000000-0005-0000-0000-0000255D0000}"/>
    <cellStyle name="Normal 27 6 2 7" xfId="24534" xr:uid="{00000000-0005-0000-0000-0000265D0000}"/>
    <cellStyle name="Normal 27 6 2 8" xfId="24535" xr:uid="{00000000-0005-0000-0000-0000275D0000}"/>
    <cellStyle name="Normal 27 6 2 9" xfId="24536" xr:uid="{00000000-0005-0000-0000-0000285D0000}"/>
    <cellStyle name="Normal 27 6 2_Age_Gender" xfId="24537" xr:uid="{00000000-0005-0000-0000-0000295D0000}"/>
    <cellStyle name="Normal 27 6 3" xfId="24538" xr:uid="{00000000-0005-0000-0000-00002A5D0000}"/>
    <cellStyle name="Normal 27 6 3 2" xfId="24539" xr:uid="{00000000-0005-0000-0000-00002B5D0000}"/>
    <cellStyle name="Normal 27 6 3 2 2" xfId="24540" xr:uid="{00000000-0005-0000-0000-00002C5D0000}"/>
    <cellStyle name="Normal 27 6 3 2 2 2" xfId="24541" xr:uid="{00000000-0005-0000-0000-00002D5D0000}"/>
    <cellStyle name="Normal 27 6 3 2 2 3" xfId="24542" xr:uid="{00000000-0005-0000-0000-00002E5D0000}"/>
    <cellStyle name="Normal 27 6 3 2 3" xfId="24543" xr:uid="{00000000-0005-0000-0000-00002F5D0000}"/>
    <cellStyle name="Normal 27 6 3 3" xfId="24544" xr:uid="{00000000-0005-0000-0000-0000305D0000}"/>
    <cellStyle name="Normal 27 6 3 3 2" xfId="24545" xr:uid="{00000000-0005-0000-0000-0000315D0000}"/>
    <cellStyle name="Normal 27 6 3 3 3" xfId="24546" xr:uid="{00000000-0005-0000-0000-0000325D0000}"/>
    <cellStyle name="Normal 27 6 3 4" xfId="24547" xr:uid="{00000000-0005-0000-0000-0000335D0000}"/>
    <cellStyle name="Normal 27 6 3 5" xfId="24548" xr:uid="{00000000-0005-0000-0000-0000345D0000}"/>
    <cellStyle name="Normal 27 6 3 6" xfId="24549" xr:uid="{00000000-0005-0000-0000-0000355D0000}"/>
    <cellStyle name="Normal 27 6 4" xfId="24550" xr:uid="{00000000-0005-0000-0000-0000365D0000}"/>
    <cellStyle name="Normal 27 6 4 2" xfId="24551" xr:uid="{00000000-0005-0000-0000-0000375D0000}"/>
    <cellStyle name="Normal 27 6 4 2 2" xfId="24552" xr:uid="{00000000-0005-0000-0000-0000385D0000}"/>
    <cellStyle name="Normal 27 6 4 2 3" xfId="24553" xr:uid="{00000000-0005-0000-0000-0000395D0000}"/>
    <cellStyle name="Normal 27 6 4 3" xfId="24554" xr:uid="{00000000-0005-0000-0000-00003A5D0000}"/>
    <cellStyle name="Normal 27 6 4 4" xfId="24555" xr:uid="{00000000-0005-0000-0000-00003B5D0000}"/>
    <cellStyle name="Normal 27 6 4 5" xfId="24556" xr:uid="{00000000-0005-0000-0000-00003C5D0000}"/>
    <cellStyle name="Normal 27 6 5" xfId="24557" xr:uid="{00000000-0005-0000-0000-00003D5D0000}"/>
    <cellStyle name="Normal 27 6 5 2" xfId="24558" xr:uid="{00000000-0005-0000-0000-00003E5D0000}"/>
    <cellStyle name="Normal 27 6 5 2 2" xfId="24559" xr:uid="{00000000-0005-0000-0000-00003F5D0000}"/>
    <cellStyle name="Normal 27 6 5 2 3" xfId="24560" xr:uid="{00000000-0005-0000-0000-0000405D0000}"/>
    <cellStyle name="Normal 27 6 5 3" xfId="24561" xr:uid="{00000000-0005-0000-0000-0000415D0000}"/>
    <cellStyle name="Normal 27 6 6" xfId="24562" xr:uid="{00000000-0005-0000-0000-0000425D0000}"/>
    <cellStyle name="Normal 27 6 6 2" xfId="24563" xr:uid="{00000000-0005-0000-0000-0000435D0000}"/>
    <cellStyle name="Normal 27 6 6 3" xfId="24564" xr:uid="{00000000-0005-0000-0000-0000445D0000}"/>
    <cellStyle name="Normal 27 6 7" xfId="24565" xr:uid="{00000000-0005-0000-0000-0000455D0000}"/>
    <cellStyle name="Normal 27 6 7 2" xfId="24566" xr:uid="{00000000-0005-0000-0000-0000465D0000}"/>
    <cellStyle name="Normal 27 6 8" xfId="24567" xr:uid="{00000000-0005-0000-0000-0000475D0000}"/>
    <cellStyle name="Normal 27 6 9" xfId="24568" xr:uid="{00000000-0005-0000-0000-0000485D0000}"/>
    <cellStyle name="Normal 27 6_Age_Gender" xfId="24569" xr:uid="{00000000-0005-0000-0000-0000495D0000}"/>
    <cellStyle name="Normal 27 60" xfId="24570" xr:uid="{00000000-0005-0000-0000-00004A5D0000}"/>
    <cellStyle name="Normal 27 61" xfId="24571" xr:uid="{00000000-0005-0000-0000-00004B5D0000}"/>
    <cellStyle name="Normal 27 62" xfId="24572" xr:uid="{00000000-0005-0000-0000-00004C5D0000}"/>
    <cellStyle name="Normal 27 63" xfId="24573" xr:uid="{00000000-0005-0000-0000-00004D5D0000}"/>
    <cellStyle name="Normal 27 64" xfId="24574" xr:uid="{00000000-0005-0000-0000-00004E5D0000}"/>
    <cellStyle name="Normal 27 65" xfId="24575" xr:uid="{00000000-0005-0000-0000-00004F5D0000}"/>
    <cellStyle name="Normal 27 7" xfId="397" xr:uid="{00000000-0005-0000-0000-0000505D0000}"/>
    <cellStyle name="Normal 27 7 10" xfId="24576" xr:uid="{00000000-0005-0000-0000-0000515D0000}"/>
    <cellStyle name="Normal 27 7 11" xfId="24577" xr:uid="{00000000-0005-0000-0000-0000525D0000}"/>
    <cellStyle name="Normal 27 7 12" xfId="24578" xr:uid="{00000000-0005-0000-0000-0000535D0000}"/>
    <cellStyle name="Normal 27 7 2" xfId="24579" xr:uid="{00000000-0005-0000-0000-0000545D0000}"/>
    <cellStyle name="Normal 27 7 2 10" xfId="24580" xr:uid="{00000000-0005-0000-0000-0000555D0000}"/>
    <cellStyle name="Normal 27 7 2 2" xfId="24581" xr:uid="{00000000-0005-0000-0000-0000565D0000}"/>
    <cellStyle name="Normal 27 7 2 2 2" xfId="24582" xr:uid="{00000000-0005-0000-0000-0000575D0000}"/>
    <cellStyle name="Normal 27 7 2 2 2 2" xfId="24583" xr:uid="{00000000-0005-0000-0000-0000585D0000}"/>
    <cellStyle name="Normal 27 7 2 2 2 2 2" xfId="24584" xr:uid="{00000000-0005-0000-0000-0000595D0000}"/>
    <cellStyle name="Normal 27 7 2 2 2 2 3" xfId="24585" xr:uid="{00000000-0005-0000-0000-00005A5D0000}"/>
    <cellStyle name="Normal 27 7 2 2 2 3" xfId="24586" xr:uid="{00000000-0005-0000-0000-00005B5D0000}"/>
    <cellStyle name="Normal 27 7 2 2 3" xfId="24587" xr:uid="{00000000-0005-0000-0000-00005C5D0000}"/>
    <cellStyle name="Normal 27 7 2 2 3 2" xfId="24588" xr:uid="{00000000-0005-0000-0000-00005D5D0000}"/>
    <cellStyle name="Normal 27 7 2 2 3 3" xfId="24589" xr:uid="{00000000-0005-0000-0000-00005E5D0000}"/>
    <cellStyle name="Normal 27 7 2 2 4" xfId="24590" xr:uid="{00000000-0005-0000-0000-00005F5D0000}"/>
    <cellStyle name="Normal 27 7 2 2 5" xfId="24591" xr:uid="{00000000-0005-0000-0000-0000605D0000}"/>
    <cellStyle name="Normal 27 7 2 2 6" xfId="24592" xr:uid="{00000000-0005-0000-0000-0000615D0000}"/>
    <cellStyle name="Normal 27 7 2 3" xfId="24593" xr:uid="{00000000-0005-0000-0000-0000625D0000}"/>
    <cellStyle name="Normal 27 7 2 3 2" xfId="24594" xr:uid="{00000000-0005-0000-0000-0000635D0000}"/>
    <cellStyle name="Normal 27 7 2 3 2 2" xfId="24595" xr:uid="{00000000-0005-0000-0000-0000645D0000}"/>
    <cellStyle name="Normal 27 7 2 3 2 3" xfId="24596" xr:uid="{00000000-0005-0000-0000-0000655D0000}"/>
    <cellStyle name="Normal 27 7 2 3 3" xfId="24597" xr:uid="{00000000-0005-0000-0000-0000665D0000}"/>
    <cellStyle name="Normal 27 7 2 4" xfId="24598" xr:uid="{00000000-0005-0000-0000-0000675D0000}"/>
    <cellStyle name="Normal 27 7 2 4 2" xfId="24599" xr:uid="{00000000-0005-0000-0000-0000685D0000}"/>
    <cellStyle name="Normal 27 7 2 4 3" xfId="24600" xr:uid="{00000000-0005-0000-0000-0000695D0000}"/>
    <cellStyle name="Normal 27 7 2 5" xfId="24601" xr:uid="{00000000-0005-0000-0000-00006A5D0000}"/>
    <cellStyle name="Normal 27 7 2 5 2" xfId="24602" xr:uid="{00000000-0005-0000-0000-00006B5D0000}"/>
    <cellStyle name="Normal 27 7 2 6" xfId="24603" xr:uid="{00000000-0005-0000-0000-00006C5D0000}"/>
    <cellStyle name="Normal 27 7 2 7" xfId="24604" xr:uid="{00000000-0005-0000-0000-00006D5D0000}"/>
    <cellStyle name="Normal 27 7 2 8" xfId="24605" xr:uid="{00000000-0005-0000-0000-00006E5D0000}"/>
    <cellStyle name="Normal 27 7 2 9" xfId="24606" xr:uid="{00000000-0005-0000-0000-00006F5D0000}"/>
    <cellStyle name="Normal 27 7 2_Age_Gender" xfId="24607" xr:uid="{00000000-0005-0000-0000-0000705D0000}"/>
    <cellStyle name="Normal 27 7 3" xfId="24608" xr:uid="{00000000-0005-0000-0000-0000715D0000}"/>
    <cellStyle name="Normal 27 7 3 2" xfId="24609" xr:uid="{00000000-0005-0000-0000-0000725D0000}"/>
    <cellStyle name="Normal 27 7 3 2 2" xfId="24610" xr:uid="{00000000-0005-0000-0000-0000735D0000}"/>
    <cellStyle name="Normal 27 7 3 2 2 2" xfId="24611" xr:uid="{00000000-0005-0000-0000-0000745D0000}"/>
    <cellStyle name="Normal 27 7 3 2 2 3" xfId="24612" xr:uid="{00000000-0005-0000-0000-0000755D0000}"/>
    <cellStyle name="Normal 27 7 3 2 3" xfId="24613" xr:uid="{00000000-0005-0000-0000-0000765D0000}"/>
    <cellStyle name="Normal 27 7 3 3" xfId="24614" xr:uid="{00000000-0005-0000-0000-0000775D0000}"/>
    <cellStyle name="Normal 27 7 3 3 2" xfId="24615" xr:uid="{00000000-0005-0000-0000-0000785D0000}"/>
    <cellStyle name="Normal 27 7 3 3 3" xfId="24616" xr:uid="{00000000-0005-0000-0000-0000795D0000}"/>
    <cellStyle name="Normal 27 7 3 4" xfId="24617" xr:uid="{00000000-0005-0000-0000-00007A5D0000}"/>
    <cellStyle name="Normal 27 7 3 5" xfId="24618" xr:uid="{00000000-0005-0000-0000-00007B5D0000}"/>
    <cellStyle name="Normal 27 7 3 6" xfId="24619" xr:uid="{00000000-0005-0000-0000-00007C5D0000}"/>
    <cellStyle name="Normal 27 7 4" xfId="24620" xr:uid="{00000000-0005-0000-0000-00007D5D0000}"/>
    <cellStyle name="Normal 27 7 4 2" xfId="24621" xr:uid="{00000000-0005-0000-0000-00007E5D0000}"/>
    <cellStyle name="Normal 27 7 4 2 2" xfId="24622" xr:uid="{00000000-0005-0000-0000-00007F5D0000}"/>
    <cellStyle name="Normal 27 7 4 2 3" xfId="24623" xr:uid="{00000000-0005-0000-0000-0000805D0000}"/>
    <cellStyle name="Normal 27 7 4 3" xfId="24624" xr:uid="{00000000-0005-0000-0000-0000815D0000}"/>
    <cellStyle name="Normal 27 7 4 4" xfId="24625" xr:uid="{00000000-0005-0000-0000-0000825D0000}"/>
    <cellStyle name="Normal 27 7 4 5" xfId="24626" xr:uid="{00000000-0005-0000-0000-0000835D0000}"/>
    <cellStyle name="Normal 27 7 5" xfId="24627" xr:uid="{00000000-0005-0000-0000-0000845D0000}"/>
    <cellStyle name="Normal 27 7 5 2" xfId="24628" xr:uid="{00000000-0005-0000-0000-0000855D0000}"/>
    <cellStyle name="Normal 27 7 5 2 2" xfId="24629" xr:uid="{00000000-0005-0000-0000-0000865D0000}"/>
    <cellStyle name="Normal 27 7 5 2 3" xfId="24630" xr:uid="{00000000-0005-0000-0000-0000875D0000}"/>
    <cellStyle name="Normal 27 7 5 3" xfId="24631" xr:uid="{00000000-0005-0000-0000-0000885D0000}"/>
    <cellStyle name="Normal 27 7 6" xfId="24632" xr:uid="{00000000-0005-0000-0000-0000895D0000}"/>
    <cellStyle name="Normal 27 7 6 2" xfId="24633" xr:uid="{00000000-0005-0000-0000-00008A5D0000}"/>
    <cellStyle name="Normal 27 7 6 3" xfId="24634" xr:uid="{00000000-0005-0000-0000-00008B5D0000}"/>
    <cellStyle name="Normal 27 7 7" xfId="24635" xr:uid="{00000000-0005-0000-0000-00008C5D0000}"/>
    <cellStyle name="Normal 27 7 7 2" xfId="24636" xr:uid="{00000000-0005-0000-0000-00008D5D0000}"/>
    <cellStyle name="Normal 27 7 8" xfId="24637" xr:uid="{00000000-0005-0000-0000-00008E5D0000}"/>
    <cellStyle name="Normal 27 7 9" xfId="24638" xr:uid="{00000000-0005-0000-0000-00008F5D0000}"/>
    <cellStyle name="Normal 27 7_Age_Gender" xfId="24639" xr:uid="{00000000-0005-0000-0000-0000905D0000}"/>
    <cellStyle name="Normal 27 8" xfId="398" xr:uid="{00000000-0005-0000-0000-0000915D0000}"/>
    <cellStyle name="Normal 27 8 10" xfId="24640" xr:uid="{00000000-0005-0000-0000-0000925D0000}"/>
    <cellStyle name="Normal 27 8 11" xfId="24641" xr:uid="{00000000-0005-0000-0000-0000935D0000}"/>
    <cellStyle name="Normal 27 8 12" xfId="24642" xr:uid="{00000000-0005-0000-0000-0000945D0000}"/>
    <cellStyle name="Normal 27 8 2" xfId="24643" xr:uid="{00000000-0005-0000-0000-0000955D0000}"/>
    <cellStyle name="Normal 27 8 2 10" xfId="24644" xr:uid="{00000000-0005-0000-0000-0000965D0000}"/>
    <cellStyle name="Normal 27 8 2 2" xfId="24645" xr:uid="{00000000-0005-0000-0000-0000975D0000}"/>
    <cellStyle name="Normal 27 8 2 2 2" xfId="24646" xr:uid="{00000000-0005-0000-0000-0000985D0000}"/>
    <cellStyle name="Normal 27 8 2 2 2 2" xfId="24647" xr:uid="{00000000-0005-0000-0000-0000995D0000}"/>
    <cellStyle name="Normal 27 8 2 2 2 2 2" xfId="24648" xr:uid="{00000000-0005-0000-0000-00009A5D0000}"/>
    <cellStyle name="Normal 27 8 2 2 2 2 3" xfId="24649" xr:uid="{00000000-0005-0000-0000-00009B5D0000}"/>
    <cellStyle name="Normal 27 8 2 2 2 3" xfId="24650" xr:uid="{00000000-0005-0000-0000-00009C5D0000}"/>
    <cellStyle name="Normal 27 8 2 2 3" xfId="24651" xr:uid="{00000000-0005-0000-0000-00009D5D0000}"/>
    <cellStyle name="Normal 27 8 2 2 3 2" xfId="24652" xr:uid="{00000000-0005-0000-0000-00009E5D0000}"/>
    <cellStyle name="Normal 27 8 2 2 3 3" xfId="24653" xr:uid="{00000000-0005-0000-0000-00009F5D0000}"/>
    <cellStyle name="Normal 27 8 2 2 4" xfId="24654" xr:uid="{00000000-0005-0000-0000-0000A05D0000}"/>
    <cellStyle name="Normal 27 8 2 2 5" xfId="24655" xr:uid="{00000000-0005-0000-0000-0000A15D0000}"/>
    <cellStyle name="Normal 27 8 2 2 6" xfId="24656" xr:uid="{00000000-0005-0000-0000-0000A25D0000}"/>
    <cellStyle name="Normal 27 8 2 3" xfId="24657" xr:uid="{00000000-0005-0000-0000-0000A35D0000}"/>
    <cellStyle name="Normal 27 8 2 3 2" xfId="24658" xr:uid="{00000000-0005-0000-0000-0000A45D0000}"/>
    <cellStyle name="Normal 27 8 2 3 2 2" xfId="24659" xr:uid="{00000000-0005-0000-0000-0000A55D0000}"/>
    <cellStyle name="Normal 27 8 2 3 2 3" xfId="24660" xr:uid="{00000000-0005-0000-0000-0000A65D0000}"/>
    <cellStyle name="Normal 27 8 2 3 3" xfId="24661" xr:uid="{00000000-0005-0000-0000-0000A75D0000}"/>
    <cellStyle name="Normal 27 8 2 4" xfId="24662" xr:uid="{00000000-0005-0000-0000-0000A85D0000}"/>
    <cellStyle name="Normal 27 8 2 4 2" xfId="24663" xr:uid="{00000000-0005-0000-0000-0000A95D0000}"/>
    <cellStyle name="Normal 27 8 2 4 3" xfId="24664" xr:uid="{00000000-0005-0000-0000-0000AA5D0000}"/>
    <cellStyle name="Normal 27 8 2 5" xfId="24665" xr:uid="{00000000-0005-0000-0000-0000AB5D0000}"/>
    <cellStyle name="Normal 27 8 2 5 2" xfId="24666" xr:uid="{00000000-0005-0000-0000-0000AC5D0000}"/>
    <cellStyle name="Normal 27 8 2 6" xfId="24667" xr:uid="{00000000-0005-0000-0000-0000AD5D0000}"/>
    <cellStyle name="Normal 27 8 2 7" xfId="24668" xr:uid="{00000000-0005-0000-0000-0000AE5D0000}"/>
    <cellStyle name="Normal 27 8 2 8" xfId="24669" xr:uid="{00000000-0005-0000-0000-0000AF5D0000}"/>
    <cellStyle name="Normal 27 8 2 9" xfId="24670" xr:uid="{00000000-0005-0000-0000-0000B05D0000}"/>
    <cellStyle name="Normal 27 8 2_Age_Gender" xfId="24671" xr:uid="{00000000-0005-0000-0000-0000B15D0000}"/>
    <cellStyle name="Normal 27 8 3" xfId="24672" xr:uid="{00000000-0005-0000-0000-0000B25D0000}"/>
    <cellStyle name="Normal 27 8 3 2" xfId="24673" xr:uid="{00000000-0005-0000-0000-0000B35D0000}"/>
    <cellStyle name="Normal 27 8 3 2 2" xfId="24674" xr:uid="{00000000-0005-0000-0000-0000B45D0000}"/>
    <cellStyle name="Normal 27 8 3 2 2 2" xfId="24675" xr:uid="{00000000-0005-0000-0000-0000B55D0000}"/>
    <cellStyle name="Normal 27 8 3 2 2 3" xfId="24676" xr:uid="{00000000-0005-0000-0000-0000B65D0000}"/>
    <cellStyle name="Normal 27 8 3 2 3" xfId="24677" xr:uid="{00000000-0005-0000-0000-0000B75D0000}"/>
    <cellStyle name="Normal 27 8 3 3" xfId="24678" xr:uid="{00000000-0005-0000-0000-0000B85D0000}"/>
    <cellStyle name="Normal 27 8 3 3 2" xfId="24679" xr:uid="{00000000-0005-0000-0000-0000B95D0000}"/>
    <cellStyle name="Normal 27 8 3 3 3" xfId="24680" xr:uid="{00000000-0005-0000-0000-0000BA5D0000}"/>
    <cellStyle name="Normal 27 8 3 4" xfId="24681" xr:uid="{00000000-0005-0000-0000-0000BB5D0000}"/>
    <cellStyle name="Normal 27 8 3 5" xfId="24682" xr:uid="{00000000-0005-0000-0000-0000BC5D0000}"/>
    <cellStyle name="Normal 27 8 3 6" xfId="24683" xr:uid="{00000000-0005-0000-0000-0000BD5D0000}"/>
    <cellStyle name="Normal 27 8 4" xfId="24684" xr:uid="{00000000-0005-0000-0000-0000BE5D0000}"/>
    <cellStyle name="Normal 27 8 4 2" xfId="24685" xr:uid="{00000000-0005-0000-0000-0000BF5D0000}"/>
    <cellStyle name="Normal 27 8 4 2 2" xfId="24686" xr:uid="{00000000-0005-0000-0000-0000C05D0000}"/>
    <cellStyle name="Normal 27 8 4 2 3" xfId="24687" xr:uid="{00000000-0005-0000-0000-0000C15D0000}"/>
    <cellStyle name="Normal 27 8 4 3" xfId="24688" xr:uid="{00000000-0005-0000-0000-0000C25D0000}"/>
    <cellStyle name="Normal 27 8 4 4" xfId="24689" xr:uid="{00000000-0005-0000-0000-0000C35D0000}"/>
    <cellStyle name="Normal 27 8 4 5" xfId="24690" xr:uid="{00000000-0005-0000-0000-0000C45D0000}"/>
    <cellStyle name="Normal 27 8 5" xfId="24691" xr:uid="{00000000-0005-0000-0000-0000C55D0000}"/>
    <cellStyle name="Normal 27 8 5 2" xfId="24692" xr:uid="{00000000-0005-0000-0000-0000C65D0000}"/>
    <cellStyle name="Normal 27 8 5 2 2" xfId="24693" xr:uid="{00000000-0005-0000-0000-0000C75D0000}"/>
    <cellStyle name="Normal 27 8 5 2 3" xfId="24694" xr:uid="{00000000-0005-0000-0000-0000C85D0000}"/>
    <cellStyle name="Normal 27 8 5 3" xfId="24695" xr:uid="{00000000-0005-0000-0000-0000C95D0000}"/>
    <cellStyle name="Normal 27 8 6" xfId="24696" xr:uid="{00000000-0005-0000-0000-0000CA5D0000}"/>
    <cellStyle name="Normal 27 8 6 2" xfId="24697" xr:uid="{00000000-0005-0000-0000-0000CB5D0000}"/>
    <cellStyle name="Normal 27 8 6 3" xfId="24698" xr:uid="{00000000-0005-0000-0000-0000CC5D0000}"/>
    <cellStyle name="Normal 27 8 7" xfId="24699" xr:uid="{00000000-0005-0000-0000-0000CD5D0000}"/>
    <cellStyle name="Normal 27 8 7 2" xfId="24700" xr:uid="{00000000-0005-0000-0000-0000CE5D0000}"/>
    <cellStyle name="Normal 27 8 8" xfId="24701" xr:uid="{00000000-0005-0000-0000-0000CF5D0000}"/>
    <cellStyle name="Normal 27 8 9" xfId="24702" xr:uid="{00000000-0005-0000-0000-0000D05D0000}"/>
    <cellStyle name="Normal 27 8_Age_Gender" xfId="24703" xr:uid="{00000000-0005-0000-0000-0000D15D0000}"/>
    <cellStyle name="Normal 27 9" xfId="399" xr:uid="{00000000-0005-0000-0000-0000D25D0000}"/>
    <cellStyle name="Normal 27 9 10" xfId="24704" xr:uid="{00000000-0005-0000-0000-0000D35D0000}"/>
    <cellStyle name="Normal 27 9 11" xfId="24705" xr:uid="{00000000-0005-0000-0000-0000D45D0000}"/>
    <cellStyle name="Normal 27 9 12" xfId="24706" xr:uid="{00000000-0005-0000-0000-0000D55D0000}"/>
    <cellStyle name="Normal 27 9 2" xfId="24707" xr:uid="{00000000-0005-0000-0000-0000D65D0000}"/>
    <cellStyle name="Normal 27 9 2 10" xfId="24708" xr:uid="{00000000-0005-0000-0000-0000D75D0000}"/>
    <cellStyle name="Normal 27 9 2 2" xfId="24709" xr:uid="{00000000-0005-0000-0000-0000D85D0000}"/>
    <cellStyle name="Normal 27 9 2 2 2" xfId="24710" xr:uid="{00000000-0005-0000-0000-0000D95D0000}"/>
    <cellStyle name="Normal 27 9 2 2 2 2" xfId="24711" xr:uid="{00000000-0005-0000-0000-0000DA5D0000}"/>
    <cellStyle name="Normal 27 9 2 2 2 2 2" xfId="24712" xr:uid="{00000000-0005-0000-0000-0000DB5D0000}"/>
    <cellStyle name="Normal 27 9 2 2 2 2 3" xfId="24713" xr:uid="{00000000-0005-0000-0000-0000DC5D0000}"/>
    <cellStyle name="Normal 27 9 2 2 2 3" xfId="24714" xr:uid="{00000000-0005-0000-0000-0000DD5D0000}"/>
    <cellStyle name="Normal 27 9 2 2 3" xfId="24715" xr:uid="{00000000-0005-0000-0000-0000DE5D0000}"/>
    <cellStyle name="Normal 27 9 2 2 3 2" xfId="24716" xr:uid="{00000000-0005-0000-0000-0000DF5D0000}"/>
    <cellStyle name="Normal 27 9 2 2 3 3" xfId="24717" xr:uid="{00000000-0005-0000-0000-0000E05D0000}"/>
    <cellStyle name="Normal 27 9 2 2 4" xfId="24718" xr:uid="{00000000-0005-0000-0000-0000E15D0000}"/>
    <cellStyle name="Normal 27 9 2 2 5" xfId="24719" xr:uid="{00000000-0005-0000-0000-0000E25D0000}"/>
    <cellStyle name="Normal 27 9 2 2 6" xfId="24720" xr:uid="{00000000-0005-0000-0000-0000E35D0000}"/>
    <cellStyle name="Normal 27 9 2 3" xfId="24721" xr:uid="{00000000-0005-0000-0000-0000E45D0000}"/>
    <cellStyle name="Normal 27 9 2 3 2" xfId="24722" xr:uid="{00000000-0005-0000-0000-0000E55D0000}"/>
    <cellStyle name="Normal 27 9 2 3 2 2" xfId="24723" xr:uid="{00000000-0005-0000-0000-0000E65D0000}"/>
    <cellStyle name="Normal 27 9 2 3 2 3" xfId="24724" xr:uid="{00000000-0005-0000-0000-0000E75D0000}"/>
    <cellStyle name="Normal 27 9 2 3 3" xfId="24725" xr:uid="{00000000-0005-0000-0000-0000E85D0000}"/>
    <cellStyle name="Normal 27 9 2 4" xfId="24726" xr:uid="{00000000-0005-0000-0000-0000E95D0000}"/>
    <cellStyle name="Normal 27 9 2 4 2" xfId="24727" xr:uid="{00000000-0005-0000-0000-0000EA5D0000}"/>
    <cellStyle name="Normal 27 9 2 4 3" xfId="24728" xr:uid="{00000000-0005-0000-0000-0000EB5D0000}"/>
    <cellStyle name="Normal 27 9 2 5" xfId="24729" xr:uid="{00000000-0005-0000-0000-0000EC5D0000}"/>
    <cellStyle name="Normal 27 9 2 5 2" xfId="24730" xr:uid="{00000000-0005-0000-0000-0000ED5D0000}"/>
    <cellStyle name="Normal 27 9 2 6" xfId="24731" xr:uid="{00000000-0005-0000-0000-0000EE5D0000}"/>
    <cellStyle name="Normal 27 9 2 7" xfId="24732" xr:uid="{00000000-0005-0000-0000-0000EF5D0000}"/>
    <cellStyle name="Normal 27 9 2 8" xfId="24733" xr:uid="{00000000-0005-0000-0000-0000F05D0000}"/>
    <cellStyle name="Normal 27 9 2 9" xfId="24734" xr:uid="{00000000-0005-0000-0000-0000F15D0000}"/>
    <cellStyle name="Normal 27 9 2_Age_Gender" xfId="24735" xr:uid="{00000000-0005-0000-0000-0000F25D0000}"/>
    <cellStyle name="Normal 27 9 3" xfId="24736" xr:uid="{00000000-0005-0000-0000-0000F35D0000}"/>
    <cellStyle name="Normal 27 9 3 2" xfId="24737" xr:uid="{00000000-0005-0000-0000-0000F45D0000}"/>
    <cellStyle name="Normal 27 9 3 2 2" xfId="24738" xr:uid="{00000000-0005-0000-0000-0000F55D0000}"/>
    <cellStyle name="Normal 27 9 3 2 2 2" xfId="24739" xr:uid="{00000000-0005-0000-0000-0000F65D0000}"/>
    <cellStyle name="Normal 27 9 3 2 2 3" xfId="24740" xr:uid="{00000000-0005-0000-0000-0000F75D0000}"/>
    <cellStyle name="Normal 27 9 3 2 3" xfId="24741" xr:uid="{00000000-0005-0000-0000-0000F85D0000}"/>
    <cellStyle name="Normal 27 9 3 3" xfId="24742" xr:uid="{00000000-0005-0000-0000-0000F95D0000}"/>
    <cellStyle name="Normal 27 9 3 3 2" xfId="24743" xr:uid="{00000000-0005-0000-0000-0000FA5D0000}"/>
    <cellStyle name="Normal 27 9 3 3 3" xfId="24744" xr:uid="{00000000-0005-0000-0000-0000FB5D0000}"/>
    <cellStyle name="Normal 27 9 3 4" xfId="24745" xr:uid="{00000000-0005-0000-0000-0000FC5D0000}"/>
    <cellStyle name="Normal 27 9 3 5" xfId="24746" xr:uid="{00000000-0005-0000-0000-0000FD5D0000}"/>
    <cellStyle name="Normal 27 9 3 6" xfId="24747" xr:uid="{00000000-0005-0000-0000-0000FE5D0000}"/>
    <cellStyle name="Normal 27 9 4" xfId="24748" xr:uid="{00000000-0005-0000-0000-0000FF5D0000}"/>
    <cellStyle name="Normal 27 9 4 2" xfId="24749" xr:uid="{00000000-0005-0000-0000-0000005E0000}"/>
    <cellStyle name="Normal 27 9 4 2 2" xfId="24750" xr:uid="{00000000-0005-0000-0000-0000015E0000}"/>
    <cellStyle name="Normal 27 9 4 2 3" xfId="24751" xr:uid="{00000000-0005-0000-0000-0000025E0000}"/>
    <cellStyle name="Normal 27 9 4 3" xfId="24752" xr:uid="{00000000-0005-0000-0000-0000035E0000}"/>
    <cellStyle name="Normal 27 9 4 4" xfId="24753" xr:uid="{00000000-0005-0000-0000-0000045E0000}"/>
    <cellStyle name="Normal 27 9 4 5" xfId="24754" xr:uid="{00000000-0005-0000-0000-0000055E0000}"/>
    <cellStyle name="Normal 27 9 5" xfId="24755" xr:uid="{00000000-0005-0000-0000-0000065E0000}"/>
    <cellStyle name="Normal 27 9 5 2" xfId="24756" xr:uid="{00000000-0005-0000-0000-0000075E0000}"/>
    <cellStyle name="Normal 27 9 5 2 2" xfId="24757" xr:uid="{00000000-0005-0000-0000-0000085E0000}"/>
    <cellStyle name="Normal 27 9 5 2 3" xfId="24758" xr:uid="{00000000-0005-0000-0000-0000095E0000}"/>
    <cellStyle name="Normal 27 9 5 3" xfId="24759" xr:uid="{00000000-0005-0000-0000-00000A5E0000}"/>
    <cellStyle name="Normal 27 9 6" xfId="24760" xr:uid="{00000000-0005-0000-0000-00000B5E0000}"/>
    <cellStyle name="Normal 27 9 6 2" xfId="24761" xr:uid="{00000000-0005-0000-0000-00000C5E0000}"/>
    <cellStyle name="Normal 27 9 6 3" xfId="24762" xr:uid="{00000000-0005-0000-0000-00000D5E0000}"/>
    <cellStyle name="Normal 27 9 7" xfId="24763" xr:uid="{00000000-0005-0000-0000-00000E5E0000}"/>
    <cellStyle name="Normal 27 9 7 2" xfId="24764" xr:uid="{00000000-0005-0000-0000-00000F5E0000}"/>
    <cellStyle name="Normal 27 9 8" xfId="24765" xr:uid="{00000000-0005-0000-0000-0000105E0000}"/>
    <cellStyle name="Normal 27 9 9" xfId="24766" xr:uid="{00000000-0005-0000-0000-0000115E0000}"/>
    <cellStyle name="Normal 27 9_Age_Gender" xfId="24767" xr:uid="{00000000-0005-0000-0000-0000125E0000}"/>
    <cellStyle name="Normal 27_Lookups" xfId="24768" xr:uid="{00000000-0005-0000-0000-0000135E0000}"/>
    <cellStyle name="Normal 270" xfId="24769" xr:uid="{00000000-0005-0000-0000-0000145E0000}"/>
    <cellStyle name="Normal 271" xfId="24770" xr:uid="{00000000-0005-0000-0000-0000155E0000}"/>
    <cellStyle name="Normal 272" xfId="24771" xr:uid="{00000000-0005-0000-0000-0000165E0000}"/>
    <cellStyle name="Normal 273" xfId="24772" xr:uid="{00000000-0005-0000-0000-0000175E0000}"/>
    <cellStyle name="Normal 274" xfId="24773" xr:uid="{00000000-0005-0000-0000-0000185E0000}"/>
    <cellStyle name="Normal 275" xfId="24774" xr:uid="{00000000-0005-0000-0000-0000195E0000}"/>
    <cellStyle name="Normal 276" xfId="24775" xr:uid="{00000000-0005-0000-0000-00001A5E0000}"/>
    <cellStyle name="Normal 277" xfId="24776" xr:uid="{00000000-0005-0000-0000-00001B5E0000}"/>
    <cellStyle name="Normal 278" xfId="24777" xr:uid="{00000000-0005-0000-0000-00001C5E0000}"/>
    <cellStyle name="Normal 279" xfId="24778" xr:uid="{00000000-0005-0000-0000-00001D5E0000}"/>
    <cellStyle name="Normal 28" xfId="1404" xr:uid="{00000000-0005-0000-0000-00001E5E0000}"/>
    <cellStyle name="Normal 28 10" xfId="400" xr:uid="{00000000-0005-0000-0000-00001F5E0000}"/>
    <cellStyle name="Normal 28 10 10" xfId="24779" xr:uid="{00000000-0005-0000-0000-0000205E0000}"/>
    <cellStyle name="Normal 28 10 11" xfId="24780" xr:uid="{00000000-0005-0000-0000-0000215E0000}"/>
    <cellStyle name="Normal 28 10 12" xfId="24781" xr:uid="{00000000-0005-0000-0000-0000225E0000}"/>
    <cellStyle name="Normal 28 10 2" xfId="24782" xr:uid="{00000000-0005-0000-0000-0000235E0000}"/>
    <cellStyle name="Normal 28 10 2 10" xfId="24783" xr:uid="{00000000-0005-0000-0000-0000245E0000}"/>
    <cellStyle name="Normal 28 10 2 2" xfId="24784" xr:uid="{00000000-0005-0000-0000-0000255E0000}"/>
    <cellStyle name="Normal 28 10 2 2 2" xfId="24785" xr:uid="{00000000-0005-0000-0000-0000265E0000}"/>
    <cellStyle name="Normal 28 10 2 2 2 2" xfId="24786" xr:uid="{00000000-0005-0000-0000-0000275E0000}"/>
    <cellStyle name="Normal 28 10 2 2 2 2 2" xfId="24787" xr:uid="{00000000-0005-0000-0000-0000285E0000}"/>
    <cellStyle name="Normal 28 10 2 2 2 2 3" xfId="24788" xr:uid="{00000000-0005-0000-0000-0000295E0000}"/>
    <cellStyle name="Normal 28 10 2 2 2 3" xfId="24789" xr:uid="{00000000-0005-0000-0000-00002A5E0000}"/>
    <cellStyle name="Normal 28 10 2 2 3" xfId="24790" xr:uid="{00000000-0005-0000-0000-00002B5E0000}"/>
    <cellStyle name="Normal 28 10 2 2 3 2" xfId="24791" xr:uid="{00000000-0005-0000-0000-00002C5E0000}"/>
    <cellStyle name="Normal 28 10 2 2 3 3" xfId="24792" xr:uid="{00000000-0005-0000-0000-00002D5E0000}"/>
    <cellStyle name="Normal 28 10 2 2 4" xfId="24793" xr:uid="{00000000-0005-0000-0000-00002E5E0000}"/>
    <cellStyle name="Normal 28 10 2 2 5" xfId="24794" xr:uid="{00000000-0005-0000-0000-00002F5E0000}"/>
    <cellStyle name="Normal 28 10 2 2 6" xfId="24795" xr:uid="{00000000-0005-0000-0000-0000305E0000}"/>
    <cellStyle name="Normal 28 10 2 3" xfId="24796" xr:uid="{00000000-0005-0000-0000-0000315E0000}"/>
    <cellStyle name="Normal 28 10 2 3 2" xfId="24797" xr:uid="{00000000-0005-0000-0000-0000325E0000}"/>
    <cellStyle name="Normal 28 10 2 3 2 2" xfId="24798" xr:uid="{00000000-0005-0000-0000-0000335E0000}"/>
    <cellStyle name="Normal 28 10 2 3 2 3" xfId="24799" xr:uid="{00000000-0005-0000-0000-0000345E0000}"/>
    <cellStyle name="Normal 28 10 2 3 3" xfId="24800" xr:uid="{00000000-0005-0000-0000-0000355E0000}"/>
    <cellStyle name="Normal 28 10 2 4" xfId="24801" xr:uid="{00000000-0005-0000-0000-0000365E0000}"/>
    <cellStyle name="Normal 28 10 2 4 2" xfId="24802" xr:uid="{00000000-0005-0000-0000-0000375E0000}"/>
    <cellStyle name="Normal 28 10 2 4 3" xfId="24803" xr:uid="{00000000-0005-0000-0000-0000385E0000}"/>
    <cellStyle name="Normal 28 10 2 5" xfId="24804" xr:uid="{00000000-0005-0000-0000-0000395E0000}"/>
    <cellStyle name="Normal 28 10 2 5 2" xfId="24805" xr:uid="{00000000-0005-0000-0000-00003A5E0000}"/>
    <cellStyle name="Normal 28 10 2 6" xfId="24806" xr:uid="{00000000-0005-0000-0000-00003B5E0000}"/>
    <cellStyle name="Normal 28 10 2 7" xfId="24807" xr:uid="{00000000-0005-0000-0000-00003C5E0000}"/>
    <cellStyle name="Normal 28 10 2 8" xfId="24808" xr:uid="{00000000-0005-0000-0000-00003D5E0000}"/>
    <cellStyle name="Normal 28 10 2 9" xfId="24809" xr:uid="{00000000-0005-0000-0000-00003E5E0000}"/>
    <cellStyle name="Normal 28 10 2_Age_Gender" xfId="24810" xr:uid="{00000000-0005-0000-0000-00003F5E0000}"/>
    <cellStyle name="Normal 28 10 3" xfId="24811" xr:uid="{00000000-0005-0000-0000-0000405E0000}"/>
    <cellStyle name="Normal 28 10 3 2" xfId="24812" xr:uid="{00000000-0005-0000-0000-0000415E0000}"/>
    <cellStyle name="Normal 28 10 3 2 2" xfId="24813" xr:uid="{00000000-0005-0000-0000-0000425E0000}"/>
    <cellStyle name="Normal 28 10 3 2 2 2" xfId="24814" xr:uid="{00000000-0005-0000-0000-0000435E0000}"/>
    <cellStyle name="Normal 28 10 3 2 2 3" xfId="24815" xr:uid="{00000000-0005-0000-0000-0000445E0000}"/>
    <cellStyle name="Normal 28 10 3 2 3" xfId="24816" xr:uid="{00000000-0005-0000-0000-0000455E0000}"/>
    <cellStyle name="Normal 28 10 3 3" xfId="24817" xr:uid="{00000000-0005-0000-0000-0000465E0000}"/>
    <cellStyle name="Normal 28 10 3 3 2" xfId="24818" xr:uid="{00000000-0005-0000-0000-0000475E0000}"/>
    <cellStyle name="Normal 28 10 3 3 3" xfId="24819" xr:uid="{00000000-0005-0000-0000-0000485E0000}"/>
    <cellStyle name="Normal 28 10 3 4" xfId="24820" xr:uid="{00000000-0005-0000-0000-0000495E0000}"/>
    <cellStyle name="Normal 28 10 3 5" xfId="24821" xr:uid="{00000000-0005-0000-0000-00004A5E0000}"/>
    <cellStyle name="Normal 28 10 3 6" xfId="24822" xr:uid="{00000000-0005-0000-0000-00004B5E0000}"/>
    <cellStyle name="Normal 28 10 4" xfId="24823" xr:uid="{00000000-0005-0000-0000-00004C5E0000}"/>
    <cellStyle name="Normal 28 10 4 2" xfId="24824" xr:uid="{00000000-0005-0000-0000-00004D5E0000}"/>
    <cellStyle name="Normal 28 10 4 2 2" xfId="24825" xr:uid="{00000000-0005-0000-0000-00004E5E0000}"/>
    <cellStyle name="Normal 28 10 4 2 3" xfId="24826" xr:uid="{00000000-0005-0000-0000-00004F5E0000}"/>
    <cellStyle name="Normal 28 10 4 3" xfId="24827" xr:uid="{00000000-0005-0000-0000-0000505E0000}"/>
    <cellStyle name="Normal 28 10 4 4" xfId="24828" xr:uid="{00000000-0005-0000-0000-0000515E0000}"/>
    <cellStyle name="Normal 28 10 4 5" xfId="24829" xr:uid="{00000000-0005-0000-0000-0000525E0000}"/>
    <cellStyle name="Normal 28 10 5" xfId="24830" xr:uid="{00000000-0005-0000-0000-0000535E0000}"/>
    <cellStyle name="Normal 28 10 5 2" xfId="24831" xr:uid="{00000000-0005-0000-0000-0000545E0000}"/>
    <cellStyle name="Normal 28 10 5 2 2" xfId="24832" xr:uid="{00000000-0005-0000-0000-0000555E0000}"/>
    <cellStyle name="Normal 28 10 5 2 3" xfId="24833" xr:uid="{00000000-0005-0000-0000-0000565E0000}"/>
    <cellStyle name="Normal 28 10 5 3" xfId="24834" xr:uid="{00000000-0005-0000-0000-0000575E0000}"/>
    <cellStyle name="Normal 28 10 6" xfId="24835" xr:uid="{00000000-0005-0000-0000-0000585E0000}"/>
    <cellStyle name="Normal 28 10 6 2" xfId="24836" xr:uid="{00000000-0005-0000-0000-0000595E0000}"/>
    <cellStyle name="Normal 28 10 6 3" xfId="24837" xr:uid="{00000000-0005-0000-0000-00005A5E0000}"/>
    <cellStyle name="Normal 28 10 7" xfId="24838" xr:uid="{00000000-0005-0000-0000-00005B5E0000}"/>
    <cellStyle name="Normal 28 10 7 2" xfId="24839" xr:uid="{00000000-0005-0000-0000-00005C5E0000}"/>
    <cellStyle name="Normal 28 10 8" xfId="24840" xr:uid="{00000000-0005-0000-0000-00005D5E0000}"/>
    <cellStyle name="Normal 28 10 9" xfId="24841" xr:uid="{00000000-0005-0000-0000-00005E5E0000}"/>
    <cellStyle name="Normal 28 10_Age_Gender" xfId="24842" xr:uid="{00000000-0005-0000-0000-00005F5E0000}"/>
    <cellStyle name="Normal 28 11" xfId="401" xr:uid="{00000000-0005-0000-0000-0000605E0000}"/>
    <cellStyle name="Normal 28 11 10" xfId="24843" xr:uid="{00000000-0005-0000-0000-0000615E0000}"/>
    <cellStyle name="Normal 28 11 11" xfId="24844" xr:uid="{00000000-0005-0000-0000-0000625E0000}"/>
    <cellStyle name="Normal 28 11 12" xfId="24845" xr:uid="{00000000-0005-0000-0000-0000635E0000}"/>
    <cellStyle name="Normal 28 11 2" xfId="24846" xr:uid="{00000000-0005-0000-0000-0000645E0000}"/>
    <cellStyle name="Normal 28 11 2 10" xfId="24847" xr:uid="{00000000-0005-0000-0000-0000655E0000}"/>
    <cellStyle name="Normal 28 11 2 2" xfId="24848" xr:uid="{00000000-0005-0000-0000-0000665E0000}"/>
    <cellStyle name="Normal 28 11 2 2 2" xfId="24849" xr:uid="{00000000-0005-0000-0000-0000675E0000}"/>
    <cellStyle name="Normal 28 11 2 2 2 2" xfId="24850" xr:uid="{00000000-0005-0000-0000-0000685E0000}"/>
    <cellStyle name="Normal 28 11 2 2 2 2 2" xfId="24851" xr:uid="{00000000-0005-0000-0000-0000695E0000}"/>
    <cellStyle name="Normal 28 11 2 2 2 2 3" xfId="24852" xr:uid="{00000000-0005-0000-0000-00006A5E0000}"/>
    <cellStyle name="Normal 28 11 2 2 2 3" xfId="24853" xr:uid="{00000000-0005-0000-0000-00006B5E0000}"/>
    <cellStyle name="Normal 28 11 2 2 3" xfId="24854" xr:uid="{00000000-0005-0000-0000-00006C5E0000}"/>
    <cellStyle name="Normal 28 11 2 2 3 2" xfId="24855" xr:uid="{00000000-0005-0000-0000-00006D5E0000}"/>
    <cellStyle name="Normal 28 11 2 2 3 3" xfId="24856" xr:uid="{00000000-0005-0000-0000-00006E5E0000}"/>
    <cellStyle name="Normal 28 11 2 2 4" xfId="24857" xr:uid="{00000000-0005-0000-0000-00006F5E0000}"/>
    <cellStyle name="Normal 28 11 2 2 5" xfId="24858" xr:uid="{00000000-0005-0000-0000-0000705E0000}"/>
    <cellStyle name="Normal 28 11 2 2 6" xfId="24859" xr:uid="{00000000-0005-0000-0000-0000715E0000}"/>
    <cellStyle name="Normal 28 11 2 3" xfId="24860" xr:uid="{00000000-0005-0000-0000-0000725E0000}"/>
    <cellStyle name="Normal 28 11 2 3 2" xfId="24861" xr:uid="{00000000-0005-0000-0000-0000735E0000}"/>
    <cellStyle name="Normal 28 11 2 3 2 2" xfId="24862" xr:uid="{00000000-0005-0000-0000-0000745E0000}"/>
    <cellStyle name="Normal 28 11 2 3 2 3" xfId="24863" xr:uid="{00000000-0005-0000-0000-0000755E0000}"/>
    <cellStyle name="Normal 28 11 2 3 3" xfId="24864" xr:uid="{00000000-0005-0000-0000-0000765E0000}"/>
    <cellStyle name="Normal 28 11 2 4" xfId="24865" xr:uid="{00000000-0005-0000-0000-0000775E0000}"/>
    <cellStyle name="Normal 28 11 2 4 2" xfId="24866" xr:uid="{00000000-0005-0000-0000-0000785E0000}"/>
    <cellStyle name="Normal 28 11 2 4 3" xfId="24867" xr:uid="{00000000-0005-0000-0000-0000795E0000}"/>
    <cellStyle name="Normal 28 11 2 5" xfId="24868" xr:uid="{00000000-0005-0000-0000-00007A5E0000}"/>
    <cellStyle name="Normal 28 11 2 5 2" xfId="24869" xr:uid="{00000000-0005-0000-0000-00007B5E0000}"/>
    <cellStyle name="Normal 28 11 2 6" xfId="24870" xr:uid="{00000000-0005-0000-0000-00007C5E0000}"/>
    <cellStyle name="Normal 28 11 2 7" xfId="24871" xr:uid="{00000000-0005-0000-0000-00007D5E0000}"/>
    <cellStyle name="Normal 28 11 2 8" xfId="24872" xr:uid="{00000000-0005-0000-0000-00007E5E0000}"/>
    <cellStyle name="Normal 28 11 2 9" xfId="24873" xr:uid="{00000000-0005-0000-0000-00007F5E0000}"/>
    <cellStyle name="Normal 28 11 2_Age_Gender" xfId="24874" xr:uid="{00000000-0005-0000-0000-0000805E0000}"/>
    <cellStyle name="Normal 28 11 3" xfId="24875" xr:uid="{00000000-0005-0000-0000-0000815E0000}"/>
    <cellStyle name="Normal 28 11 3 2" xfId="24876" xr:uid="{00000000-0005-0000-0000-0000825E0000}"/>
    <cellStyle name="Normal 28 11 3 2 2" xfId="24877" xr:uid="{00000000-0005-0000-0000-0000835E0000}"/>
    <cellStyle name="Normal 28 11 3 2 2 2" xfId="24878" xr:uid="{00000000-0005-0000-0000-0000845E0000}"/>
    <cellStyle name="Normal 28 11 3 2 2 3" xfId="24879" xr:uid="{00000000-0005-0000-0000-0000855E0000}"/>
    <cellStyle name="Normal 28 11 3 2 3" xfId="24880" xr:uid="{00000000-0005-0000-0000-0000865E0000}"/>
    <cellStyle name="Normal 28 11 3 3" xfId="24881" xr:uid="{00000000-0005-0000-0000-0000875E0000}"/>
    <cellStyle name="Normal 28 11 3 3 2" xfId="24882" xr:uid="{00000000-0005-0000-0000-0000885E0000}"/>
    <cellStyle name="Normal 28 11 3 3 3" xfId="24883" xr:uid="{00000000-0005-0000-0000-0000895E0000}"/>
    <cellStyle name="Normal 28 11 3 4" xfId="24884" xr:uid="{00000000-0005-0000-0000-00008A5E0000}"/>
    <cellStyle name="Normal 28 11 3 5" xfId="24885" xr:uid="{00000000-0005-0000-0000-00008B5E0000}"/>
    <cellStyle name="Normal 28 11 3 6" xfId="24886" xr:uid="{00000000-0005-0000-0000-00008C5E0000}"/>
    <cellStyle name="Normal 28 11 4" xfId="24887" xr:uid="{00000000-0005-0000-0000-00008D5E0000}"/>
    <cellStyle name="Normal 28 11 4 2" xfId="24888" xr:uid="{00000000-0005-0000-0000-00008E5E0000}"/>
    <cellStyle name="Normal 28 11 4 2 2" xfId="24889" xr:uid="{00000000-0005-0000-0000-00008F5E0000}"/>
    <cellStyle name="Normal 28 11 4 2 3" xfId="24890" xr:uid="{00000000-0005-0000-0000-0000905E0000}"/>
    <cellStyle name="Normal 28 11 4 3" xfId="24891" xr:uid="{00000000-0005-0000-0000-0000915E0000}"/>
    <cellStyle name="Normal 28 11 4 4" xfId="24892" xr:uid="{00000000-0005-0000-0000-0000925E0000}"/>
    <cellStyle name="Normal 28 11 4 5" xfId="24893" xr:uid="{00000000-0005-0000-0000-0000935E0000}"/>
    <cellStyle name="Normal 28 11 5" xfId="24894" xr:uid="{00000000-0005-0000-0000-0000945E0000}"/>
    <cellStyle name="Normal 28 11 5 2" xfId="24895" xr:uid="{00000000-0005-0000-0000-0000955E0000}"/>
    <cellStyle name="Normal 28 11 5 2 2" xfId="24896" xr:uid="{00000000-0005-0000-0000-0000965E0000}"/>
    <cellStyle name="Normal 28 11 5 2 3" xfId="24897" xr:uid="{00000000-0005-0000-0000-0000975E0000}"/>
    <cellStyle name="Normal 28 11 5 3" xfId="24898" xr:uid="{00000000-0005-0000-0000-0000985E0000}"/>
    <cellStyle name="Normal 28 11 6" xfId="24899" xr:uid="{00000000-0005-0000-0000-0000995E0000}"/>
    <cellStyle name="Normal 28 11 6 2" xfId="24900" xr:uid="{00000000-0005-0000-0000-00009A5E0000}"/>
    <cellStyle name="Normal 28 11 6 3" xfId="24901" xr:uid="{00000000-0005-0000-0000-00009B5E0000}"/>
    <cellStyle name="Normal 28 11 7" xfId="24902" xr:uid="{00000000-0005-0000-0000-00009C5E0000}"/>
    <cellStyle name="Normal 28 11 7 2" xfId="24903" xr:uid="{00000000-0005-0000-0000-00009D5E0000}"/>
    <cellStyle name="Normal 28 11 8" xfId="24904" xr:uid="{00000000-0005-0000-0000-00009E5E0000}"/>
    <cellStyle name="Normal 28 11 9" xfId="24905" xr:uid="{00000000-0005-0000-0000-00009F5E0000}"/>
    <cellStyle name="Normal 28 11_Age_Gender" xfId="24906" xr:uid="{00000000-0005-0000-0000-0000A05E0000}"/>
    <cellStyle name="Normal 28 12" xfId="402" xr:uid="{00000000-0005-0000-0000-0000A15E0000}"/>
    <cellStyle name="Normal 28 12 10" xfId="24907" xr:uid="{00000000-0005-0000-0000-0000A25E0000}"/>
    <cellStyle name="Normal 28 12 11" xfId="24908" xr:uid="{00000000-0005-0000-0000-0000A35E0000}"/>
    <cellStyle name="Normal 28 12 12" xfId="24909" xr:uid="{00000000-0005-0000-0000-0000A45E0000}"/>
    <cellStyle name="Normal 28 12 2" xfId="24910" xr:uid="{00000000-0005-0000-0000-0000A55E0000}"/>
    <cellStyle name="Normal 28 12 2 10" xfId="24911" xr:uid="{00000000-0005-0000-0000-0000A65E0000}"/>
    <cellStyle name="Normal 28 12 2 2" xfId="24912" xr:uid="{00000000-0005-0000-0000-0000A75E0000}"/>
    <cellStyle name="Normal 28 12 2 2 2" xfId="24913" xr:uid="{00000000-0005-0000-0000-0000A85E0000}"/>
    <cellStyle name="Normal 28 12 2 2 2 2" xfId="24914" xr:uid="{00000000-0005-0000-0000-0000A95E0000}"/>
    <cellStyle name="Normal 28 12 2 2 2 2 2" xfId="24915" xr:uid="{00000000-0005-0000-0000-0000AA5E0000}"/>
    <cellStyle name="Normal 28 12 2 2 2 2 3" xfId="24916" xr:uid="{00000000-0005-0000-0000-0000AB5E0000}"/>
    <cellStyle name="Normal 28 12 2 2 2 3" xfId="24917" xr:uid="{00000000-0005-0000-0000-0000AC5E0000}"/>
    <cellStyle name="Normal 28 12 2 2 3" xfId="24918" xr:uid="{00000000-0005-0000-0000-0000AD5E0000}"/>
    <cellStyle name="Normal 28 12 2 2 3 2" xfId="24919" xr:uid="{00000000-0005-0000-0000-0000AE5E0000}"/>
    <cellStyle name="Normal 28 12 2 2 3 3" xfId="24920" xr:uid="{00000000-0005-0000-0000-0000AF5E0000}"/>
    <cellStyle name="Normal 28 12 2 2 4" xfId="24921" xr:uid="{00000000-0005-0000-0000-0000B05E0000}"/>
    <cellStyle name="Normal 28 12 2 2 5" xfId="24922" xr:uid="{00000000-0005-0000-0000-0000B15E0000}"/>
    <cellStyle name="Normal 28 12 2 2 6" xfId="24923" xr:uid="{00000000-0005-0000-0000-0000B25E0000}"/>
    <cellStyle name="Normal 28 12 2 3" xfId="24924" xr:uid="{00000000-0005-0000-0000-0000B35E0000}"/>
    <cellStyle name="Normal 28 12 2 3 2" xfId="24925" xr:uid="{00000000-0005-0000-0000-0000B45E0000}"/>
    <cellStyle name="Normal 28 12 2 3 2 2" xfId="24926" xr:uid="{00000000-0005-0000-0000-0000B55E0000}"/>
    <cellStyle name="Normal 28 12 2 3 2 3" xfId="24927" xr:uid="{00000000-0005-0000-0000-0000B65E0000}"/>
    <cellStyle name="Normal 28 12 2 3 3" xfId="24928" xr:uid="{00000000-0005-0000-0000-0000B75E0000}"/>
    <cellStyle name="Normal 28 12 2 4" xfId="24929" xr:uid="{00000000-0005-0000-0000-0000B85E0000}"/>
    <cellStyle name="Normal 28 12 2 4 2" xfId="24930" xr:uid="{00000000-0005-0000-0000-0000B95E0000}"/>
    <cellStyle name="Normal 28 12 2 4 3" xfId="24931" xr:uid="{00000000-0005-0000-0000-0000BA5E0000}"/>
    <cellStyle name="Normal 28 12 2 5" xfId="24932" xr:uid="{00000000-0005-0000-0000-0000BB5E0000}"/>
    <cellStyle name="Normal 28 12 2 5 2" xfId="24933" xr:uid="{00000000-0005-0000-0000-0000BC5E0000}"/>
    <cellStyle name="Normal 28 12 2 6" xfId="24934" xr:uid="{00000000-0005-0000-0000-0000BD5E0000}"/>
    <cellStyle name="Normal 28 12 2 7" xfId="24935" xr:uid="{00000000-0005-0000-0000-0000BE5E0000}"/>
    <cellStyle name="Normal 28 12 2 8" xfId="24936" xr:uid="{00000000-0005-0000-0000-0000BF5E0000}"/>
    <cellStyle name="Normal 28 12 2 9" xfId="24937" xr:uid="{00000000-0005-0000-0000-0000C05E0000}"/>
    <cellStyle name="Normal 28 12 2_Age_Gender" xfId="24938" xr:uid="{00000000-0005-0000-0000-0000C15E0000}"/>
    <cellStyle name="Normal 28 12 3" xfId="24939" xr:uid="{00000000-0005-0000-0000-0000C25E0000}"/>
    <cellStyle name="Normal 28 12 3 2" xfId="24940" xr:uid="{00000000-0005-0000-0000-0000C35E0000}"/>
    <cellStyle name="Normal 28 12 3 2 2" xfId="24941" xr:uid="{00000000-0005-0000-0000-0000C45E0000}"/>
    <cellStyle name="Normal 28 12 3 2 2 2" xfId="24942" xr:uid="{00000000-0005-0000-0000-0000C55E0000}"/>
    <cellStyle name="Normal 28 12 3 2 2 3" xfId="24943" xr:uid="{00000000-0005-0000-0000-0000C65E0000}"/>
    <cellStyle name="Normal 28 12 3 2 3" xfId="24944" xr:uid="{00000000-0005-0000-0000-0000C75E0000}"/>
    <cellStyle name="Normal 28 12 3 3" xfId="24945" xr:uid="{00000000-0005-0000-0000-0000C85E0000}"/>
    <cellStyle name="Normal 28 12 3 3 2" xfId="24946" xr:uid="{00000000-0005-0000-0000-0000C95E0000}"/>
    <cellStyle name="Normal 28 12 3 3 3" xfId="24947" xr:uid="{00000000-0005-0000-0000-0000CA5E0000}"/>
    <cellStyle name="Normal 28 12 3 4" xfId="24948" xr:uid="{00000000-0005-0000-0000-0000CB5E0000}"/>
    <cellStyle name="Normal 28 12 3 5" xfId="24949" xr:uid="{00000000-0005-0000-0000-0000CC5E0000}"/>
    <cellStyle name="Normal 28 12 3 6" xfId="24950" xr:uid="{00000000-0005-0000-0000-0000CD5E0000}"/>
    <cellStyle name="Normal 28 12 4" xfId="24951" xr:uid="{00000000-0005-0000-0000-0000CE5E0000}"/>
    <cellStyle name="Normal 28 12 4 2" xfId="24952" xr:uid="{00000000-0005-0000-0000-0000CF5E0000}"/>
    <cellStyle name="Normal 28 12 4 2 2" xfId="24953" xr:uid="{00000000-0005-0000-0000-0000D05E0000}"/>
    <cellStyle name="Normal 28 12 4 2 3" xfId="24954" xr:uid="{00000000-0005-0000-0000-0000D15E0000}"/>
    <cellStyle name="Normal 28 12 4 3" xfId="24955" xr:uid="{00000000-0005-0000-0000-0000D25E0000}"/>
    <cellStyle name="Normal 28 12 4 4" xfId="24956" xr:uid="{00000000-0005-0000-0000-0000D35E0000}"/>
    <cellStyle name="Normal 28 12 4 5" xfId="24957" xr:uid="{00000000-0005-0000-0000-0000D45E0000}"/>
    <cellStyle name="Normal 28 12 5" xfId="24958" xr:uid="{00000000-0005-0000-0000-0000D55E0000}"/>
    <cellStyle name="Normal 28 12 5 2" xfId="24959" xr:uid="{00000000-0005-0000-0000-0000D65E0000}"/>
    <cellStyle name="Normal 28 12 5 2 2" xfId="24960" xr:uid="{00000000-0005-0000-0000-0000D75E0000}"/>
    <cellStyle name="Normal 28 12 5 2 3" xfId="24961" xr:uid="{00000000-0005-0000-0000-0000D85E0000}"/>
    <cellStyle name="Normal 28 12 5 3" xfId="24962" xr:uid="{00000000-0005-0000-0000-0000D95E0000}"/>
    <cellStyle name="Normal 28 12 6" xfId="24963" xr:uid="{00000000-0005-0000-0000-0000DA5E0000}"/>
    <cellStyle name="Normal 28 12 6 2" xfId="24964" xr:uid="{00000000-0005-0000-0000-0000DB5E0000}"/>
    <cellStyle name="Normal 28 12 6 3" xfId="24965" xr:uid="{00000000-0005-0000-0000-0000DC5E0000}"/>
    <cellStyle name="Normal 28 12 7" xfId="24966" xr:uid="{00000000-0005-0000-0000-0000DD5E0000}"/>
    <cellStyle name="Normal 28 12 7 2" xfId="24967" xr:uid="{00000000-0005-0000-0000-0000DE5E0000}"/>
    <cellStyle name="Normal 28 12 8" xfId="24968" xr:uid="{00000000-0005-0000-0000-0000DF5E0000}"/>
    <cellStyle name="Normal 28 12 9" xfId="24969" xr:uid="{00000000-0005-0000-0000-0000E05E0000}"/>
    <cellStyle name="Normal 28 12_Age_Gender" xfId="24970" xr:uid="{00000000-0005-0000-0000-0000E15E0000}"/>
    <cellStyle name="Normal 28 13" xfId="403" xr:uid="{00000000-0005-0000-0000-0000E25E0000}"/>
    <cellStyle name="Normal 28 13 10" xfId="24971" xr:uid="{00000000-0005-0000-0000-0000E35E0000}"/>
    <cellStyle name="Normal 28 13 11" xfId="24972" xr:uid="{00000000-0005-0000-0000-0000E45E0000}"/>
    <cellStyle name="Normal 28 13 12" xfId="24973" xr:uid="{00000000-0005-0000-0000-0000E55E0000}"/>
    <cellStyle name="Normal 28 13 2" xfId="24974" xr:uid="{00000000-0005-0000-0000-0000E65E0000}"/>
    <cellStyle name="Normal 28 13 2 10" xfId="24975" xr:uid="{00000000-0005-0000-0000-0000E75E0000}"/>
    <cellStyle name="Normal 28 13 2 2" xfId="24976" xr:uid="{00000000-0005-0000-0000-0000E85E0000}"/>
    <cellStyle name="Normal 28 13 2 2 2" xfId="24977" xr:uid="{00000000-0005-0000-0000-0000E95E0000}"/>
    <cellStyle name="Normal 28 13 2 2 2 2" xfId="24978" xr:uid="{00000000-0005-0000-0000-0000EA5E0000}"/>
    <cellStyle name="Normal 28 13 2 2 2 2 2" xfId="24979" xr:uid="{00000000-0005-0000-0000-0000EB5E0000}"/>
    <cellStyle name="Normal 28 13 2 2 2 2 3" xfId="24980" xr:uid="{00000000-0005-0000-0000-0000EC5E0000}"/>
    <cellStyle name="Normal 28 13 2 2 2 3" xfId="24981" xr:uid="{00000000-0005-0000-0000-0000ED5E0000}"/>
    <cellStyle name="Normal 28 13 2 2 3" xfId="24982" xr:uid="{00000000-0005-0000-0000-0000EE5E0000}"/>
    <cellStyle name="Normal 28 13 2 2 3 2" xfId="24983" xr:uid="{00000000-0005-0000-0000-0000EF5E0000}"/>
    <cellStyle name="Normal 28 13 2 2 3 3" xfId="24984" xr:uid="{00000000-0005-0000-0000-0000F05E0000}"/>
    <cellStyle name="Normal 28 13 2 2 4" xfId="24985" xr:uid="{00000000-0005-0000-0000-0000F15E0000}"/>
    <cellStyle name="Normal 28 13 2 2 5" xfId="24986" xr:uid="{00000000-0005-0000-0000-0000F25E0000}"/>
    <cellStyle name="Normal 28 13 2 2 6" xfId="24987" xr:uid="{00000000-0005-0000-0000-0000F35E0000}"/>
    <cellStyle name="Normal 28 13 2 3" xfId="24988" xr:uid="{00000000-0005-0000-0000-0000F45E0000}"/>
    <cellStyle name="Normal 28 13 2 3 2" xfId="24989" xr:uid="{00000000-0005-0000-0000-0000F55E0000}"/>
    <cellStyle name="Normal 28 13 2 3 2 2" xfId="24990" xr:uid="{00000000-0005-0000-0000-0000F65E0000}"/>
    <cellStyle name="Normal 28 13 2 3 2 3" xfId="24991" xr:uid="{00000000-0005-0000-0000-0000F75E0000}"/>
    <cellStyle name="Normal 28 13 2 3 3" xfId="24992" xr:uid="{00000000-0005-0000-0000-0000F85E0000}"/>
    <cellStyle name="Normal 28 13 2 4" xfId="24993" xr:uid="{00000000-0005-0000-0000-0000F95E0000}"/>
    <cellStyle name="Normal 28 13 2 4 2" xfId="24994" xr:uid="{00000000-0005-0000-0000-0000FA5E0000}"/>
    <cellStyle name="Normal 28 13 2 4 3" xfId="24995" xr:uid="{00000000-0005-0000-0000-0000FB5E0000}"/>
    <cellStyle name="Normal 28 13 2 5" xfId="24996" xr:uid="{00000000-0005-0000-0000-0000FC5E0000}"/>
    <cellStyle name="Normal 28 13 2 5 2" xfId="24997" xr:uid="{00000000-0005-0000-0000-0000FD5E0000}"/>
    <cellStyle name="Normal 28 13 2 6" xfId="24998" xr:uid="{00000000-0005-0000-0000-0000FE5E0000}"/>
    <cellStyle name="Normal 28 13 2 7" xfId="24999" xr:uid="{00000000-0005-0000-0000-0000FF5E0000}"/>
    <cellStyle name="Normal 28 13 2 8" xfId="25000" xr:uid="{00000000-0005-0000-0000-0000005F0000}"/>
    <cellStyle name="Normal 28 13 2 9" xfId="25001" xr:uid="{00000000-0005-0000-0000-0000015F0000}"/>
    <cellStyle name="Normal 28 13 2_Age_Gender" xfId="25002" xr:uid="{00000000-0005-0000-0000-0000025F0000}"/>
    <cellStyle name="Normal 28 13 3" xfId="25003" xr:uid="{00000000-0005-0000-0000-0000035F0000}"/>
    <cellStyle name="Normal 28 13 3 2" xfId="25004" xr:uid="{00000000-0005-0000-0000-0000045F0000}"/>
    <cellStyle name="Normal 28 13 3 2 2" xfId="25005" xr:uid="{00000000-0005-0000-0000-0000055F0000}"/>
    <cellStyle name="Normal 28 13 3 2 2 2" xfId="25006" xr:uid="{00000000-0005-0000-0000-0000065F0000}"/>
    <cellStyle name="Normal 28 13 3 2 2 3" xfId="25007" xr:uid="{00000000-0005-0000-0000-0000075F0000}"/>
    <cellStyle name="Normal 28 13 3 2 3" xfId="25008" xr:uid="{00000000-0005-0000-0000-0000085F0000}"/>
    <cellStyle name="Normal 28 13 3 3" xfId="25009" xr:uid="{00000000-0005-0000-0000-0000095F0000}"/>
    <cellStyle name="Normal 28 13 3 3 2" xfId="25010" xr:uid="{00000000-0005-0000-0000-00000A5F0000}"/>
    <cellStyle name="Normal 28 13 3 3 3" xfId="25011" xr:uid="{00000000-0005-0000-0000-00000B5F0000}"/>
    <cellStyle name="Normal 28 13 3 4" xfId="25012" xr:uid="{00000000-0005-0000-0000-00000C5F0000}"/>
    <cellStyle name="Normal 28 13 3 5" xfId="25013" xr:uid="{00000000-0005-0000-0000-00000D5F0000}"/>
    <cellStyle name="Normal 28 13 3 6" xfId="25014" xr:uid="{00000000-0005-0000-0000-00000E5F0000}"/>
    <cellStyle name="Normal 28 13 4" xfId="25015" xr:uid="{00000000-0005-0000-0000-00000F5F0000}"/>
    <cellStyle name="Normal 28 13 4 2" xfId="25016" xr:uid="{00000000-0005-0000-0000-0000105F0000}"/>
    <cellStyle name="Normal 28 13 4 2 2" xfId="25017" xr:uid="{00000000-0005-0000-0000-0000115F0000}"/>
    <cellStyle name="Normal 28 13 4 2 3" xfId="25018" xr:uid="{00000000-0005-0000-0000-0000125F0000}"/>
    <cellStyle name="Normal 28 13 4 3" xfId="25019" xr:uid="{00000000-0005-0000-0000-0000135F0000}"/>
    <cellStyle name="Normal 28 13 4 4" xfId="25020" xr:uid="{00000000-0005-0000-0000-0000145F0000}"/>
    <cellStyle name="Normal 28 13 4 5" xfId="25021" xr:uid="{00000000-0005-0000-0000-0000155F0000}"/>
    <cellStyle name="Normal 28 13 5" xfId="25022" xr:uid="{00000000-0005-0000-0000-0000165F0000}"/>
    <cellStyle name="Normal 28 13 5 2" xfId="25023" xr:uid="{00000000-0005-0000-0000-0000175F0000}"/>
    <cellStyle name="Normal 28 13 5 2 2" xfId="25024" xr:uid="{00000000-0005-0000-0000-0000185F0000}"/>
    <cellStyle name="Normal 28 13 5 2 3" xfId="25025" xr:uid="{00000000-0005-0000-0000-0000195F0000}"/>
    <cellStyle name="Normal 28 13 5 3" xfId="25026" xr:uid="{00000000-0005-0000-0000-00001A5F0000}"/>
    <cellStyle name="Normal 28 13 6" xfId="25027" xr:uid="{00000000-0005-0000-0000-00001B5F0000}"/>
    <cellStyle name="Normal 28 13 6 2" xfId="25028" xr:uid="{00000000-0005-0000-0000-00001C5F0000}"/>
    <cellStyle name="Normal 28 13 6 3" xfId="25029" xr:uid="{00000000-0005-0000-0000-00001D5F0000}"/>
    <cellStyle name="Normal 28 13 7" xfId="25030" xr:uid="{00000000-0005-0000-0000-00001E5F0000}"/>
    <cellStyle name="Normal 28 13 7 2" xfId="25031" xr:uid="{00000000-0005-0000-0000-00001F5F0000}"/>
    <cellStyle name="Normal 28 13 8" xfId="25032" xr:uid="{00000000-0005-0000-0000-0000205F0000}"/>
    <cellStyle name="Normal 28 13 9" xfId="25033" xr:uid="{00000000-0005-0000-0000-0000215F0000}"/>
    <cellStyle name="Normal 28 13_Age_Gender" xfId="25034" xr:uid="{00000000-0005-0000-0000-0000225F0000}"/>
    <cellStyle name="Normal 28 14" xfId="25035" xr:uid="{00000000-0005-0000-0000-0000235F0000}"/>
    <cellStyle name="Normal 28 14 2" xfId="25036" xr:uid="{00000000-0005-0000-0000-0000245F0000}"/>
    <cellStyle name="Normal 28 14 3" xfId="25037" xr:uid="{00000000-0005-0000-0000-0000255F0000}"/>
    <cellStyle name="Normal 28 15" xfId="25038" xr:uid="{00000000-0005-0000-0000-0000265F0000}"/>
    <cellStyle name="Normal 28 16" xfId="25039" xr:uid="{00000000-0005-0000-0000-0000275F0000}"/>
    <cellStyle name="Normal 28 17" xfId="25040" xr:uid="{00000000-0005-0000-0000-0000285F0000}"/>
    <cellStyle name="Normal 28 18" xfId="25041" xr:uid="{00000000-0005-0000-0000-0000295F0000}"/>
    <cellStyle name="Normal 28 19" xfId="25042" xr:uid="{00000000-0005-0000-0000-00002A5F0000}"/>
    <cellStyle name="Normal 28 2" xfId="404" xr:uid="{00000000-0005-0000-0000-00002B5F0000}"/>
    <cellStyle name="Normal 28 2 10" xfId="25043" xr:uid="{00000000-0005-0000-0000-00002C5F0000}"/>
    <cellStyle name="Normal 28 2 11" xfId="25044" xr:uid="{00000000-0005-0000-0000-00002D5F0000}"/>
    <cellStyle name="Normal 28 2 2" xfId="1405" xr:uid="{00000000-0005-0000-0000-00002E5F0000}"/>
    <cellStyle name="Normal 28 2 2 2" xfId="1406" xr:uid="{00000000-0005-0000-0000-00002F5F0000}"/>
    <cellStyle name="Normal 28 2 2 2 2" xfId="25045" xr:uid="{00000000-0005-0000-0000-0000305F0000}"/>
    <cellStyle name="Normal 28 2 2 2 2 2" xfId="25046" xr:uid="{00000000-0005-0000-0000-0000315F0000}"/>
    <cellStyle name="Normal 28 2 2 2 2 2 2" xfId="25047" xr:uid="{00000000-0005-0000-0000-0000325F0000}"/>
    <cellStyle name="Normal 28 2 2 2 2 2 3" xfId="25048" xr:uid="{00000000-0005-0000-0000-0000335F0000}"/>
    <cellStyle name="Normal 28 2 2 2 2 3" xfId="25049" xr:uid="{00000000-0005-0000-0000-0000345F0000}"/>
    <cellStyle name="Normal 28 2 2 2 2 4" xfId="25050" xr:uid="{00000000-0005-0000-0000-0000355F0000}"/>
    <cellStyle name="Normal 28 2 2 2 2 5" xfId="25051" xr:uid="{00000000-0005-0000-0000-0000365F0000}"/>
    <cellStyle name="Normal 28 2 2 2 3" xfId="25052" xr:uid="{00000000-0005-0000-0000-0000375F0000}"/>
    <cellStyle name="Normal 28 2 2 2 3 2" xfId="25053" xr:uid="{00000000-0005-0000-0000-0000385F0000}"/>
    <cellStyle name="Normal 28 2 2 2 3 3" xfId="25054" xr:uid="{00000000-0005-0000-0000-0000395F0000}"/>
    <cellStyle name="Normal 28 2 2 2 4" xfId="25055" xr:uid="{00000000-0005-0000-0000-00003A5F0000}"/>
    <cellStyle name="Normal 28 2 2 2 5" xfId="25056" xr:uid="{00000000-0005-0000-0000-00003B5F0000}"/>
    <cellStyle name="Normal 28 2 2 2 6" xfId="25057" xr:uid="{00000000-0005-0000-0000-00003C5F0000}"/>
    <cellStyle name="Normal 28 2 2 3" xfId="25058" xr:uid="{00000000-0005-0000-0000-00003D5F0000}"/>
    <cellStyle name="Normal 28 2 2 3 2" xfId="25059" xr:uid="{00000000-0005-0000-0000-00003E5F0000}"/>
    <cellStyle name="Normal 28 2 2 3 2 2" xfId="25060" xr:uid="{00000000-0005-0000-0000-00003F5F0000}"/>
    <cellStyle name="Normal 28 2 2 3 2 3" xfId="25061" xr:uid="{00000000-0005-0000-0000-0000405F0000}"/>
    <cellStyle name="Normal 28 2 2 3 3" xfId="25062" xr:uid="{00000000-0005-0000-0000-0000415F0000}"/>
    <cellStyle name="Normal 28 2 2 3 4" xfId="25063" xr:uid="{00000000-0005-0000-0000-0000425F0000}"/>
    <cellStyle name="Normal 28 2 2 3 5" xfId="25064" xr:uid="{00000000-0005-0000-0000-0000435F0000}"/>
    <cellStyle name="Normal 28 2 2 4" xfId="25065" xr:uid="{00000000-0005-0000-0000-0000445F0000}"/>
    <cellStyle name="Normal 28 2 2 4 2" xfId="25066" xr:uid="{00000000-0005-0000-0000-0000455F0000}"/>
    <cellStyle name="Normal 28 2 2 4 3" xfId="25067" xr:uid="{00000000-0005-0000-0000-0000465F0000}"/>
    <cellStyle name="Normal 28 2 2 5" xfId="25068" xr:uid="{00000000-0005-0000-0000-0000475F0000}"/>
    <cellStyle name="Normal 28 2 2 6" xfId="25069" xr:uid="{00000000-0005-0000-0000-0000485F0000}"/>
    <cellStyle name="Normal 28 2 2 7" xfId="25070" xr:uid="{00000000-0005-0000-0000-0000495F0000}"/>
    <cellStyle name="Normal 28 2 3" xfId="1407" xr:uid="{00000000-0005-0000-0000-00004A5F0000}"/>
    <cellStyle name="Normal 28 2 3 10" xfId="25071" xr:uid="{00000000-0005-0000-0000-00004B5F0000}"/>
    <cellStyle name="Normal 28 2 3 11" xfId="25072" xr:uid="{00000000-0005-0000-0000-00004C5F0000}"/>
    <cellStyle name="Normal 28 2 3 12" xfId="25073" xr:uid="{00000000-0005-0000-0000-00004D5F0000}"/>
    <cellStyle name="Normal 28 2 3 2" xfId="25074" xr:uid="{00000000-0005-0000-0000-00004E5F0000}"/>
    <cellStyle name="Normal 28 2 3 2 10" xfId="25075" xr:uid="{00000000-0005-0000-0000-00004F5F0000}"/>
    <cellStyle name="Normal 28 2 3 2 2" xfId="25076" xr:uid="{00000000-0005-0000-0000-0000505F0000}"/>
    <cellStyle name="Normal 28 2 3 2 2 2" xfId="25077" xr:uid="{00000000-0005-0000-0000-0000515F0000}"/>
    <cellStyle name="Normal 28 2 3 2 2 2 2" xfId="25078" xr:uid="{00000000-0005-0000-0000-0000525F0000}"/>
    <cellStyle name="Normal 28 2 3 2 2 2 2 2" xfId="25079" xr:uid="{00000000-0005-0000-0000-0000535F0000}"/>
    <cellStyle name="Normal 28 2 3 2 2 2 2 3" xfId="25080" xr:uid="{00000000-0005-0000-0000-0000545F0000}"/>
    <cellStyle name="Normal 28 2 3 2 2 2 3" xfId="25081" xr:uid="{00000000-0005-0000-0000-0000555F0000}"/>
    <cellStyle name="Normal 28 2 3 2 2 3" xfId="25082" xr:uid="{00000000-0005-0000-0000-0000565F0000}"/>
    <cellStyle name="Normal 28 2 3 2 2 3 2" xfId="25083" xr:uid="{00000000-0005-0000-0000-0000575F0000}"/>
    <cellStyle name="Normal 28 2 3 2 2 3 3" xfId="25084" xr:uid="{00000000-0005-0000-0000-0000585F0000}"/>
    <cellStyle name="Normal 28 2 3 2 2 4" xfId="25085" xr:uid="{00000000-0005-0000-0000-0000595F0000}"/>
    <cellStyle name="Normal 28 2 3 2 2 5" xfId="25086" xr:uid="{00000000-0005-0000-0000-00005A5F0000}"/>
    <cellStyle name="Normal 28 2 3 2 2 6" xfId="25087" xr:uid="{00000000-0005-0000-0000-00005B5F0000}"/>
    <cellStyle name="Normal 28 2 3 2 3" xfId="25088" xr:uid="{00000000-0005-0000-0000-00005C5F0000}"/>
    <cellStyle name="Normal 28 2 3 2 3 2" xfId="25089" xr:uid="{00000000-0005-0000-0000-00005D5F0000}"/>
    <cellStyle name="Normal 28 2 3 2 3 2 2" xfId="25090" xr:uid="{00000000-0005-0000-0000-00005E5F0000}"/>
    <cellStyle name="Normal 28 2 3 2 3 2 3" xfId="25091" xr:uid="{00000000-0005-0000-0000-00005F5F0000}"/>
    <cellStyle name="Normal 28 2 3 2 3 3" xfId="25092" xr:uid="{00000000-0005-0000-0000-0000605F0000}"/>
    <cellStyle name="Normal 28 2 3 2 4" xfId="25093" xr:uid="{00000000-0005-0000-0000-0000615F0000}"/>
    <cellStyle name="Normal 28 2 3 2 4 2" xfId="25094" xr:uid="{00000000-0005-0000-0000-0000625F0000}"/>
    <cellStyle name="Normal 28 2 3 2 4 3" xfId="25095" xr:uid="{00000000-0005-0000-0000-0000635F0000}"/>
    <cellStyle name="Normal 28 2 3 2 5" xfId="25096" xr:uid="{00000000-0005-0000-0000-0000645F0000}"/>
    <cellStyle name="Normal 28 2 3 2 5 2" xfId="25097" xr:uid="{00000000-0005-0000-0000-0000655F0000}"/>
    <cellStyle name="Normal 28 2 3 2 6" xfId="25098" xr:uid="{00000000-0005-0000-0000-0000665F0000}"/>
    <cellStyle name="Normal 28 2 3 2 7" xfId="25099" xr:uid="{00000000-0005-0000-0000-0000675F0000}"/>
    <cellStyle name="Normal 28 2 3 2 8" xfId="25100" xr:uid="{00000000-0005-0000-0000-0000685F0000}"/>
    <cellStyle name="Normal 28 2 3 2 9" xfId="25101" xr:uid="{00000000-0005-0000-0000-0000695F0000}"/>
    <cellStyle name="Normal 28 2 3 2_Age_Gender" xfId="25102" xr:uid="{00000000-0005-0000-0000-00006A5F0000}"/>
    <cellStyle name="Normal 28 2 3 3" xfId="25103" xr:uid="{00000000-0005-0000-0000-00006B5F0000}"/>
    <cellStyle name="Normal 28 2 3 3 2" xfId="25104" xr:uid="{00000000-0005-0000-0000-00006C5F0000}"/>
    <cellStyle name="Normal 28 2 3 3 2 2" xfId="25105" xr:uid="{00000000-0005-0000-0000-00006D5F0000}"/>
    <cellStyle name="Normal 28 2 3 3 2 2 2" xfId="25106" xr:uid="{00000000-0005-0000-0000-00006E5F0000}"/>
    <cellStyle name="Normal 28 2 3 3 2 2 3" xfId="25107" xr:uid="{00000000-0005-0000-0000-00006F5F0000}"/>
    <cellStyle name="Normal 28 2 3 3 2 3" xfId="25108" xr:uid="{00000000-0005-0000-0000-0000705F0000}"/>
    <cellStyle name="Normal 28 2 3 3 3" xfId="25109" xr:uid="{00000000-0005-0000-0000-0000715F0000}"/>
    <cellStyle name="Normal 28 2 3 3 3 2" xfId="25110" xr:uid="{00000000-0005-0000-0000-0000725F0000}"/>
    <cellStyle name="Normal 28 2 3 3 3 3" xfId="25111" xr:uid="{00000000-0005-0000-0000-0000735F0000}"/>
    <cellStyle name="Normal 28 2 3 3 4" xfId="25112" xr:uid="{00000000-0005-0000-0000-0000745F0000}"/>
    <cellStyle name="Normal 28 2 3 3 5" xfId="25113" xr:uid="{00000000-0005-0000-0000-0000755F0000}"/>
    <cellStyle name="Normal 28 2 3 3 6" xfId="25114" xr:uid="{00000000-0005-0000-0000-0000765F0000}"/>
    <cellStyle name="Normal 28 2 3 4" xfId="25115" xr:uid="{00000000-0005-0000-0000-0000775F0000}"/>
    <cellStyle name="Normal 28 2 3 4 2" xfId="25116" xr:uid="{00000000-0005-0000-0000-0000785F0000}"/>
    <cellStyle name="Normal 28 2 3 4 2 2" xfId="25117" xr:uid="{00000000-0005-0000-0000-0000795F0000}"/>
    <cellStyle name="Normal 28 2 3 4 2 3" xfId="25118" xr:uid="{00000000-0005-0000-0000-00007A5F0000}"/>
    <cellStyle name="Normal 28 2 3 4 3" xfId="25119" xr:uid="{00000000-0005-0000-0000-00007B5F0000}"/>
    <cellStyle name="Normal 28 2 3 4 4" xfId="25120" xr:uid="{00000000-0005-0000-0000-00007C5F0000}"/>
    <cellStyle name="Normal 28 2 3 4 5" xfId="25121" xr:uid="{00000000-0005-0000-0000-00007D5F0000}"/>
    <cellStyle name="Normal 28 2 3 5" xfId="25122" xr:uid="{00000000-0005-0000-0000-00007E5F0000}"/>
    <cellStyle name="Normal 28 2 3 5 2" xfId="25123" xr:uid="{00000000-0005-0000-0000-00007F5F0000}"/>
    <cellStyle name="Normal 28 2 3 5 2 2" xfId="25124" xr:uid="{00000000-0005-0000-0000-0000805F0000}"/>
    <cellStyle name="Normal 28 2 3 5 2 3" xfId="25125" xr:uid="{00000000-0005-0000-0000-0000815F0000}"/>
    <cellStyle name="Normal 28 2 3 5 3" xfId="25126" xr:uid="{00000000-0005-0000-0000-0000825F0000}"/>
    <cellStyle name="Normal 28 2 3 6" xfId="25127" xr:uid="{00000000-0005-0000-0000-0000835F0000}"/>
    <cellStyle name="Normal 28 2 3 6 2" xfId="25128" xr:uid="{00000000-0005-0000-0000-0000845F0000}"/>
    <cellStyle name="Normal 28 2 3 6 3" xfId="25129" xr:uid="{00000000-0005-0000-0000-0000855F0000}"/>
    <cellStyle name="Normal 28 2 3 7" xfId="25130" xr:uid="{00000000-0005-0000-0000-0000865F0000}"/>
    <cellStyle name="Normal 28 2 3 7 2" xfId="25131" xr:uid="{00000000-0005-0000-0000-0000875F0000}"/>
    <cellStyle name="Normal 28 2 3 8" xfId="25132" xr:uid="{00000000-0005-0000-0000-0000885F0000}"/>
    <cellStyle name="Normal 28 2 3 9" xfId="25133" xr:uid="{00000000-0005-0000-0000-0000895F0000}"/>
    <cellStyle name="Normal 28 2 3_Age_Gender" xfId="25134" xr:uid="{00000000-0005-0000-0000-00008A5F0000}"/>
    <cellStyle name="Normal 28 2 4" xfId="1408" xr:uid="{00000000-0005-0000-0000-00008B5F0000}"/>
    <cellStyle name="Normal 28 2 4 2" xfId="25135" xr:uid="{00000000-0005-0000-0000-00008C5F0000}"/>
    <cellStyle name="Normal 28 2 4 2 2" xfId="25136" xr:uid="{00000000-0005-0000-0000-00008D5F0000}"/>
    <cellStyle name="Normal 28 2 4 2 2 2" xfId="25137" xr:uid="{00000000-0005-0000-0000-00008E5F0000}"/>
    <cellStyle name="Normal 28 2 4 2 2 3" xfId="25138" xr:uid="{00000000-0005-0000-0000-00008F5F0000}"/>
    <cellStyle name="Normal 28 2 4 2 3" xfId="25139" xr:uid="{00000000-0005-0000-0000-0000905F0000}"/>
    <cellStyle name="Normal 28 2 4 2 4" xfId="25140" xr:uid="{00000000-0005-0000-0000-0000915F0000}"/>
    <cellStyle name="Normal 28 2 4 2 5" xfId="25141" xr:uid="{00000000-0005-0000-0000-0000925F0000}"/>
    <cellStyle name="Normal 28 2 4 3" xfId="25142" xr:uid="{00000000-0005-0000-0000-0000935F0000}"/>
    <cellStyle name="Normal 28 2 4 3 2" xfId="25143" xr:uid="{00000000-0005-0000-0000-0000945F0000}"/>
    <cellStyle name="Normal 28 2 4 3 3" xfId="25144" xr:uid="{00000000-0005-0000-0000-0000955F0000}"/>
    <cellStyle name="Normal 28 2 4 4" xfId="25145" xr:uid="{00000000-0005-0000-0000-0000965F0000}"/>
    <cellStyle name="Normal 28 2 4 5" xfId="25146" xr:uid="{00000000-0005-0000-0000-0000975F0000}"/>
    <cellStyle name="Normal 28 2 4 6" xfId="25147" xr:uid="{00000000-0005-0000-0000-0000985F0000}"/>
    <cellStyle name="Normal 28 2 5" xfId="25148" xr:uid="{00000000-0005-0000-0000-0000995F0000}"/>
    <cellStyle name="Normal 28 2 5 2" xfId="25149" xr:uid="{00000000-0005-0000-0000-00009A5F0000}"/>
    <cellStyle name="Normal 28 2 5 2 2" xfId="25150" xr:uid="{00000000-0005-0000-0000-00009B5F0000}"/>
    <cellStyle name="Normal 28 2 5 2 3" xfId="25151" xr:uid="{00000000-0005-0000-0000-00009C5F0000}"/>
    <cellStyle name="Normal 28 2 5 3" xfId="25152" xr:uid="{00000000-0005-0000-0000-00009D5F0000}"/>
    <cellStyle name="Normal 28 2 5 4" xfId="25153" xr:uid="{00000000-0005-0000-0000-00009E5F0000}"/>
    <cellStyle name="Normal 28 2 5 5" xfId="25154" xr:uid="{00000000-0005-0000-0000-00009F5F0000}"/>
    <cellStyle name="Normal 28 2 6" xfId="25155" xr:uid="{00000000-0005-0000-0000-0000A05F0000}"/>
    <cellStyle name="Normal 28 2 6 2" xfId="25156" xr:uid="{00000000-0005-0000-0000-0000A15F0000}"/>
    <cellStyle name="Normal 28 2 6 3" xfId="25157" xr:uid="{00000000-0005-0000-0000-0000A25F0000}"/>
    <cellStyle name="Normal 28 2 7" xfId="25158" xr:uid="{00000000-0005-0000-0000-0000A35F0000}"/>
    <cellStyle name="Normal 28 2 8" xfId="25159" xr:uid="{00000000-0005-0000-0000-0000A45F0000}"/>
    <cellStyle name="Normal 28 2 9" xfId="25160" xr:uid="{00000000-0005-0000-0000-0000A55F0000}"/>
    <cellStyle name="Normal 28 20" xfId="25161" xr:uid="{00000000-0005-0000-0000-0000A65F0000}"/>
    <cellStyle name="Normal 28 21" xfId="25162" xr:uid="{00000000-0005-0000-0000-0000A75F0000}"/>
    <cellStyle name="Normal 28 22" xfId="25163" xr:uid="{00000000-0005-0000-0000-0000A85F0000}"/>
    <cellStyle name="Normal 28 23" xfId="25164" xr:uid="{00000000-0005-0000-0000-0000A95F0000}"/>
    <cellStyle name="Normal 28 24" xfId="25165" xr:uid="{00000000-0005-0000-0000-0000AA5F0000}"/>
    <cellStyle name="Normal 28 25" xfId="25166" xr:uid="{00000000-0005-0000-0000-0000AB5F0000}"/>
    <cellStyle name="Normal 28 26" xfId="25167" xr:uid="{00000000-0005-0000-0000-0000AC5F0000}"/>
    <cellStyle name="Normal 28 27" xfId="25168" xr:uid="{00000000-0005-0000-0000-0000AD5F0000}"/>
    <cellStyle name="Normal 28 28" xfId="25169" xr:uid="{00000000-0005-0000-0000-0000AE5F0000}"/>
    <cellStyle name="Normal 28 29" xfId="25170" xr:uid="{00000000-0005-0000-0000-0000AF5F0000}"/>
    <cellStyle name="Normal 28 3" xfId="405" xr:uid="{00000000-0005-0000-0000-0000B05F0000}"/>
    <cellStyle name="Normal 28 3 10" xfId="25171" xr:uid="{00000000-0005-0000-0000-0000B15F0000}"/>
    <cellStyle name="Normal 28 3 11" xfId="25172" xr:uid="{00000000-0005-0000-0000-0000B25F0000}"/>
    <cellStyle name="Normal 28 3 12" xfId="25173" xr:uid="{00000000-0005-0000-0000-0000B35F0000}"/>
    <cellStyle name="Normal 28 3 2" xfId="25174" xr:uid="{00000000-0005-0000-0000-0000B45F0000}"/>
    <cellStyle name="Normal 28 3 2 10" xfId="25175" xr:uid="{00000000-0005-0000-0000-0000B55F0000}"/>
    <cellStyle name="Normal 28 3 2 2" xfId="25176" xr:uid="{00000000-0005-0000-0000-0000B65F0000}"/>
    <cellStyle name="Normal 28 3 2 2 2" xfId="25177" xr:uid="{00000000-0005-0000-0000-0000B75F0000}"/>
    <cellStyle name="Normal 28 3 2 2 2 2" xfId="25178" xr:uid="{00000000-0005-0000-0000-0000B85F0000}"/>
    <cellStyle name="Normal 28 3 2 2 2 2 2" xfId="25179" xr:uid="{00000000-0005-0000-0000-0000B95F0000}"/>
    <cellStyle name="Normal 28 3 2 2 2 2 3" xfId="25180" xr:uid="{00000000-0005-0000-0000-0000BA5F0000}"/>
    <cellStyle name="Normal 28 3 2 2 2 3" xfId="25181" xr:uid="{00000000-0005-0000-0000-0000BB5F0000}"/>
    <cellStyle name="Normal 28 3 2 2 3" xfId="25182" xr:uid="{00000000-0005-0000-0000-0000BC5F0000}"/>
    <cellStyle name="Normal 28 3 2 2 3 2" xfId="25183" xr:uid="{00000000-0005-0000-0000-0000BD5F0000}"/>
    <cellStyle name="Normal 28 3 2 2 3 3" xfId="25184" xr:uid="{00000000-0005-0000-0000-0000BE5F0000}"/>
    <cellStyle name="Normal 28 3 2 2 4" xfId="25185" xr:uid="{00000000-0005-0000-0000-0000BF5F0000}"/>
    <cellStyle name="Normal 28 3 2 2 5" xfId="25186" xr:uid="{00000000-0005-0000-0000-0000C05F0000}"/>
    <cellStyle name="Normal 28 3 2 2 6" xfId="25187" xr:uid="{00000000-0005-0000-0000-0000C15F0000}"/>
    <cellStyle name="Normal 28 3 2 3" xfId="25188" xr:uid="{00000000-0005-0000-0000-0000C25F0000}"/>
    <cellStyle name="Normal 28 3 2 3 2" xfId="25189" xr:uid="{00000000-0005-0000-0000-0000C35F0000}"/>
    <cellStyle name="Normal 28 3 2 3 2 2" xfId="25190" xr:uid="{00000000-0005-0000-0000-0000C45F0000}"/>
    <cellStyle name="Normal 28 3 2 3 2 3" xfId="25191" xr:uid="{00000000-0005-0000-0000-0000C55F0000}"/>
    <cellStyle name="Normal 28 3 2 3 3" xfId="25192" xr:uid="{00000000-0005-0000-0000-0000C65F0000}"/>
    <cellStyle name="Normal 28 3 2 4" xfId="25193" xr:uid="{00000000-0005-0000-0000-0000C75F0000}"/>
    <cellStyle name="Normal 28 3 2 4 2" xfId="25194" xr:uid="{00000000-0005-0000-0000-0000C85F0000}"/>
    <cellStyle name="Normal 28 3 2 4 3" xfId="25195" xr:uid="{00000000-0005-0000-0000-0000C95F0000}"/>
    <cellStyle name="Normal 28 3 2 5" xfId="25196" xr:uid="{00000000-0005-0000-0000-0000CA5F0000}"/>
    <cellStyle name="Normal 28 3 2 5 2" xfId="25197" xr:uid="{00000000-0005-0000-0000-0000CB5F0000}"/>
    <cellStyle name="Normal 28 3 2 6" xfId="25198" xr:uid="{00000000-0005-0000-0000-0000CC5F0000}"/>
    <cellStyle name="Normal 28 3 2 7" xfId="25199" xr:uid="{00000000-0005-0000-0000-0000CD5F0000}"/>
    <cellStyle name="Normal 28 3 2 8" xfId="25200" xr:uid="{00000000-0005-0000-0000-0000CE5F0000}"/>
    <cellStyle name="Normal 28 3 2 9" xfId="25201" xr:uid="{00000000-0005-0000-0000-0000CF5F0000}"/>
    <cellStyle name="Normal 28 3 2_Age_Gender" xfId="25202" xr:uid="{00000000-0005-0000-0000-0000D05F0000}"/>
    <cellStyle name="Normal 28 3 3" xfId="25203" xr:uid="{00000000-0005-0000-0000-0000D15F0000}"/>
    <cellStyle name="Normal 28 3 3 2" xfId="25204" xr:uid="{00000000-0005-0000-0000-0000D25F0000}"/>
    <cellStyle name="Normal 28 3 3 2 2" xfId="25205" xr:uid="{00000000-0005-0000-0000-0000D35F0000}"/>
    <cellStyle name="Normal 28 3 3 2 2 2" xfId="25206" xr:uid="{00000000-0005-0000-0000-0000D45F0000}"/>
    <cellStyle name="Normal 28 3 3 2 2 3" xfId="25207" xr:uid="{00000000-0005-0000-0000-0000D55F0000}"/>
    <cellStyle name="Normal 28 3 3 2 3" xfId="25208" xr:uid="{00000000-0005-0000-0000-0000D65F0000}"/>
    <cellStyle name="Normal 28 3 3 3" xfId="25209" xr:uid="{00000000-0005-0000-0000-0000D75F0000}"/>
    <cellStyle name="Normal 28 3 3 3 2" xfId="25210" xr:uid="{00000000-0005-0000-0000-0000D85F0000}"/>
    <cellStyle name="Normal 28 3 3 3 3" xfId="25211" xr:uid="{00000000-0005-0000-0000-0000D95F0000}"/>
    <cellStyle name="Normal 28 3 3 4" xfId="25212" xr:uid="{00000000-0005-0000-0000-0000DA5F0000}"/>
    <cellStyle name="Normal 28 3 3 5" xfId="25213" xr:uid="{00000000-0005-0000-0000-0000DB5F0000}"/>
    <cellStyle name="Normal 28 3 3 6" xfId="25214" xr:uid="{00000000-0005-0000-0000-0000DC5F0000}"/>
    <cellStyle name="Normal 28 3 4" xfId="25215" xr:uid="{00000000-0005-0000-0000-0000DD5F0000}"/>
    <cellStyle name="Normal 28 3 4 2" xfId="25216" xr:uid="{00000000-0005-0000-0000-0000DE5F0000}"/>
    <cellStyle name="Normal 28 3 4 2 2" xfId="25217" xr:uid="{00000000-0005-0000-0000-0000DF5F0000}"/>
    <cellStyle name="Normal 28 3 4 2 3" xfId="25218" xr:uid="{00000000-0005-0000-0000-0000E05F0000}"/>
    <cellStyle name="Normal 28 3 4 3" xfId="25219" xr:uid="{00000000-0005-0000-0000-0000E15F0000}"/>
    <cellStyle name="Normal 28 3 4 4" xfId="25220" xr:uid="{00000000-0005-0000-0000-0000E25F0000}"/>
    <cellStyle name="Normal 28 3 4 5" xfId="25221" xr:uid="{00000000-0005-0000-0000-0000E35F0000}"/>
    <cellStyle name="Normal 28 3 5" xfId="25222" xr:uid="{00000000-0005-0000-0000-0000E45F0000}"/>
    <cellStyle name="Normal 28 3 5 2" xfId="25223" xr:uid="{00000000-0005-0000-0000-0000E55F0000}"/>
    <cellStyle name="Normal 28 3 5 2 2" xfId="25224" xr:uid="{00000000-0005-0000-0000-0000E65F0000}"/>
    <cellStyle name="Normal 28 3 5 2 3" xfId="25225" xr:uid="{00000000-0005-0000-0000-0000E75F0000}"/>
    <cellStyle name="Normal 28 3 5 3" xfId="25226" xr:uid="{00000000-0005-0000-0000-0000E85F0000}"/>
    <cellStyle name="Normal 28 3 6" xfId="25227" xr:uid="{00000000-0005-0000-0000-0000E95F0000}"/>
    <cellStyle name="Normal 28 3 6 2" xfId="25228" xr:uid="{00000000-0005-0000-0000-0000EA5F0000}"/>
    <cellStyle name="Normal 28 3 6 3" xfId="25229" xr:uid="{00000000-0005-0000-0000-0000EB5F0000}"/>
    <cellStyle name="Normal 28 3 7" xfId="25230" xr:uid="{00000000-0005-0000-0000-0000EC5F0000}"/>
    <cellStyle name="Normal 28 3 7 2" xfId="25231" xr:uid="{00000000-0005-0000-0000-0000ED5F0000}"/>
    <cellStyle name="Normal 28 3 8" xfId="25232" xr:uid="{00000000-0005-0000-0000-0000EE5F0000}"/>
    <cellStyle name="Normal 28 3 9" xfId="25233" xr:uid="{00000000-0005-0000-0000-0000EF5F0000}"/>
    <cellStyle name="Normal 28 3_Age_Gender" xfId="25234" xr:uid="{00000000-0005-0000-0000-0000F05F0000}"/>
    <cellStyle name="Normal 28 30" xfId="25235" xr:uid="{00000000-0005-0000-0000-0000F15F0000}"/>
    <cellStyle name="Normal 28 31" xfId="25236" xr:uid="{00000000-0005-0000-0000-0000F25F0000}"/>
    <cellStyle name="Normal 28 32" xfId="25237" xr:uid="{00000000-0005-0000-0000-0000F35F0000}"/>
    <cellStyle name="Normal 28 33" xfId="25238" xr:uid="{00000000-0005-0000-0000-0000F45F0000}"/>
    <cellStyle name="Normal 28 34" xfId="25239" xr:uid="{00000000-0005-0000-0000-0000F55F0000}"/>
    <cellStyle name="Normal 28 35" xfId="25240" xr:uid="{00000000-0005-0000-0000-0000F65F0000}"/>
    <cellStyle name="Normal 28 36" xfId="25241" xr:uid="{00000000-0005-0000-0000-0000F75F0000}"/>
    <cellStyle name="Normal 28 37" xfId="25242" xr:uid="{00000000-0005-0000-0000-0000F85F0000}"/>
    <cellStyle name="Normal 28 38" xfId="25243" xr:uid="{00000000-0005-0000-0000-0000F95F0000}"/>
    <cellStyle name="Normal 28 39" xfId="25244" xr:uid="{00000000-0005-0000-0000-0000FA5F0000}"/>
    <cellStyle name="Normal 28 4" xfId="406" xr:uid="{00000000-0005-0000-0000-0000FB5F0000}"/>
    <cellStyle name="Normal 28 4 10" xfId="25245" xr:uid="{00000000-0005-0000-0000-0000FC5F0000}"/>
    <cellStyle name="Normal 28 4 11" xfId="25246" xr:uid="{00000000-0005-0000-0000-0000FD5F0000}"/>
    <cellStyle name="Normal 28 4 12" xfId="25247" xr:uid="{00000000-0005-0000-0000-0000FE5F0000}"/>
    <cellStyle name="Normal 28 4 2" xfId="25248" xr:uid="{00000000-0005-0000-0000-0000FF5F0000}"/>
    <cellStyle name="Normal 28 4 2 10" xfId="25249" xr:uid="{00000000-0005-0000-0000-000000600000}"/>
    <cellStyle name="Normal 28 4 2 2" xfId="25250" xr:uid="{00000000-0005-0000-0000-000001600000}"/>
    <cellStyle name="Normal 28 4 2 2 2" xfId="25251" xr:uid="{00000000-0005-0000-0000-000002600000}"/>
    <cellStyle name="Normal 28 4 2 2 2 2" xfId="25252" xr:uid="{00000000-0005-0000-0000-000003600000}"/>
    <cellStyle name="Normal 28 4 2 2 2 2 2" xfId="25253" xr:uid="{00000000-0005-0000-0000-000004600000}"/>
    <cellStyle name="Normal 28 4 2 2 2 2 3" xfId="25254" xr:uid="{00000000-0005-0000-0000-000005600000}"/>
    <cellStyle name="Normal 28 4 2 2 2 3" xfId="25255" xr:uid="{00000000-0005-0000-0000-000006600000}"/>
    <cellStyle name="Normal 28 4 2 2 3" xfId="25256" xr:uid="{00000000-0005-0000-0000-000007600000}"/>
    <cellStyle name="Normal 28 4 2 2 3 2" xfId="25257" xr:uid="{00000000-0005-0000-0000-000008600000}"/>
    <cellStyle name="Normal 28 4 2 2 3 3" xfId="25258" xr:uid="{00000000-0005-0000-0000-000009600000}"/>
    <cellStyle name="Normal 28 4 2 2 4" xfId="25259" xr:uid="{00000000-0005-0000-0000-00000A600000}"/>
    <cellStyle name="Normal 28 4 2 2 5" xfId="25260" xr:uid="{00000000-0005-0000-0000-00000B600000}"/>
    <cellStyle name="Normal 28 4 2 2 6" xfId="25261" xr:uid="{00000000-0005-0000-0000-00000C600000}"/>
    <cellStyle name="Normal 28 4 2 3" xfId="25262" xr:uid="{00000000-0005-0000-0000-00000D600000}"/>
    <cellStyle name="Normal 28 4 2 3 2" xfId="25263" xr:uid="{00000000-0005-0000-0000-00000E600000}"/>
    <cellStyle name="Normal 28 4 2 3 2 2" xfId="25264" xr:uid="{00000000-0005-0000-0000-00000F600000}"/>
    <cellStyle name="Normal 28 4 2 3 2 3" xfId="25265" xr:uid="{00000000-0005-0000-0000-000010600000}"/>
    <cellStyle name="Normal 28 4 2 3 3" xfId="25266" xr:uid="{00000000-0005-0000-0000-000011600000}"/>
    <cellStyle name="Normal 28 4 2 4" xfId="25267" xr:uid="{00000000-0005-0000-0000-000012600000}"/>
    <cellStyle name="Normal 28 4 2 4 2" xfId="25268" xr:uid="{00000000-0005-0000-0000-000013600000}"/>
    <cellStyle name="Normal 28 4 2 4 3" xfId="25269" xr:uid="{00000000-0005-0000-0000-000014600000}"/>
    <cellStyle name="Normal 28 4 2 5" xfId="25270" xr:uid="{00000000-0005-0000-0000-000015600000}"/>
    <cellStyle name="Normal 28 4 2 5 2" xfId="25271" xr:uid="{00000000-0005-0000-0000-000016600000}"/>
    <cellStyle name="Normal 28 4 2 6" xfId="25272" xr:uid="{00000000-0005-0000-0000-000017600000}"/>
    <cellStyle name="Normal 28 4 2 7" xfId="25273" xr:uid="{00000000-0005-0000-0000-000018600000}"/>
    <cellStyle name="Normal 28 4 2 8" xfId="25274" xr:uid="{00000000-0005-0000-0000-000019600000}"/>
    <cellStyle name="Normal 28 4 2 9" xfId="25275" xr:uid="{00000000-0005-0000-0000-00001A600000}"/>
    <cellStyle name="Normal 28 4 2_Age_Gender" xfId="25276" xr:uid="{00000000-0005-0000-0000-00001B600000}"/>
    <cellStyle name="Normal 28 4 3" xfId="25277" xr:uid="{00000000-0005-0000-0000-00001C600000}"/>
    <cellStyle name="Normal 28 4 3 2" xfId="25278" xr:uid="{00000000-0005-0000-0000-00001D600000}"/>
    <cellStyle name="Normal 28 4 3 2 2" xfId="25279" xr:uid="{00000000-0005-0000-0000-00001E600000}"/>
    <cellStyle name="Normal 28 4 3 2 2 2" xfId="25280" xr:uid="{00000000-0005-0000-0000-00001F600000}"/>
    <cellStyle name="Normal 28 4 3 2 2 3" xfId="25281" xr:uid="{00000000-0005-0000-0000-000020600000}"/>
    <cellStyle name="Normal 28 4 3 2 3" xfId="25282" xr:uid="{00000000-0005-0000-0000-000021600000}"/>
    <cellStyle name="Normal 28 4 3 3" xfId="25283" xr:uid="{00000000-0005-0000-0000-000022600000}"/>
    <cellStyle name="Normal 28 4 3 3 2" xfId="25284" xr:uid="{00000000-0005-0000-0000-000023600000}"/>
    <cellStyle name="Normal 28 4 3 3 3" xfId="25285" xr:uid="{00000000-0005-0000-0000-000024600000}"/>
    <cellStyle name="Normal 28 4 3 4" xfId="25286" xr:uid="{00000000-0005-0000-0000-000025600000}"/>
    <cellStyle name="Normal 28 4 3 5" xfId="25287" xr:uid="{00000000-0005-0000-0000-000026600000}"/>
    <cellStyle name="Normal 28 4 3 6" xfId="25288" xr:uid="{00000000-0005-0000-0000-000027600000}"/>
    <cellStyle name="Normal 28 4 4" xfId="25289" xr:uid="{00000000-0005-0000-0000-000028600000}"/>
    <cellStyle name="Normal 28 4 4 2" xfId="25290" xr:uid="{00000000-0005-0000-0000-000029600000}"/>
    <cellStyle name="Normal 28 4 4 2 2" xfId="25291" xr:uid="{00000000-0005-0000-0000-00002A600000}"/>
    <cellStyle name="Normal 28 4 4 2 3" xfId="25292" xr:uid="{00000000-0005-0000-0000-00002B600000}"/>
    <cellStyle name="Normal 28 4 4 3" xfId="25293" xr:uid="{00000000-0005-0000-0000-00002C600000}"/>
    <cellStyle name="Normal 28 4 4 4" xfId="25294" xr:uid="{00000000-0005-0000-0000-00002D600000}"/>
    <cellStyle name="Normal 28 4 4 5" xfId="25295" xr:uid="{00000000-0005-0000-0000-00002E600000}"/>
    <cellStyle name="Normal 28 4 5" xfId="25296" xr:uid="{00000000-0005-0000-0000-00002F600000}"/>
    <cellStyle name="Normal 28 4 5 2" xfId="25297" xr:uid="{00000000-0005-0000-0000-000030600000}"/>
    <cellStyle name="Normal 28 4 5 2 2" xfId="25298" xr:uid="{00000000-0005-0000-0000-000031600000}"/>
    <cellStyle name="Normal 28 4 5 2 3" xfId="25299" xr:uid="{00000000-0005-0000-0000-000032600000}"/>
    <cellStyle name="Normal 28 4 5 3" xfId="25300" xr:uid="{00000000-0005-0000-0000-000033600000}"/>
    <cellStyle name="Normal 28 4 6" xfId="25301" xr:uid="{00000000-0005-0000-0000-000034600000}"/>
    <cellStyle name="Normal 28 4 6 2" xfId="25302" xr:uid="{00000000-0005-0000-0000-000035600000}"/>
    <cellStyle name="Normal 28 4 6 3" xfId="25303" xr:uid="{00000000-0005-0000-0000-000036600000}"/>
    <cellStyle name="Normal 28 4 7" xfId="25304" xr:uid="{00000000-0005-0000-0000-000037600000}"/>
    <cellStyle name="Normal 28 4 7 2" xfId="25305" xr:uid="{00000000-0005-0000-0000-000038600000}"/>
    <cellStyle name="Normal 28 4 8" xfId="25306" xr:uid="{00000000-0005-0000-0000-000039600000}"/>
    <cellStyle name="Normal 28 4 9" xfId="25307" xr:uid="{00000000-0005-0000-0000-00003A600000}"/>
    <cellStyle name="Normal 28 4_Age_Gender" xfId="25308" xr:uid="{00000000-0005-0000-0000-00003B600000}"/>
    <cellStyle name="Normal 28 40" xfId="25309" xr:uid="{00000000-0005-0000-0000-00003C600000}"/>
    <cellStyle name="Normal 28 41" xfId="25310" xr:uid="{00000000-0005-0000-0000-00003D600000}"/>
    <cellStyle name="Normal 28 42" xfId="25311" xr:uid="{00000000-0005-0000-0000-00003E600000}"/>
    <cellStyle name="Normal 28 43" xfId="25312" xr:uid="{00000000-0005-0000-0000-00003F600000}"/>
    <cellStyle name="Normal 28 44" xfId="25313" xr:uid="{00000000-0005-0000-0000-000040600000}"/>
    <cellStyle name="Normal 28 45" xfId="25314" xr:uid="{00000000-0005-0000-0000-000041600000}"/>
    <cellStyle name="Normal 28 46" xfId="25315" xr:uid="{00000000-0005-0000-0000-000042600000}"/>
    <cellStyle name="Normal 28 47" xfId="25316" xr:uid="{00000000-0005-0000-0000-000043600000}"/>
    <cellStyle name="Normal 28 48" xfId="25317" xr:uid="{00000000-0005-0000-0000-000044600000}"/>
    <cellStyle name="Normal 28 49" xfId="25318" xr:uid="{00000000-0005-0000-0000-000045600000}"/>
    <cellStyle name="Normal 28 5" xfId="407" xr:uid="{00000000-0005-0000-0000-000046600000}"/>
    <cellStyle name="Normal 28 5 10" xfId="25319" xr:uid="{00000000-0005-0000-0000-000047600000}"/>
    <cellStyle name="Normal 28 5 11" xfId="25320" xr:uid="{00000000-0005-0000-0000-000048600000}"/>
    <cellStyle name="Normal 28 5 12" xfId="25321" xr:uid="{00000000-0005-0000-0000-000049600000}"/>
    <cellStyle name="Normal 28 5 2" xfId="25322" xr:uid="{00000000-0005-0000-0000-00004A600000}"/>
    <cellStyle name="Normal 28 5 2 10" xfId="25323" xr:uid="{00000000-0005-0000-0000-00004B600000}"/>
    <cellStyle name="Normal 28 5 2 2" xfId="25324" xr:uid="{00000000-0005-0000-0000-00004C600000}"/>
    <cellStyle name="Normal 28 5 2 2 2" xfId="25325" xr:uid="{00000000-0005-0000-0000-00004D600000}"/>
    <cellStyle name="Normal 28 5 2 2 2 2" xfId="25326" xr:uid="{00000000-0005-0000-0000-00004E600000}"/>
    <cellStyle name="Normal 28 5 2 2 2 2 2" xfId="25327" xr:uid="{00000000-0005-0000-0000-00004F600000}"/>
    <cellStyle name="Normal 28 5 2 2 2 2 3" xfId="25328" xr:uid="{00000000-0005-0000-0000-000050600000}"/>
    <cellStyle name="Normal 28 5 2 2 2 3" xfId="25329" xr:uid="{00000000-0005-0000-0000-000051600000}"/>
    <cellStyle name="Normal 28 5 2 2 3" xfId="25330" xr:uid="{00000000-0005-0000-0000-000052600000}"/>
    <cellStyle name="Normal 28 5 2 2 3 2" xfId="25331" xr:uid="{00000000-0005-0000-0000-000053600000}"/>
    <cellStyle name="Normal 28 5 2 2 3 3" xfId="25332" xr:uid="{00000000-0005-0000-0000-000054600000}"/>
    <cellStyle name="Normal 28 5 2 2 4" xfId="25333" xr:uid="{00000000-0005-0000-0000-000055600000}"/>
    <cellStyle name="Normal 28 5 2 2 5" xfId="25334" xr:uid="{00000000-0005-0000-0000-000056600000}"/>
    <cellStyle name="Normal 28 5 2 2 6" xfId="25335" xr:uid="{00000000-0005-0000-0000-000057600000}"/>
    <cellStyle name="Normal 28 5 2 3" xfId="25336" xr:uid="{00000000-0005-0000-0000-000058600000}"/>
    <cellStyle name="Normal 28 5 2 3 2" xfId="25337" xr:uid="{00000000-0005-0000-0000-000059600000}"/>
    <cellStyle name="Normal 28 5 2 3 2 2" xfId="25338" xr:uid="{00000000-0005-0000-0000-00005A600000}"/>
    <cellStyle name="Normal 28 5 2 3 2 3" xfId="25339" xr:uid="{00000000-0005-0000-0000-00005B600000}"/>
    <cellStyle name="Normal 28 5 2 3 3" xfId="25340" xr:uid="{00000000-0005-0000-0000-00005C600000}"/>
    <cellStyle name="Normal 28 5 2 4" xfId="25341" xr:uid="{00000000-0005-0000-0000-00005D600000}"/>
    <cellStyle name="Normal 28 5 2 4 2" xfId="25342" xr:uid="{00000000-0005-0000-0000-00005E600000}"/>
    <cellStyle name="Normal 28 5 2 4 3" xfId="25343" xr:uid="{00000000-0005-0000-0000-00005F600000}"/>
    <cellStyle name="Normal 28 5 2 5" xfId="25344" xr:uid="{00000000-0005-0000-0000-000060600000}"/>
    <cellStyle name="Normal 28 5 2 5 2" xfId="25345" xr:uid="{00000000-0005-0000-0000-000061600000}"/>
    <cellStyle name="Normal 28 5 2 6" xfId="25346" xr:uid="{00000000-0005-0000-0000-000062600000}"/>
    <cellStyle name="Normal 28 5 2 7" xfId="25347" xr:uid="{00000000-0005-0000-0000-000063600000}"/>
    <cellStyle name="Normal 28 5 2 8" xfId="25348" xr:uid="{00000000-0005-0000-0000-000064600000}"/>
    <cellStyle name="Normal 28 5 2 9" xfId="25349" xr:uid="{00000000-0005-0000-0000-000065600000}"/>
    <cellStyle name="Normal 28 5 2_Age_Gender" xfId="25350" xr:uid="{00000000-0005-0000-0000-000066600000}"/>
    <cellStyle name="Normal 28 5 3" xfId="25351" xr:uid="{00000000-0005-0000-0000-000067600000}"/>
    <cellStyle name="Normal 28 5 3 2" xfId="25352" xr:uid="{00000000-0005-0000-0000-000068600000}"/>
    <cellStyle name="Normal 28 5 3 2 2" xfId="25353" xr:uid="{00000000-0005-0000-0000-000069600000}"/>
    <cellStyle name="Normal 28 5 3 2 2 2" xfId="25354" xr:uid="{00000000-0005-0000-0000-00006A600000}"/>
    <cellStyle name="Normal 28 5 3 2 2 3" xfId="25355" xr:uid="{00000000-0005-0000-0000-00006B600000}"/>
    <cellStyle name="Normal 28 5 3 2 3" xfId="25356" xr:uid="{00000000-0005-0000-0000-00006C600000}"/>
    <cellStyle name="Normal 28 5 3 3" xfId="25357" xr:uid="{00000000-0005-0000-0000-00006D600000}"/>
    <cellStyle name="Normal 28 5 3 3 2" xfId="25358" xr:uid="{00000000-0005-0000-0000-00006E600000}"/>
    <cellStyle name="Normal 28 5 3 3 3" xfId="25359" xr:uid="{00000000-0005-0000-0000-00006F600000}"/>
    <cellStyle name="Normal 28 5 3 4" xfId="25360" xr:uid="{00000000-0005-0000-0000-000070600000}"/>
    <cellStyle name="Normal 28 5 3 5" xfId="25361" xr:uid="{00000000-0005-0000-0000-000071600000}"/>
    <cellStyle name="Normal 28 5 3 6" xfId="25362" xr:uid="{00000000-0005-0000-0000-000072600000}"/>
    <cellStyle name="Normal 28 5 4" xfId="25363" xr:uid="{00000000-0005-0000-0000-000073600000}"/>
    <cellStyle name="Normal 28 5 4 2" xfId="25364" xr:uid="{00000000-0005-0000-0000-000074600000}"/>
    <cellStyle name="Normal 28 5 4 2 2" xfId="25365" xr:uid="{00000000-0005-0000-0000-000075600000}"/>
    <cellStyle name="Normal 28 5 4 2 3" xfId="25366" xr:uid="{00000000-0005-0000-0000-000076600000}"/>
    <cellStyle name="Normal 28 5 4 3" xfId="25367" xr:uid="{00000000-0005-0000-0000-000077600000}"/>
    <cellStyle name="Normal 28 5 4 4" xfId="25368" xr:uid="{00000000-0005-0000-0000-000078600000}"/>
    <cellStyle name="Normal 28 5 4 5" xfId="25369" xr:uid="{00000000-0005-0000-0000-000079600000}"/>
    <cellStyle name="Normal 28 5 5" xfId="25370" xr:uid="{00000000-0005-0000-0000-00007A600000}"/>
    <cellStyle name="Normal 28 5 5 2" xfId="25371" xr:uid="{00000000-0005-0000-0000-00007B600000}"/>
    <cellStyle name="Normal 28 5 5 2 2" xfId="25372" xr:uid="{00000000-0005-0000-0000-00007C600000}"/>
    <cellStyle name="Normal 28 5 5 2 3" xfId="25373" xr:uid="{00000000-0005-0000-0000-00007D600000}"/>
    <cellStyle name="Normal 28 5 5 3" xfId="25374" xr:uid="{00000000-0005-0000-0000-00007E600000}"/>
    <cellStyle name="Normal 28 5 6" xfId="25375" xr:uid="{00000000-0005-0000-0000-00007F600000}"/>
    <cellStyle name="Normal 28 5 6 2" xfId="25376" xr:uid="{00000000-0005-0000-0000-000080600000}"/>
    <cellStyle name="Normal 28 5 6 3" xfId="25377" xr:uid="{00000000-0005-0000-0000-000081600000}"/>
    <cellStyle name="Normal 28 5 7" xfId="25378" xr:uid="{00000000-0005-0000-0000-000082600000}"/>
    <cellStyle name="Normal 28 5 7 2" xfId="25379" xr:uid="{00000000-0005-0000-0000-000083600000}"/>
    <cellStyle name="Normal 28 5 8" xfId="25380" xr:uid="{00000000-0005-0000-0000-000084600000}"/>
    <cellStyle name="Normal 28 5 9" xfId="25381" xr:uid="{00000000-0005-0000-0000-000085600000}"/>
    <cellStyle name="Normal 28 5_Age_Gender" xfId="25382" xr:uid="{00000000-0005-0000-0000-000086600000}"/>
    <cellStyle name="Normal 28 50" xfId="25383" xr:uid="{00000000-0005-0000-0000-000087600000}"/>
    <cellStyle name="Normal 28 51" xfId="25384" xr:uid="{00000000-0005-0000-0000-000088600000}"/>
    <cellStyle name="Normal 28 52" xfId="25385" xr:uid="{00000000-0005-0000-0000-000089600000}"/>
    <cellStyle name="Normal 28 53" xfId="25386" xr:uid="{00000000-0005-0000-0000-00008A600000}"/>
    <cellStyle name="Normal 28 54" xfId="25387" xr:uid="{00000000-0005-0000-0000-00008B600000}"/>
    <cellStyle name="Normal 28 55" xfId="25388" xr:uid="{00000000-0005-0000-0000-00008C600000}"/>
    <cellStyle name="Normal 28 56" xfId="25389" xr:uid="{00000000-0005-0000-0000-00008D600000}"/>
    <cellStyle name="Normal 28 57" xfId="25390" xr:uid="{00000000-0005-0000-0000-00008E600000}"/>
    <cellStyle name="Normal 28 58" xfId="25391" xr:uid="{00000000-0005-0000-0000-00008F600000}"/>
    <cellStyle name="Normal 28 59" xfId="25392" xr:uid="{00000000-0005-0000-0000-000090600000}"/>
    <cellStyle name="Normal 28 6" xfId="408" xr:uid="{00000000-0005-0000-0000-000091600000}"/>
    <cellStyle name="Normal 28 6 10" xfId="25393" xr:uid="{00000000-0005-0000-0000-000092600000}"/>
    <cellStyle name="Normal 28 6 11" xfId="25394" xr:uid="{00000000-0005-0000-0000-000093600000}"/>
    <cellStyle name="Normal 28 6 12" xfId="25395" xr:uid="{00000000-0005-0000-0000-000094600000}"/>
    <cellStyle name="Normal 28 6 2" xfId="25396" xr:uid="{00000000-0005-0000-0000-000095600000}"/>
    <cellStyle name="Normal 28 6 2 10" xfId="25397" xr:uid="{00000000-0005-0000-0000-000096600000}"/>
    <cellStyle name="Normal 28 6 2 2" xfId="25398" xr:uid="{00000000-0005-0000-0000-000097600000}"/>
    <cellStyle name="Normal 28 6 2 2 2" xfId="25399" xr:uid="{00000000-0005-0000-0000-000098600000}"/>
    <cellStyle name="Normal 28 6 2 2 2 2" xfId="25400" xr:uid="{00000000-0005-0000-0000-000099600000}"/>
    <cellStyle name="Normal 28 6 2 2 2 2 2" xfId="25401" xr:uid="{00000000-0005-0000-0000-00009A600000}"/>
    <cellStyle name="Normal 28 6 2 2 2 2 3" xfId="25402" xr:uid="{00000000-0005-0000-0000-00009B600000}"/>
    <cellStyle name="Normal 28 6 2 2 2 3" xfId="25403" xr:uid="{00000000-0005-0000-0000-00009C600000}"/>
    <cellStyle name="Normal 28 6 2 2 3" xfId="25404" xr:uid="{00000000-0005-0000-0000-00009D600000}"/>
    <cellStyle name="Normal 28 6 2 2 3 2" xfId="25405" xr:uid="{00000000-0005-0000-0000-00009E600000}"/>
    <cellStyle name="Normal 28 6 2 2 3 3" xfId="25406" xr:uid="{00000000-0005-0000-0000-00009F600000}"/>
    <cellStyle name="Normal 28 6 2 2 4" xfId="25407" xr:uid="{00000000-0005-0000-0000-0000A0600000}"/>
    <cellStyle name="Normal 28 6 2 2 5" xfId="25408" xr:uid="{00000000-0005-0000-0000-0000A1600000}"/>
    <cellStyle name="Normal 28 6 2 2 6" xfId="25409" xr:uid="{00000000-0005-0000-0000-0000A2600000}"/>
    <cellStyle name="Normal 28 6 2 3" xfId="25410" xr:uid="{00000000-0005-0000-0000-0000A3600000}"/>
    <cellStyle name="Normal 28 6 2 3 2" xfId="25411" xr:uid="{00000000-0005-0000-0000-0000A4600000}"/>
    <cellStyle name="Normal 28 6 2 3 2 2" xfId="25412" xr:uid="{00000000-0005-0000-0000-0000A5600000}"/>
    <cellStyle name="Normal 28 6 2 3 2 3" xfId="25413" xr:uid="{00000000-0005-0000-0000-0000A6600000}"/>
    <cellStyle name="Normal 28 6 2 3 3" xfId="25414" xr:uid="{00000000-0005-0000-0000-0000A7600000}"/>
    <cellStyle name="Normal 28 6 2 4" xfId="25415" xr:uid="{00000000-0005-0000-0000-0000A8600000}"/>
    <cellStyle name="Normal 28 6 2 4 2" xfId="25416" xr:uid="{00000000-0005-0000-0000-0000A9600000}"/>
    <cellStyle name="Normal 28 6 2 4 3" xfId="25417" xr:uid="{00000000-0005-0000-0000-0000AA600000}"/>
    <cellStyle name="Normal 28 6 2 5" xfId="25418" xr:uid="{00000000-0005-0000-0000-0000AB600000}"/>
    <cellStyle name="Normal 28 6 2 5 2" xfId="25419" xr:uid="{00000000-0005-0000-0000-0000AC600000}"/>
    <cellStyle name="Normal 28 6 2 6" xfId="25420" xr:uid="{00000000-0005-0000-0000-0000AD600000}"/>
    <cellStyle name="Normal 28 6 2 7" xfId="25421" xr:uid="{00000000-0005-0000-0000-0000AE600000}"/>
    <cellStyle name="Normal 28 6 2 8" xfId="25422" xr:uid="{00000000-0005-0000-0000-0000AF600000}"/>
    <cellStyle name="Normal 28 6 2 9" xfId="25423" xr:uid="{00000000-0005-0000-0000-0000B0600000}"/>
    <cellStyle name="Normal 28 6 2_Age_Gender" xfId="25424" xr:uid="{00000000-0005-0000-0000-0000B1600000}"/>
    <cellStyle name="Normal 28 6 3" xfId="25425" xr:uid="{00000000-0005-0000-0000-0000B2600000}"/>
    <cellStyle name="Normal 28 6 3 2" xfId="25426" xr:uid="{00000000-0005-0000-0000-0000B3600000}"/>
    <cellStyle name="Normal 28 6 3 2 2" xfId="25427" xr:uid="{00000000-0005-0000-0000-0000B4600000}"/>
    <cellStyle name="Normal 28 6 3 2 2 2" xfId="25428" xr:uid="{00000000-0005-0000-0000-0000B5600000}"/>
    <cellStyle name="Normal 28 6 3 2 2 3" xfId="25429" xr:uid="{00000000-0005-0000-0000-0000B6600000}"/>
    <cellStyle name="Normal 28 6 3 2 3" xfId="25430" xr:uid="{00000000-0005-0000-0000-0000B7600000}"/>
    <cellStyle name="Normal 28 6 3 3" xfId="25431" xr:uid="{00000000-0005-0000-0000-0000B8600000}"/>
    <cellStyle name="Normal 28 6 3 3 2" xfId="25432" xr:uid="{00000000-0005-0000-0000-0000B9600000}"/>
    <cellStyle name="Normal 28 6 3 3 3" xfId="25433" xr:uid="{00000000-0005-0000-0000-0000BA600000}"/>
    <cellStyle name="Normal 28 6 3 4" xfId="25434" xr:uid="{00000000-0005-0000-0000-0000BB600000}"/>
    <cellStyle name="Normal 28 6 3 5" xfId="25435" xr:uid="{00000000-0005-0000-0000-0000BC600000}"/>
    <cellStyle name="Normal 28 6 3 6" xfId="25436" xr:uid="{00000000-0005-0000-0000-0000BD600000}"/>
    <cellStyle name="Normal 28 6 4" xfId="25437" xr:uid="{00000000-0005-0000-0000-0000BE600000}"/>
    <cellStyle name="Normal 28 6 4 2" xfId="25438" xr:uid="{00000000-0005-0000-0000-0000BF600000}"/>
    <cellStyle name="Normal 28 6 4 2 2" xfId="25439" xr:uid="{00000000-0005-0000-0000-0000C0600000}"/>
    <cellStyle name="Normal 28 6 4 2 3" xfId="25440" xr:uid="{00000000-0005-0000-0000-0000C1600000}"/>
    <cellStyle name="Normal 28 6 4 3" xfId="25441" xr:uid="{00000000-0005-0000-0000-0000C2600000}"/>
    <cellStyle name="Normal 28 6 4 4" xfId="25442" xr:uid="{00000000-0005-0000-0000-0000C3600000}"/>
    <cellStyle name="Normal 28 6 4 5" xfId="25443" xr:uid="{00000000-0005-0000-0000-0000C4600000}"/>
    <cellStyle name="Normal 28 6 5" xfId="25444" xr:uid="{00000000-0005-0000-0000-0000C5600000}"/>
    <cellStyle name="Normal 28 6 5 2" xfId="25445" xr:uid="{00000000-0005-0000-0000-0000C6600000}"/>
    <cellStyle name="Normal 28 6 5 2 2" xfId="25446" xr:uid="{00000000-0005-0000-0000-0000C7600000}"/>
    <cellStyle name="Normal 28 6 5 2 3" xfId="25447" xr:uid="{00000000-0005-0000-0000-0000C8600000}"/>
    <cellStyle name="Normal 28 6 5 3" xfId="25448" xr:uid="{00000000-0005-0000-0000-0000C9600000}"/>
    <cellStyle name="Normal 28 6 6" xfId="25449" xr:uid="{00000000-0005-0000-0000-0000CA600000}"/>
    <cellStyle name="Normal 28 6 6 2" xfId="25450" xr:uid="{00000000-0005-0000-0000-0000CB600000}"/>
    <cellStyle name="Normal 28 6 6 3" xfId="25451" xr:uid="{00000000-0005-0000-0000-0000CC600000}"/>
    <cellStyle name="Normal 28 6 7" xfId="25452" xr:uid="{00000000-0005-0000-0000-0000CD600000}"/>
    <cellStyle name="Normal 28 6 7 2" xfId="25453" xr:uid="{00000000-0005-0000-0000-0000CE600000}"/>
    <cellStyle name="Normal 28 6 8" xfId="25454" xr:uid="{00000000-0005-0000-0000-0000CF600000}"/>
    <cellStyle name="Normal 28 6 9" xfId="25455" xr:uid="{00000000-0005-0000-0000-0000D0600000}"/>
    <cellStyle name="Normal 28 6_Age_Gender" xfId="25456" xr:uid="{00000000-0005-0000-0000-0000D1600000}"/>
    <cellStyle name="Normal 28 60" xfId="25457" xr:uid="{00000000-0005-0000-0000-0000D2600000}"/>
    <cellStyle name="Normal 28 61" xfId="25458" xr:uid="{00000000-0005-0000-0000-0000D3600000}"/>
    <cellStyle name="Normal 28 62" xfId="25459" xr:uid="{00000000-0005-0000-0000-0000D4600000}"/>
    <cellStyle name="Normal 28 63" xfId="25460" xr:uid="{00000000-0005-0000-0000-0000D5600000}"/>
    <cellStyle name="Normal 28 64" xfId="25461" xr:uid="{00000000-0005-0000-0000-0000D6600000}"/>
    <cellStyle name="Normal 28 65" xfId="25462" xr:uid="{00000000-0005-0000-0000-0000D7600000}"/>
    <cellStyle name="Normal 28 66" xfId="25463" xr:uid="{00000000-0005-0000-0000-0000D8600000}"/>
    <cellStyle name="Normal 28 7" xfId="409" xr:uid="{00000000-0005-0000-0000-0000D9600000}"/>
    <cellStyle name="Normal 28 7 10" xfId="25464" xr:uid="{00000000-0005-0000-0000-0000DA600000}"/>
    <cellStyle name="Normal 28 7 11" xfId="25465" xr:uid="{00000000-0005-0000-0000-0000DB600000}"/>
    <cellStyle name="Normal 28 7 12" xfId="25466" xr:uid="{00000000-0005-0000-0000-0000DC600000}"/>
    <cellStyle name="Normal 28 7 2" xfId="25467" xr:uid="{00000000-0005-0000-0000-0000DD600000}"/>
    <cellStyle name="Normal 28 7 2 10" xfId="25468" xr:uid="{00000000-0005-0000-0000-0000DE600000}"/>
    <cellStyle name="Normal 28 7 2 2" xfId="25469" xr:uid="{00000000-0005-0000-0000-0000DF600000}"/>
    <cellStyle name="Normal 28 7 2 2 2" xfId="25470" xr:uid="{00000000-0005-0000-0000-0000E0600000}"/>
    <cellStyle name="Normal 28 7 2 2 2 2" xfId="25471" xr:uid="{00000000-0005-0000-0000-0000E1600000}"/>
    <cellStyle name="Normal 28 7 2 2 2 2 2" xfId="25472" xr:uid="{00000000-0005-0000-0000-0000E2600000}"/>
    <cellStyle name="Normal 28 7 2 2 2 2 3" xfId="25473" xr:uid="{00000000-0005-0000-0000-0000E3600000}"/>
    <cellStyle name="Normal 28 7 2 2 2 3" xfId="25474" xr:uid="{00000000-0005-0000-0000-0000E4600000}"/>
    <cellStyle name="Normal 28 7 2 2 3" xfId="25475" xr:uid="{00000000-0005-0000-0000-0000E5600000}"/>
    <cellStyle name="Normal 28 7 2 2 3 2" xfId="25476" xr:uid="{00000000-0005-0000-0000-0000E6600000}"/>
    <cellStyle name="Normal 28 7 2 2 3 3" xfId="25477" xr:uid="{00000000-0005-0000-0000-0000E7600000}"/>
    <cellStyle name="Normal 28 7 2 2 4" xfId="25478" xr:uid="{00000000-0005-0000-0000-0000E8600000}"/>
    <cellStyle name="Normal 28 7 2 2 5" xfId="25479" xr:uid="{00000000-0005-0000-0000-0000E9600000}"/>
    <cellStyle name="Normal 28 7 2 2 6" xfId="25480" xr:uid="{00000000-0005-0000-0000-0000EA600000}"/>
    <cellStyle name="Normal 28 7 2 3" xfId="25481" xr:uid="{00000000-0005-0000-0000-0000EB600000}"/>
    <cellStyle name="Normal 28 7 2 3 2" xfId="25482" xr:uid="{00000000-0005-0000-0000-0000EC600000}"/>
    <cellStyle name="Normal 28 7 2 3 2 2" xfId="25483" xr:uid="{00000000-0005-0000-0000-0000ED600000}"/>
    <cellStyle name="Normal 28 7 2 3 2 3" xfId="25484" xr:uid="{00000000-0005-0000-0000-0000EE600000}"/>
    <cellStyle name="Normal 28 7 2 3 3" xfId="25485" xr:uid="{00000000-0005-0000-0000-0000EF600000}"/>
    <cellStyle name="Normal 28 7 2 4" xfId="25486" xr:uid="{00000000-0005-0000-0000-0000F0600000}"/>
    <cellStyle name="Normal 28 7 2 4 2" xfId="25487" xr:uid="{00000000-0005-0000-0000-0000F1600000}"/>
    <cellStyle name="Normal 28 7 2 4 3" xfId="25488" xr:uid="{00000000-0005-0000-0000-0000F2600000}"/>
    <cellStyle name="Normal 28 7 2 5" xfId="25489" xr:uid="{00000000-0005-0000-0000-0000F3600000}"/>
    <cellStyle name="Normal 28 7 2 5 2" xfId="25490" xr:uid="{00000000-0005-0000-0000-0000F4600000}"/>
    <cellStyle name="Normal 28 7 2 6" xfId="25491" xr:uid="{00000000-0005-0000-0000-0000F5600000}"/>
    <cellStyle name="Normal 28 7 2 7" xfId="25492" xr:uid="{00000000-0005-0000-0000-0000F6600000}"/>
    <cellStyle name="Normal 28 7 2 8" xfId="25493" xr:uid="{00000000-0005-0000-0000-0000F7600000}"/>
    <cellStyle name="Normal 28 7 2 9" xfId="25494" xr:uid="{00000000-0005-0000-0000-0000F8600000}"/>
    <cellStyle name="Normal 28 7 2_Age_Gender" xfId="25495" xr:uid="{00000000-0005-0000-0000-0000F9600000}"/>
    <cellStyle name="Normal 28 7 3" xfId="25496" xr:uid="{00000000-0005-0000-0000-0000FA600000}"/>
    <cellStyle name="Normal 28 7 3 2" xfId="25497" xr:uid="{00000000-0005-0000-0000-0000FB600000}"/>
    <cellStyle name="Normal 28 7 3 2 2" xfId="25498" xr:uid="{00000000-0005-0000-0000-0000FC600000}"/>
    <cellStyle name="Normal 28 7 3 2 2 2" xfId="25499" xr:uid="{00000000-0005-0000-0000-0000FD600000}"/>
    <cellStyle name="Normal 28 7 3 2 2 3" xfId="25500" xr:uid="{00000000-0005-0000-0000-0000FE600000}"/>
    <cellStyle name="Normal 28 7 3 2 3" xfId="25501" xr:uid="{00000000-0005-0000-0000-0000FF600000}"/>
    <cellStyle name="Normal 28 7 3 3" xfId="25502" xr:uid="{00000000-0005-0000-0000-000000610000}"/>
    <cellStyle name="Normal 28 7 3 3 2" xfId="25503" xr:uid="{00000000-0005-0000-0000-000001610000}"/>
    <cellStyle name="Normal 28 7 3 3 3" xfId="25504" xr:uid="{00000000-0005-0000-0000-000002610000}"/>
    <cellStyle name="Normal 28 7 3 4" xfId="25505" xr:uid="{00000000-0005-0000-0000-000003610000}"/>
    <cellStyle name="Normal 28 7 3 5" xfId="25506" xr:uid="{00000000-0005-0000-0000-000004610000}"/>
    <cellStyle name="Normal 28 7 3 6" xfId="25507" xr:uid="{00000000-0005-0000-0000-000005610000}"/>
    <cellStyle name="Normal 28 7 4" xfId="25508" xr:uid="{00000000-0005-0000-0000-000006610000}"/>
    <cellStyle name="Normal 28 7 4 2" xfId="25509" xr:uid="{00000000-0005-0000-0000-000007610000}"/>
    <cellStyle name="Normal 28 7 4 2 2" xfId="25510" xr:uid="{00000000-0005-0000-0000-000008610000}"/>
    <cellStyle name="Normal 28 7 4 2 3" xfId="25511" xr:uid="{00000000-0005-0000-0000-000009610000}"/>
    <cellStyle name="Normal 28 7 4 3" xfId="25512" xr:uid="{00000000-0005-0000-0000-00000A610000}"/>
    <cellStyle name="Normal 28 7 4 4" xfId="25513" xr:uid="{00000000-0005-0000-0000-00000B610000}"/>
    <cellStyle name="Normal 28 7 4 5" xfId="25514" xr:uid="{00000000-0005-0000-0000-00000C610000}"/>
    <cellStyle name="Normal 28 7 5" xfId="25515" xr:uid="{00000000-0005-0000-0000-00000D610000}"/>
    <cellStyle name="Normal 28 7 5 2" xfId="25516" xr:uid="{00000000-0005-0000-0000-00000E610000}"/>
    <cellStyle name="Normal 28 7 5 2 2" xfId="25517" xr:uid="{00000000-0005-0000-0000-00000F610000}"/>
    <cellStyle name="Normal 28 7 5 2 3" xfId="25518" xr:uid="{00000000-0005-0000-0000-000010610000}"/>
    <cellStyle name="Normal 28 7 5 3" xfId="25519" xr:uid="{00000000-0005-0000-0000-000011610000}"/>
    <cellStyle name="Normal 28 7 6" xfId="25520" xr:uid="{00000000-0005-0000-0000-000012610000}"/>
    <cellStyle name="Normal 28 7 6 2" xfId="25521" xr:uid="{00000000-0005-0000-0000-000013610000}"/>
    <cellStyle name="Normal 28 7 6 3" xfId="25522" xr:uid="{00000000-0005-0000-0000-000014610000}"/>
    <cellStyle name="Normal 28 7 7" xfId="25523" xr:uid="{00000000-0005-0000-0000-000015610000}"/>
    <cellStyle name="Normal 28 7 7 2" xfId="25524" xr:uid="{00000000-0005-0000-0000-000016610000}"/>
    <cellStyle name="Normal 28 7 8" xfId="25525" xr:uid="{00000000-0005-0000-0000-000017610000}"/>
    <cellStyle name="Normal 28 7 9" xfId="25526" xr:uid="{00000000-0005-0000-0000-000018610000}"/>
    <cellStyle name="Normal 28 7_Age_Gender" xfId="25527" xr:uid="{00000000-0005-0000-0000-000019610000}"/>
    <cellStyle name="Normal 28 8" xfId="410" xr:uid="{00000000-0005-0000-0000-00001A610000}"/>
    <cellStyle name="Normal 28 8 10" xfId="25528" xr:uid="{00000000-0005-0000-0000-00001B610000}"/>
    <cellStyle name="Normal 28 8 11" xfId="25529" xr:uid="{00000000-0005-0000-0000-00001C610000}"/>
    <cellStyle name="Normal 28 8 12" xfId="25530" xr:uid="{00000000-0005-0000-0000-00001D610000}"/>
    <cellStyle name="Normal 28 8 2" xfId="25531" xr:uid="{00000000-0005-0000-0000-00001E610000}"/>
    <cellStyle name="Normal 28 8 2 10" xfId="25532" xr:uid="{00000000-0005-0000-0000-00001F610000}"/>
    <cellStyle name="Normal 28 8 2 2" xfId="25533" xr:uid="{00000000-0005-0000-0000-000020610000}"/>
    <cellStyle name="Normal 28 8 2 2 2" xfId="25534" xr:uid="{00000000-0005-0000-0000-000021610000}"/>
    <cellStyle name="Normal 28 8 2 2 2 2" xfId="25535" xr:uid="{00000000-0005-0000-0000-000022610000}"/>
    <cellStyle name="Normal 28 8 2 2 2 2 2" xfId="25536" xr:uid="{00000000-0005-0000-0000-000023610000}"/>
    <cellStyle name="Normal 28 8 2 2 2 2 3" xfId="25537" xr:uid="{00000000-0005-0000-0000-000024610000}"/>
    <cellStyle name="Normal 28 8 2 2 2 3" xfId="25538" xr:uid="{00000000-0005-0000-0000-000025610000}"/>
    <cellStyle name="Normal 28 8 2 2 3" xfId="25539" xr:uid="{00000000-0005-0000-0000-000026610000}"/>
    <cellStyle name="Normal 28 8 2 2 3 2" xfId="25540" xr:uid="{00000000-0005-0000-0000-000027610000}"/>
    <cellStyle name="Normal 28 8 2 2 3 3" xfId="25541" xr:uid="{00000000-0005-0000-0000-000028610000}"/>
    <cellStyle name="Normal 28 8 2 2 4" xfId="25542" xr:uid="{00000000-0005-0000-0000-000029610000}"/>
    <cellStyle name="Normal 28 8 2 2 5" xfId="25543" xr:uid="{00000000-0005-0000-0000-00002A610000}"/>
    <cellStyle name="Normal 28 8 2 2 6" xfId="25544" xr:uid="{00000000-0005-0000-0000-00002B610000}"/>
    <cellStyle name="Normal 28 8 2 3" xfId="25545" xr:uid="{00000000-0005-0000-0000-00002C610000}"/>
    <cellStyle name="Normal 28 8 2 3 2" xfId="25546" xr:uid="{00000000-0005-0000-0000-00002D610000}"/>
    <cellStyle name="Normal 28 8 2 3 2 2" xfId="25547" xr:uid="{00000000-0005-0000-0000-00002E610000}"/>
    <cellStyle name="Normal 28 8 2 3 2 3" xfId="25548" xr:uid="{00000000-0005-0000-0000-00002F610000}"/>
    <cellStyle name="Normal 28 8 2 3 3" xfId="25549" xr:uid="{00000000-0005-0000-0000-000030610000}"/>
    <cellStyle name="Normal 28 8 2 4" xfId="25550" xr:uid="{00000000-0005-0000-0000-000031610000}"/>
    <cellStyle name="Normal 28 8 2 4 2" xfId="25551" xr:uid="{00000000-0005-0000-0000-000032610000}"/>
    <cellStyle name="Normal 28 8 2 4 3" xfId="25552" xr:uid="{00000000-0005-0000-0000-000033610000}"/>
    <cellStyle name="Normal 28 8 2 5" xfId="25553" xr:uid="{00000000-0005-0000-0000-000034610000}"/>
    <cellStyle name="Normal 28 8 2 5 2" xfId="25554" xr:uid="{00000000-0005-0000-0000-000035610000}"/>
    <cellStyle name="Normal 28 8 2 6" xfId="25555" xr:uid="{00000000-0005-0000-0000-000036610000}"/>
    <cellStyle name="Normal 28 8 2 7" xfId="25556" xr:uid="{00000000-0005-0000-0000-000037610000}"/>
    <cellStyle name="Normal 28 8 2 8" xfId="25557" xr:uid="{00000000-0005-0000-0000-000038610000}"/>
    <cellStyle name="Normal 28 8 2 9" xfId="25558" xr:uid="{00000000-0005-0000-0000-000039610000}"/>
    <cellStyle name="Normal 28 8 2_Age_Gender" xfId="25559" xr:uid="{00000000-0005-0000-0000-00003A610000}"/>
    <cellStyle name="Normal 28 8 3" xfId="25560" xr:uid="{00000000-0005-0000-0000-00003B610000}"/>
    <cellStyle name="Normal 28 8 3 2" xfId="25561" xr:uid="{00000000-0005-0000-0000-00003C610000}"/>
    <cellStyle name="Normal 28 8 3 2 2" xfId="25562" xr:uid="{00000000-0005-0000-0000-00003D610000}"/>
    <cellStyle name="Normal 28 8 3 2 2 2" xfId="25563" xr:uid="{00000000-0005-0000-0000-00003E610000}"/>
    <cellStyle name="Normal 28 8 3 2 2 3" xfId="25564" xr:uid="{00000000-0005-0000-0000-00003F610000}"/>
    <cellStyle name="Normal 28 8 3 2 3" xfId="25565" xr:uid="{00000000-0005-0000-0000-000040610000}"/>
    <cellStyle name="Normal 28 8 3 3" xfId="25566" xr:uid="{00000000-0005-0000-0000-000041610000}"/>
    <cellStyle name="Normal 28 8 3 3 2" xfId="25567" xr:uid="{00000000-0005-0000-0000-000042610000}"/>
    <cellStyle name="Normal 28 8 3 3 3" xfId="25568" xr:uid="{00000000-0005-0000-0000-000043610000}"/>
    <cellStyle name="Normal 28 8 3 4" xfId="25569" xr:uid="{00000000-0005-0000-0000-000044610000}"/>
    <cellStyle name="Normal 28 8 3 5" xfId="25570" xr:uid="{00000000-0005-0000-0000-000045610000}"/>
    <cellStyle name="Normal 28 8 3 6" xfId="25571" xr:uid="{00000000-0005-0000-0000-000046610000}"/>
    <cellStyle name="Normal 28 8 4" xfId="25572" xr:uid="{00000000-0005-0000-0000-000047610000}"/>
    <cellStyle name="Normal 28 8 4 2" xfId="25573" xr:uid="{00000000-0005-0000-0000-000048610000}"/>
    <cellStyle name="Normal 28 8 4 2 2" xfId="25574" xr:uid="{00000000-0005-0000-0000-000049610000}"/>
    <cellStyle name="Normal 28 8 4 2 3" xfId="25575" xr:uid="{00000000-0005-0000-0000-00004A610000}"/>
    <cellStyle name="Normal 28 8 4 3" xfId="25576" xr:uid="{00000000-0005-0000-0000-00004B610000}"/>
    <cellStyle name="Normal 28 8 4 4" xfId="25577" xr:uid="{00000000-0005-0000-0000-00004C610000}"/>
    <cellStyle name="Normal 28 8 4 5" xfId="25578" xr:uid="{00000000-0005-0000-0000-00004D610000}"/>
    <cellStyle name="Normal 28 8 5" xfId="25579" xr:uid="{00000000-0005-0000-0000-00004E610000}"/>
    <cellStyle name="Normal 28 8 5 2" xfId="25580" xr:uid="{00000000-0005-0000-0000-00004F610000}"/>
    <cellStyle name="Normal 28 8 5 2 2" xfId="25581" xr:uid="{00000000-0005-0000-0000-000050610000}"/>
    <cellStyle name="Normal 28 8 5 2 3" xfId="25582" xr:uid="{00000000-0005-0000-0000-000051610000}"/>
    <cellStyle name="Normal 28 8 5 3" xfId="25583" xr:uid="{00000000-0005-0000-0000-000052610000}"/>
    <cellStyle name="Normal 28 8 6" xfId="25584" xr:uid="{00000000-0005-0000-0000-000053610000}"/>
    <cellStyle name="Normal 28 8 6 2" xfId="25585" xr:uid="{00000000-0005-0000-0000-000054610000}"/>
    <cellStyle name="Normal 28 8 6 3" xfId="25586" xr:uid="{00000000-0005-0000-0000-000055610000}"/>
    <cellStyle name="Normal 28 8 7" xfId="25587" xr:uid="{00000000-0005-0000-0000-000056610000}"/>
    <cellStyle name="Normal 28 8 7 2" xfId="25588" xr:uid="{00000000-0005-0000-0000-000057610000}"/>
    <cellStyle name="Normal 28 8 8" xfId="25589" xr:uid="{00000000-0005-0000-0000-000058610000}"/>
    <cellStyle name="Normal 28 8 9" xfId="25590" xr:uid="{00000000-0005-0000-0000-000059610000}"/>
    <cellStyle name="Normal 28 8_Age_Gender" xfId="25591" xr:uid="{00000000-0005-0000-0000-00005A610000}"/>
    <cellStyle name="Normal 28 9" xfId="411" xr:uid="{00000000-0005-0000-0000-00005B610000}"/>
    <cellStyle name="Normal 28 9 10" xfId="25592" xr:uid="{00000000-0005-0000-0000-00005C610000}"/>
    <cellStyle name="Normal 28 9 11" xfId="25593" xr:uid="{00000000-0005-0000-0000-00005D610000}"/>
    <cellStyle name="Normal 28 9 12" xfId="25594" xr:uid="{00000000-0005-0000-0000-00005E610000}"/>
    <cellStyle name="Normal 28 9 2" xfId="25595" xr:uid="{00000000-0005-0000-0000-00005F610000}"/>
    <cellStyle name="Normal 28 9 2 10" xfId="25596" xr:uid="{00000000-0005-0000-0000-000060610000}"/>
    <cellStyle name="Normal 28 9 2 2" xfId="25597" xr:uid="{00000000-0005-0000-0000-000061610000}"/>
    <cellStyle name="Normal 28 9 2 2 2" xfId="25598" xr:uid="{00000000-0005-0000-0000-000062610000}"/>
    <cellStyle name="Normal 28 9 2 2 2 2" xfId="25599" xr:uid="{00000000-0005-0000-0000-000063610000}"/>
    <cellStyle name="Normal 28 9 2 2 2 2 2" xfId="25600" xr:uid="{00000000-0005-0000-0000-000064610000}"/>
    <cellStyle name="Normal 28 9 2 2 2 2 3" xfId="25601" xr:uid="{00000000-0005-0000-0000-000065610000}"/>
    <cellStyle name="Normal 28 9 2 2 2 3" xfId="25602" xr:uid="{00000000-0005-0000-0000-000066610000}"/>
    <cellStyle name="Normal 28 9 2 2 3" xfId="25603" xr:uid="{00000000-0005-0000-0000-000067610000}"/>
    <cellStyle name="Normal 28 9 2 2 3 2" xfId="25604" xr:uid="{00000000-0005-0000-0000-000068610000}"/>
    <cellStyle name="Normal 28 9 2 2 3 3" xfId="25605" xr:uid="{00000000-0005-0000-0000-000069610000}"/>
    <cellStyle name="Normal 28 9 2 2 4" xfId="25606" xr:uid="{00000000-0005-0000-0000-00006A610000}"/>
    <cellStyle name="Normal 28 9 2 2 5" xfId="25607" xr:uid="{00000000-0005-0000-0000-00006B610000}"/>
    <cellStyle name="Normal 28 9 2 2 6" xfId="25608" xr:uid="{00000000-0005-0000-0000-00006C610000}"/>
    <cellStyle name="Normal 28 9 2 3" xfId="25609" xr:uid="{00000000-0005-0000-0000-00006D610000}"/>
    <cellStyle name="Normal 28 9 2 3 2" xfId="25610" xr:uid="{00000000-0005-0000-0000-00006E610000}"/>
    <cellStyle name="Normal 28 9 2 3 2 2" xfId="25611" xr:uid="{00000000-0005-0000-0000-00006F610000}"/>
    <cellStyle name="Normal 28 9 2 3 2 3" xfId="25612" xr:uid="{00000000-0005-0000-0000-000070610000}"/>
    <cellStyle name="Normal 28 9 2 3 3" xfId="25613" xr:uid="{00000000-0005-0000-0000-000071610000}"/>
    <cellStyle name="Normal 28 9 2 4" xfId="25614" xr:uid="{00000000-0005-0000-0000-000072610000}"/>
    <cellStyle name="Normal 28 9 2 4 2" xfId="25615" xr:uid="{00000000-0005-0000-0000-000073610000}"/>
    <cellStyle name="Normal 28 9 2 4 3" xfId="25616" xr:uid="{00000000-0005-0000-0000-000074610000}"/>
    <cellStyle name="Normal 28 9 2 5" xfId="25617" xr:uid="{00000000-0005-0000-0000-000075610000}"/>
    <cellStyle name="Normal 28 9 2 5 2" xfId="25618" xr:uid="{00000000-0005-0000-0000-000076610000}"/>
    <cellStyle name="Normal 28 9 2 6" xfId="25619" xr:uid="{00000000-0005-0000-0000-000077610000}"/>
    <cellStyle name="Normal 28 9 2 7" xfId="25620" xr:uid="{00000000-0005-0000-0000-000078610000}"/>
    <cellStyle name="Normal 28 9 2 8" xfId="25621" xr:uid="{00000000-0005-0000-0000-000079610000}"/>
    <cellStyle name="Normal 28 9 2 9" xfId="25622" xr:uid="{00000000-0005-0000-0000-00007A610000}"/>
    <cellStyle name="Normal 28 9 2_Age_Gender" xfId="25623" xr:uid="{00000000-0005-0000-0000-00007B610000}"/>
    <cellStyle name="Normal 28 9 3" xfId="25624" xr:uid="{00000000-0005-0000-0000-00007C610000}"/>
    <cellStyle name="Normal 28 9 3 2" xfId="25625" xr:uid="{00000000-0005-0000-0000-00007D610000}"/>
    <cellStyle name="Normal 28 9 3 2 2" xfId="25626" xr:uid="{00000000-0005-0000-0000-00007E610000}"/>
    <cellStyle name="Normal 28 9 3 2 2 2" xfId="25627" xr:uid="{00000000-0005-0000-0000-00007F610000}"/>
    <cellStyle name="Normal 28 9 3 2 2 3" xfId="25628" xr:uid="{00000000-0005-0000-0000-000080610000}"/>
    <cellStyle name="Normal 28 9 3 2 3" xfId="25629" xr:uid="{00000000-0005-0000-0000-000081610000}"/>
    <cellStyle name="Normal 28 9 3 3" xfId="25630" xr:uid="{00000000-0005-0000-0000-000082610000}"/>
    <cellStyle name="Normal 28 9 3 3 2" xfId="25631" xr:uid="{00000000-0005-0000-0000-000083610000}"/>
    <cellStyle name="Normal 28 9 3 3 3" xfId="25632" xr:uid="{00000000-0005-0000-0000-000084610000}"/>
    <cellStyle name="Normal 28 9 3 4" xfId="25633" xr:uid="{00000000-0005-0000-0000-000085610000}"/>
    <cellStyle name="Normal 28 9 3 5" xfId="25634" xr:uid="{00000000-0005-0000-0000-000086610000}"/>
    <cellStyle name="Normal 28 9 3 6" xfId="25635" xr:uid="{00000000-0005-0000-0000-000087610000}"/>
    <cellStyle name="Normal 28 9 4" xfId="25636" xr:uid="{00000000-0005-0000-0000-000088610000}"/>
    <cellStyle name="Normal 28 9 4 2" xfId="25637" xr:uid="{00000000-0005-0000-0000-000089610000}"/>
    <cellStyle name="Normal 28 9 4 2 2" xfId="25638" xr:uid="{00000000-0005-0000-0000-00008A610000}"/>
    <cellStyle name="Normal 28 9 4 2 3" xfId="25639" xr:uid="{00000000-0005-0000-0000-00008B610000}"/>
    <cellStyle name="Normal 28 9 4 3" xfId="25640" xr:uid="{00000000-0005-0000-0000-00008C610000}"/>
    <cellStyle name="Normal 28 9 4 4" xfId="25641" xr:uid="{00000000-0005-0000-0000-00008D610000}"/>
    <cellStyle name="Normal 28 9 4 5" xfId="25642" xr:uid="{00000000-0005-0000-0000-00008E610000}"/>
    <cellStyle name="Normal 28 9 5" xfId="25643" xr:uid="{00000000-0005-0000-0000-00008F610000}"/>
    <cellStyle name="Normal 28 9 5 2" xfId="25644" xr:uid="{00000000-0005-0000-0000-000090610000}"/>
    <cellStyle name="Normal 28 9 5 2 2" xfId="25645" xr:uid="{00000000-0005-0000-0000-000091610000}"/>
    <cellStyle name="Normal 28 9 5 2 3" xfId="25646" xr:uid="{00000000-0005-0000-0000-000092610000}"/>
    <cellStyle name="Normal 28 9 5 3" xfId="25647" xr:uid="{00000000-0005-0000-0000-000093610000}"/>
    <cellStyle name="Normal 28 9 6" xfId="25648" xr:uid="{00000000-0005-0000-0000-000094610000}"/>
    <cellStyle name="Normal 28 9 6 2" xfId="25649" xr:uid="{00000000-0005-0000-0000-000095610000}"/>
    <cellStyle name="Normal 28 9 6 3" xfId="25650" xr:uid="{00000000-0005-0000-0000-000096610000}"/>
    <cellStyle name="Normal 28 9 7" xfId="25651" xr:uid="{00000000-0005-0000-0000-000097610000}"/>
    <cellStyle name="Normal 28 9 7 2" xfId="25652" xr:uid="{00000000-0005-0000-0000-000098610000}"/>
    <cellStyle name="Normal 28 9 8" xfId="25653" xr:uid="{00000000-0005-0000-0000-000099610000}"/>
    <cellStyle name="Normal 28 9 9" xfId="25654" xr:uid="{00000000-0005-0000-0000-00009A610000}"/>
    <cellStyle name="Normal 28 9_Age_Gender" xfId="25655" xr:uid="{00000000-0005-0000-0000-00009B610000}"/>
    <cellStyle name="Normal 28_Age_Gender" xfId="25656" xr:uid="{00000000-0005-0000-0000-00009C610000}"/>
    <cellStyle name="Normal 280" xfId="25657" xr:uid="{00000000-0005-0000-0000-00009D610000}"/>
    <cellStyle name="Normal 281" xfId="25658" xr:uid="{00000000-0005-0000-0000-00009E610000}"/>
    <cellStyle name="Normal 282" xfId="25659" xr:uid="{00000000-0005-0000-0000-00009F610000}"/>
    <cellStyle name="Normal 283" xfId="25660" xr:uid="{00000000-0005-0000-0000-0000A0610000}"/>
    <cellStyle name="Normal 284" xfId="25661" xr:uid="{00000000-0005-0000-0000-0000A1610000}"/>
    <cellStyle name="Normal 285" xfId="25662" xr:uid="{00000000-0005-0000-0000-0000A2610000}"/>
    <cellStyle name="Normal 286" xfId="25663" xr:uid="{00000000-0005-0000-0000-0000A3610000}"/>
    <cellStyle name="Normal 287" xfId="25664" xr:uid="{00000000-0005-0000-0000-0000A4610000}"/>
    <cellStyle name="Normal 288" xfId="25665" xr:uid="{00000000-0005-0000-0000-0000A5610000}"/>
    <cellStyle name="Normal 289" xfId="25666" xr:uid="{00000000-0005-0000-0000-0000A6610000}"/>
    <cellStyle name="Normal 29" xfId="1409" xr:uid="{00000000-0005-0000-0000-0000A7610000}"/>
    <cellStyle name="Normal 29 10" xfId="25667" xr:uid="{00000000-0005-0000-0000-0000A8610000}"/>
    <cellStyle name="Normal 29 11" xfId="25668" xr:uid="{00000000-0005-0000-0000-0000A9610000}"/>
    <cellStyle name="Normal 29 12" xfId="25669" xr:uid="{00000000-0005-0000-0000-0000AA610000}"/>
    <cellStyle name="Normal 29 2" xfId="412" xr:uid="{00000000-0005-0000-0000-0000AB610000}"/>
    <cellStyle name="Normal 29 2 10" xfId="25670" xr:uid="{00000000-0005-0000-0000-0000AC610000}"/>
    <cellStyle name="Normal 29 2 11" xfId="25671" xr:uid="{00000000-0005-0000-0000-0000AD610000}"/>
    <cellStyle name="Normal 29 2 12" xfId="25672" xr:uid="{00000000-0005-0000-0000-0000AE610000}"/>
    <cellStyle name="Normal 29 2 2" xfId="25673" xr:uid="{00000000-0005-0000-0000-0000AF610000}"/>
    <cellStyle name="Normal 29 2 2 10" xfId="25674" xr:uid="{00000000-0005-0000-0000-0000B0610000}"/>
    <cellStyle name="Normal 29 2 2 2" xfId="25675" xr:uid="{00000000-0005-0000-0000-0000B1610000}"/>
    <cellStyle name="Normal 29 2 2 2 2" xfId="25676" xr:uid="{00000000-0005-0000-0000-0000B2610000}"/>
    <cellStyle name="Normal 29 2 2 2 2 2" xfId="25677" xr:uid="{00000000-0005-0000-0000-0000B3610000}"/>
    <cellStyle name="Normal 29 2 2 2 2 2 2" xfId="25678" xr:uid="{00000000-0005-0000-0000-0000B4610000}"/>
    <cellStyle name="Normal 29 2 2 2 2 2 3" xfId="25679" xr:uid="{00000000-0005-0000-0000-0000B5610000}"/>
    <cellStyle name="Normal 29 2 2 2 2 3" xfId="25680" xr:uid="{00000000-0005-0000-0000-0000B6610000}"/>
    <cellStyle name="Normal 29 2 2 2 3" xfId="25681" xr:uid="{00000000-0005-0000-0000-0000B7610000}"/>
    <cellStyle name="Normal 29 2 2 2 3 2" xfId="25682" xr:uid="{00000000-0005-0000-0000-0000B8610000}"/>
    <cellStyle name="Normal 29 2 2 2 3 3" xfId="25683" xr:uid="{00000000-0005-0000-0000-0000B9610000}"/>
    <cellStyle name="Normal 29 2 2 2 4" xfId="25684" xr:uid="{00000000-0005-0000-0000-0000BA610000}"/>
    <cellStyle name="Normal 29 2 2 2 5" xfId="25685" xr:uid="{00000000-0005-0000-0000-0000BB610000}"/>
    <cellStyle name="Normal 29 2 2 2 6" xfId="25686" xr:uid="{00000000-0005-0000-0000-0000BC610000}"/>
    <cellStyle name="Normal 29 2 2 3" xfId="25687" xr:uid="{00000000-0005-0000-0000-0000BD610000}"/>
    <cellStyle name="Normal 29 2 2 3 2" xfId="25688" xr:uid="{00000000-0005-0000-0000-0000BE610000}"/>
    <cellStyle name="Normal 29 2 2 3 2 2" xfId="25689" xr:uid="{00000000-0005-0000-0000-0000BF610000}"/>
    <cellStyle name="Normal 29 2 2 3 2 3" xfId="25690" xr:uid="{00000000-0005-0000-0000-0000C0610000}"/>
    <cellStyle name="Normal 29 2 2 3 3" xfId="25691" xr:uid="{00000000-0005-0000-0000-0000C1610000}"/>
    <cellStyle name="Normal 29 2 2 4" xfId="25692" xr:uid="{00000000-0005-0000-0000-0000C2610000}"/>
    <cellStyle name="Normal 29 2 2 4 2" xfId="25693" xr:uid="{00000000-0005-0000-0000-0000C3610000}"/>
    <cellStyle name="Normal 29 2 2 4 3" xfId="25694" xr:uid="{00000000-0005-0000-0000-0000C4610000}"/>
    <cellStyle name="Normal 29 2 2 5" xfId="25695" xr:uid="{00000000-0005-0000-0000-0000C5610000}"/>
    <cellStyle name="Normal 29 2 2 5 2" xfId="25696" xr:uid="{00000000-0005-0000-0000-0000C6610000}"/>
    <cellStyle name="Normal 29 2 2 6" xfId="25697" xr:uid="{00000000-0005-0000-0000-0000C7610000}"/>
    <cellStyle name="Normal 29 2 2 7" xfId="25698" xr:uid="{00000000-0005-0000-0000-0000C8610000}"/>
    <cellStyle name="Normal 29 2 2 8" xfId="25699" xr:uid="{00000000-0005-0000-0000-0000C9610000}"/>
    <cellStyle name="Normal 29 2 2 9" xfId="25700" xr:uid="{00000000-0005-0000-0000-0000CA610000}"/>
    <cellStyle name="Normal 29 2 2_Age_Gender" xfId="25701" xr:uid="{00000000-0005-0000-0000-0000CB610000}"/>
    <cellStyle name="Normal 29 2 3" xfId="25702" xr:uid="{00000000-0005-0000-0000-0000CC610000}"/>
    <cellStyle name="Normal 29 2 3 2" xfId="25703" xr:uid="{00000000-0005-0000-0000-0000CD610000}"/>
    <cellStyle name="Normal 29 2 3 2 2" xfId="25704" xr:uid="{00000000-0005-0000-0000-0000CE610000}"/>
    <cellStyle name="Normal 29 2 3 2 2 2" xfId="25705" xr:uid="{00000000-0005-0000-0000-0000CF610000}"/>
    <cellStyle name="Normal 29 2 3 2 2 3" xfId="25706" xr:uid="{00000000-0005-0000-0000-0000D0610000}"/>
    <cellStyle name="Normal 29 2 3 2 3" xfId="25707" xr:uid="{00000000-0005-0000-0000-0000D1610000}"/>
    <cellStyle name="Normal 29 2 3 3" xfId="25708" xr:uid="{00000000-0005-0000-0000-0000D2610000}"/>
    <cellStyle name="Normal 29 2 3 3 2" xfId="25709" xr:uid="{00000000-0005-0000-0000-0000D3610000}"/>
    <cellStyle name="Normal 29 2 3 3 3" xfId="25710" xr:uid="{00000000-0005-0000-0000-0000D4610000}"/>
    <cellStyle name="Normal 29 2 3 4" xfId="25711" xr:uid="{00000000-0005-0000-0000-0000D5610000}"/>
    <cellStyle name="Normal 29 2 3 5" xfId="25712" xr:uid="{00000000-0005-0000-0000-0000D6610000}"/>
    <cellStyle name="Normal 29 2 3 6" xfId="25713" xr:uid="{00000000-0005-0000-0000-0000D7610000}"/>
    <cellStyle name="Normal 29 2 4" xfId="25714" xr:uid="{00000000-0005-0000-0000-0000D8610000}"/>
    <cellStyle name="Normal 29 2 4 2" xfId="25715" xr:uid="{00000000-0005-0000-0000-0000D9610000}"/>
    <cellStyle name="Normal 29 2 4 2 2" xfId="25716" xr:uid="{00000000-0005-0000-0000-0000DA610000}"/>
    <cellStyle name="Normal 29 2 4 2 3" xfId="25717" xr:uid="{00000000-0005-0000-0000-0000DB610000}"/>
    <cellStyle name="Normal 29 2 4 3" xfId="25718" xr:uid="{00000000-0005-0000-0000-0000DC610000}"/>
    <cellStyle name="Normal 29 2 4 4" xfId="25719" xr:uid="{00000000-0005-0000-0000-0000DD610000}"/>
    <cellStyle name="Normal 29 2 4 5" xfId="25720" xr:uid="{00000000-0005-0000-0000-0000DE610000}"/>
    <cellStyle name="Normal 29 2 5" xfId="25721" xr:uid="{00000000-0005-0000-0000-0000DF610000}"/>
    <cellStyle name="Normal 29 2 5 2" xfId="25722" xr:uid="{00000000-0005-0000-0000-0000E0610000}"/>
    <cellStyle name="Normal 29 2 5 2 2" xfId="25723" xr:uid="{00000000-0005-0000-0000-0000E1610000}"/>
    <cellStyle name="Normal 29 2 5 2 3" xfId="25724" xr:uid="{00000000-0005-0000-0000-0000E2610000}"/>
    <cellStyle name="Normal 29 2 5 3" xfId="25725" xr:uid="{00000000-0005-0000-0000-0000E3610000}"/>
    <cellStyle name="Normal 29 2 6" xfId="25726" xr:uid="{00000000-0005-0000-0000-0000E4610000}"/>
    <cellStyle name="Normal 29 2 6 2" xfId="25727" xr:uid="{00000000-0005-0000-0000-0000E5610000}"/>
    <cellStyle name="Normal 29 2 6 3" xfId="25728" xr:uid="{00000000-0005-0000-0000-0000E6610000}"/>
    <cellStyle name="Normal 29 2 7" xfId="25729" xr:uid="{00000000-0005-0000-0000-0000E7610000}"/>
    <cellStyle name="Normal 29 2 7 2" xfId="25730" xr:uid="{00000000-0005-0000-0000-0000E8610000}"/>
    <cellStyle name="Normal 29 2 8" xfId="25731" xr:uid="{00000000-0005-0000-0000-0000E9610000}"/>
    <cellStyle name="Normal 29 2 9" xfId="25732" xr:uid="{00000000-0005-0000-0000-0000EA610000}"/>
    <cellStyle name="Normal 29 2_Age_Gender" xfId="25733" xr:uid="{00000000-0005-0000-0000-0000EB610000}"/>
    <cellStyle name="Normal 29 3" xfId="413" xr:uid="{00000000-0005-0000-0000-0000EC610000}"/>
    <cellStyle name="Normal 29 3 10" xfId="25734" xr:uid="{00000000-0005-0000-0000-0000ED610000}"/>
    <cellStyle name="Normal 29 3 11" xfId="25735" xr:uid="{00000000-0005-0000-0000-0000EE610000}"/>
    <cellStyle name="Normal 29 3 12" xfId="25736" xr:uid="{00000000-0005-0000-0000-0000EF610000}"/>
    <cellStyle name="Normal 29 3 2" xfId="25737" xr:uid="{00000000-0005-0000-0000-0000F0610000}"/>
    <cellStyle name="Normal 29 3 2 10" xfId="25738" xr:uid="{00000000-0005-0000-0000-0000F1610000}"/>
    <cellStyle name="Normal 29 3 2 2" xfId="25739" xr:uid="{00000000-0005-0000-0000-0000F2610000}"/>
    <cellStyle name="Normal 29 3 2 2 2" xfId="25740" xr:uid="{00000000-0005-0000-0000-0000F3610000}"/>
    <cellStyle name="Normal 29 3 2 2 2 2" xfId="25741" xr:uid="{00000000-0005-0000-0000-0000F4610000}"/>
    <cellStyle name="Normal 29 3 2 2 2 2 2" xfId="25742" xr:uid="{00000000-0005-0000-0000-0000F5610000}"/>
    <cellStyle name="Normal 29 3 2 2 2 2 3" xfId="25743" xr:uid="{00000000-0005-0000-0000-0000F6610000}"/>
    <cellStyle name="Normal 29 3 2 2 2 3" xfId="25744" xr:uid="{00000000-0005-0000-0000-0000F7610000}"/>
    <cellStyle name="Normal 29 3 2 2 3" xfId="25745" xr:uid="{00000000-0005-0000-0000-0000F8610000}"/>
    <cellStyle name="Normal 29 3 2 2 3 2" xfId="25746" xr:uid="{00000000-0005-0000-0000-0000F9610000}"/>
    <cellStyle name="Normal 29 3 2 2 3 3" xfId="25747" xr:uid="{00000000-0005-0000-0000-0000FA610000}"/>
    <cellStyle name="Normal 29 3 2 2 4" xfId="25748" xr:uid="{00000000-0005-0000-0000-0000FB610000}"/>
    <cellStyle name="Normal 29 3 2 2 5" xfId="25749" xr:uid="{00000000-0005-0000-0000-0000FC610000}"/>
    <cellStyle name="Normal 29 3 2 2 6" xfId="25750" xr:uid="{00000000-0005-0000-0000-0000FD610000}"/>
    <cellStyle name="Normal 29 3 2 3" xfId="25751" xr:uid="{00000000-0005-0000-0000-0000FE610000}"/>
    <cellStyle name="Normal 29 3 2 3 2" xfId="25752" xr:uid="{00000000-0005-0000-0000-0000FF610000}"/>
    <cellStyle name="Normal 29 3 2 3 2 2" xfId="25753" xr:uid="{00000000-0005-0000-0000-000000620000}"/>
    <cellStyle name="Normal 29 3 2 3 2 3" xfId="25754" xr:uid="{00000000-0005-0000-0000-000001620000}"/>
    <cellStyle name="Normal 29 3 2 3 3" xfId="25755" xr:uid="{00000000-0005-0000-0000-000002620000}"/>
    <cellStyle name="Normal 29 3 2 4" xfId="25756" xr:uid="{00000000-0005-0000-0000-000003620000}"/>
    <cellStyle name="Normal 29 3 2 4 2" xfId="25757" xr:uid="{00000000-0005-0000-0000-000004620000}"/>
    <cellStyle name="Normal 29 3 2 4 3" xfId="25758" xr:uid="{00000000-0005-0000-0000-000005620000}"/>
    <cellStyle name="Normal 29 3 2 5" xfId="25759" xr:uid="{00000000-0005-0000-0000-000006620000}"/>
    <cellStyle name="Normal 29 3 2 5 2" xfId="25760" xr:uid="{00000000-0005-0000-0000-000007620000}"/>
    <cellStyle name="Normal 29 3 2 6" xfId="25761" xr:uid="{00000000-0005-0000-0000-000008620000}"/>
    <cellStyle name="Normal 29 3 2 7" xfId="25762" xr:uid="{00000000-0005-0000-0000-000009620000}"/>
    <cellStyle name="Normal 29 3 2 8" xfId="25763" xr:uid="{00000000-0005-0000-0000-00000A620000}"/>
    <cellStyle name="Normal 29 3 2 9" xfId="25764" xr:uid="{00000000-0005-0000-0000-00000B620000}"/>
    <cellStyle name="Normal 29 3 2_Age_Gender" xfId="25765" xr:uid="{00000000-0005-0000-0000-00000C620000}"/>
    <cellStyle name="Normal 29 3 3" xfId="25766" xr:uid="{00000000-0005-0000-0000-00000D620000}"/>
    <cellStyle name="Normal 29 3 3 2" xfId="25767" xr:uid="{00000000-0005-0000-0000-00000E620000}"/>
    <cellStyle name="Normal 29 3 3 2 2" xfId="25768" xr:uid="{00000000-0005-0000-0000-00000F620000}"/>
    <cellStyle name="Normal 29 3 3 2 2 2" xfId="25769" xr:uid="{00000000-0005-0000-0000-000010620000}"/>
    <cellStyle name="Normal 29 3 3 2 2 3" xfId="25770" xr:uid="{00000000-0005-0000-0000-000011620000}"/>
    <cellStyle name="Normal 29 3 3 2 3" xfId="25771" xr:uid="{00000000-0005-0000-0000-000012620000}"/>
    <cellStyle name="Normal 29 3 3 3" xfId="25772" xr:uid="{00000000-0005-0000-0000-000013620000}"/>
    <cellStyle name="Normal 29 3 3 3 2" xfId="25773" xr:uid="{00000000-0005-0000-0000-000014620000}"/>
    <cellStyle name="Normal 29 3 3 3 3" xfId="25774" xr:uid="{00000000-0005-0000-0000-000015620000}"/>
    <cellStyle name="Normal 29 3 3 4" xfId="25775" xr:uid="{00000000-0005-0000-0000-000016620000}"/>
    <cellStyle name="Normal 29 3 3 5" xfId="25776" xr:uid="{00000000-0005-0000-0000-000017620000}"/>
    <cellStyle name="Normal 29 3 3 6" xfId="25777" xr:uid="{00000000-0005-0000-0000-000018620000}"/>
    <cellStyle name="Normal 29 3 4" xfId="25778" xr:uid="{00000000-0005-0000-0000-000019620000}"/>
    <cellStyle name="Normal 29 3 4 2" xfId="25779" xr:uid="{00000000-0005-0000-0000-00001A620000}"/>
    <cellStyle name="Normal 29 3 4 2 2" xfId="25780" xr:uid="{00000000-0005-0000-0000-00001B620000}"/>
    <cellStyle name="Normal 29 3 4 2 3" xfId="25781" xr:uid="{00000000-0005-0000-0000-00001C620000}"/>
    <cellStyle name="Normal 29 3 4 3" xfId="25782" xr:uid="{00000000-0005-0000-0000-00001D620000}"/>
    <cellStyle name="Normal 29 3 4 4" xfId="25783" xr:uid="{00000000-0005-0000-0000-00001E620000}"/>
    <cellStyle name="Normal 29 3 4 5" xfId="25784" xr:uid="{00000000-0005-0000-0000-00001F620000}"/>
    <cellStyle name="Normal 29 3 5" xfId="25785" xr:uid="{00000000-0005-0000-0000-000020620000}"/>
    <cellStyle name="Normal 29 3 5 2" xfId="25786" xr:uid="{00000000-0005-0000-0000-000021620000}"/>
    <cellStyle name="Normal 29 3 5 2 2" xfId="25787" xr:uid="{00000000-0005-0000-0000-000022620000}"/>
    <cellStyle name="Normal 29 3 5 2 3" xfId="25788" xr:uid="{00000000-0005-0000-0000-000023620000}"/>
    <cellStyle name="Normal 29 3 5 3" xfId="25789" xr:uid="{00000000-0005-0000-0000-000024620000}"/>
    <cellStyle name="Normal 29 3 6" xfId="25790" xr:uid="{00000000-0005-0000-0000-000025620000}"/>
    <cellStyle name="Normal 29 3 6 2" xfId="25791" xr:uid="{00000000-0005-0000-0000-000026620000}"/>
    <cellStyle name="Normal 29 3 6 3" xfId="25792" xr:uid="{00000000-0005-0000-0000-000027620000}"/>
    <cellStyle name="Normal 29 3 7" xfId="25793" xr:uid="{00000000-0005-0000-0000-000028620000}"/>
    <cellStyle name="Normal 29 3 7 2" xfId="25794" xr:uid="{00000000-0005-0000-0000-000029620000}"/>
    <cellStyle name="Normal 29 3 8" xfId="25795" xr:uid="{00000000-0005-0000-0000-00002A620000}"/>
    <cellStyle name="Normal 29 3 9" xfId="25796" xr:uid="{00000000-0005-0000-0000-00002B620000}"/>
    <cellStyle name="Normal 29 3_Age_Gender" xfId="25797" xr:uid="{00000000-0005-0000-0000-00002C620000}"/>
    <cellStyle name="Normal 29 4" xfId="414" xr:uid="{00000000-0005-0000-0000-00002D620000}"/>
    <cellStyle name="Normal 29 4 10" xfId="25798" xr:uid="{00000000-0005-0000-0000-00002E620000}"/>
    <cellStyle name="Normal 29 4 11" xfId="25799" xr:uid="{00000000-0005-0000-0000-00002F620000}"/>
    <cellStyle name="Normal 29 4 12" xfId="25800" xr:uid="{00000000-0005-0000-0000-000030620000}"/>
    <cellStyle name="Normal 29 4 2" xfId="25801" xr:uid="{00000000-0005-0000-0000-000031620000}"/>
    <cellStyle name="Normal 29 4 2 10" xfId="25802" xr:uid="{00000000-0005-0000-0000-000032620000}"/>
    <cellStyle name="Normal 29 4 2 2" xfId="25803" xr:uid="{00000000-0005-0000-0000-000033620000}"/>
    <cellStyle name="Normal 29 4 2 2 2" xfId="25804" xr:uid="{00000000-0005-0000-0000-000034620000}"/>
    <cellStyle name="Normal 29 4 2 2 2 2" xfId="25805" xr:uid="{00000000-0005-0000-0000-000035620000}"/>
    <cellStyle name="Normal 29 4 2 2 2 2 2" xfId="25806" xr:uid="{00000000-0005-0000-0000-000036620000}"/>
    <cellStyle name="Normal 29 4 2 2 2 2 3" xfId="25807" xr:uid="{00000000-0005-0000-0000-000037620000}"/>
    <cellStyle name="Normal 29 4 2 2 2 3" xfId="25808" xr:uid="{00000000-0005-0000-0000-000038620000}"/>
    <cellStyle name="Normal 29 4 2 2 3" xfId="25809" xr:uid="{00000000-0005-0000-0000-000039620000}"/>
    <cellStyle name="Normal 29 4 2 2 3 2" xfId="25810" xr:uid="{00000000-0005-0000-0000-00003A620000}"/>
    <cellStyle name="Normal 29 4 2 2 3 3" xfId="25811" xr:uid="{00000000-0005-0000-0000-00003B620000}"/>
    <cellStyle name="Normal 29 4 2 2 4" xfId="25812" xr:uid="{00000000-0005-0000-0000-00003C620000}"/>
    <cellStyle name="Normal 29 4 2 2 5" xfId="25813" xr:uid="{00000000-0005-0000-0000-00003D620000}"/>
    <cellStyle name="Normal 29 4 2 2 6" xfId="25814" xr:uid="{00000000-0005-0000-0000-00003E620000}"/>
    <cellStyle name="Normal 29 4 2 3" xfId="25815" xr:uid="{00000000-0005-0000-0000-00003F620000}"/>
    <cellStyle name="Normal 29 4 2 3 2" xfId="25816" xr:uid="{00000000-0005-0000-0000-000040620000}"/>
    <cellStyle name="Normal 29 4 2 3 2 2" xfId="25817" xr:uid="{00000000-0005-0000-0000-000041620000}"/>
    <cellStyle name="Normal 29 4 2 3 2 3" xfId="25818" xr:uid="{00000000-0005-0000-0000-000042620000}"/>
    <cellStyle name="Normal 29 4 2 3 3" xfId="25819" xr:uid="{00000000-0005-0000-0000-000043620000}"/>
    <cellStyle name="Normal 29 4 2 4" xfId="25820" xr:uid="{00000000-0005-0000-0000-000044620000}"/>
    <cellStyle name="Normal 29 4 2 4 2" xfId="25821" xr:uid="{00000000-0005-0000-0000-000045620000}"/>
    <cellStyle name="Normal 29 4 2 4 3" xfId="25822" xr:uid="{00000000-0005-0000-0000-000046620000}"/>
    <cellStyle name="Normal 29 4 2 5" xfId="25823" xr:uid="{00000000-0005-0000-0000-000047620000}"/>
    <cellStyle name="Normal 29 4 2 5 2" xfId="25824" xr:uid="{00000000-0005-0000-0000-000048620000}"/>
    <cellStyle name="Normal 29 4 2 6" xfId="25825" xr:uid="{00000000-0005-0000-0000-000049620000}"/>
    <cellStyle name="Normal 29 4 2 7" xfId="25826" xr:uid="{00000000-0005-0000-0000-00004A620000}"/>
    <cellStyle name="Normal 29 4 2 8" xfId="25827" xr:uid="{00000000-0005-0000-0000-00004B620000}"/>
    <cellStyle name="Normal 29 4 2 9" xfId="25828" xr:uid="{00000000-0005-0000-0000-00004C620000}"/>
    <cellStyle name="Normal 29 4 2_Age_Gender" xfId="25829" xr:uid="{00000000-0005-0000-0000-00004D620000}"/>
    <cellStyle name="Normal 29 4 3" xfId="25830" xr:uid="{00000000-0005-0000-0000-00004E620000}"/>
    <cellStyle name="Normal 29 4 3 2" xfId="25831" xr:uid="{00000000-0005-0000-0000-00004F620000}"/>
    <cellStyle name="Normal 29 4 3 2 2" xfId="25832" xr:uid="{00000000-0005-0000-0000-000050620000}"/>
    <cellStyle name="Normal 29 4 3 2 2 2" xfId="25833" xr:uid="{00000000-0005-0000-0000-000051620000}"/>
    <cellStyle name="Normal 29 4 3 2 2 3" xfId="25834" xr:uid="{00000000-0005-0000-0000-000052620000}"/>
    <cellStyle name="Normal 29 4 3 2 3" xfId="25835" xr:uid="{00000000-0005-0000-0000-000053620000}"/>
    <cellStyle name="Normal 29 4 3 3" xfId="25836" xr:uid="{00000000-0005-0000-0000-000054620000}"/>
    <cellStyle name="Normal 29 4 3 3 2" xfId="25837" xr:uid="{00000000-0005-0000-0000-000055620000}"/>
    <cellStyle name="Normal 29 4 3 3 3" xfId="25838" xr:uid="{00000000-0005-0000-0000-000056620000}"/>
    <cellStyle name="Normal 29 4 3 4" xfId="25839" xr:uid="{00000000-0005-0000-0000-000057620000}"/>
    <cellStyle name="Normal 29 4 3 5" xfId="25840" xr:uid="{00000000-0005-0000-0000-000058620000}"/>
    <cellStyle name="Normal 29 4 3 6" xfId="25841" xr:uid="{00000000-0005-0000-0000-000059620000}"/>
    <cellStyle name="Normal 29 4 4" xfId="25842" xr:uid="{00000000-0005-0000-0000-00005A620000}"/>
    <cellStyle name="Normal 29 4 4 2" xfId="25843" xr:uid="{00000000-0005-0000-0000-00005B620000}"/>
    <cellStyle name="Normal 29 4 4 2 2" xfId="25844" xr:uid="{00000000-0005-0000-0000-00005C620000}"/>
    <cellStyle name="Normal 29 4 4 2 3" xfId="25845" xr:uid="{00000000-0005-0000-0000-00005D620000}"/>
    <cellStyle name="Normal 29 4 4 3" xfId="25846" xr:uid="{00000000-0005-0000-0000-00005E620000}"/>
    <cellStyle name="Normal 29 4 4 4" xfId="25847" xr:uid="{00000000-0005-0000-0000-00005F620000}"/>
    <cellStyle name="Normal 29 4 4 5" xfId="25848" xr:uid="{00000000-0005-0000-0000-000060620000}"/>
    <cellStyle name="Normal 29 4 5" xfId="25849" xr:uid="{00000000-0005-0000-0000-000061620000}"/>
    <cellStyle name="Normal 29 4 5 2" xfId="25850" xr:uid="{00000000-0005-0000-0000-000062620000}"/>
    <cellStyle name="Normal 29 4 5 2 2" xfId="25851" xr:uid="{00000000-0005-0000-0000-000063620000}"/>
    <cellStyle name="Normal 29 4 5 2 3" xfId="25852" xr:uid="{00000000-0005-0000-0000-000064620000}"/>
    <cellStyle name="Normal 29 4 5 3" xfId="25853" xr:uid="{00000000-0005-0000-0000-000065620000}"/>
    <cellStyle name="Normal 29 4 6" xfId="25854" xr:uid="{00000000-0005-0000-0000-000066620000}"/>
    <cellStyle name="Normal 29 4 6 2" xfId="25855" xr:uid="{00000000-0005-0000-0000-000067620000}"/>
    <cellStyle name="Normal 29 4 6 3" xfId="25856" xr:uid="{00000000-0005-0000-0000-000068620000}"/>
    <cellStyle name="Normal 29 4 7" xfId="25857" xr:uid="{00000000-0005-0000-0000-000069620000}"/>
    <cellStyle name="Normal 29 4 7 2" xfId="25858" xr:uid="{00000000-0005-0000-0000-00006A620000}"/>
    <cellStyle name="Normal 29 4 8" xfId="25859" xr:uid="{00000000-0005-0000-0000-00006B620000}"/>
    <cellStyle name="Normal 29 4 9" xfId="25860" xr:uid="{00000000-0005-0000-0000-00006C620000}"/>
    <cellStyle name="Normal 29 4_Age_Gender" xfId="25861" xr:uid="{00000000-0005-0000-0000-00006D620000}"/>
    <cellStyle name="Normal 29 5" xfId="415" xr:uid="{00000000-0005-0000-0000-00006E620000}"/>
    <cellStyle name="Normal 29 5 10" xfId="25862" xr:uid="{00000000-0005-0000-0000-00006F620000}"/>
    <cellStyle name="Normal 29 5 11" xfId="25863" xr:uid="{00000000-0005-0000-0000-000070620000}"/>
    <cellStyle name="Normal 29 5 12" xfId="25864" xr:uid="{00000000-0005-0000-0000-000071620000}"/>
    <cellStyle name="Normal 29 5 2" xfId="25865" xr:uid="{00000000-0005-0000-0000-000072620000}"/>
    <cellStyle name="Normal 29 5 2 10" xfId="25866" xr:uid="{00000000-0005-0000-0000-000073620000}"/>
    <cellStyle name="Normal 29 5 2 2" xfId="25867" xr:uid="{00000000-0005-0000-0000-000074620000}"/>
    <cellStyle name="Normal 29 5 2 2 2" xfId="25868" xr:uid="{00000000-0005-0000-0000-000075620000}"/>
    <cellStyle name="Normal 29 5 2 2 2 2" xfId="25869" xr:uid="{00000000-0005-0000-0000-000076620000}"/>
    <cellStyle name="Normal 29 5 2 2 2 2 2" xfId="25870" xr:uid="{00000000-0005-0000-0000-000077620000}"/>
    <cellStyle name="Normal 29 5 2 2 2 2 3" xfId="25871" xr:uid="{00000000-0005-0000-0000-000078620000}"/>
    <cellStyle name="Normal 29 5 2 2 2 3" xfId="25872" xr:uid="{00000000-0005-0000-0000-000079620000}"/>
    <cellStyle name="Normal 29 5 2 2 3" xfId="25873" xr:uid="{00000000-0005-0000-0000-00007A620000}"/>
    <cellStyle name="Normal 29 5 2 2 3 2" xfId="25874" xr:uid="{00000000-0005-0000-0000-00007B620000}"/>
    <cellStyle name="Normal 29 5 2 2 3 3" xfId="25875" xr:uid="{00000000-0005-0000-0000-00007C620000}"/>
    <cellStyle name="Normal 29 5 2 2 4" xfId="25876" xr:uid="{00000000-0005-0000-0000-00007D620000}"/>
    <cellStyle name="Normal 29 5 2 2 5" xfId="25877" xr:uid="{00000000-0005-0000-0000-00007E620000}"/>
    <cellStyle name="Normal 29 5 2 2 6" xfId="25878" xr:uid="{00000000-0005-0000-0000-00007F620000}"/>
    <cellStyle name="Normal 29 5 2 3" xfId="25879" xr:uid="{00000000-0005-0000-0000-000080620000}"/>
    <cellStyle name="Normal 29 5 2 3 2" xfId="25880" xr:uid="{00000000-0005-0000-0000-000081620000}"/>
    <cellStyle name="Normal 29 5 2 3 2 2" xfId="25881" xr:uid="{00000000-0005-0000-0000-000082620000}"/>
    <cellStyle name="Normal 29 5 2 3 2 3" xfId="25882" xr:uid="{00000000-0005-0000-0000-000083620000}"/>
    <cellStyle name="Normal 29 5 2 3 3" xfId="25883" xr:uid="{00000000-0005-0000-0000-000084620000}"/>
    <cellStyle name="Normal 29 5 2 4" xfId="25884" xr:uid="{00000000-0005-0000-0000-000085620000}"/>
    <cellStyle name="Normal 29 5 2 4 2" xfId="25885" xr:uid="{00000000-0005-0000-0000-000086620000}"/>
    <cellStyle name="Normal 29 5 2 4 3" xfId="25886" xr:uid="{00000000-0005-0000-0000-000087620000}"/>
    <cellStyle name="Normal 29 5 2 5" xfId="25887" xr:uid="{00000000-0005-0000-0000-000088620000}"/>
    <cellStyle name="Normal 29 5 2 5 2" xfId="25888" xr:uid="{00000000-0005-0000-0000-000089620000}"/>
    <cellStyle name="Normal 29 5 2 6" xfId="25889" xr:uid="{00000000-0005-0000-0000-00008A620000}"/>
    <cellStyle name="Normal 29 5 2 7" xfId="25890" xr:uid="{00000000-0005-0000-0000-00008B620000}"/>
    <cellStyle name="Normal 29 5 2 8" xfId="25891" xr:uid="{00000000-0005-0000-0000-00008C620000}"/>
    <cellStyle name="Normal 29 5 2 9" xfId="25892" xr:uid="{00000000-0005-0000-0000-00008D620000}"/>
    <cellStyle name="Normal 29 5 2_Age_Gender" xfId="25893" xr:uid="{00000000-0005-0000-0000-00008E620000}"/>
    <cellStyle name="Normal 29 5 3" xfId="25894" xr:uid="{00000000-0005-0000-0000-00008F620000}"/>
    <cellStyle name="Normal 29 5 3 2" xfId="25895" xr:uid="{00000000-0005-0000-0000-000090620000}"/>
    <cellStyle name="Normal 29 5 3 2 2" xfId="25896" xr:uid="{00000000-0005-0000-0000-000091620000}"/>
    <cellStyle name="Normal 29 5 3 2 2 2" xfId="25897" xr:uid="{00000000-0005-0000-0000-000092620000}"/>
    <cellStyle name="Normal 29 5 3 2 2 3" xfId="25898" xr:uid="{00000000-0005-0000-0000-000093620000}"/>
    <cellStyle name="Normal 29 5 3 2 3" xfId="25899" xr:uid="{00000000-0005-0000-0000-000094620000}"/>
    <cellStyle name="Normal 29 5 3 3" xfId="25900" xr:uid="{00000000-0005-0000-0000-000095620000}"/>
    <cellStyle name="Normal 29 5 3 3 2" xfId="25901" xr:uid="{00000000-0005-0000-0000-000096620000}"/>
    <cellStyle name="Normal 29 5 3 3 3" xfId="25902" xr:uid="{00000000-0005-0000-0000-000097620000}"/>
    <cellStyle name="Normal 29 5 3 4" xfId="25903" xr:uid="{00000000-0005-0000-0000-000098620000}"/>
    <cellStyle name="Normal 29 5 3 5" xfId="25904" xr:uid="{00000000-0005-0000-0000-000099620000}"/>
    <cellStyle name="Normal 29 5 3 6" xfId="25905" xr:uid="{00000000-0005-0000-0000-00009A620000}"/>
    <cellStyle name="Normal 29 5 4" xfId="25906" xr:uid="{00000000-0005-0000-0000-00009B620000}"/>
    <cellStyle name="Normal 29 5 4 2" xfId="25907" xr:uid="{00000000-0005-0000-0000-00009C620000}"/>
    <cellStyle name="Normal 29 5 4 2 2" xfId="25908" xr:uid="{00000000-0005-0000-0000-00009D620000}"/>
    <cellStyle name="Normal 29 5 4 2 3" xfId="25909" xr:uid="{00000000-0005-0000-0000-00009E620000}"/>
    <cellStyle name="Normal 29 5 4 3" xfId="25910" xr:uid="{00000000-0005-0000-0000-00009F620000}"/>
    <cellStyle name="Normal 29 5 4 4" xfId="25911" xr:uid="{00000000-0005-0000-0000-0000A0620000}"/>
    <cellStyle name="Normal 29 5 4 5" xfId="25912" xr:uid="{00000000-0005-0000-0000-0000A1620000}"/>
    <cellStyle name="Normal 29 5 5" xfId="25913" xr:uid="{00000000-0005-0000-0000-0000A2620000}"/>
    <cellStyle name="Normal 29 5 5 2" xfId="25914" xr:uid="{00000000-0005-0000-0000-0000A3620000}"/>
    <cellStyle name="Normal 29 5 5 2 2" xfId="25915" xr:uid="{00000000-0005-0000-0000-0000A4620000}"/>
    <cellStyle name="Normal 29 5 5 2 3" xfId="25916" xr:uid="{00000000-0005-0000-0000-0000A5620000}"/>
    <cellStyle name="Normal 29 5 5 3" xfId="25917" xr:uid="{00000000-0005-0000-0000-0000A6620000}"/>
    <cellStyle name="Normal 29 5 6" xfId="25918" xr:uid="{00000000-0005-0000-0000-0000A7620000}"/>
    <cellStyle name="Normal 29 5 6 2" xfId="25919" xr:uid="{00000000-0005-0000-0000-0000A8620000}"/>
    <cellStyle name="Normal 29 5 6 3" xfId="25920" xr:uid="{00000000-0005-0000-0000-0000A9620000}"/>
    <cellStyle name="Normal 29 5 7" xfId="25921" xr:uid="{00000000-0005-0000-0000-0000AA620000}"/>
    <cellStyle name="Normal 29 5 7 2" xfId="25922" xr:uid="{00000000-0005-0000-0000-0000AB620000}"/>
    <cellStyle name="Normal 29 5 8" xfId="25923" xr:uid="{00000000-0005-0000-0000-0000AC620000}"/>
    <cellStyle name="Normal 29 5 9" xfId="25924" xr:uid="{00000000-0005-0000-0000-0000AD620000}"/>
    <cellStyle name="Normal 29 5_Age_Gender" xfId="25925" xr:uid="{00000000-0005-0000-0000-0000AE620000}"/>
    <cellStyle name="Normal 29 6" xfId="1410" xr:uid="{00000000-0005-0000-0000-0000AF620000}"/>
    <cellStyle name="Normal 29 6 2" xfId="1411" xr:uid="{00000000-0005-0000-0000-0000B0620000}"/>
    <cellStyle name="Normal 29 6 2 2" xfId="25926" xr:uid="{00000000-0005-0000-0000-0000B1620000}"/>
    <cellStyle name="Normal 29 6 2 2 2" xfId="25927" xr:uid="{00000000-0005-0000-0000-0000B2620000}"/>
    <cellStyle name="Normal 29 6 2 2 2 2" xfId="25928" xr:uid="{00000000-0005-0000-0000-0000B3620000}"/>
    <cellStyle name="Normal 29 6 2 2 2 3" xfId="25929" xr:uid="{00000000-0005-0000-0000-0000B4620000}"/>
    <cellStyle name="Normal 29 6 2 2 3" xfId="25930" xr:uid="{00000000-0005-0000-0000-0000B5620000}"/>
    <cellStyle name="Normal 29 6 2 2 4" xfId="25931" xr:uid="{00000000-0005-0000-0000-0000B6620000}"/>
    <cellStyle name="Normal 29 6 2 2 5" xfId="25932" xr:uid="{00000000-0005-0000-0000-0000B7620000}"/>
    <cellStyle name="Normal 29 6 2 3" xfId="25933" xr:uid="{00000000-0005-0000-0000-0000B8620000}"/>
    <cellStyle name="Normal 29 6 2 3 2" xfId="25934" xr:uid="{00000000-0005-0000-0000-0000B9620000}"/>
    <cellStyle name="Normal 29 6 2 3 3" xfId="25935" xr:uid="{00000000-0005-0000-0000-0000BA620000}"/>
    <cellStyle name="Normal 29 6 2 4" xfId="25936" xr:uid="{00000000-0005-0000-0000-0000BB620000}"/>
    <cellStyle name="Normal 29 6 2 5" xfId="25937" xr:uid="{00000000-0005-0000-0000-0000BC620000}"/>
    <cellStyle name="Normal 29 6 2 6" xfId="25938" xr:uid="{00000000-0005-0000-0000-0000BD620000}"/>
    <cellStyle name="Normal 29 6 3" xfId="25939" xr:uid="{00000000-0005-0000-0000-0000BE620000}"/>
    <cellStyle name="Normal 29 6 3 2" xfId="25940" xr:uid="{00000000-0005-0000-0000-0000BF620000}"/>
    <cellStyle name="Normal 29 6 3 2 2" xfId="25941" xr:uid="{00000000-0005-0000-0000-0000C0620000}"/>
    <cellStyle name="Normal 29 6 3 2 3" xfId="25942" xr:uid="{00000000-0005-0000-0000-0000C1620000}"/>
    <cellStyle name="Normal 29 6 3 3" xfId="25943" xr:uid="{00000000-0005-0000-0000-0000C2620000}"/>
    <cellStyle name="Normal 29 6 3 4" xfId="25944" xr:uid="{00000000-0005-0000-0000-0000C3620000}"/>
    <cellStyle name="Normal 29 6 3 5" xfId="25945" xr:uid="{00000000-0005-0000-0000-0000C4620000}"/>
    <cellStyle name="Normal 29 6 4" xfId="25946" xr:uid="{00000000-0005-0000-0000-0000C5620000}"/>
    <cellStyle name="Normal 29 6 4 2" xfId="25947" xr:uid="{00000000-0005-0000-0000-0000C6620000}"/>
    <cellStyle name="Normal 29 6 4 3" xfId="25948" xr:uid="{00000000-0005-0000-0000-0000C7620000}"/>
    <cellStyle name="Normal 29 6 5" xfId="25949" xr:uid="{00000000-0005-0000-0000-0000C8620000}"/>
    <cellStyle name="Normal 29 6 6" xfId="25950" xr:uid="{00000000-0005-0000-0000-0000C9620000}"/>
    <cellStyle name="Normal 29 6 7" xfId="25951" xr:uid="{00000000-0005-0000-0000-0000CA620000}"/>
    <cellStyle name="Normal 29 7" xfId="25952" xr:uid="{00000000-0005-0000-0000-0000CB620000}"/>
    <cellStyle name="Normal 29 7 2" xfId="25953" xr:uid="{00000000-0005-0000-0000-0000CC620000}"/>
    <cellStyle name="Normal 29 7 2 2" xfId="25954" xr:uid="{00000000-0005-0000-0000-0000CD620000}"/>
    <cellStyle name="Normal 29 7 2 3" xfId="25955" xr:uid="{00000000-0005-0000-0000-0000CE620000}"/>
    <cellStyle name="Normal 29 7 3" xfId="25956" xr:uid="{00000000-0005-0000-0000-0000CF620000}"/>
    <cellStyle name="Normal 29 7 4" xfId="25957" xr:uid="{00000000-0005-0000-0000-0000D0620000}"/>
    <cellStyle name="Normal 29 7 5" xfId="25958" xr:uid="{00000000-0005-0000-0000-0000D1620000}"/>
    <cellStyle name="Normal 29 8" xfId="25959" xr:uid="{00000000-0005-0000-0000-0000D2620000}"/>
    <cellStyle name="Normal 29 8 2" xfId="25960" xr:uid="{00000000-0005-0000-0000-0000D3620000}"/>
    <cellStyle name="Normal 29 8 3" xfId="25961" xr:uid="{00000000-0005-0000-0000-0000D4620000}"/>
    <cellStyle name="Normal 29 9" xfId="25962" xr:uid="{00000000-0005-0000-0000-0000D5620000}"/>
    <cellStyle name="Normal 29_Age_Gender" xfId="25963" xr:uid="{00000000-0005-0000-0000-0000D6620000}"/>
    <cellStyle name="Normal 290" xfId="25964" xr:uid="{00000000-0005-0000-0000-0000D7620000}"/>
    <cellStyle name="Normal 291" xfId="25965" xr:uid="{00000000-0005-0000-0000-0000D8620000}"/>
    <cellStyle name="Normal 292" xfId="25966" xr:uid="{00000000-0005-0000-0000-0000D9620000}"/>
    <cellStyle name="Normal 293" xfId="25967" xr:uid="{00000000-0005-0000-0000-0000DA620000}"/>
    <cellStyle name="Normal 294" xfId="25968" xr:uid="{00000000-0005-0000-0000-0000DB620000}"/>
    <cellStyle name="Normal 295" xfId="25969" xr:uid="{00000000-0005-0000-0000-0000DC620000}"/>
    <cellStyle name="Normal 296" xfId="25970" xr:uid="{00000000-0005-0000-0000-0000DD620000}"/>
    <cellStyle name="Normal 297" xfId="25971" xr:uid="{00000000-0005-0000-0000-0000DE620000}"/>
    <cellStyle name="Normal 298" xfId="25972" xr:uid="{00000000-0005-0000-0000-0000DF620000}"/>
    <cellStyle name="Normal 299" xfId="25973" xr:uid="{00000000-0005-0000-0000-0000E0620000}"/>
    <cellStyle name="Normal 3" xfId="416" xr:uid="{00000000-0005-0000-0000-0000E1620000}"/>
    <cellStyle name="Normal 3 10" xfId="417" xr:uid="{00000000-0005-0000-0000-0000E2620000}"/>
    <cellStyle name="Normal 3 10 10" xfId="25974" xr:uid="{00000000-0005-0000-0000-0000E3620000}"/>
    <cellStyle name="Normal 3 10 11" xfId="25975" xr:uid="{00000000-0005-0000-0000-0000E4620000}"/>
    <cellStyle name="Normal 3 10 2" xfId="1412" xr:uid="{00000000-0005-0000-0000-0000E5620000}"/>
    <cellStyle name="Normal 3 10 2 2" xfId="1413" xr:uid="{00000000-0005-0000-0000-0000E6620000}"/>
    <cellStyle name="Normal 3 10 2 2 2" xfId="25976" xr:uid="{00000000-0005-0000-0000-0000E7620000}"/>
    <cellStyle name="Normal 3 10 2 2 2 2" xfId="25977" xr:uid="{00000000-0005-0000-0000-0000E8620000}"/>
    <cellStyle name="Normal 3 10 2 2 2 2 2" xfId="25978" xr:uid="{00000000-0005-0000-0000-0000E9620000}"/>
    <cellStyle name="Normal 3 10 2 2 2 2 3" xfId="25979" xr:uid="{00000000-0005-0000-0000-0000EA620000}"/>
    <cellStyle name="Normal 3 10 2 2 2 3" xfId="25980" xr:uid="{00000000-0005-0000-0000-0000EB620000}"/>
    <cellStyle name="Normal 3 10 2 2 2 4" xfId="25981" xr:uid="{00000000-0005-0000-0000-0000EC620000}"/>
    <cellStyle name="Normal 3 10 2 2 2 5" xfId="25982" xr:uid="{00000000-0005-0000-0000-0000ED620000}"/>
    <cellStyle name="Normal 3 10 2 2 3" xfId="25983" xr:uid="{00000000-0005-0000-0000-0000EE620000}"/>
    <cellStyle name="Normal 3 10 2 2 3 2" xfId="25984" xr:uid="{00000000-0005-0000-0000-0000EF620000}"/>
    <cellStyle name="Normal 3 10 2 2 3 3" xfId="25985" xr:uid="{00000000-0005-0000-0000-0000F0620000}"/>
    <cellStyle name="Normal 3 10 2 2 4" xfId="25986" xr:uid="{00000000-0005-0000-0000-0000F1620000}"/>
    <cellStyle name="Normal 3 10 2 2 5" xfId="25987" xr:uid="{00000000-0005-0000-0000-0000F2620000}"/>
    <cellStyle name="Normal 3 10 2 2 6" xfId="25988" xr:uid="{00000000-0005-0000-0000-0000F3620000}"/>
    <cellStyle name="Normal 3 10 2 3" xfId="25989" xr:uid="{00000000-0005-0000-0000-0000F4620000}"/>
    <cellStyle name="Normal 3 10 2 3 2" xfId="25990" xr:uid="{00000000-0005-0000-0000-0000F5620000}"/>
    <cellStyle name="Normal 3 10 2 3 2 2" xfId="25991" xr:uid="{00000000-0005-0000-0000-0000F6620000}"/>
    <cellStyle name="Normal 3 10 2 3 2 3" xfId="25992" xr:uid="{00000000-0005-0000-0000-0000F7620000}"/>
    <cellStyle name="Normal 3 10 2 3 3" xfId="25993" xr:uid="{00000000-0005-0000-0000-0000F8620000}"/>
    <cellStyle name="Normal 3 10 2 3 4" xfId="25994" xr:uid="{00000000-0005-0000-0000-0000F9620000}"/>
    <cellStyle name="Normal 3 10 2 3 5" xfId="25995" xr:uid="{00000000-0005-0000-0000-0000FA620000}"/>
    <cellStyle name="Normal 3 10 2 4" xfId="25996" xr:uid="{00000000-0005-0000-0000-0000FB620000}"/>
    <cellStyle name="Normal 3 10 2 4 2" xfId="25997" xr:uid="{00000000-0005-0000-0000-0000FC620000}"/>
    <cellStyle name="Normal 3 10 2 4 3" xfId="25998" xr:uid="{00000000-0005-0000-0000-0000FD620000}"/>
    <cellStyle name="Normal 3 10 2 5" xfId="25999" xr:uid="{00000000-0005-0000-0000-0000FE620000}"/>
    <cellStyle name="Normal 3 10 2 6" xfId="26000" xr:uid="{00000000-0005-0000-0000-0000FF620000}"/>
    <cellStyle name="Normal 3 10 2 7" xfId="26001" xr:uid="{00000000-0005-0000-0000-000000630000}"/>
    <cellStyle name="Normal 3 10 3" xfId="1414" xr:uid="{00000000-0005-0000-0000-000001630000}"/>
    <cellStyle name="Normal 3 10 3 10" xfId="26002" xr:uid="{00000000-0005-0000-0000-000002630000}"/>
    <cellStyle name="Normal 3 10 3 11" xfId="26003" xr:uid="{00000000-0005-0000-0000-000003630000}"/>
    <cellStyle name="Normal 3 10 3 12" xfId="26004" xr:uid="{00000000-0005-0000-0000-000004630000}"/>
    <cellStyle name="Normal 3 10 3 2" xfId="26005" xr:uid="{00000000-0005-0000-0000-000005630000}"/>
    <cellStyle name="Normal 3 10 3 2 10" xfId="26006" xr:uid="{00000000-0005-0000-0000-000006630000}"/>
    <cellStyle name="Normal 3 10 3 2 2" xfId="26007" xr:uid="{00000000-0005-0000-0000-000007630000}"/>
    <cellStyle name="Normal 3 10 3 2 2 2" xfId="26008" xr:uid="{00000000-0005-0000-0000-000008630000}"/>
    <cellStyle name="Normal 3 10 3 2 2 2 2" xfId="26009" xr:uid="{00000000-0005-0000-0000-000009630000}"/>
    <cellStyle name="Normal 3 10 3 2 2 2 2 2" xfId="26010" xr:uid="{00000000-0005-0000-0000-00000A630000}"/>
    <cellStyle name="Normal 3 10 3 2 2 2 2 3" xfId="26011" xr:uid="{00000000-0005-0000-0000-00000B630000}"/>
    <cellStyle name="Normal 3 10 3 2 2 2 3" xfId="26012" xr:uid="{00000000-0005-0000-0000-00000C630000}"/>
    <cellStyle name="Normal 3 10 3 2 2 3" xfId="26013" xr:uid="{00000000-0005-0000-0000-00000D630000}"/>
    <cellStyle name="Normal 3 10 3 2 2 3 2" xfId="26014" xr:uid="{00000000-0005-0000-0000-00000E630000}"/>
    <cellStyle name="Normal 3 10 3 2 2 3 3" xfId="26015" xr:uid="{00000000-0005-0000-0000-00000F630000}"/>
    <cellStyle name="Normal 3 10 3 2 2 4" xfId="26016" xr:uid="{00000000-0005-0000-0000-000010630000}"/>
    <cellStyle name="Normal 3 10 3 2 2 5" xfId="26017" xr:uid="{00000000-0005-0000-0000-000011630000}"/>
    <cellStyle name="Normal 3 10 3 2 2 6" xfId="26018" xr:uid="{00000000-0005-0000-0000-000012630000}"/>
    <cellStyle name="Normal 3 10 3 2 3" xfId="26019" xr:uid="{00000000-0005-0000-0000-000013630000}"/>
    <cellStyle name="Normal 3 10 3 2 3 2" xfId="26020" xr:uid="{00000000-0005-0000-0000-000014630000}"/>
    <cellStyle name="Normal 3 10 3 2 3 2 2" xfId="26021" xr:uid="{00000000-0005-0000-0000-000015630000}"/>
    <cellStyle name="Normal 3 10 3 2 3 2 3" xfId="26022" xr:uid="{00000000-0005-0000-0000-000016630000}"/>
    <cellStyle name="Normal 3 10 3 2 3 3" xfId="26023" xr:uid="{00000000-0005-0000-0000-000017630000}"/>
    <cellStyle name="Normal 3 10 3 2 4" xfId="26024" xr:uid="{00000000-0005-0000-0000-000018630000}"/>
    <cellStyle name="Normal 3 10 3 2 4 2" xfId="26025" xr:uid="{00000000-0005-0000-0000-000019630000}"/>
    <cellStyle name="Normal 3 10 3 2 4 3" xfId="26026" xr:uid="{00000000-0005-0000-0000-00001A630000}"/>
    <cellStyle name="Normal 3 10 3 2 5" xfId="26027" xr:uid="{00000000-0005-0000-0000-00001B630000}"/>
    <cellStyle name="Normal 3 10 3 2 5 2" xfId="26028" xr:uid="{00000000-0005-0000-0000-00001C630000}"/>
    <cellStyle name="Normal 3 10 3 2 6" xfId="26029" xr:uid="{00000000-0005-0000-0000-00001D630000}"/>
    <cellStyle name="Normal 3 10 3 2 7" xfId="26030" xr:uid="{00000000-0005-0000-0000-00001E630000}"/>
    <cellStyle name="Normal 3 10 3 2 8" xfId="26031" xr:uid="{00000000-0005-0000-0000-00001F630000}"/>
    <cellStyle name="Normal 3 10 3 2 9" xfId="26032" xr:uid="{00000000-0005-0000-0000-000020630000}"/>
    <cellStyle name="Normal 3 10 3 2_Age_Gender" xfId="26033" xr:uid="{00000000-0005-0000-0000-000021630000}"/>
    <cellStyle name="Normal 3 10 3 3" xfId="26034" xr:uid="{00000000-0005-0000-0000-000022630000}"/>
    <cellStyle name="Normal 3 10 3 3 2" xfId="26035" xr:uid="{00000000-0005-0000-0000-000023630000}"/>
    <cellStyle name="Normal 3 10 3 3 2 2" xfId="26036" xr:uid="{00000000-0005-0000-0000-000024630000}"/>
    <cellStyle name="Normal 3 10 3 3 2 2 2" xfId="26037" xr:uid="{00000000-0005-0000-0000-000025630000}"/>
    <cellStyle name="Normal 3 10 3 3 2 2 3" xfId="26038" xr:uid="{00000000-0005-0000-0000-000026630000}"/>
    <cellStyle name="Normal 3 10 3 3 2 3" xfId="26039" xr:uid="{00000000-0005-0000-0000-000027630000}"/>
    <cellStyle name="Normal 3 10 3 3 3" xfId="26040" xr:uid="{00000000-0005-0000-0000-000028630000}"/>
    <cellStyle name="Normal 3 10 3 3 3 2" xfId="26041" xr:uid="{00000000-0005-0000-0000-000029630000}"/>
    <cellStyle name="Normal 3 10 3 3 3 3" xfId="26042" xr:uid="{00000000-0005-0000-0000-00002A630000}"/>
    <cellStyle name="Normal 3 10 3 3 4" xfId="26043" xr:uid="{00000000-0005-0000-0000-00002B630000}"/>
    <cellStyle name="Normal 3 10 3 3 5" xfId="26044" xr:uid="{00000000-0005-0000-0000-00002C630000}"/>
    <cellStyle name="Normal 3 10 3 3 6" xfId="26045" xr:uid="{00000000-0005-0000-0000-00002D630000}"/>
    <cellStyle name="Normal 3 10 3 4" xfId="26046" xr:uid="{00000000-0005-0000-0000-00002E630000}"/>
    <cellStyle name="Normal 3 10 3 4 2" xfId="26047" xr:uid="{00000000-0005-0000-0000-00002F630000}"/>
    <cellStyle name="Normal 3 10 3 4 2 2" xfId="26048" xr:uid="{00000000-0005-0000-0000-000030630000}"/>
    <cellStyle name="Normal 3 10 3 4 2 3" xfId="26049" xr:uid="{00000000-0005-0000-0000-000031630000}"/>
    <cellStyle name="Normal 3 10 3 4 3" xfId="26050" xr:uid="{00000000-0005-0000-0000-000032630000}"/>
    <cellStyle name="Normal 3 10 3 4 4" xfId="26051" xr:uid="{00000000-0005-0000-0000-000033630000}"/>
    <cellStyle name="Normal 3 10 3 4 5" xfId="26052" xr:uid="{00000000-0005-0000-0000-000034630000}"/>
    <cellStyle name="Normal 3 10 3 5" xfId="26053" xr:uid="{00000000-0005-0000-0000-000035630000}"/>
    <cellStyle name="Normal 3 10 3 5 2" xfId="26054" xr:uid="{00000000-0005-0000-0000-000036630000}"/>
    <cellStyle name="Normal 3 10 3 5 2 2" xfId="26055" xr:uid="{00000000-0005-0000-0000-000037630000}"/>
    <cellStyle name="Normal 3 10 3 5 2 3" xfId="26056" xr:uid="{00000000-0005-0000-0000-000038630000}"/>
    <cellStyle name="Normal 3 10 3 5 3" xfId="26057" xr:uid="{00000000-0005-0000-0000-000039630000}"/>
    <cellStyle name="Normal 3 10 3 6" xfId="26058" xr:uid="{00000000-0005-0000-0000-00003A630000}"/>
    <cellStyle name="Normal 3 10 3 6 2" xfId="26059" xr:uid="{00000000-0005-0000-0000-00003B630000}"/>
    <cellStyle name="Normal 3 10 3 6 3" xfId="26060" xr:uid="{00000000-0005-0000-0000-00003C630000}"/>
    <cellStyle name="Normal 3 10 3 7" xfId="26061" xr:uid="{00000000-0005-0000-0000-00003D630000}"/>
    <cellStyle name="Normal 3 10 3 7 2" xfId="26062" xr:uid="{00000000-0005-0000-0000-00003E630000}"/>
    <cellStyle name="Normal 3 10 3 8" xfId="26063" xr:uid="{00000000-0005-0000-0000-00003F630000}"/>
    <cellStyle name="Normal 3 10 3 9" xfId="26064" xr:uid="{00000000-0005-0000-0000-000040630000}"/>
    <cellStyle name="Normal 3 10 3_Age_Gender" xfId="26065" xr:uid="{00000000-0005-0000-0000-000041630000}"/>
    <cellStyle name="Normal 3 10 4" xfId="1415" xr:uid="{00000000-0005-0000-0000-000042630000}"/>
    <cellStyle name="Normal 3 10 4 2" xfId="26066" xr:uid="{00000000-0005-0000-0000-000043630000}"/>
    <cellStyle name="Normal 3 10 4 2 2" xfId="26067" xr:uid="{00000000-0005-0000-0000-000044630000}"/>
    <cellStyle name="Normal 3 10 4 2 2 2" xfId="26068" xr:uid="{00000000-0005-0000-0000-000045630000}"/>
    <cellStyle name="Normal 3 10 4 2 2 3" xfId="26069" xr:uid="{00000000-0005-0000-0000-000046630000}"/>
    <cellStyle name="Normal 3 10 4 2 3" xfId="26070" xr:uid="{00000000-0005-0000-0000-000047630000}"/>
    <cellStyle name="Normal 3 10 4 2 4" xfId="26071" xr:uid="{00000000-0005-0000-0000-000048630000}"/>
    <cellStyle name="Normal 3 10 4 2 5" xfId="26072" xr:uid="{00000000-0005-0000-0000-000049630000}"/>
    <cellStyle name="Normal 3 10 4 3" xfId="26073" xr:uid="{00000000-0005-0000-0000-00004A630000}"/>
    <cellStyle name="Normal 3 10 4 3 2" xfId="26074" xr:uid="{00000000-0005-0000-0000-00004B630000}"/>
    <cellStyle name="Normal 3 10 4 3 3" xfId="26075" xr:uid="{00000000-0005-0000-0000-00004C630000}"/>
    <cellStyle name="Normal 3 10 4 4" xfId="26076" xr:uid="{00000000-0005-0000-0000-00004D630000}"/>
    <cellStyle name="Normal 3 10 4 5" xfId="26077" xr:uid="{00000000-0005-0000-0000-00004E630000}"/>
    <cellStyle name="Normal 3 10 4 6" xfId="26078" xr:uid="{00000000-0005-0000-0000-00004F630000}"/>
    <cellStyle name="Normal 3 10 5" xfId="26079" xr:uid="{00000000-0005-0000-0000-000050630000}"/>
    <cellStyle name="Normal 3 10 5 2" xfId="26080" xr:uid="{00000000-0005-0000-0000-000051630000}"/>
    <cellStyle name="Normal 3 10 5 2 2" xfId="26081" xr:uid="{00000000-0005-0000-0000-000052630000}"/>
    <cellStyle name="Normal 3 10 5 2 3" xfId="26082" xr:uid="{00000000-0005-0000-0000-000053630000}"/>
    <cellStyle name="Normal 3 10 5 3" xfId="26083" xr:uid="{00000000-0005-0000-0000-000054630000}"/>
    <cellStyle name="Normal 3 10 5 4" xfId="26084" xr:uid="{00000000-0005-0000-0000-000055630000}"/>
    <cellStyle name="Normal 3 10 5 5" xfId="26085" xr:uid="{00000000-0005-0000-0000-000056630000}"/>
    <cellStyle name="Normal 3 10 6" xfId="26086" xr:uid="{00000000-0005-0000-0000-000057630000}"/>
    <cellStyle name="Normal 3 10 6 2" xfId="26087" xr:uid="{00000000-0005-0000-0000-000058630000}"/>
    <cellStyle name="Normal 3 10 6 3" xfId="26088" xr:uid="{00000000-0005-0000-0000-000059630000}"/>
    <cellStyle name="Normal 3 10 7" xfId="26089" xr:uid="{00000000-0005-0000-0000-00005A630000}"/>
    <cellStyle name="Normal 3 10 8" xfId="26090" xr:uid="{00000000-0005-0000-0000-00005B630000}"/>
    <cellStyle name="Normal 3 10 9" xfId="26091" xr:uid="{00000000-0005-0000-0000-00005C630000}"/>
    <cellStyle name="Normal 3 11" xfId="418" xr:uid="{00000000-0005-0000-0000-00005D630000}"/>
    <cellStyle name="Normal 3 11 10" xfId="26092" xr:uid="{00000000-0005-0000-0000-00005E630000}"/>
    <cellStyle name="Normal 3 11 11" xfId="26093" xr:uid="{00000000-0005-0000-0000-00005F630000}"/>
    <cellStyle name="Normal 3 11 2" xfId="1416" xr:uid="{00000000-0005-0000-0000-000060630000}"/>
    <cellStyle name="Normal 3 11 2 2" xfId="1417" xr:uid="{00000000-0005-0000-0000-000061630000}"/>
    <cellStyle name="Normal 3 11 2 2 2" xfId="26094" xr:uid="{00000000-0005-0000-0000-000062630000}"/>
    <cellStyle name="Normal 3 11 2 2 2 2" xfId="26095" xr:uid="{00000000-0005-0000-0000-000063630000}"/>
    <cellStyle name="Normal 3 11 2 2 2 2 2" xfId="26096" xr:uid="{00000000-0005-0000-0000-000064630000}"/>
    <cellStyle name="Normal 3 11 2 2 2 2 3" xfId="26097" xr:uid="{00000000-0005-0000-0000-000065630000}"/>
    <cellStyle name="Normal 3 11 2 2 2 3" xfId="26098" xr:uid="{00000000-0005-0000-0000-000066630000}"/>
    <cellStyle name="Normal 3 11 2 2 2 4" xfId="26099" xr:uid="{00000000-0005-0000-0000-000067630000}"/>
    <cellStyle name="Normal 3 11 2 2 2 5" xfId="26100" xr:uid="{00000000-0005-0000-0000-000068630000}"/>
    <cellStyle name="Normal 3 11 2 2 3" xfId="26101" xr:uid="{00000000-0005-0000-0000-000069630000}"/>
    <cellStyle name="Normal 3 11 2 2 3 2" xfId="26102" xr:uid="{00000000-0005-0000-0000-00006A630000}"/>
    <cellStyle name="Normal 3 11 2 2 3 3" xfId="26103" xr:uid="{00000000-0005-0000-0000-00006B630000}"/>
    <cellStyle name="Normal 3 11 2 2 4" xfId="26104" xr:uid="{00000000-0005-0000-0000-00006C630000}"/>
    <cellStyle name="Normal 3 11 2 2 5" xfId="26105" xr:uid="{00000000-0005-0000-0000-00006D630000}"/>
    <cellStyle name="Normal 3 11 2 2 6" xfId="26106" xr:uid="{00000000-0005-0000-0000-00006E630000}"/>
    <cellStyle name="Normal 3 11 2 3" xfId="26107" xr:uid="{00000000-0005-0000-0000-00006F630000}"/>
    <cellStyle name="Normal 3 11 2 3 2" xfId="26108" xr:uid="{00000000-0005-0000-0000-000070630000}"/>
    <cellStyle name="Normal 3 11 2 3 2 2" xfId="26109" xr:uid="{00000000-0005-0000-0000-000071630000}"/>
    <cellStyle name="Normal 3 11 2 3 2 3" xfId="26110" xr:uid="{00000000-0005-0000-0000-000072630000}"/>
    <cellStyle name="Normal 3 11 2 3 3" xfId="26111" xr:uid="{00000000-0005-0000-0000-000073630000}"/>
    <cellStyle name="Normal 3 11 2 3 4" xfId="26112" xr:uid="{00000000-0005-0000-0000-000074630000}"/>
    <cellStyle name="Normal 3 11 2 3 5" xfId="26113" xr:uid="{00000000-0005-0000-0000-000075630000}"/>
    <cellStyle name="Normal 3 11 2 4" xfId="26114" xr:uid="{00000000-0005-0000-0000-000076630000}"/>
    <cellStyle name="Normal 3 11 2 4 2" xfId="26115" xr:uid="{00000000-0005-0000-0000-000077630000}"/>
    <cellStyle name="Normal 3 11 2 4 3" xfId="26116" xr:uid="{00000000-0005-0000-0000-000078630000}"/>
    <cellStyle name="Normal 3 11 2 5" xfId="26117" xr:uid="{00000000-0005-0000-0000-000079630000}"/>
    <cellStyle name="Normal 3 11 2 6" xfId="26118" xr:uid="{00000000-0005-0000-0000-00007A630000}"/>
    <cellStyle name="Normal 3 11 2 7" xfId="26119" xr:uid="{00000000-0005-0000-0000-00007B630000}"/>
    <cellStyle name="Normal 3 11 3" xfId="1418" xr:uid="{00000000-0005-0000-0000-00007C630000}"/>
    <cellStyle name="Normal 3 11 3 10" xfId="26120" xr:uid="{00000000-0005-0000-0000-00007D630000}"/>
    <cellStyle name="Normal 3 11 3 11" xfId="26121" xr:uid="{00000000-0005-0000-0000-00007E630000}"/>
    <cellStyle name="Normal 3 11 3 12" xfId="26122" xr:uid="{00000000-0005-0000-0000-00007F630000}"/>
    <cellStyle name="Normal 3 11 3 2" xfId="26123" xr:uid="{00000000-0005-0000-0000-000080630000}"/>
    <cellStyle name="Normal 3 11 3 2 10" xfId="26124" xr:uid="{00000000-0005-0000-0000-000081630000}"/>
    <cellStyle name="Normal 3 11 3 2 2" xfId="26125" xr:uid="{00000000-0005-0000-0000-000082630000}"/>
    <cellStyle name="Normal 3 11 3 2 2 2" xfId="26126" xr:uid="{00000000-0005-0000-0000-000083630000}"/>
    <cellStyle name="Normal 3 11 3 2 2 2 2" xfId="26127" xr:uid="{00000000-0005-0000-0000-000084630000}"/>
    <cellStyle name="Normal 3 11 3 2 2 2 2 2" xfId="26128" xr:uid="{00000000-0005-0000-0000-000085630000}"/>
    <cellStyle name="Normal 3 11 3 2 2 2 2 3" xfId="26129" xr:uid="{00000000-0005-0000-0000-000086630000}"/>
    <cellStyle name="Normal 3 11 3 2 2 2 3" xfId="26130" xr:uid="{00000000-0005-0000-0000-000087630000}"/>
    <cellStyle name="Normal 3 11 3 2 2 3" xfId="26131" xr:uid="{00000000-0005-0000-0000-000088630000}"/>
    <cellStyle name="Normal 3 11 3 2 2 3 2" xfId="26132" xr:uid="{00000000-0005-0000-0000-000089630000}"/>
    <cellStyle name="Normal 3 11 3 2 2 3 3" xfId="26133" xr:uid="{00000000-0005-0000-0000-00008A630000}"/>
    <cellStyle name="Normal 3 11 3 2 2 4" xfId="26134" xr:uid="{00000000-0005-0000-0000-00008B630000}"/>
    <cellStyle name="Normal 3 11 3 2 2 5" xfId="26135" xr:uid="{00000000-0005-0000-0000-00008C630000}"/>
    <cellStyle name="Normal 3 11 3 2 2 6" xfId="26136" xr:uid="{00000000-0005-0000-0000-00008D630000}"/>
    <cellStyle name="Normal 3 11 3 2 3" xfId="26137" xr:uid="{00000000-0005-0000-0000-00008E630000}"/>
    <cellStyle name="Normal 3 11 3 2 3 2" xfId="26138" xr:uid="{00000000-0005-0000-0000-00008F630000}"/>
    <cellStyle name="Normal 3 11 3 2 3 2 2" xfId="26139" xr:uid="{00000000-0005-0000-0000-000090630000}"/>
    <cellStyle name="Normal 3 11 3 2 3 2 3" xfId="26140" xr:uid="{00000000-0005-0000-0000-000091630000}"/>
    <cellStyle name="Normal 3 11 3 2 3 3" xfId="26141" xr:uid="{00000000-0005-0000-0000-000092630000}"/>
    <cellStyle name="Normal 3 11 3 2 4" xfId="26142" xr:uid="{00000000-0005-0000-0000-000093630000}"/>
    <cellStyle name="Normal 3 11 3 2 4 2" xfId="26143" xr:uid="{00000000-0005-0000-0000-000094630000}"/>
    <cellStyle name="Normal 3 11 3 2 4 3" xfId="26144" xr:uid="{00000000-0005-0000-0000-000095630000}"/>
    <cellStyle name="Normal 3 11 3 2 5" xfId="26145" xr:uid="{00000000-0005-0000-0000-000096630000}"/>
    <cellStyle name="Normal 3 11 3 2 5 2" xfId="26146" xr:uid="{00000000-0005-0000-0000-000097630000}"/>
    <cellStyle name="Normal 3 11 3 2 6" xfId="26147" xr:uid="{00000000-0005-0000-0000-000098630000}"/>
    <cellStyle name="Normal 3 11 3 2 7" xfId="26148" xr:uid="{00000000-0005-0000-0000-000099630000}"/>
    <cellStyle name="Normal 3 11 3 2 8" xfId="26149" xr:uid="{00000000-0005-0000-0000-00009A630000}"/>
    <cellStyle name="Normal 3 11 3 2 9" xfId="26150" xr:uid="{00000000-0005-0000-0000-00009B630000}"/>
    <cellStyle name="Normal 3 11 3 2_Age_Gender" xfId="26151" xr:uid="{00000000-0005-0000-0000-00009C630000}"/>
    <cellStyle name="Normal 3 11 3 3" xfId="26152" xr:uid="{00000000-0005-0000-0000-00009D630000}"/>
    <cellStyle name="Normal 3 11 3 3 2" xfId="26153" xr:uid="{00000000-0005-0000-0000-00009E630000}"/>
    <cellStyle name="Normal 3 11 3 3 2 2" xfId="26154" xr:uid="{00000000-0005-0000-0000-00009F630000}"/>
    <cellStyle name="Normal 3 11 3 3 2 2 2" xfId="26155" xr:uid="{00000000-0005-0000-0000-0000A0630000}"/>
    <cellStyle name="Normal 3 11 3 3 2 2 3" xfId="26156" xr:uid="{00000000-0005-0000-0000-0000A1630000}"/>
    <cellStyle name="Normal 3 11 3 3 2 3" xfId="26157" xr:uid="{00000000-0005-0000-0000-0000A2630000}"/>
    <cellStyle name="Normal 3 11 3 3 3" xfId="26158" xr:uid="{00000000-0005-0000-0000-0000A3630000}"/>
    <cellStyle name="Normal 3 11 3 3 3 2" xfId="26159" xr:uid="{00000000-0005-0000-0000-0000A4630000}"/>
    <cellStyle name="Normal 3 11 3 3 3 3" xfId="26160" xr:uid="{00000000-0005-0000-0000-0000A5630000}"/>
    <cellStyle name="Normal 3 11 3 3 4" xfId="26161" xr:uid="{00000000-0005-0000-0000-0000A6630000}"/>
    <cellStyle name="Normal 3 11 3 3 5" xfId="26162" xr:uid="{00000000-0005-0000-0000-0000A7630000}"/>
    <cellStyle name="Normal 3 11 3 3 6" xfId="26163" xr:uid="{00000000-0005-0000-0000-0000A8630000}"/>
    <cellStyle name="Normal 3 11 3 4" xfId="26164" xr:uid="{00000000-0005-0000-0000-0000A9630000}"/>
    <cellStyle name="Normal 3 11 3 4 2" xfId="26165" xr:uid="{00000000-0005-0000-0000-0000AA630000}"/>
    <cellStyle name="Normal 3 11 3 4 2 2" xfId="26166" xr:uid="{00000000-0005-0000-0000-0000AB630000}"/>
    <cellStyle name="Normal 3 11 3 4 2 3" xfId="26167" xr:uid="{00000000-0005-0000-0000-0000AC630000}"/>
    <cellStyle name="Normal 3 11 3 4 3" xfId="26168" xr:uid="{00000000-0005-0000-0000-0000AD630000}"/>
    <cellStyle name="Normal 3 11 3 4 4" xfId="26169" xr:uid="{00000000-0005-0000-0000-0000AE630000}"/>
    <cellStyle name="Normal 3 11 3 4 5" xfId="26170" xr:uid="{00000000-0005-0000-0000-0000AF630000}"/>
    <cellStyle name="Normal 3 11 3 5" xfId="26171" xr:uid="{00000000-0005-0000-0000-0000B0630000}"/>
    <cellStyle name="Normal 3 11 3 5 2" xfId="26172" xr:uid="{00000000-0005-0000-0000-0000B1630000}"/>
    <cellStyle name="Normal 3 11 3 5 2 2" xfId="26173" xr:uid="{00000000-0005-0000-0000-0000B2630000}"/>
    <cellStyle name="Normal 3 11 3 5 2 3" xfId="26174" xr:uid="{00000000-0005-0000-0000-0000B3630000}"/>
    <cellStyle name="Normal 3 11 3 5 3" xfId="26175" xr:uid="{00000000-0005-0000-0000-0000B4630000}"/>
    <cellStyle name="Normal 3 11 3 6" xfId="26176" xr:uid="{00000000-0005-0000-0000-0000B5630000}"/>
    <cellStyle name="Normal 3 11 3 6 2" xfId="26177" xr:uid="{00000000-0005-0000-0000-0000B6630000}"/>
    <cellStyle name="Normal 3 11 3 6 3" xfId="26178" xr:uid="{00000000-0005-0000-0000-0000B7630000}"/>
    <cellStyle name="Normal 3 11 3 7" xfId="26179" xr:uid="{00000000-0005-0000-0000-0000B8630000}"/>
    <cellStyle name="Normal 3 11 3 7 2" xfId="26180" xr:uid="{00000000-0005-0000-0000-0000B9630000}"/>
    <cellStyle name="Normal 3 11 3 8" xfId="26181" xr:uid="{00000000-0005-0000-0000-0000BA630000}"/>
    <cellStyle name="Normal 3 11 3 9" xfId="26182" xr:uid="{00000000-0005-0000-0000-0000BB630000}"/>
    <cellStyle name="Normal 3 11 3_Age_Gender" xfId="26183" xr:uid="{00000000-0005-0000-0000-0000BC630000}"/>
    <cellStyle name="Normal 3 11 4" xfId="1419" xr:uid="{00000000-0005-0000-0000-0000BD630000}"/>
    <cellStyle name="Normal 3 11 4 2" xfId="26184" xr:uid="{00000000-0005-0000-0000-0000BE630000}"/>
    <cellStyle name="Normal 3 11 4 2 2" xfId="26185" xr:uid="{00000000-0005-0000-0000-0000BF630000}"/>
    <cellStyle name="Normal 3 11 4 2 2 2" xfId="26186" xr:uid="{00000000-0005-0000-0000-0000C0630000}"/>
    <cellStyle name="Normal 3 11 4 2 2 3" xfId="26187" xr:uid="{00000000-0005-0000-0000-0000C1630000}"/>
    <cellStyle name="Normal 3 11 4 2 3" xfId="26188" xr:uid="{00000000-0005-0000-0000-0000C2630000}"/>
    <cellStyle name="Normal 3 11 4 2 4" xfId="26189" xr:uid="{00000000-0005-0000-0000-0000C3630000}"/>
    <cellStyle name="Normal 3 11 4 2 5" xfId="26190" xr:uid="{00000000-0005-0000-0000-0000C4630000}"/>
    <cellStyle name="Normal 3 11 4 3" xfId="26191" xr:uid="{00000000-0005-0000-0000-0000C5630000}"/>
    <cellStyle name="Normal 3 11 4 3 2" xfId="26192" xr:uid="{00000000-0005-0000-0000-0000C6630000}"/>
    <cellStyle name="Normal 3 11 4 3 3" xfId="26193" xr:uid="{00000000-0005-0000-0000-0000C7630000}"/>
    <cellStyle name="Normal 3 11 4 4" xfId="26194" xr:uid="{00000000-0005-0000-0000-0000C8630000}"/>
    <cellStyle name="Normal 3 11 4 5" xfId="26195" xr:uid="{00000000-0005-0000-0000-0000C9630000}"/>
    <cellStyle name="Normal 3 11 4 6" xfId="26196" xr:uid="{00000000-0005-0000-0000-0000CA630000}"/>
    <cellStyle name="Normal 3 11 5" xfId="26197" xr:uid="{00000000-0005-0000-0000-0000CB630000}"/>
    <cellStyle name="Normal 3 11 5 2" xfId="26198" xr:uid="{00000000-0005-0000-0000-0000CC630000}"/>
    <cellStyle name="Normal 3 11 5 2 2" xfId="26199" xr:uid="{00000000-0005-0000-0000-0000CD630000}"/>
    <cellStyle name="Normal 3 11 5 2 3" xfId="26200" xr:uid="{00000000-0005-0000-0000-0000CE630000}"/>
    <cellStyle name="Normal 3 11 5 3" xfId="26201" xr:uid="{00000000-0005-0000-0000-0000CF630000}"/>
    <cellStyle name="Normal 3 11 5 4" xfId="26202" xr:uid="{00000000-0005-0000-0000-0000D0630000}"/>
    <cellStyle name="Normal 3 11 5 5" xfId="26203" xr:uid="{00000000-0005-0000-0000-0000D1630000}"/>
    <cellStyle name="Normal 3 11 6" xfId="26204" xr:uid="{00000000-0005-0000-0000-0000D2630000}"/>
    <cellStyle name="Normal 3 11 6 2" xfId="26205" xr:uid="{00000000-0005-0000-0000-0000D3630000}"/>
    <cellStyle name="Normal 3 11 6 3" xfId="26206" xr:uid="{00000000-0005-0000-0000-0000D4630000}"/>
    <cellStyle name="Normal 3 11 7" xfId="26207" xr:uid="{00000000-0005-0000-0000-0000D5630000}"/>
    <cellStyle name="Normal 3 11 8" xfId="26208" xr:uid="{00000000-0005-0000-0000-0000D6630000}"/>
    <cellStyle name="Normal 3 11 9" xfId="26209" xr:uid="{00000000-0005-0000-0000-0000D7630000}"/>
    <cellStyle name="Normal 3 12" xfId="419" xr:uid="{00000000-0005-0000-0000-0000D8630000}"/>
    <cellStyle name="Normal 3 12 10" xfId="26210" xr:uid="{00000000-0005-0000-0000-0000D9630000}"/>
    <cellStyle name="Normal 3 12 11" xfId="26211" xr:uid="{00000000-0005-0000-0000-0000DA630000}"/>
    <cellStyle name="Normal 3 12 2" xfId="1420" xr:uid="{00000000-0005-0000-0000-0000DB630000}"/>
    <cellStyle name="Normal 3 12 2 2" xfId="1421" xr:uid="{00000000-0005-0000-0000-0000DC630000}"/>
    <cellStyle name="Normal 3 12 2 2 2" xfId="26212" xr:uid="{00000000-0005-0000-0000-0000DD630000}"/>
    <cellStyle name="Normal 3 12 2 2 2 2" xfId="26213" xr:uid="{00000000-0005-0000-0000-0000DE630000}"/>
    <cellStyle name="Normal 3 12 2 2 2 2 2" xfId="26214" xr:uid="{00000000-0005-0000-0000-0000DF630000}"/>
    <cellStyle name="Normal 3 12 2 2 2 2 3" xfId="26215" xr:uid="{00000000-0005-0000-0000-0000E0630000}"/>
    <cellStyle name="Normal 3 12 2 2 2 3" xfId="26216" xr:uid="{00000000-0005-0000-0000-0000E1630000}"/>
    <cellStyle name="Normal 3 12 2 2 2 4" xfId="26217" xr:uid="{00000000-0005-0000-0000-0000E2630000}"/>
    <cellStyle name="Normal 3 12 2 2 2 5" xfId="26218" xr:uid="{00000000-0005-0000-0000-0000E3630000}"/>
    <cellStyle name="Normal 3 12 2 2 3" xfId="26219" xr:uid="{00000000-0005-0000-0000-0000E4630000}"/>
    <cellStyle name="Normal 3 12 2 2 3 2" xfId="26220" xr:uid="{00000000-0005-0000-0000-0000E5630000}"/>
    <cellStyle name="Normal 3 12 2 2 3 3" xfId="26221" xr:uid="{00000000-0005-0000-0000-0000E6630000}"/>
    <cellStyle name="Normal 3 12 2 2 4" xfId="26222" xr:uid="{00000000-0005-0000-0000-0000E7630000}"/>
    <cellStyle name="Normal 3 12 2 2 5" xfId="26223" xr:uid="{00000000-0005-0000-0000-0000E8630000}"/>
    <cellStyle name="Normal 3 12 2 2 6" xfId="26224" xr:uid="{00000000-0005-0000-0000-0000E9630000}"/>
    <cellStyle name="Normal 3 12 2 3" xfId="26225" xr:uid="{00000000-0005-0000-0000-0000EA630000}"/>
    <cellStyle name="Normal 3 12 2 3 2" xfId="26226" xr:uid="{00000000-0005-0000-0000-0000EB630000}"/>
    <cellStyle name="Normal 3 12 2 3 2 2" xfId="26227" xr:uid="{00000000-0005-0000-0000-0000EC630000}"/>
    <cellStyle name="Normal 3 12 2 3 2 3" xfId="26228" xr:uid="{00000000-0005-0000-0000-0000ED630000}"/>
    <cellStyle name="Normal 3 12 2 3 3" xfId="26229" xr:uid="{00000000-0005-0000-0000-0000EE630000}"/>
    <cellStyle name="Normal 3 12 2 3 4" xfId="26230" xr:uid="{00000000-0005-0000-0000-0000EF630000}"/>
    <cellStyle name="Normal 3 12 2 3 5" xfId="26231" xr:uid="{00000000-0005-0000-0000-0000F0630000}"/>
    <cellStyle name="Normal 3 12 2 4" xfId="26232" xr:uid="{00000000-0005-0000-0000-0000F1630000}"/>
    <cellStyle name="Normal 3 12 2 4 2" xfId="26233" xr:uid="{00000000-0005-0000-0000-0000F2630000}"/>
    <cellStyle name="Normal 3 12 2 4 3" xfId="26234" xr:uid="{00000000-0005-0000-0000-0000F3630000}"/>
    <cellStyle name="Normal 3 12 2 5" xfId="26235" xr:uid="{00000000-0005-0000-0000-0000F4630000}"/>
    <cellStyle name="Normal 3 12 2 6" xfId="26236" xr:uid="{00000000-0005-0000-0000-0000F5630000}"/>
    <cellStyle name="Normal 3 12 2 7" xfId="26237" xr:uid="{00000000-0005-0000-0000-0000F6630000}"/>
    <cellStyle name="Normal 3 12 3" xfId="1422" xr:uid="{00000000-0005-0000-0000-0000F7630000}"/>
    <cellStyle name="Normal 3 12 3 10" xfId="26238" xr:uid="{00000000-0005-0000-0000-0000F8630000}"/>
    <cellStyle name="Normal 3 12 3 11" xfId="26239" xr:uid="{00000000-0005-0000-0000-0000F9630000}"/>
    <cellStyle name="Normal 3 12 3 12" xfId="26240" xr:uid="{00000000-0005-0000-0000-0000FA630000}"/>
    <cellStyle name="Normal 3 12 3 2" xfId="26241" xr:uid="{00000000-0005-0000-0000-0000FB630000}"/>
    <cellStyle name="Normal 3 12 3 2 10" xfId="26242" xr:uid="{00000000-0005-0000-0000-0000FC630000}"/>
    <cellStyle name="Normal 3 12 3 2 2" xfId="26243" xr:uid="{00000000-0005-0000-0000-0000FD630000}"/>
    <cellStyle name="Normal 3 12 3 2 2 2" xfId="26244" xr:uid="{00000000-0005-0000-0000-0000FE630000}"/>
    <cellStyle name="Normal 3 12 3 2 2 2 2" xfId="26245" xr:uid="{00000000-0005-0000-0000-0000FF630000}"/>
    <cellStyle name="Normal 3 12 3 2 2 2 2 2" xfId="26246" xr:uid="{00000000-0005-0000-0000-000000640000}"/>
    <cellStyle name="Normal 3 12 3 2 2 2 2 3" xfId="26247" xr:uid="{00000000-0005-0000-0000-000001640000}"/>
    <cellStyle name="Normal 3 12 3 2 2 2 3" xfId="26248" xr:uid="{00000000-0005-0000-0000-000002640000}"/>
    <cellStyle name="Normal 3 12 3 2 2 3" xfId="26249" xr:uid="{00000000-0005-0000-0000-000003640000}"/>
    <cellStyle name="Normal 3 12 3 2 2 3 2" xfId="26250" xr:uid="{00000000-0005-0000-0000-000004640000}"/>
    <cellStyle name="Normal 3 12 3 2 2 3 3" xfId="26251" xr:uid="{00000000-0005-0000-0000-000005640000}"/>
    <cellStyle name="Normal 3 12 3 2 2 4" xfId="26252" xr:uid="{00000000-0005-0000-0000-000006640000}"/>
    <cellStyle name="Normal 3 12 3 2 2 5" xfId="26253" xr:uid="{00000000-0005-0000-0000-000007640000}"/>
    <cellStyle name="Normal 3 12 3 2 2 6" xfId="26254" xr:uid="{00000000-0005-0000-0000-000008640000}"/>
    <cellStyle name="Normal 3 12 3 2 3" xfId="26255" xr:uid="{00000000-0005-0000-0000-000009640000}"/>
    <cellStyle name="Normal 3 12 3 2 3 2" xfId="26256" xr:uid="{00000000-0005-0000-0000-00000A640000}"/>
    <cellStyle name="Normal 3 12 3 2 3 2 2" xfId="26257" xr:uid="{00000000-0005-0000-0000-00000B640000}"/>
    <cellStyle name="Normal 3 12 3 2 3 2 3" xfId="26258" xr:uid="{00000000-0005-0000-0000-00000C640000}"/>
    <cellStyle name="Normal 3 12 3 2 3 3" xfId="26259" xr:uid="{00000000-0005-0000-0000-00000D640000}"/>
    <cellStyle name="Normal 3 12 3 2 4" xfId="26260" xr:uid="{00000000-0005-0000-0000-00000E640000}"/>
    <cellStyle name="Normal 3 12 3 2 4 2" xfId="26261" xr:uid="{00000000-0005-0000-0000-00000F640000}"/>
    <cellStyle name="Normal 3 12 3 2 4 3" xfId="26262" xr:uid="{00000000-0005-0000-0000-000010640000}"/>
    <cellStyle name="Normal 3 12 3 2 5" xfId="26263" xr:uid="{00000000-0005-0000-0000-000011640000}"/>
    <cellStyle name="Normal 3 12 3 2 5 2" xfId="26264" xr:uid="{00000000-0005-0000-0000-000012640000}"/>
    <cellStyle name="Normal 3 12 3 2 6" xfId="26265" xr:uid="{00000000-0005-0000-0000-000013640000}"/>
    <cellStyle name="Normal 3 12 3 2 7" xfId="26266" xr:uid="{00000000-0005-0000-0000-000014640000}"/>
    <cellStyle name="Normal 3 12 3 2 8" xfId="26267" xr:uid="{00000000-0005-0000-0000-000015640000}"/>
    <cellStyle name="Normal 3 12 3 2 9" xfId="26268" xr:uid="{00000000-0005-0000-0000-000016640000}"/>
    <cellStyle name="Normal 3 12 3 2_Age_Gender" xfId="26269" xr:uid="{00000000-0005-0000-0000-000017640000}"/>
    <cellStyle name="Normal 3 12 3 3" xfId="26270" xr:uid="{00000000-0005-0000-0000-000018640000}"/>
    <cellStyle name="Normal 3 12 3 3 2" xfId="26271" xr:uid="{00000000-0005-0000-0000-000019640000}"/>
    <cellStyle name="Normal 3 12 3 3 2 2" xfId="26272" xr:uid="{00000000-0005-0000-0000-00001A640000}"/>
    <cellStyle name="Normal 3 12 3 3 2 2 2" xfId="26273" xr:uid="{00000000-0005-0000-0000-00001B640000}"/>
    <cellStyle name="Normal 3 12 3 3 2 2 3" xfId="26274" xr:uid="{00000000-0005-0000-0000-00001C640000}"/>
    <cellStyle name="Normal 3 12 3 3 2 3" xfId="26275" xr:uid="{00000000-0005-0000-0000-00001D640000}"/>
    <cellStyle name="Normal 3 12 3 3 3" xfId="26276" xr:uid="{00000000-0005-0000-0000-00001E640000}"/>
    <cellStyle name="Normal 3 12 3 3 3 2" xfId="26277" xr:uid="{00000000-0005-0000-0000-00001F640000}"/>
    <cellStyle name="Normal 3 12 3 3 3 3" xfId="26278" xr:uid="{00000000-0005-0000-0000-000020640000}"/>
    <cellStyle name="Normal 3 12 3 3 4" xfId="26279" xr:uid="{00000000-0005-0000-0000-000021640000}"/>
    <cellStyle name="Normal 3 12 3 3 5" xfId="26280" xr:uid="{00000000-0005-0000-0000-000022640000}"/>
    <cellStyle name="Normal 3 12 3 3 6" xfId="26281" xr:uid="{00000000-0005-0000-0000-000023640000}"/>
    <cellStyle name="Normal 3 12 3 4" xfId="26282" xr:uid="{00000000-0005-0000-0000-000024640000}"/>
    <cellStyle name="Normal 3 12 3 4 2" xfId="26283" xr:uid="{00000000-0005-0000-0000-000025640000}"/>
    <cellStyle name="Normal 3 12 3 4 2 2" xfId="26284" xr:uid="{00000000-0005-0000-0000-000026640000}"/>
    <cellStyle name="Normal 3 12 3 4 2 3" xfId="26285" xr:uid="{00000000-0005-0000-0000-000027640000}"/>
    <cellStyle name="Normal 3 12 3 4 3" xfId="26286" xr:uid="{00000000-0005-0000-0000-000028640000}"/>
    <cellStyle name="Normal 3 12 3 4 4" xfId="26287" xr:uid="{00000000-0005-0000-0000-000029640000}"/>
    <cellStyle name="Normal 3 12 3 4 5" xfId="26288" xr:uid="{00000000-0005-0000-0000-00002A640000}"/>
    <cellStyle name="Normal 3 12 3 5" xfId="26289" xr:uid="{00000000-0005-0000-0000-00002B640000}"/>
    <cellStyle name="Normal 3 12 3 5 2" xfId="26290" xr:uid="{00000000-0005-0000-0000-00002C640000}"/>
    <cellStyle name="Normal 3 12 3 5 2 2" xfId="26291" xr:uid="{00000000-0005-0000-0000-00002D640000}"/>
    <cellStyle name="Normal 3 12 3 5 2 3" xfId="26292" xr:uid="{00000000-0005-0000-0000-00002E640000}"/>
    <cellStyle name="Normal 3 12 3 5 3" xfId="26293" xr:uid="{00000000-0005-0000-0000-00002F640000}"/>
    <cellStyle name="Normal 3 12 3 6" xfId="26294" xr:uid="{00000000-0005-0000-0000-000030640000}"/>
    <cellStyle name="Normal 3 12 3 6 2" xfId="26295" xr:uid="{00000000-0005-0000-0000-000031640000}"/>
    <cellStyle name="Normal 3 12 3 6 3" xfId="26296" xr:uid="{00000000-0005-0000-0000-000032640000}"/>
    <cellStyle name="Normal 3 12 3 7" xfId="26297" xr:uid="{00000000-0005-0000-0000-000033640000}"/>
    <cellStyle name="Normal 3 12 3 7 2" xfId="26298" xr:uid="{00000000-0005-0000-0000-000034640000}"/>
    <cellStyle name="Normal 3 12 3 8" xfId="26299" xr:uid="{00000000-0005-0000-0000-000035640000}"/>
    <cellStyle name="Normal 3 12 3 9" xfId="26300" xr:uid="{00000000-0005-0000-0000-000036640000}"/>
    <cellStyle name="Normal 3 12 3_Age_Gender" xfId="26301" xr:uid="{00000000-0005-0000-0000-000037640000}"/>
    <cellStyle name="Normal 3 12 4" xfId="1423" xr:uid="{00000000-0005-0000-0000-000038640000}"/>
    <cellStyle name="Normal 3 12 4 2" xfId="26302" xr:uid="{00000000-0005-0000-0000-000039640000}"/>
    <cellStyle name="Normal 3 12 4 2 2" xfId="26303" xr:uid="{00000000-0005-0000-0000-00003A640000}"/>
    <cellStyle name="Normal 3 12 4 2 2 2" xfId="26304" xr:uid="{00000000-0005-0000-0000-00003B640000}"/>
    <cellStyle name="Normal 3 12 4 2 2 3" xfId="26305" xr:uid="{00000000-0005-0000-0000-00003C640000}"/>
    <cellStyle name="Normal 3 12 4 2 3" xfId="26306" xr:uid="{00000000-0005-0000-0000-00003D640000}"/>
    <cellStyle name="Normal 3 12 4 2 4" xfId="26307" xr:uid="{00000000-0005-0000-0000-00003E640000}"/>
    <cellStyle name="Normal 3 12 4 2 5" xfId="26308" xr:uid="{00000000-0005-0000-0000-00003F640000}"/>
    <cellStyle name="Normal 3 12 4 3" xfId="26309" xr:uid="{00000000-0005-0000-0000-000040640000}"/>
    <cellStyle name="Normal 3 12 4 3 2" xfId="26310" xr:uid="{00000000-0005-0000-0000-000041640000}"/>
    <cellStyle name="Normal 3 12 4 3 3" xfId="26311" xr:uid="{00000000-0005-0000-0000-000042640000}"/>
    <cellStyle name="Normal 3 12 4 4" xfId="26312" xr:uid="{00000000-0005-0000-0000-000043640000}"/>
    <cellStyle name="Normal 3 12 4 5" xfId="26313" xr:uid="{00000000-0005-0000-0000-000044640000}"/>
    <cellStyle name="Normal 3 12 4 6" xfId="26314" xr:uid="{00000000-0005-0000-0000-000045640000}"/>
    <cellStyle name="Normal 3 12 5" xfId="26315" xr:uid="{00000000-0005-0000-0000-000046640000}"/>
    <cellStyle name="Normal 3 12 5 2" xfId="26316" xr:uid="{00000000-0005-0000-0000-000047640000}"/>
    <cellStyle name="Normal 3 12 5 2 2" xfId="26317" xr:uid="{00000000-0005-0000-0000-000048640000}"/>
    <cellStyle name="Normal 3 12 5 2 3" xfId="26318" xr:uid="{00000000-0005-0000-0000-000049640000}"/>
    <cellStyle name="Normal 3 12 5 3" xfId="26319" xr:uid="{00000000-0005-0000-0000-00004A640000}"/>
    <cellStyle name="Normal 3 12 5 4" xfId="26320" xr:uid="{00000000-0005-0000-0000-00004B640000}"/>
    <cellStyle name="Normal 3 12 5 5" xfId="26321" xr:uid="{00000000-0005-0000-0000-00004C640000}"/>
    <cellStyle name="Normal 3 12 6" xfId="26322" xr:uid="{00000000-0005-0000-0000-00004D640000}"/>
    <cellStyle name="Normal 3 12 6 2" xfId="26323" xr:uid="{00000000-0005-0000-0000-00004E640000}"/>
    <cellStyle name="Normal 3 12 6 3" xfId="26324" xr:uid="{00000000-0005-0000-0000-00004F640000}"/>
    <cellStyle name="Normal 3 12 7" xfId="26325" xr:uid="{00000000-0005-0000-0000-000050640000}"/>
    <cellStyle name="Normal 3 12 8" xfId="26326" xr:uid="{00000000-0005-0000-0000-000051640000}"/>
    <cellStyle name="Normal 3 12 9" xfId="26327" xr:uid="{00000000-0005-0000-0000-000052640000}"/>
    <cellStyle name="Normal 3 13" xfId="420" xr:uid="{00000000-0005-0000-0000-000053640000}"/>
    <cellStyle name="Normal 3 13 10" xfId="26328" xr:uid="{00000000-0005-0000-0000-000054640000}"/>
    <cellStyle name="Normal 3 13 11" xfId="26329" xr:uid="{00000000-0005-0000-0000-000055640000}"/>
    <cellStyle name="Normal 3 13 2" xfId="1424" xr:uid="{00000000-0005-0000-0000-000056640000}"/>
    <cellStyle name="Normal 3 13 2 2" xfId="1425" xr:uid="{00000000-0005-0000-0000-000057640000}"/>
    <cellStyle name="Normal 3 13 2 2 2" xfId="26330" xr:uid="{00000000-0005-0000-0000-000058640000}"/>
    <cellStyle name="Normal 3 13 2 2 2 2" xfId="26331" xr:uid="{00000000-0005-0000-0000-000059640000}"/>
    <cellStyle name="Normal 3 13 2 2 2 2 2" xfId="26332" xr:uid="{00000000-0005-0000-0000-00005A640000}"/>
    <cellStyle name="Normal 3 13 2 2 2 2 3" xfId="26333" xr:uid="{00000000-0005-0000-0000-00005B640000}"/>
    <cellStyle name="Normal 3 13 2 2 2 3" xfId="26334" xr:uid="{00000000-0005-0000-0000-00005C640000}"/>
    <cellStyle name="Normal 3 13 2 2 2 4" xfId="26335" xr:uid="{00000000-0005-0000-0000-00005D640000}"/>
    <cellStyle name="Normal 3 13 2 2 2 5" xfId="26336" xr:uid="{00000000-0005-0000-0000-00005E640000}"/>
    <cellStyle name="Normal 3 13 2 2 3" xfId="26337" xr:uid="{00000000-0005-0000-0000-00005F640000}"/>
    <cellStyle name="Normal 3 13 2 2 3 2" xfId="26338" xr:uid="{00000000-0005-0000-0000-000060640000}"/>
    <cellStyle name="Normal 3 13 2 2 3 3" xfId="26339" xr:uid="{00000000-0005-0000-0000-000061640000}"/>
    <cellStyle name="Normal 3 13 2 2 4" xfId="26340" xr:uid="{00000000-0005-0000-0000-000062640000}"/>
    <cellStyle name="Normal 3 13 2 2 5" xfId="26341" xr:uid="{00000000-0005-0000-0000-000063640000}"/>
    <cellStyle name="Normal 3 13 2 2 6" xfId="26342" xr:uid="{00000000-0005-0000-0000-000064640000}"/>
    <cellStyle name="Normal 3 13 2 3" xfId="26343" xr:uid="{00000000-0005-0000-0000-000065640000}"/>
    <cellStyle name="Normal 3 13 2 3 2" xfId="26344" xr:uid="{00000000-0005-0000-0000-000066640000}"/>
    <cellStyle name="Normal 3 13 2 3 2 2" xfId="26345" xr:uid="{00000000-0005-0000-0000-000067640000}"/>
    <cellStyle name="Normal 3 13 2 3 2 3" xfId="26346" xr:uid="{00000000-0005-0000-0000-000068640000}"/>
    <cellStyle name="Normal 3 13 2 3 3" xfId="26347" xr:uid="{00000000-0005-0000-0000-000069640000}"/>
    <cellStyle name="Normal 3 13 2 3 4" xfId="26348" xr:uid="{00000000-0005-0000-0000-00006A640000}"/>
    <cellStyle name="Normal 3 13 2 3 5" xfId="26349" xr:uid="{00000000-0005-0000-0000-00006B640000}"/>
    <cellStyle name="Normal 3 13 2 4" xfId="26350" xr:uid="{00000000-0005-0000-0000-00006C640000}"/>
    <cellStyle name="Normal 3 13 2 4 2" xfId="26351" xr:uid="{00000000-0005-0000-0000-00006D640000}"/>
    <cellStyle name="Normal 3 13 2 4 3" xfId="26352" xr:uid="{00000000-0005-0000-0000-00006E640000}"/>
    <cellStyle name="Normal 3 13 2 5" xfId="26353" xr:uid="{00000000-0005-0000-0000-00006F640000}"/>
    <cellStyle name="Normal 3 13 2 6" xfId="26354" xr:uid="{00000000-0005-0000-0000-000070640000}"/>
    <cellStyle name="Normal 3 13 2 7" xfId="26355" xr:uid="{00000000-0005-0000-0000-000071640000}"/>
    <cellStyle name="Normal 3 13 3" xfId="1426" xr:uid="{00000000-0005-0000-0000-000072640000}"/>
    <cellStyle name="Normal 3 13 3 10" xfId="26356" xr:uid="{00000000-0005-0000-0000-000073640000}"/>
    <cellStyle name="Normal 3 13 3 11" xfId="26357" xr:uid="{00000000-0005-0000-0000-000074640000}"/>
    <cellStyle name="Normal 3 13 3 12" xfId="26358" xr:uid="{00000000-0005-0000-0000-000075640000}"/>
    <cellStyle name="Normal 3 13 3 2" xfId="26359" xr:uid="{00000000-0005-0000-0000-000076640000}"/>
    <cellStyle name="Normal 3 13 3 2 10" xfId="26360" xr:uid="{00000000-0005-0000-0000-000077640000}"/>
    <cellStyle name="Normal 3 13 3 2 2" xfId="26361" xr:uid="{00000000-0005-0000-0000-000078640000}"/>
    <cellStyle name="Normal 3 13 3 2 2 2" xfId="26362" xr:uid="{00000000-0005-0000-0000-000079640000}"/>
    <cellStyle name="Normal 3 13 3 2 2 2 2" xfId="26363" xr:uid="{00000000-0005-0000-0000-00007A640000}"/>
    <cellStyle name="Normal 3 13 3 2 2 2 2 2" xfId="26364" xr:uid="{00000000-0005-0000-0000-00007B640000}"/>
    <cellStyle name="Normal 3 13 3 2 2 2 2 3" xfId="26365" xr:uid="{00000000-0005-0000-0000-00007C640000}"/>
    <cellStyle name="Normal 3 13 3 2 2 2 3" xfId="26366" xr:uid="{00000000-0005-0000-0000-00007D640000}"/>
    <cellStyle name="Normal 3 13 3 2 2 3" xfId="26367" xr:uid="{00000000-0005-0000-0000-00007E640000}"/>
    <cellStyle name="Normal 3 13 3 2 2 3 2" xfId="26368" xr:uid="{00000000-0005-0000-0000-00007F640000}"/>
    <cellStyle name="Normal 3 13 3 2 2 3 3" xfId="26369" xr:uid="{00000000-0005-0000-0000-000080640000}"/>
    <cellStyle name="Normal 3 13 3 2 2 4" xfId="26370" xr:uid="{00000000-0005-0000-0000-000081640000}"/>
    <cellStyle name="Normal 3 13 3 2 2 5" xfId="26371" xr:uid="{00000000-0005-0000-0000-000082640000}"/>
    <cellStyle name="Normal 3 13 3 2 2 6" xfId="26372" xr:uid="{00000000-0005-0000-0000-000083640000}"/>
    <cellStyle name="Normal 3 13 3 2 3" xfId="26373" xr:uid="{00000000-0005-0000-0000-000084640000}"/>
    <cellStyle name="Normal 3 13 3 2 3 2" xfId="26374" xr:uid="{00000000-0005-0000-0000-000085640000}"/>
    <cellStyle name="Normal 3 13 3 2 3 2 2" xfId="26375" xr:uid="{00000000-0005-0000-0000-000086640000}"/>
    <cellStyle name="Normal 3 13 3 2 3 2 3" xfId="26376" xr:uid="{00000000-0005-0000-0000-000087640000}"/>
    <cellStyle name="Normal 3 13 3 2 3 3" xfId="26377" xr:uid="{00000000-0005-0000-0000-000088640000}"/>
    <cellStyle name="Normal 3 13 3 2 4" xfId="26378" xr:uid="{00000000-0005-0000-0000-000089640000}"/>
    <cellStyle name="Normal 3 13 3 2 4 2" xfId="26379" xr:uid="{00000000-0005-0000-0000-00008A640000}"/>
    <cellStyle name="Normal 3 13 3 2 4 3" xfId="26380" xr:uid="{00000000-0005-0000-0000-00008B640000}"/>
    <cellStyle name="Normal 3 13 3 2 5" xfId="26381" xr:uid="{00000000-0005-0000-0000-00008C640000}"/>
    <cellStyle name="Normal 3 13 3 2 5 2" xfId="26382" xr:uid="{00000000-0005-0000-0000-00008D640000}"/>
    <cellStyle name="Normal 3 13 3 2 6" xfId="26383" xr:uid="{00000000-0005-0000-0000-00008E640000}"/>
    <cellStyle name="Normal 3 13 3 2 7" xfId="26384" xr:uid="{00000000-0005-0000-0000-00008F640000}"/>
    <cellStyle name="Normal 3 13 3 2 8" xfId="26385" xr:uid="{00000000-0005-0000-0000-000090640000}"/>
    <cellStyle name="Normal 3 13 3 2 9" xfId="26386" xr:uid="{00000000-0005-0000-0000-000091640000}"/>
    <cellStyle name="Normal 3 13 3 2_Age_Gender" xfId="26387" xr:uid="{00000000-0005-0000-0000-000092640000}"/>
    <cellStyle name="Normal 3 13 3 3" xfId="26388" xr:uid="{00000000-0005-0000-0000-000093640000}"/>
    <cellStyle name="Normal 3 13 3 3 2" xfId="26389" xr:uid="{00000000-0005-0000-0000-000094640000}"/>
    <cellStyle name="Normal 3 13 3 3 2 2" xfId="26390" xr:uid="{00000000-0005-0000-0000-000095640000}"/>
    <cellStyle name="Normal 3 13 3 3 2 2 2" xfId="26391" xr:uid="{00000000-0005-0000-0000-000096640000}"/>
    <cellStyle name="Normal 3 13 3 3 2 2 3" xfId="26392" xr:uid="{00000000-0005-0000-0000-000097640000}"/>
    <cellStyle name="Normal 3 13 3 3 2 3" xfId="26393" xr:uid="{00000000-0005-0000-0000-000098640000}"/>
    <cellStyle name="Normal 3 13 3 3 3" xfId="26394" xr:uid="{00000000-0005-0000-0000-000099640000}"/>
    <cellStyle name="Normal 3 13 3 3 3 2" xfId="26395" xr:uid="{00000000-0005-0000-0000-00009A640000}"/>
    <cellStyle name="Normal 3 13 3 3 3 3" xfId="26396" xr:uid="{00000000-0005-0000-0000-00009B640000}"/>
    <cellStyle name="Normal 3 13 3 3 4" xfId="26397" xr:uid="{00000000-0005-0000-0000-00009C640000}"/>
    <cellStyle name="Normal 3 13 3 3 5" xfId="26398" xr:uid="{00000000-0005-0000-0000-00009D640000}"/>
    <cellStyle name="Normal 3 13 3 3 6" xfId="26399" xr:uid="{00000000-0005-0000-0000-00009E640000}"/>
    <cellStyle name="Normal 3 13 3 4" xfId="26400" xr:uid="{00000000-0005-0000-0000-00009F640000}"/>
    <cellStyle name="Normal 3 13 3 4 2" xfId="26401" xr:uid="{00000000-0005-0000-0000-0000A0640000}"/>
    <cellStyle name="Normal 3 13 3 4 2 2" xfId="26402" xr:uid="{00000000-0005-0000-0000-0000A1640000}"/>
    <cellStyle name="Normal 3 13 3 4 2 3" xfId="26403" xr:uid="{00000000-0005-0000-0000-0000A2640000}"/>
    <cellStyle name="Normal 3 13 3 4 3" xfId="26404" xr:uid="{00000000-0005-0000-0000-0000A3640000}"/>
    <cellStyle name="Normal 3 13 3 4 4" xfId="26405" xr:uid="{00000000-0005-0000-0000-0000A4640000}"/>
    <cellStyle name="Normal 3 13 3 4 5" xfId="26406" xr:uid="{00000000-0005-0000-0000-0000A5640000}"/>
    <cellStyle name="Normal 3 13 3 5" xfId="26407" xr:uid="{00000000-0005-0000-0000-0000A6640000}"/>
    <cellStyle name="Normal 3 13 3 5 2" xfId="26408" xr:uid="{00000000-0005-0000-0000-0000A7640000}"/>
    <cellStyle name="Normal 3 13 3 5 2 2" xfId="26409" xr:uid="{00000000-0005-0000-0000-0000A8640000}"/>
    <cellStyle name="Normal 3 13 3 5 2 3" xfId="26410" xr:uid="{00000000-0005-0000-0000-0000A9640000}"/>
    <cellStyle name="Normal 3 13 3 5 3" xfId="26411" xr:uid="{00000000-0005-0000-0000-0000AA640000}"/>
    <cellStyle name="Normal 3 13 3 6" xfId="26412" xr:uid="{00000000-0005-0000-0000-0000AB640000}"/>
    <cellStyle name="Normal 3 13 3 6 2" xfId="26413" xr:uid="{00000000-0005-0000-0000-0000AC640000}"/>
    <cellStyle name="Normal 3 13 3 6 3" xfId="26414" xr:uid="{00000000-0005-0000-0000-0000AD640000}"/>
    <cellStyle name="Normal 3 13 3 7" xfId="26415" xr:uid="{00000000-0005-0000-0000-0000AE640000}"/>
    <cellStyle name="Normal 3 13 3 7 2" xfId="26416" xr:uid="{00000000-0005-0000-0000-0000AF640000}"/>
    <cellStyle name="Normal 3 13 3 8" xfId="26417" xr:uid="{00000000-0005-0000-0000-0000B0640000}"/>
    <cellStyle name="Normal 3 13 3 9" xfId="26418" xr:uid="{00000000-0005-0000-0000-0000B1640000}"/>
    <cellStyle name="Normal 3 13 3_Age_Gender" xfId="26419" xr:uid="{00000000-0005-0000-0000-0000B2640000}"/>
    <cellStyle name="Normal 3 13 4" xfId="1427" xr:uid="{00000000-0005-0000-0000-0000B3640000}"/>
    <cellStyle name="Normal 3 13 4 2" xfId="26420" xr:uid="{00000000-0005-0000-0000-0000B4640000}"/>
    <cellStyle name="Normal 3 13 4 2 2" xfId="26421" xr:uid="{00000000-0005-0000-0000-0000B5640000}"/>
    <cellStyle name="Normal 3 13 4 2 2 2" xfId="26422" xr:uid="{00000000-0005-0000-0000-0000B6640000}"/>
    <cellStyle name="Normal 3 13 4 2 2 3" xfId="26423" xr:uid="{00000000-0005-0000-0000-0000B7640000}"/>
    <cellStyle name="Normal 3 13 4 2 3" xfId="26424" xr:uid="{00000000-0005-0000-0000-0000B8640000}"/>
    <cellStyle name="Normal 3 13 4 2 4" xfId="26425" xr:uid="{00000000-0005-0000-0000-0000B9640000}"/>
    <cellStyle name="Normal 3 13 4 2 5" xfId="26426" xr:uid="{00000000-0005-0000-0000-0000BA640000}"/>
    <cellStyle name="Normal 3 13 4 3" xfId="26427" xr:uid="{00000000-0005-0000-0000-0000BB640000}"/>
    <cellStyle name="Normal 3 13 4 3 2" xfId="26428" xr:uid="{00000000-0005-0000-0000-0000BC640000}"/>
    <cellStyle name="Normal 3 13 4 3 3" xfId="26429" xr:uid="{00000000-0005-0000-0000-0000BD640000}"/>
    <cellStyle name="Normal 3 13 4 4" xfId="26430" xr:uid="{00000000-0005-0000-0000-0000BE640000}"/>
    <cellStyle name="Normal 3 13 4 5" xfId="26431" xr:uid="{00000000-0005-0000-0000-0000BF640000}"/>
    <cellStyle name="Normal 3 13 4 6" xfId="26432" xr:uid="{00000000-0005-0000-0000-0000C0640000}"/>
    <cellStyle name="Normal 3 13 5" xfId="26433" xr:uid="{00000000-0005-0000-0000-0000C1640000}"/>
    <cellStyle name="Normal 3 13 5 2" xfId="26434" xr:uid="{00000000-0005-0000-0000-0000C2640000}"/>
    <cellStyle name="Normal 3 13 5 2 2" xfId="26435" xr:uid="{00000000-0005-0000-0000-0000C3640000}"/>
    <cellStyle name="Normal 3 13 5 2 3" xfId="26436" xr:uid="{00000000-0005-0000-0000-0000C4640000}"/>
    <cellStyle name="Normal 3 13 5 3" xfId="26437" xr:uid="{00000000-0005-0000-0000-0000C5640000}"/>
    <cellStyle name="Normal 3 13 5 4" xfId="26438" xr:uid="{00000000-0005-0000-0000-0000C6640000}"/>
    <cellStyle name="Normal 3 13 5 5" xfId="26439" xr:uid="{00000000-0005-0000-0000-0000C7640000}"/>
    <cellStyle name="Normal 3 13 6" xfId="26440" xr:uid="{00000000-0005-0000-0000-0000C8640000}"/>
    <cellStyle name="Normal 3 13 6 2" xfId="26441" xr:uid="{00000000-0005-0000-0000-0000C9640000}"/>
    <cellStyle name="Normal 3 13 6 3" xfId="26442" xr:uid="{00000000-0005-0000-0000-0000CA640000}"/>
    <cellStyle name="Normal 3 13 7" xfId="26443" xr:uid="{00000000-0005-0000-0000-0000CB640000}"/>
    <cellStyle name="Normal 3 13 8" xfId="26444" xr:uid="{00000000-0005-0000-0000-0000CC640000}"/>
    <cellStyle name="Normal 3 13 9" xfId="26445" xr:uid="{00000000-0005-0000-0000-0000CD640000}"/>
    <cellStyle name="Normal 3 14" xfId="421" xr:uid="{00000000-0005-0000-0000-0000CE640000}"/>
    <cellStyle name="Normal 3 14 10" xfId="26446" xr:uid="{00000000-0005-0000-0000-0000CF640000}"/>
    <cellStyle name="Normal 3 14 11" xfId="26447" xr:uid="{00000000-0005-0000-0000-0000D0640000}"/>
    <cellStyle name="Normal 3 14 2" xfId="1428" xr:uid="{00000000-0005-0000-0000-0000D1640000}"/>
    <cellStyle name="Normal 3 14 2 2" xfId="1429" xr:uid="{00000000-0005-0000-0000-0000D2640000}"/>
    <cellStyle name="Normal 3 14 2 2 2" xfId="26448" xr:uid="{00000000-0005-0000-0000-0000D3640000}"/>
    <cellStyle name="Normal 3 14 2 2 2 2" xfId="26449" xr:uid="{00000000-0005-0000-0000-0000D4640000}"/>
    <cellStyle name="Normal 3 14 2 2 2 2 2" xfId="26450" xr:uid="{00000000-0005-0000-0000-0000D5640000}"/>
    <cellStyle name="Normal 3 14 2 2 2 2 3" xfId="26451" xr:uid="{00000000-0005-0000-0000-0000D6640000}"/>
    <cellStyle name="Normal 3 14 2 2 2 3" xfId="26452" xr:uid="{00000000-0005-0000-0000-0000D7640000}"/>
    <cellStyle name="Normal 3 14 2 2 2 4" xfId="26453" xr:uid="{00000000-0005-0000-0000-0000D8640000}"/>
    <cellStyle name="Normal 3 14 2 2 2 5" xfId="26454" xr:uid="{00000000-0005-0000-0000-0000D9640000}"/>
    <cellStyle name="Normal 3 14 2 2 3" xfId="26455" xr:uid="{00000000-0005-0000-0000-0000DA640000}"/>
    <cellStyle name="Normal 3 14 2 2 3 2" xfId="26456" xr:uid="{00000000-0005-0000-0000-0000DB640000}"/>
    <cellStyle name="Normal 3 14 2 2 3 3" xfId="26457" xr:uid="{00000000-0005-0000-0000-0000DC640000}"/>
    <cellStyle name="Normal 3 14 2 2 4" xfId="26458" xr:uid="{00000000-0005-0000-0000-0000DD640000}"/>
    <cellStyle name="Normal 3 14 2 2 5" xfId="26459" xr:uid="{00000000-0005-0000-0000-0000DE640000}"/>
    <cellStyle name="Normal 3 14 2 2 6" xfId="26460" xr:uid="{00000000-0005-0000-0000-0000DF640000}"/>
    <cellStyle name="Normal 3 14 2 3" xfId="26461" xr:uid="{00000000-0005-0000-0000-0000E0640000}"/>
    <cellStyle name="Normal 3 14 2 3 2" xfId="26462" xr:uid="{00000000-0005-0000-0000-0000E1640000}"/>
    <cellStyle name="Normal 3 14 2 3 2 2" xfId="26463" xr:uid="{00000000-0005-0000-0000-0000E2640000}"/>
    <cellStyle name="Normal 3 14 2 3 2 3" xfId="26464" xr:uid="{00000000-0005-0000-0000-0000E3640000}"/>
    <cellStyle name="Normal 3 14 2 3 3" xfId="26465" xr:uid="{00000000-0005-0000-0000-0000E4640000}"/>
    <cellStyle name="Normal 3 14 2 3 4" xfId="26466" xr:uid="{00000000-0005-0000-0000-0000E5640000}"/>
    <cellStyle name="Normal 3 14 2 3 5" xfId="26467" xr:uid="{00000000-0005-0000-0000-0000E6640000}"/>
    <cellStyle name="Normal 3 14 2 4" xfId="26468" xr:uid="{00000000-0005-0000-0000-0000E7640000}"/>
    <cellStyle name="Normal 3 14 2 4 2" xfId="26469" xr:uid="{00000000-0005-0000-0000-0000E8640000}"/>
    <cellStyle name="Normal 3 14 2 4 3" xfId="26470" xr:uid="{00000000-0005-0000-0000-0000E9640000}"/>
    <cellStyle name="Normal 3 14 2 5" xfId="26471" xr:uid="{00000000-0005-0000-0000-0000EA640000}"/>
    <cellStyle name="Normal 3 14 2 6" xfId="26472" xr:uid="{00000000-0005-0000-0000-0000EB640000}"/>
    <cellStyle name="Normal 3 14 2 7" xfId="26473" xr:uid="{00000000-0005-0000-0000-0000EC640000}"/>
    <cellStyle name="Normal 3 14 3" xfId="1430" xr:uid="{00000000-0005-0000-0000-0000ED640000}"/>
    <cellStyle name="Normal 3 14 3 10" xfId="26474" xr:uid="{00000000-0005-0000-0000-0000EE640000}"/>
    <cellStyle name="Normal 3 14 3 11" xfId="26475" xr:uid="{00000000-0005-0000-0000-0000EF640000}"/>
    <cellStyle name="Normal 3 14 3 12" xfId="26476" xr:uid="{00000000-0005-0000-0000-0000F0640000}"/>
    <cellStyle name="Normal 3 14 3 2" xfId="26477" xr:uid="{00000000-0005-0000-0000-0000F1640000}"/>
    <cellStyle name="Normal 3 14 3 2 10" xfId="26478" xr:uid="{00000000-0005-0000-0000-0000F2640000}"/>
    <cellStyle name="Normal 3 14 3 2 2" xfId="26479" xr:uid="{00000000-0005-0000-0000-0000F3640000}"/>
    <cellStyle name="Normal 3 14 3 2 2 2" xfId="26480" xr:uid="{00000000-0005-0000-0000-0000F4640000}"/>
    <cellStyle name="Normal 3 14 3 2 2 2 2" xfId="26481" xr:uid="{00000000-0005-0000-0000-0000F5640000}"/>
    <cellStyle name="Normal 3 14 3 2 2 2 2 2" xfId="26482" xr:uid="{00000000-0005-0000-0000-0000F6640000}"/>
    <cellStyle name="Normal 3 14 3 2 2 2 2 3" xfId="26483" xr:uid="{00000000-0005-0000-0000-0000F7640000}"/>
    <cellStyle name="Normal 3 14 3 2 2 2 3" xfId="26484" xr:uid="{00000000-0005-0000-0000-0000F8640000}"/>
    <cellStyle name="Normal 3 14 3 2 2 3" xfId="26485" xr:uid="{00000000-0005-0000-0000-0000F9640000}"/>
    <cellStyle name="Normal 3 14 3 2 2 3 2" xfId="26486" xr:uid="{00000000-0005-0000-0000-0000FA640000}"/>
    <cellStyle name="Normal 3 14 3 2 2 3 3" xfId="26487" xr:uid="{00000000-0005-0000-0000-0000FB640000}"/>
    <cellStyle name="Normal 3 14 3 2 2 4" xfId="26488" xr:uid="{00000000-0005-0000-0000-0000FC640000}"/>
    <cellStyle name="Normal 3 14 3 2 2 5" xfId="26489" xr:uid="{00000000-0005-0000-0000-0000FD640000}"/>
    <cellStyle name="Normal 3 14 3 2 2 6" xfId="26490" xr:uid="{00000000-0005-0000-0000-0000FE640000}"/>
    <cellStyle name="Normal 3 14 3 2 3" xfId="26491" xr:uid="{00000000-0005-0000-0000-0000FF640000}"/>
    <cellStyle name="Normal 3 14 3 2 3 2" xfId="26492" xr:uid="{00000000-0005-0000-0000-000000650000}"/>
    <cellStyle name="Normal 3 14 3 2 3 2 2" xfId="26493" xr:uid="{00000000-0005-0000-0000-000001650000}"/>
    <cellStyle name="Normal 3 14 3 2 3 2 3" xfId="26494" xr:uid="{00000000-0005-0000-0000-000002650000}"/>
    <cellStyle name="Normal 3 14 3 2 3 3" xfId="26495" xr:uid="{00000000-0005-0000-0000-000003650000}"/>
    <cellStyle name="Normal 3 14 3 2 4" xfId="26496" xr:uid="{00000000-0005-0000-0000-000004650000}"/>
    <cellStyle name="Normal 3 14 3 2 4 2" xfId="26497" xr:uid="{00000000-0005-0000-0000-000005650000}"/>
    <cellStyle name="Normal 3 14 3 2 4 3" xfId="26498" xr:uid="{00000000-0005-0000-0000-000006650000}"/>
    <cellStyle name="Normal 3 14 3 2 5" xfId="26499" xr:uid="{00000000-0005-0000-0000-000007650000}"/>
    <cellStyle name="Normal 3 14 3 2 5 2" xfId="26500" xr:uid="{00000000-0005-0000-0000-000008650000}"/>
    <cellStyle name="Normal 3 14 3 2 6" xfId="26501" xr:uid="{00000000-0005-0000-0000-000009650000}"/>
    <cellStyle name="Normal 3 14 3 2 7" xfId="26502" xr:uid="{00000000-0005-0000-0000-00000A650000}"/>
    <cellStyle name="Normal 3 14 3 2 8" xfId="26503" xr:uid="{00000000-0005-0000-0000-00000B650000}"/>
    <cellStyle name="Normal 3 14 3 2 9" xfId="26504" xr:uid="{00000000-0005-0000-0000-00000C650000}"/>
    <cellStyle name="Normal 3 14 3 2_Age_Gender" xfId="26505" xr:uid="{00000000-0005-0000-0000-00000D650000}"/>
    <cellStyle name="Normal 3 14 3 3" xfId="26506" xr:uid="{00000000-0005-0000-0000-00000E650000}"/>
    <cellStyle name="Normal 3 14 3 3 2" xfId="26507" xr:uid="{00000000-0005-0000-0000-00000F650000}"/>
    <cellStyle name="Normal 3 14 3 3 2 2" xfId="26508" xr:uid="{00000000-0005-0000-0000-000010650000}"/>
    <cellStyle name="Normal 3 14 3 3 2 2 2" xfId="26509" xr:uid="{00000000-0005-0000-0000-000011650000}"/>
    <cellStyle name="Normal 3 14 3 3 2 2 3" xfId="26510" xr:uid="{00000000-0005-0000-0000-000012650000}"/>
    <cellStyle name="Normal 3 14 3 3 2 3" xfId="26511" xr:uid="{00000000-0005-0000-0000-000013650000}"/>
    <cellStyle name="Normal 3 14 3 3 3" xfId="26512" xr:uid="{00000000-0005-0000-0000-000014650000}"/>
    <cellStyle name="Normal 3 14 3 3 3 2" xfId="26513" xr:uid="{00000000-0005-0000-0000-000015650000}"/>
    <cellStyle name="Normal 3 14 3 3 3 3" xfId="26514" xr:uid="{00000000-0005-0000-0000-000016650000}"/>
    <cellStyle name="Normal 3 14 3 3 4" xfId="26515" xr:uid="{00000000-0005-0000-0000-000017650000}"/>
    <cellStyle name="Normal 3 14 3 3 5" xfId="26516" xr:uid="{00000000-0005-0000-0000-000018650000}"/>
    <cellStyle name="Normal 3 14 3 3 6" xfId="26517" xr:uid="{00000000-0005-0000-0000-000019650000}"/>
    <cellStyle name="Normal 3 14 3 4" xfId="26518" xr:uid="{00000000-0005-0000-0000-00001A650000}"/>
    <cellStyle name="Normal 3 14 3 4 2" xfId="26519" xr:uid="{00000000-0005-0000-0000-00001B650000}"/>
    <cellStyle name="Normal 3 14 3 4 2 2" xfId="26520" xr:uid="{00000000-0005-0000-0000-00001C650000}"/>
    <cellStyle name="Normal 3 14 3 4 2 3" xfId="26521" xr:uid="{00000000-0005-0000-0000-00001D650000}"/>
    <cellStyle name="Normal 3 14 3 4 3" xfId="26522" xr:uid="{00000000-0005-0000-0000-00001E650000}"/>
    <cellStyle name="Normal 3 14 3 4 4" xfId="26523" xr:uid="{00000000-0005-0000-0000-00001F650000}"/>
    <cellStyle name="Normal 3 14 3 4 5" xfId="26524" xr:uid="{00000000-0005-0000-0000-000020650000}"/>
    <cellStyle name="Normal 3 14 3 5" xfId="26525" xr:uid="{00000000-0005-0000-0000-000021650000}"/>
    <cellStyle name="Normal 3 14 3 5 2" xfId="26526" xr:uid="{00000000-0005-0000-0000-000022650000}"/>
    <cellStyle name="Normal 3 14 3 5 2 2" xfId="26527" xr:uid="{00000000-0005-0000-0000-000023650000}"/>
    <cellStyle name="Normal 3 14 3 5 2 3" xfId="26528" xr:uid="{00000000-0005-0000-0000-000024650000}"/>
    <cellStyle name="Normal 3 14 3 5 3" xfId="26529" xr:uid="{00000000-0005-0000-0000-000025650000}"/>
    <cellStyle name="Normal 3 14 3 6" xfId="26530" xr:uid="{00000000-0005-0000-0000-000026650000}"/>
    <cellStyle name="Normal 3 14 3 6 2" xfId="26531" xr:uid="{00000000-0005-0000-0000-000027650000}"/>
    <cellStyle name="Normal 3 14 3 6 3" xfId="26532" xr:uid="{00000000-0005-0000-0000-000028650000}"/>
    <cellStyle name="Normal 3 14 3 7" xfId="26533" xr:uid="{00000000-0005-0000-0000-000029650000}"/>
    <cellStyle name="Normal 3 14 3 7 2" xfId="26534" xr:uid="{00000000-0005-0000-0000-00002A650000}"/>
    <cellStyle name="Normal 3 14 3 8" xfId="26535" xr:uid="{00000000-0005-0000-0000-00002B650000}"/>
    <cellStyle name="Normal 3 14 3 9" xfId="26536" xr:uid="{00000000-0005-0000-0000-00002C650000}"/>
    <cellStyle name="Normal 3 14 3_Age_Gender" xfId="26537" xr:uid="{00000000-0005-0000-0000-00002D650000}"/>
    <cellStyle name="Normal 3 14 4" xfId="1431" xr:uid="{00000000-0005-0000-0000-00002E650000}"/>
    <cellStyle name="Normal 3 14 4 2" xfId="26538" xr:uid="{00000000-0005-0000-0000-00002F650000}"/>
    <cellStyle name="Normal 3 14 4 2 2" xfId="26539" xr:uid="{00000000-0005-0000-0000-000030650000}"/>
    <cellStyle name="Normal 3 14 4 2 2 2" xfId="26540" xr:uid="{00000000-0005-0000-0000-000031650000}"/>
    <cellStyle name="Normal 3 14 4 2 2 3" xfId="26541" xr:uid="{00000000-0005-0000-0000-000032650000}"/>
    <cellStyle name="Normal 3 14 4 2 3" xfId="26542" xr:uid="{00000000-0005-0000-0000-000033650000}"/>
    <cellStyle name="Normal 3 14 4 2 4" xfId="26543" xr:uid="{00000000-0005-0000-0000-000034650000}"/>
    <cellStyle name="Normal 3 14 4 2 5" xfId="26544" xr:uid="{00000000-0005-0000-0000-000035650000}"/>
    <cellStyle name="Normal 3 14 4 3" xfId="26545" xr:uid="{00000000-0005-0000-0000-000036650000}"/>
    <cellStyle name="Normal 3 14 4 3 2" xfId="26546" xr:uid="{00000000-0005-0000-0000-000037650000}"/>
    <cellStyle name="Normal 3 14 4 3 3" xfId="26547" xr:uid="{00000000-0005-0000-0000-000038650000}"/>
    <cellStyle name="Normal 3 14 4 4" xfId="26548" xr:uid="{00000000-0005-0000-0000-000039650000}"/>
    <cellStyle name="Normal 3 14 4 5" xfId="26549" xr:uid="{00000000-0005-0000-0000-00003A650000}"/>
    <cellStyle name="Normal 3 14 4 6" xfId="26550" xr:uid="{00000000-0005-0000-0000-00003B650000}"/>
    <cellStyle name="Normal 3 14 5" xfId="26551" xr:uid="{00000000-0005-0000-0000-00003C650000}"/>
    <cellStyle name="Normal 3 14 5 2" xfId="26552" xr:uid="{00000000-0005-0000-0000-00003D650000}"/>
    <cellStyle name="Normal 3 14 5 2 2" xfId="26553" xr:uid="{00000000-0005-0000-0000-00003E650000}"/>
    <cellStyle name="Normal 3 14 5 2 3" xfId="26554" xr:uid="{00000000-0005-0000-0000-00003F650000}"/>
    <cellStyle name="Normal 3 14 5 3" xfId="26555" xr:uid="{00000000-0005-0000-0000-000040650000}"/>
    <cellStyle name="Normal 3 14 5 4" xfId="26556" xr:uid="{00000000-0005-0000-0000-000041650000}"/>
    <cellStyle name="Normal 3 14 5 5" xfId="26557" xr:uid="{00000000-0005-0000-0000-000042650000}"/>
    <cellStyle name="Normal 3 14 6" xfId="26558" xr:uid="{00000000-0005-0000-0000-000043650000}"/>
    <cellStyle name="Normal 3 14 6 2" xfId="26559" xr:uid="{00000000-0005-0000-0000-000044650000}"/>
    <cellStyle name="Normal 3 14 6 3" xfId="26560" xr:uid="{00000000-0005-0000-0000-000045650000}"/>
    <cellStyle name="Normal 3 14 7" xfId="26561" xr:uid="{00000000-0005-0000-0000-000046650000}"/>
    <cellStyle name="Normal 3 14 8" xfId="26562" xr:uid="{00000000-0005-0000-0000-000047650000}"/>
    <cellStyle name="Normal 3 14 9" xfId="26563" xr:uid="{00000000-0005-0000-0000-000048650000}"/>
    <cellStyle name="Normal 3 15" xfId="422" xr:uid="{00000000-0005-0000-0000-000049650000}"/>
    <cellStyle name="Normal 3 15 10" xfId="26564" xr:uid="{00000000-0005-0000-0000-00004A650000}"/>
    <cellStyle name="Normal 3 15 11" xfId="26565" xr:uid="{00000000-0005-0000-0000-00004B650000}"/>
    <cellStyle name="Normal 3 15 2" xfId="1432" xr:uid="{00000000-0005-0000-0000-00004C650000}"/>
    <cellStyle name="Normal 3 15 2 2" xfId="1433" xr:uid="{00000000-0005-0000-0000-00004D650000}"/>
    <cellStyle name="Normal 3 15 2 2 2" xfId="26566" xr:uid="{00000000-0005-0000-0000-00004E650000}"/>
    <cellStyle name="Normal 3 15 2 2 2 2" xfId="26567" xr:uid="{00000000-0005-0000-0000-00004F650000}"/>
    <cellStyle name="Normal 3 15 2 2 2 2 2" xfId="26568" xr:uid="{00000000-0005-0000-0000-000050650000}"/>
    <cellStyle name="Normal 3 15 2 2 2 2 3" xfId="26569" xr:uid="{00000000-0005-0000-0000-000051650000}"/>
    <cellStyle name="Normal 3 15 2 2 2 3" xfId="26570" xr:uid="{00000000-0005-0000-0000-000052650000}"/>
    <cellStyle name="Normal 3 15 2 2 2 4" xfId="26571" xr:uid="{00000000-0005-0000-0000-000053650000}"/>
    <cellStyle name="Normal 3 15 2 2 2 5" xfId="26572" xr:uid="{00000000-0005-0000-0000-000054650000}"/>
    <cellStyle name="Normal 3 15 2 2 3" xfId="26573" xr:uid="{00000000-0005-0000-0000-000055650000}"/>
    <cellStyle name="Normal 3 15 2 2 3 2" xfId="26574" xr:uid="{00000000-0005-0000-0000-000056650000}"/>
    <cellStyle name="Normal 3 15 2 2 3 3" xfId="26575" xr:uid="{00000000-0005-0000-0000-000057650000}"/>
    <cellStyle name="Normal 3 15 2 2 4" xfId="26576" xr:uid="{00000000-0005-0000-0000-000058650000}"/>
    <cellStyle name="Normal 3 15 2 2 5" xfId="26577" xr:uid="{00000000-0005-0000-0000-000059650000}"/>
    <cellStyle name="Normal 3 15 2 2 6" xfId="26578" xr:uid="{00000000-0005-0000-0000-00005A650000}"/>
    <cellStyle name="Normal 3 15 2 3" xfId="26579" xr:uid="{00000000-0005-0000-0000-00005B650000}"/>
    <cellStyle name="Normal 3 15 2 3 2" xfId="26580" xr:uid="{00000000-0005-0000-0000-00005C650000}"/>
    <cellStyle name="Normal 3 15 2 3 2 2" xfId="26581" xr:uid="{00000000-0005-0000-0000-00005D650000}"/>
    <cellStyle name="Normal 3 15 2 3 2 3" xfId="26582" xr:uid="{00000000-0005-0000-0000-00005E650000}"/>
    <cellStyle name="Normal 3 15 2 3 3" xfId="26583" xr:uid="{00000000-0005-0000-0000-00005F650000}"/>
    <cellStyle name="Normal 3 15 2 3 4" xfId="26584" xr:uid="{00000000-0005-0000-0000-000060650000}"/>
    <cellStyle name="Normal 3 15 2 3 5" xfId="26585" xr:uid="{00000000-0005-0000-0000-000061650000}"/>
    <cellStyle name="Normal 3 15 2 4" xfId="26586" xr:uid="{00000000-0005-0000-0000-000062650000}"/>
    <cellStyle name="Normal 3 15 2 4 2" xfId="26587" xr:uid="{00000000-0005-0000-0000-000063650000}"/>
    <cellStyle name="Normal 3 15 2 4 3" xfId="26588" xr:uid="{00000000-0005-0000-0000-000064650000}"/>
    <cellStyle name="Normal 3 15 2 5" xfId="26589" xr:uid="{00000000-0005-0000-0000-000065650000}"/>
    <cellStyle name="Normal 3 15 2 6" xfId="26590" xr:uid="{00000000-0005-0000-0000-000066650000}"/>
    <cellStyle name="Normal 3 15 2 7" xfId="26591" xr:uid="{00000000-0005-0000-0000-000067650000}"/>
    <cellStyle name="Normal 3 15 3" xfId="1434" xr:uid="{00000000-0005-0000-0000-000068650000}"/>
    <cellStyle name="Normal 3 15 3 10" xfId="26592" xr:uid="{00000000-0005-0000-0000-000069650000}"/>
    <cellStyle name="Normal 3 15 3 11" xfId="26593" xr:uid="{00000000-0005-0000-0000-00006A650000}"/>
    <cellStyle name="Normal 3 15 3 12" xfId="26594" xr:uid="{00000000-0005-0000-0000-00006B650000}"/>
    <cellStyle name="Normal 3 15 3 2" xfId="26595" xr:uid="{00000000-0005-0000-0000-00006C650000}"/>
    <cellStyle name="Normal 3 15 3 2 10" xfId="26596" xr:uid="{00000000-0005-0000-0000-00006D650000}"/>
    <cellStyle name="Normal 3 15 3 2 2" xfId="26597" xr:uid="{00000000-0005-0000-0000-00006E650000}"/>
    <cellStyle name="Normal 3 15 3 2 2 2" xfId="26598" xr:uid="{00000000-0005-0000-0000-00006F650000}"/>
    <cellStyle name="Normal 3 15 3 2 2 2 2" xfId="26599" xr:uid="{00000000-0005-0000-0000-000070650000}"/>
    <cellStyle name="Normal 3 15 3 2 2 2 2 2" xfId="26600" xr:uid="{00000000-0005-0000-0000-000071650000}"/>
    <cellStyle name="Normal 3 15 3 2 2 2 2 3" xfId="26601" xr:uid="{00000000-0005-0000-0000-000072650000}"/>
    <cellStyle name="Normal 3 15 3 2 2 2 3" xfId="26602" xr:uid="{00000000-0005-0000-0000-000073650000}"/>
    <cellStyle name="Normal 3 15 3 2 2 3" xfId="26603" xr:uid="{00000000-0005-0000-0000-000074650000}"/>
    <cellStyle name="Normal 3 15 3 2 2 3 2" xfId="26604" xr:uid="{00000000-0005-0000-0000-000075650000}"/>
    <cellStyle name="Normal 3 15 3 2 2 3 3" xfId="26605" xr:uid="{00000000-0005-0000-0000-000076650000}"/>
    <cellStyle name="Normal 3 15 3 2 2 4" xfId="26606" xr:uid="{00000000-0005-0000-0000-000077650000}"/>
    <cellStyle name="Normal 3 15 3 2 2 5" xfId="26607" xr:uid="{00000000-0005-0000-0000-000078650000}"/>
    <cellStyle name="Normal 3 15 3 2 2 6" xfId="26608" xr:uid="{00000000-0005-0000-0000-000079650000}"/>
    <cellStyle name="Normal 3 15 3 2 3" xfId="26609" xr:uid="{00000000-0005-0000-0000-00007A650000}"/>
    <cellStyle name="Normal 3 15 3 2 3 2" xfId="26610" xr:uid="{00000000-0005-0000-0000-00007B650000}"/>
    <cellStyle name="Normal 3 15 3 2 3 2 2" xfId="26611" xr:uid="{00000000-0005-0000-0000-00007C650000}"/>
    <cellStyle name="Normal 3 15 3 2 3 2 3" xfId="26612" xr:uid="{00000000-0005-0000-0000-00007D650000}"/>
    <cellStyle name="Normal 3 15 3 2 3 3" xfId="26613" xr:uid="{00000000-0005-0000-0000-00007E650000}"/>
    <cellStyle name="Normal 3 15 3 2 4" xfId="26614" xr:uid="{00000000-0005-0000-0000-00007F650000}"/>
    <cellStyle name="Normal 3 15 3 2 4 2" xfId="26615" xr:uid="{00000000-0005-0000-0000-000080650000}"/>
    <cellStyle name="Normal 3 15 3 2 4 3" xfId="26616" xr:uid="{00000000-0005-0000-0000-000081650000}"/>
    <cellStyle name="Normal 3 15 3 2 5" xfId="26617" xr:uid="{00000000-0005-0000-0000-000082650000}"/>
    <cellStyle name="Normal 3 15 3 2 5 2" xfId="26618" xr:uid="{00000000-0005-0000-0000-000083650000}"/>
    <cellStyle name="Normal 3 15 3 2 6" xfId="26619" xr:uid="{00000000-0005-0000-0000-000084650000}"/>
    <cellStyle name="Normal 3 15 3 2 7" xfId="26620" xr:uid="{00000000-0005-0000-0000-000085650000}"/>
    <cellStyle name="Normal 3 15 3 2 8" xfId="26621" xr:uid="{00000000-0005-0000-0000-000086650000}"/>
    <cellStyle name="Normal 3 15 3 2 9" xfId="26622" xr:uid="{00000000-0005-0000-0000-000087650000}"/>
    <cellStyle name="Normal 3 15 3 2_Age_Gender" xfId="26623" xr:uid="{00000000-0005-0000-0000-000088650000}"/>
    <cellStyle name="Normal 3 15 3 3" xfId="26624" xr:uid="{00000000-0005-0000-0000-000089650000}"/>
    <cellStyle name="Normal 3 15 3 3 2" xfId="26625" xr:uid="{00000000-0005-0000-0000-00008A650000}"/>
    <cellStyle name="Normal 3 15 3 3 2 2" xfId="26626" xr:uid="{00000000-0005-0000-0000-00008B650000}"/>
    <cellStyle name="Normal 3 15 3 3 2 2 2" xfId="26627" xr:uid="{00000000-0005-0000-0000-00008C650000}"/>
    <cellStyle name="Normal 3 15 3 3 2 2 3" xfId="26628" xr:uid="{00000000-0005-0000-0000-00008D650000}"/>
    <cellStyle name="Normal 3 15 3 3 2 3" xfId="26629" xr:uid="{00000000-0005-0000-0000-00008E650000}"/>
    <cellStyle name="Normal 3 15 3 3 3" xfId="26630" xr:uid="{00000000-0005-0000-0000-00008F650000}"/>
    <cellStyle name="Normal 3 15 3 3 3 2" xfId="26631" xr:uid="{00000000-0005-0000-0000-000090650000}"/>
    <cellStyle name="Normal 3 15 3 3 3 3" xfId="26632" xr:uid="{00000000-0005-0000-0000-000091650000}"/>
    <cellStyle name="Normal 3 15 3 3 4" xfId="26633" xr:uid="{00000000-0005-0000-0000-000092650000}"/>
    <cellStyle name="Normal 3 15 3 3 5" xfId="26634" xr:uid="{00000000-0005-0000-0000-000093650000}"/>
    <cellStyle name="Normal 3 15 3 3 6" xfId="26635" xr:uid="{00000000-0005-0000-0000-000094650000}"/>
    <cellStyle name="Normal 3 15 3 4" xfId="26636" xr:uid="{00000000-0005-0000-0000-000095650000}"/>
    <cellStyle name="Normal 3 15 3 4 2" xfId="26637" xr:uid="{00000000-0005-0000-0000-000096650000}"/>
    <cellStyle name="Normal 3 15 3 4 2 2" xfId="26638" xr:uid="{00000000-0005-0000-0000-000097650000}"/>
    <cellStyle name="Normal 3 15 3 4 2 3" xfId="26639" xr:uid="{00000000-0005-0000-0000-000098650000}"/>
    <cellStyle name="Normal 3 15 3 4 3" xfId="26640" xr:uid="{00000000-0005-0000-0000-000099650000}"/>
    <cellStyle name="Normal 3 15 3 4 4" xfId="26641" xr:uid="{00000000-0005-0000-0000-00009A650000}"/>
    <cellStyle name="Normal 3 15 3 4 5" xfId="26642" xr:uid="{00000000-0005-0000-0000-00009B650000}"/>
    <cellStyle name="Normal 3 15 3 5" xfId="26643" xr:uid="{00000000-0005-0000-0000-00009C650000}"/>
    <cellStyle name="Normal 3 15 3 5 2" xfId="26644" xr:uid="{00000000-0005-0000-0000-00009D650000}"/>
    <cellStyle name="Normal 3 15 3 5 2 2" xfId="26645" xr:uid="{00000000-0005-0000-0000-00009E650000}"/>
    <cellStyle name="Normal 3 15 3 5 2 3" xfId="26646" xr:uid="{00000000-0005-0000-0000-00009F650000}"/>
    <cellStyle name="Normal 3 15 3 5 3" xfId="26647" xr:uid="{00000000-0005-0000-0000-0000A0650000}"/>
    <cellStyle name="Normal 3 15 3 6" xfId="26648" xr:uid="{00000000-0005-0000-0000-0000A1650000}"/>
    <cellStyle name="Normal 3 15 3 6 2" xfId="26649" xr:uid="{00000000-0005-0000-0000-0000A2650000}"/>
    <cellStyle name="Normal 3 15 3 6 3" xfId="26650" xr:uid="{00000000-0005-0000-0000-0000A3650000}"/>
    <cellStyle name="Normal 3 15 3 7" xfId="26651" xr:uid="{00000000-0005-0000-0000-0000A4650000}"/>
    <cellStyle name="Normal 3 15 3 7 2" xfId="26652" xr:uid="{00000000-0005-0000-0000-0000A5650000}"/>
    <cellStyle name="Normal 3 15 3 8" xfId="26653" xr:uid="{00000000-0005-0000-0000-0000A6650000}"/>
    <cellStyle name="Normal 3 15 3 9" xfId="26654" xr:uid="{00000000-0005-0000-0000-0000A7650000}"/>
    <cellStyle name="Normal 3 15 3_Age_Gender" xfId="26655" xr:uid="{00000000-0005-0000-0000-0000A8650000}"/>
    <cellStyle name="Normal 3 15 4" xfId="1435" xr:uid="{00000000-0005-0000-0000-0000A9650000}"/>
    <cellStyle name="Normal 3 15 4 2" xfId="26656" xr:uid="{00000000-0005-0000-0000-0000AA650000}"/>
    <cellStyle name="Normal 3 15 4 2 2" xfId="26657" xr:uid="{00000000-0005-0000-0000-0000AB650000}"/>
    <cellStyle name="Normal 3 15 4 2 2 2" xfId="26658" xr:uid="{00000000-0005-0000-0000-0000AC650000}"/>
    <cellStyle name="Normal 3 15 4 2 2 3" xfId="26659" xr:uid="{00000000-0005-0000-0000-0000AD650000}"/>
    <cellStyle name="Normal 3 15 4 2 3" xfId="26660" xr:uid="{00000000-0005-0000-0000-0000AE650000}"/>
    <cellStyle name="Normal 3 15 4 2 4" xfId="26661" xr:uid="{00000000-0005-0000-0000-0000AF650000}"/>
    <cellStyle name="Normal 3 15 4 2 5" xfId="26662" xr:uid="{00000000-0005-0000-0000-0000B0650000}"/>
    <cellStyle name="Normal 3 15 4 3" xfId="26663" xr:uid="{00000000-0005-0000-0000-0000B1650000}"/>
    <cellStyle name="Normal 3 15 4 3 2" xfId="26664" xr:uid="{00000000-0005-0000-0000-0000B2650000}"/>
    <cellStyle name="Normal 3 15 4 3 3" xfId="26665" xr:uid="{00000000-0005-0000-0000-0000B3650000}"/>
    <cellStyle name="Normal 3 15 4 4" xfId="26666" xr:uid="{00000000-0005-0000-0000-0000B4650000}"/>
    <cellStyle name="Normal 3 15 4 5" xfId="26667" xr:uid="{00000000-0005-0000-0000-0000B5650000}"/>
    <cellStyle name="Normal 3 15 4 6" xfId="26668" xr:uid="{00000000-0005-0000-0000-0000B6650000}"/>
    <cellStyle name="Normal 3 15 5" xfId="26669" xr:uid="{00000000-0005-0000-0000-0000B7650000}"/>
    <cellStyle name="Normal 3 15 5 2" xfId="26670" xr:uid="{00000000-0005-0000-0000-0000B8650000}"/>
    <cellStyle name="Normal 3 15 5 2 2" xfId="26671" xr:uid="{00000000-0005-0000-0000-0000B9650000}"/>
    <cellStyle name="Normal 3 15 5 2 3" xfId="26672" xr:uid="{00000000-0005-0000-0000-0000BA650000}"/>
    <cellStyle name="Normal 3 15 5 3" xfId="26673" xr:uid="{00000000-0005-0000-0000-0000BB650000}"/>
    <cellStyle name="Normal 3 15 5 4" xfId="26674" xr:uid="{00000000-0005-0000-0000-0000BC650000}"/>
    <cellStyle name="Normal 3 15 5 5" xfId="26675" xr:uid="{00000000-0005-0000-0000-0000BD650000}"/>
    <cellStyle name="Normal 3 15 6" xfId="26676" xr:uid="{00000000-0005-0000-0000-0000BE650000}"/>
    <cellStyle name="Normal 3 15 6 2" xfId="26677" xr:uid="{00000000-0005-0000-0000-0000BF650000}"/>
    <cellStyle name="Normal 3 15 6 3" xfId="26678" xr:uid="{00000000-0005-0000-0000-0000C0650000}"/>
    <cellStyle name="Normal 3 15 7" xfId="26679" xr:uid="{00000000-0005-0000-0000-0000C1650000}"/>
    <cellStyle name="Normal 3 15 8" xfId="26680" xr:uid="{00000000-0005-0000-0000-0000C2650000}"/>
    <cellStyle name="Normal 3 15 9" xfId="26681" xr:uid="{00000000-0005-0000-0000-0000C3650000}"/>
    <cellStyle name="Normal 3 16" xfId="423" xr:uid="{00000000-0005-0000-0000-0000C4650000}"/>
    <cellStyle name="Normal 3 16 10" xfId="26682" xr:uid="{00000000-0005-0000-0000-0000C5650000}"/>
    <cellStyle name="Normal 3 16 11" xfId="26683" xr:uid="{00000000-0005-0000-0000-0000C6650000}"/>
    <cellStyle name="Normal 3 16 2" xfId="1436" xr:uid="{00000000-0005-0000-0000-0000C7650000}"/>
    <cellStyle name="Normal 3 16 2 2" xfId="1437" xr:uid="{00000000-0005-0000-0000-0000C8650000}"/>
    <cellStyle name="Normal 3 16 2 2 2" xfId="26684" xr:uid="{00000000-0005-0000-0000-0000C9650000}"/>
    <cellStyle name="Normal 3 16 2 2 2 2" xfId="26685" xr:uid="{00000000-0005-0000-0000-0000CA650000}"/>
    <cellStyle name="Normal 3 16 2 2 2 2 2" xfId="26686" xr:uid="{00000000-0005-0000-0000-0000CB650000}"/>
    <cellStyle name="Normal 3 16 2 2 2 2 3" xfId="26687" xr:uid="{00000000-0005-0000-0000-0000CC650000}"/>
    <cellStyle name="Normal 3 16 2 2 2 3" xfId="26688" xr:uid="{00000000-0005-0000-0000-0000CD650000}"/>
    <cellStyle name="Normal 3 16 2 2 2 4" xfId="26689" xr:uid="{00000000-0005-0000-0000-0000CE650000}"/>
    <cellStyle name="Normal 3 16 2 2 2 5" xfId="26690" xr:uid="{00000000-0005-0000-0000-0000CF650000}"/>
    <cellStyle name="Normal 3 16 2 2 3" xfId="26691" xr:uid="{00000000-0005-0000-0000-0000D0650000}"/>
    <cellStyle name="Normal 3 16 2 2 3 2" xfId="26692" xr:uid="{00000000-0005-0000-0000-0000D1650000}"/>
    <cellStyle name="Normal 3 16 2 2 3 3" xfId="26693" xr:uid="{00000000-0005-0000-0000-0000D2650000}"/>
    <cellStyle name="Normal 3 16 2 2 4" xfId="26694" xr:uid="{00000000-0005-0000-0000-0000D3650000}"/>
    <cellStyle name="Normal 3 16 2 2 5" xfId="26695" xr:uid="{00000000-0005-0000-0000-0000D4650000}"/>
    <cellStyle name="Normal 3 16 2 2 6" xfId="26696" xr:uid="{00000000-0005-0000-0000-0000D5650000}"/>
    <cellStyle name="Normal 3 16 2 3" xfId="26697" xr:uid="{00000000-0005-0000-0000-0000D6650000}"/>
    <cellStyle name="Normal 3 16 2 3 2" xfId="26698" xr:uid="{00000000-0005-0000-0000-0000D7650000}"/>
    <cellStyle name="Normal 3 16 2 3 2 2" xfId="26699" xr:uid="{00000000-0005-0000-0000-0000D8650000}"/>
    <cellStyle name="Normal 3 16 2 3 2 3" xfId="26700" xr:uid="{00000000-0005-0000-0000-0000D9650000}"/>
    <cellStyle name="Normal 3 16 2 3 3" xfId="26701" xr:uid="{00000000-0005-0000-0000-0000DA650000}"/>
    <cellStyle name="Normal 3 16 2 3 4" xfId="26702" xr:uid="{00000000-0005-0000-0000-0000DB650000}"/>
    <cellStyle name="Normal 3 16 2 3 5" xfId="26703" xr:uid="{00000000-0005-0000-0000-0000DC650000}"/>
    <cellStyle name="Normal 3 16 2 4" xfId="26704" xr:uid="{00000000-0005-0000-0000-0000DD650000}"/>
    <cellStyle name="Normal 3 16 2 4 2" xfId="26705" xr:uid="{00000000-0005-0000-0000-0000DE650000}"/>
    <cellStyle name="Normal 3 16 2 4 3" xfId="26706" xr:uid="{00000000-0005-0000-0000-0000DF650000}"/>
    <cellStyle name="Normal 3 16 2 5" xfId="26707" xr:uid="{00000000-0005-0000-0000-0000E0650000}"/>
    <cellStyle name="Normal 3 16 2 6" xfId="26708" xr:uid="{00000000-0005-0000-0000-0000E1650000}"/>
    <cellStyle name="Normal 3 16 2 7" xfId="26709" xr:uid="{00000000-0005-0000-0000-0000E2650000}"/>
    <cellStyle name="Normal 3 16 3" xfId="1438" xr:uid="{00000000-0005-0000-0000-0000E3650000}"/>
    <cellStyle name="Normal 3 16 3 10" xfId="26710" xr:uid="{00000000-0005-0000-0000-0000E4650000}"/>
    <cellStyle name="Normal 3 16 3 11" xfId="26711" xr:uid="{00000000-0005-0000-0000-0000E5650000}"/>
    <cellStyle name="Normal 3 16 3 12" xfId="26712" xr:uid="{00000000-0005-0000-0000-0000E6650000}"/>
    <cellStyle name="Normal 3 16 3 2" xfId="26713" xr:uid="{00000000-0005-0000-0000-0000E7650000}"/>
    <cellStyle name="Normal 3 16 3 2 10" xfId="26714" xr:uid="{00000000-0005-0000-0000-0000E8650000}"/>
    <cellStyle name="Normal 3 16 3 2 2" xfId="26715" xr:uid="{00000000-0005-0000-0000-0000E9650000}"/>
    <cellStyle name="Normal 3 16 3 2 2 2" xfId="26716" xr:uid="{00000000-0005-0000-0000-0000EA650000}"/>
    <cellStyle name="Normal 3 16 3 2 2 2 2" xfId="26717" xr:uid="{00000000-0005-0000-0000-0000EB650000}"/>
    <cellStyle name="Normal 3 16 3 2 2 2 2 2" xfId="26718" xr:uid="{00000000-0005-0000-0000-0000EC650000}"/>
    <cellStyle name="Normal 3 16 3 2 2 2 2 3" xfId="26719" xr:uid="{00000000-0005-0000-0000-0000ED650000}"/>
    <cellStyle name="Normal 3 16 3 2 2 2 3" xfId="26720" xr:uid="{00000000-0005-0000-0000-0000EE650000}"/>
    <cellStyle name="Normal 3 16 3 2 2 3" xfId="26721" xr:uid="{00000000-0005-0000-0000-0000EF650000}"/>
    <cellStyle name="Normal 3 16 3 2 2 3 2" xfId="26722" xr:uid="{00000000-0005-0000-0000-0000F0650000}"/>
    <cellStyle name="Normal 3 16 3 2 2 3 3" xfId="26723" xr:uid="{00000000-0005-0000-0000-0000F1650000}"/>
    <cellStyle name="Normal 3 16 3 2 2 4" xfId="26724" xr:uid="{00000000-0005-0000-0000-0000F2650000}"/>
    <cellStyle name="Normal 3 16 3 2 2 5" xfId="26725" xr:uid="{00000000-0005-0000-0000-0000F3650000}"/>
    <cellStyle name="Normal 3 16 3 2 2 6" xfId="26726" xr:uid="{00000000-0005-0000-0000-0000F4650000}"/>
    <cellStyle name="Normal 3 16 3 2 3" xfId="26727" xr:uid="{00000000-0005-0000-0000-0000F5650000}"/>
    <cellStyle name="Normal 3 16 3 2 3 2" xfId="26728" xr:uid="{00000000-0005-0000-0000-0000F6650000}"/>
    <cellStyle name="Normal 3 16 3 2 3 2 2" xfId="26729" xr:uid="{00000000-0005-0000-0000-0000F7650000}"/>
    <cellStyle name="Normal 3 16 3 2 3 2 3" xfId="26730" xr:uid="{00000000-0005-0000-0000-0000F8650000}"/>
    <cellStyle name="Normal 3 16 3 2 3 3" xfId="26731" xr:uid="{00000000-0005-0000-0000-0000F9650000}"/>
    <cellStyle name="Normal 3 16 3 2 4" xfId="26732" xr:uid="{00000000-0005-0000-0000-0000FA650000}"/>
    <cellStyle name="Normal 3 16 3 2 4 2" xfId="26733" xr:uid="{00000000-0005-0000-0000-0000FB650000}"/>
    <cellStyle name="Normal 3 16 3 2 4 3" xfId="26734" xr:uid="{00000000-0005-0000-0000-0000FC650000}"/>
    <cellStyle name="Normal 3 16 3 2 5" xfId="26735" xr:uid="{00000000-0005-0000-0000-0000FD650000}"/>
    <cellStyle name="Normal 3 16 3 2 5 2" xfId="26736" xr:uid="{00000000-0005-0000-0000-0000FE650000}"/>
    <cellStyle name="Normal 3 16 3 2 6" xfId="26737" xr:uid="{00000000-0005-0000-0000-0000FF650000}"/>
    <cellStyle name="Normal 3 16 3 2 7" xfId="26738" xr:uid="{00000000-0005-0000-0000-000000660000}"/>
    <cellStyle name="Normal 3 16 3 2 8" xfId="26739" xr:uid="{00000000-0005-0000-0000-000001660000}"/>
    <cellStyle name="Normal 3 16 3 2 9" xfId="26740" xr:uid="{00000000-0005-0000-0000-000002660000}"/>
    <cellStyle name="Normal 3 16 3 2_Age_Gender" xfId="26741" xr:uid="{00000000-0005-0000-0000-000003660000}"/>
    <cellStyle name="Normal 3 16 3 3" xfId="26742" xr:uid="{00000000-0005-0000-0000-000004660000}"/>
    <cellStyle name="Normal 3 16 3 3 2" xfId="26743" xr:uid="{00000000-0005-0000-0000-000005660000}"/>
    <cellStyle name="Normal 3 16 3 3 2 2" xfId="26744" xr:uid="{00000000-0005-0000-0000-000006660000}"/>
    <cellStyle name="Normal 3 16 3 3 2 2 2" xfId="26745" xr:uid="{00000000-0005-0000-0000-000007660000}"/>
    <cellStyle name="Normal 3 16 3 3 2 2 3" xfId="26746" xr:uid="{00000000-0005-0000-0000-000008660000}"/>
    <cellStyle name="Normal 3 16 3 3 2 3" xfId="26747" xr:uid="{00000000-0005-0000-0000-000009660000}"/>
    <cellStyle name="Normal 3 16 3 3 3" xfId="26748" xr:uid="{00000000-0005-0000-0000-00000A660000}"/>
    <cellStyle name="Normal 3 16 3 3 3 2" xfId="26749" xr:uid="{00000000-0005-0000-0000-00000B660000}"/>
    <cellStyle name="Normal 3 16 3 3 3 3" xfId="26750" xr:uid="{00000000-0005-0000-0000-00000C660000}"/>
    <cellStyle name="Normal 3 16 3 3 4" xfId="26751" xr:uid="{00000000-0005-0000-0000-00000D660000}"/>
    <cellStyle name="Normal 3 16 3 3 5" xfId="26752" xr:uid="{00000000-0005-0000-0000-00000E660000}"/>
    <cellStyle name="Normal 3 16 3 3 6" xfId="26753" xr:uid="{00000000-0005-0000-0000-00000F660000}"/>
    <cellStyle name="Normal 3 16 3 4" xfId="26754" xr:uid="{00000000-0005-0000-0000-000010660000}"/>
    <cellStyle name="Normal 3 16 3 4 2" xfId="26755" xr:uid="{00000000-0005-0000-0000-000011660000}"/>
    <cellStyle name="Normal 3 16 3 4 2 2" xfId="26756" xr:uid="{00000000-0005-0000-0000-000012660000}"/>
    <cellStyle name="Normal 3 16 3 4 2 3" xfId="26757" xr:uid="{00000000-0005-0000-0000-000013660000}"/>
    <cellStyle name="Normal 3 16 3 4 3" xfId="26758" xr:uid="{00000000-0005-0000-0000-000014660000}"/>
    <cellStyle name="Normal 3 16 3 4 4" xfId="26759" xr:uid="{00000000-0005-0000-0000-000015660000}"/>
    <cellStyle name="Normal 3 16 3 4 5" xfId="26760" xr:uid="{00000000-0005-0000-0000-000016660000}"/>
    <cellStyle name="Normal 3 16 3 5" xfId="26761" xr:uid="{00000000-0005-0000-0000-000017660000}"/>
    <cellStyle name="Normal 3 16 3 5 2" xfId="26762" xr:uid="{00000000-0005-0000-0000-000018660000}"/>
    <cellStyle name="Normal 3 16 3 5 2 2" xfId="26763" xr:uid="{00000000-0005-0000-0000-000019660000}"/>
    <cellStyle name="Normal 3 16 3 5 2 3" xfId="26764" xr:uid="{00000000-0005-0000-0000-00001A660000}"/>
    <cellStyle name="Normal 3 16 3 5 3" xfId="26765" xr:uid="{00000000-0005-0000-0000-00001B660000}"/>
    <cellStyle name="Normal 3 16 3 6" xfId="26766" xr:uid="{00000000-0005-0000-0000-00001C660000}"/>
    <cellStyle name="Normal 3 16 3 6 2" xfId="26767" xr:uid="{00000000-0005-0000-0000-00001D660000}"/>
    <cellStyle name="Normal 3 16 3 6 3" xfId="26768" xr:uid="{00000000-0005-0000-0000-00001E660000}"/>
    <cellStyle name="Normal 3 16 3 7" xfId="26769" xr:uid="{00000000-0005-0000-0000-00001F660000}"/>
    <cellStyle name="Normal 3 16 3 7 2" xfId="26770" xr:uid="{00000000-0005-0000-0000-000020660000}"/>
    <cellStyle name="Normal 3 16 3 8" xfId="26771" xr:uid="{00000000-0005-0000-0000-000021660000}"/>
    <cellStyle name="Normal 3 16 3 9" xfId="26772" xr:uid="{00000000-0005-0000-0000-000022660000}"/>
    <cellStyle name="Normal 3 16 3_Age_Gender" xfId="26773" xr:uid="{00000000-0005-0000-0000-000023660000}"/>
    <cellStyle name="Normal 3 16 4" xfId="1439" xr:uid="{00000000-0005-0000-0000-000024660000}"/>
    <cellStyle name="Normal 3 16 4 2" xfId="26774" xr:uid="{00000000-0005-0000-0000-000025660000}"/>
    <cellStyle name="Normal 3 16 4 2 2" xfId="26775" xr:uid="{00000000-0005-0000-0000-000026660000}"/>
    <cellStyle name="Normal 3 16 4 2 2 2" xfId="26776" xr:uid="{00000000-0005-0000-0000-000027660000}"/>
    <cellStyle name="Normal 3 16 4 2 2 3" xfId="26777" xr:uid="{00000000-0005-0000-0000-000028660000}"/>
    <cellStyle name="Normal 3 16 4 2 3" xfId="26778" xr:uid="{00000000-0005-0000-0000-000029660000}"/>
    <cellStyle name="Normal 3 16 4 2 4" xfId="26779" xr:uid="{00000000-0005-0000-0000-00002A660000}"/>
    <cellStyle name="Normal 3 16 4 2 5" xfId="26780" xr:uid="{00000000-0005-0000-0000-00002B660000}"/>
    <cellStyle name="Normal 3 16 4 3" xfId="26781" xr:uid="{00000000-0005-0000-0000-00002C660000}"/>
    <cellStyle name="Normal 3 16 4 3 2" xfId="26782" xr:uid="{00000000-0005-0000-0000-00002D660000}"/>
    <cellStyle name="Normal 3 16 4 3 3" xfId="26783" xr:uid="{00000000-0005-0000-0000-00002E660000}"/>
    <cellStyle name="Normal 3 16 4 4" xfId="26784" xr:uid="{00000000-0005-0000-0000-00002F660000}"/>
    <cellStyle name="Normal 3 16 4 5" xfId="26785" xr:uid="{00000000-0005-0000-0000-000030660000}"/>
    <cellStyle name="Normal 3 16 4 6" xfId="26786" xr:uid="{00000000-0005-0000-0000-000031660000}"/>
    <cellStyle name="Normal 3 16 5" xfId="26787" xr:uid="{00000000-0005-0000-0000-000032660000}"/>
    <cellStyle name="Normal 3 16 5 2" xfId="26788" xr:uid="{00000000-0005-0000-0000-000033660000}"/>
    <cellStyle name="Normal 3 16 5 2 2" xfId="26789" xr:uid="{00000000-0005-0000-0000-000034660000}"/>
    <cellStyle name="Normal 3 16 5 2 3" xfId="26790" xr:uid="{00000000-0005-0000-0000-000035660000}"/>
    <cellStyle name="Normal 3 16 5 3" xfId="26791" xr:uid="{00000000-0005-0000-0000-000036660000}"/>
    <cellStyle name="Normal 3 16 5 4" xfId="26792" xr:uid="{00000000-0005-0000-0000-000037660000}"/>
    <cellStyle name="Normal 3 16 5 5" xfId="26793" xr:uid="{00000000-0005-0000-0000-000038660000}"/>
    <cellStyle name="Normal 3 16 6" xfId="26794" xr:uid="{00000000-0005-0000-0000-000039660000}"/>
    <cellStyle name="Normal 3 16 6 2" xfId="26795" xr:uid="{00000000-0005-0000-0000-00003A660000}"/>
    <cellStyle name="Normal 3 16 6 3" xfId="26796" xr:uid="{00000000-0005-0000-0000-00003B660000}"/>
    <cellStyle name="Normal 3 16 7" xfId="26797" xr:uid="{00000000-0005-0000-0000-00003C660000}"/>
    <cellStyle name="Normal 3 16 8" xfId="26798" xr:uid="{00000000-0005-0000-0000-00003D660000}"/>
    <cellStyle name="Normal 3 16 9" xfId="26799" xr:uid="{00000000-0005-0000-0000-00003E660000}"/>
    <cellStyle name="Normal 3 17" xfId="424" xr:uid="{00000000-0005-0000-0000-00003F660000}"/>
    <cellStyle name="Normal 3 17 10" xfId="26800" xr:uid="{00000000-0005-0000-0000-000040660000}"/>
    <cellStyle name="Normal 3 17 11" xfId="26801" xr:uid="{00000000-0005-0000-0000-000041660000}"/>
    <cellStyle name="Normal 3 17 2" xfId="1440" xr:uid="{00000000-0005-0000-0000-000042660000}"/>
    <cellStyle name="Normal 3 17 2 2" xfId="1441" xr:uid="{00000000-0005-0000-0000-000043660000}"/>
    <cellStyle name="Normal 3 17 2 2 2" xfId="26802" xr:uid="{00000000-0005-0000-0000-000044660000}"/>
    <cellStyle name="Normal 3 17 2 2 2 2" xfId="26803" xr:uid="{00000000-0005-0000-0000-000045660000}"/>
    <cellStyle name="Normal 3 17 2 2 2 2 2" xfId="26804" xr:uid="{00000000-0005-0000-0000-000046660000}"/>
    <cellStyle name="Normal 3 17 2 2 2 2 3" xfId="26805" xr:uid="{00000000-0005-0000-0000-000047660000}"/>
    <cellStyle name="Normal 3 17 2 2 2 3" xfId="26806" xr:uid="{00000000-0005-0000-0000-000048660000}"/>
    <cellStyle name="Normal 3 17 2 2 2 4" xfId="26807" xr:uid="{00000000-0005-0000-0000-000049660000}"/>
    <cellStyle name="Normal 3 17 2 2 2 5" xfId="26808" xr:uid="{00000000-0005-0000-0000-00004A660000}"/>
    <cellStyle name="Normal 3 17 2 2 3" xfId="26809" xr:uid="{00000000-0005-0000-0000-00004B660000}"/>
    <cellStyle name="Normal 3 17 2 2 3 2" xfId="26810" xr:uid="{00000000-0005-0000-0000-00004C660000}"/>
    <cellStyle name="Normal 3 17 2 2 3 3" xfId="26811" xr:uid="{00000000-0005-0000-0000-00004D660000}"/>
    <cellStyle name="Normal 3 17 2 2 4" xfId="26812" xr:uid="{00000000-0005-0000-0000-00004E660000}"/>
    <cellStyle name="Normal 3 17 2 2 5" xfId="26813" xr:uid="{00000000-0005-0000-0000-00004F660000}"/>
    <cellStyle name="Normal 3 17 2 2 6" xfId="26814" xr:uid="{00000000-0005-0000-0000-000050660000}"/>
    <cellStyle name="Normal 3 17 2 3" xfId="26815" xr:uid="{00000000-0005-0000-0000-000051660000}"/>
    <cellStyle name="Normal 3 17 2 3 2" xfId="26816" xr:uid="{00000000-0005-0000-0000-000052660000}"/>
    <cellStyle name="Normal 3 17 2 3 2 2" xfId="26817" xr:uid="{00000000-0005-0000-0000-000053660000}"/>
    <cellStyle name="Normal 3 17 2 3 2 3" xfId="26818" xr:uid="{00000000-0005-0000-0000-000054660000}"/>
    <cellStyle name="Normal 3 17 2 3 3" xfId="26819" xr:uid="{00000000-0005-0000-0000-000055660000}"/>
    <cellStyle name="Normal 3 17 2 3 4" xfId="26820" xr:uid="{00000000-0005-0000-0000-000056660000}"/>
    <cellStyle name="Normal 3 17 2 3 5" xfId="26821" xr:uid="{00000000-0005-0000-0000-000057660000}"/>
    <cellStyle name="Normal 3 17 2 4" xfId="26822" xr:uid="{00000000-0005-0000-0000-000058660000}"/>
    <cellStyle name="Normal 3 17 2 4 2" xfId="26823" xr:uid="{00000000-0005-0000-0000-000059660000}"/>
    <cellStyle name="Normal 3 17 2 4 3" xfId="26824" xr:uid="{00000000-0005-0000-0000-00005A660000}"/>
    <cellStyle name="Normal 3 17 2 5" xfId="26825" xr:uid="{00000000-0005-0000-0000-00005B660000}"/>
    <cellStyle name="Normal 3 17 2 6" xfId="26826" xr:uid="{00000000-0005-0000-0000-00005C660000}"/>
    <cellStyle name="Normal 3 17 2 7" xfId="26827" xr:uid="{00000000-0005-0000-0000-00005D660000}"/>
    <cellStyle name="Normal 3 17 3" xfId="1442" xr:uid="{00000000-0005-0000-0000-00005E660000}"/>
    <cellStyle name="Normal 3 17 3 2" xfId="26828" xr:uid="{00000000-0005-0000-0000-00005F660000}"/>
    <cellStyle name="Normal 3 17 3 3" xfId="26829" xr:uid="{00000000-0005-0000-0000-000060660000}"/>
    <cellStyle name="Normal 3 17 3 4" xfId="26830" xr:uid="{00000000-0005-0000-0000-000061660000}"/>
    <cellStyle name="Normal 3 17 4" xfId="1443" xr:uid="{00000000-0005-0000-0000-000062660000}"/>
    <cellStyle name="Normal 3 17 4 2" xfId="26831" xr:uid="{00000000-0005-0000-0000-000063660000}"/>
    <cellStyle name="Normal 3 17 4 2 2" xfId="26832" xr:uid="{00000000-0005-0000-0000-000064660000}"/>
    <cellStyle name="Normal 3 17 4 2 2 2" xfId="26833" xr:uid="{00000000-0005-0000-0000-000065660000}"/>
    <cellStyle name="Normal 3 17 4 2 2 3" xfId="26834" xr:uid="{00000000-0005-0000-0000-000066660000}"/>
    <cellStyle name="Normal 3 17 4 2 3" xfId="26835" xr:uid="{00000000-0005-0000-0000-000067660000}"/>
    <cellStyle name="Normal 3 17 4 2 4" xfId="26836" xr:uid="{00000000-0005-0000-0000-000068660000}"/>
    <cellStyle name="Normal 3 17 4 2 5" xfId="26837" xr:uid="{00000000-0005-0000-0000-000069660000}"/>
    <cellStyle name="Normal 3 17 4 3" xfId="26838" xr:uid="{00000000-0005-0000-0000-00006A660000}"/>
    <cellStyle name="Normal 3 17 4 3 2" xfId="26839" xr:uid="{00000000-0005-0000-0000-00006B660000}"/>
    <cellStyle name="Normal 3 17 4 3 3" xfId="26840" xr:uid="{00000000-0005-0000-0000-00006C660000}"/>
    <cellStyle name="Normal 3 17 4 4" xfId="26841" xr:uid="{00000000-0005-0000-0000-00006D660000}"/>
    <cellStyle name="Normal 3 17 4 5" xfId="26842" xr:uid="{00000000-0005-0000-0000-00006E660000}"/>
    <cellStyle name="Normal 3 17 4 6" xfId="26843" xr:uid="{00000000-0005-0000-0000-00006F660000}"/>
    <cellStyle name="Normal 3 17 5" xfId="26844" xr:uid="{00000000-0005-0000-0000-000070660000}"/>
    <cellStyle name="Normal 3 17 5 2" xfId="26845" xr:uid="{00000000-0005-0000-0000-000071660000}"/>
    <cellStyle name="Normal 3 17 5 2 2" xfId="26846" xr:uid="{00000000-0005-0000-0000-000072660000}"/>
    <cellStyle name="Normal 3 17 5 2 3" xfId="26847" xr:uid="{00000000-0005-0000-0000-000073660000}"/>
    <cellStyle name="Normal 3 17 5 3" xfId="26848" xr:uid="{00000000-0005-0000-0000-000074660000}"/>
    <cellStyle name="Normal 3 17 5 4" xfId="26849" xr:uid="{00000000-0005-0000-0000-000075660000}"/>
    <cellStyle name="Normal 3 17 5 5" xfId="26850" xr:uid="{00000000-0005-0000-0000-000076660000}"/>
    <cellStyle name="Normal 3 17 6" xfId="26851" xr:uid="{00000000-0005-0000-0000-000077660000}"/>
    <cellStyle name="Normal 3 17 6 2" xfId="26852" xr:uid="{00000000-0005-0000-0000-000078660000}"/>
    <cellStyle name="Normal 3 17 6 3" xfId="26853" xr:uid="{00000000-0005-0000-0000-000079660000}"/>
    <cellStyle name="Normal 3 17 7" xfId="26854" xr:uid="{00000000-0005-0000-0000-00007A660000}"/>
    <cellStyle name="Normal 3 17 8" xfId="26855" xr:uid="{00000000-0005-0000-0000-00007B660000}"/>
    <cellStyle name="Normal 3 17 9" xfId="26856" xr:uid="{00000000-0005-0000-0000-00007C660000}"/>
    <cellStyle name="Normal 3 18" xfId="1444" xr:uid="{00000000-0005-0000-0000-00007D660000}"/>
    <cellStyle name="Normal 3 18 2" xfId="1445" xr:uid="{00000000-0005-0000-0000-00007E660000}"/>
    <cellStyle name="Normal 3 18 2 2" xfId="26857" xr:uid="{00000000-0005-0000-0000-00007F660000}"/>
    <cellStyle name="Normal 3 18 2 2 2" xfId="26858" xr:uid="{00000000-0005-0000-0000-000080660000}"/>
    <cellStyle name="Normal 3 18 2 2 2 2" xfId="26859" xr:uid="{00000000-0005-0000-0000-000081660000}"/>
    <cellStyle name="Normal 3 18 2 2 2 3" xfId="26860" xr:uid="{00000000-0005-0000-0000-000082660000}"/>
    <cellStyle name="Normal 3 18 2 2 3" xfId="26861" xr:uid="{00000000-0005-0000-0000-000083660000}"/>
    <cellStyle name="Normal 3 18 2 2 4" xfId="26862" xr:uid="{00000000-0005-0000-0000-000084660000}"/>
    <cellStyle name="Normal 3 18 2 2 5" xfId="26863" xr:uid="{00000000-0005-0000-0000-000085660000}"/>
    <cellStyle name="Normal 3 18 2 3" xfId="26864" xr:uid="{00000000-0005-0000-0000-000086660000}"/>
    <cellStyle name="Normal 3 18 2 3 2" xfId="26865" xr:uid="{00000000-0005-0000-0000-000087660000}"/>
    <cellStyle name="Normal 3 18 2 3 3" xfId="26866" xr:uid="{00000000-0005-0000-0000-000088660000}"/>
    <cellStyle name="Normal 3 18 2 4" xfId="26867" xr:uid="{00000000-0005-0000-0000-000089660000}"/>
    <cellStyle name="Normal 3 18 2 5" xfId="26868" xr:uid="{00000000-0005-0000-0000-00008A660000}"/>
    <cellStyle name="Normal 3 18 2 6" xfId="26869" xr:uid="{00000000-0005-0000-0000-00008B660000}"/>
    <cellStyle name="Normal 3 18 3" xfId="1446" xr:uid="{00000000-0005-0000-0000-00008C660000}"/>
    <cellStyle name="Normal 3 18 3 2" xfId="26870" xr:uid="{00000000-0005-0000-0000-00008D660000}"/>
    <cellStyle name="Normal 3 18 3 3" xfId="26871" xr:uid="{00000000-0005-0000-0000-00008E660000}"/>
    <cellStyle name="Normal 3 18 3 4" xfId="26872" xr:uid="{00000000-0005-0000-0000-00008F660000}"/>
    <cellStyle name="Normal 3 18 4" xfId="26873" xr:uid="{00000000-0005-0000-0000-000090660000}"/>
    <cellStyle name="Normal 3 18 4 2" xfId="26874" xr:uid="{00000000-0005-0000-0000-000091660000}"/>
    <cellStyle name="Normal 3 18 4 2 2" xfId="26875" xr:uid="{00000000-0005-0000-0000-000092660000}"/>
    <cellStyle name="Normal 3 18 4 2 3" xfId="26876" xr:uid="{00000000-0005-0000-0000-000093660000}"/>
    <cellStyle name="Normal 3 18 4 3" xfId="26877" xr:uid="{00000000-0005-0000-0000-000094660000}"/>
    <cellStyle name="Normal 3 18 4 4" xfId="26878" xr:uid="{00000000-0005-0000-0000-000095660000}"/>
    <cellStyle name="Normal 3 18 4 5" xfId="26879" xr:uid="{00000000-0005-0000-0000-000096660000}"/>
    <cellStyle name="Normal 3 18 5" xfId="26880" xr:uid="{00000000-0005-0000-0000-000097660000}"/>
    <cellStyle name="Normal 3 18 5 2" xfId="26881" xr:uid="{00000000-0005-0000-0000-000098660000}"/>
    <cellStyle name="Normal 3 18 5 3" xfId="26882" xr:uid="{00000000-0005-0000-0000-000099660000}"/>
    <cellStyle name="Normal 3 18 6" xfId="26883" xr:uid="{00000000-0005-0000-0000-00009A660000}"/>
    <cellStyle name="Normal 3 18 7" xfId="26884" xr:uid="{00000000-0005-0000-0000-00009B660000}"/>
    <cellStyle name="Normal 3 18 8" xfId="26885" xr:uid="{00000000-0005-0000-0000-00009C660000}"/>
    <cellStyle name="Normal 3 18 9" xfId="26886" xr:uid="{00000000-0005-0000-0000-00009D660000}"/>
    <cellStyle name="Normal 3 19" xfId="1447" xr:uid="{00000000-0005-0000-0000-00009E660000}"/>
    <cellStyle name="Normal 3 19 2" xfId="1448" xr:uid="{00000000-0005-0000-0000-00009F660000}"/>
    <cellStyle name="Normal 3 19 2 2" xfId="26887" xr:uid="{00000000-0005-0000-0000-0000A0660000}"/>
    <cellStyle name="Normal 3 19 2 2 2" xfId="26888" xr:uid="{00000000-0005-0000-0000-0000A1660000}"/>
    <cellStyle name="Normal 3 19 2 2 2 2" xfId="26889" xr:uid="{00000000-0005-0000-0000-0000A2660000}"/>
    <cellStyle name="Normal 3 19 2 2 2 3" xfId="26890" xr:uid="{00000000-0005-0000-0000-0000A3660000}"/>
    <cellStyle name="Normal 3 19 2 2 3" xfId="26891" xr:uid="{00000000-0005-0000-0000-0000A4660000}"/>
    <cellStyle name="Normal 3 19 2 2 4" xfId="26892" xr:uid="{00000000-0005-0000-0000-0000A5660000}"/>
    <cellStyle name="Normal 3 19 2 2 5" xfId="26893" xr:uid="{00000000-0005-0000-0000-0000A6660000}"/>
    <cellStyle name="Normal 3 19 2 3" xfId="26894" xr:uid="{00000000-0005-0000-0000-0000A7660000}"/>
    <cellStyle name="Normal 3 19 2 3 2" xfId="26895" xr:uid="{00000000-0005-0000-0000-0000A8660000}"/>
    <cellStyle name="Normal 3 19 2 3 3" xfId="26896" xr:uid="{00000000-0005-0000-0000-0000A9660000}"/>
    <cellStyle name="Normal 3 19 2 4" xfId="26897" xr:uid="{00000000-0005-0000-0000-0000AA660000}"/>
    <cellStyle name="Normal 3 19 2 5" xfId="26898" xr:uid="{00000000-0005-0000-0000-0000AB660000}"/>
    <cellStyle name="Normal 3 19 2 6" xfId="26899" xr:uid="{00000000-0005-0000-0000-0000AC660000}"/>
    <cellStyle name="Normal 3 19 3" xfId="26900" xr:uid="{00000000-0005-0000-0000-0000AD660000}"/>
    <cellStyle name="Normal 3 19 3 2" xfId="26901" xr:uid="{00000000-0005-0000-0000-0000AE660000}"/>
    <cellStyle name="Normal 3 19 3 2 2" xfId="26902" xr:uid="{00000000-0005-0000-0000-0000AF660000}"/>
    <cellStyle name="Normal 3 19 3 2 3" xfId="26903" xr:uid="{00000000-0005-0000-0000-0000B0660000}"/>
    <cellStyle name="Normal 3 19 3 3" xfId="26904" xr:uid="{00000000-0005-0000-0000-0000B1660000}"/>
    <cellStyle name="Normal 3 19 3 4" xfId="26905" xr:uid="{00000000-0005-0000-0000-0000B2660000}"/>
    <cellStyle name="Normal 3 19 3 5" xfId="26906" xr:uid="{00000000-0005-0000-0000-0000B3660000}"/>
    <cellStyle name="Normal 3 19 4" xfId="26907" xr:uid="{00000000-0005-0000-0000-0000B4660000}"/>
    <cellStyle name="Normal 3 19 4 2" xfId="26908" xr:uid="{00000000-0005-0000-0000-0000B5660000}"/>
    <cellStyle name="Normal 3 19 4 3" xfId="26909" xr:uid="{00000000-0005-0000-0000-0000B6660000}"/>
    <cellStyle name="Normal 3 19 5" xfId="26910" xr:uid="{00000000-0005-0000-0000-0000B7660000}"/>
    <cellStyle name="Normal 3 19 6" xfId="26911" xr:uid="{00000000-0005-0000-0000-0000B8660000}"/>
    <cellStyle name="Normal 3 19 7" xfId="26912" xr:uid="{00000000-0005-0000-0000-0000B9660000}"/>
    <cellStyle name="Normal 3 2" xfId="425" xr:uid="{00000000-0005-0000-0000-0000BA660000}"/>
    <cellStyle name="Normal 3 2 10" xfId="1449" xr:uid="{00000000-0005-0000-0000-0000BB660000}"/>
    <cellStyle name="Normal 3 2 10 2" xfId="26913" xr:uid="{00000000-0005-0000-0000-0000BC660000}"/>
    <cellStyle name="Normal 3 2 10 3" xfId="26914" xr:uid="{00000000-0005-0000-0000-0000BD660000}"/>
    <cellStyle name="Normal 3 2 10 4" xfId="26915" xr:uid="{00000000-0005-0000-0000-0000BE660000}"/>
    <cellStyle name="Normal 3 2 100" xfId="26916" xr:uid="{00000000-0005-0000-0000-0000BF660000}"/>
    <cellStyle name="Normal 3 2 101" xfId="26917" xr:uid="{00000000-0005-0000-0000-0000C0660000}"/>
    <cellStyle name="Normal 3 2 102" xfId="26918" xr:uid="{00000000-0005-0000-0000-0000C1660000}"/>
    <cellStyle name="Normal 3 2 11" xfId="1450" xr:uid="{00000000-0005-0000-0000-0000C2660000}"/>
    <cellStyle name="Normal 3 2 11 2" xfId="26919" xr:uid="{00000000-0005-0000-0000-0000C3660000}"/>
    <cellStyle name="Normal 3 2 11 3" xfId="26920" xr:uid="{00000000-0005-0000-0000-0000C4660000}"/>
    <cellStyle name="Normal 3 2 11 4" xfId="26921" xr:uid="{00000000-0005-0000-0000-0000C5660000}"/>
    <cellStyle name="Normal 3 2 12" xfId="1451" xr:uid="{00000000-0005-0000-0000-0000C6660000}"/>
    <cellStyle name="Normal 3 2 12 2" xfId="26922" xr:uid="{00000000-0005-0000-0000-0000C7660000}"/>
    <cellStyle name="Normal 3 2 12 3" xfId="26923" xr:uid="{00000000-0005-0000-0000-0000C8660000}"/>
    <cellStyle name="Normal 3 2 12 4" xfId="26924" xr:uid="{00000000-0005-0000-0000-0000C9660000}"/>
    <cellStyle name="Normal 3 2 13" xfId="1452" xr:uid="{00000000-0005-0000-0000-0000CA660000}"/>
    <cellStyle name="Normal 3 2 13 2" xfId="26925" xr:uid="{00000000-0005-0000-0000-0000CB660000}"/>
    <cellStyle name="Normal 3 2 13 3" xfId="26926" xr:uid="{00000000-0005-0000-0000-0000CC660000}"/>
    <cellStyle name="Normal 3 2 13 4" xfId="26927" xr:uid="{00000000-0005-0000-0000-0000CD660000}"/>
    <cellStyle name="Normal 3 2 14" xfId="1453" xr:uid="{00000000-0005-0000-0000-0000CE660000}"/>
    <cellStyle name="Normal 3 2 14 2" xfId="26928" xr:uid="{00000000-0005-0000-0000-0000CF660000}"/>
    <cellStyle name="Normal 3 2 14 3" xfId="26929" xr:uid="{00000000-0005-0000-0000-0000D0660000}"/>
    <cellStyle name="Normal 3 2 14 4" xfId="26930" xr:uid="{00000000-0005-0000-0000-0000D1660000}"/>
    <cellStyle name="Normal 3 2 15" xfId="1454" xr:uid="{00000000-0005-0000-0000-0000D2660000}"/>
    <cellStyle name="Normal 3 2 15 2" xfId="26931" xr:uid="{00000000-0005-0000-0000-0000D3660000}"/>
    <cellStyle name="Normal 3 2 15 3" xfId="26932" xr:uid="{00000000-0005-0000-0000-0000D4660000}"/>
    <cellStyle name="Normal 3 2 15 4" xfId="26933" xr:uid="{00000000-0005-0000-0000-0000D5660000}"/>
    <cellStyle name="Normal 3 2 16" xfId="1455" xr:uid="{00000000-0005-0000-0000-0000D6660000}"/>
    <cellStyle name="Normal 3 2 16 2" xfId="26934" xr:uid="{00000000-0005-0000-0000-0000D7660000}"/>
    <cellStyle name="Normal 3 2 16 3" xfId="26935" xr:uid="{00000000-0005-0000-0000-0000D8660000}"/>
    <cellStyle name="Normal 3 2 16 4" xfId="26936" xr:uid="{00000000-0005-0000-0000-0000D9660000}"/>
    <cellStyle name="Normal 3 2 17" xfId="1456" xr:uid="{00000000-0005-0000-0000-0000DA660000}"/>
    <cellStyle name="Normal 3 2 17 2" xfId="26937" xr:uid="{00000000-0005-0000-0000-0000DB660000}"/>
    <cellStyle name="Normal 3 2 17 3" xfId="26938" xr:uid="{00000000-0005-0000-0000-0000DC660000}"/>
    <cellStyle name="Normal 3 2 17 4" xfId="26939" xr:uid="{00000000-0005-0000-0000-0000DD660000}"/>
    <cellStyle name="Normal 3 2 18" xfId="1457" xr:uid="{00000000-0005-0000-0000-0000DE660000}"/>
    <cellStyle name="Normal 3 2 18 2" xfId="26940" xr:uid="{00000000-0005-0000-0000-0000DF660000}"/>
    <cellStyle name="Normal 3 2 18 3" xfId="26941" xr:uid="{00000000-0005-0000-0000-0000E0660000}"/>
    <cellStyle name="Normal 3 2 18 4" xfId="26942" xr:uid="{00000000-0005-0000-0000-0000E1660000}"/>
    <cellStyle name="Normal 3 2 19" xfId="1458" xr:uid="{00000000-0005-0000-0000-0000E2660000}"/>
    <cellStyle name="Normal 3 2 19 2" xfId="26943" xr:uid="{00000000-0005-0000-0000-0000E3660000}"/>
    <cellStyle name="Normal 3 2 19 3" xfId="26944" xr:uid="{00000000-0005-0000-0000-0000E4660000}"/>
    <cellStyle name="Normal 3 2 19 4" xfId="26945" xr:uid="{00000000-0005-0000-0000-0000E5660000}"/>
    <cellStyle name="Normal 3 2 2" xfId="1459" xr:uid="{00000000-0005-0000-0000-0000E6660000}"/>
    <cellStyle name="Normal 3 2 2 10" xfId="1460" xr:uid="{00000000-0005-0000-0000-0000E7660000}"/>
    <cellStyle name="Normal 3 2 2 10 10" xfId="26946" xr:uid="{00000000-0005-0000-0000-0000E8660000}"/>
    <cellStyle name="Normal 3 2 2 10 10 2" xfId="26947" xr:uid="{00000000-0005-0000-0000-0000E9660000}"/>
    <cellStyle name="Normal 3 2 2 10 10 3" xfId="26948" xr:uid="{00000000-0005-0000-0000-0000EA660000}"/>
    <cellStyle name="Normal 3 2 2 10 11" xfId="26949" xr:uid="{00000000-0005-0000-0000-0000EB660000}"/>
    <cellStyle name="Normal 3 2 2 10 11 2" xfId="26950" xr:uid="{00000000-0005-0000-0000-0000EC660000}"/>
    <cellStyle name="Normal 3 2 2 10 12" xfId="26951" xr:uid="{00000000-0005-0000-0000-0000ED660000}"/>
    <cellStyle name="Normal 3 2 2 10 13" xfId="26952" xr:uid="{00000000-0005-0000-0000-0000EE660000}"/>
    <cellStyle name="Normal 3 2 2 10 14" xfId="26953" xr:uid="{00000000-0005-0000-0000-0000EF660000}"/>
    <cellStyle name="Normal 3 2 2 10 15" xfId="26954" xr:uid="{00000000-0005-0000-0000-0000F0660000}"/>
    <cellStyle name="Normal 3 2 2 10 16" xfId="26955" xr:uid="{00000000-0005-0000-0000-0000F1660000}"/>
    <cellStyle name="Normal 3 2 2 10 2" xfId="26956" xr:uid="{00000000-0005-0000-0000-0000F2660000}"/>
    <cellStyle name="Normal 3 2 2 10 2 10" xfId="26957" xr:uid="{00000000-0005-0000-0000-0000F3660000}"/>
    <cellStyle name="Normal 3 2 2 10 2 2" xfId="26958" xr:uid="{00000000-0005-0000-0000-0000F4660000}"/>
    <cellStyle name="Normal 3 2 2 10 2 2 2" xfId="26959" xr:uid="{00000000-0005-0000-0000-0000F5660000}"/>
    <cellStyle name="Normal 3 2 2 10 2 2 2 2" xfId="26960" xr:uid="{00000000-0005-0000-0000-0000F6660000}"/>
    <cellStyle name="Normal 3 2 2 10 2 2 2 2 2" xfId="26961" xr:uid="{00000000-0005-0000-0000-0000F7660000}"/>
    <cellStyle name="Normal 3 2 2 10 2 2 2 2 3" xfId="26962" xr:uid="{00000000-0005-0000-0000-0000F8660000}"/>
    <cellStyle name="Normal 3 2 2 10 2 2 2 3" xfId="26963" xr:uid="{00000000-0005-0000-0000-0000F9660000}"/>
    <cellStyle name="Normal 3 2 2 10 2 2 3" xfId="26964" xr:uid="{00000000-0005-0000-0000-0000FA660000}"/>
    <cellStyle name="Normal 3 2 2 10 2 2 3 2" xfId="26965" xr:uid="{00000000-0005-0000-0000-0000FB660000}"/>
    <cellStyle name="Normal 3 2 2 10 2 2 3 3" xfId="26966" xr:uid="{00000000-0005-0000-0000-0000FC660000}"/>
    <cellStyle name="Normal 3 2 2 10 2 2 4" xfId="26967" xr:uid="{00000000-0005-0000-0000-0000FD660000}"/>
    <cellStyle name="Normal 3 2 2 10 2 2 5" xfId="26968" xr:uid="{00000000-0005-0000-0000-0000FE660000}"/>
    <cellStyle name="Normal 3 2 2 10 2 2 6" xfId="26969" xr:uid="{00000000-0005-0000-0000-0000FF660000}"/>
    <cellStyle name="Normal 3 2 2 10 2 3" xfId="26970" xr:uid="{00000000-0005-0000-0000-000000670000}"/>
    <cellStyle name="Normal 3 2 2 10 2 3 2" xfId="26971" xr:uid="{00000000-0005-0000-0000-000001670000}"/>
    <cellStyle name="Normal 3 2 2 10 2 3 2 2" xfId="26972" xr:uid="{00000000-0005-0000-0000-000002670000}"/>
    <cellStyle name="Normal 3 2 2 10 2 3 2 3" xfId="26973" xr:uid="{00000000-0005-0000-0000-000003670000}"/>
    <cellStyle name="Normal 3 2 2 10 2 3 3" xfId="26974" xr:uid="{00000000-0005-0000-0000-000004670000}"/>
    <cellStyle name="Normal 3 2 2 10 2 4" xfId="26975" xr:uid="{00000000-0005-0000-0000-000005670000}"/>
    <cellStyle name="Normal 3 2 2 10 2 4 2" xfId="26976" xr:uid="{00000000-0005-0000-0000-000006670000}"/>
    <cellStyle name="Normal 3 2 2 10 2 4 3" xfId="26977" xr:uid="{00000000-0005-0000-0000-000007670000}"/>
    <cellStyle name="Normal 3 2 2 10 2 5" xfId="26978" xr:uid="{00000000-0005-0000-0000-000008670000}"/>
    <cellStyle name="Normal 3 2 2 10 2 5 2" xfId="26979" xr:uid="{00000000-0005-0000-0000-000009670000}"/>
    <cellStyle name="Normal 3 2 2 10 2 6" xfId="26980" xr:uid="{00000000-0005-0000-0000-00000A670000}"/>
    <cellStyle name="Normal 3 2 2 10 2 7" xfId="26981" xr:uid="{00000000-0005-0000-0000-00000B670000}"/>
    <cellStyle name="Normal 3 2 2 10 2 8" xfId="26982" xr:uid="{00000000-0005-0000-0000-00000C670000}"/>
    <cellStyle name="Normal 3 2 2 10 2 9" xfId="26983" xr:uid="{00000000-0005-0000-0000-00000D670000}"/>
    <cellStyle name="Normal 3 2 2 10 2_Age_Gender" xfId="26984" xr:uid="{00000000-0005-0000-0000-00000E670000}"/>
    <cellStyle name="Normal 3 2 2 10 3" xfId="26985" xr:uid="{00000000-0005-0000-0000-00000F670000}"/>
    <cellStyle name="Normal 3 2 2 10 3 2" xfId="26986" xr:uid="{00000000-0005-0000-0000-000010670000}"/>
    <cellStyle name="Normal 3 2 2 10 3 2 2" xfId="26987" xr:uid="{00000000-0005-0000-0000-000011670000}"/>
    <cellStyle name="Normal 3 2 2 10 3 2 2 2" xfId="26988" xr:uid="{00000000-0005-0000-0000-000012670000}"/>
    <cellStyle name="Normal 3 2 2 10 3 2 2 3" xfId="26989" xr:uid="{00000000-0005-0000-0000-000013670000}"/>
    <cellStyle name="Normal 3 2 2 10 3 2 3" xfId="26990" xr:uid="{00000000-0005-0000-0000-000014670000}"/>
    <cellStyle name="Normal 3 2 2 10 3 3" xfId="26991" xr:uid="{00000000-0005-0000-0000-000015670000}"/>
    <cellStyle name="Normal 3 2 2 10 3 3 2" xfId="26992" xr:uid="{00000000-0005-0000-0000-000016670000}"/>
    <cellStyle name="Normal 3 2 2 10 3 3 3" xfId="26993" xr:uid="{00000000-0005-0000-0000-000017670000}"/>
    <cellStyle name="Normal 3 2 2 10 3 4" xfId="26994" xr:uid="{00000000-0005-0000-0000-000018670000}"/>
    <cellStyle name="Normal 3 2 2 10 3 5" xfId="26995" xr:uid="{00000000-0005-0000-0000-000019670000}"/>
    <cellStyle name="Normal 3 2 2 10 3 6" xfId="26996" xr:uid="{00000000-0005-0000-0000-00001A670000}"/>
    <cellStyle name="Normal 3 2 2 10 4" xfId="26997" xr:uid="{00000000-0005-0000-0000-00001B670000}"/>
    <cellStyle name="Normal 3 2 2 10 4 2" xfId="26998" xr:uid="{00000000-0005-0000-0000-00001C670000}"/>
    <cellStyle name="Normal 3 2 2 10 4 2 2" xfId="26999" xr:uid="{00000000-0005-0000-0000-00001D670000}"/>
    <cellStyle name="Normal 3 2 2 10 4 2 3" xfId="27000" xr:uid="{00000000-0005-0000-0000-00001E670000}"/>
    <cellStyle name="Normal 3 2 2 10 4 3" xfId="27001" xr:uid="{00000000-0005-0000-0000-00001F670000}"/>
    <cellStyle name="Normal 3 2 2 10 4 4" xfId="27002" xr:uid="{00000000-0005-0000-0000-000020670000}"/>
    <cellStyle name="Normal 3 2 2 10 4 5" xfId="27003" xr:uid="{00000000-0005-0000-0000-000021670000}"/>
    <cellStyle name="Normal 3 2 2 10 5" xfId="27004" xr:uid="{00000000-0005-0000-0000-000022670000}"/>
    <cellStyle name="Normal 3 2 2 10 5 2" xfId="27005" xr:uid="{00000000-0005-0000-0000-000023670000}"/>
    <cellStyle name="Normal 3 2 2 10 5 2 2" xfId="27006" xr:uid="{00000000-0005-0000-0000-000024670000}"/>
    <cellStyle name="Normal 3 2 2 10 5 2 3" xfId="27007" xr:uid="{00000000-0005-0000-0000-000025670000}"/>
    <cellStyle name="Normal 3 2 2 10 5 3" xfId="27008" xr:uid="{00000000-0005-0000-0000-000026670000}"/>
    <cellStyle name="Normal 3 2 2 10 6" xfId="27009" xr:uid="{00000000-0005-0000-0000-000027670000}"/>
    <cellStyle name="Normal 3 2 2 10 6 2" xfId="27010" xr:uid="{00000000-0005-0000-0000-000028670000}"/>
    <cellStyle name="Normal 3 2 2 10 6 3" xfId="27011" xr:uid="{00000000-0005-0000-0000-000029670000}"/>
    <cellStyle name="Normal 3 2 2 10 7" xfId="27012" xr:uid="{00000000-0005-0000-0000-00002A670000}"/>
    <cellStyle name="Normal 3 2 2 10 7 2" xfId="27013" xr:uid="{00000000-0005-0000-0000-00002B670000}"/>
    <cellStyle name="Normal 3 2 2 10 7 3" xfId="27014" xr:uid="{00000000-0005-0000-0000-00002C670000}"/>
    <cellStyle name="Normal 3 2 2 10 8" xfId="27015" xr:uid="{00000000-0005-0000-0000-00002D670000}"/>
    <cellStyle name="Normal 3 2 2 10 8 2" xfId="27016" xr:uid="{00000000-0005-0000-0000-00002E670000}"/>
    <cellStyle name="Normal 3 2 2 10 8 3" xfId="27017" xr:uid="{00000000-0005-0000-0000-00002F670000}"/>
    <cellStyle name="Normal 3 2 2 10 9" xfId="27018" xr:uid="{00000000-0005-0000-0000-000030670000}"/>
    <cellStyle name="Normal 3 2 2 10 9 2" xfId="27019" xr:uid="{00000000-0005-0000-0000-000031670000}"/>
    <cellStyle name="Normal 3 2 2 10 9 3" xfId="27020" xr:uid="{00000000-0005-0000-0000-000032670000}"/>
    <cellStyle name="Normal 3 2 2 10_Age_Gender" xfId="27021" xr:uid="{00000000-0005-0000-0000-000033670000}"/>
    <cellStyle name="Normal 3 2 2 11" xfId="1461" xr:uid="{00000000-0005-0000-0000-000034670000}"/>
    <cellStyle name="Normal 3 2 2 11 10" xfId="27022" xr:uid="{00000000-0005-0000-0000-000035670000}"/>
    <cellStyle name="Normal 3 2 2 11 10 2" xfId="27023" xr:uid="{00000000-0005-0000-0000-000036670000}"/>
    <cellStyle name="Normal 3 2 2 11 10 3" xfId="27024" xr:uid="{00000000-0005-0000-0000-000037670000}"/>
    <cellStyle name="Normal 3 2 2 11 11" xfId="27025" xr:uid="{00000000-0005-0000-0000-000038670000}"/>
    <cellStyle name="Normal 3 2 2 11 11 2" xfId="27026" xr:uid="{00000000-0005-0000-0000-000039670000}"/>
    <cellStyle name="Normal 3 2 2 11 12" xfId="27027" xr:uid="{00000000-0005-0000-0000-00003A670000}"/>
    <cellStyle name="Normal 3 2 2 11 13" xfId="27028" xr:uid="{00000000-0005-0000-0000-00003B670000}"/>
    <cellStyle name="Normal 3 2 2 11 14" xfId="27029" xr:uid="{00000000-0005-0000-0000-00003C670000}"/>
    <cellStyle name="Normal 3 2 2 11 15" xfId="27030" xr:uid="{00000000-0005-0000-0000-00003D670000}"/>
    <cellStyle name="Normal 3 2 2 11 16" xfId="27031" xr:uid="{00000000-0005-0000-0000-00003E670000}"/>
    <cellStyle name="Normal 3 2 2 11 2" xfId="27032" xr:uid="{00000000-0005-0000-0000-00003F670000}"/>
    <cellStyle name="Normal 3 2 2 11 2 10" xfId="27033" xr:uid="{00000000-0005-0000-0000-000040670000}"/>
    <cellStyle name="Normal 3 2 2 11 2 2" xfId="27034" xr:uid="{00000000-0005-0000-0000-000041670000}"/>
    <cellStyle name="Normal 3 2 2 11 2 2 2" xfId="27035" xr:uid="{00000000-0005-0000-0000-000042670000}"/>
    <cellStyle name="Normal 3 2 2 11 2 2 2 2" xfId="27036" xr:uid="{00000000-0005-0000-0000-000043670000}"/>
    <cellStyle name="Normal 3 2 2 11 2 2 2 2 2" xfId="27037" xr:uid="{00000000-0005-0000-0000-000044670000}"/>
    <cellStyle name="Normal 3 2 2 11 2 2 2 2 3" xfId="27038" xr:uid="{00000000-0005-0000-0000-000045670000}"/>
    <cellStyle name="Normal 3 2 2 11 2 2 2 3" xfId="27039" xr:uid="{00000000-0005-0000-0000-000046670000}"/>
    <cellStyle name="Normal 3 2 2 11 2 2 3" xfId="27040" xr:uid="{00000000-0005-0000-0000-000047670000}"/>
    <cellStyle name="Normal 3 2 2 11 2 2 3 2" xfId="27041" xr:uid="{00000000-0005-0000-0000-000048670000}"/>
    <cellStyle name="Normal 3 2 2 11 2 2 3 3" xfId="27042" xr:uid="{00000000-0005-0000-0000-000049670000}"/>
    <cellStyle name="Normal 3 2 2 11 2 2 4" xfId="27043" xr:uid="{00000000-0005-0000-0000-00004A670000}"/>
    <cellStyle name="Normal 3 2 2 11 2 2 5" xfId="27044" xr:uid="{00000000-0005-0000-0000-00004B670000}"/>
    <cellStyle name="Normal 3 2 2 11 2 2 6" xfId="27045" xr:uid="{00000000-0005-0000-0000-00004C670000}"/>
    <cellStyle name="Normal 3 2 2 11 2 3" xfId="27046" xr:uid="{00000000-0005-0000-0000-00004D670000}"/>
    <cellStyle name="Normal 3 2 2 11 2 3 2" xfId="27047" xr:uid="{00000000-0005-0000-0000-00004E670000}"/>
    <cellStyle name="Normal 3 2 2 11 2 3 2 2" xfId="27048" xr:uid="{00000000-0005-0000-0000-00004F670000}"/>
    <cellStyle name="Normal 3 2 2 11 2 3 2 3" xfId="27049" xr:uid="{00000000-0005-0000-0000-000050670000}"/>
    <cellStyle name="Normal 3 2 2 11 2 3 3" xfId="27050" xr:uid="{00000000-0005-0000-0000-000051670000}"/>
    <cellStyle name="Normal 3 2 2 11 2 4" xfId="27051" xr:uid="{00000000-0005-0000-0000-000052670000}"/>
    <cellStyle name="Normal 3 2 2 11 2 4 2" xfId="27052" xr:uid="{00000000-0005-0000-0000-000053670000}"/>
    <cellStyle name="Normal 3 2 2 11 2 4 3" xfId="27053" xr:uid="{00000000-0005-0000-0000-000054670000}"/>
    <cellStyle name="Normal 3 2 2 11 2 5" xfId="27054" xr:uid="{00000000-0005-0000-0000-000055670000}"/>
    <cellStyle name="Normal 3 2 2 11 2 5 2" xfId="27055" xr:uid="{00000000-0005-0000-0000-000056670000}"/>
    <cellStyle name="Normal 3 2 2 11 2 6" xfId="27056" xr:uid="{00000000-0005-0000-0000-000057670000}"/>
    <cellStyle name="Normal 3 2 2 11 2 7" xfId="27057" xr:uid="{00000000-0005-0000-0000-000058670000}"/>
    <cellStyle name="Normal 3 2 2 11 2 8" xfId="27058" xr:uid="{00000000-0005-0000-0000-000059670000}"/>
    <cellStyle name="Normal 3 2 2 11 2 9" xfId="27059" xr:uid="{00000000-0005-0000-0000-00005A670000}"/>
    <cellStyle name="Normal 3 2 2 11 2_Age_Gender" xfId="27060" xr:uid="{00000000-0005-0000-0000-00005B670000}"/>
    <cellStyle name="Normal 3 2 2 11 3" xfId="27061" xr:uid="{00000000-0005-0000-0000-00005C670000}"/>
    <cellStyle name="Normal 3 2 2 11 3 2" xfId="27062" xr:uid="{00000000-0005-0000-0000-00005D670000}"/>
    <cellStyle name="Normal 3 2 2 11 3 2 2" xfId="27063" xr:uid="{00000000-0005-0000-0000-00005E670000}"/>
    <cellStyle name="Normal 3 2 2 11 3 2 2 2" xfId="27064" xr:uid="{00000000-0005-0000-0000-00005F670000}"/>
    <cellStyle name="Normal 3 2 2 11 3 2 2 3" xfId="27065" xr:uid="{00000000-0005-0000-0000-000060670000}"/>
    <cellStyle name="Normal 3 2 2 11 3 2 3" xfId="27066" xr:uid="{00000000-0005-0000-0000-000061670000}"/>
    <cellStyle name="Normal 3 2 2 11 3 3" xfId="27067" xr:uid="{00000000-0005-0000-0000-000062670000}"/>
    <cellStyle name="Normal 3 2 2 11 3 3 2" xfId="27068" xr:uid="{00000000-0005-0000-0000-000063670000}"/>
    <cellStyle name="Normal 3 2 2 11 3 3 3" xfId="27069" xr:uid="{00000000-0005-0000-0000-000064670000}"/>
    <cellStyle name="Normal 3 2 2 11 3 4" xfId="27070" xr:uid="{00000000-0005-0000-0000-000065670000}"/>
    <cellStyle name="Normal 3 2 2 11 3 5" xfId="27071" xr:uid="{00000000-0005-0000-0000-000066670000}"/>
    <cellStyle name="Normal 3 2 2 11 3 6" xfId="27072" xr:uid="{00000000-0005-0000-0000-000067670000}"/>
    <cellStyle name="Normal 3 2 2 11 4" xfId="27073" xr:uid="{00000000-0005-0000-0000-000068670000}"/>
    <cellStyle name="Normal 3 2 2 11 4 2" xfId="27074" xr:uid="{00000000-0005-0000-0000-000069670000}"/>
    <cellStyle name="Normal 3 2 2 11 4 2 2" xfId="27075" xr:uid="{00000000-0005-0000-0000-00006A670000}"/>
    <cellStyle name="Normal 3 2 2 11 4 2 3" xfId="27076" xr:uid="{00000000-0005-0000-0000-00006B670000}"/>
    <cellStyle name="Normal 3 2 2 11 4 3" xfId="27077" xr:uid="{00000000-0005-0000-0000-00006C670000}"/>
    <cellStyle name="Normal 3 2 2 11 4 4" xfId="27078" xr:uid="{00000000-0005-0000-0000-00006D670000}"/>
    <cellStyle name="Normal 3 2 2 11 4 5" xfId="27079" xr:uid="{00000000-0005-0000-0000-00006E670000}"/>
    <cellStyle name="Normal 3 2 2 11 5" xfId="27080" xr:uid="{00000000-0005-0000-0000-00006F670000}"/>
    <cellStyle name="Normal 3 2 2 11 5 2" xfId="27081" xr:uid="{00000000-0005-0000-0000-000070670000}"/>
    <cellStyle name="Normal 3 2 2 11 5 2 2" xfId="27082" xr:uid="{00000000-0005-0000-0000-000071670000}"/>
    <cellStyle name="Normal 3 2 2 11 5 2 3" xfId="27083" xr:uid="{00000000-0005-0000-0000-000072670000}"/>
    <cellStyle name="Normal 3 2 2 11 5 3" xfId="27084" xr:uid="{00000000-0005-0000-0000-000073670000}"/>
    <cellStyle name="Normal 3 2 2 11 6" xfId="27085" xr:uid="{00000000-0005-0000-0000-000074670000}"/>
    <cellStyle name="Normal 3 2 2 11 6 2" xfId="27086" xr:uid="{00000000-0005-0000-0000-000075670000}"/>
    <cellStyle name="Normal 3 2 2 11 6 3" xfId="27087" xr:uid="{00000000-0005-0000-0000-000076670000}"/>
    <cellStyle name="Normal 3 2 2 11 7" xfId="27088" xr:uid="{00000000-0005-0000-0000-000077670000}"/>
    <cellStyle name="Normal 3 2 2 11 7 2" xfId="27089" xr:uid="{00000000-0005-0000-0000-000078670000}"/>
    <cellStyle name="Normal 3 2 2 11 7 3" xfId="27090" xr:uid="{00000000-0005-0000-0000-000079670000}"/>
    <cellStyle name="Normal 3 2 2 11 8" xfId="27091" xr:uid="{00000000-0005-0000-0000-00007A670000}"/>
    <cellStyle name="Normal 3 2 2 11 8 2" xfId="27092" xr:uid="{00000000-0005-0000-0000-00007B670000}"/>
    <cellStyle name="Normal 3 2 2 11 8 3" xfId="27093" xr:uid="{00000000-0005-0000-0000-00007C670000}"/>
    <cellStyle name="Normal 3 2 2 11 9" xfId="27094" xr:uid="{00000000-0005-0000-0000-00007D670000}"/>
    <cellStyle name="Normal 3 2 2 11 9 2" xfId="27095" xr:uid="{00000000-0005-0000-0000-00007E670000}"/>
    <cellStyle name="Normal 3 2 2 11 9 3" xfId="27096" xr:uid="{00000000-0005-0000-0000-00007F670000}"/>
    <cellStyle name="Normal 3 2 2 11_Age_Gender" xfId="27097" xr:uid="{00000000-0005-0000-0000-000080670000}"/>
    <cellStyle name="Normal 3 2 2 12" xfId="1462" xr:uid="{00000000-0005-0000-0000-000081670000}"/>
    <cellStyle name="Normal 3 2 2 12 10" xfId="27098" xr:uid="{00000000-0005-0000-0000-000082670000}"/>
    <cellStyle name="Normal 3 2 2 12 10 2" xfId="27099" xr:uid="{00000000-0005-0000-0000-000083670000}"/>
    <cellStyle name="Normal 3 2 2 12 10 3" xfId="27100" xr:uid="{00000000-0005-0000-0000-000084670000}"/>
    <cellStyle name="Normal 3 2 2 12 11" xfId="27101" xr:uid="{00000000-0005-0000-0000-000085670000}"/>
    <cellStyle name="Normal 3 2 2 12 11 2" xfId="27102" xr:uid="{00000000-0005-0000-0000-000086670000}"/>
    <cellStyle name="Normal 3 2 2 12 12" xfId="27103" xr:uid="{00000000-0005-0000-0000-000087670000}"/>
    <cellStyle name="Normal 3 2 2 12 13" xfId="27104" xr:uid="{00000000-0005-0000-0000-000088670000}"/>
    <cellStyle name="Normal 3 2 2 12 14" xfId="27105" xr:uid="{00000000-0005-0000-0000-000089670000}"/>
    <cellStyle name="Normal 3 2 2 12 15" xfId="27106" xr:uid="{00000000-0005-0000-0000-00008A670000}"/>
    <cellStyle name="Normal 3 2 2 12 16" xfId="27107" xr:uid="{00000000-0005-0000-0000-00008B670000}"/>
    <cellStyle name="Normal 3 2 2 12 2" xfId="27108" xr:uid="{00000000-0005-0000-0000-00008C670000}"/>
    <cellStyle name="Normal 3 2 2 12 2 10" xfId="27109" xr:uid="{00000000-0005-0000-0000-00008D670000}"/>
    <cellStyle name="Normal 3 2 2 12 2 2" xfId="27110" xr:uid="{00000000-0005-0000-0000-00008E670000}"/>
    <cellStyle name="Normal 3 2 2 12 2 2 2" xfId="27111" xr:uid="{00000000-0005-0000-0000-00008F670000}"/>
    <cellStyle name="Normal 3 2 2 12 2 2 2 2" xfId="27112" xr:uid="{00000000-0005-0000-0000-000090670000}"/>
    <cellStyle name="Normal 3 2 2 12 2 2 2 2 2" xfId="27113" xr:uid="{00000000-0005-0000-0000-000091670000}"/>
    <cellStyle name="Normal 3 2 2 12 2 2 2 2 3" xfId="27114" xr:uid="{00000000-0005-0000-0000-000092670000}"/>
    <cellStyle name="Normal 3 2 2 12 2 2 2 3" xfId="27115" xr:uid="{00000000-0005-0000-0000-000093670000}"/>
    <cellStyle name="Normal 3 2 2 12 2 2 3" xfId="27116" xr:uid="{00000000-0005-0000-0000-000094670000}"/>
    <cellStyle name="Normal 3 2 2 12 2 2 3 2" xfId="27117" xr:uid="{00000000-0005-0000-0000-000095670000}"/>
    <cellStyle name="Normal 3 2 2 12 2 2 3 3" xfId="27118" xr:uid="{00000000-0005-0000-0000-000096670000}"/>
    <cellStyle name="Normal 3 2 2 12 2 2 4" xfId="27119" xr:uid="{00000000-0005-0000-0000-000097670000}"/>
    <cellStyle name="Normal 3 2 2 12 2 2 5" xfId="27120" xr:uid="{00000000-0005-0000-0000-000098670000}"/>
    <cellStyle name="Normal 3 2 2 12 2 2 6" xfId="27121" xr:uid="{00000000-0005-0000-0000-000099670000}"/>
    <cellStyle name="Normal 3 2 2 12 2 3" xfId="27122" xr:uid="{00000000-0005-0000-0000-00009A670000}"/>
    <cellStyle name="Normal 3 2 2 12 2 3 2" xfId="27123" xr:uid="{00000000-0005-0000-0000-00009B670000}"/>
    <cellStyle name="Normal 3 2 2 12 2 3 2 2" xfId="27124" xr:uid="{00000000-0005-0000-0000-00009C670000}"/>
    <cellStyle name="Normal 3 2 2 12 2 3 2 3" xfId="27125" xr:uid="{00000000-0005-0000-0000-00009D670000}"/>
    <cellStyle name="Normal 3 2 2 12 2 3 3" xfId="27126" xr:uid="{00000000-0005-0000-0000-00009E670000}"/>
    <cellStyle name="Normal 3 2 2 12 2 4" xfId="27127" xr:uid="{00000000-0005-0000-0000-00009F670000}"/>
    <cellStyle name="Normal 3 2 2 12 2 4 2" xfId="27128" xr:uid="{00000000-0005-0000-0000-0000A0670000}"/>
    <cellStyle name="Normal 3 2 2 12 2 4 3" xfId="27129" xr:uid="{00000000-0005-0000-0000-0000A1670000}"/>
    <cellStyle name="Normal 3 2 2 12 2 5" xfId="27130" xr:uid="{00000000-0005-0000-0000-0000A2670000}"/>
    <cellStyle name="Normal 3 2 2 12 2 5 2" xfId="27131" xr:uid="{00000000-0005-0000-0000-0000A3670000}"/>
    <cellStyle name="Normal 3 2 2 12 2 6" xfId="27132" xr:uid="{00000000-0005-0000-0000-0000A4670000}"/>
    <cellStyle name="Normal 3 2 2 12 2 7" xfId="27133" xr:uid="{00000000-0005-0000-0000-0000A5670000}"/>
    <cellStyle name="Normal 3 2 2 12 2 8" xfId="27134" xr:uid="{00000000-0005-0000-0000-0000A6670000}"/>
    <cellStyle name="Normal 3 2 2 12 2 9" xfId="27135" xr:uid="{00000000-0005-0000-0000-0000A7670000}"/>
    <cellStyle name="Normal 3 2 2 12 2_Age_Gender" xfId="27136" xr:uid="{00000000-0005-0000-0000-0000A8670000}"/>
    <cellStyle name="Normal 3 2 2 12 3" xfId="27137" xr:uid="{00000000-0005-0000-0000-0000A9670000}"/>
    <cellStyle name="Normal 3 2 2 12 3 2" xfId="27138" xr:uid="{00000000-0005-0000-0000-0000AA670000}"/>
    <cellStyle name="Normal 3 2 2 12 3 2 2" xfId="27139" xr:uid="{00000000-0005-0000-0000-0000AB670000}"/>
    <cellStyle name="Normal 3 2 2 12 3 2 2 2" xfId="27140" xr:uid="{00000000-0005-0000-0000-0000AC670000}"/>
    <cellStyle name="Normal 3 2 2 12 3 2 2 3" xfId="27141" xr:uid="{00000000-0005-0000-0000-0000AD670000}"/>
    <cellStyle name="Normal 3 2 2 12 3 2 3" xfId="27142" xr:uid="{00000000-0005-0000-0000-0000AE670000}"/>
    <cellStyle name="Normal 3 2 2 12 3 3" xfId="27143" xr:uid="{00000000-0005-0000-0000-0000AF670000}"/>
    <cellStyle name="Normal 3 2 2 12 3 3 2" xfId="27144" xr:uid="{00000000-0005-0000-0000-0000B0670000}"/>
    <cellStyle name="Normal 3 2 2 12 3 3 3" xfId="27145" xr:uid="{00000000-0005-0000-0000-0000B1670000}"/>
    <cellStyle name="Normal 3 2 2 12 3 4" xfId="27146" xr:uid="{00000000-0005-0000-0000-0000B2670000}"/>
    <cellStyle name="Normal 3 2 2 12 3 5" xfId="27147" xr:uid="{00000000-0005-0000-0000-0000B3670000}"/>
    <cellStyle name="Normal 3 2 2 12 3 6" xfId="27148" xr:uid="{00000000-0005-0000-0000-0000B4670000}"/>
    <cellStyle name="Normal 3 2 2 12 4" xfId="27149" xr:uid="{00000000-0005-0000-0000-0000B5670000}"/>
    <cellStyle name="Normal 3 2 2 12 4 2" xfId="27150" xr:uid="{00000000-0005-0000-0000-0000B6670000}"/>
    <cellStyle name="Normal 3 2 2 12 4 2 2" xfId="27151" xr:uid="{00000000-0005-0000-0000-0000B7670000}"/>
    <cellStyle name="Normal 3 2 2 12 4 2 3" xfId="27152" xr:uid="{00000000-0005-0000-0000-0000B8670000}"/>
    <cellStyle name="Normal 3 2 2 12 4 3" xfId="27153" xr:uid="{00000000-0005-0000-0000-0000B9670000}"/>
    <cellStyle name="Normal 3 2 2 12 4 4" xfId="27154" xr:uid="{00000000-0005-0000-0000-0000BA670000}"/>
    <cellStyle name="Normal 3 2 2 12 4 5" xfId="27155" xr:uid="{00000000-0005-0000-0000-0000BB670000}"/>
    <cellStyle name="Normal 3 2 2 12 5" xfId="27156" xr:uid="{00000000-0005-0000-0000-0000BC670000}"/>
    <cellStyle name="Normal 3 2 2 12 5 2" xfId="27157" xr:uid="{00000000-0005-0000-0000-0000BD670000}"/>
    <cellStyle name="Normal 3 2 2 12 5 2 2" xfId="27158" xr:uid="{00000000-0005-0000-0000-0000BE670000}"/>
    <cellStyle name="Normal 3 2 2 12 5 2 3" xfId="27159" xr:uid="{00000000-0005-0000-0000-0000BF670000}"/>
    <cellStyle name="Normal 3 2 2 12 5 3" xfId="27160" xr:uid="{00000000-0005-0000-0000-0000C0670000}"/>
    <cellStyle name="Normal 3 2 2 12 6" xfId="27161" xr:uid="{00000000-0005-0000-0000-0000C1670000}"/>
    <cellStyle name="Normal 3 2 2 12 6 2" xfId="27162" xr:uid="{00000000-0005-0000-0000-0000C2670000}"/>
    <cellStyle name="Normal 3 2 2 12 6 3" xfId="27163" xr:uid="{00000000-0005-0000-0000-0000C3670000}"/>
    <cellStyle name="Normal 3 2 2 12 7" xfId="27164" xr:uid="{00000000-0005-0000-0000-0000C4670000}"/>
    <cellStyle name="Normal 3 2 2 12 7 2" xfId="27165" xr:uid="{00000000-0005-0000-0000-0000C5670000}"/>
    <cellStyle name="Normal 3 2 2 12 7 3" xfId="27166" xr:uid="{00000000-0005-0000-0000-0000C6670000}"/>
    <cellStyle name="Normal 3 2 2 12 8" xfId="27167" xr:uid="{00000000-0005-0000-0000-0000C7670000}"/>
    <cellStyle name="Normal 3 2 2 12 8 2" xfId="27168" xr:uid="{00000000-0005-0000-0000-0000C8670000}"/>
    <cellStyle name="Normal 3 2 2 12 8 3" xfId="27169" xr:uid="{00000000-0005-0000-0000-0000C9670000}"/>
    <cellStyle name="Normal 3 2 2 12 9" xfId="27170" xr:uid="{00000000-0005-0000-0000-0000CA670000}"/>
    <cellStyle name="Normal 3 2 2 12 9 2" xfId="27171" xr:uid="{00000000-0005-0000-0000-0000CB670000}"/>
    <cellStyle name="Normal 3 2 2 12 9 3" xfId="27172" xr:uid="{00000000-0005-0000-0000-0000CC670000}"/>
    <cellStyle name="Normal 3 2 2 12_Age_Gender" xfId="27173" xr:uid="{00000000-0005-0000-0000-0000CD670000}"/>
    <cellStyle name="Normal 3 2 2 13" xfId="1463" xr:uid="{00000000-0005-0000-0000-0000CE670000}"/>
    <cellStyle name="Normal 3 2 2 13 10" xfId="27174" xr:uid="{00000000-0005-0000-0000-0000CF670000}"/>
    <cellStyle name="Normal 3 2 2 13 10 2" xfId="27175" xr:uid="{00000000-0005-0000-0000-0000D0670000}"/>
    <cellStyle name="Normal 3 2 2 13 10 3" xfId="27176" xr:uid="{00000000-0005-0000-0000-0000D1670000}"/>
    <cellStyle name="Normal 3 2 2 13 11" xfId="27177" xr:uid="{00000000-0005-0000-0000-0000D2670000}"/>
    <cellStyle name="Normal 3 2 2 13 11 2" xfId="27178" xr:uid="{00000000-0005-0000-0000-0000D3670000}"/>
    <cellStyle name="Normal 3 2 2 13 12" xfId="27179" xr:uid="{00000000-0005-0000-0000-0000D4670000}"/>
    <cellStyle name="Normal 3 2 2 13 13" xfId="27180" xr:uid="{00000000-0005-0000-0000-0000D5670000}"/>
    <cellStyle name="Normal 3 2 2 13 14" xfId="27181" xr:uid="{00000000-0005-0000-0000-0000D6670000}"/>
    <cellStyle name="Normal 3 2 2 13 15" xfId="27182" xr:uid="{00000000-0005-0000-0000-0000D7670000}"/>
    <cellStyle name="Normal 3 2 2 13 16" xfId="27183" xr:uid="{00000000-0005-0000-0000-0000D8670000}"/>
    <cellStyle name="Normal 3 2 2 13 2" xfId="27184" xr:uid="{00000000-0005-0000-0000-0000D9670000}"/>
    <cellStyle name="Normal 3 2 2 13 2 10" xfId="27185" xr:uid="{00000000-0005-0000-0000-0000DA670000}"/>
    <cellStyle name="Normal 3 2 2 13 2 2" xfId="27186" xr:uid="{00000000-0005-0000-0000-0000DB670000}"/>
    <cellStyle name="Normal 3 2 2 13 2 2 2" xfId="27187" xr:uid="{00000000-0005-0000-0000-0000DC670000}"/>
    <cellStyle name="Normal 3 2 2 13 2 2 2 2" xfId="27188" xr:uid="{00000000-0005-0000-0000-0000DD670000}"/>
    <cellStyle name="Normal 3 2 2 13 2 2 2 2 2" xfId="27189" xr:uid="{00000000-0005-0000-0000-0000DE670000}"/>
    <cellStyle name="Normal 3 2 2 13 2 2 2 2 3" xfId="27190" xr:uid="{00000000-0005-0000-0000-0000DF670000}"/>
    <cellStyle name="Normal 3 2 2 13 2 2 2 3" xfId="27191" xr:uid="{00000000-0005-0000-0000-0000E0670000}"/>
    <cellStyle name="Normal 3 2 2 13 2 2 3" xfId="27192" xr:uid="{00000000-0005-0000-0000-0000E1670000}"/>
    <cellStyle name="Normal 3 2 2 13 2 2 3 2" xfId="27193" xr:uid="{00000000-0005-0000-0000-0000E2670000}"/>
    <cellStyle name="Normal 3 2 2 13 2 2 3 3" xfId="27194" xr:uid="{00000000-0005-0000-0000-0000E3670000}"/>
    <cellStyle name="Normal 3 2 2 13 2 2 4" xfId="27195" xr:uid="{00000000-0005-0000-0000-0000E4670000}"/>
    <cellStyle name="Normal 3 2 2 13 2 2 5" xfId="27196" xr:uid="{00000000-0005-0000-0000-0000E5670000}"/>
    <cellStyle name="Normal 3 2 2 13 2 2 6" xfId="27197" xr:uid="{00000000-0005-0000-0000-0000E6670000}"/>
    <cellStyle name="Normal 3 2 2 13 2 3" xfId="27198" xr:uid="{00000000-0005-0000-0000-0000E7670000}"/>
    <cellStyle name="Normal 3 2 2 13 2 3 2" xfId="27199" xr:uid="{00000000-0005-0000-0000-0000E8670000}"/>
    <cellStyle name="Normal 3 2 2 13 2 3 2 2" xfId="27200" xr:uid="{00000000-0005-0000-0000-0000E9670000}"/>
    <cellStyle name="Normal 3 2 2 13 2 3 2 3" xfId="27201" xr:uid="{00000000-0005-0000-0000-0000EA670000}"/>
    <cellStyle name="Normal 3 2 2 13 2 3 3" xfId="27202" xr:uid="{00000000-0005-0000-0000-0000EB670000}"/>
    <cellStyle name="Normal 3 2 2 13 2 4" xfId="27203" xr:uid="{00000000-0005-0000-0000-0000EC670000}"/>
    <cellStyle name="Normal 3 2 2 13 2 4 2" xfId="27204" xr:uid="{00000000-0005-0000-0000-0000ED670000}"/>
    <cellStyle name="Normal 3 2 2 13 2 4 3" xfId="27205" xr:uid="{00000000-0005-0000-0000-0000EE670000}"/>
    <cellStyle name="Normal 3 2 2 13 2 5" xfId="27206" xr:uid="{00000000-0005-0000-0000-0000EF670000}"/>
    <cellStyle name="Normal 3 2 2 13 2 5 2" xfId="27207" xr:uid="{00000000-0005-0000-0000-0000F0670000}"/>
    <cellStyle name="Normal 3 2 2 13 2 6" xfId="27208" xr:uid="{00000000-0005-0000-0000-0000F1670000}"/>
    <cellStyle name="Normal 3 2 2 13 2 7" xfId="27209" xr:uid="{00000000-0005-0000-0000-0000F2670000}"/>
    <cellStyle name="Normal 3 2 2 13 2 8" xfId="27210" xr:uid="{00000000-0005-0000-0000-0000F3670000}"/>
    <cellStyle name="Normal 3 2 2 13 2 9" xfId="27211" xr:uid="{00000000-0005-0000-0000-0000F4670000}"/>
    <cellStyle name="Normal 3 2 2 13 2_Age_Gender" xfId="27212" xr:uid="{00000000-0005-0000-0000-0000F5670000}"/>
    <cellStyle name="Normal 3 2 2 13 3" xfId="27213" xr:uid="{00000000-0005-0000-0000-0000F6670000}"/>
    <cellStyle name="Normal 3 2 2 13 3 2" xfId="27214" xr:uid="{00000000-0005-0000-0000-0000F7670000}"/>
    <cellStyle name="Normal 3 2 2 13 3 2 2" xfId="27215" xr:uid="{00000000-0005-0000-0000-0000F8670000}"/>
    <cellStyle name="Normal 3 2 2 13 3 2 2 2" xfId="27216" xr:uid="{00000000-0005-0000-0000-0000F9670000}"/>
    <cellStyle name="Normal 3 2 2 13 3 2 2 3" xfId="27217" xr:uid="{00000000-0005-0000-0000-0000FA670000}"/>
    <cellStyle name="Normal 3 2 2 13 3 2 3" xfId="27218" xr:uid="{00000000-0005-0000-0000-0000FB670000}"/>
    <cellStyle name="Normal 3 2 2 13 3 3" xfId="27219" xr:uid="{00000000-0005-0000-0000-0000FC670000}"/>
    <cellStyle name="Normal 3 2 2 13 3 3 2" xfId="27220" xr:uid="{00000000-0005-0000-0000-0000FD670000}"/>
    <cellStyle name="Normal 3 2 2 13 3 3 3" xfId="27221" xr:uid="{00000000-0005-0000-0000-0000FE670000}"/>
    <cellStyle name="Normal 3 2 2 13 3 4" xfId="27222" xr:uid="{00000000-0005-0000-0000-0000FF670000}"/>
    <cellStyle name="Normal 3 2 2 13 3 5" xfId="27223" xr:uid="{00000000-0005-0000-0000-000000680000}"/>
    <cellStyle name="Normal 3 2 2 13 3 6" xfId="27224" xr:uid="{00000000-0005-0000-0000-000001680000}"/>
    <cellStyle name="Normal 3 2 2 13 4" xfId="27225" xr:uid="{00000000-0005-0000-0000-000002680000}"/>
    <cellStyle name="Normal 3 2 2 13 4 2" xfId="27226" xr:uid="{00000000-0005-0000-0000-000003680000}"/>
    <cellStyle name="Normal 3 2 2 13 4 2 2" xfId="27227" xr:uid="{00000000-0005-0000-0000-000004680000}"/>
    <cellStyle name="Normal 3 2 2 13 4 2 3" xfId="27228" xr:uid="{00000000-0005-0000-0000-000005680000}"/>
    <cellStyle name="Normal 3 2 2 13 4 3" xfId="27229" xr:uid="{00000000-0005-0000-0000-000006680000}"/>
    <cellStyle name="Normal 3 2 2 13 4 4" xfId="27230" xr:uid="{00000000-0005-0000-0000-000007680000}"/>
    <cellStyle name="Normal 3 2 2 13 4 5" xfId="27231" xr:uid="{00000000-0005-0000-0000-000008680000}"/>
    <cellStyle name="Normal 3 2 2 13 5" xfId="27232" xr:uid="{00000000-0005-0000-0000-000009680000}"/>
    <cellStyle name="Normal 3 2 2 13 5 2" xfId="27233" xr:uid="{00000000-0005-0000-0000-00000A680000}"/>
    <cellStyle name="Normal 3 2 2 13 5 2 2" xfId="27234" xr:uid="{00000000-0005-0000-0000-00000B680000}"/>
    <cellStyle name="Normal 3 2 2 13 5 2 3" xfId="27235" xr:uid="{00000000-0005-0000-0000-00000C680000}"/>
    <cellStyle name="Normal 3 2 2 13 5 3" xfId="27236" xr:uid="{00000000-0005-0000-0000-00000D680000}"/>
    <cellStyle name="Normal 3 2 2 13 6" xfId="27237" xr:uid="{00000000-0005-0000-0000-00000E680000}"/>
    <cellStyle name="Normal 3 2 2 13 6 2" xfId="27238" xr:uid="{00000000-0005-0000-0000-00000F680000}"/>
    <cellStyle name="Normal 3 2 2 13 6 3" xfId="27239" xr:uid="{00000000-0005-0000-0000-000010680000}"/>
    <cellStyle name="Normal 3 2 2 13 7" xfId="27240" xr:uid="{00000000-0005-0000-0000-000011680000}"/>
    <cellStyle name="Normal 3 2 2 13 7 2" xfId="27241" xr:uid="{00000000-0005-0000-0000-000012680000}"/>
    <cellStyle name="Normal 3 2 2 13 7 3" xfId="27242" xr:uid="{00000000-0005-0000-0000-000013680000}"/>
    <cellStyle name="Normal 3 2 2 13 8" xfId="27243" xr:uid="{00000000-0005-0000-0000-000014680000}"/>
    <cellStyle name="Normal 3 2 2 13 8 2" xfId="27244" xr:uid="{00000000-0005-0000-0000-000015680000}"/>
    <cellStyle name="Normal 3 2 2 13 8 3" xfId="27245" xr:uid="{00000000-0005-0000-0000-000016680000}"/>
    <cellStyle name="Normal 3 2 2 13 9" xfId="27246" xr:uid="{00000000-0005-0000-0000-000017680000}"/>
    <cellStyle name="Normal 3 2 2 13 9 2" xfId="27247" xr:uid="{00000000-0005-0000-0000-000018680000}"/>
    <cellStyle name="Normal 3 2 2 13 9 3" xfId="27248" xr:uid="{00000000-0005-0000-0000-000019680000}"/>
    <cellStyle name="Normal 3 2 2 13_Age_Gender" xfId="27249" xr:uid="{00000000-0005-0000-0000-00001A680000}"/>
    <cellStyle name="Normal 3 2 2 14" xfId="1464" xr:uid="{00000000-0005-0000-0000-00001B680000}"/>
    <cellStyle name="Normal 3 2 2 14 10" xfId="27250" xr:uid="{00000000-0005-0000-0000-00001C680000}"/>
    <cellStyle name="Normal 3 2 2 14 10 2" xfId="27251" xr:uid="{00000000-0005-0000-0000-00001D680000}"/>
    <cellStyle name="Normal 3 2 2 14 10 3" xfId="27252" xr:uid="{00000000-0005-0000-0000-00001E680000}"/>
    <cellStyle name="Normal 3 2 2 14 11" xfId="27253" xr:uid="{00000000-0005-0000-0000-00001F680000}"/>
    <cellStyle name="Normal 3 2 2 14 11 2" xfId="27254" xr:uid="{00000000-0005-0000-0000-000020680000}"/>
    <cellStyle name="Normal 3 2 2 14 12" xfId="27255" xr:uid="{00000000-0005-0000-0000-000021680000}"/>
    <cellStyle name="Normal 3 2 2 14 13" xfId="27256" xr:uid="{00000000-0005-0000-0000-000022680000}"/>
    <cellStyle name="Normal 3 2 2 14 14" xfId="27257" xr:uid="{00000000-0005-0000-0000-000023680000}"/>
    <cellStyle name="Normal 3 2 2 14 15" xfId="27258" xr:uid="{00000000-0005-0000-0000-000024680000}"/>
    <cellStyle name="Normal 3 2 2 14 16" xfId="27259" xr:uid="{00000000-0005-0000-0000-000025680000}"/>
    <cellStyle name="Normal 3 2 2 14 2" xfId="27260" xr:uid="{00000000-0005-0000-0000-000026680000}"/>
    <cellStyle name="Normal 3 2 2 14 2 10" xfId="27261" xr:uid="{00000000-0005-0000-0000-000027680000}"/>
    <cellStyle name="Normal 3 2 2 14 2 2" xfId="27262" xr:uid="{00000000-0005-0000-0000-000028680000}"/>
    <cellStyle name="Normal 3 2 2 14 2 2 2" xfId="27263" xr:uid="{00000000-0005-0000-0000-000029680000}"/>
    <cellStyle name="Normal 3 2 2 14 2 2 2 2" xfId="27264" xr:uid="{00000000-0005-0000-0000-00002A680000}"/>
    <cellStyle name="Normal 3 2 2 14 2 2 2 2 2" xfId="27265" xr:uid="{00000000-0005-0000-0000-00002B680000}"/>
    <cellStyle name="Normal 3 2 2 14 2 2 2 2 3" xfId="27266" xr:uid="{00000000-0005-0000-0000-00002C680000}"/>
    <cellStyle name="Normal 3 2 2 14 2 2 2 3" xfId="27267" xr:uid="{00000000-0005-0000-0000-00002D680000}"/>
    <cellStyle name="Normal 3 2 2 14 2 2 3" xfId="27268" xr:uid="{00000000-0005-0000-0000-00002E680000}"/>
    <cellStyle name="Normal 3 2 2 14 2 2 3 2" xfId="27269" xr:uid="{00000000-0005-0000-0000-00002F680000}"/>
    <cellStyle name="Normal 3 2 2 14 2 2 3 3" xfId="27270" xr:uid="{00000000-0005-0000-0000-000030680000}"/>
    <cellStyle name="Normal 3 2 2 14 2 2 4" xfId="27271" xr:uid="{00000000-0005-0000-0000-000031680000}"/>
    <cellStyle name="Normal 3 2 2 14 2 2 5" xfId="27272" xr:uid="{00000000-0005-0000-0000-000032680000}"/>
    <cellStyle name="Normal 3 2 2 14 2 2 6" xfId="27273" xr:uid="{00000000-0005-0000-0000-000033680000}"/>
    <cellStyle name="Normal 3 2 2 14 2 3" xfId="27274" xr:uid="{00000000-0005-0000-0000-000034680000}"/>
    <cellStyle name="Normal 3 2 2 14 2 3 2" xfId="27275" xr:uid="{00000000-0005-0000-0000-000035680000}"/>
    <cellStyle name="Normal 3 2 2 14 2 3 2 2" xfId="27276" xr:uid="{00000000-0005-0000-0000-000036680000}"/>
    <cellStyle name="Normal 3 2 2 14 2 3 2 3" xfId="27277" xr:uid="{00000000-0005-0000-0000-000037680000}"/>
    <cellStyle name="Normal 3 2 2 14 2 3 3" xfId="27278" xr:uid="{00000000-0005-0000-0000-000038680000}"/>
    <cellStyle name="Normal 3 2 2 14 2 4" xfId="27279" xr:uid="{00000000-0005-0000-0000-000039680000}"/>
    <cellStyle name="Normal 3 2 2 14 2 4 2" xfId="27280" xr:uid="{00000000-0005-0000-0000-00003A680000}"/>
    <cellStyle name="Normal 3 2 2 14 2 4 3" xfId="27281" xr:uid="{00000000-0005-0000-0000-00003B680000}"/>
    <cellStyle name="Normal 3 2 2 14 2 5" xfId="27282" xr:uid="{00000000-0005-0000-0000-00003C680000}"/>
    <cellStyle name="Normal 3 2 2 14 2 5 2" xfId="27283" xr:uid="{00000000-0005-0000-0000-00003D680000}"/>
    <cellStyle name="Normal 3 2 2 14 2 6" xfId="27284" xr:uid="{00000000-0005-0000-0000-00003E680000}"/>
    <cellStyle name="Normal 3 2 2 14 2 7" xfId="27285" xr:uid="{00000000-0005-0000-0000-00003F680000}"/>
    <cellStyle name="Normal 3 2 2 14 2 8" xfId="27286" xr:uid="{00000000-0005-0000-0000-000040680000}"/>
    <cellStyle name="Normal 3 2 2 14 2 9" xfId="27287" xr:uid="{00000000-0005-0000-0000-000041680000}"/>
    <cellStyle name="Normal 3 2 2 14 2_Age_Gender" xfId="27288" xr:uid="{00000000-0005-0000-0000-000042680000}"/>
    <cellStyle name="Normal 3 2 2 14 3" xfId="27289" xr:uid="{00000000-0005-0000-0000-000043680000}"/>
    <cellStyle name="Normal 3 2 2 14 3 2" xfId="27290" xr:uid="{00000000-0005-0000-0000-000044680000}"/>
    <cellStyle name="Normal 3 2 2 14 3 2 2" xfId="27291" xr:uid="{00000000-0005-0000-0000-000045680000}"/>
    <cellStyle name="Normal 3 2 2 14 3 2 2 2" xfId="27292" xr:uid="{00000000-0005-0000-0000-000046680000}"/>
    <cellStyle name="Normal 3 2 2 14 3 2 2 3" xfId="27293" xr:uid="{00000000-0005-0000-0000-000047680000}"/>
    <cellStyle name="Normal 3 2 2 14 3 2 3" xfId="27294" xr:uid="{00000000-0005-0000-0000-000048680000}"/>
    <cellStyle name="Normal 3 2 2 14 3 3" xfId="27295" xr:uid="{00000000-0005-0000-0000-000049680000}"/>
    <cellStyle name="Normal 3 2 2 14 3 3 2" xfId="27296" xr:uid="{00000000-0005-0000-0000-00004A680000}"/>
    <cellStyle name="Normal 3 2 2 14 3 3 3" xfId="27297" xr:uid="{00000000-0005-0000-0000-00004B680000}"/>
    <cellStyle name="Normal 3 2 2 14 3 4" xfId="27298" xr:uid="{00000000-0005-0000-0000-00004C680000}"/>
    <cellStyle name="Normal 3 2 2 14 3 5" xfId="27299" xr:uid="{00000000-0005-0000-0000-00004D680000}"/>
    <cellStyle name="Normal 3 2 2 14 3 6" xfId="27300" xr:uid="{00000000-0005-0000-0000-00004E680000}"/>
    <cellStyle name="Normal 3 2 2 14 4" xfId="27301" xr:uid="{00000000-0005-0000-0000-00004F680000}"/>
    <cellStyle name="Normal 3 2 2 14 4 2" xfId="27302" xr:uid="{00000000-0005-0000-0000-000050680000}"/>
    <cellStyle name="Normal 3 2 2 14 4 2 2" xfId="27303" xr:uid="{00000000-0005-0000-0000-000051680000}"/>
    <cellStyle name="Normal 3 2 2 14 4 2 3" xfId="27304" xr:uid="{00000000-0005-0000-0000-000052680000}"/>
    <cellStyle name="Normal 3 2 2 14 4 3" xfId="27305" xr:uid="{00000000-0005-0000-0000-000053680000}"/>
    <cellStyle name="Normal 3 2 2 14 4 4" xfId="27306" xr:uid="{00000000-0005-0000-0000-000054680000}"/>
    <cellStyle name="Normal 3 2 2 14 4 5" xfId="27307" xr:uid="{00000000-0005-0000-0000-000055680000}"/>
    <cellStyle name="Normal 3 2 2 14 5" xfId="27308" xr:uid="{00000000-0005-0000-0000-000056680000}"/>
    <cellStyle name="Normal 3 2 2 14 5 2" xfId="27309" xr:uid="{00000000-0005-0000-0000-000057680000}"/>
    <cellStyle name="Normal 3 2 2 14 5 2 2" xfId="27310" xr:uid="{00000000-0005-0000-0000-000058680000}"/>
    <cellStyle name="Normal 3 2 2 14 5 2 3" xfId="27311" xr:uid="{00000000-0005-0000-0000-000059680000}"/>
    <cellStyle name="Normal 3 2 2 14 5 3" xfId="27312" xr:uid="{00000000-0005-0000-0000-00005A680000}"/>
    <cellStyle name="Normal 3 2 2 14 6" xfId="27313" xr:uid="{00000000-0005-0000-0000-00005B680000}"/>
    <cellStyle name="Normal 3 2 2 14 6 2" xfId="27314" xr:uid="{00000000-0005-0000-0000-00005C680000}"/>
    <cellStyle name="Normal 3 2 2 14 6 3" xfId="27315" xr:uid="{00000000-0005-0000-0000-00005D680000}"/>
    <cellStyle name="Normal 3 2 2 14 7" xfId="27316" xr:uid="{00000000-0005-0000-0000-00005E680000}"/>
    <cellStyle name="Normal 3 2 2 14 7 2" xfId="27317" xr:uid="{00000000-0005-0000-0000-00005F680000}"/>
    <cellStyle name="Normal 3 2 2 14 7 3" xfId="27318" xr:uid="{00000000-0005-0000-0000-000060680000}"/>
    <cellStyle name="Normal 3 2 2 14 8" xfId="27319" xr:uid="{00000000-0005-0000-0000-000061680000}"/>
    <cellStyle name="Normal 3 2 2 14 8 2" xfId="27320" xr:uid="{00000000-0005-0000-0000-000062680000}"/>
    <cellStyle name="Normal 3 2 2 14 8 3" xfId="27321" xr:uid="{00000000-0005-0000-0000-000063680000}"/>
    <cellStyle name="Normal 3 2 2 14 9" xfId="27322" xr:uid="{00000000-0005-0000-0000-000064680000}"/>
    <cellStyle name="Normal 3 2 2 14 9 2" xfId="27323" xr:uid="{00000000-0005-0000-0000-000065680000}"/>
    <cellStyle name="Normal 3 2 2 14 9 3" xfId="27324" xr:uid="{00000000-0005-0000-0000-000066680000}"/>
    <cellStyle name="Normal 3 2 2 14_Age_Gender" xfId="27325" xr:uid="{00000000-0005-0000-0000-000067680000}"/>
    <cellStyle name="Normal 3 2 2 15" xfId="1465" xr:uid="{00000000-0005-0000-0000-000068680000}"/>
    <cellStyle name="Normal 3 2 2 15 10" xfId="27326" xr:uid="{00000000-0005-0000-0000-000069680000}"/>
    <cellStyle name="Normal 3 2 2 15 10 2" xfId="27327" xr:uid="{00000000-0005-0000-0000-00006A680000}"/>
    <cellStyle name="Normal 3 2 2 15 10 3" xfId="27328" xr:uid="{00000000-0005-0000-0000-00006B680000}"/>
    <cellStyle name="Normal 3 2 2 15 11" xfId="27329" xr:uid="{00000000-0005-0000-0000-00006C680000}"/>
    <cellStyle name="Normal 3 2 2 15 11 2" xfId="27330" xr:uid="{00000000-0005-0000-0000-00006D680000}"/>
    <cellStyle name="Normal 3 2 2 15 12" xfId="27331" xr:uid="{00000000-0005-0000-0000-00006E680000}"/>
    <cellStyle name="Normal 3 2 2 15 13" xfId="27332" xr:uid="{00000000-0005-0000-0000-00006F680000}"/>
    <cellStyle name="Normal 3 2 2 15 14" xfId="27333" xr:uid="{00000000-0005-0000-0000-000070680000}"/>
    <cellStyle name="Normal 3 2 2 15 15" xfId="27334" xr:uid="{00000000-0005-0000-0000-000071680000}"/>
    <cellStyle name="Normal 3 2 2 15 16" xfId="27335" xr:uid="{00000000-0005-0000-0000-000072680000}"/>
    <cellStyle name="Normal 3 2 2 15 2" xfId="27336" xr:uid="{00000000-0005-0000-0000-000073680000}"/>
    <cellStyle name="Normal 3 2 2 15 2 10" xfId="27337" xr:uid="{00000000-0005-0000-0000-000074680000}"/>
    <cellStyle name="Normal 3 2 2 15 2 2" xfId="27338" xr:uid="{00000000-0005-0000-0000-000075680000}"/>
    <cellStyle name="Normal 3 2 2 15 2 2 2" xfId="27339" xr:uid="{00000000-0005-0000-0000-000076680000}"/>
    <cellStyle name="Normal 3 2 2 15 2 2 2 2" xfId="27340" xr:uid="{00000000-0005-0000-0000-000077680000}"/>
    <cellStyle name="Normal 3 2 2 15 2 2 2 2 2" xfId="27341" xr:uid="{00000000-0005-0000-0000-000078680000}"/>
    <cellStyle name="Normal 3 2 2 15 2 2 2 2 3" xfId="27342" xr:uid="{00000000-0005-0000-0000-000079680000}"/>
    <cellStyle name="Normal 3 2 2 15 2 2 2 3" xfId="27343" xr:uid="{00000000-0005-0000-0000-00007A680000}"/>
    <cellStyle name="Normal 3 2 2 15 2 2 3" xfId="27344" xr:uid="{00000000-0005-0000-0000-00007B680000}"/>
    <cellStyle name="Normal 3 2 2 15 2 2 3 2" xfId="27345" xr:uid="{00000000-0005-0000-0000-00007C680000}"/>
    <cellStyle name="Normal 3 2 2 15 2 2 3 3" xfId="27346" xr:uid="{00000000-0005-0000-0000-00007D680000}"/>
    <cellStyle name="Normal 3 2 2 15 2 2 4" xfId="27347" xr:uid="{00000000-0005-0000-0000-00007E680000}"/>
    <cellStyle name="Normal 3 2 2 15 2 2 5" xfId="27348" xr:uid="{00000000-0005-0000-0000-00007F680000}"/>
    <cellStyle name="Normal 3 2 2 15 2 2 6" xfId="27349" xr:uid="{00000000-0005-0000-0000-000080680000}"/>
    <cellStyle name="Normal 3 2 2 15 2 3" xfId="27350" xr:uid="{00000000-0005-0000-0000-000081680000}"/>
    <cellStyle name="Normal 3 2 2 15 2 3 2" xfId="27351" xr:uid="{00000000-0005-0000-0000-000082680000}"/>
    <cellStyle name="Normal 3 2 2 15 2 3 2 2" xfId="27352" xr:uid="{00000000-0005-0000-0000-000083680000}"/>
    <cellStyle name="Normal 3 2 2 15 2 3 2 3" xfId="27353" xr:uid="{00000000-0005-0000-0000-000084680000}"/>
    <cellStyle name="Normal 3 2 2 15 2 3 3" xfId="27354" xr:uid="{00000000-0005-0000-0000-000085680000}"/>
    <cellStyle name="Normal 3 2 2 15 2 4" xfId="27355" xr:uid="{00000000-0005-0000-0000-000086680000}"/>
    <cellStyle name="Normal 3 2 2 15 2 4 2" xfId="27356" xr:uid="{00000000-0005-0000-0000-000087680000}"/>
    <cellStyle name="Normal 3 2 2 15 2 4 3" xfId="27357" xr:uid="{00000000-0005-0000-0000-000088680000}"/>
    <cellStyle name="Normal 3 2 2 15 2 5" xfId="27358" xr:uid="{00000000-0005-0000-0000-000089680000}"/>
    <cellStyle name="Normal 3 2 2 15 2 5 2" xfId="27359" xr:uid="{00000000-0005-0000-0000-00008A680000}"/>
    <cellStyle name="Normal 3 2 2 15 2 6" xfId="27360" xr:uid="{00000000-0005-0000-0000-00008B680000}"/>
    <cellStyle name="Normal 3 2 2 15 2 7" xfId="27361" xr:uid="{00000000-0005-0000-0000-00008C680000}"/>
    <cellStyle name="Normal 3 2 2 15 2 8" xfId="27362" xr:uid="{00000000-0005-0000-0000-00008D680000}"/>
    <cellStyle name="Normal 3 2 2 15 2 9" xfId="27363" xr:uid="{00000000-0005-0000-0000-00008E680000}"/>
    <cellStyle name="Normal 3 2 2 15 2_Age_Gender" xfId="27364" xr:uid="{00000000-0005-0000-0000-00008F680000}"/>
    <cellStyle name="Normal 3 2 2 15 3" xfId="27365" xr:uid="{00000000-0005-0000-0000-000090680000}"/>
    <cellStyle name="Normal 3 2 2 15 3 2" xfId="27366" xr:uid="{00000000-0005-0000-0000-000091680000}"/>
    <cellStyle name="Normal 3 2 2 15 3 2 2" xfId="27367" xr:uid="{00000000-0005-0000-0000-000092680000}"/>
    <cellStyle name="Normal 3 2 2 15 3 2 2 2" xfId="27368" xr:uid="{00000000-0005-0000-0000-000093680000}"/>
    <cellStyle name="Normal 3 2 2 15 3 2 2 3" xfId="27369" xr:uid="{00000000-0005-0000-0000-000094680000}"/>
    <cellStyle name="Normal 3 2 2 15 3 2 3" xfId="27370" xr:uid="{00000000-0005-0000-0000-000095680000}"/>
    <cellStyle name="Normal 3 2 2 15 3 3" xfId="27371" xr:uid="{00000000-0005-0000-0000-000096680000}"/>
    <cellStyle name="Normal 3 2 2 15 3 3 2" xfId="27372" xr:uid="{00000000-0005-0000-0000-000097680000}"/>
    <cellStyle name="Normal 3 2 2 15 3 3 3" xfId="27373" xr:uid="{00000000-0005-0000-0000-000098680000}"/>
    <cellStyle name="Normal 3 2 2 15 3 4" xfId="27374" xr:uid="{00000000-0005-0000-0000-000099680000}"/>
    <cellStyle name="Normal 3 2 2 15 3 5" xfId="27375" xr:uid="{00000000-0005-0000-0000-00009A680000}"/>
    <cellStyle name="Normal 3 2 2 15 3 6" xfId="27376" xr:uid="{00000000-0005-0000-0000-00009B680000}"/>
    <cellStyle name="Normal 3 2 2 15 4" xfId="27377" xr:uid="{00000000-0005-0000-0000-00009C680000}"/>
    <cellStyle name="Normal 3 2 2 15 4 2" xfId="27378" xr:uid="{00000000-0005-0000-0000-00009D680000}"/>
    <cellStyle name="Normal 3 2 2 15 4 2 2" xfId="27379" xr:uid="{00000000-0005-0000-0000-00009E680000}"/>
    <cellStyle name="Normal 3 2 2 15 4 2 3" xfId="27380" xr:uid="{00000000-0005-0000-0000-00009F680000}"/>
    <cellStyle name="Normal 3 2 2 15 4 3" xfId="27381" xr:uid="{00000000-0005-0000-0000-0000A0680000}"/>
    <cellStyle name="Normal 3 2 2 15 4 4" xfId="27382" xr:uid="{00000000-0005-0000-0000-0000A1680000}"/>
    <cellStyle name="Normal 3 2 2 15 4 5" xfId="27383" xr:uid="{00000000-0005-0000-0000-0000A2680000}"/>
    <cellStyle name="Normal 3 2 2 15 5" xfId="27384" xr:uid="{00000000-0005-0000-0000-0000A3680000}"/>
    <cellStyle name="Normal 3 2 2 15 5 2" xfId="27385" xr:uid="{00000000-0005-0000-0000-0000A4680000}"/>
    <cellStyle name="Normal 3 2 2 15 5 2 2" xfId="27386" xr:uid="{00000000-0005-0000-0000-0000A5680000}"/>
    <cellStyle name="Normal 3 2 2 15 5 2 3" xfId="27387" xr:uid="{00000000-0005-0000-0000-0000A6680000}"/>
    <cellStyle name="Normal 3 2 2 15 5 3" xfId="27388" xr:uid="{00000000-0005-0000-0000-0000A7680000}"/>
    <cellStyle name="Normal 3 2 2 15 6" xfId="27389" xr:uid="{00000000-0005-0000-0000-0000A8680000}"/>
    <cellStyle name="Normal 3 2 2 15 6 2" xfId="27390" xr:uid="{00000000-0005-0000-0000-0000A9680000}"/>
    <cellStyle name="Normal 3 2 2 15 6 3" xfId="27391" xr:uid="{00000000-0005-0000-0000-0000AA680000}"/>
    <cellStyle name="Normal 3 2 2 15 7" xfId="27392" xr:uid="{00000000-0005-0000-0000-0000AB680000}"/>
    <cellStyle name="Normal 3 2 2 15 7 2" xfId="27393" xr:uid="{00000000-0005-0000-0000-0000AC680000}"/>
    <cellStyle name="Normal 3 2 2 15 7 3" xfId="27394" xr:uid="{00000000-0005-0000-0000-0000AD680000}"/>
    <cellStyle name="Normal 3 2 2 15 8" xfId="27395" xr:uid="{00000000-0005-0000-0000-0000AE680000}"/>
    <cellStyle name="Normal 3 2 2 15 8 2" xfId="27396" xr:uid="{00000000-0005-0000-0000-0000AF680000}"/>
    <cellStyle name="Normal 3 2 2 15 8 3" xfId="27397" xr:uid="{00000000-0005-0000-0000-0000B0680000}"/>
    <cellStyle name="Normal 3 2 2 15 9" xfId="27398" xr:uid="{00000000-0005-0000-0000-0000B1680000}"/>
    <cellStyle name="Normal 3 2 2 15 9 2" xfId="27399" xr:uid="{00000000-0005-0000-0000-0000B2680000}"/>
    <cellStyle name="Normal 3 2 2 15 9 3" xfId="27400" xr:uid="{00000000-0005-0000-0000-0000B3680000}"/>
    <cellStyle name="Normal 3 2 2 15_Age_Gender" xfId="27401" xr:uid="{00000000-0005-0000-0000-0000B4680000}"/>
    <cellStyle name="Normal 3 2 2 16" xfId="1466" xr:uid="{00000000-0005-0000-0000-0000B5680000}"/>
    <cellStyle name="Normal 3 2 2 16 10" xfId="27402" xr:uid="{00000000-0005-0000-0000-0000B6680000}"/>
    <cellStyle name="Normal 3 2 2 16 10 2" xfId="27403" xr:uid="{00000000-0005-0000-0000-0000B7680000}"/>
    <cellStyle name="Normal 3 2 2 16 10 3" xfId="27404" xr:uid="{00000000-0005-0000-0000-0000B8680000}"/>
    <cellStyle name="Normal 3 2 2 16 11" xfId="27405" xr:uid="{00000000-0005-0000-0000-0000B9680000}"/>
    <cellStyle name="Normal 3 2 2 16 11 2" xfId="27406" xr:uid="{00000000-0005-0000-0000-0000BA680000}"/>
    <cellStyle name="Normal 3 2 2 16 12" xfId="27407" xr:uid="{00000000-0005-0000-0000-0000BB680000}"/>
    <cellStyle name="Normal 3 2 2 16 13" xfId="27408" xr:uid="{00000000-0005-0000-0000-0000BC680000}"/>
    <cellStyle name="Normal 3 2 2 16 14" xfId="27409" xr:uid="{00000000-0005-0000-0000-0000BD680000}"/>
    <cellStyle name="Normal 3 2 2 16 15" xfId="27410" xr:uid="{00000000-0005-0000-0000-0000BE680000}"/>
    <cellStyle name="Normal 3 2 2 16 16" xfId="27411" xr:uid="{00000000-0005-0000-0000-0000BF680000}"/>
    <cellStyle name="Normal 3 2 2 16 2" xfId="27412" xr:uid="{00000000-0005-0000-0000-0000C0680000}"/>
    <cellStyle name="Normal 3 2 2 16 2 10" xfId="27413" xr:uid="{00000000-0005-0000-0000-0000C1680000}"/>
    <cellStyle name="Normal 3 2 2 16 2 2" xfId="27414" xr:uid="{00000000-0005-0000-0000-0000C2680000}"/>
    <cellStyle name="Normal 3 2 2 16 2 2 2" xfId="27415" xr:uid="{00000000-0005-0000-0000-0000C3680000}"/>
    <cellStyle name="Normal 3 2 2 16 2 2 2 2" xfId="27416" xr:uid="{00000000-0005-0000-0000-0000C4680000}"/>
    <cellStyle name="Normal 3 2 2 16 2 2 2 2 2" xfId="27417" xr:uid="{00000000-0005-0000-0000-0000C5680000}"/>
    <cellStyle name="Normal 3 2 2 16 2 2 2 2 3" xfId="27418" xr:uid="{00000000-0005-0000-0000-0000C6680000}"/>
    <cellStyle name="Normal 3 2 2 16 2 2 2 3" xfId="27419" xr:uid="{00000000-0005-0000-0000-0000C7680000}"/>
    <cellStyle name="Normal 3 2 2 16 2 2 3" xfId="27420" xr:uid="{00000000-0005-0000-0000-0000C8680000}"/>
    <cellStyle name="Normal 3 2 2 16 2 2 3 2" xfId="27421" xr:uid="{00000000-0005-0000-0000-0000C9680000}"/>
    <cellStyle name="Normal 3 2 2 16 2 2 3 3" xfId="27422" xr:uid="{00000000-0005-0000-0000-0000CA680000}"/>
    <cellStyle name="Normal 3 2 2 16 2 2 4" xfId="27423" xr:uid="{00000000-0005-0000-0000-0000CB680000}"/>
    <cellStyle name="Normal 3 2 2 16 2 2 5" xfId="27424" xr:uid="{00000000-0005-0000-0000-0000CC680000}"/>
    <cellStyle name="Normal 3 2 2 16 2 2 6" xfId="27425" xr:uid="{00000000-0005-0000-0000-0000CD680000}"/>
    <cellStyle name="Normal 3 2 2 16 2 3" xfId="27426" xr:uid="{00000000-0005-0000-0000-0000CE680000}"/>
    <cellStyle name="Normal 3 2 2 16 2 3 2" xfId="27427" xr:uid="{00000000-0005-0000-0000-0000CF680000}"/>
    <cellStyle name="Normal 3 2 2 16 2 3 2 2" xfId="27428" xr:uid="{00000000-0005-0000-0000-0000D0680000}"/>
    <cellStyle name="Normal 3 2 2 16 2 3 2 3" xfId="27429" xr:uid="{00000000-0005-0000-0000-0000D1680000}"/>
    <cellStyle name="Normal 3 2 2 16 2 3 3" xfId="27430" xr:uid="{00000000-0005-0000-0000-0000D2680000}"/>
    <cellStyle name="Normal 3 2 2 16 2 4" xfId="27431" xr:uid="{00000000-0005-0000-0000-0000D3680000}"/>
    <cellStyle name="Normal 3 2 2 16 2 4 2" xfId="27432" xr:uid="{00000000-0005-0000-0000-0000D4680000}"/>
    <cellStyle name="Normal 3 2 2 16 2 4 3" xfId="27433" xr:uid="{00000000-0005-0000-0000-0000D5680000}"/>
    <cellStyle name="Normal 3 2 2 16 2 5" xfId="27434" xr:uid="{00000000-0005-0000-0000-0000D6680000}"/>
    <cellStyle name="Normal 3 2 2 16 2 5 2" xfId="27435" xr:uid="{00000000-0005-0000-0000-0000D7680000}"/>
    <cellStyle name="Normal 3 2 2 16 2 6" xfId="27436" xr:uid="{00000000-0005-0000-0000-0000D8680000}"/>
    <cellStyle name="Normal 3 2 2 16 2 7" xfId="27437" xr:uid="{00000000-0005-0000-0000-0000D9680000}"/>
    <cellStyle name="Normal 3 2 2 16 2 8" xfId="27438" xr:uid="{00000000-0005-0000-0000-0000DA680000}"/>
    <cellStyle name="Normal 3 2 2 16 2 9" xfId="27439" xr:uid="{00000000-0005-0000-0000-0000DB680000}"/>
    <cellStyle name="Normal 3 2 2 16 2_Age_Gender" xfId="27440" xr:uid="{00000000-0005-0000-0000-0000DC680000}"/>
    <cellStyle name="Normal 3 2 2 16 3" xfId="27441" xr:uid="{00000000-0005-0000-0000-0000DD680000}"/>
    <cellStyle name="Normal 3 2 2 16 3 2" xfId="27442" xr:uid="{00000000-0005-0000-0000-0000DE680000}"/>
    <cellStyle name="Normal 3 2 2 16 3 2 2" xfId="27443" xr:uid="{00000000-0005-0000-0000-0000DF680000}"/>
    <cellStyle name="Normal 3 2 2 16 3 2 2 2" xfId="27444" xr:uid="{00000000-0005-0000-0000-0000E0680000}"/>
    <cellStyle name="Normal 3 2 2 16 3 2 2 3" xfId="27445" xr:uid="{00000000-0005-0000-0000-0000E1680000}"/>
    <cellStyle name="Normal 3 2 2 16 3 2 3" xfId="27446" xr:uid="{00000000-0005-0000-0000-0000E2680000}"/>
    <cellStyle name="Normal 3 2 2 16 3 3" xfId="27447" xr:uid="{00000000-0005-0000-0000-0000E3680000}"/>
    <cellStyle name="Normal 3 2 2 16 3 3 2" xfId="27448" xr:uid="{00000000-0005-0000-0000-0000E4680000}"/>
    <cellStyle name="Normal 3 2 2 16 3 3 3" xfId="27449" xr:uid="{00000000-0005-0000-0000-0000E5680000}"/>
    <cellStyle name="Normal 3 2 2 16 3 4" xfId="27450" xr:uid="{00000000-0005-0000-0000-0000E6680000}"/>
    <cellStyle name="Normal 3 2 2 16 3 5" xfId="27451" xr:uid="{00000000-0005-0000-0000-0000E7680000}"/>
    <cellStyle name="Normal 3 2 2 16 3 6" xfId="27452" xr:uid="{00000000-0005-0000-0000-0000E8680000}"/>
    <cellStyle name="Normal 3 2 2 16 4" xfId="27453" xr:uid="{00000000-0005-0000-0000-0000E9680000}"/>
    <cellStyle name="Normal 3 2 2 16 4 2" xfId="27454" xr:uid="{00000000-0005-0000-0000-0000EA680000}"/>
    <cellStyle name="Normal 3 2 2 16 4 2 2" xfId="27455" xr:uid="{00000000-0005-0000-0000-0000EB680000}"/>
    <cellStyle name="Normal 3 2 2 16 4 2 3" xfId="27456" xr:uid="{00000000-0005-0000-0000-0000EC680000}"/>
    <cellStyle name="Normal 3 2 2 16 4 3" xfId="27457" xr:uid="{00000000-0005-0000-0000-0000ED680000}"/>
    <cellStyle name="Normal 3 2 2 16 4 4" xfId="27458" xr:uid="{00000000-0005-0000-0000-0000EE680000}"/>
    <cellStyle name="Normal 3 2 2 16 4 5" xfId="27459" xr:uid="{00000000-0005-0000-0000-0000EF680000}"/>
    <cellStyle name="Normal 3 2 2 16 5" xfId="27460" xr:uid="{00000000-0005-0000-0000-0000F0680000}"/>
    <cellStyle name="Normal 3 2 2 16 5 2" xfId="27461" xr:uid="{00000000-0005-0000-0000-0000F1680000}"/>
    <cellStyle name="Normal 3 2 2 16 5 2 2" xfId="27462" xr:uid="{00000000-0005-0000-0000-0000F2680000}"/>
    <cellStyle name="Normal 3 2 2 16 5 2 3" xfId="27463" xr:uid="{00000000-0005-0000-0000-0000F3680000}"/>
    <cellStyle name="Normal 3 2 2 16 5 3" xfId="27464" xr:uid="{00000000-0005-0000-0000-0000F4680000}"/>
    <cellStyle name="Normal 3 2 2 16 6" xfId="27465" xr:uid="{00000000-0005-0000-0000-0000F5680000}"/>
    <cellStyle name="Normal 3 2 2 16 6 2" xfId="27466" xr:uid="{00000000-0005-0000-0000-0000F6680000}"/>
    <cellStyle name="Normal 3 2 2 16 6 3" xfId="27467" xr:uid="{00000000-0005-0000-0000-0000F7680000}"/>
    <cellStyle name="Normal 3 2 2 16 7" xfId="27468" xr:uid="{00000000-0005-0000-0000-0000F8680000}"/>
    <cellStyle name="Normal 3 2 2 16 7 2" xfId="27469" xr:uid="{00000000-0005-0000-0000-0000F9680000}"/>
    <cellStyle name="Normal 3 2 2 16 7 3" xfId="27470" xr:uid="{00000000-0005-0000-0000-0000FA680000}"/>
    <cellStyle name="Normal 3 2 2 16 8" xfId="27471" xr:uid="{00000000-0005-0000-0000-0000FB680000}"/>
    <cellStyle name="Normal 3 2 2 16 8 2" xfId="27472" xr:uid="{00000000-0005-0000-0000-0000FC680000}"/>
    <cellStyle name="Normal 3 2 2 16 8 3" xfId="27473" xr:uid="{00000000-0005-0000-0000-0000FD680000}"/>
    <cellStyle name="Normal 3 2 2 16 9" xfId="27474" xr:uid="{00000000-0005-0000-0000-0000FE680000}"/>
    <cellStyle name="Normal 3 2 2 16 9 2" xfId="27475" xr:uid="{00000000-0005-0000-0000-0000FF680000}"/>
    <cellStyle name="Normal 3 2 2 16 9 3" xfId="27476" xr:uid="{00000000-0005-0000-0000-000000690000}"/>
    <cellStyle name="Normal 3 2 2 16_Age_Gender" xfId="27477" xr:uid="{00000000-0005-0000-0000-000001690000}"/>
    <cellStyle name="Normal 3 2 2 17" xfId="1467" xr:uid="{00000000-0005-0000-0000-000002690000}"/>
    <cellStyle name="Normal 3 2 2 17 10" xfId="27478" xr:uid="{00000000-0005-0000-0000-000003690000}"/>
    <cellStyle name="Normal 3 2 2 17 10 2" xfId="27479" xr:uid="{00000000-0005-0000-0000-000004690000}"/>
    <cellStyle name="Normal 3 2 2 17 10 3" xfId="27480" xr:uid="{00000000-0005-0000-0000-000005690000}"/>
    <cellStyle name="Normal 3 2 2 17 11" xfId="27481" xr:uid="{00000000-0005-0000-0000-000006690000}"/>
    <cellStyle name="Normal 3 2 2 17 11 2" xfId="27482" xr:uid="{00000000-0005-0000-0000-000007690000}"/>
    <cellStyle name="Normal 3 2 2 17 12" xfId="27483" xr:uid="{00000000-0005-0000-0000-000008690000}"/>
    <cellStyle name="Normal 3 2 2 17 13" xfId="27484" xr:uid="{00000000-0005-0000-0000-000009690000}"/>
    <cellStyle name="Normal 3 2 2 17 14" xfId="27485" xr:uid="{00000000-0005-0000-0000-00000A690000}"/>
    <cellStyle name="Normal 3 2 2 17 15" xfId="27486" xr:uid="{00000000-0005-0000-0000-00000B690000}"/>
    <cellStyle name="Normal 3 2 2 17 16" xfId="27487" xr:uid="{00000000-0005-0000-0000-00000C690000}"/>
    <cellStyle name="Normal 3 2 2 17 2" xfId="27488" xr:uid="{00000000-0005-0000-0000-00000D690000}"/>
    <cellStyle name="Normal 3 2 2 17 2 10" xfId="27489" xr:uid="{00000000-0005-0000-0000-00000E690000}"/>
    <cellStyle name="Normal 3 2 2 17 2 2" xfId="27490" xr:uid="{00000000-0005-0000-0000-00000F690000}"/>
    <cellStyle name="Normal 3 2 2 17 2 2 2" xfId="27491" xr:uid="{00000000-0005-0000-0000-000010690000}"/>
    <cellStyle name="Normal 3 2 2 17 2 2 2 2" xfId="27492" xr:uid="{00000000-0005-0000-0000-000011690000}"/>
    <cellStyle name="Normal 3 2 2 17 2 2 2 2 2" xfId="27493" xr:uid="{00000000-0005-0000-0000-000012690000}"/>
    <cellStyle name="Normal 3 2 2 17 2 2 2 2 3" xfId="27494" xr:uid="{00000000-0005-0000-0000-000013690000}"/>
    <cellStyle name="Normal 3 2 2 17 2 2 2 3" xfId="27495" xr:uid="{00000000-0005-0000-0000-000014690000}"/>
    <cellStyle name="Normal 3 2 2 17 2 2 3" xfId="27496" xr:uid="{00000000-0005-0000-0000-000015690000}"/>
    <cellStyle name="Normal 3 2 2 17 2 2 3 2" xfId="27497" xr:uid="{00000000-0005-0000-0000-000016690000}"/>
    <cellStyle name="Normal 3 2 2 17 2 2 3 3" xfId="27498" xr:uid="{00000000-0005-0000-0000-000017690000}"/>
    <cellStyle name="Normal 3 2 2 17 2 2 4" xfId="27499" xr:uid="{00000000-0005-0000-0000-000018690000}"/>
    <cellStyle name="Normal 3 2 2 17 2 2 5" xfId="27500" xr:uid="{00000000-0005-0000-0000-000019690000}"/>
    <cellStyle name="Normal 3 2 2 17 2 2 6" xfId="27501" xr:uid="{00000000-0005-0000-0000-00001A690000}"/>
    <cellStyle name="Normal 3 2 2 17 2 3" xfId="27502" xr:uid="{00000000-0005-0000-0000-00001B690000}"/>
    <cellStyle name="Normal 3 2 2 17 2 3 2" xfId="27503" xr:uid="{00000000-0005-0000-0000-00001C690000}"/>
    <cellStyle name="Normal 3 2 2 17 2 3 2 2" xfId="27504" xr:uid="{00000000-0005-0000-0000-00001D690000}"/>
    <cellStyle name="Normal 3 2 2 17 2 3 2 3" xfId="27505" xr:uid="{00000000-0005-0000-0000-00001E690000}"/>
    <cellStyle name="Normal 3 2 2 17 2 3 3" xfId="27506" xr:uid="{00000000-0005-0000-0000-00001F690000}"/>
    <cellStyle name="Normal 3 2 2 17 2 4" xfId="27507" xr:uid="{00000000-0005-0000-0000-000020690000}"/>
    <cellStyle name="Normal 3 2 2 17 2 4 2" xfId="27508" xr:uid="{00000000-0005-0000-0000-000021690000}"/>
    <cellStyle name="Normal 3 2 2 17 2 4 3" xfId="27509" xr:uid="{00000000-0005-0000-0000-000022690000}"/>
    <cellStyle name="Normal 3 2 2 17 2 5" xfId="27510" xr:uid="{00000000-0005-0000-0000-000023690000}"/>
    <cellStyle name="Normal 3 2 2 17 2 5 2" xfId="27511" xr:uid="{00000000-0005-0000-0000-000024690000}"/>
    <cellStyle name="Normal 3 2 2 17 2 6" xfId="27512" xr:uid="{00000000-0005-0000-0000-000025690000}"/>
    <cellStyle name="Normal 3 2 2 17 2 7" xfId="27513" xr:uid="{00000000-0005-0000-0000-000026690000}"/>
    <cellStyle name="Normal 3 2 2 17 2 8" xfId="27514" xr:uid="{00000000-0005-0000-0000-000027690000}"/>
    <cellStyle name="Normal 3 2 2 17 2 9" xfId="27515" xr:uid="{00000000-0005-0000-0000-000028690000}"/>
    <cellStyle name="Normal 3 2 2 17 2_Age_Gender" xfId="27516" xr:uid="{00000000-0005-0000-0000-000029690000}"/>
    <cellStyle name="Normal 3 2 2 17 3" xfId="27517" xr:uid="{00000000-0005-0000-0000-00002A690000}"/>
    <cellStyle name="Normal 3 2 2 17 3 2" xfId="27518" xr:uid="{00000000-0005-0000-0000-00002B690000}"/>
    <cellStyle name="Normal 3 2 2 17 3 2 2" xfId="27519" xr:uid="{00000000-0005-0000-0000-00002C690000}"/>
    <cellStyle name="Normal 3 2 2 17 3 2 2 2" xfId="27520" xr:uid="{00000000-0005-0000-0000-00002D690000}"/>
    <cellStyle name="Normal 3 2 2 17 3 2 2 3" xfId="27521" xr:uid="{00000000-0005-0000-0000-00002E690000}"/>
    <cellStyle name="Normal 3 2 2 17 3 2 3" xfId="27522" xr:uid="{00000000-0005-0000-0000-00002F690000}"/>
    <cellStyle name="Normal 3 2 2 17 3 3" xfId="27523" xr:uid="{00000000-0005-0000-0000-000030690000}"/>
    <cellStyle name="Normal 3 2 2 17 3 3 2" xfId="27524" xr:uid="{00000000-0005-0000-0000-000031690000}"/>
    <cellStyle name="Normal 3 2 2 17 3 3 3" xfId="27525" xr:uid="{00000000-0005-0000-0000-000032690000}"/>
    <cellStyle name="Normal 3 2 2 17 3 4" xfId="27526" xr:uid="{00000000-0005-0000-0000-000033690000}"/>
    <cellStyle name="Normal 3 2 2 17 3 5" xfId="27527" xr:uid="{00000000-0005-0000-0000-000034690000}"/>
    <cellStyle name="Normal 3 2 2 17 3 6" xfId="27528" xr:uid="{00000000-0005-0000-0000-000035690000}"/>
    <cellStyle name="Normal 3 2 2 17 4" xfId="27529" xr:uid="{00000000-0005-0000-0000-000036690000}"/>
    <cellStyle name="Normal 3 2 2 17 4 2" xfId="27530" xr:uid="{00000000-0005-0000-0000-000037690000}"/>
    <cellStyle name="Normal 3 2 2 17 4 2 2" xfId="27531" xr:uid="{00000000-0005-0000-0000-000038690000}"/>
    <cellStyle name="Normal 3 2 2 17 4 2 3" xfId="27532" xr:uid="{00000000-0005-0000-0000-000039690000}"/>
    <cellStyle name="Normal 3 2 2 17 4 3" xfId="27533" xr:uid="{00000000-0005-0000-0000-00003A690000}"/>
    <cellStyle name="Normal 3 2 2 17 4 4" xfId="27534" xr:uid="{00000000-0005-0000-0000-00003B690000}"/>
    <cellStyle name="Normal 3 2 2 17 4 5" xfId="27535" xr:uid="{00000000-0005-0000-0000-00003C690000}"/>
    <cellStyle name="Normal 3 2 2 17 5" xfId="27536" xr:uid="{00000000-0005-0000-0000-00003D690000}"/>
    <cellStyle name="Normal 3 2 2 17 5 2" xfId="27537" xr:uid="{00000000-0005-0000-0000-00003E690000}"/>
    <cellStyle name="Normal 3 2 2 17 5 2 2" xfId="27538" xr:uid="{00000000-0005-0000-0000-00003F690000}"/>
    <cellStyle name="Normal 3 2 2 17 5 2 3" xfId="27539" xr:uid="{00000000-0005-0000-0000-000040690000}"/>
    <cellStyle name="Normal 3 2 2 17 5 3" xfId="27540" xr:uid="{00000000-0005-0000-0000-000041690000}"/>
    <cellStyle name="Normal 3 2 2 17 6" xfId="27541" xr:uid="{00000000-0005-0000-0000-000042690000}"/>
    <cellStyle name="Normal 3 2 2 17 6 2" xfId="27542" xr:uid="{00000000-0005-0000-0000-000043690000}"/>
    <cellStyle name="Normal 3 2 2 17 6 3" xfId="27543" xr:uid="{00000000-0005-0000-0000-000044690000}"/>
    <cellStyle name="Normal 3 2 2 17 7" xfId="27544" xr:uid="{00000000-0005-0000-0000-000045690000}"/>
    <cellStyle name="Normal 3 2 2 17 7 2" xfId="27545" xr:uid="{00000000-0005-0000-0000-000046690000}"/>
    <cellStyle name="Normal 3 2 2 17 7 3" xfId="27546" xr:uid="{00000000-0005-0000-0000-000047690000}"/>
    <cellStyle name="Normal 3 2 2 17 8" xfId="27547" xr:uid="{00000000-0005-0000-0000-000048690000}"/>
    <cellStyle name="Normal 3 2 2 17 8 2" xfId="27548" xr:uid="{00000000-0005-0000-0000-000049690000}"/>
    <cellStyle name="Normal 3 2 2 17 8 3" xfId="27549" xr:uid="{00000000-0005-0000-0000-00004A690000}"/>
    <cellStyle name="Normal 3 2 2 17 9" xfId="27550" xr:uid="{00000000-0005-0000-0000-00004B690000}"/>
    <cellStyle name="Normal 3 2 2 17 9 2" xfId="27551" xr:uid="{00000000-0005-0000-0000-00004C690000}"/>
    <cellStyle name="Normal 3 2 2 17 9 3" xfId="27552" xr:uid="{00000000-0005-0000-0000-00004D690000}"/>
    <cellStyle name="Normal 3 2 2 17_Age_Gender" xfId="27553" xr:uid="{00000000-0005-0000-0000-00004E690000}"/>
    <cellStyle name="Normal 3 2 2 18" xfId="1468" xr:uid="{00000000-0005-0000-0000-00004F690000}"/>
    <cellStyle name="Normal 3 2 2 18 10" xfId="27554" xr:uid="{00000000-0005-0000-0000-000050690000}"/>
    <cellStyle name="Normal 3 2 2 18 10 2" xfId="27555" xr:uid="{00000000-0005-0000-0000-000051690000}"/>
    <cellStyle name="Normal 3 2 2 18 10 3" xfId="27556" xr:uid="{00000000-0005-0000-0000-000052690000}"/>
    <cellStyle name="Normal 3 2 2 18 11" xfId="27557" xr:uid="{00000000-0005-0000-0000-000053690000}"/>
    <cellStyle name="Normal 3 2 2 18 11 2" xfId="27558" xr:uid="{00000000-0005-0000-0000-000054690000}"/>
    <cellStyle name="Normal 3 2 2 18 12" xfId="27559" xr:uid="{00000000-0005-0000-0000-000055690000}"/>
    <cellStyle name="Normal 3 2 2 18 13" xfId="27560" xr:uid="{00000000-0005-0000-0000-000056690000}"/>
    <cellStyle name="Normal 3 2 2 18 14" xfId="27561" xr:uid="{00000000-0005-0000-0000-000057690000}"/>
    <cellStyle name="Normal 3 2 2 18 15" xfId="27562" xr:uid="{00000000-0005-0000-0000-000058690000}"/>
    <cellStyle name="Normal 3 2 2 18 16" xfId="27563" xr:uid="{00000000-0005-0000-0000-000059690000}"/>
    <cellStyle name="Normal 3 2 2 18 2" xfId="27564" xr:uid="{00000000-0005-0000-0000-00005A690000}"/>
    <cellStyle name="Normal 3 2 2 18 2 10" xfId="27565" xr:uid="{00000000-0005-0000-0000-00005B690000}"/>
    <cellStyle name="Normal 3 2 2 18 2 2" xfId="27566" xr:uid="{00000000-0005-0000-0000-00005C690000}"/>
    <cellStyle name="Normal 3 2 2 18 2 2 2" xfId="27567" xr:uid="{00000000-0005-0000-0000-00005D690000}"/>
    <cellStyle name="Normal 3 2 2 18 2 2 2 2" xfId="27568" xr:uid="{00000000-0005-0000-0000-00005E690000}"/>
    <cellStyle name="Normal 3 2 2 18 2 2 2 2 2" xfId="27569" xr:uid="{00000000-0005-0000-0000-00005F690000}"/>
    <cellStyle name="Normal 3 2 2 18 2 2 2 2 3" xfId="27570" xr:uid="{00000000-0005-0000-0000-000060690000}"/>
    <cellStyle name="Normal 3 2 2 18 2 2 2 3" xfId="27571" xr:uid="{00000000-0005-0000-0000-000061690000}"/>
    <cellStyle name="Normal 3 2 2 18 2 2 3" xfId="27572" xr:uid="{00000000-0005-0000-0000-000062690000}"/>
    <cellStyle name="Normal 3 2 2 18 2 2 3 2" xfId="27573" xr:uid="{00000000-0005-0000-0000-000063690000}"/>
    <cellStyle name="Normal 3 2 2 18 2 2 3 3" xfId="27574" xr:uid="{00000000-0005-0000-0000-000064690000}"/>
    <cellStyle name="Normal 3 2 2 18 2 2 4" xfId="27575" xr:uid="{00000000-0005-0000-0000-000065690000}"/>
    <cellStyle name="Normal 3 2 2 18 2 2 5" xfId="27576" xr:uid="{00000000-0005-0000-0000-000066690000}"/>
    <cellStyle name="Normal 3 2 2 18 2 2 6" xfId="27577" xr:uid="{00000000-0005-0000-0000-000067690000}"/>
    <cellStyle name="Normal 3 2 2 18 2 3" xfId="27578" xr:uid="{00000000-0005-0000-0000-000068690000}"/>
    <cellStyle name="Normal 3 2 2 18 2 3 2" xfId="27579" xr:uid="{00000000-0005-0000-0000-000069690000}"/>
    <cellStyle name="Normal 3 2 2 18 2 3 2 2" xfId="27580" xr:uid="{00000000-0005-0000-0000-00006A690000}"/>
    <cellStyle name="Normal 3 2 2 18 2 3 2 3" xfId="27581" xr:uid="{00000000-0005-0000-0000-00006B690000}"/>
    <cellStyle name="Normal 3 2 2 18 2 3 3" xfId="27582" xr:uid="{00000000-0005-0000-0000-00006C690000}"/>
    <cellStyle name="Normal 3 2 2 18 2 4" xfId="27583" xr:uid="{00000000-0005-0000-0000-00006D690000}"/>
    <cellStyle name="Normal 3 2 2 18 2 4 2" xfId="27584" xr:uid="{00000000-0005-0000-0000-00006E690000}"/>
    <cellStyle name="Normal 3 2 2 18 2 4 3" xfId="27585" xr:uid="{00000000-0005-0000-0000-00006F690000}"/>
    <cellStyle name="Normal 3 2 2 18 2 5" xfId="27586" xr:uid="{00000000-0005-0000-0000-000070690000}"/>
    <cellStyle name="Normal 3 2 2 18 2 5 2" xfId="27587" xr:uid="{00000000-0005-0000-0000-000071690000}"/>
    <cellStyle name="Normal 3 2 2 18 2 6" xfId="27588" xr:uid="{00000000-0005-0000-0000-000072690000}"/>
    <cellStyle name="Normal 3 2 2 18 2 7" xfId="27589" xr:uid="{00000000-0005-0000-0000-000073690000}"/>
    <cellStyle name="Normal 3 2 2 18 2 8" xfId="27590" xr:uid="{00000000-0005-0000-0000-000074690000}"/>
    <cellStyle name="Normal 3 2 2 18 2 9" xfId="27591" xr:uid="{00000000-0005-0000-0000-000075690000}"/>
    <cellStyle name="Normal 3 2 2 18 2_Age_Gender" xfId="27592" xr:uid="{00000000-0005-0000-0000-000076690000}"/>
    <cellStyle name="Normal 3 2 2 18 3" xfId="27593" xr:uid="{00000000-0005-0000-0000-000077690000}"/>
    <cellStyle name="Normal 3 2 2 18 3 2" xfId="27594" xr:uid="{00000000-0005-0000-0000-000078690000}"/>
    <cellStyle name="Normal 3 2 2 18 3 2 2" xfId="27595" xr:uid="{00000000-0005-0000-0000-000079690000}"/>
    <cellStyle name="Normal 3 2 2 18 3 2 2 2" xfId="27596" xr:uid="{00000000-0005-0000-0000-00007A690000}"/>
    <cellStyle name="Normal 3 2 2 18 3 2 2 3" xfId="27597" xr:uid="{00000000-0005-0000-0000-00007B690000}"/>
    <cellStyle name="Normal 3 2 2 18 3 2 3" xfId="27598" xr:uid="{00000000-0005-0000-0000-00007C690000}"/>
    <cellStyle name="Normal 3 2 2 18 3 3" xfId="27599" xr:uid="{00000000-0005-0000-0000-00007D690000}"/>
    <cellStyle name="Normal 3 2 2 18 3 3 2" xfId="27600" xr:uid="{00000000-0005-0000-0000-00007E690000}"/>
    <cellStyle name="Normal 3 2 2 18 3 3 3" xfId="27601" xr:uid="{00000000-0005-0000-0000-00007F690000}"/>
    <cellStyle name="Normal 3 2 2 18 3 4" xfId="27602" xr:uid="{00000000-0005-0000-0000-000080690000}"/>
    <cellStyle name="Normal 3 2 2 18 3 5" xfId="27603" xr:uid="{00000000-0005-0000-0000-000081690000}"/>
    <cellStyle name="Normal 3 2 2 18 3 6" xfId="27604" xr:uid="{00000000-0005-0000-0000-000082690000}"/>
    <cellStyle name="Normal 3 2 2 18 4" xfId="27605" xr:uid="{00000000-0005-0000-0000-000083690000}"/>
    <cellStyle name="Normal 3 2 2 18 4 2" xfId="27606" xr:uid="{00000000-0005-0000-0000-000084690000}"/>
    <cellStyle name="Normal 3 2 2 18 4 2 2" xfId="27607" xr:uid="{00000000-0005-0000-0000-000085690000}"/>
    <cellStyle name="Normal 3 2 2 18 4 2 3" xfId="27608" xr:uid="{00000000-0005-0000-0000-000086690000}"/>
    <cellStyle name="Normal 3 2 2 18 4 3" xfId="27609" xr:uid="{00000000-0005-0000-0000-000087690000}"/>
    <cellStyle name="Normal 3 2 2 18 4 4" xfId="27610" xr:uid="{00000000-0005-0000-0000-000088690000}"/>
    <cellStyle name="Normal 3 2 2 18 4 5" xfId="27611" xr:uid="{00000000-0005-0000-0000-000089690000}"/>
    <cellStyle name="Normal 3 2 2 18 5" xfId="27612" xr:uid="{00000000-0005-0000-0000-00008A690000}"/>
    <cellStyle name="Normal 3 2 2 18 5 2" xfId="27613" xr:uid="{00000000-0005-0000-0000-00008B690000}"/>
    <cellStyle name="Normal 3 2 2 18 5 2 2" xfId="27614" xr:uid="{00000000-0005-0000-0000-00008C690000}"/>
    <cellStyle name="Normal 3 2 2 18 5 2 3" xfId="27615" xr:uid="{00000000-0005-0000-0000-00008D690000}"/>
    <cellStyle name="Normal 3 2 2 18 5 3" xfId="27616" xr:uid="{00000000-0005-0000-0000-00008E690000}"/>
    <cellStyle name="Normal 3 2 2 18 6" xfId="27617" xr:uid="{00000000-0005-0000-0000-00008F690000}"/>
    <cellStyle name="Normal 3 2 2 18 6 2" xfId="27618" xr:uid="{00000000-0005-0000-0000-000090690000}"/>
    <cellStyle name="Normal 3 2 2 18 6 3" xfId="27619" xr:uid="{00000000-0005-0000-0000-000091690000}"/>
    <cellStyle name="Normal 3 2 2 18 7" xfId="27620" xr:uid="{00000000-0005-0000-0000-000092690000}"/>
    <cellStyle name="Normal 3 2 2 18 7 2" xfId="27621" xr:uid="{00000000-0005-0000-0000-000093690000}"/>
    <cellStyle name="Normal 3 2 2 18 7 3" xfId="27622" xr:uid="{00000000-0005-0000-0000-000094690000}"/>
    <cellStyle name="Normal 3 2 2 18 8" xfId="27623" xr:uid="{00000000-0005-0000-0000-000095690000}"/>
    <cellStyle name="Normal 3 2 2 18 8 2" xfId="27624" xr:uid="{00000000-0005-0000-0000-000096690000}"/>
    <cellStyle name="Normal 3 2 2 18 8 3" xfId="27625" xr:uid="{00000000-0005-0000-0000-000097690000}"/>
    <cellStyle name="Normal 3 2 2 18 9" xfId="27626" xr:uid="{00000000-0005-0000-0000-000098690000}"/>
    <cellStyle name="Normal 3 2 2 18 9 2" xfId="27627" xr:uid="{00000000-0005-0000-0000-000099690000}"/>
    <cellStyle name="Normal 3 2 2 18 9 3" xfId="27628" xr:uid="{00000000-0005-0000-0000-00009A690000}"/>
    <cellStyle name="Normal 3 2 2 18_Age_Gender" xfId="27629" xr:uid="{00000000-0005-0000-0000-00009B690000}"/>
    <cellStyle name="Normal 3 2 2 19" xfId="1469" xr:uid="{00000000-0005-0000-0000-00009C690000}"/>
    <cellStyle name="Normal 3 2 2 19 10" xfId="27630" xr:uid="{00000000-0005-0000-0000-00009D690000}"/>
    <cellStyle name="Normal 3 2 2 19 10 2" xfId="27631" xr:uid="{00000000-0005-0000-0000-00009E690000}"/>
    <cellStyle name="Normal 3 2 2 19 10 3" xfId="27632" xr:uid="{00000000-0005-0000-0000-00009F690000}"/>
    <cellStyle name="Normal 3 2 2 19 11" xfId="27633" xr:uid="{00000000-0005-0000-0000-0000A0690000}"/>
    <cellStyle name="Normal 3 2 2 19 11 2" xfId="27634" xr:uid="{00000000-0005-0000-0000-0000A1690000}"/>
    <cellStyle name="Normal 3 2 2 19 12" xfId="27635" xr:uid="{00000000-0005-0000-0000-0000A2690000}"/>
    <cellStyle name="Normal 3 2 2 19 13" xfId="27636" xr:uid="{00000000-0005-0000-0000-0000A3690000}"/>
    <cellStyle name="Normal 3 2 2 19 14" xfId="27637" xr:uid="{00000000-0005-0000-0000-0000A4690000}"/>
    <cellStyle name="Normal 3 2 2 19 15" xfId="27638" xr:uid="{00000000-0005-0000-0000-0000A5690000}"/>
    <cellStyle name="Normal 3 2 2 19 16" xfId="27639" xr:uid="{00000000-0005-0000-0000-0000A6690000}"/>
    <cellStyle name="Normal 3 2 2 19 2" xfId="27640" xr:uid="{00000000-0005-0000-0000-0000A7690000}"/>
    <cellStyle name="Normal 3 2 2 19 2 10" xfId="27641" xr:uid="{00000000-0005-0000-0000-0000A8690000}"/>
    <cellStyle name="Normal 3 2 2 19 2 2" xfId="27642" xr:uid="{00000000-0005-0000-0000-0000A9690000}"/>
    <cellStyle name="Normal 3 2 2 19 2 2 2" xfId="27643" xr:uid="{00000000-0005-0000-0000-0000AA690000}"/>
    <cellStyle name="Normal 3 2 2 19 2 2 2 2" xfId="27644" xr:uid="{00000000-0005-0000-0000-0000AB690000}"/>
    <cellStyle name="Normal 3 2 2 19 2 2 2 2 2" xfId="27645" xr:uid="{00000000-0005-0000-0000-0000AC690000}"/>
    <cellStyle name="Normal 3 2 2 19 2 2 2 2 3" xfId="27646" xr:uid="{00000000-0005-0000-0000-0000AD690000}"/>
    <cellStyle name="Normal 3 2 2 19 2 2 2 3" xfId="27647" xr:uid="{00000000-0005-0000-0000-0000AE690000}"/>
    <cellStyle name="Normal 3 2 2 19 2 2 3" xfId="27648" xr:uid="{00000000-0005-0000-0000-0000AF690000}"/>
    <cellStyle name="Normal 3 2 2 19 2 2 3 2" xfId="27649" xr:uid="{00000000-0005-0000-0000-0000B0690000}"/>
    <cellStyle name="Normal 3 2 2 19 2 2 3 3" xfId="27650" xr:uid="{00000000-0005-0000-0000-0000B1690000}"/>
    <cellStyle name="Normal 3 2 2 19 2 2 4" xfId="27651" xr:uid="{00000000-0005-0000-0000-0000B2690000}"/>
    <cellStyle name="Normal 3 2 2 19 2 2 5" xfId="27652" xr:uid="{00000000-0005-0000-0000-0000B3690000}"/>
    <cellStyle name="Normal 3 2 2 19 2 2 6" xfId="27653" xr:uid="{00000000-0005-0000-0000-0000B4690000}"/>
    <cellStyle name="Normal 3 2 2 19 2 3" xfId="27654" xr:uid="{00000000-0005-0000-0000-0000B5690000}"/>
    <cellStyle name="Normal 3 2 2 19 2 3 2" xfId="27655" xr:uid="{00000000-0005-0000-0000-0000B6690000}"/>
    <cellStyle name="Normal 3 2 2 19 2 3 2 2" xfId="27656" xr:uid="{00000000-0005-0000-0000-0000B7690000}"/>
    <cellStyle name="Normal 3 2 2 19 2 3 2 3" xfId="27657" xr:uid="{00000000-0005-0000-0000-0000B8690000}"/>
    <cellStyle name="Normal 3 2 2 19 2 3 3" xfId="27658" xr:uid="{00000000-0005-0000-0000-0000B9690000}"/>
    <cellStyle name="Normal 3 2 2 19 2 4" xfId="27659" xr:uid="{00000000-0005-0000-0000-0000BA690000}"/>
    <cellStyle name="Normal 3 2 2 19 2 4 2" xfId="27660" xr:uid="{00000000-0005-0000-0000-0000BB690000}"/>
    <cellStyle name="Normal 3 2 2 19 2 4 3" xfId="27661" xr:uid="{00000000-0005-0000-0000-0000BC690000}"/>
    <cellStyle name="Normal 3 2 2 19 2 5" xfId="27662" xr:uid="{00000000-0005-0000-0000-0000BD690000}"/>
    <cellStyle name="Normal 3 2 2 19 2 5 2" xfId="27663" xr:uid="{00000000-0005-0000-0000-0000BE690000}"/>
    <cellStyle name="Normal 3 2 2 19 2 6" xfId="27664" xr:uid="{00000000-0005-0000-0000-0000BF690000}"/>
    <cellStyle name="Normal 3 2 2 19 2 7" xfId="27665" xr:uid="{00000000-0005-0000-0000-0000C0690000}"/>
    <cellStyle name="Normal 3 2 2 19 2 8" xfId="27666" xr:uid="{00000000-0005-0000-0000-0000C1690000}"/>
    <cellStyle name="Normal 3 2 2 19 2 9" xfId="27667" xr:uid="{00000000-0005-0000-0000-0000C2690000}"/>
    <cellStyle name="Normal 3 2 2 19 2_Age_Gender" xfId="27668" xr:uid="{00000000-0005-0000-0000-0000C3690000}"/>
    <cellStyle name="Normal 3 2 2 19 3" xfId="27669" xr:uid="{00000000-0005-0000-0000-0000C4690000}"/>
    <cellStyle name="Normal 3 2 2 19 3 2" xfId="27670" xr:uid="{00000000-0005-0000-0000-0000C5690000}"/>
    <cellStyle name="Normal 3 2 2 19 3 2 2" xfId="27671" xr:uid="{00000000-0005-0000-0000-0000C6690000}"/>
    <cellStyle name="Normal 3 2 2 19 3 2 2 2" xfId="27672" xr:uid="{00000000-0005-0000-0000-0000C7690000}"/>
    <cellStyle name="Normal 3 2 2 19 3 2 2 3" xfId="27673" xr:uid="{00000000-0005-0000-0000-0000C8690000}"/>
    <cellStyle name="Normal 3 2 2 19 3 2 3" xfId="27674" xr:uid="{00000000-0005-0000-0000-0000C9690000}"/>
    <cellStyle name="Normal 3 2 2 19 3 3" xfId="27675" xr:uid="{00000000-0005-0000-0000-0000CA690000}"/>
    <cellStyle name="Normal 3 2 2 19 3 3 2" xfId="27676" xr:uid="{00000000-0005-0000-0000-0000CB690000}"/>
    <cellStyle name="Normal 3 2 2 19 3 3 3" xfId="27677" xr:uid="{00000000-0005-0000-0000-0000CC690000}"/>
    <cellStyle name="Normal 3 2 2 19 3 4" xfId="27678" xr:uid="{00000000-0005-0000-0000-0000CD690000}"/>
    <cellStyle name="Normal 3 2 2 19 3 5" xfId="27679" xr:uid="{00000000-0005-0000-0000-0000CE690000}"/>
    <cellStyle name="Normal 3 2 2 19 3 6" xfId="27680" xr:uid="{00000000-0005-0000-0000-0000CF690000}"/>
    <cellStyle name="Normal 3 2 2 19 4" xfId="27681" xr:uid="{00000000-0005-0000-0000-0000D0690000}"/>
    <cellStyle name="Normal 3 2 2 19 4 2" xfId="27682" xr:uid="{00000000-0005-0000-0000-0000D1690000}"/>
    <cellStyle name="Normal 3 2 2 19 4 2 2" xfId="27683" xr:uid="{00000000-0005-0000-0000-0000D2690000}"/>
    <cellStyle name="Normal 3 2 2 19 4 2 3" xfId="27684" xr:uid="{00000000-0005-0000-0000-0000D3690000}"/>
    <cellStyle name="Normal 3 2 2 19 4 3" xfId="27685" xr:uid="{00000000-0005-0000-0000-0000D4690000}"/>
    <cellStyle name="Normal 3 2 2 19 4 4" xfId="27686" xr:uid="{00000000-0005-0000-0000-0000D5690000}"/>
    <cellStyle name="Normal 3 2 2 19 4 5" xfId="27687" xr:uid="{00000000-0005-0000-0000-0000D6690000}"/>
    <cellStyle name="Normal 3 2 2 19 5" xfId="27688" xr:uid="{00000000-0005-0000-0000-0000D7690000}"/>
    <cellStyle name="Normal 3 2 2 19 5 2" xfId="27689" xr:uid="{00000000-0005-0000-0000-0000D8690000}"/>
    <cellStyle name="Normal 3 2 2 19 5 2 2" xfId="27690" xr:uid="{00000000-0005-0000-0000-0000D9690000}"/>
    <cellStyle name="Normal 3 2 2 19 5 2 3" xfId="27691" xr:uid="{00000000-0005-0000-0000-0000DA690000}"/>
    <cellStyle name="Normal 3 2 2 19 5 3" xfId="27692" xr:uid="{00000000-0005-0000-0000-0000DB690000}"/>
    <cellStyle name="Normal 3 2 2 19 6" xfId="27693" xr:uid="{00000000-0005-0000-0000-0000DC690000}"/>
    <cellStyle name="Normal 3 2 2 19 6 2" xfId="27694" xr:uid="{00000000-0005-0000-0000-0000DD690000}"/>
    <cellStyle name="Normal 3 2 2 19 6 3" xfId="27695" xr:uid="{00000000-0005-0000-0000-0000DE690000}"/>
    <cellStyle name="Normal 3 2 2 19 7" xfId="27696" xr:uid="{00000000-0005-0000-0000-0000DF690000}"/>
    <cellStyle name="Normal 3 2 2 19 7 2" xfId="27697" xr:uid="{00000000-0005-0000-0000-0000E0690000}"/>
    <cellStyle name="Normal 3 2 2 19 7 3" xfId="27698" xr:uid="{00000000-0005-0000-0000-0000E1690000}"/>
    <cellStyle name="Normal 3 2 2 19 8" xfId="27699" xr:uid="{00000000-0005-0000-0000-0000E2690000}"/>
    <cellStyle name="Normal 3 2 2 19 8 2" xfId="27700" xr:uid="{00000000-0005-0000-0000-0000E3690000}"/>
    <cellStyle name="Normal 3 2 2 19 8 3" xfId="27701" xr:uid="{00000000-0005-0000-0000-0000E4690000}"/>
    <cellStyle name="Normal 3 2 2 19 9" xfId="27702" xr:uid="{00000000-0005-0000-0000-0000E5690000}"/>
    <cellStyle name="Normal 3 2 2 19 9 2" xfId="27703" xr:uid="{00000000-0005-0000-0000-0000E6690000}"/>
    <cellStyle name="Normal 3 2 2 19 9 3" xfId="27704" xr:uid="{00000000-0005-0000-0000-0000E7690000}"/>
    <cellStyle name="Normal 3 2 2 19_Age_Gender" xfId="27705" xr:uid="{00000000-0005-0000-0000-0000E8690000}"/>
    <cellStyle name="Normal 3 2 2 2" xfId="1470" xr:uid="{00000000-0005-0000-0000-0000E9690000}"/>
    <cellStyle name="Normal 3 2 2 2 10" xfId="27706" xr:uid="{00000000-0005-0000-0000-0000EA690000}"/>
    <cellStyle name="Normal 3 2 2 2 10 2" xfId="27707" xr:uid="{00000000-0005-0000-0000-0000EB690000}"/>
    <cellStyle name="Normal 3 2 2 2 10 3" xfId="27708" xr:uid="{00000000-0005-0000-0000-0000EC690000}"/>
    <cellStyle name="Normal 3 2 2 2 11" xfId="27709" xr:uid="{00000000-0005-0000-0000-0000ED690000}"/>
    <cellStyle name="Normal 3 2 2 2 11 2" xfId="27710" xr:uid="{00000000-0005-0000-0000-0000EE690000}"/>
    <cellStyle name="Normal 3 2 2 2 12" xfId="27711" xr:uid="{00000000-0005-0000-0000-0000EF690000}"/>
    <cellStyle name="Normal 3 2 2 2 13" xfId="27712" xr:uid="{00000000-0005-0000-0000-0000F0690000}"/>
    <cellStyle name="Normal 3 2 2 2 14" xfId="27713" xr:uid="{00000000-0005-0000-0000-0000F1690000}"/>
    <cellStyle name="Normal 3 2 2 2 15" xfId="27714" xr:uid="{00000000-0005-0000-0000-0000F2690000}"/>
    <cellStyle name="Normal 3 2 2 2 16" xfId="27715" xr:uid="{00000000-0005-0000-0000-0000F3690000}"/>
    <cellStyle name="Normal 3 2 2 2 2" xfId="1471" xr:uid="{00000000-0005-0000-0000-0000F4690000}"/>
    <cellStyle name="Normal 3 2 2 2 2 10" xfId="27716" xr:uid="{00000000-0005-0000-0000-0000F5690000}"/>
    <cellStyle name="Normal 3 2 2 2 2 11" xfId="27717" xr:uid="{00000000-0005-0000-0000-0000F6690000}"/>
    <cellStyle name="Normal 3 2 2 2 2 12" xfId="27718" xr:uid="{00000000-0005-0000-0000-0000F7690000}"/>
    <cellStyle name="Normal 3 2 2 2 2 2" xfId="1472" xr:uid="{00000000-0005-0000-0000-0000F8690000}"/>
    <cellStyle name="Normal 3 2 2 2 2 2 10" xfId="27719" xr:uid="{00000000-0005-0000-0000-0000F9690000}"/>
    <cellStyle name="Normal 3 2 2 2 2 2 10 2" xfId="27720" xr:uid="{00000000-0005-0000-0000-0000FA690000}"/>
    <cellStyle name="Normal 3 2 2 2 2 2 10 3" xfId="27721" xr:uid="{00000000-0005-0000-0000-0000FB690000}"/>
    <cellStyle name="Normal 3 2 2 2 2 2 11" xfId="27722" xr:uid="{00000000-0005-0000-0000-0000FC690000}"/>
    <cellStyle name="Normal 3 2 2 2 2 2 11 2" xfId="27723" xr:uid="{00000000-0005-0000-0000-0000FD690000}"/>
    <cellStyle name="Normal 3 2 2 2 2 2 12" xfId="27724" xr:uid="{00000000-0005-0000-0000-0000FE690000}"/>
    <cellStyle name="Normal 3 2 2 2 2 2 13" xfId="27725" xr:uid="{00000000-0005-0000-0000-0000FF690000}"/>
    <cellStyle name="Normal 3 2 2 2 2 2 14" xfId="27726" xr:uid="{00000000-0005-0000-0000-0000006A0000}"/>
    <cellStyle name="Normal 3 2 2 2 2 2 15" xfId="27727" xr:uid="{00000000-0005-0000-0000-0000016A0000}"/>
    <cellStyle name="Normal 3 2 2 2 2 2 16" xfId="27728" xr:uid="{00000000-0005-0000-0000-0000026A0000}"/>
    <cellStyle name="Normal 3 2 2 2 2 2 2" xfId="27729" xr:uid="{00000000-0005-0000-0000-0000036A0000}"/>
    <cellStyle name="Normal 3 2 2 2 2 2 2 10" xfId="27730" xr:uid="{00000000-0005-0000-0000-0000046A0000}"/>
    <cellStyle name="Normal 3 2 2 2 2 2 2 2" xfId="27731" xr:uid="{00000000-0005-0000-0000-0000056A0000}"/>
    <cellStyle name="Normal 3 2 2 2 2 2 2 2 2" xfId="27732" xr:uid="{00000000-0005-0000-0000-0000066A0000}"/>
    <cellStyle name="Normal 3 2 2 2 2 2 2 2 2 2" xfId="27733" xr:uid="{00000000-0005-0000-0000-0000076A0000}"/>
    <cellStyle name="Normal 3 2 2 2 2 2 2 2 2 2 2" xfId="27734" xr:uid="{00000000-0005-0000-0000-0000086A0000}"/>
    <cellStyle name="Normal 3 2 2 2 2 2 2 2 2 2 3" xfId="27735" xr:uid="{00000000-0005-0000-0000-0000096A0000}"/>
    <cellStyle name="Normal 3 2 2 2 2 2 2 2 2 3" xfId="27736" xr:uid="{00000000-0005-0000-0000-00000A6A0000}"/>
    <cellStyle name="Normal 3 2 2 2 2 2 2 2 3" xfId="27737" xr:uid="{00000000-0005-0000-0000-00000B6A0000}"/>
    <cellStyle name="Normal 3 2 2 2 2 2 2 2 3 2" xfId="27738" xr:uid="{00000000-0005-0000-0000-00000C6A0000}"/>
    <cellStyle name="Normal 3 2 2 2 2 2 2 2 3 3" xfId="27739" xr:uid="{00000000-0005-0000-0000-00000D6A0000}"/>
    <cellStyle name="Normal 3 2 2 2 2 2 2 2 4" xfId="27740" xr:uid="{00000000-0005-0000-0000-00000E6A0000}"/>
    <cellStyle name="Normal 3 2 2 2 2 2 2 2 5" xfId="27741" xr:uid="{00000000-0005-0000-0000-00000F6A0000}"/>
    <cellStyle name="Normal 3 2 2 2 2 2 2 2 6" xfId="27742" xr:uid="{00000000-0005-0000-0000-0000106A0000}"/>
    <cellStyle name="Normal 3 2 2 2 2 2 2 3" xfId="27743" xr:uid="{00000000-0005-0000-0000-0000116A0000}"/>
    <cellStyle name="Normal 3 2 2 2 2 2 2 3 2" xfId="27744" xr:uid="{00000000-0005-0000-0000-0000126A0000}"/>
    <cellStyle name="Normal 3 2 2 2 2 2 2 3 2 2" xfId="27745" xr:uid="{00000000-0005-0000-0000-0000136A0000}"/>
    <cellStyle name="Normal 3 2 2 2 2 2 2 3 2 3" xfId="27746" xr:uid="{00000000-0005-0000-0000-0000146A0000}"/>
    <cellStyle name="Normal 3 2 2 2 2 2 2 3 3" xfId="27747" xr:uid="{00000000-0005-0000-0000-0000156A0000}"/>
    <cellStyle name="Normal 3 2 2 2 2 2 2 4" xfId="27748" xr:uid="{00000000-0005-0000-0000-0000166A0000}"/>
    <cellStyle name="Normal 3 2 2 2 2 2 2 4 2" xfId="27749" xr:uid="{00000000-0005-0000-0000-0000176A0000}"/>
    <cellStyle name="Normal 3 2 2 2 2 2 2 4 3" xfId="27750" xr:uid="{00000000-0005-0000-0000-0000186A0000}"/>
    <cellStyle name="Normal 3 2 2 2 2 2 2 5" xfId="27751" xr:uid="{00000000-0005-0000-0000-0000196A0000}"/>
    <cellStyle name="Normal 3 2 2 2 2 2 2 5 2" xfId="27752" xr:uid="{00000000-0005-0000-0000-00001A6A0000}"/>
    <cellStyle name="Normal 3 2 2 2 2 2 2 6" xfId="27753" xr:uid="{00000000-0005-0000-0000-00001B6A0000}"/>
    <cellStyle name="Normal 3 2 2 2 2 2 2 7" xfId="27754" xr:uid="{00000000-0005-0000-0000-00001C6A0000}"/>
    <cellStyle name="Normal 3 2 2 2 2 2 2 8" xfId="27755" xr:uid="{00000000-0005-0000-0000-00001D6A0000}"/>
    <cellStyle name="Normal 3 2 2 2 2 2 2 9" xfId="27756" xr:uid="{00000000-0005-0000-0000-00001E6A0000}"/>
    <cellStyle name="Normal 3 2 2 2 2 2 2_Age_Gender" xfId="27757" xr:uid="{00000000-0005-0000-0000-00001F6A0000}"/>
    <cellStyle name="Normal 3 2 2 2 2 2 3" xfId="27758" xr:uid="{00000000-0005-0000-0000-0000206A0000}"/>
    <cellStyle name="Normal 3 2 2 2 2 2 3 2" xfId="27759" xr:uid="{00000000-0005-0000-0000-0000216A0000}"/>
    <cellStyle name="Normal 3 2 2 2 2 2 3 2 2" xfId="27760" xr:uid="{00000000-0005-0000-0000-0000226A0000}"/>
    <cellStyle name="Normal 3 2 2 2 2 2 3 2 2 2" xfId="27761" xr:uid="{00000000-0005-0000-0000-0000236A0000}"/>
    <cellStyle name="Normal 3 2 2 2 2 2 3 2 2 3" xfId="27762" xr:uid="{00000000-0005-0000-0000-0000246A0000}"/>
    <cellStyle name="Normal 3 2 2 2 2 2 3 2 3" xfId="27763" xr:uid="{00000000-0005-0000-0000-0000256A0000}"/>
    <cellStyle name="Normal 3 2 2 2 2 2 3 3" xfId="27764" xr:uid="{00000000-0005-0000-0000-0000266A0000}"/>
    <cellStyle name="Normal 3 2 2 2 2 2 3 3 2" xfId="27765" xr:uid="{00000000-0005-0000-0000-0000276A0000}"/>
    <cellStyle name="Normal 3 2 2 2 2 2 3 3 3" xfId="27766" xr:uid="{00000000-0005-0000-0000-0000286A0000}"/>
    <cellStyle name="Normal 3 2 2 2 2 2 3 4" xfId="27767" xr:uid="{00000000-0005-0000-0000-0000296A0000}"/>
    <cellStyle name="Normal 3 2 2 2 2 2 3 5" xfId="27768" xr:uid="{00000000-0005-0000-0000-00002A6A0000}"/>
    <cellStyle name="Normal 3 2 2 2 2 2 3 6" xfId="27769" xr:uid="{00000000-0005-0000-0000-00002B6A0000}"/>
    <cellStyle name="Normal 3 2 2 2 2 2 4" xfId="27770" xr:uid="{00000000-0005-0000-0000-00002C6A0000}"/>
    <cellStyle name="Normal 3 2 2 2 2 2 4 2" xfId="27771" xr:uid="{00000000-0005-0000-0000-00002D6A0000}"/>
    <cellStyle name="Normal 3 2 2 2 2 2 4 2 2" xfId="27772" xr:uid="{00000000-0005-0000-0000-00002E6A0000}"/>
    <cellStyle name="Normal 3 2 2 2 2 2 4 2 3" xfId="27773" xr:uid="{00000000-0005-0000-0000-00002F6A0000}"/>
    <cellStyle name="Normal 3 2 2 2 2 2 4 3" xfId="27774" xr:uid="{00000000-0005-0000-0000-0000306A0000}"/>
    <cellStyle name="Normal 3 2 2 2 2 2 4 4" xfId="27775" xr:uid="{00000000-0005-0000-0000-0000316A0000}"/>
    <cellStyle name="Normal 3 2 2 2 2 2 4 5" xfId="27776" xr:uid="{00000000-0005-0000-0000-0000326A0000}"/>
    <cellStyle name="Normal 3 2 2 2 2 2 5" xfId="27777" xr:uid="{00000000-0005-0000-0000-0000336A0000}"/>
    <cellStyle name="Normal 3 2 2 2 2 2 5 2" xfId="27778" xr:uid="{00000000-0005-0000-0000-0000346A0000}"/>
    <cellStyle name="Normal 3 2 2 2 2 2 5 2 2" xfId="27779" xr:uid="{00000000-0005-0000-0000-0000356A0000}"/>
    <cellStyle name="Normal 3 2 2 2 2 2 5 2 3" xfId="27780" xr:uid="{00000000-0005-0000-0000-0000366A0000}"/>
    <cellStyle name="Normal 3 2 2 2 2 2 5 3" xfId="27781" xr:uid="{00000000-0005-0000-0000-0000376A0000}"/>
    <cellStyle name="Normal 3 2 2 2 2 2 6" xfId="27782" xr:uid="{00000000-0005-0000-0000-0000386A0000}"/>
    <cellStyle name="Normal 3 2 2 2 2 2 6 2" xfId="27783" xr:uid="{00000000-0005-0000-0000-0000396A0000}"/>
    <cellStyle name="Normal 3 2 2 2 2 2 6 3" xfId="27784" xr:uid="{00000000-0005-0000-0000-00003A6A0000}"/>
    <cellStyle name="Normal 3 2 2 2 2 2 7" xfId="27785" xr:uid="{00000000-0005-0000-0000-00003B6A0000}"/>
    <cellStyle name="Normal 3 2 2 2 2 2 7 2" xfId="27786" xr:uid="{00000000-0005-0000-0000-00003C6A0000}"/>
    <cellStyle name="Normal 3 2 2 2 2 2 7 3" xfId="27787" xr:uid="{00000000-0005-0000-0000-00003D6A0000}"/>
    <cellStyle name="Normal 3 2 2 2 2 2 8" xfId="27788" xr:uid="{00000000-0005-0000-0000-00003E6A0000}"/>
    <cellStyle name="Normal 3 2 2 2 2 2 8 2" xfId="27789" xr:uid="{00000000-0005-0000-0000-00003F6A0000}"/>
    <cellStyle name="Normal 3 2 2 2 2 2 8 3" xfId="27790" xr:uid="{00000000-0005-0000-0000-0000406A0000}"/>
    <cellStyle name="Normal 3 2 2 2 2 2 9" xfId="27791" xr:uid="{00000000-0005-0000-0000-0000416A0000}"/>
    <cellStyle name="Normal 3 2 2 2 2 2 9 2" xfId="27792" xr:uid="{00000000-0005-0000-0000-0000426A0000}"/>
    <cellStyle name="Normal 3 2 2 2 2 2 9 3" xfId="27793" xr:uid="{00000000-0005-0000-0000-0000436A0000}"/>
    <cellStyle name="Normal 3 2 2 2 2 2_Age_Gender" xfId="27794" xr:uid="{00000000-0005-0000-0000-0000446A0000}"/>
    <cellStyle name="Normal 3 2 2 2 2 3" xfId="1473" xr:uid="{00000000-0005-0000-0000-0000456A0000}"/>
    <cellStyle name="Normal 3 2 2 2 2 3 10" xfId="27795" xr:uid="{00000000-0005-0000-0000-0000466A0000}"/>
    <cellStyle name="Normal 3 2 2 2 2 3 10 2" xfId="27796" xr:uid="{00000000-0005-0000-0000-0000476A0000}"/>
    <cellStyle name="Normal 3 2 2 2 2 3 10 3" xfId="27797" xr:uid="{00000000-0005-0000-0000-0000486A0000}"/>
    <cellStyle name="Normal 3 2 2 2 2 3 11" xfId="27798" xr:uid="{00000000-0005-0000-0000-0000496A0000}"/>
    <cellStyle name="Normal 3 2 2 2 2 3 11 2" xfId="27799" xr:uid="{00000000-0005-0000-0000-00004A6A0000}"/>
    <cellStyle name="Normal 3 2 2 2 2 3 12" xfId="27800" xr:uid="{00000000-0005-0000-0000-00004B6A0000}"/>
    <cellStyle name="Normal 3 2 2 2 2 3 13" xfId="27801" xr:uid="{00000000-0005-0000-0000-00004C6A0000}"/>
    <cellStyle name="Normal 3 2 2 2 2 3 14" xfId="27802" xr:uid="{00000000-0005-0000-0000-00004D6A0000}"/>
    <cellStyle name="Normal 3 2 2 2 2 3 15" xfId="27803" xr:uid="{00000000-0005-0000-0000-00004E6A0000}"/>
    <cellStyle name="Normal 3 2 2 2 2 3 16" xfId="27804" xr:uid="{00000000-0005-0000-0000-00004F6A0000}"/>
    <cellStyle name="Normal 3 2 2 2 2 3 2" xfId="27805" xr:uid="{00000000-0005-0000-0000-0000506A0000}"/>
    <cellStyle name="Normal 3 2 2 2 2 3 2 10" xfId="27806" xr:uid="{00000000-0005-0000-0000-0000516A0000}"/>
    <cellStyle name="Normal 3 2 2 2 2 3 2 2" xfId="27807" xr:uid="{00000000-0005-0000-0000-0000526A0000}"/>
    <cellStyle name="Normal 3 2 2 2 2 3 2 2 2" xfId="27808" xr:uid="{00000000-0005-0000-0000-0000536A0000}"/>
    <cellStyle name="Normal 3 2 2 2 2 3 2 2 2 2" xfId="27809" xr:uid="{00000000-0005-0000-0000-0000546A0000}"/>
    <cellStyle name="Normal 3 2 2 2 2 3 2 2 2 2 2" xfId="27810" xr:uid="{00000000-0005-0000-0000-0000556A0000}"/>
    <cellStyle name="Normal 3 2 2 2 2 3 2 2 2 2 3" xfId="27811" xr:uid="{00000000-0005-0000-0000-0000566A0000}"/>
    <cellStyle name="Normal 3 2 2 2 2 3 2 2 2 3" xfId="27812" xr:uid="{00000000-0005-0000-0000-0000576A0000}"/>
    <cellStyle name="Normal 3 2 2 2 2 3 2 2 3" xfId="27813" xr:uid="{00000000-0005-0000-0000-0000586A0000}"/>
    <cellStyle name="Normal 3 2 2 2 2 3 2 2 3 2" xfId="27814" xr:uid="{00000000-0005-0000-0000-0000596A0000}"/>
    <cellStyle name="Normal 3 2 2 2 2 3 2 2 3 3" xfId="27815" xr:uid="{00000000-0005-0000-0000-00005A6A0000}"/>
    <cellStyle name="Normal 3 2 2 2 2 3 2 2 4" xfId="27816" xr:uid="{00000000-0005-0000-0000-00005B6A0000}"/>
    <cellStyle name="Normal 3 2 2 2 2 3 2 2 5" xfId="27817" xr:uid="{00000000-0005-0000-0000-00005C6A0000}"/>
    <cellStyle name="Normal 3 2 2 2 2 3 2 2 6" xfId="27818" xr:uid="{00000000-0005-0000-0000-00005D6A0000}"/>
    <cellStyle name="Normal 3 2 2 2 2 3 2 3" xfId="27819" xr:uid="{00000000-0005-0000-0000-00005E6A0000}"/>
    <cellStyle name="Normal 3 2 2 2 2 3 2 3 2" xfId="27820" xr:uid="{00000000-0005-0000-0000-00005F6A0000}"/>
    <cellStyle name="Normal 3 2 2 2 2 3 2 3 2 2" xfId="27821" xr:uid="{00000000-0005-0000-0000-0000606A0000}"/>
    <cellStyle name="Normal 3 2 2 2 2 3 2 3 2 3" xfId="27822" xr:uid="{00000000-0005-0000-0000-0000616A0000}"/>
    <cellStyle name="Normal 3 2 2 2 2 3 2 3 3" xfId="27823" xr:uid="{00000000-0005-0000-0000-0000626A0000}"/>
    <cellStyle name="Normal 3 2 2 2 2 3 2 4" xfId="27824" xr:uid="{00000000-0005-0000-0000-0000636A0000}"/>
    <cellStyle name="Normal 3 2 2 2 2 3 2 4 2" xfId="27825" xr:uid="{00000000-0005-0000-0000-0000646A0000}"/>
    <cellStyle name="Normal 3 2 2 2 2 3 2 4 3" xfId="27826" xr:uid="{00000000-0005-0000-0000-0000656A0000}"/>
    <cellStyle name="Normal 3 2 2 2 2 3 2 5" xfId="27827" xr:uid="{00000000-0005-0000-0000-0000666A0000}"/>
    <cellStyle name="Normal 3 2 2 2 2 3 2 5 2" xfId="27828" xr:uid="{00000000-0005-0000-0000-0000676A0000}"/>
    <cellStyle name="Normal 3 2 2 2 2 3 2 6" xfId="27829" xr:uid="{00000000-0005-0000-0000-0000686A0000}"/>
    <cellStyle name="Normal 3 2 2 2 2 3 2 7" xfId="27830" xr:uid="{00000000-0005-0000-0000-0000696A0000}"/>
    <cellStyle name="Normal 3 2 2 2 2 3 2 8" xfId="27831" xr:uid="{00000000-0005-0000-0000-00006A6A0000}"/>
    <cellStyle name="Normal 3 2 2 2 2 3 2 9" xfId="27832" xr:uid="{00000000-0005-0000-0000-00006B6A0000}"/>
    <cellStyle name="Normal 3 2 2 2 2 3 2_Age_Gender" xfId="27833" xr:uid="{00000000-0005-0000-0000-00006C6A0000}"/>
    <cellStyle name="Normal 3 2 2 2 2 3 3" xfId="27834" xr:uid="{00000000-0005-0000-0000-00006D6A0000}"/>
    <cellStyle name="Normal 3 2 2 2 2 3 3 2" xfId="27835" xr:uid="{00000000-0005-0000-0000-00006E6A0000}"/>
    <cellStyle name="Normal 3 2 2 2 2 3 3 2 2" xfId="27836" xr:uid="{00000000-0005-0000-0000-00006F6A0000}"/>
    <cellStyle name="Normal 3 2 2 2 2 3 3 2 2 2" xfId="27837" xr:uid="{00000000-0005-0000-0000-0000706A0000}"/>
    <cellStyle name="Normal 3 2 2 2 2 3 3 2 2 3" xfId="27838" xr:uid="{00000000-0005-0000-0000-0000716A0000}"/>
    <cellStyle name="Normal 3 2 2 2 2 3 3 2 3" xfId="27839" xr:uid="{00000000-0005-0000-0000-0000726A0000}"/>
    <cellStyle name="Normal 3 2 2 2 2 3 3 3" xfId="27840" xr:uid="{00000000-0005-0000-0000-0000736A0000}"/>
    <cellStyle name="Normal 3 2 2 2 2 3 3 3 2" xfId="27841" xr:uid="{00000000-0005-0000-0000-0000746A0000}"/>
    <cellStyle name="Normal 3 2 2 2 2 3 3 3 3" xfId="27842" xr:uid="{00000000-0005-0000-0000-0000756A0000}"/>
    <cellStyle name="Normal 3 2 2 2 2 3 3 4" xfId="27843" xr:uid="{00000000-0005-0000-0000-0000766A0000}"/>
    <cellStyle name="Normal 3 2 2 2 2 3 3 5" xfId="27844" xr:uid="{00000000-0005-0000-0000-0000776A0000}"/>
    <cellStyle name="Normal 3 2 2 2 2 3 3 6" xfId="27845" xr:uid="{00000000-0005-0000-0000-0000786A0000}"/>
    <cellStyle name="Normal 3 2 2 2 2 3 4" xfId="27846" xr:uid="{00000000-0005-0000-0000-0000796A0000}"/>
    <cellStyle name="Normal 3 2 2 2 2 3 4 2" xfId="27847" xr:uid="{00000000-0005-0000-0000-00007A6A0000}"/>
    <cellStyle name="Normal 3 2 2 2 2 3 4 2 2" xfId="27848" xr:uid="{00000000-0005-0000-0000-00007B6A0000}"/>
    <cellStyle name="Normal 3 2 2 2 2 3 4 2 3" xfId="27849" xr:uid="{00000000-0005-0000-0000-00007C6A0000}"/>
    <cellStyle name="Normal 3 2 2 2 2 3 4 3" xfId="27850" xr:uid="{00000000-0005-0000-0000-00007D6A0000}"/>
    <cellStyle name="Normal 3 2 2 2 2 3 4 4" xfId="27851" xr:uid="{00000000-0005-0000-0000-00007E6A0000}"/>
    <cellStyle name="Normal 3 2 2 2 2 3 4 5" xfId="27852" xr:uid="{00000000-0005-0000-0000-00007F6A0000}"/>
    <cellStyle name="Normal 3 2 2 2 2 3 5" xfId="27853" xr:uid="{00000000-0005-0000-0000-0000806A0000}"/>
    <cellStyle name="Normal 3 2 2 2 2 3 5 2" xfId="27854" xr:uid="{00000000-0005-0000-0000-0000816A0000}"/>
    <cellStyle name="Normal 3 2 2 2 2 3 5 2 2" xfId="27855" xr:uid="{00000000-0005-0000-0000-0000826A0000}"/>
    <cellStyle name="Normal 3 2 2 2 2 3 5 2 3" xfId="27856" xr:uid="{00000000-0005-0000-0000-0000836A0000}"/>
    <cellStyle name="Normal 3 2 2 2 2 3 5 3" xfId="27857" xr:uid="{00000000-0005-0000-0000-0000846A0000}"/>
    <cellStyle name="Normal 3 2 2 2 2 3 6" xfId="27858" xr:uid="{00000000-0005-0000-0000-0000856A0000}"/>
    <cellStyle name="Normal 3 2 2 2 2 3 6 2" xfId="27859" xr:uid="{00000000-0005-0000-0000-0000866A0000}"/>
    <cellStyle name="Normal 3 2 2 2 2 3 6 3" xfId="27860" xr:uid="{00000000-0005-0000-0000-0000876A0000}"/>
    <cellStyle name="Normal 3 2 2 2 2 3 7" xfId="27861" xr:uid="{00000000-0005-0000-0000-0000886A0000}"/>
    <cellStyle name="Normal 3 2 2 2 2 3 7 2" xfId="27862" xr:uid="{00000000-0005-0000-0000-0000896A0000}"/>
    <cellStyle name="Normal 3 2 2 2 2 3 7 3" xfId="27863" xr:uid="{00000000-0005-0000-0000-00008A6A0000}"/>
    <cellStyle name="Normal 3 2 2 2 2 3 8" xfId="27864" xr:uid="{00000000-0005-0000-0000-00008B6A0000}"/>
    <cellStyle name="Normal 3 2 2 2 2 3 8 2" xfId="27865" xr:uid="{00000000-0005-0000-0000-00008C6A0000}"/>
    <cellStyle name="Normal 3 2 2 2 2 3 8 3" xfId="27866" xr:uid="{00000000-0005-0000-0000-00008D6A0000}"/>
    <cellStyle name="Normal 3 2 2 2 2 3 9" xfId="27867" xr:uid="{00000000-0005-0000-0000-00008E6A0000}"/>
    <cellStyle name="Normal 3 2 2 2 2 3 9 2" xfId="27868" xr:uid="{00000000-0005-0000-0000-00008F6A0000}"/>
    <cellStyle name="Normal 3 2 2 2 2 3 9 3" xfId="27869" xr:uid="{00000000-0005-0000-0000-0000906A0000}"/>
    <cellStyle name="Normal 3 2 2 2 2 3_Age_Gender" xfId="27870" xr:uid="{00000000-0005-0000-0000-0000916A0000}"/>
    <cellStyle name="Normal 3 2 2 2 2 4" xfId="1474" xr:uid="{00000000-0005-0000-0000-0000926A0000}"/>
    <cellStyle name="Normal 3 2 2 2 2 4 10" xfId="27871" xr:uid="{00000000-0005-0000-0000-0000936A0000}"/>
    <cellStyle name="Normal 3 2 2 2 2 4 10 2" xfId="27872" xr:uid="{00000000-0005-0000-0000-0000946A0000}"/>
    <cellStyle name="Normal 3 2 2 2 2 4 10 3" xfId="27873" xr:uid="{00000000-0005-0000-0000-0000956A0000}"/>
    <cellStyle name="Normal 3 2 2 2 2 4 11" xfId="27874" xr:uid="{00000000-0005-0000-0000-0000966A0000}"/>
    <cellStyle name="Normal 3 2 2 2 2 4 11 2" xfId="27875" xr:uid="{00000000-0005-0000-0000-0000976A0000}"/>
    <cellStyle name="Normal 3 2 2 2 2 4 12" xfId="27876" xr:uid="{00000000-0005-0000-0000-0000986A0000}"/>
    <cellStyle name="Normal 3 2 2 2 2 4 13" xfId="27877" xr:uid="{00000000-0005-0000-0000-0000996A0000}"/>
    <cellStyle name="Normal 3 2 2 2 2 4 14" xfId="27878" xr:uid="{00000000-0005-0000-0000-00009A6A0000}"/>
    <cellStyle name="Normal 3 2 2 2 2 4 15" xfId="27879" xr:uid="{00000000-0005-0000-0000-00009B6A0000}"/>
    <cellStyle name="Normal 3 2 2 2 2 4 16" xfId="27880" xr:uid="{00000000-0005-0000-0000-00009C6A0000}"/>
    <cellStyle name="Normal 3 2 2 2 2 4 2" xfId="27881" xr:uid="{00000000-0005-0000-0000-00009D6A0000}"/>
    <cellStyle name="Normal 3 2 2 2 2 4 2 10" xfId="27882" xr:uid="{00000000-0005-0000-0000-00009E6A0000}"/>
    <cellStyle name="Normal 3 2 2 2 2 4 2 2" xfId="27883" xr:uid="{00000000-0005-0000-0000-00009F6A0000}"/>
    <cellStyle name="Normal 3 2 2 2 2 4 2 2 2" xfId="27884" xr:uid="{00000000-0005-0000-0000-0000A06A0000}"/>
    <cellStyle name="Normal 3 2 2 2 2 4 2 2 2 2" xfId="27885" xr:uid="{00000000-0005-0000-0000-0000A16A0000}"/>
    <cellStyle name="Normal 3 2 2 2 2 4 2 2 2 2 2" xfId="27886" xr:uid="{00000000-0005-0000-0000-0000A26A0000}"/>
    <cellStyle name="Normal 3 2 2 2 2 4 2 2 2 2 3" xfId="27887" xr:uid="{00000000-0005-0000-0000-0000A36A0000}"/>
    <cellStyle name="Normal 3 2 2 2 2 4 2 2 2 3" xfId="27888" xr:uid="{00000000-0005-0000-0000-0000A46A0000}"/>
    <cellStyle name="Normal 3 2 2 2 2 4 2 2 3" xfId="27889" xr:uid="{00000000-0005-0000-0000-0000A56A0000}"/>
    <cellStyle name="Normal 3 2 2 2 2 4 2 2 3 2" xfId="27890" xr:uid="{00000000-0005-0000-0000-0000A66A0000}"/>
    <cellStyle name="Normal 3 2 2 2 2 4 2 2 3 3" xfId="27891" xr:uid="{00000000-0005-0000-0000-0000A76A0000}"/>
    <cellStyle name="Normal 3 2 2 2 2 4 2 2 4" xfId="27892" xr:uid="{00000000-0005-0000-0000-0000A86A0000}"/>
    <cellStyle name="Normal 3 2 2 2 2 4 2 2 5" xfId="27893" xr:uid="{00000000-0005-0000-0000-0000A96A0000}"/>
    <cellStyle name="Normal 3 2 2 2 2 4 2 2 6" xfId="27894" xr:uid="{00000000-0005-0000-0000-0000AA6A0000}"/>
    <cellStyle name="Normal 3 2 2 2 2 4 2 3" xfId="27895" xr:uid="{00000000-0005-0000-0000-0000AB6A0000}"/>
    <cellStyle name="Normal 3 2 2 2 2 4 2 3 2" xfId="27896" xr:uid="{00000000-0005-0000-0000-0000AC6A0000}"/>
    <cellStyle name="Normal 3 2 2 2 2 4 2 3 2 2" xfId="27897" xr:uid="{00000000-0005-0000-0000-0000AD6A0000}"/>
    <cellStyle name="Normal 3 2 2 2 2 4 2 3 2 3" xfId="27898" xr:uid="{00000000-0005-0000-0000-0000AE6A0000}"/>
    <cellStyle name="Normal 3 2 2 2 2 4 2 3 3" xfId="27899" xr:uid="{00000000-0005-0000-0000-0000AF6A0000}"/>
    <cellStyle name="Normal 3 2 2 2 2 4 2 4" xfId="27900" xr:uid="{00000000-0005-0000-0000-0000B06A0000}"/>
    <cellStyle name="Normal 3 2 2 2 2 4 2 4 2" xfId="27901" xr:uid="{00000000-0005-0000-0000-0000B16A0000}"/>
    <cellStyle name="Normal 3 2 2 2 2 4 2 4 3" xfId="27902" xr:uid="{00000000-0005-0000-0000-0000B26A0000}"/>
    <cellStyle name="Normal 3 2 2 2 2 4 2 5" xfId="27903" xr:uid="{00000000-0005-0000-0000-0000B36A0000}"/>
    <cellStyle name="Normal 3 2 2 2 2 4 2 5 2" xfId="27904" xr:uid="{00000000-0005-0000-0000-0000B46A0000}"/>
    <cellStyle name="Normal 3 2 2 2 2 4 2 6" xfId="27905" xr:uid="{00000000-0005-0000-0000-0000B56A0000}"/>
    <cellStyle name="Normal 3 2 2 2 2 4 2 7" xfId="27906" xr:uid="{00000000-0005-0000-0000-0000B66A0000}"/>
    <cellStyle name="Normal 3 2 2 2 2 4 2 8" xfId="27907" xr:uid="{00000000-0005-0000-0000-0000B76A0000}"/>
    <cellStyle name="Normal 3 2 2 2 2 4 2 9" xfId="27908" xr:uid="{00000000-0005-0000-0000-0000B86A0000}"/>
    <cellStyle name="Normal 3 2 2 2 2 4 2_Age_Gender" xfId="27909" xr:uid="{00000000-0005-0000-0000-0000B96A0000}"/>
    <cellStyle name="Normal 3 2 2 2 2 4 3" xfId="27910" xr:uid="{00000000-0005-0000-0000-0000BA6A0000}"/>
    <cellStyle name="Normal 3 2 2 2 2 4 3 2" xfId="27911" xr:uid="{00000000-0005-0000-0000-0000BB6A0000}"/>
    <cellStyle name="Normal 3 2 2 2 2 4 3 2 2" xfId="27912" xr:uid="{00000000-0005-0000-0000-0000BC6A0000}"/>
    <cellStyle name="Normal 3 2 2 2 2 4 3 2 2 2" xfId="27913" xr:uid="{00000000-0005-0000-0000-0000BD6A0000}"/>
    <cellStyle name="Normal 3 2 2 2 2 4 3 2 2 3" xfId="27914" xr:uid="{00000000-0005-0000-0000-0000BE6A0000}"/>
    <cellStyle name="Normal 3 2 2 2 2 4 3 2 3" xfId="27915" xr:uid="{00000000-0005-0000-0000-0000BF6A0000}"/>
    <cellStyle name="Normal 3 2 2 2 2 4 3 3" xfId="27916" xr:uid="{00000000-0005-0000-0000-0000C06A0000}"/>
    <cellStyle name="Normal 3 2 2 2 2 4 3 3 2" xfId="27917" xr:uid="{00000000-0005-0000-0000-0000C16A0000}"/>
    <cellStyle name="Normal 3 2 2 2 2 4 3 3 3" xfId="27918" xr:uid="{00000000-0005-0000-0000-0000C26A0000}"/>
    <cellStyle name="Normal 3 2 2 2 2 4 3 4" xfId="27919" xr:uid="{00000000-0005-0000-0000-0000C36A0000}"/>
    <cellStyle name="Normal 3 2 2 2 2 4 3 5" xfId="27920" xr:uid="{00000000-0005-0000-0000-0000C46A0000}"/>
    <cellStyle name="Normal 3 2 2 2 2 4 3 6" xfId="27921" xr:uid="{00000000-0005-0000-0000-0000C56A0000}"/>
    <cellStyle name="Normal 3 2 2 2 2 4 4" xfId="27922" xr:uid="{00000000-0005-0000-0000-0000C66A0000}"/>
    <cellStyle name="Normal 3 2 2 2 2 4 4 2" xfId="27923" xr:uid="{00000000-0005-0000-0000-0000C76A0000}"/>
    <cellStyle name="Normal 3 2 2 2 2 4 4 2 2" xfId="27924" xr:uid="{00000000-0005-0000-0000-0000C86A0000}"/>
    <cellStyle name="Normal 3 2 2 2 2 4 4 2 3" xfId="27925" xr:uid="{00000000-0005-0000-0000-0000C96A0000}"/>
    <cellStyle name="Normal 3 2 2 2 2 4 4 3" xfId="27926" xr:uid="{00000000-0005-0000-0000-0000CA6A0000}"/>
    <cellStyle name="Normal 3 2 2 2 2 4 4 4" xfId="27927" xr:uid="{00000000-0005-0000-0000-0000CB6A0000}"/>
    <cellStyle name="Normal 3 2 2 2 2 4 4 5" xfId="27928" xr:uid="{00000000-0005-0000-0000-0000CC6A0000}"/>
    <cellStyle name="Normal 3 2 2 2 2 4 5" xfId="27929" xr:uid="{00000000-0005-0000-0000-0000CD6A0000}"/>
    <cellStyle name="Normal 3 2 2 2 2 4 5 2" xfId="27930" xr:uid="{00000000-0005-0000-0000-0000CE6A0000}"/>
    <cellStyle name="Normal 3 2 2 2 2 4 5 2 2" xfId="27931" xr:uid="{00000000-0005-0000-0000-0000CF6A0000}"/>
    <cellStyle name="Normal 3 2 2 2 2 4 5 2 3" xfId="27932" xr:uid="{00000000-0005-0000-0000-0000D06A0000}"/>
    <cellStyle name="Normal 3 2 2 2 2 4 5 3" xfId="27933" xr:uid="{00000000-0005-0000-0000-0000D16A0000}"/>
    <cellStyle name="Normal 3 2 2 2 2 4 6" xfId="27934" xr:uid="{00000000-0005-0000-0000-0000D26A0000}"/>
    <cellStyle name="Normal 3 2 2 2 2 4 6 2" xfId="27935" xr:uid="{00000000-0005-0000-0000-0000D36A0000}"/>
    <cellStyle name="Normal 3 2 2 2 2 4 6 3" xfId="27936" xr:uid="{00000000-0005-0000-0000-0000D46A0000}"/>
    <cellStyle name="Normal 3 2 2 2 2 4 7" xfId="27937" xr:uid="{00000000-0005-0000-0000-0000D56A0000}"/>
    <cellStyle name="Normal 3 2 2 2 2 4 7 2" xfId="27938" xr:uid="{00000000-0005-0000-0000-0000D66A0000}"/>
    <cellStyle name="Normal 3 2 2 2 2 4 7 3" xfId="27939" xr:uid="{00000000-0005-0000-0000-0000D76A0000}"/>
    <cellStyle name="Normal 3 2 2 2 2 4 8" xfId="27940" xr:uid="{00000000-0005-0000-0000-0000D86A0000}"/>
    <cellStyle name="Normal 3 2 2 2 2 4 8 2" xfId="27941" xr:uid="{00000000-0005-0000-0000-0000D96A0000}"/>
    <cellStyle name="Normal 3 2 2 2 2 4 8 3" xfId="27942" xr:uid="{00000000-0005-0000-0000-0000DA6A0000}"/>
    <cellStyle name="Normal 3 2 2 2 2 4 9" xfId="27943" xr:uid="{00000000-0005-0000-0000-0000DB6A0000}"/>
    <cellStyle name="Normal 3 2 2 2 2 4 9 2" xfId="27944" xr:uid="{00000000-0005-0000-0000-0000DC6A0000}"/>
    <cellStyle name="Normal 3 2 2 2 2 4 9 3" xfId="27945" xr:uid="{00000000-0005-0000-0000-0000DD6A0000}"/>
    <cellStyle name="Normal 3 2 2 2 2 4_Age_Gender" xfId="27946" xr:uid="{00000000-0005-0000-0000-0000DE6A0000}"/>
    <cellStyle name="Normal 3 2 2 2 2 5" xfId="27947" xr:uid="{00000000-0005-0000-0000-0000DF6A0000}"/>
    <cellStyle name="Normal 3 2 2 2 2 6" xfId="27948" xr:uid="{00000000-0005-0000-0000-0000E06A0000}"/>
    <cellStyle name="Normal 3 2 2 2 2 7" xfId="27949" xr:uid="{00000000-0005-0000-0000-0000E16A0000}"/>
    <cellStyle name="Normal 3 2 2 2 2 8" xfId="27950" xr:uid="{00000000-0005-0000-0000-0000E26A0000}"/>
    <cellStyle name="Normal 3 2 2 2 2 9" xfId="27951" xr:uid="{00000000-0005-0000-0000-0000E36A0000}"/>
    <cellStyle name="Normal 3 2 2 2 3" xfId="1475" xr:uid="{00000000-0005-0000-0000-0000E46A0000}"/>
    <cellStyle name="Normal 3 2 2 2 3 2" xfId="27952" xr:uid="{00000000-0005-0000-0000-0000E56A0000}"/>
    <cellStyle name="Normal 3 2 2 2 3 3" xfId="27953" xr:uid="{00000000-0005-0000-0000-0000E66A0000}"/>
    <cellStyle name="Normal 3 2 2 2 3 4" xfId="27954" xr:uid="{00000000-0005-0000-0000-0000E76A0000}"/>
    <cellStyle name="Normal 3 2 2 2 4" xfId="1476" xr:uid="{00000000-0005-0000-0000-0000E86A0000}"/>
    <cellStyle name="Normal 3 2 2 2 4 2" xfId="27955" xr:uid="{00000000-0005-0000-0000-0000E96A0000}"/>
    <cellStyle name="Normal 3 2 2 2 4 3" xfId="27956" xr:uid="{00000000-0005-0000-0000-0000EA6A0000}"/>
    <cellStyle name="Normal 3 2 2 2 4 4" xfId="27957" xr:uid="{00000000-0005-0000-0000-0000EB6A0000}"/>
    <cellStyle name="Normal 3 2 2 2 5" xfId="27958" xr:uid="{00000000-0005-0000-0000-0000EC6A0000}"/>
    <cellStyle name="Normal 3 2 2 2 5 10" xfId="27959" xr:uid="{00000000-0005-0000-0000-0000ED6A0000}"/>
    <cellStyle name="Normal 3 2 2 2 5 2" xfId="27960" xr:uid="{00000000-0005-0000-0000-0000EE6A0000}"/>
    <cellStyle name="Normal 3 2 2 2 5 2 2" xfId="27961" xr:uid="{00000000-0005-0000-0000-0000EF6A0000}"/>
    <cellStyle name="Normal 3 2 2 2 5 2 2 2" xfId="27962" xr:uid="{00000000-0005-0000-0000-0000F06A0000}"/>
    <cellStyle name="Normal 3 2 2 2 5 2 2 2 2" xfId="27963" xr:uid="{00000000-0005-0000-0000-0000F16A0000}"/>
    <cellStyle name="Normal 3 2 2 2 5 2 2 2 3" xfId="27964" xr:uid="{00000000-0005-0000-0000-0000F26A0000}"/>
    <cellStyle name="Normal 3 2 2 2 5 2 2 3" xfId="27965" xr:uid="{00000000-0005-0000-0000-0000F36A0000}"/>
    <cellStyle name="Normal 3 2 2 2 5 2 3" xfId="27966" xr:uid="{00000000-0005-0000-0000-0000F46A0000}"/>
    <cellStyle name="Normal 3 2 2 2 5 2 3 2" xfId="27967" xr:uid="{00000000-0005-0000-0000-0000F56A0000}"/>
    <cellStyle name="Normal 3 2 2 2 5 2 3 3" xfId="27968" xr:uid="{00000000-0005-0000-0000-0000F66A0000}"/>
    <cellStyle name="Normal 3 2 2 2 5 2 4" xfId="27969" xr:uid="{00000000-0005-0000-0000-0000F76A0000}"/>
    <cellStyle name="Normal 3 2 2 2 5 2 5" xfId="27970" xr:uid="{00000000-0005-0000-0000-0000F86A0000}"/>
    <cellStyle name="Normal 3 2 2 2 5 2 6" xfId="27971" xr:uid="{00000000-0005-0000-0000-0000F96A0000}"/>
    <cellStyle name="Normal 3 2 2 2 5 3" xfId="27972" xr:uid="{00000000-0005-0000-0000-0000FA6A0000}"/>
    <cellStyle name="Normal 3 2 2 2 5 3 2" xfId="27973" xr:uid="{00000000-0005-0000-0000-0000FB6A0000}"/>
    <cellStyle name="Normal 3 2 2 2 5 3 2 2" xfId="27974" xr:uid="{00000000-0005-0000-0000-0000FC6A0000}"/>
    <cellStyle name="Normal 3 2 2 2 5 3 2 3" xfId="27975" xr:uid="{00000000-0005-0000-0000-0000FD6A0000}"/>
    <cellStyle name="Normal 3 2 2 2 5 3 3" xfId="27976" xr:uid="{00000000-0005-0000-0000-0000FE6A0000}"/>
    <cellStyle name="Normal 3 2 2 2 5 4" xfId="27977" xr:uid="{00000000-0005-0000-0000-0000FF6A0000}"/>
    <cellStyle name="Normal 3 2 2 2 5 4 2" xfId="27978" xr:uid="{00000000-0005-0000-0000-0000006B0000}"/>
    <cellStyle name="Normal 3 2 2 2 5 4 3" xfId="27979" xr:uid="{00000000-0005-0000-0000-0000016B0000}"/>
    <cellStyle name="Normal 3 2 2 2 5 5" xfId="27980" xr:uid="{00000000-0005-0000-0000-0000026B0000}"/>
    <cellStyle name="Normal 3 2 2 2 5 5 2" xfId="27981" xr:uid="{00000000-0005-0000-0000-0000036B0000}"/>
    <cellStyle name="Normal 3 2 2 2 5 6" xfId="27982" xr:uid="{00000000-0005-0000-0000-0000046B0000}"/>
    <cellStyle name="Normal 3 2 2 2 5 7" xfId="27983" xr:uid="{00000000-0005-0000-0000-0000056B0000}"/>
    <cellStyle name="Normal 3 2 2 2 5 8" xfId="27984" xr:uid="{00000000-0005-0000-0000-0000066B0000}"/>
    <cellStyle name="Normal 3 2 2 2 5 9" xfId="27985" xr:uid="{00000000-0005-0000-0000-0000076B0000}"/>
    <cellStyle name="Normal 3 2 2 2 5_Age_Gender" xfId="27986" xr:uid="{00000000-0005-0000-0000-0000086B0000}"/>
    <cellStyle name="Normal 3 2 2 2 6" xfId="27987" xr:uid="{00000000-0005-0000-0000-0000096B0000}"/>
    <cellStyle name="Normal 3 2 2 2 6 2" xfId="27988" xr:uid="{00000000-0005-0000-0000-00000A6B0000}"/>
    <cellStyle name="Normal 3 2 2 2 6 2 2" xfId="27989" xr:uid="{00000000-0005-0000-0000-00000B6B0000}"/>
    <cellStyle name="Normal 3 2 2 2 6 2 2 2" xfId="27990" xr:uid="{00000000-0005-0000-0000-00000C6B0000}"/>
    <cellStyle name="Normal 3 2 2 2 6 2 2 3" xfId="27991" xr:uid="{00000000-0005-0000-0000-00000D6B0000}"/>
    <cellStyle name="Normal 3 2 2 2 6 2 3" xfId="27992" xr:uid="{00000000-0005-0000-0000-00000E6B0000}"/>
    <cellStyle name="Normal 3 2 2 2 6 3" xfId="27993" xr:uid="{00000000-0005-0000-0000-00000F6B0000}"/>
    <cellStyle name="Normal 3 2 2 2 6 3 2" xfId="27994" xr:uid="{00000000-0005-0000-0000-0000106B0000}"/>
    <cellStyle name="Normal 3 2 2 2 6 3 3" xfId="27995" xr:uid="{00000000-0005-0000-0000-0000116B0000}"/>
    <cellStyle name="Normal 3 2 2 2 6 4" xfId="27996" xr:uid="{00000000-0005-0000-0000-0000126B0000}"/>
    <cellStyle name="Normal 3 2 2 2 6 5" xfId="27997" xr:uid="{00000000-0005-0000-0000-0000136B0000}"/>
    <cellStyle name="Normal 3 2 2 2 6 6" xfId="27998" xr:uid="{00000000-0005-0000-0000-0000146B0000}"/>
    <cellStyle name="Normal 3 2 2 2 7" xfId="27999" xr:uid="{00000000-0005-0000-0000-0000156B0000}"/>
    <cellStyle name="Normal 3 2 2 2 7 2" xfId="28000" xr:uid="{00000000-0005-0000-0000-0000166B0000}"/>
    <cellStyle name="Normal 3 2 2 2 7 2 2" xfId="28001" xr:uid="{00000000-0005-0000-0000-0000176B0000}"/>
    <cellStyle name="Normal 3 2 2 2 7 2 3" xfId="28002" xr:uid="{00000000-0005-0000-0000-0000186B0000}"/>
    <cellStyle name="Normal 3 2 2 2 7 3" xfId="28003" xr:uid="{00000000-0005-0000-0000-0000196B0000}"/>
    <cellStyle name="Normal 3 2 2 2 7 4" xfId="28004" xr:uid="{00000000-0005-0000-0000-00001A6B0000}"/>
    <cellStyle name="Normal 3 2 2 2 7 5" xfId="28005" xr:uid="{00000000-0005-0000-0000-00001B6B0000}"/>
    <cellStyle name="Normal 3 2 2 2 8" xfId="28006" xr:uid="{00000000-0005-0000-0000-00001C6B0000}"/>
    <cellStyle name="Normal 3 2 2 2 8 2" xfId="28007" xr:uid="{00000000-0005-0000-0000-00001D6B0000}"/>
    <cellStyle name="Normal 3 2 2 2 8 2 2" xfId="28008" xr:uid="{00000000-0005-0000-0000-00001E6B0000}"/>
    <cellStyle name="Normal 3 2 2 2 8 2 3" xfId="28009" xr:uid="{00000000-0005-0000-0000-00001F6B0000}"/>
    <cellStyle name="Normal 3 2 2 2 8 3" xfId="28010" xr:uid="{00000000-0005-0000-0000-0000206B0000}"/>
    <cellStyle name="Normal 3 2 2 2 9" xfId="28011" xr:uid="{00000000-0005-0000-0000-0000216B0000}"/>
    <cellStyle name="Normal 3 2 2 2 9 2" xfId="28012" xr:uid="{00000000-0005-0000-0000-0000226B0000}"/>
    <cellStyle name="Normal 3 2 2 2 9 3" xfId="28013" xr:uid="{00000000-0005-0000-0000-0000236B0000}"/>
    <cellStyle name="Normal 3 2 2 2_Age_Gender" xfId="28014" xr:uid="{00000000-0005-0000-0000-0000246B0000}"/>
    <cellStyle name="Normal 3 2 2 20" xfId="1477" xr:uid="{00000000-0005-0000-0000-0000256B0000}"/>
    <cellStyle name="Normal 3 2 2 20 10" xfId="28015" xr:uid="{00000000-0005-0000-0000-0000266B0000}"/>
    <cellStyle name="Normal 3 2 2 20 10 2" xfId="28016" xr:uid="{00000000-0005-0000-0000-0000276B0000}"/>
    <cellStyle name="Normal 3 2 2 20 10 3" xfId="28017" xr:uid="{00000000-0005-0000-0000-0000286B0000}"/>
    <cellStyle name="Normal 3 2 2 20 11" xfId="28018" xr:uid="{00000000-0005-0000-0000-0000296B0000}"/>
    <cellStyle name="Normal 3 2 2 20 11 2" xfId="28019" xr:uid="{00000000-0005-0000-0000-00002A6B0000}"/>
    <cellStyle name="Normal 3 2 2 20 12" xfId="28020" xr:uid="{00000000-0005-0000-0000-00002B6B0000}"/>
    <cellStyle name="Normal 3 2 2 20 13" xfId="28021" xr:uid="{00000000-0005-0000-0000-00002C6B0000}"/>
    <cellStyle name="Normal 3 2 2 20 14" xfId="28022" xr:uid="{00000000-0005-0000-0000-00002D6B0000}"/>
    <cellStyle name="Normal 3 2 2 20 15" xfId="28023" xr:uid="{00000000-0005-0000-0000-00002E6B0000}"/>
    <cellStyle name="Normal 3 2 2 20 16" xfId="28024" xr:uid="{00000000-0005-0000-0000-00002F6B0000}"/>
    <cellStyle name="Normal 3 2 2 20 2" xfId="28025" xr:uid="{00000000-0005-0000-0000-0000306B0000}"/>
    <cellStyle name="Normal 3 2 2 20 2 10" xfId="28026" xr:uid="{00000000-0005-0000-0000-0000316B0000}"/>
    <cellStyle name="Normal 3 2 2 20 2 2" xfId="28027" xr:uid="{00000000-0005-0000-0000-0000326B0000}"/>
    <cellStyle name="Normal 3 2 2 20 2 2 2" xfId="28028" xr:uid="{00000000-0005-0000-0000-0000336B0000}"/>
    <cellStyle name="Normal 3 2 2 20 2 2 2 2" xfId="28029" xr:uid="{00000000-0005-0000-0000-0000346B0000}"/>
    <cellStyle name="Normal 3 2 2 20 2 2 2 2 2" xfId="28030" xr:uid="{00000000-0005-0000-0000-0000356B0000}"/>
    <cellStyle name="Normal 3 2 2 20 2 2 2 2 3" xfId="28031" xr:uid="{00000000-0005-0000-0000-0000366B0000}"/>
    <cellStyle name="Normal 3 2 2 20 2 2 2 3" xfId="28032" xr:uid="{00000000-0005-0000-0000-0000376B0000}"/>
    <cellStyle name="Normal 3 2 2 20 2 2 3" xfId="28033" xr:uid="{00000000-0005-0000-0000-0000386B0000}"/>
    <cellStyle name="Normal 3 2 2 20 2 2 3 2" xfId="28034" xr:uid="{00000000-0005-0000-0000-0000396B0000}"/>
    <cellStyle name="Normal 3 2 2 20 2 2 3 3" xfId="28035" xr:uid="{00000000-0005-0000-0000-00003A6B0000}"/>
    <cellStyle name="Normal 3 2 2 20 2 2 4" xfId="28036" xr:uid="{00000000-0005-0000-0000-00003B6B0000}"/>
    <cellStyle name="Normal 3 2 2 20 2 2 5" xfId="28037" xr:uid="{00000000-0005-0000-0000-00003C6B0000}"/>
    <cellStyle name="Normal 3 2 2 20 2 2 6" xfId="28038" xr:uid="{00000000-0005-0000-0000-00003D6B0000}"/>
    <cellStyle name="Normal 3 2 2 20 2 3" xfId="28039" xr:uid="{00000000-0005-0000-0000-00003E6B0000}"/>
    <cellStyle name="Normal 3 2 2 20 2 3 2" xfId="28040" xr:uid="{00000000-0005-0000-0000-00003F6B0000}"/>
    <cellStyle name="Normal 3 2 2 20 2 3 2 2" xfId="28041" xr:uid="{00000000-0005-0000-0000-0000406B0000}"/>
    <cellStyle name="Normal 3 2 2 20 2 3 2 3" xfId="28042" xr:uid="{00000000-0005-0000-0000-0000416B0000}"/>
    <cellStyle name="Normal 3 2 2 20 2 3 3" xfId="28043" xr:uid="{00000000-0005-0000-0000-0000426B0000}"/>
    <cellStyle name="Normal 3 2 2 20 2 4" xfId="28044" xr:uid="{00000000-0005-0000-0000-0000436B0000}"/>
    <cellStyle name="Normal 3 2 2 20 2 4 2" xfId="28045" xr:uid="{00000000-0005-0000-0000-0000446B0000}"/>
    <cellStyle name="Normal 3 2 2 20 2 4 3" xfId="28046" xr:uid="{00000000-0005-0000-0000-0000456B0000}"/>
    <cellStyle name="Normal 3 2 2 20 2 5" xfId="28047" xr:uid="{00000000-0005-0000-0000-0000466B0000}"/>
    <cellStyle name="Normal 3 2 2 20 2 5 2" xfId="28048" xr:uid="{00000000-0005-0000-0000-0000476B0000}"/>
    <cellStyle name="Normal 3 2 2 20 2 6" xfId="28049" xr:uid="{00000000-0005-0000-0000-0000486B0000}"/>
    <cellStyle name="Normal 3 2 2 20 2 7" xfId="28050" xr:uid="{00000000-0005-0000-0000-0000496B0000}"/>
    <cellStyle name="Normal 3 2 2 20 2 8" xfId="28051" xr:uid="{00000000-0005-0000-0000-00004A6B0000}"/>
    <cellStyle name="Normal 3 2 2 20 2 9" xfId="28052" xr:uid="{00000000-0005-0000-0000-00004B6B0000}"/>
    <cellStyle name="Normal 3 2 2 20 2_Age_Gender" xfId="28053" xr:uid="{00000000-0005-0000-0000-00004C6B0000}"/>
    <cellStyle name="Normal 3 2 2 20 3" xfId="28054" xr:uid="{00000000-0005-0000-0000-00004D6B0000}"/>
    <cellStyle name="Normal 3 2 2 20 3 2" xfId="28055" xr:uid="{00000000-0005-0000-0000-00004E6B0000}"/>
    <cellStyle name="Normal 3 2 2 20 3 2 2" xfId="28056" xr:uid="{00000000-0005-0000-0000-00004F6B0000}"/>
    <cellStyle name="Normal 3 2 2 20 3 2 2 2" xfId="28057" xr:uid="{00000000-0005-0000-0000-0000506B0000}"/>
    <cellStyle name="Normal 3 2 2 20 3 2 2 3" xfId="28058" xr:uid="{00000000-0005-0000-0000-0000516B0000}"/>
    <cellStyle name="Normal 3 2 2 20 3 2 3" xfId="28059" xr:uid="{00000000-0005-0000-0000-0000526B0000}"/>
    <cellStyle name="Normal 3 2 2 20 3 3" xfId="28060" xr:uid="{00000000-0005-0000-0000-0000536B0000}"/>
    <cellStyle name="Normal 3 2 2 20 3 3 2" xfId="28061" xr:uid="{00000000-0005-0000-0000-0000546B0000}"/>
    <cellStyle name="Normal 3 2 2 20 3 3 3" xfId="28062" xr:uid="{00000000-0005-0000-0000-0000556B0000}"/>
    <cellStyle name="Normal 3 2 2 20 3 4" xfId="28063" xr:uid="{00000000-0005-0000-0000-0000566B0000}"/>
    <cellStyle name="Normal 3 2 2 20 3 5" xfId="28064" xr:uid="{00000000-0005-0000-0000-0000576B0000}"/>
    <cellStyle name="Normal 3 2 2 20 3 6" xfId="28065" xr:uid="{00000000-0005-0000-0000-0000586B0000}"/>
    <cellStyle name="Normal 3 2 2 20 4" xfId="28066" xr:uid="{00000000-0005-0000-0000-0000596B0000}"/>
    <cellStyle name="Normal 3 2 2 20 4 2" xfId="28067" xr:uid="{00000000-0005-0000-0000-00005A6B0000}"/>
    <cellStyle name="Normal 3 2 2 20 4 2 2" xfId="28068" xr:uid="{00000000-0005-0000-0000-00005B6B0000}"/>
    <cellStyle name="Normal 3 2 2 20 4 2 3" xfId="28069" xr:uid="{00000000-0005-0000-0000-00005C6B0000}"/>
    <cellStyle name="Normal 3 2 2 20 4 3" xfId="28070" xr:uid="{00000000-0005-0000-0000-00005D6B0000}"/>
    <cellStyle name="Normal 3 2 2 20 4 4" xfId="28071" xr:uid="{00000000-0005-0000-0000-00005E6B0000}"/>
    <cellStyle name="Normal 3 2 2 20 4 5" xfId="28072" xr:uid="{00000000-0005-0000-0000-00005F6B0000}"/>
    <cellStyle name="Normal 3 2 2 20 5" xfId="28073" xr:uid="{00000000-0005-0000-0000-0000606B0000}"/>
    <cellStyle name="Normal 3 2 2 20 5 2" xfId="28074" xr:uid="{00000000-0005-0000-0000-0000616B0000}"/>
    <cellStyle name="Normal 3 2 2 20 5 2 2" xfId="28075" xr:uid="{00000000-0005-0000-0000-0000626B0000}"/>
    <cellStyle name="Normal 3 2 2 20 5 2 3" xfId="28076" xr:uid="{00000000-0005-0000-0000-0000636B0000}"/>
    <cellStyle name="Normal 3 2 2 20 5 3" xfId="28077" xr:uid="{00000000-0005-0000-0000-0000646B0000}"/>
    <cellStyle name="Normal 3 2 2 20 6" xfId="28078" xr:uid="{00000000-0005-0000-0000-0000656B0000}"/>
    <cellStyle name="Normal 3 2 2 20 6 2" xfId="28079" xr:uid="{00000000-0005-0000-0000-0000666B0000}"/>
    <cellStyle name="Normal 3 2 2 20 6 3" xfId="28080" xr:uid="{00000000-0005-0000-0000-0000676B0000}"/>
    <cellStyle name="Normal 3 2 2 20 7" xfId="28081" xr:uid="{00000000-0005-0000-0000-0000686B0000}"/>
    <cellStyle name="Normal 3 2 2 20 7 2" xfId="28082" xr:uid="{00000000-0005-0000-0000-0000696B0000}"/>
    <cellStyle name="Normal 3 2 2 20 7 3" xfId="28083" xr:uid="{00000000-0005-0000-0000-00006A6B0000}"/>
    <cellStyle name="Normal 3 2 2 20 8" xfId="28084" xr:uid="{00000000-0005-0000-0000-00006B6B0000}"/>
    <cellStyle name="Normal 3 2 2 20 8 2" xfId="28085" xr:uid="{00000000-0005-0000-0000-00006C6B0000}"/>
    <cellStyle name="Normal 3 2 2 20 8 3" xfId="28086" xr:uid="{00000000-0005-0000-0000-00006D6B0000}"/>
    <cellStyle name="Normal 3 2 2 20 9" xfId="28087" xr:uid="{00000000-0005-0000-0000-00006E6B0000}"/>
    <cellStyle name="Normal 3 2 2 20 9 2" xfId="28088" xr:uid="{00000000-0005-0000-0000-00006F6B0000}"/>
    <cellStyle name="Normal 3 2 2 20 9 3" xfId="28089" xr:uid="{00000000-0005-0000-0000-0000706B0000}"/>
    <cellStyle name="Normal 3 2 2 20_Age_Gender" xfId="28090" xr:uid="{00000000-0005-0000-0000-0000716B0000}"/>
    <cellStyle name="Normal 3 2 2 21" xfId="1478" xr:uid="{00000000-0005-0000-0000-0000726B0000}"/>
    <cellStyle name="Normal 3 2 2 21 10" xfId="28091" xr:uid="{00000000-0005-0000-0000-0000736B0000}"/>
    <cellStyle name="Normal 3 2 2 21 10 2" xfId="28092" xr:uid="{00000000-0005-0000-0000-0000746B0000}"/>
    <cellStyle name="Normal 3 2 2 21 10 3" xfId="28093" xr:uid="{00000000-0005-0000-0000-0000756B0000}"/>
    <cellStyle name="Normal 3 2 2 21 11" xfId="28094" xr:uid="{00000000-0005-0000-0000-0000766B0000}"/>
    <cellStyle name="Normal 3 2 2 21 11 2" xfId="28095" xr:uid="{00000000-0005-0000-0000-0000776B0000}"/>
    <cellStyle name="Normal 3 2 2 21 12" xfId="28096" xr:uid="{00000000-0005-0000-0000-0000786B0000}"/>
    <cellStyle name="Normal 3 2 2 21 13" xfId="28097" xr:uid="{00000000-0005-0000-0000-0000796B0000}"/>
    <cellStyle name="Normal 3 2 2 21 14" xfId="28098" xr:uid="{00000000-0005-0000-0000-00007A6B0000}"/>
    <cellStyle name="Normal 3 2 2 21 15" xfId="28099" xr:uid="{00000000-0005-0000-0000-00007B6B0000}"/>
    <cellStyle name="Normal 3 2 2 21 16" xfId="28100" xr:uid="{00000000-0005-0000-0000-00007C6B0000}"/>
    <cellStyle name="Normal 3 2 2 21 2" xfId="28101" xr:uid="{00000000-0005-0000-0000-00007D6B0000}"/>
    <cellStyle name="Normal 3 2 2 21 2 10" xfId="28102" xr:uid="{00000000-0005-0000-0000-00007E6B0000}"/>
    <cellStyle name="Normal 3 2 2 21 2 2" xfId="28103" xr:uid="{00000000-0005-0000-0000-00007F6B0000}"/>
    <cellStyle name="Normal 3 2 2 21 2 2 2" xfId="28104" xr:uid="{00000000-0005-0000-0000-0000806B0000}"/>
    <cellStyle name="Normal 3 2 2 21 2 2 2 2" xfId="28105" xr:uid="{00000000-0005-0000-0000-0000816B0000}"/>
    <cellStyle name="Normal 3 2 2 21 2 2 2 2 2" xfId="28106" xr:uid="{00000000-0005-0000-0000-0000826B0000}"/>
    <cellStyle name="Normal 3 2 2 21 2 2 2 2 3" xfId="28107" xr:uid="{00000000-0005-0000-0000-0000836B0000}"/>
    <cellStyle name="Normal 3 2 2 21 2 2 2 3" xfId="28108" xr:uid="{00000000-0005-0000-0000-0000846B0000}"/>
    <cellStyle name="Normal 3 2 2 21 2 2 3" xfId="28109" xr:uid="{00000000-0005-0000-0000-0000856B0000}"/>
    <cellStyle name="Normal 3 2 2 21 2 2 3 2" xfId="28110" xr:uid="{00000000-0005-0000-0000-0000866B0000}"/>
    <cellStyle name="Normal 3 2 2 21 2 2 3 3" xfId="28111" xr:uid="{00000000-0005-0000-0000-0000876B0000}"/>
    <cellStyle name="Normal 3 2 2 21 2 2 4" xfId="28112" xr:uid="{00000000-0005-0000-0000-0000886B0000}"/>
    <cellStyle name="Normal 3 2 2 21 2 2 5" xfId="28113" xr:uid="{00000000-0005-0000-0000-0000896B0000}"/>
    <cellStyle name="Normal 3 2 2 21 2 2 6" xfId="28114" xr:uid="{00000000-0005-0000-0000-00008A6B0000}"/>
    <cellStyle name="Normal 3 2 2 21 2 3" xfId="28115" xr:uid="{00000000-0005-0000-0000-00008B6B0000}"/>
    <cellStyle name="Normal 3 2 2 21 2 3 2" xfId="28116" xr:uid="{00000000-0005-0000-0000-00008C6B0000}"/>
    <cellStyle name="Normal 3 2 2 21 2 3 2 2" xfId="28117" xr:uid="{00000000-0005-0000-0000-00008D6B0000}"/>
    <cellStyle name="Normal 3 2 2 21 2 3 2 3" xfId="28118" xr:uid="{00000000-0005-0000-0000-00008E6B0000}"/>
    <cellStyle name="Normal 3 2 2 21 2 3 3" xfId="28119" xr:uid="{00000000-0005-0000-0000-00008F6B0000}"/>
    <cellStyle name="Normal 3 2 2 21 2 4" xfId="28120" xr:uid="{00000000-0005-0000-0000-0000906B0000}"/>
    <cellStyle name="Normal 3 2 2 21 2 4 2" xfId="28121" xr:uid="{00000000-0005-0000-0000-0000916B0000}"/>
    <cellStyle name="Normal 3 2 2 21 2 4 3" xfId="28122" xr:uid="{00000000-0005-0000-0000-0000926B0000}"/>
    <cellStyle name="Normal 3 2 2 21 2 5" xfId="28123" xr:uid="{00000000-0005-0000-0000-0000936B0000}"/>
    <cellStyle name="Normal 3 2 2 21 2 5 2" xfId="28124" xr:uid="{00000000-0005-0000-0000-0000946B0000}"/>
    <cellStyle name="Normal 3 2 2 21 2 6" xfId="28125" xr:uid="{00000000-0005-0000-0000-0000956B0000}"/>
    <cellStyle name="Normal 3 2 2 21 2 7" xfId="28126" xr:uid="{00000000-0005-0000-0000-0000966B0000}"/>
    <cellStyle name="Normal 3 2 2 21 2 8" xfId="28127" xr:uid="{00000000-0005-0000-0000-0000976B0000}"/>
    <cellStyle name="Normal 3 2 2 21 2 9" xfId="28128" xr:uid="{00000000-0005-0000-0000-0000986B0000}"/>
    <cellStyle name="Normal 3 2 2 21 2_Age_Gender" xfId="28129" xr:uid="{00000000-0005-0000-0000-0000996B0000}"/>
    <cellStyle name="Normal 3 2 2 21 3" xfId="28130" xr:uid="{00000000-0005-0000-0000-00009A6B0000}"/>
    <cellStyle name="Normal 3 2 2 21 3 2" xfId="28131" xr:uid="{00000000-0005-0000-0000-00009B6B0000}"/>
    <cellStyle name="Normal 3 2 2 21 3 2 2" xfId="28132" xr:uid="{00000000-0005-0000-0000-00009C6B0000}"/>
    <cellStyle name="Normal 3 2 2 21 3 2 2 2" xfId="28133" xr:uid="{00000000-0005-0000-0000-00009D6B0000}"/>
    <cellStyle name="Normal 3 2 2 21 3 2 2 3" xfId="28134" xr:uid="{00000000-0005-0000-0000-00009E6B0000}"/>
    <cellStyle name="Normal 3 2 2 21 3 2 3" xfId="28135" xr:uid="{00000000-0005-0000-0000-00009F6B0000}"/>
    <cellStyle name="Normal 3 2 2 21 3 3" xfId="28136" xr:uid="{00000000-0005-0000-0000-0000A06B0000}"/>
    <cellStyle name="Normal 3 2 2 21 3 3 2" xfId="28137" xr:uid="{00000000-0005-0000-0000-0000A16B0000}"/>
    <cellStyle name="Normal 3 2 2 21 3 3 3" xfId="28138" xr:uid="{00000000-0005-0000-0000-0000A26B0000}"/>
    <cellStyle name="Normal 3 2 2 21 3 4" xfId="28139" xr:uid="{00000000-0005-0000-0000-0000A36B0000}"/>
    <cellStyle name="Normal 3 2 2 21 3 5" xfId="28140" xr:uid="{00000000-0005-0000-0000-0000A46B0000}"/>
    <cellStyle name="Normal 3 2 2 21 3 6" xfId="28141" xr:uid="{00000000-0005-0000-0000-0000A56B0000}"/>
    <cellStyle name="Normal 3 2 2 21 4" xfId="28142" xr:uid="{00000000-0005-0000-0000-0000A66B0000}"/>
    <cellStyle name="Normal 3 2 2 21 4 2" xfId="28143" xr:uid="{00000000-0005-0000-0000-0000A76B0000}"/>
    <cellStyle name="Normal 3 2 2 21 4 2 2" xfId="28144" xr:uid="{00000000-0005-0000-0000-0000A86B0000}"/>
    <cellStyle name="Normal 3 2 2 21 4 2 3" xfId="28145" xr:uid="{00000000-0005-0000-0000-0000A96B0000}"/>
    <cellStyle name="Normal 3 2 2 21 4 3" xfId="28146" xr:uid="{00000000-0005-0000-0000-0000AA6B0000}"/>
    <cellStyle name="Normal 3 2 2 21 4 4" xfId="28147" xr:uid="{00000000-0005-0000-0000-0000AB6B0000}"/>
    <cellStyle name="Normal 3 2 2 21 4 5" xfId="28148" xr:uid="{00000000-0005-0000-0000-0000AC6B0000}"/>
    <cellStyle name="Normal 3 2 2 21 5" xfId="28149" xr:uid="{00000000-0005-0000-0000-0000AD6B0000}"/>
    <cellStyle name="Normal 3 2 2 21 5 2" xfId="28150" xr:uid="{00000000-0005-0000-0000-0000AE6B0000}"/>
    <cellStyle name="Normal 3 2 2 21 5 2 2" xfId="28151" xr:uid="{00000000-0005-0000-0000-0000AF6B0000}"/>
    <cellStyle name="Normal 3 2 2 21 5 2 3" xfId="28152" xr:uid="{00000000-0005-0000-0000-0000B06B0000}"/>
    <cellStyle name="Normal 3 2 2 21 5 3" xfId="28153" xr:uid="{00000000-0005-0000-0000-0000B16B0000}"/>
    <cellStyle name="Normal 3 2 2 21 6" xfId="28154" xr:uid="{00000000-0005-0000-0000-0000B26B0000}"/>
    <cellStyle name="Normal 3 2 2 21 6 2" xfId="28155" xr:uid="{00000000-0005-0000-0000-0000B36B0000}"/>
    <cellStyle name="Normal 3 2 2 21 6 3" xfId="28156" xr:uid="{00000000-0005-0000-0000-0000B46B0000}"/>
    <cellStyle name="Normal 3 2 2 21 7" xfId="28157" xr:uid="{00000000-0005-0000-0000-0000B56B0000}"/>
    <cellStyle name="Normal 3 2 2 21 7 2" xfId="28158" xr:uid="{00000000-0005-0000-0000-0000B66B0000}"/>
    <cellStyle name="Normal 3 2 2 21 7 3" xfId="28159" xr:uid="{00000000-0005-0000-0000-0000B76B0000}"/>
    <cellStyle name="Normal 3 2 2 21 8" xfId="28160" xr:uid="{00000000-0005-0000-0000-0000B86B0000}"/>
    <cellStyle name="Normal 3 2 2 21 8 2" xfId="28161" xr:uid="{00000000-0005-0000-0000-0000B96B0000}"/>
    <cellStyle name="Normal 3 2 2 21 8 3" xfId="28162" xr:uid="{00000000-0005-0000-0000-0000BA6B0000}"/>
    <cellStyle name="Normal 3 2 2 21 9" xfId="28163" xr:uid="{00000000-0005-0000-0000-0000BB6B0000}"/>
    <cellStyle name="Normal 3 2 2 21 9 2" xfId="28164" xr:uid="{00000000-0005-0000-0000-0000BC6B0000}"/>
    <cellStyle name="Normal 3 2 2 21 9 3" xfId="28165" xr:uid="{00000000-0005-0000-0000-0000BD6B0000}"/>
    <cellStyle name="Normal 3 2 2 21_Age_Gender" xfId="28166" xr:uid="{00000000-0005-0000-0000-0000BE6B0000}"/>
    <cellStyle name="Normal 3 2 2 22" xfId="1479" xr:uid="{00000000-0005-0000-0000-0000BF6B0000}"/>
    <cellStyle name="Normal 3 2 2 22 10" xfId="28167" xr:uid="{00000000-0005-0000-0000-0000C06B0000}"/>
    <cellStyle name="Normal 3 2 2 22 10 2" xfId="28168" xr:uid="{00000000-0005-0000-0000-0000C16B0000}"/>
    <cellStyle name="Normal 3 2 2 22 10 3" xfId="28169" xr:uid="{00000000-0005-0000-0000-0000C26B0000}"/>
    <cellStyle name="Normal 3 2 2 22 11" xfId="28170" xr:uid="{00000000-0005-0000-0000-0000C36B0000}"/>
    <cellStyle name="Normal 3 2 2 22 11 2" xfId="28171" xr:uid="{00000000-0005-0000-0000-0000C46B0000}"/>
    <cellStyle name="Normal 3 2 2 22 12" xfId="28172" xr:uid="{00000000-0005-0000-0000-0000C56B0000}"/>
    <cellStyle name="Normal 3 2 2 22 13" xfId="28173" xr:uid="{00000000-0005-0000-0000-0000C66B0000}"/>
    <cellStyle name="Normal 3 2 2 22 14" xfId="28174" xr:uid="{00000000-0005-0000-0000-0000C76B0000}"/>
    <cellStyle name="Normal 3 2 2 22 15" xfId="28175" xr:uid="{00000000-0005-0000-0000-0000C86B0000}"/>
    <cellStyle name="Normal 3 2 2 22 16" xfId="28176" xr:uid="{00000000-0005-0000-0000-0000C96B0000}"/>
    <cellStyle name="Normal 3 2 2 22 2" xfId="28177" xr:uid="{00000000-0005-0000-0000-0000CA6B0000}"/>
    <cellStyle name="Normal 3 2 2 22 2 10" xfId="28178" xr:uid="{00000000-0005-0000-0000-0000CB6B0000}"/>
    <cellStyle name="Normal 3 2 2 22 2 2" xfId="28179" xr:uid="{00000000-0005-0000-0000-0000CC6B0000}"/>
    <cellStyle name="Normal 3 2 2 22 2 2 2" xfId="28180" xr:uid="{00000000-0005-0000-0000-0000CD6B0000}"/>
    <cellStyle name="Normal 3 2 2 22 2 2 2 2" xfId="28181" xr:uid="{00000000-0005-0000-0000-0000CE6B0000}"/>
    <cellStyle name="Normal 3 2 2 22 2 2 2 2 2" xfId="28182" xr:uid="{00000000-0005-0000-0000-0000CF6B0000}"/>
    <cellStyle name="Normal 3 2 2 22 2 2 2 2 3" xfId="28183" xr:uid="{00000000-0005-0000-0000-0000D06B0000}"/>
    <cellStyle name="Normal 3 2 2 22 2 2 2 3" xfId="28184" xr:uid="{00000000-0005-0000-0000-0000D16B0000}"/>
    <cellStyle name="Normal 3 2 2 22 2 2 3" xfId="28185" xr:uid="{00000000-0005-0000-0000-0000D26B0000}"/>
    <cellStyle name="Normal 3 2 2 22 2 2 3 2" xfId="28186" xr:uid="{00000000-0005-0000-0000-0000D36B0000}"/>
    <cellStyle name="Normal 3 2 2 22 2 2 3 3" xfId="28187" xr:uid="{00000000-0005-0000-0000-0000D46B0000}"/>
    <cellStyle name="Normal 3 2 2 22 2 2 4" xfId="28188" xr:uid="{00000000-0005-0000-0000-0000D56B0000}"/>
    <cellStyle name="Normal 3 2 2 22 2 2 5" xfId="28189" xr:uid="{00000000-0005-0000-0000-0000D66B0000}"/>
    <cellStyle name="Normal 3 2 2 22 2 2 6" xfId="28190" xr:uid="{00000000-0005-0000-0000-0000D76B0000}"/>
    <cellStyle name="Normal 3 2 2 22 2 3" xfId="28191" xr:uid="{00000000-0005-0000-0000-0000D86B0000}"/>
    <cellStyle name="Normal 3 2 2 22 2 3 2" xfId="28192" xr:uid="{00000000-0005-0000-0000-0000D96B0000}"/>
    <cellStyle name="Normal 3 2 2 22 2 3 2 2" xfId="28193" xr:uid="{00000000-0005-0000-0000-0000DA6B0000}"/>
    <cellStyle name="Normal 3 2 2 22 2 3 2 3" xfId="28194" xr:uid="{00000000-0005-0000-0000-0000DB6B0000}"/>
    <cellStyle name="Normal 3 2 2 22 2 3 3" xfId="28195" xr:uid="{00000000-0005-0000-0000-0000DC6B0000}"/>
    <cellStyle name="Normal 3 2 2 22 2 4" xfId="28196" xr:uid="{00000000-0005-0000-0000-0000DD6B0000}"/>
    <cellStyle name="Normal 3 2 2 22 2 4 2" xfId="28197" xr:uid="{00000000-0005-0000-0000-0000DE6B0000}"/>
    <cellStyle name="Normal 3 2 2 22 2 4 3" xfId="28198" xr:uid="{00000000-0005-0000-0000-0000DF6B0000}"/>
    <cellStyle name="Normal 3 2 2 22 2 5" xfId="28199" xr:uid="{00000000-0005-0000-0000-0000E06B0000}"/>
    <cellStyle name="Normal 3 2 2 22 2 5 2" xfId="28200" xr:uid="{00000000-0005-0000-0000-0000E16B0000}"/>
    <cellStyle name="Normal 3 2 2 22 2 6" xfId="28201" xr:uid="{00000000-0005-0000-0000-0000E26B0000}"/>
    <cellStyle name="Normal 3 2 2 22 2 7" xfId="28202" xr:uid="{00000000-0005-0000-0000-0000E36B0000}"/>
    <cellStyle name="Normal 3 2 2 22 2 8" xfId="28203" xr:uid="{00000000-0005-0000-0000-0000E46B0000}"/>
    <cellStyle name="Normal 3 2 2 22 2 9" xfId="28204" xr:uid="{00000000-0005-0000-0000-0000E56B0000}"/>
    <cellStyle name="Normal 3 2 2 22 2_Age_Gender" xfId="28205" xr:uid="{00000000-0005-0000-0000-0000E66B0000}"/>
    <cellStyle name="Normal 3 2 2 22 3" xfId="28206" xr:uid="{00000000-0005-0000-0000-0000E76B0000}"/>
    <cellStyle name="Normal 3 2 2 22 3 2" xfId="28207" xr:uid="{00000000-0005-0000-0000-0000E86B0000}"/>
    <cellStyle name="Normal 3 2 2 22 3 2 2" xfId="28208" xr:uid="{00000000-0005-0000-0000-0000E96B0000}"/>
    <cellStyle name="Normal 3 2 2 22 3 2 2 2" xfId="28209" xr:uid="{00000000-0005-0000-0000-0000EA6B0000}"/>
    <cellStyle name="Normal 3 2 2 22 3 2 2 3" xfId="28210" xr:uid="{00000000-0005-0000-0000-0000EB6B0000}"/>
    <cellStyle name="Normal 3 2 2 22 3 2 3" xfId="28211" xr:uid="{00000000-0005-0000-0000-0000EC6B0000}"/>
    <cellStyle name="Normal 3 2 2 22 3 3" xfId="28212" xr:uid="{00000000-0005-0000-0000-0000ED6B0000}"/>
    <cellStyle name="Normal 3 2 2 22 3 3 2" xfId="28213" xr:uid="{00000000-0005-0000-0000-0000EE6B0000}"/>
    <cellStyle name="Normal 3 2 2 22 3 3 3" xfId="28214" xr:uid="{00000000-0005-0000-0000-0000EF6B0000}"/>
    <cellStyle name="Normal 3 2 2 22 3 4" xfId="28215" xr:uid="{00000000-0005-0000-0000-0000F06B0000}"/>
    <cellStyle name="Normal 3 2 2 22 3 5" xfId="28216" xr:uid="{00000000-0005-0000-0000-0000F16B0000}"/>
    <cellStyle name="Normal 3 2 2 22 3 6" xfId="28217" xr:uid="{00000000-0005-0000-0000-0000F26B0000}"/>
    <cellStyle name="Normal 3 2 2 22 4" xfId="28218" xr:uid="{00000000-0005-0000-0000-0000F36B0000}"/>
    <cellStyle name="Normal 3 2 2 22 4 2" xfId="28219" xr:uid="{00000000-0005-0000-0000-0000F46B0000}"/>
    <cellStyle name="Normal 3 2 2 22 4 2 2" xfId="28220" xr:uid="{00000000-0005-0000-0000-0000F56B0000}"/>
    <cellStyle name="Normal 3 2 2 22 4 2 3" xfId="28221" xr:uid="{00000000-0005-0000-0000-0000F66B0000}"/>
    <cellStyle name="Normal 3 2 2 22 4 3" xfId="28222" xr:uid="{00000000-0005-0000-0000-0000F76B0000}"/>
    <cellStyle name="Normal 3 2 2 22 4 4" xfId="28223" xr:uid="{00000000-0005-0000-0000-0000F86B0000}"/>
    <cellStyle name="Normal 3 2 2 22 4 5" xfId="28224" xr:uid="{00000000-0005-0000-0000-0000F96B0000}"/>
    <cellStyle name="Normal 3 2 2 22 5" xfId="28225" xr:uid="{00000000-0005-0000-0000-0000FA6B0000}"/>
    <cellStyle name="Normal 3 2 2 22 5 2" xfId="28226" xr:uid="{00000000-0005-0000-0000-0000FB6B0000}"/>
    <cellStyle name="Normal 3 2 2 22 5 2 2" xfId="28227" xr:uid="{00000000-0005-0000-0000-0000FC6B0000}"/>
    <cellStyle name="Normal 3 2 2 22 5 2 3" xfId="28228" xr:uid="{00000000-0005-0000-0000-0000FD6B0000}"/>
    <cellStyle name="Normal 3 2 2 22 5 3" xfId="28229" xr:uid="{00000000-0005-0000-0000-0000FE6B0000}"/>
    <cellStyle name="Normal 3 2 2 22 6" xfId="28230" xr:uid="{00000000-0005-0000-0000-0000FF6B0000}"/>
    <cellStyle name="Normal 3 2 2 22 6 2" xfId="28231" xr:uid="{00000000-0005-0000-0000-0000006C0000}"/>
    <cellStyle name="Normal 3 2 2 22 6 3" xfId="28232" xr:uid="{00000000-0005-0000-0000-0000016C0000}"/>
    <cellStyle name="Normal 3 2 2 22 7" xfId="28233" xr:uid="{00000000-0005-0000-0000-0000026C0000}"/>
    <cellStyle name="Normal 3 2 2 22 7 2" xfId="28234" xr:uid="{00000000-0005-0000-0000-0000036C0000}"/>
    <cellStyle name="Normal 3 2 2 22 7 3" xfId="28235" xr:uid="{00000000-0005-0000-0000-0000046C0000}"/>
    <cellStyle name="Normal 3 2 2 22 8" xfId="28236" xr:uid="{00000000-0005-0000-0000-0000056C0000}"/>
    <cellStyle name="Normal 3 2 2 22 8 2" xfId="28237" xr:uid="{00000000-0005-0000-0000-0000066C0000}"/>
    <cellStyle name="Normal 3 2 2 22 8 3" xfId="28238" xr:uid="{00000000-0005-0000-0000-0000076C0000}"/>
    <cellStyle name="Normal 3 2 2 22 9" xfId="28239" xr:uid="{00000000-0005-0000-0000-0000086C0000}"/>
    <cellStyle name="Normal 3 2 2 22 9 2" xfId="28240" xr:uid="{00000000-0005-0000-0000-0000096C0000}"/>
    <cellStyle name="Normal 3 2 2 22 9 3" xfId="28241" xr:uid="{00000000-0005-0000-0000-00000A6C0000}"/>
    <cellStyle name="Normal 3 2 2 22_Age_Gender" xfId="28242" xr:uid="{00000000-0005-0000-0000-00000B6C0000}"/>
    <cellStyle name="Normal 3 2 2 23" xfId="1480" xr:uid="{00000000-0005-0000-0000-00000C6C0000}"/>
    <cellStyle name="Normal 3 2 2 23 10" xfId="28243" xr:uid="{00000000-0005-0000-0000-00000D6C0000}"/>
    <cellStyle name="Normal 3 2 2 23 10 2" xfId="28244" xr:uid="{00000000-0005-0000-0000-00000E6C0000}"/>
    <cellStyle name="Normal 3 2 2 23 10 3" xfId="28245" xr:uid="{00000000-0005-0000-0000-00000F6C0000}"/>
    <cellStyle name="Normal 3 2 2 23 11" xfId="28246" xr:uid="{00000000-0005-0000-0000-0000106C0000}"/>
    <cellStyle name="Normal 3 2 2 23 11 2" xfId="28247" xr:uid="{00000000-0005-0000-0000-0000116C0000}"/>
    <cellStyle name="Normal 3 2 2 23 12" xfId="28248" xr:uid="{00000000-0005-0000-0000-0000126C0000}"/>
    <cellStyle name="Normal 3 2 2 23 13" xfId="28249" xr:uid="{00000000-0005-0000-0000-0000136C0000}"/>
    <cellStyle name="Normal 3 2 2 23 14" xfId="28250" xr:uid="{00000000-0005-0000-0000-0000146C0000}"/>
    <cellStyle name="Normal 3 2 2 23 15" xfId="28251" xr:uid="{00000000-0005-0000-0000-0000156C0000}"/>
    <cellStyle name="Normal 3 2 2 23 16" xfId="28252" xr:uid="{00000000-0005-0000-0000-0000166C0000}"/>
    <cellStyle name="Normal 3 2 2 23 2" xfId="28253" xr:uid="{00000000-0005-0000-0000-0000176C0000}"/>
    <cellStyle name="Normal 3 2 2 23 2 10" xfId="28254" xr:uid="{00000000-0005-0000-0000-0000186C0000}"/>
    <cellStyle name="Normal 3 2 2 23 2 2" xfId="28255" xr:uid="{00000000-0005-0000-0000-0000196C0000}"/>
    <cellStyle name="Normal 3 2 2 23 2 2 2" xfId="28256" xr:uid="{00000000-0005-0000-0000-00001A6C0000}"/>
    <cellStyle name="Normal 3 2 2 23 2 2 2 2" xfId="28257" xr:uid="{00000000-0005-0000-0000-00001B6C0000}"/>
    <cellStyle name="Normal 3 2 2 23 2 2 2 2 2" xfId="28258" xr:uid="{00000000-0005-0000-0000-00001C6C0000}"/>
    <cellStyle name="Normal 3 2 2 23 2 2 2 2 3" xfId="28259" xr:uid="{00000000-0005-0000-0000-00001D6C0000}"/>
    <cellStyle name="Normal 3 2 2 23 2 2 2 3" xfId="28260" xr:uid="{00000000-0005-0000-0000-00001E6C0000}"/>
    <cellStyle name="Normal 3 2 2 23 2 2 3" xfId="28261" xr:uid="{00000000-0005-0000-0000-00001F6C0000}"/>
    <cellStyle name="Normal 3 2 2 23 2 2 3 2" xfId="28262" xr:uid="{00000000-0005-0000-0000-0000206C0000}"/>
    <cellStyle name="Normal 3 2 2 23 2 2 3 3" xfId="28263" xr:uid="{00000000-0005-0000-0000-0000216C0000}"/>
    <cellStyle name="Normal 3 2 2 23 2 2 4" xfId="28264" xr:uid="{00000000-0005-0000-0000-0000226C0000}"/>
    <cellStyle name="Normal 3 2 2 23 2 2 5" xfId="28265" xr:uid="{00000000-0005-0000-0000-0000236C0000}"/>
    <cellStyle name="Normal 3 2 2 23 2 2 6" xfId="28266" xr:uid="{00000000-0005-0000-0000-0000246C0000}"/>
    <cellStyle name="Normal 3 2 2 23 2 3" xfId="28267" xr:uid="{00000000-0005-0000-0000-0000256C0000}"/>
    <cellStyle name="Normal 3 2 2 23 2 3 2" xfId="28268" xr:uid="{00000000-0005-0000-0000-0000266C0000}"/>
    <cellStyle name="Normal 3 2 2 23 2 3 2 2" xfId="28269" xr:uid="{00000000-0005-0000-0000-0000276C0000}"/>
    <cellStyle name="Normal 3 2 2 23 2 3 2 3" xfId="28270" xr:uid="{00000000-0005-0000-0000-0000286C0000}"/>
    <cellStyle name="Normal 3 2 2 23 2 3 3" xfId="28271" xr:uid="{00000000-0005-0000-0000-0000296C0000}"/>
    <cellStyle name="Normal 3 2 2 23 2 4" xfId="28272" xr:uid="{00000000-0005-0000-0000-00002A6C0000}"/>
    <cellStyle name="Normal 3 2 2 23 2 4 2" xfId="28273" xr:uid="{00000000-0005-0000-0000-00002B6C0000}"/>
    <cellStyle name="Normal 3 2 2 23 2 4 3" xfId="28274" xr:uid="{00000000-0005-0000-0000-00002C6C0000}"/>
    <cellStyle name="Normal 3 2 2 23 2 5" xfId="28275" xr:uid="{00000000-0005-0000-0000-00002D6C0000}"/>
    <cellStyle name="Normal 3 2 2 23 2 5 2" xfId="28276" xr:uid="{00000000-0005-0000-0000-00002E6C0000}"/>
    <cellStyle name="Normal 3 2 2 23 2 6" xfId="28277" xr:uid="{00000000-0005-0000-0000-00002F6C0000}"/>
    <cellStyle name="Normal 3 2 2 23 2 7" xfId="28278" xr:uid="{00000000-0005-0000-0000-0000306C0000}"/>
    <cellStyle name="Normal 3 2 2 23 2 8" xfId="28279" xr:uid="{00000000-0005-0000-0000-0000316C0000}"/>
    <cellStyle name="Normal 3 2 2 23 2 9" xfId="28280" xr:uid="{00000000-0005-0000-0000-0000326C0000}"/>
    <cellStyle name="Normal 3 2 2 23 2_Age_Gender" xfId="28281" xr:uid="{00000000-0005-0000-0000-0000336C0000}"/>
    <cellStyle name="Normal 3 2 2 23 3" xfId="28282" xr:uid="{00000000-0005-0000-0000-0000346C0000}"/>
    <cellStyle name="Normal 3 2 2 23 3 2" xfId="28283" xr:uid="{00000000-0005-0000-0000-0000356C0000}"/>
    <cellStyle name="Normal 3 2 2 23 3 2 2" xfId="28284" xr:uid="{00000000-0005-0000-0000-0000366C0000}"/>
    <cellStyle name="Normal 3 2 2 23 3 2 2 2" xfId="28285" xr:uid="{00000000-0005-0000-0000-0000376C0000}"/>
    <cellStyle name="Normal 3 2 2 23 3 2 2 3" xfId="28286" xr:uid="{00000000-0005-0000-0000-0000386C0000}"/>
    <cellStyle name="Normal 3 2 2 23 3 2 3" xfId="28287" xr:uid="{00000000-0005-0000-0000-0000396C0000}"/>
    <cellStyle name="Normal 3 2 2 23 3 3" xfId="28288" xr:uid="{00000000-0005-0000-0000-00003A6C0000}"/>
    <cellStyle name="Normal 3 2 2 23 3 3 2" xfId="28289" xr:uid="{00000000-0005-0000-0000-00003B6C0000}"/>
    <cellStyle name="Normal 3 2 2 23 3 3 3" xfId="28290" xr:uid="{00000000-0005-0000-0000-00003C6C0000}"/>
    <cellStyle name="Normal 3 2 2 23 3 4" xfId="28291" xr:uid="{00000000-0005-0000-0000-00003D6C0000}"/>
    <cellStyle name="Normal 3 2 2 23 3 5" xfId="28292" xr:uid="{00000000-0005-0000-0000-00003E6C0000}"/>
    <cellStyle name="Normal 3 2 2 23 3 6" xfId="28293" xr:uid="{00000000-0005-0000-0000-00003F6C0000}"/>
    <cellStyle name="Normal 3 2 2 23 4" xfId="28294" xr:uid="{00000000-0005-0000-0000-0000406C0000}"/>
    <cellStyle name="Normal 3 2 2 23 4 2" xfId="28295" xr:uid="{00000000-0005-0000-0000-0000416C0000}"/>
    <cellStyle name="Normal 3 2 2 23 4 2 2" xfId="28296" xr:uid="{00000000-0005-0000-0000-0000426C0000}"/>
    <cellStyle name="Normal 3 2 2 23 4 2 3" xfId="28297" xr:uid="{00000000-0005-0000-0000-0000436C0000}"/>
    <cellStyle name="Normal 3 2 2 23 4 3" xfId="28298" xr:uid="{00000000-0005-0000-0000-0000446C0000}"/>
    <cellStyle name="Normal 3 2 2 23 4 4" xfId="28299" xr:uid="{00000000-0005-0000-0000-0000456C0000}"/>
    <cellStyle name="Normal 3 2 2 23 4 5" xfId="28300" xr:uid="{00000000-0005-0000-0000-0000466C0000}"/>
    <cellStyle name="Normal 3 2 2 23 5" xfId="28301" xr:uid="{00000000-0005-0000-0000-0000476C0000}"/>
    <cellStyle name="Normal 3 2 2 23 5 2" xfId="28302" xr:uid="{00000000-0005-0000-0000-0000486C0000}"/>
    <cellStyle name="Normal 3 2 2 23 5 2 2" xfId="28303" xr:uid="{00000000-0005-0000-0000-0000496C0000}"/>
    <cellStyle name="Normal 3 2 2 23 5 2 3" xfId="28304" xr:uid="{00000000-0005-0000-0000-00004A6C0000}"/>
    <cellStyle name="Normal 3 2 2 23 5 3" xfId="28305" xr:uid="{00000000-0005-0000-0000-00004B6C0000}"/>
    <cellStyle name="Normal 3 2 2 23 6" xfId="28306" xr:uid="{00000000-0005-0000-0000-00004C6C0000}"/>
    <cellStyle name="Normal 3 2 2 23 6 2" xfId="28307" xr:uid="{00000000-0005-0000-0000-00004D6C0000}"/>
    <cellStyle name="Normal 3 2 2 23 6 3" xfId="28308" xr:uid="{00000000-0005-0000-0000-00004E6C0000}"/>
    <cellStyle name="Normal 3 2 2 23 7" xfId="28309" xr:uid="{00000000-0005-0000-0000-00004F6C0000}"/>
    <cellStyle name="Normal 3 2 2 23 7 2" xfId="28310" xr:uid="{00000000-0005-0000-0000-0000506C0000}"/>
    <cellStyle name="Normal 3 2 2 23 7 3" xfId="28311" xr:uid="{00000000-0005-0000-0000-0000516C0000}"/>
    <cellStyle name="Normal 3 2 2 23 8" xfId="28312" xr:uid="{00000000-0005-0000-0000-0000526C0000}"/>
    <cellStyle name="Normal 3 2 2 23 8 2" xfId="28313" xr:uid="{00000000-0005-0000-0000-0000536C0000}"/>
    <cellStyle name="Normal 3 2 2 23 8 3" xfId="28314" xr:uid="{00000000-0005-0000-0000-0000546C0000}"/>
    <cellStyle name="Normal 3 2 2 23 9" xfId="28315" xr:uid="{00000000-0005-0000-0000-0000556C0000}"/>
    <cellStyle name="Normal 3 2 2 23 9 2" xfId="28316" xr:uid="{00000000-0005-0000-0000-0000566C0000}"/>
    <cellStyle name="Normal 3 2 2 23 9 3" xfId="28317" xr:uid="{00000000-0005-0000-0000-0000576C0000}"/>
    <cellStyle name="Normal 3 2 2 23_Age_Gender" xfId="28318" xr:uid="{00000000-0005-0000-0000-0000586C0000}"/>
    <cellStyle name="Normal 3 2 2 24" xfId="1481" xr:uid="{00000000-0005-0000-0000-0000596C0000}"/>
    <cellStyle name="Normal 3 2 2 24 2" xfId="28319" xr:uid="{00000000-0005-0000-0000-00005A6C0000}"/>
    <cellStyle name="Normal 3 2 2 24 3" xfId="28320" xr:uid="{00000000-0005-0000-0000-00005B6C0000}"/>
    <cellStyle name="Normal 3 2 2 24 4" xfId="28321" xr:uid="{00000000-0005-0000-0000-00005C6C0000}"/>
    <cellStyle name="Normal 3 2 2 25" xfId="1482" xr:uid="{00000000-0005-0000-0000-00005D6C0000}"/>
    <cellStyle name="Normal 3 2 2 25 2" xfId="28322" xr:uid="{00000000-0005-0000-0000-00005E6C0000}"/>
    <cellStyle name="Normal 3 2 2 25 2 2" xfId="28323" xr:uid="{00000000-0005-0000-0000-00005F6C0000}"/>
    <cellStyle name="Normal 3 2 2 25 2 2 2" xfId="28324" xr:uid="{00000000-0005-0000-0000-0000606C0000}"/>
    <cellStyle name="Normal 3 2 2 25 2 2 3" xfId="28325" xr:uid="{00000000-0005-0000-0000-0000616C0000}"/>
    <cellStyle name="Normal 3 2 2 25 2 3" xfId="28326" xr:uid="{00000000-0005-0000-0000-0000626C0000}"/>
    <cellStyle name="Normal 3 2 2 25 2 4" xfId="28327" xr:uid="{00000000-0005-0000-0000-0000636C0000}"/>
    <cellStyle name="Normal 3 2 2 25 2 5" xfId="28328" xr:uid="{00000000-0005-0000-0000-0000646C0000}"/>
    <cellStyle name="Normal 3 2 2 25 3" xfId="28329" xr:uid="{00000000-0005-0000-0000-0000656C0000}"/>
    <cellStyle name="Normal 3 2 2 25 3 2" xfId="28330" xr:uid="{00000000-0005-0000-0000-0000666C0000}"/>
    <cellStyle name="Normal 3 2 2 25 3 3" xfId="28331" xr:uid="{00000000-0005-0000-0000-0000676C0000}"/>
    <cellStyle name="Normal 3 2 2 25 4" xfId="28332" xr:uid="{00000000-0005-0000-0000-0000686C0000}"/>
    <cellStyle name="Normal 3 2 2 25 5" xfId="28333" xr:uid="{00000000-0005-0000-0000-0000696C0000}"/>
    <cellStyle name="Normal 3 2 2 25 6" xfId="28334" xr:uid="{00000000-0005-0000-0000-00006A6C0000}"/>
    <cellStyle name="Normal 3 2 2 26" xfId="28335" xr:uid="{00000000-0005-0000-0000-00006B6C0000}"/>
    <cellStyle name="Normal 3 2 2 27" xfId="28336" xr:uid="{00000000-0005-0000-0000-00006C6C0000}"/>
    <cellStyle name="Normal 3 2 2 28" xfId="28337" xr:uid="{00000000-0005-0000-0000-00006D6C0000}"/>
    <cellStyle name="Normal 3 2 2 29" xfId="28338" xr:uid="{00000000-0005-0000-0000-00006E6C0000}"/>
    <cellStyle name="Normal 3 2 2 3" xfId="1483" xr:uid="{00000000-0005-0000-0000-00006F6C0000}"/>
    <cellStyle name="Normal 3 2 2 3 10" xfId="28339" xr:uid="{00000000-0005-0000-0000-0000706C0000}"/>
    <cellStyle name="Normal 3 2 2 3 10 2" xfId="28340" xr:uid="{00000000-0005-0000-0000-0000716C0000}"/>
    <cellStyle name="Normal 3 2 2 3 10 3" xfId="28341" xr:uid="{00000000-0005-0000-0000-0000726C0000}"/>
    <cellStyle name="Normal 3 2 2 3 11" xfId="28342" xr:uid="{00000000-0005-0000-0000-0000736C0000}"/>
    <cellStyle name="Normal 3 2 2 3 11 2" xfId="28343" xr:uid="{00000000-0005-0000-0000-0000746C0000}"/>
    <cellStyle name="Normal 3 2 2 3 12" xfId="28344" xr:uid="{00000000-0005-0000-0000-0000756C0000}"/>
    <cellStyle name="Normal 3 2 2 3 13" xfId="28345" xr:uid="{00000000-0005-0000-0000-0000766C0000}"/>
    <cellStyle name="Normal 3 2 2 3 14" xfId="28346" xr:uid="{00000000-0005-0000-0000-0000776C0000}"/>
    <cellStyle name="Normal 3 2 2 3 15" xfId="28347" xr:uid="{00000000-0005-0000-0000-0000786C0000}"/>
    <cellStyle name="Normal 3 2 2 3 16" xfId="28348" xr:uid="{00000000-0005-0000-0000-0000796C0000}"/>
    <cellStyle name="Normal 3 2 2 3 2" xfId="28349" xr:uid="{00000000-0005-0000-0000-00007A6C0000}"/>
    <cellStyle name="Normal 3 2 2 3 2 10" xfId="28350" xr:uid="{00000000-0005-0000-0000-00007B6C0000}"/>
    <cellStyle name="Normal 3 2 2 3 2 2" xfId="28351" xr:uid="{00000000-0005-0000-0000-00007C6C0000}"/>
    <cellStyle name="Normal 3 2 2 3 2 2 2" xfId="28352" xr:uid="{00000000-0005-0000-0000-00007D6C0000}"/>
    <cellStyle name="Normal 3 2 2 3 2 2 2 2" xfId="28353" xr:uid="{00000000-0005-0000-0000-00007E6C0000}"/>
    <cellStyle name="Normal 3 2 2 3 2 2 2 2 2" xfId="28354" xr:uid="{00000000-0005-0000-0000-00007F6C0000}"/>
    <cellStyle name="Normal 3 2 2 3 2 2 2 2 3" xfId="28355" xr:uid="{00000000-0005-0000-0000-0000806C0000}"/>
    <cellStyle name="Normal 3 2 2 3 2 2 2 3" xfId="28356" xr:uid="{00000000-0005-0000-0000-0000816C0000}"/>
    <cellStyle name="Normal 3 2 2 3 2 2 3" xfId="28357" xr:uid="{00000000-0005-0000-0000-0000826C0000}"/>
    <cellStyle name="Normal 3 2 2 3 2 2 3 2" xfId="28358" xr:uid="{00000000-0005-0000-0000-0000836C0000}"/>
    <cellStyle name="Normal 3 2 2 3 2 2 3 3" xfId="28359" xr:uid="{00000000-0005-0000-0000-0000846C0000}"/>
    <cellStyle name="Normal 3 2 2 3 2 2 4" xfId="28360" xr:uid="{00000000-0005-0000-0000-0000856C0000}"/>
    <cellStyle name="Normal 3 2 2 3 2 2 5" xfId="28361" xr:uid="{00000000-0005-0000-0000-0000866C0000}"/>
    <cellStyle name="Normal 3 2 2 3 2 2 6" xfId="28362" xr:uid="{00000000-0005-0000-0000-0000876C0000}"/>
    <cellStyle name="Normal 3 2 2 3 2 3" xfId="28363" xr:uid="{00000000-0005-0000-0000-0000886C0000}"/>
    <cellStyle name="Normal 3 2 2 3 2 3 2" xfId="28364" xr:uid="{00000000-0005-0000-0000-0000896C0000}"/>
    <cellStyle name="Normal 3 2 2 3 2 3 2 2" xfId="28365" xr:uid="{00000000-0005-0000-0000-00008A6C0000}"/>
    <cellStyle name="Normal 3 2 2 3 2 3 2 3" xfId="28366" xr:uid="{00000000-0005-0000-0000-00008B6C0000}"/>
    <cellStyle name="Normal 3 2 2 3 2 3 3" xfId="28367" xr:uid="{00000000-0005-0000-0000-00008C6C0000}"/>
    <cellStyle name="Normal 3 2 2 3 2 4" xfId="28368" xr:uid="{00000000-0005-0000-0000-00008D6C0000}"/>
    <cellStyle name="Normal 3 2 2 3 2 4 2" xfId="28369" xr:uid="{00000000-0005-0000-0000-00008E6C0000}"/>
    <cellStyle name="Normal 3 2 2 3 2 4 3" xfId="28370" xr:uid="{00000000-0005-0000-0000-00008F6C0000}"/>
    <cellStyle name="Normal 3 2 2 3 2 5" xfId="28371" xr:uid="{00000000-0005-0000-0000-0000906C0000}"/>
    <cellStyle name="Normal 3 2 2 3 2 5 2" xfId="28372" xr:uid="{00000000-0005-0000-0000-0000916C0000}"/>
    <cellStyle name="Normal 3 2 2 3 2 6" xfId="28373" xr:uid="{00000000-0005-0000-0000-0000926C0000}"/>
    <cellStyle name="Normal 3 2 2 3 2 7" xfId="28374" xr:uid="{00000000-0005-0000-0000-0000936C0000}"/>
    <cellStyle name="Normal 3 2 2 3 2 8" xfId="28375" xr:uid="{00000000-0005-0000-0000-0000946C0000}"/>
    <cellStyle name="Normal 3 2 2 3 2 9" xfId="28376" xr:uid="{00000000-0005-0000-0000-0000956C0000}"/>
    <cellStyle name="Normal 3 2 2 3 2_Age_Gender" xfId="28377" xr:uid="{00000000-0005-0000-0000-0000966C0000}"/>
    <cellStyle name="Normal 3 2 2 3 3" xfId="28378" xr:uid="{00000000-0005-0000-0000-0000976C0000}"/>
    <cellStyle name="Normal 3 2 2 3 3 2" xfId="28379" xr:uid="{00000000-0005-0000-0000-0000986C0000}"/>
    <cellStyle name="Normal 3 2 2 3 3 2 2" xfId="28380" xr:uid="{00000000-0005-0000-0000-0000996C0000}"/>
    <cellStyle name="Normal 3 2 2 3 3 2 2 2" xfId="28381" xr:uid="{00000000-0005-0000-0000-00009A6C0000}"/>
    <cellStyle name="Normal 3 2 2 3 3 2 2 3" xfId="28382" xr:uid="{00000000-0005-0000-0000-00009B6C0000}"/>
    <cellStyle name="Normal 3 2 2 3 3 2 3" xfId="28383" xr:uid="{00000000-0005-0000-0000-00009C6C0000}"/>
    <cellStyle name="Normal 3 2 2 3 3 3" xfId="28384" xr:uid="{00000000-0005-0000-0000-00009D6C0000}"/>
    <cellStyle name="Normal 3 2 2 3 3 3 2" xfId="28385" xr:uid="{00000000-0005-0000-0000-00009E6C0000}"/>
    <cellStyle name="Normal 3 2 2 3 3 3 3" xfId="28386" xr:uid="{00000000-0005-0000-0000-00009F6C0000}"/>
    <cellStyle name="Normal 3 2 2 3 3 4" xfId="28387" xr:uid="{00000000-0005-0000-0000-0000A06C0000}"/>
    <cellStyle name="Normal 3 2 2 3 3 5" xfId="28388" xr:uid="{00000000-0005-0000-0000-0000A16C0000}"/>
    <cellStyle name="Normal 3 2 2 3 3 6" xfId="28389" xr:uid="{00000000-0005-0000-0000-0000A26C0000}"/>
    <cellStyle name="Normal 3 2 2 3 4" xfId="28390" xr:uid="{00000000-0005-0000-0000-0000A36C0000}"/>
    <cellStyle name="Normal 3 2 2 3 4 2" xfId="28391" xr:uid="{00000000-0005-0000-0000-0000A46C0000}"/>
    <cellStyle name="Normal 3 2 2 3 4 2 2" xfId="28392" xr:uid="{00000000-0005-0000-0000-0000A56C0000}"/>
    <cellStyle name="Normal 3 2 2 3 4 2 3" xfId="28393" xr:uid="{00000000-0005-0000-0000-0000A66C0000}"/>
    <cellStyle name="Normal 3 2 2 3 4 3" xfId="28394" xr:uid="{00000000-0005-0000-0000-0000A76C0000}"/>
    <cellStyle name="Normal 3 2 2 3 4 4" xfId="28395" xr:uid="{00000000-0005-0000-0000-0000A86C0000}"/>
    <cellStyle name="Normal 3 2 2 3 4 5" xfId="28396" xr:uid="{00000000-0005-0000-0000-0000A96C0000}"/>
    <cellStyle name="Normal 3 2 2 3 5" xfId="28397" xr:uid="{00000000-0005-0000-0000-0000AA6C0000}"/>
    <cellStyle name="Normal 3 2 2 3 5 2" xfId="28398" xr:uid="{00000000-0005-0000-0000-0000AB6C0000}"/>
    <cellStyle name="Normal 3 2 2 3 5 2 2" xfId="28399" xr:uid="{00000000-0005-0000-0000-0000AC6C0000}"/>
    <cellStyle name="Normal 3 2 2 3 5 2 3" xfId="28400" xr:uid="{00000000-0005-0000-0000-0000AD6C0000}"/>
    <cellStyle name="Normal 3 2 2 3 5 3" xfId="28401" xr:uid="{00000000-0005-0000-0000-0000AE6C0000}"/>
    <cellStyle name="Normal 3 2 2 3 6" xfId="28402" xr:uid="{00000000-0005-0000-0000-0000AF6C0000}"/>
    <cellStyle name="Normal 3 2 2 3 6 2" xfId="28403" xr:uid="{00000000-0005-0000-0000-0000B06C0000}"/>
    <cellStyle name="Normal 3 2 2 3 6 3" xfId="28404" xr:uid="{00000000-0005-0000-0000-0000B16C0000}"/>
    <cellStyle name="Normal 3 2 2 3 7" xfId="28405" xr:uid="{00000000-0005-0000-0000-0000B26C0000}"/>
    <cellStyle name="Normal 3 2 2 3 7 2" xfId="28406" xr:uid="{00000000-0005-0000-0000-0000B36C0000}"/>
    <cellStyle name="Normal 3 2 2 3 7 3" xfId="28407" xr:uid="{00000000-0005-0000-0000-0000B46C0000}"/>
    <cellStyle name="Normal 3 2 2 3 8" xfId="28408" xr:uid="{00000000-0005-0000-0000-0000B56C0000}"/>
    <cellStyle name="Normal 3 2 2 3 8 2" xfId="28409" xr:uid="{00000000-0005-0000-0000-0000B66C0000}"/>
    <cellStyle name="Normal 3 2 2 3 8 3" xfId="28410" xr:uid="{00000000-0005-0000-0000-0000B76C0000}"/>
    <cellStyle name="Normal 3 2 2 3 9" xfId="28411" xr:uid="{00000000-0005-0000-0000-0000B86C0000}"/>
    <cellStyle name="Normal 3 2 2 3 9 2" xfId="28412" xr:uid="{00000000-0005-0000-0000-0000B96C0000}"/>
    <cellStyle name="Normal 3 2 2 3 9 3" xfId="28413" xr:uid="{00000000-0005-0000-0000-0000BA6C0000}"/>
    <cellStyle name="Normal 3 2 2 3_Age_Gender" xfId="28414" xr:uid="{00000000-0005-0000-0000-0000BB6C0000}"/>
    <cellStyle name="Normal 3 2 2 30" xfId="28415" xr:uid="{00000000-0005-0000-0000-0000BC6C0000}"/>
    <cellStyle name="Normal 3 2 2 31" xfId="28416" xr:uid="{00000000-0005-0000-0000-0000BD6C0000}"/>
    <cellStyle name="Normal 3 2 2 32" xfId="28417" xr:uid="{00000000-0005-0000-0000-0000BE6C0000}"/>
    <cellStyle name="Normal 3 2 2 33" xfId="28418" xr:uid="{00000000-0005-0000-0000-0000BF6C0000}"/>
    <cellStyle name="Normal 3 2 2 34" xfId="28419" xr:uid="{00000000-0005-0000-0000-0000C06C0000}"/>
    <cellStyle name="Normal 3 2 2 35" xfId="28420" xr:uid="{00000000-0005-0000-0000-0000C16C0000}"/>
    <cellStyle name="Normal 3 2 2 36" xfId="28421" xr:uid="{00000000-0005-0000-0000-0000C26C0000}"/>
    <cellStyle name="Normal 3 2 2 37" xfId="28422" xr:uid="{00000000-0005-0000-0000-0000C36C0000}"/>
    <cellStyle name="Normal 3 2 2 38" xfId="28423" xr:uid="{00000000-0005-0000-0000-0000C46C0000}"/>
    <cellStyle name="Normal 3 2 2 39" xfId="28424" xr:uid="{00000000-0005-0000-0000-0000C56C0000}"/>
    <cellStyle name="Normal 3 2 2 4" xfId="1484" xr:uid="{00000000-0005-0000-0000-0000C66C0000}"/>
    <cellStyle name="Normal 3 2 2 4 10" xfId="28425" xr:uid="{00000000-0005-0000-0000-0000C76C0000}"/>
    <cellStyle name="Normal 3 2 2 4 10 2" xfId="28426" xr:uid="{00000000-0005-0000-0000-0000C86C0000}"/>
    <cellStyle name="Normal 3 2 2 4 10 3" xfId="28427" xr:uid="{00000000-0005-0000-0000-0000C96C0000}"/>
    <cellStyle name="Normal 3 2 2 4 11" xfId="28428" xr:uid="{00000000-0005-0000-0000-0000CA6C0000}"/>
    <cellStyle name="Normal 3 2 2 4 11 2" xfId="28429" xr:uid="{00000000-0005-0000-0000-0000CB6C0000}"/>
    <cellStyle name="Normal 3 2 2 4 12" xfId="28430" xr:uid="{00000000-0005-0000-0000-0000CC6C0000}"/>
    <cellStyle name="Normal 3 2 2 4 13" xfId="28431" xr:uid="{00000000-0005-0000-0000-0000CD6C0000}"/>
    <cellStyle name="Normal 3 2 2 4 14" xfId="28432" xr:uid="{00000000-0005-0000-0000-0000CE6C0000}"/>
    <cellStyle name="Normal 3 2 2 4 15" xfId="28433" xr:uid="{00000000-0005-0000-0000-0000CF6C0000}"/>
    <cellStyle name="Normal 3 2 2 4 16" xfId="28434" xr:uid="{00000000-0005-0000-0000-0000D06C0000}"/>
    <cellStyle name="Normal 3 2 2 4 2" xfId="28435" xr:uid="{00000000-0005-0000-0000-0000D16C0000}"/>
    <cellStyle name="Normal 3 2 2 4 2 10" xfId="28436" xr:uid="{00000000-0005-0000-0000-0000D26C0000}"/>
    <cellStyle name="Normal 3 2 2 4 2 2" xfId="28437" xr:uid="{00000000-0005-0000-0000-0000D36C0000}"/>
    <cellStyle name="Normal 3 2 2 4 2 2 2" xfId="28438" xr:uid="{00000000-0005-0000-0000-0000D46C0000}"/>
    <cellStyle name="Normal 3 2 2 4 2 2 2 2" xfId="28439" xr:uid="{00000000-0005-0000-0000-0000D56C0000}"/>
    <cellStyle name="Normal 3 2 2 4 2 2 2 2 2" xfId="28440" xr:uid="{00000000-0005-0000-0000-0000D66C0000}"/>
    <cellStyle name="Normal 3 2 2 4 2 2 2 2 3" xfId="28441" xr:uid="{00000000-0005-0000-0000-0000D76C0000}"/>
    <cellStyle name="Normal 3 2 2 4 2 2 2 3" xfId="28442" xr:uid="{00000000-0005-0000-0000-0000D86C0000}"/>
    <cellStyle name="Normal 3 2 2 4 2 2 3" xfId="28443" xr:uid="{00000000-0005-0000-0000-0000D96C0000}"/>
    <cellStyle name="Normal 3 2 2 4 2 2 3 2" xfId="28444" xr:uid="{00000000-0005-0000-0000-0000DA6C0000}"/>
    <cellStyle name="Normal 3 2 2 4 2 2 3 3" xfId="28445" xr:uid="{00000000-0005-0000-0000-0000DB6C0000}"/>
    <cellStyle name="Normal 3 2 2 4 2 2 4" xfId="28446" xr:uid="{00000000-0005-0000-0000-0000DC6C0000}"/>
    <cellStyle name="Normal 3 2 2 4 2 2 5" xfId="28447" xr:uid="{00000000-0005-0000-0000-0000DD6C0000}"/>
    <cellStyle name="Normal 3 2 2 4 2 2 6" xfId="28448" xr:uid="{00000000-0005-0000-0000-0000DE6C0000}"/>
    <cellStyle name="Normal 3 2 2 4 2 3" xfId="28449" xr:uid="{00000000-0005-0000-0000-0000DF6C0000}"/>
    <cellStyle name="Normal 3 2 2 4 2 3 2" xfId="28450" xr:uid="{00000000-0005-0000-0000-0000E06C0000}"/>
    <cellStyle name="Normal 3 2 2 4 2 3 2 2" xfId="28451" xr:uid="{00000000-0005-0000-0000-0000E16C0000}"/>
    <cellStyle name="Normal 3 2 2 4 2 3 2 3" xfId="28452" xr:uid="{00000000-0005-0000-0000-0000E26C0000}"/>
    <cellStyle name="Normal 3 2 2 4 2 3 3" xfId="28453" xr:uid="{00000000-0005-0000-0000-0000E36C0000}"/>
    <cellStyle name="Normal 3 2 2 4 2 4" xfId="28454" xr:uid="{00000000-0005-0000-0000-0000E46C0000}"/>
    <cellStyle name="Normal 3 2 2 4 2 4 2" xfId="28455" xr:uid="{00000000-0005-0000-0000-0000E56C0000}"/>
    <cellStyle name="Normal 3 2 2 4 2 4 3" xfId="28456" xr:uid="{00000000-0005-0000-0000-0000E66C0000}"/>
    <cellStyle name="Normal 3 2 2 4 2 5" xfId="28457" xr:uid="{00000000-0005-0000-0000-0000E76C0000}"/>
    <cellStyle name="Normal 3 2 2 4 2 5 2" xfId="28458" xr:uid="{00000000-0005-0000-0000-0000E86C0000}"/>
    <cellStyle name="Normal 3 2 2 4 2 6" xfId="28459" xr:uid="{00000000-0005-0000-0000-0000E96C0000}"/>
    <cellStyle name="Normal 3 2 2 4 2 7" xfId="28460" xr:uid="{00000000-0005-0000-0000-0000EA6C0000}"/>
    <cellStyle name="Normal 3 2 2 4 2 8" xfId="28461" xr:uid="{00000000-0005-0000-0000-0000EB6C0000}"/>
    <cellStyle name="Normal 3 2 2 4 2 9" xfId="28462" xr:uid="{00000000-0005-0000-0000-0000EC6C0000}"/>
    <cellStyle name="Normal 3 2 2 4 2_Age_Gender" xfId="28463" xr:uid="{00000000-0005-0000-0000-0000ED6C0000}"/>
    <cellStyle name="Normal 3 2 2 4 3" xfId="28464" xr:uid="{00000000-0005-0000-0000-0000EE6C0000}"/>
    <cellStyle name="Normal 3 2 2 4 3 2" xfId="28465" xr:uid="{00000000-0005-0000-0000-0000EF6C0000}"/>
    <cellStyle name="Normal 3 2 2 4 3 2 2" xfId="28466" xr:uid="{00000000-0005-0000-0000-0000F06C0000}"/>
    <cellStyle name="Normal 3 2 2 4 3 2 2 2" xfId="28467" xr:uid="{00000000-0005-0000-0000-0000F16C0000}"/>
    <cellStyle name="Normal 3 2 2 4 3 2 2 3" xfId="28468" xr:uid="{00000000-0005-0000-0000-0000F26C0000}"/>
    <cellStyle name="Normal 3 2 2 4 3 2 3" xfId="28469" xr:uid="{00000000-0005-0000-0000-0000F36C0000}"/>
    <cellStyle name="Normal 3 2 2 4 3 3" xfId="28470" xr:uid="{00000000-0005-0000-0000-0000F46C0000}"/>
    <cellStyle name="Normal 3 2 2 4 3 3 2" xfId="28471" xr:uid="{00000000-0005-0000-0000-0000F56C0000}"/>
    <cellStyle name="Normal 3 2 2 4 3 3 3" xfId="28472" xr:uid="{00000000-0005-0000-0000-0000F66C0000}"/>
    <cellStyle name="Normal 3 2 2 4 3 4" xfId="28473" xr:uid="{00000000-0005-0000-0000-0000F76C0000}"/>
    <cellStyle name="Normal 3 2 2 4 3 5" xfId="28474" xr:uid="{00000000-0005-0000-0000-0000F86C0000}"/>
    <cellStyle name="Normal 3 2 2 4 3 6" xfId="28475" xr:uid="{00000000-0005-0000-0000-0000F96C0000}"/>
    <cellStyle name="Normal 3 2 2 4 4" xfId="28476" xr:uid="{00000000-0005-0000-0000-0000FA6C0000}"/>
    <cellStyle name="Normal 3 2 2 4 4 2" xfId="28477" xr:uid="{00000000-0005-0000-0000-0000FB6C0000}"/>
    <cellStyle name="Normal 3 2 2 4 4 2 2" xfId="28478" xr:uid="{00000000-0005-0000-0000-0000FC6C0000}"/>
    <cellStyle name="Normal 3 2 2 4 4 2 3" xfId="28479" xr:uid="{00000000-0005-0000-0000-0000FD6C0000}"/>
    <cellStyle name="Normal 3 2 2 4 4 3" xfId="28480" xr:uid="{00000000-0005-0000-0000-0000FE6C0000}"/>
    <cellStyle name="Normal 3 2 2 4 4 4" xfId="28481" xr:uid="{00000000-0005-0000-0000-0000FF6C0000}"/>
    <cellStyle name="Normal 3 2 2 4 4 5" xfId="28482" xr:uid="{00000000-0005-0000-0000-0000006D0000}"/>
    <cellStyle name="Normal 3 2 2 4 5" xfId="28483" xr:uid="{00000000-0005-0000-0000-0000016D0000}"/>
    <cellStyle name="Normal 3 2 2 4 5 2" xfId="28484" xr:uid="{00000000-0005-0000-0000-0000026D0000}"/>
    <cellStyle name="Normal 3 2 2 4 5 2 2" xfId="28485" xr:uid="{00000000-0005-0000-0000-0000036D0000}"/>
    <cellStyle name="Normal 3 2 2 4 5 2 3" xfId="28486" xr:uid="{00000000-0005-0000-0000-0000046D0000}"/>
    <cellStyle name="Normal 3 2 2 4 5 3" xfId="28487" xr:uid="{00000000-0005-0000-0000-0000056D0000}"/>
    <cellStyle name="Normal 3 2 2 4 6" xfId="28488" xr:uid="{00000000-0005-0000-0000-0000066D0000}"/>
    <cellStyle name="Normal 3 2 2 4 6 2" xfId="28489" xr:uid="{00000000-0005-0000-0000-0000076D0000}"/>
    <cellStyle name="Normal 3 2 2 4 6 3" xfId="28490" xr:uid="{00000000-0005-0000-0000-0000086D0000}"/>
    <cellStyle name="Normal 3 2 2 4 7" xfId="28491" xr:uid="{00000000-0005-0000-0000-0000096D0000}"/>
    <cellStyle name="Normal 3 2 2 4 7 2" xfId="28492" xr:uid="{00000000-0005-0000-0000-00000A6D0000}"/>
    <cellStyle name="Normal 3 2 2 4 7 3" xfId="28493" xr:uid="{00000000-0005-0000-0000-00000B6D0000}"/>
    <cellStyle name="Normal 3 2 2 4 8" xfId="28494" xr:uid="{00000000-0005-0000-0000-00000C6D0000}"/>
    <cellStyle name="Normal 3 2 2 4 8 2" xfId="28495" xr:uid="{00000000-0005-0000-0000-00000D6D0000}"/>
    <cellStyle name="Normal 3 2 2 4 8 3" xfId="28496" xr:uid="{00000000-0005-0000-0000-00000E6D0000}"/>
    <cellStyle name="Normal 3 2 2 4 9" xfId="28497" xr:uid="{00000000-0005-0000-0000-00000F6D0000}"/>
    <cellStyle name="Normal 3 2 2 4 9 2" xfId="28498" xr:uid="{00000000-0005-0000-0000-0000106D0000}"/>
    <cellStyle name="Normal 3 2 2 4 9 3" xfId="28499" xr:uid="{00000000-0005-0000-0000-0000116D0000}"/>
    <cellStyle name="Normal 3 2 2 4_Age_Gender" xfId="28500" xr:uid="{00000000-0005-0000-0000-0000126D0000}"/>
    <cellStyle name="Normal 3 2 2 40" xfId="28501" xr:uid="{00000000-0005-0000-0000-0000136D0000}"/>
    <cellStyle name="Normal 3 2 2 41" xfId="28502" xr:uid="{00000000-0005-0000-0000-0000146D0000}"/>
    <cellStyle name="Normal 3 2 2 42" xfId="28503" xr:uid="{00000000-0005-0000-0000-0000156D0000}"/>
    <cellStyle name="Normal 3 2 2 43" xfId="28504" xr:uid="{00000000-0005-0000-0000-0000166D0000}"/>
    <cellStyle name="Normal 3 2 2 44" xfId="28505" xr:uid="{00000000-0005-0000-0000-0000176D0000}"/>
    <cellStyle name="Normal 3 2 2 45" xfId="28506" xr:uid="{00000000-0005-0000-0000-0000186D0000}"/>
    <cellStyle name="Normal 3 2 2 46" xfId="28507" xr:uid="{00000000-0005-0000-0000-0000196D0000}"/>
    <cellStyle name="Normal 3 2 2 47" xfId="28508" xr:uid="{00000000-0005-0000-0000-00001A6D0000}"/>
    <cellStyle name="Normal 3 2 2 48" xfId="28509" xr:uid="{00000000-0005-0000-0000-00001B6D0000}"/>
    <cellStyle name="Normal 3 2 2 49" xfId="28510" xr:uid="{00000000-0005-0000-0000-00001C6D0000}"/>
    <cellStyle name="Normal 3 2 2 5" xfId="1485" xr:uid="{00000000-0005-0000-0000-00001D6D0000}"/>
    <cellStyle name="Normal 3 2 2 5 10" xfId="28511" xr:uid="{00000000-0005-0000-0000-00001E6D0000}"/>
    <cellStyle name="Normal 3 2 2 5 10 2" xfId="28512" xr:uid="{00000000-0005-0000-0000-00001F6D0000}"/>
    <cellStyle name="Normal 3 2 2 5 10 3" xfId="28513" xr:uid="{00000000-0005-0000-0000-0000206D0000}"/>
    <cellStyle name="Normal 3 2 2 5 11" xfId="28514" xr:uid="{00000000-0005-0000-0000-0000216D0000}"/>
    <cellStyle name="Normal 3 2 2 5 11 2" xfId="28515" xr:uid="{00000000-0005-0000-0000-0000226D0000}"/>
    <cellStyle name="Normal 3 2 2 5 12" xfId="28516" xr:uid="{00000000-0005-0000-0000-0000236D0000}"/>
    <cellStyle name="Normal 3 2 2 5 13" xfId="28517" xr:uid="{00000000-0005-0000-0000-0000246D0000}"/>
    <cellStyle name="Normal 3 2 2 5 14" xfId="28518" xr:uid="{00000000-0005-0000-0000-0000256D0000}"/>
    <cellStyle name="Normal 3 2 2 5 15" xfId="28519" xr:uid="{00000000-0005-0000-0000-0000266D0000}"/>
    <cellStyle name="Normal 3 2 2 5 16" xfId="28520" xr:uid="{00000000-0005-0000-0000-0000276D0000}"/>
    <cellStyle name="Normal 3 2 2 5 2" xfId="28521" xr:uid="{00000000-0005-0000-0000-0000286D0000}"/>
    <cellStyle name="Normal 3 2 2 5 2 10" xfId="28522" xr:uid="{00000000-0005-0000-0000-0000296D0000}"/>
    <cellStyle name="Normal 3 2 2 5 2 2" xfId="28523" xr:uid="{00000000-0005-0000-0000-00002A6D0000}"/>
    <cellStyle name="Normal 3 2 2 5 2 2 2" xfId="28524" xr:uid="{00000000-0005-0000-0000-00002B6D0000}"/>
    <cellStyle name="Normal 3 2 2 5 2 2 2 2" xfId="28525" xr:uid="{00000000-0005-0000-0000-00002C6D0000}"/>
    <cellStyle name="Normal 3 2 2 5 2 2 2 2 2" xfId="28526" xr:uid="{00000000-0005-0000-0000-00002D6D0000}"/>
    <cellStyle name="Normal 3 2 2 5 2 2 2 2 3" xfId="28527" xr:uid="{00000000-0005-0000-0000-00002E6D0000}"/>
    <cellStyle name="Normal 3 2 2 5 2 2 2 3" xfId="28528" xr:uid="{00000000-0005-0000-0000-00002F6D0000}"/>
    <cellStyle name="Normal 3 2 2 5 2 2 3" xfId="28529" xr:uid="{00000000-0005-0000-0000-0000306D0000}"/>
    <cellStyle name="Normal 3 2 2 5 2 2 3 2" xfId="28530" xr:uid="{00000000-0005-0000-0000-0000316D0000}"/>
    <cellStyle name="Normal 3 2 2 5 2 2 3 3" xfId="28531" xr:uid="{00000000-0005-0000-0000-0000326D0000}"/>
    <cellStyle name="Normal 3 2 2 5 2 2 4" xfId="28532" xr:uid="{00000000-0005-0000-0000-0000336D0000}"/>
    <cellStyle name="Normal 3 2 2 5 2 2 5" xfId="28533" xr:uid="{00000000-0005-0000-0000-0000346D0000}"/>
    <cellStyle name="Normal 3 2 2 5 2 2 6" xfId="28534" xr:uid="{00000000-0005-0000-0000-0000356D0000}"/>
    <cellStyle name="Normal 3 2 2 5 2 3" xfId="28535" xr:uid="{00000000-0005-0000-0000-0000366D0000}"/>
    <cellStyle name="Normal 3 2 2 5 2 3 2" xfId="28536" xr:uid="{00000000-0005-0000-0000-0000376D0000}"/>
    <cellStyle name="Normal 3 2 2 5 2 3 2 2" xfId="28537" xr:uid="{00000000-0005-0000-0000-0000386D0000}"/>
    <cellStyle name="Normal 3 2 2 5 2 3 2 3" xfId="28538" xr:uid="{00000000-0005-0000-0000-0000396D0000}"/>
    <cellStyle name="Normal 3 2 2 5 2 3 3" xfId="28539" xr:uid="{00000000-0005-0000-0000-00003A6D0000}"/>
    <cellStyle name="Normal 3 2 2 5 2 4" xfId="28540" xr:uid="{00000000-0005-0000-0000-00003B6D0000}"/>
    <cellStyle name="Normal 3 2 2 5 2 4 2" xfId="28541" xr:uid="{00000000-0005-0000-0000-00003C6D0000}"/>
    <cellStyle name="Normal 3 2 2 5 2 4 3" xfId="28542" xr:uid="{00000000-0005-0000-0000-00003D6D0000}"/>
    <cellStyle name="Normal 3 2 2 5 2 5" xfId="28543" xr:uid="{00000000-0005-0000-0000-00003E6D0000}"/>
    <cellStyle name="Normal 3 2 2 5 2 5 2" xfId="28544" xr:uid="{00000000-0005-0000-0000-00003F6D0000}"/>
    <cellStyle name="Normal 3 2 2 5 2 6" xfId="28545" xr:uid="{00000000-0005-0000-0000-0000406D0000}"/>
    <cellStyle name="Normal 3 2 2 5 2 7" xfId="28546" xr:uid="{00000000-0005-0000-0000-0000416D0000}"/>
    <cellStyle name="Normal 3 2 2 5 2 8" xfId="28547" xr:uid="{00000000-0005-0000-0000-0000426D0000}"/>
    <cellStyle name="Normal 3 2 2 5 2 9" xfId="28548" xr:uid="{00000000-0005-0000-0000-0000436D0000}"/>
    <cellStyle name="Normal 3 2 2 5 2_Age_Gender" xfId="28549" xr:uid="{00000000-0005-0000-0000-0000446D0000}"/>
    <cellStyle name="Normal 3 2 2 5 3" xfId="28550" xr:uid="{00000000-0005-0000-0000-0000456D0000}"/>
    <cellStyle name="Normal 3 2 2 5 3 2" xfId="28551" xr:uid="{00000000-0005-0000-0000-0000466D0000}"/>
    <cellStyle name="Normal 3 2 2 5 3 2 2" xfId="28552" xr:uid="{00000000-0005-0000-0000-0000476D0000}"/>
    <cellStyle name="Normal 3 2 2 5 3 2 2 2" xfId="28553" xr:uid="{00000000-0005-0000-0000-0000486D0000}"/>
    <cellStyle name="Normal 3 2 2 5 3 2 2 3" xfId="28554" xr:uid="{00000000-0005-0000-0000-0000496D0000}"/>
    <cellStyle name="Normal 3 2 2 5 3 2 3" xfId="28555" xr:uid="{00000000-0005-0000-0000-00004A6D0000}"/>
    <cellStyle name="Normal 3 2 2 5 3 3" xfId="28556" xr:uid="{00000000-0005-0000-0000-00004B6D0000}"/>
    <cellStyle name="Normal 3 2 2 5 3 3 2" xfId="28557" xr:uid="{00000000-0005-0000-0000-00004C6D0000}"/>
    <cellStyle name="Normal 3 2 2 5 3 3 3" xfId="28558" xr:uid="{00000000-0005-0000-0000-00004D6D0000}"/>
    <cellStyle name="Normal 3 2 2 5 3 4" xfId="28559" xr:uid="{00000000-0005-0000-0000-00004E6D0000}"/>
    <cellStyle name="Normal 3 2 2 5 3 5" xfId="28560" xr:uid="{00000000-0005-0000-0000-00004F6D0000}"/>
    <cellStyle name="Normal 3 2 2 5 3 6" xfId="28561" xr:uid="{00000000-0005-0000-0000-0000506D0000}"/>
    <cellStyle name="Normal 3 2 2 5 4" xfId="28562" xr:uid="{00000000-0005-0000-0000-0000516D0000}"/>
    <cellStyle name="Normal 3 2 2 5 4 2" xfId="28563" xr:uid="{00000000-0005-0000-0000-0000526D0000}"/>
    <cellStyle name="Normal 3 2 2 5 4 2 2" xfId="28564" xr:uid="{00000000-0005-0000-0000-0000536D0000}"/>
    <cellStyle name="Normal 3 2 2 5 4 2 3" xfId="28565" xr:uid="{00000000-0005-0000-0000-0000546D0000}"/>
    <cellStyle name="Normal 3 2 2 5 4 3" xfId="28566" xr:uid="{00000000-0005-0000-0000-0000556D0000}"/>
    <cellStyle name="Normal 3 2 2 5 4 4" xfId="28567" xr:uid="{00000000-0005-0000-0000-0000566D0000}"/>
    <cellStyle name="Normal 3 2 2 5 4 5" xfId="28568" xr:uid="{00000000-0005-0000-0000-0000576D0000}"/>
    <cellStyle name="Normal 3 2 2 5 5" xfId="28569" xr:uid="{00000000-0005-0000-0000-0000586D0000}"/>
    <cellStyle name="Normal 3 2 2 5 5 2" xfId="28570" xr:uid="{00000000-0005-0000-0000-0000596D0000}"/>
    <cellStyle name="Normal 3 2 2 5 5 2 2" xfId="28571" xr:uid="{00000000-0005-0000-0000-00005A6D0000}"/>
    <cellStyle name="Normal 3 2 2 5 5 2 3" xfId="28572" xr:uid="{00000000-0005-0000-0000-00005B6D0000}"/>
    <cellStyle name="Normal 3 2 2 5 5 3" xfId="28573" xr:uid="{00000000-0005-0000-0000-00005C6D0000}"/>
    <cellStyle name="Normal 3 2 2 5 6" xfId="28574" xr:uid="{00000000-0005-0000-0000-00005D6D0000}"/>
    <cellStyle name="Normal 3 2 2 5 6 2" xfId="28575" xr:uid="{00000000-0005-0000-0000-00005E6D0000}"/>
    <cellStyle name="Normal 3 2 2 5 6 3" xfId="28576" xr:uid="{00000000-0005-0000-0000-00005F6D0000}"/>
    <cellStyle name="Normal 3 2 2 5 7" xfId="28577" xr:uid="{00000000-0005-0000-0000-0000606D0000}"/>
    <cellStyle name="Normal 3 2 2 5 7 2" xfId="28578" xr:uid="{00000000-0005-0000-0000-0000616D0000}"/>
    <cellStyle name="Normal 3 2 2 5 7 3" xfId="28579" xr:uid="{00000000-0005-0000-0000-0000626D0000}"/>
    <cellStyle name="Normal 3 2 2 5 8" xfId="28580" xr:uid="{00000000-0005-0000-0000-0000636D0000}"/>
    <cellStyle name="Normal 3 2 2 5 8 2" xfId="28581" xr:uid="{00000000-0005-0000-0000-0000646D0000}"/>
    <cellStyle name="Normal 3 2 2 5 8 3" xfId="28582" xr:uid="{00000000-0005-0000-0000-0000656D0000}"/>
    <cellStyle name="Normal 3 2 2 5 9" xfId="28583" xr:uid="{00000000-0005-0000-0000-0000666D0000}"/>
    <cellStyle name="Normal 3 2 2 5 9 2" xfId="28584" xr:uid="{00000000-0005-0000-0000-0000676D0000}"/>
    <cellStyle name="Normal 3 2 2 5 9 3" xfId="28585" xr:uid="{00000000-0005-0000-0000-0000686D0000}"/>
    <cellStyle name="Normal 3 2 2 5_Age_Gender" xfId="28586" xr:uid="{00000000-0005-0000-0000-0000696D0000}"/>
    <cellStyle name="Normal 3 2 2 50" xfId="28587" xr:uid="{00000000-0005-0000-0000-00006A6D0000}"/>
    <cellStyle name="Normal 3 2 2 51" xfId="28588" xr:uid="{00000000-0005-0000-0000-00006B6D0000}"/>
    <cellStyle name="Normal 3 2 2 52" xfId="28589" xr:uid="{00000000-0005-0000-0000-00006C6D0000}"/>
    <cellStyle name="Normal 3 2 2 53" xfId="28590" xr:uid="{00000000-0005-0000-0000-00006D6D0000}"/>
    <cellStyle name="Normal 3 2 2 54" xfId="28591" xr:uid="{00000000-0005-0000-0000-00006E6D0000}"/>
    <cellStyle name="Normal 3 2 2 55" xfId="28592" xr:uid="{00000000-0005-0000-0000-00006F6D0000}"/>
    <cellStyle name="Normal 3 2 2 56" xfId="28593" xr:uid="{00000000-0005-0000-0000-0000706D0000}"/>
    <cellStyle name="Normal 3 2 2 57" xfId="28594" xr:uid="{00000000-0005-0000-0000-0000716D0000}"/>
    <cellStyle name="Normal 3 2 2 58" xfId="28595" xr:uid="{00000000-0005-0000-0000-0000726D0000}"/>
    <cellStyle name="Normal 3 2 2 59" xfId="28596" xr:uid="{00000000-0005-0000-0000-0000736D0000}"/>
    <cellStyle name="Normal 3 2 2 6" xfId="1486" xr:uid="{00000000-0005-0000-0000-0000746D0000}"/>
    <cellStyle name="Normal 3 2 2 6 10" xfId="28597" xr:uid="{00000000-0005-0000-0000-0000756D0000}"/>
    <cellStyle name="Normal 3 2 2 6 10 2" xfId="28598" xr:uid="{00000000-0005-0000-0000-0000766D0000}"/>
    <cellStyle name="Normal 3 2 2 6 10 3" xfId="28599" xr:uid="{00000000-0005-0000-0000-0000776D0000}"/>
    <cellStyle name="Normal 3 2 2 6 11" xfId="28600" xr:uid="{00000000-0005-0000-0000-0000786D0000}"/>
    <cellStyle name="Normal 3 2 2 6 11 2" xfId="28601" xr:uid="{00000000-0005-0000-0000-0000796D0000}"/>
    <cellStyle name="Normal 3 2 2 6 12" xfId="28602" xr:uid="{00000000-0005-0000-0000-00007A6D0000}"/>
    <cellStyle name="Normal 3 2 2 6 13" xfId="28603" xr:uid="{00000000-0005-0000-0000-00007B6D0000}"/>
    <cellStyle name="Normal 3 2 2 6 14" xfId="28604" xr:uid="{00000000-0005-0000-0000-00007C6D0000}"/>
    <cellStyle name="Normal 3 2 2 6 15" xfId="28605" xr:uid="{00000000-0005-0000-0000-00007D6D0000}"/>
    <cellStyle name="Normal 3 2 2 6 16" xfId="28606" xr:uid="{00000000-0005-0000-0000-00007E6D0000}"/>
    <cellStyle name="Normal 3 2 2 6 2" xfId="28607" xr:uid="{00000000-0005-0000-0000-00007F6D0000}"/>
    <cellStyle name="Normal 3 2 2 6 2 10" xfId="28608" xr:uid="{00000000-0005-0000-0000-0000806D0000}"/>
    <cellStyle name="Normal 3 2 2 6 2 2" xfId="28609" xr:uid="{00000000-0005-0000-0000-0000816D0000}"/>
    <cellStyle name="Normal 3 2 2 6 2 2 2" xfId="28610" xr:uid="{00000000-0005-0000-0000-0000826D0000}"/>
    <cellStyle name="Normal 3 2 2 6 2 2 2 2" xfId="28611" xr:uid="{00000000-0005-0000-0000-0000836D0000}"/>
    <cellStyle name="Normal 3 2 2 6 2 2 2 2 2" xfId="28612" xr:uid="{00000000-0005-0000-0000-0000846D0000}"/>
    <cellStyle name="Normal 3 2 2 6 2 2 2 2 3" xfId="28613" xr:uid="{00000000-0005-0000-0000-0000856D0000}"/>
    <cellStyle name="Normal 3 2 2 6 2 2 2 3" xfId="28614" xr:uid="{00000000-0005-0000-0000-0000866D0000}"/>
    <cellStyle name="Normal 3 2 2 6 2 2 3" xfId="28615" xr:uid="{00000000-0005-0000-0000-0000876D0000}"/>
    <cellStyle name="Normal 3 2 2 6 2 2 3 2" xfId="28616" xr:uid="{00000000-0005-0000-0000-0000886D0000}"/>
    <cellStyle name="Normal 3 2 2 6 2 2 3 3" xfId="28617" xr:uid="{00000000-0005-0000-0000-0000896D0000}"/>
    <cellStyle name="Normal 3 2 2 6 2 2 4" xfId="28618" xr:uid="{00000000-0005-0000-0000-00008A6D0000}"/>
    <cellStyle name="Normal 3 2 2 6 2 2 5" xfId="28619" xr:uid="{00000000-0005-0000-0000-00008B6D0000}"/>
    <cellStyle name="Normal 3 2 2 6 2 2 6" xfId="28620" xr:uid="{00000000-0005-0000-0000-00008C6D0000}"/>
    <cellStyle name="Normal 3 2 2 6 2 3" xfId="28621" xr:uid="{00000000-0005-0000-0000-00008D6D0000}"/>
    <cellStyle name="Normal 3 2 2 6 2 3 2" xfId="28622" xr:uid="{00000000-0005-0000-0000-00008E6D0000}"/>
    <cellStyle name="Normal 3 2 2 6 2 3 2 2" xfId="28623" xr:uid="{00000000-0005-0000-0000-00008F6D0000}"/>
    <cellStyle name="Normal 3 2 2 6 2 3 2 3" xfId="28624" xr:uid="{00000000-0005-0000-0000-0000906D0000}"/>
    <cellStyle name="Normal 3 2 2 6 2 3 3" xfId="28625" xr:uid="{00000000-0005-0000-0000-0000916D0000}"/>
    <cellStyle name="Normal 3 2 2 6 2 4" xfId="28626" xr:uid="{00000000-0005-0000-0000-0000926D0000}"/>
    <cellStyle name="Normal 3 2 2 6 2 4 2" xfId="28627" xr:uid="{00000000-0005-0000-0000-0000936D0000}"/>
    <cellStyle name="Normal 3 2 2 6 2 4 3" xfId="28628" xr:uid="{00000000-0005-0000-0000-0000946D0000}"/>
    <cellStyle name="Normal 3 2 2 6 2 5" xfId="28629" xr:uid="{00000000-0005-0000-0000-0000956D0000}"/>
    <cellStyle name="Normal 3 2 2 6 2 5 2" xfId="28630" xr:uid="{00000000-0005-0000-0000-0000966D0000}"/>
    <cellStyle name="Normal 3 2 2 6 2 6" xfId="28631" xr:uid="{00000000-0005-0000-0000-0000976D0000}"/>
    <cellStyle name="Normal 3 2 2 6 2 7" xfId="28632" xr:uid="{00000000-0005-0000-0000-0000986D0000}"/>
    <cellStyle name="Normal 3 2 2 6 2 8" xfId="28633" xr:uid="{00000000-0005-0000-0000-0000996D0000}"/>
    <cellStyle name="Normal 3 2 2 6 2 9" xfId="28634" xr:uid="{00000000-0005-0000-0000-00009A6D0000}"/>
    <cellStyle name="Normal 3 2 2 6 2_Age_Gender" xfId="28635" xr:uid="{00000000-0005-0000-0000-00009B6D0000}"/>
    <cellStyle name="Normal 3 2 2 6 3" xfId="28636" xr:uid="{00000000-0005-0000-0000-00009C6D0000}"/>
    <cellStyle name="Normal 3 2 2 6 3 2" xfId="28637" xr:uid="{00000000-0005-0000-0000-00009D6D0000}"/>
    <cellStyle name="Normal 3 2 2 6 3 2 2" xfId="28638" xr:uid="{00000000-0005-0000-0000-00009E6D0000}"/>
    <cellStyle name="Normal 3 2 2 6 3 2 2 2" xfId="28639" xr:uid="{00000000-0005-0000-0000-00009F6D0000}"/>
    <cellStyle name="Normal 3 2 2 6 3 2 2 3" xfId="28640" xr:uid="{00000000-0005-0000-0000-0000A06D0000}"/>
    <cellStyle name="Normal 3 2 2 6 3 2 3" xfId="28641" xr:uid="{00000000-0005-0000-0000-0000A16D0000}"/>
    <cellStyle name="Normal 3 2 2 6 3 3" xfId="28642" xr:uid="{00000000-0005-0000-0000-0000A26D0000}"/>
    <cellStyle name="Normal 3 2 2 6 3 3 2" xfId="28643" xr:uid="{00000000-0005-0000-0000-0000A36D0000}"/>
    <cellStyle name="Normal 3 2 2 6 3 3 3" xfId="28644" xr:uid="{00000000-0005-0000-0000-0000A46D0000}"/>
    <cellStyle name="Normal 3 2 2 6 3 4" xfId="28645" xr:uid="{00000000-0005-0000-0000-0000A56D0000}"/>
    <cellStyle name="Normal 3 2 2 6 3 5" xfId="28646" xr:uid="{00000000-0005-0000-0000-0000A66D0000}"/>
    <cellStyle name="Normal 3 2 2 6 3 6" xfId="28647" xr:uid="{00000000-0005-0000-0000-0000A76D0000}"/>
    <cellStyle name="Normal 3 2 2 6 4" xfId="28648" xr:uid="{00000000-0005-0000-0000-0000A86D0000}"/>
    <cellStyle name="Normal 3 2 2 6 4 2" xfId="28649" xr:uid="{00000000-0005-0000-0000-0000A96D0000}"/>
    <cellStyle name="Normal 3 2 2 6 4 2 2" xfId="28650" xr:uid="{00000000-0005-0000-0000-0000AA6D0000}"/>
    <cellStyle name="Normal 3 2 2 6 4 2 3" xfId="28651" xr:uid="{00000000-0005-0000-0000-0000AB6D0000}"/>
    <cellStyle name="Normal 3 2 2 6 4 3" xfId="28652" xr:uid="{00000000-0005-0000-0000-0000AC6D0000}"/>
    <cellStyle name="Normal 3 2 2 6 4 4" xfId="28653" xr:uid="{00000000-0005-0000-0000-0000AD6D0000}"/>
    <cellStyle name="Normal 3 2 2 6 4 5" xfId="28654" xr:uid="{00000000-0005-0000-0000-0000AE6D0000}"/>
    <cellStyle name="Normal 3 2 2 6 5" xfId="28655" xr:uid="{00000000-0005-0000-0000-0000AF6D0000}"/>
    <cellStyle name="Normal 3 2 2 6 5 2" xfId="28656" xr:uid="{00000000-0005-0000-0000-0000B06D0000}"/>
    <cellStyle name="Normal 3 2 2 6 5 2 2" xfId="28657" xr:uid="{00000000-0005-0000-0000-0000B16D0000}"/>
    <cellStyle name="Normal 3 2 2 6 5 2 3" xfId="28658" xr:uid="{00000000-0005-0000-0000-0000B26D0000}"/>
    <cellStyle name="Normal 3 2 2 6 5 3" xfId="28659" xr:uid="{00000000-0005-0000-0000-0000B36D0000}"/>
    <cellStyle name="Normal 3 2 2 6 6" xfId="28660" xr:uid="{00000000-0005-0000-0000-0000B46D0000}"/>
    <cellStyle name="Normal 3 2 2 6 6 2" xfId="28661" xr:uid="{00000000-0005-0000-0000-0000B56D0000}"/>
    <cellStyle name="Normal 3 2 2 6 6 3" xfId="28662" xr:uid="{00000000-0005-0000-0000-0000B66D0000}"/>
    <cellStyle name="Normal 3 2 2 6 7" xfId="28663" xr:uid="{00000000-0005-0000-0000-0000B76D0000}"/>
    <cellStyle name="Normal 3 2 2 6 7 2" xfId="28664" xr:uid="{00000000-0005-0000-0000-0000B86D0000}"/>
    <cellStyle name="Normal 3 2 2 6 7 3" xfId="28665" xr:uid="{00000000-0005-0000-0000-0000B96D0000}"/>
    <cellStyle name="Normal 3 2 2 6 8" xfId="28666" xr:uid="{00000000-0005-0000-0000-0000BA6D0000}"/>
    <cellStyle name="Normal 3 2 2 6 8 2" xfId="28667" xr:uid="{00000000-0005-0000-0000-0000BB6D0000}"/>
    <cellStyle name="Normal 3 2 2 6 8 3" xfId="28668" xr:uid="{00000000-0005-0000-0000-0000BC6D0000}"/>
    <cellStyle name="Normal 3 2 2 6 9" xfId="28669" xr:uid="{00000000-0005-0000-0000-0000BD6D0000}"/>
    <cellStyle name="Normal 3 2 2 6 9 2" xfId="28670" xr:uid="{00000000-0005-0000-0000-0000BE6D0000}"/>
    <cellStyle name="Normal 3 2 2 6 9 3" xfId="28671" xr:uid="{00000000-0005-0000-0000-0000BF6D0000}"/>
    <cellStyle name="Normal 3 2 2 6_Age_Gender" xfId="28672" xr:uid="{00000000-0005-0000-0000-0000C06D0000}"/>
    <cellStyle name="Normal 3 2 2 60" xfId="28673" xr:uid="{00000000-0005-0000-0000-0000C16D0000}"/>
    <cellStyle name="Normal 3 2 2 61" xfId="28674" xr:uid="{00000000-0005-0000-0000-0000C26D0000}"/>
    <cellStyle name="Normal 3 2 2 62" xfId="28675" xr:uid="{00000000-0005-0000-0000-0000C36D0000}"/>
    <cellStyle name="Normal 3 2 2 63" xfId="28676" xr:uid="{00000000-0005-0000-0000-0000C46D0000}"/>
    <cellStyle name="Normal 3 2 2 64" xfId="28677" xr:uid="{00000000-0005-0000-0000-0000C56D0000}"/>
    <cellStyle name="Normal 3 2 2 65" xfId="28678" xr:uid="{00000000-0005-0000-0000-0000C66D0000}"/>
    <cellStyle name="Normal 3 2 2 66" xfId="28679" xr:uid="{00000000-0005-0000-0000-0000C76D0000}"/>
    <cellStyle name="Normal 3 2 2 67" xfId="28680" xr:uid="{00000000-0005-0000-0000-0000C86D0000}"/>
    <cellStyle name="Normal 3 2 2 68" xfId="28681" xr:uid="{00000000-0005-0000-0000-0000C96D0000}"/>
    <cellStyle name="Normal 3 2 2 69" xfId="28682" xr:uid="{00000000-0005-0000-0000-0000CA6D0000}"/>
    <cellStyle name="Normal 3 2 2 7" xfId="1487" xr:uid="{00000000-0005-0000-0000-0000CB6D0000}"/>
    <cellStyle name="Normal 3 2 2 7 10" xfId="28683" xr:uid="{00000000-0005-0000-0000-0000CC6D0000}"/>
    <cellStyle name="Normal 3 2 2 7 10 2" xfId="28684" xr:uid="{00000000-0005-0000-0000-0000CD6D0000}"/>
    <cellStyle name="Normal 3 2 2 7 10 3" xfId="28685" xr:uid="{00000000-0005-0000-0000-0000CE6D0000}"/>
    <cellStyle name="Normal 3 2 2 7 11" xfId="28686" xr:uid="{00000000-0005-0000-0000-0000CF6D0000}"/>
    <cellStyle name="Normal 3 2 2 7 11 2" xfId="28687" xr:uid="{00000000-0005-0000-0000-0000D06D0000}"/>
    <cellStyle name="Normal 3 2 2 7 12" xfId="28688" xr:uid="{00000000-0005-0000-0000-0000D16D0000}"/>
    <cellStyle name="Normal 3 2 2 7 13" xfId="28689" xr:uid="{00000000-0005-0000-0000-0000D26D0000}"/>
    <cellStyle name="Normal 3 2 2 7 14" xfId="28690" xr:uid="{00000000-0005-0000-0000-0000D36D0000}"/>
    <cellStyle name="Normal 3 2 2 7 15" xfId="28691" xr:uid="{00000000-0005-0000-0000-0000D46D0000}"/>
    <cellStyle name="Normal 3 2 2 7 16" xfId="28692" xr:uid="{00000000-0005-0000-0000-0000D56D0000}"/>
    <cellStyle name="Normal 3 2 2 7 2" xfId="28693" xr:uid="{00000000-0005-0000-0000-0000D66D0000}"/>
    <cellStyle name="Normal 3 2 2 7 2 10" xfId="28694" xr:uid="{00000000-0005-0000-0000-0000D76D0000}"/>
    <cellStyle name="Normal 3 2 2 7 2 2" xfId="28695" xr:uid="{00000000-0005-0000-0000-0000D86D0000}"/>
    <cellStyle name="Normal 3 2 2 7 2 2 2" xfId="28696" xr:uid="{00000000-0005-0000-0000-0000D96D0000}"/>
    <cellStyle name="Normal 3 2 2 7 2 2 2 2" xfId="28697" xr:uid="{00000000-0005-0000-0000-0000DA6D0000}"/>
    <cellStyle name="Normal 3 2 2 7 2 2 2 2 2" xfId="28698" xr:uid="{00000000-0005-0000-0000-0000DB6D0000}"/>
    <cellStyle name="Normal 3 2 2 7 2 2 2 2 3" xfId="28699" xr:uid="{00000000-0005-0000-0000-0000DC6D0000}"/>
    <cellStyle name="Normal 3 2 2 7 2 2 2 3" xfId="28700" xr:uid="{00000000-0005-0000-0000-0000DD6D0000}"/>
    <cellStyle name="Normal 3 2 2 7 2 2 3" xfId="28701" xr:uid="{00000000-0005-0000-0000-0000DE6D0000}"/>
    <cellStyle name="Normal 3 2 2 7 2 2 3 2" xfId="28702" xr:uid="{00000000-0005-0000-0000-0000DF6D0000}"/>
    <cellStyle name="Normal 3 2 2 7 2 2 3 3" xfId="28703" xr:uid="{00000000-0005-0000-0000-0000E06D0000}"/>
    <cellStyle name="Normal 3 2 2 7 2 2 4" xfId="28704" xr:uid="{00000000-0005-0000-0000-0000E16D0000}"/>
    <cellStyle name="Normal 3 2 2 7 2 2 5" xfId="28705" xr:uid="{00000000-0005-0000-0000-0000E26D0000}"/>
    <cellStyle name="Normal 3 2 2 7 2 2 6" xfId="28706" xr:uid="{00000000-0005-0000-0000-0000E36D0000}"/>
    <cellStyle name="Normal 3 2 2 7 2 3" xfId="28707" xr:uid="{00000000-0005-0000-0000-0000E46D0000}"/>
    <cellStyle name="Normal 3 2 2 7 2 3 2" xfId="28708" xr:uid="{00000000-0005-0000-0000-0000E56D0000}"/>
    <cellStyle name="Normal 3 2 2 7 2 3 2 2" xfId="28709" xr:uid="{00000000-0005-0000-0000-0000E66D0000}"/>
    <cellStyle name="Normal 3 2 2 7 2 3 2 3" xfId="28710" xr:uid="{00000000-0005-0000-0000-0000E76D0000}"/>
    <cellStyle name="Normal 3 2 2 7 2 3 3" xfId="28711" xr:uid="{00000000-0005-0000-0000-0000E86D0000}"/>
    <cellStyle name="Normal 3 2 2 7 2 4" xfId="28712" xr:uid="{00000000-0005-0000-0000-0000E96D0000}"/>
    <cellStyle name="Normal 3 2 2 7 2 4 2" xfId="28713" xr:uid="{00000000-0005-0000-0000-0000EA6D0000}"/>
    <cellStyle name="Normal 3 2 2 7 2 4 3" xfId="28714" xr:uid="{00000000-0005-0000-0000-0000EB6D0000}"/>
    <cellStyle name="Normal 3 2 2 7 2 5" xfId="28715" xr:uid="{00000000-0005-0000-0000-0000EC6D0000}"/>
    <cellStyle name="Normal 3 2 2 7 2 5 2" xfId="28716" xr:uid="{00000000-0005-0000-0000-0000ED6D0000}"/>
    <cellStyle name="Normal 3 2 2 7 2 6" xfId="28717" xr:uid="{00000000-0005-0000-0000-0000EE6D0000}"/>
    <cellStyle name="Normal 3 2 2 7 2 7" xfId="28718" xr:uid="{00000000-0005-0000-0000-0000EF6D0000}"/>
    <cellStyle name="Normal 3 2 2 7 2 8" xfId="28719" xr:uid="{00000000-0005-0000-0000-0000F06D0000}"/>
    <cellStyle name="Normal 3 2 2 7 2 9" xfId="28720" xr:uid="{00000000-0005-0000-0000-0000F16D0000}"/>
    <cellStyle name="Normal 3 2 2 7 2_Age_Gender" xfId="28721" xr:uid="{00000000-0005-0000-0000-0000F26D0000}"/>
    <cellStyle name="Normal 3 2 2 7 3" xfId="28722" xr:uid="{00000000-0005-0000-0000-0000F36D0000}"/>
    <cellStyle name="Normal 3 2 2 7 3 2" xfId="28723" xr:uid="{00000000-0005-0000-0000-0000F46D0000}"/>
    <cellStyle name="Normal 3 2 2 7 3 2 2" xfId="28724" xr:uid="{00000000-0005-0000-0000-0000F56D0000}"/>
    <cellStyle name="Normal 3 2 2 7 3 2 2 2" xfId="28725" xr:uid="{00000000-0005-0000-0000-0000F66D0000}"/>
    <cellStyle name="Normal 3 2 2 7 3 2 2 3" xfId="28726" xr:uid="{00000000-0005-0000-0000-0000F76D0000}"/>
    <cellStyle name="Normal 3 2 2 7 3 2 3" xfId="28727" xr:uid="{00000000-0005-0000-0000-0000F86D0000}"/>
    <cellStyle name="Normal 3 2 2 7 3 3" xfId="28728" xr:uid="{00000000-0005-0000-0000-0000F96D0000}"/>
    <cellStyle name="Normal 3 2 2 7 3 3 2" xfId="28729" xr:uid="{00000000-0005-0000-0000-0000FA6D0000}"/>
    <cellStyle name="Normal 3 2 2 7 3 3 3" xfId="28730" xr:uid="{00000000-0005-0000-0000-0000FB6D0000}"/>
    <cellStyle name="Normal 3 2 2 7 3 4" xfId="28731" xr:uid="{00000000-0005-0000-0000-0000FC6D0000}"/>
    <cellStyle name="Normal 3 2 2 7 3 5" xfId="28732" xr:uid="{00000000-0005-0000-0000-0000FD6D0000}"/>
    <cellStyle name="Normal 3 2 2 7 3 6" xfId="28733" xr:uid="{00000000-0005-0000-0000-0000FE6D0000}"/>
    <cellStyle name="Normal 3 2 2 7 4" xfId="28734" xr:uid="{00000000-0005-0000-0000-0000FF6D0000}"/>
    <cellStyle name="Normal 3 2 2 7 4 2" xfId="28735" xr:uid="{00000000-0005-0000-0000-0000006E0000}"/>
    <cellStyle name="Normal 3 2 2 7 4 2 2" xfId="28736" xr:uid="{00000000-0005-0000-0000-0000016E0000}"/>
    <cellStyle name="Normal 3 2 2 7 4 2 3" xfId="28737" xr:uid="{00000000-0005-0000-0000-0000026E0000}"/>
    <cellStyle name="Normal 3 2 2 7 4 3" xfId="28738" xr:uid="{00000000-0005-0000-0000-0000036E0000}"/>
    <cellStyle name="Normal 3 2 2 7 4 4" xfId="28739" xr:uid="{00000000-0005-0000-0000-0000046E0000}"/>
    <cellStyle name="Normal 3 2 2 7 4 5" xfId="28740" xr:uid="{00000000-0005-0000-0000-0000056E0000}"/>
    <cellStyle name="Normal 3 2 2 7 5" xfId="28741" xr:uid="{00000000-0005-0000-0000-0000066E0000}"/>
    <cellStyle name="Normal 3 2 2 7 5 2" xfId="28742" xr:uid="{00000000-0005-0000-0000-0000076E0000}"/>
    <cellStyle name="Normal 3 2 2 7 5 2 2" xfId="28743" xr:uid="{00000000-0005-0000-0000-0000086E0000}"/>
    <cellStyle name="Normal 3 2 2 7 5 2 3" xfId="28744" xr:uid="{00000000-0005-0000-0000-0000096E0000}"/>
    <cellStyle name="Normal 3 2 2 7 5 3" xfId="28745" xr:uid="{00000000-0005-0000-0000-00000A6E0000}"/>
    <cellStyle name="Normal 3 2 2 7 6" xfId="28746" xr:uid="{00000000-0005-0000-0000-00000B6E0000}"/>
    <cellStyle name="Normal 3 2 2 7 6 2" xfId="28747" xr:uid="{00000000-0005-0000-0000-00000C6E0000}"/>
    <cellStyle name="Normal 3 2 2 7 6 3" xfId="28748" xr:uid="{00000000-0005-0000-0000-00000D6E0000}"/>
    <cellStyle name="Normal 3 2 2 7 7" xfId="28749" xr:uid="{00000000-0005-0000-0000-00000E6E0000}"/>
    <cellStyle name="Normal 3 2 2 7 7 2" xfId="28750" xr:uid="{00000000-0005-0000-0000-00000F6E0000}"/>
    <cellStyle name="Normal 3 2 2 7 7 3" xfId="28751" xr:uid="{00000000-0005-0000-0000-0000106E0000}"/>
    <cellStyle name="Normal 3 2 2 7 8" xfId="28752" xr:uid="{00000000-0005-0000-0000-0000116E0000}"/>
    <cellStyle name="Normal 3 2 2 7 8 2" xfId="28753" xr:uid="{00000000-0005-0000-0000-0000126E0000}"/>
    <cellStyle name="Normal 3 2 2 7 8 3" xfId="28754" xr:uid="{00000000-0005-0000-0000-0000136E0000}"/>
    <cellStyle name="Normal 3 2 2 7 9" xfId="28755" xr:uid="{00000000-0005-0000-0000-0000146E0000}"/>
    <cellStyle name="Normal 3 2 2 7 9 2" xfId="28756" xr:uid="{00000000-0005-0000-0000-0000156E0000}"/>
    <cellStyle name="Normal 3 2 2 7 9 3" xfId="28757" xr:uid="{00000000-0005-0000-0000-0000166E0000}"/>
    <cellStyle name="Normal 3 2 2 7_Age_Gender" xfId="28758" xr:uid="{00000000-0005-0000-0000-0000176E0000}"/>
    <cellStyle name="Normal 3 2 2 70" xfId="28759" xr:uid="{00000000-0005-0000-0000-0000186E0000}"/>
    <cellStyle name="Normal 3 2 2 71" xfId="28760" xr:uid="{00000000-0005-0000-0000-0000196E0000}"/>
    <cellStyle name="Normal 3 2 2 72" xfId="28761" xr:uid="{00000000-0005-0000-0000-00001A6E0000}"/>
    <cellStyle name="Normal 3 2 2 73" xfId="28762" xr:uid="{00000000-0005-0000-0000-00001B6E0000}"/>
    <cellStyle name="Normal 3 2 2 74" xfId="28763" xr:uid="{00000000-0005-0000-0000-00001C6E0000}"/>
    <cellStyle name="Normal 3 2 2 75" xfId="28764" xr:uid="{00000000-0005-0000-0000-00001D6E0000}"/>
    <cellStyle name="Normal 3 2 2 76" xfId="28765" xr:uid="{00000000-0005-0000-0000-00001E6E0000}"/>
    <cellStyle name="Normal 3 2 2 77" xfId="28766" xr:uid="{00000000-0005-0000-0000-00001F6E0000}"/>
    <cellStyle name="Normal 3 2 2 78" xfId="28767" xr:uid="{00000000-0005-0000-0000-0000206E0000}"/>
    <cellStyle name="Normal 3 2 2 79" xfId="28768" xr:uid="{00000000-0005-0000-0000-0000216E0000}"/>
    <cellStyle name="Normal 3 2 2 8" xfId="1488" xr:uid="{00000000-0005-0000-0000-0000226E0000}"/>
    <cellStyle name="Normal 3 2 2 8 10" xfId="28769" xr:uid="{00000000-0005-0000-0000-0000236E0000}"/>
    <cellStyle name="Normal 3 2 2 8 10 2" xfId="28770" xr:uid="{00000000-0005-0000-0000-0000246E0000}"/>
    <cellStyle name="Normal 3 2 2 8 10 3" xfId="28771" xr:uid="{00000000-0005-0000-0000-0000256E0000}"/>
    <cellStyle name="Normal 3 2 2 8 11" xfId="28772" xr:uid="{00000000-0005-0000-0000-0000266E0000}"/>
    <cellStyle name="Normal 3 2 2 8 11 2" xfId="28773" xr:uid="{00000000-0005-0000-0000-0000276E0000}"/>
    <cellStyle name="Normal 3 2 2 8 12" xfId="28774" xr:uid="{00000000-0005-0000-0000-0000286E0000}"/>
    <cellStyle name="Normal 3 2 2 8 13" xfId="28775" xr:uid="{00000000-0005-0000-0000-0000296E0000}"/>
    <cellStyle name="Normal 3 2 2 8 14" xfId="28776" xr:uid="{00000000-0005-0000-0000-00002A6E0000}"/>
    <cellStyle name="Normal 3 2 2 8 15" xfId="28777" xr:uid="{00000000-0005-0000-0000-00002B6E0000}"/>
    <cellStyle name="Normal 3 2 2 8 16" xfId="28778" xr:uid="{00000000-0005-0000-0000-00002C6E0000}"/>
    <cellStyle name="Normal 3 2 2 8 2" xfId="28779" xr:uid="{00000000-0005-0000-0000-00002D6E0000}"/>
    <cellStyle name="Normal 3 2 2 8 2 10" xfId="28780" xr:uid="{00000000-0005-0000-0000-00002E6E0000}"/>
    <cellStyle name="Normal 3 2 2 8 2 2" xfId="28781" xr:uid="{00000000-0005-0000-0000-00002F6E0000}"/>
    <cellStyle name="Normal 3 2 2 8 2 2 2" xfId="28782" xr:uid="{00000000-0005-0000-0000-0000306E0000}"/>
    <cellStyle name="Normal 3 2 2 8 2 2 2 2" xfId="28783" xr:uid="{00000000-0005-0000-0000-0000316E0000}"/>
    <cellStyle name="Normal 3 2 2 8 2 2 2 2 2" xfId="28784" xr:uid="{00000000-0005-0000-0000-0000326E0000}"/>
    <cellStyle name="Normal 3 2 2 8 2 2 2 2 3" xfId="28785" xr:uid="{00000000-0005-0000-0000-0000336E0000}"/>
    <cellStyle name="Normal 3 2 2 8 2 2 2 3" xfId="28786" xr:uid="{00000000-0005-0000-0000-0000346E0000}"/>
    <cellStyle name="Normal 3 2 2 8 2 2 3" xfId="28787" xr:uid="{00000000-0005-0000-0000-0000356E0000}"/>
    <cellStyle name="Normal 3 2 2 8 2 2 3 2" xfId="28788" xr:uid="{00000000-0005-0000-0000-0000366E0000}"/>
    <cellStyle name="Normal 3 2 2 8 2 2 3 3" xfId="28789" xr:uid="{00000000-0005-0000-0000-0000376E0000}"/>
    <cellStyle name="Normal 3 2 2 8 2 2 4" xfId="28790" xr:uid="{00000000-0005-0000-0000-0000386E0000}"/>
    <cellStyle name="Normal 3 2 2 8 2 2 5" xfId="28791" xr:uid="{00000000-0005-0000-0000-0000396E0000}"/>
    <cellStyle name="Normal 3 2 2 8 2 2 6" xfId="28792" xr:uid="{00000000-0005-0000-0000-00003A6E0000}"/>
    <cellStyle name="Normal 3 2 2 8 2 3" xfId="28793" xr:uid="{00000000-0005-0000-0000-00003B6E0000}"/>
    <cellStyle name="Normal 3 2 2 8 2 3 2" xfId="28794" xr:uid="{00000000-0005-0000-0000-00003C6E0000}"/>
    <cellStyle name="Normal 3 2 2 8 2 3 2 2" xfId="28795" xr:uid="{00000000-0005-0000-0000-00003D6E0000}"/>
    <cellStyle name="Normal 3 2 2 8 2 3 2 3" xfId="28796" xr:uid="{00000000-0005-0000-0000-00003E6E0000}"/>
    <cellStyle name="Normal 3 2 2 8 2 3 3" xfId="28797" xr:uid="{00000000-0005-0000-0000-00003F6E0000}"/>
    <cellStyle name="Normal 3 2 2 8 2 4" xfId="28798" xr:uid="{00000000-0005-0000-0000-0000406E0000}"/>
    <cellStyle name="Normal 3 2 2 8 2 4 2" xfId="28799" xr:uid="{00000000-0005-0000-0000-0000416E0000}"/>
    <cellStyle name="Normal 3 2 2 8 2 4 3" xfId="28800" xr:uid="{00000000-0005-0000-0000-0000426E0000}"/>
    <cellStyle name="Normal 3 2 2 8 2 5" xfId="28801" xr:uid="{00000000-0005-0000-0000-0000436E0000}"/>
    <cellStyle name="Normal 3 2 2 8 2 5 2" xfId="28802" xr:uid="{00000000-0005-0000-0000-0000446E0000}"/>
    <cellStyle name="Normal 3 2 2 8 2 6" xfId="28803" xr:uid="{00000000-0005-0000-0000-0000456E0000}"/>
    <cellStyle name="Normal 3 2 2 8 2 7" xfId="28804" xr:uid="{00000000-0005-0000-0000-0000466E0000}"/>
    <cellStyle name="Normal 3 2 2 8 2 8" xfId="28805" xr:uid="{00000000-0005-0000-0000-0000476E0000}"/>
    <cellStyle name="Normal 3 2 2 8 2 9" xfId="28806" xr:uid="{00000000-0005-0000-0000-0000486E0000}"/>
    <cellStyle name="Normal 3 2 2 8 2_Age_Gender" xfId="28807" xr:uid="{00000000-0005-0000-0000-0000496E0000}"/>
    <cellStyle name="Normal 3 2 2 8 3" xfId="28808" xr:uid="{00000000-0005-0000-0000-00004A6E0000}"/>
    <cellStyle name="Normal 3 2 2 8 3 2" xfId="28809" xr:uid="{00000000-0005-0000-0000-00004B6E0000}"/>
    <cellStyle name="Normal 3 2 2 8 3 2 2" xfId="28810" xr:uid="{00000000-0005-0000-0000-00004C6E0000}"/>
    <cellStyle name="Normal 3 2 2 8 3 2 2 2" xfId="28811" xr:uid="{00000000-0005-0000-0000-00004D6E0000}"/>
    <cellStyle name="Normal 3 2 2 8 3 2 2 3" xfId="28812" xr:uid="{00000000-0005-0000-0000-00004E6E0000}"/>
    <cellStyle name="Normal 3 2 2 8 3 2 3" xfId="28813" xr:uid="{00000000-0005-0000-0000-00004F6E0000}"/>
    <cellStyle name="Normal 3 2 2 8 3 3" xfId="28814" xr:uid="{00000000-0005-0000-0000-0000506E0000}"/>
    <cellStyle name="Normal 3 2 2 8 3 3 2" xfId="28815" xr:uid="{00000000-0005-0000-0000-0000516E0000}"/>
    <cellStyle name="Normal 3 2 2 8 3 3 3" xfId="28816" xr:uid="{00000000-0005-0000-0000-0000526E0000}"/>
    <cellStyle name="Normal 3 2 2 8 3 4" xfId="28817" xr:uid="{00000000-0005-0000-0000-0000536E0000}"/>
    <cellStyle name="Normal 3 2 2 8 3 5" xfId="28818" xr:uid="{00000000-0005-0000-0000-0000546E0000}"/>
    <cellStyle name="Normal 3 2 2 8 3 6" xfId="28819" xr:uid="{00000000-0005-0000-0000-0000556E0000}"/>
    <cellStyle name="Normal 3 2 2 8 4" xfId="28820" xr:uid="{00000000-0005-0000-0000-0000566E0000}"/>
    <cellStyle name="Normal 3 2 2 8 4 2" xfId="28821" xr:uid="{00000000-0005-0000-0000-0000576E0000}"/>
    <cellStyle name="Normal 3 2 2 8 4 2 2" xfId="28822" xr:uid="{00000000-0005-0000-0000-0000586E0000}"/>
    <cellStyle name="Normal 3 2 2 8 4 2 3" xfId="28823" xr:uid="{00000000-0005-0000-0000-0000596E0000}"/>
    <cellStyle name="Normal 3 2 2 8 4 3" xfId="28824" xr:uid="{00000000-0005-0000-0000-00005A6E0000}"/>
    <cellStyle name="Normal 3 2 2 8 4 4" xfId="28825" xr:uid="{00000000-0005-0000-0000-00005B6E0000}"/>
    <cellStyle name="Normal 3 2 2 8 4 5" xfId="28826" xr:uid="{00000000-0005-0000-0000-00005C6E0000}"/>
    <cellStyle name="Normal 3 2 2 8 5" xfId="28827" xr:uid="{00000000-0005-0000-0000-00005D6E0000}"/>
    <cellStyle name="Normal 3 2 2 8 5 2" xfId="28828" xr:uid="{00000000-0005-0000-0000-00005E6E0000}"/>
    <cellStyle name="Normal 3 2 2 8 5 2 2" xfId="28829" xr:uid="{00000000-0005-0000-0000-00005F6E0000}"/>
    <cellStyle name="Normal 3 2 2 8 5 2 3" xfId="28830" xr:uid="{00000000-0005-0000-0000-0000606E0000}"/>
    <cellStyle name="Normal 3 2 2 8 5 3" xfId="28831" xr:uid="{00000000-0005-0000-0000-0000616E0000}"/>
    <cellStyle name="Normal 3 2 2 8 6" xfId="28832" xr:uid="{00000000-0005-0000-0000-0000626E0000}"/>
    <cellStyle name="Normal 3 2 2 8 6 2" xfId="28833" xr:uid="{00000000-0005-0000-0000-0000636E0000}"/>
    <cellStyle name="Normal 3 2 2 8 6 3" xfId="28834" xr:uid="{00000000-0005-0000-0000-0000646E0000}"/>
    <cellStyle name="Normal 3 2 2 8 7" xfId="28835" xr:uid="{00000000-0005-0000-0000-0000656E0000}"/>
    <cellStyle name="Normal 3 2 2 8 7 2" xfId="28836" xr:uid="{00000000-0005-0000-0000-0000666E0000}"/>
    <cellStyle name="Normal 3 2 2 8 7 3" xfId="28837" xr:uid="{00000000-0005-0000-0000-0000676E0000}"/>
    <cellStyle name="Normal 3 2 2 8 8" xfId="28838" xr:uid="{00000000-0005-0000-0000-0000686E0000}"/>
    <cellStyle name="Normal 3 2 2 8 8 2" xfId="28839" xr:uid="{00000000-0005-0000-0000-0000696E0000}"/>
    <cellStyle name="Normal 3 2 2 8 8 3" xfId="28840" xr:uid="{00000000-0005-0000-0000-00006A6E0000}"/>
    <cellStyle name="Normal 3 2 2 8 9" xfId="28841" xr:uid="{00000000-0005-0000-0000-00006B6E0000}"/>
    <cellStyle name="Normal 3 2 2 8 9 2" xfId="28842" xr:uid="{00000000-0005-0000-0000-00006C6E0000}"/>
    <cellStyle name="Normal 3 2 2 8 9 3" xfId="28843" xr:uid="{00000000-0005-0000-0000-00006D6E0000}"/>
    <cellStyle name="Normal 3 2 2 8_Age_Gender" xfId="28844" xr:uid="{00000000-0005-0000-0000-00006E6E0000}"/>
    <cellStyle name="Normal 3 2 2 80" xfId="28845" xr:uid="{00000000-0005-0000-0000-00006F6E0000}"/>
    <cellStyle name="Normal 3 2 2 81" xfId="28846" xr:uid="{00000000-0005-0000-0000-0000706E0000}"/>
    <cellStyle name="Normal 3 2 2 82" xfId="28847" xr:uid="{00000000-0005-0000-0000-0000716E0000}"/>
    <cellStyle name="Normal 3 2 2 83" xfId="28848" xr:uid="{00000000-0005-0000-0000-0000726E0000}"/>
    <cellStyle name="Normal 3 2 2 84" xfId="28849" xr:uid="{00000000-0005-0000-0000-0000736E0000}"/>
    <cellStyle name="Normal 3 2 2 85" xfId="28850" xr:uid="{00000000-0005-0000-0000-0000746E0000}"/>
    <cellStyle name="Normal 3 2 2 9" xfId="1489" xr:uid="{00000000-0005-0000-0000-0000756E0000}"/>
    <cellStyle name="Normal 3 2 2 9 10" xfId="28851" xr:uid="{00000000-0005-0000-0000-0000766E0000}"/>
    <cellStyle name="Normal 3 2 2 9 10 2" xfId="28852" xr:uid="{00000000-0005-0000-0000-0000776E0000}"/>
    <cellStyle name="Normal 3 2 2 9 10 3" xfId="28853" xr:uid="{00000000-0005-0000-0000-0000786E0000}"/>
    <cellStyle name="Normal 3 2 2 9 11" xfId="28854" xr:uid="{00000000-0005-0000-0000-0000796E0000}"/>
    <cellStyle name="Normal 3 2 2 9 11 2" xfId="28855" xr:uid="{00000000-0005-0000-0000-00007A6E0000}"/>
    <cellStyle name="Normal 3 2 2 9 12" xfId="28856" xr:uid="{00000000-0005-0000-0000-00007B6E0000}"/>
    <cellStyle name="Normal 3 2 2 9 13" xfId="28857" xr:uid="{00000000-0005-0000-0000-00007C6E0000}"/>
    <cellStyle name="Normal 3 2 2 9 14" xfId="28858" xr:uid="{00000000-0005-0000-0000-00007D6E0000}"/>
    <cellStyle name="Normal 3 2 2 9 15" xfId="28859" xr:uid="{00000000-0005-0000-0000-00007E6E0000}"/>
    <cellStyle name="Normal 3 2 2 9 16" xfId="28860" xr:uid="{00000000-0005-0000-0000-00007F6E0000}"/>
    <cellStyle name="Normal 3 2 2 9 2" xfId="28861" xr:uid="{00000000-0005-0000-0000-0000806E0000}"/>
    <cellStyle name="Normal 3 2 2 9 2 10" xfId="28862" xr:uid="{00000000-0005-0000-0000-0000816E0000}"/>
    <cellStyle name="Normal 3 2 2 9 2 2" xfId="28863" xr:uid="{00000000-0005-0000-0000-0000826E0000}"/>
    <cellStyle name="Normal 3 2 2 9 2 2 2" xfId="28864" xr:uid="{00000000-0005-0000-0000-0000836E0000}"/>
    <cellStyle name="Normal 3 2 2 9 2 2 2 2" xfId="28865" xr:uid="{00000000-0005-0000-0000-0000846E0000}"/>
    <cellStyle name="Normal 3 2 2 9 2 2 2 2 2" xfId="28866" xr:uid="{00000000-0005-0000-0000-0000856E0000}"/>
    <cellStyle name="Normal 3 2 2 9 2 2 2 2 3" xfId="28867" xr:uid="{00000000-0005-0000-0000-0000866E0000}"/>
    <cellStyle name="Normal 3 2 2 9 2 2 2 3" xfId="28868" xr:uid="{00000000-0005-0000-0000-0000876E0000}"/>
    <cellStyle name="Normal 3 2 2 9 2 2 3" xfId="28869" xr:uid="{00000000-0005-0000-0000-0000886E0000}"/>
    <cellStyle name="Normal 3 2 2 9 2 2 3 2" xfId="28870" xr:uid="{00000000-0005-0000-0000-0000896E0000}"/>
    <cellStyle name="Normal 3 2 2 9 2 2 3 3" xfId="28871" xr:uid="{00000000-0005-0000-0000-00008A6E0000}"/>
    <cellStyle name="Normal 3 2 2 9 2 2 4" xfId="28872" xr:uid="{00000000-0005-0000-0000-00008B6E0000}"/>
    <cellStyle name="Normal 3 2 2 9 2 2 5" xfId="28873" xr:uid="{00000000-0005-0000-0000-00008C6E0000}"/>
    <cellStyle name="Normal 3 2 2 9 2 2 6" xfId="28874" xr:uid="{00000000-0005-0000-0000-00008D6E0000}"/>
    <cellStyle name="Normal 3 2 2 9 2 3" xfId="28875" xr:uid="{00000000-0005-0000-0000-00008E6E0000}"/>
    <cellStyle name="Normal 3 2 2 9 2 3 2" xfId="28876" xr:uid="{00000000-0005-0000-0000-00008F6E0000}"/>
    <cellStyle name="Normal 3 2 2 9 2 3 2 2" xfId="28877" xr:uid="{00000000-0005-0000-0000-0000906E0000}"/>
    <cellStyle name="Normal 3 2 2 9 2 3 2 3" xfId="28878" xr:uid="{00000000-0005-0000-0000-0000916E0000}"/>
    <cellStyle name="Normal 3 2 2 9 2 3 3" xfId="28879" xr:uid="{00000000-0005-0000-0000-0000926E0000}"/>
    <cellStyle name="Normal 3 2 2 9 2 4" xfId="28880" xr:uid="{00000000-0005-0000-0000-0000936E0000}"/>
    <cellStyle name="Normal 3 2 2 9 2 4 2" xfId="28881" xr:uid="{00000000-0005-0000-0000-0000946E0000}"/>
    <cellStyle name="Normal 3 2 2 9 2 4 3" xfId="28882" xr:uid="{00000000-0005-0000-0000-0000956E0000}"/>
    <cellStyle name="Normal 3 2 2 9 2 5" xfId="28883" xr:uid="{00000000-0005-0000-0000-0000966E0000}"/>
    <cellStyle name="Normal 3 2 2 9 2 5 2" xfId="28884" xr:uid="{00000000-0005-0000-0000-0000976E0000}"/>
    <cellStyle name="Normal 3 2 2 9 2 6" xfId="28885" xr:uid="{00000000-0005-0000-0000-0000986E0000}"/>
    <cellStyle name="Normal 3 2 2 9 2 7" xfId="28886" xr:uid="{00000000-0005-0000-0000-0000996E0000}"/>
    <cellStyle name="Normal 3 2 2 9 2 8" xfId="28887" xr:uid="{00000000-0005-0000-0000-00009A6E0000}"/>
    <cellStyle name="Normal 3 2 2 9 2 9" xfId="28888" xr:uid="{00000000-0005-0000-0000-00009B6E0000}"/>
    <cellStyle name="Normal 3 2 2 9 2_Age_Gender" xfId="28889" xr:uid="{00000000-0005-0000-0000-00009C6E0000}"/>
    <cellStyle name="Normal 3 2 2 9 3" xfId="28890" xr:uid="{00000000-0005-0000-0000-00009D6E0000}"/>
    <cellStyle name="Normal 3 2 2 9 3 2" xfId="28891" xr:uid="{00000000-0005-0000-0000-00009E6E0000}"/>
    <cellStyle name="Normal 3 2 2 9 3 2 2" xfId="28892" xr:uid="{00000000-0005-0000-0000-00009F6E0000}"/>
    <cellStyle name="Normal 3 2 2 9 3 2 2 2" xfId="28893" xr:uid="{00000000-0005-0000-0000-0000A06E0000}"/>
    <cellStyle name="Normal 3 2 2 9 3 2 2 3" xfId="28894" xr:uid="{00000000-0005-0000-0000-0000A16E0000}"/>
    <cellStyle name="Normal 3 2 2 9 3 2 3" xfId="28895" xr:uid="{00000000-0005-0000-0000-0000A26E0000}"/>
    <cellStyle name="Normal 3 2 2 9 3 3" xfId="28896" xr:uid="{00000000-0005-0000-0000-0000A36E0000}"/>
    <cellStyle name="Normal 3 2 2 9 3 3 2" xfId="28897" xr:uid="{00000000-0005-0000-0000-0000A46E0000}"/>
    <cellStyle name="Normal 3 2 2 9 3 3 3" xfId="28898" xr:uid="{00000000-0005-0000-0000-0000A56E0000}"/>
    <cellStyle name="Normal 3 2 2 9 3 4" xfId="28899" xr:uid="{00000000-0005-0000-0000-0000A66E0000}"/>
    <cellStyle name="Normal 3 2 2 9 3 5" xfId="28900" xr:uid="{00000000-0005-0000-0000-0000A76E0000}"/>
    <cellStyle name="Normal 3 2 2 9 3 6" xfId="28901" xr:uid="{00000000-0005-0000-0000-0000A86E0000}"/>
    <cellStyle name="Normal 3 2 2 9 4" xfId="28902" xr:uid="{00000000-0005-0000-0000-0000A96E0000}"/>
    <cellStyle name="Normal 3 2 2 9 4 2" xfId="28903" xr:uid="{00000000-0005-0000-0000-0000AA6E0000}"/>
    <cellStyle name="Normal 3 2 2 9 4 2 2" xfId="28904" xr:uid="{00000000-0005-0000-0000-0000AB6E0000}"/>
    <cellStyle name="Normal 3 2 2 9 4 2 3" xfId="28905" xr:uid="{00000000-0005-0000-0000-0000AC6E0000}"/>
    <cellStyle name="Normal 3 2 2 9 4 3" xfId="28906" xr:uid="{00000000-0005-0000-0000-0000AD6E0000}"/>
    <cellStyle name="Normal 3 2 2 9 4 4" xfId="28907" xr:uid="{00000000-0005-0000-0000-0000AE6E0000}"/>
    <cellStyle name="Normal 3 2 2 9 4 5" xfId="28908" xr:uid="{00000000-0005-0000-0000-0000AF6E0000}"/>
    <cellStyle name="Normal 3 2 2 9 5" xfId="28909" xr:uid="{00000000-0005-0000-0000-0000B06E0000}"/>
    <cellStyle name="Normal 3 2 2 9 5 2" xfId="28910" xr:uid="{00000000-0005-0000-0000-0000B16E0000}"/>
    <cellStyle name="Normal 3 2 2 9 5 2 2" xfId="28911" xr:uid="{00000000-0005-0000-0000-0000B26E0000}"/>
    <cellStyle name="Normal 3 2 2 9 5 2 3" xfId="28912" xr:uid="{00000000-0005-0000-0000-0000B36E0000}"/>
    <cellStyle name="Normal 3 2 2 9 5 3" xfId="28913" xr:uid="{00000000-0005-0000-0000-0000B46E0000}"/>
    <cellStyle name="Normal 3 2 2 9 6" xfId="28914" xr:uid="{00000000-0005-0000-0000-0000B56E0000}"/>
    <cellStyle name="Normal 3 2 2 9 6 2" xfId="28915" xr:uid="{00000000-0005-0000-0000-0000B66E0000}"/>
    <cellStyle name="Normal 3 2 2 9 6 3" xfId="28916" xr:uid="{00000000-0005-0000-0000-0000B76E0000}"/>
    <cellStyle name="Normal 3 2 2 9 7" xfId="28917" xr:uid="{00000000-0005-0000-0000-0000B86E0000}"/>
    <cellStyle name="Normal 3 2 2 9 7 2" xfId="28918" xr:uid="{00000000-0005-0000-0000-0000B96E0000}"/>
    <cellStyle name="Normal 3 2 2 9 7 3" xfId="28919" xr:uid="{00000000-0005-0000-0000-0000BA6E0000}"/>
    <cellStyle name="Normal 3 2 2 9 8" xfId="28920" xr:uid="{00000000-0005-0000-0000-0000BB6E0000}"/>
    <cellStyle name="Normal 3 2 2 9 8 2" xfId="28921" xr:uid="{00000000-0005-0000-0000-0000BC6E0000}"/>
    <cellStyle name="Normal 3 2 2 9 8 3" xfId="28922" xr:uid="{00000000-0005-0000-0000-0000BD6E0000}"/>
    <cellStyle name="Normal 3 2 2 9 9" xfId="28923" xr:uid="{00000000-0005-0000-0000-0000BE6E0000}"/>
    <cellStyle name="Normal 3 2 2 9 9 2" xfId="28924" xr:uid="{00000000-0005-0000-0000-0000BF6E0000}"/>
    <cellStyle name="Normal 3 2 2 9 9 3" xfId="28925" xr:uid="{00000000-0005-0000-0000-0000C06E0000}"/>
    <cellStyle name="Normal 3 2 2 9_Age_Gender" xfId="28926" xr:uid="{00000000-0005-0000-0000-0000C16E0000}"/>
    <cellStyle name="Normal 3 2 20" xfId="1490" xr:uid="{00000000-0005-0000-0000-0000C26E0000}"/>
    <cellStyle name="Normal 3 2 20 2" xfId="28927" xr:uid="{00000000-0005-0000-0000-0000C36E0000}"/>
    <cellStyle name="Normal 3 2 20 3" xfId="28928" xr:uid="{00000000-0005-0000-0000-0000C46E0000}"/>
    <cellStyle name="Normal 3 2 20 4" xfId="28929" xr:uid="{00000000-0005-0000-0000-0000C56E0000}"/>
    <cellStyle name="Normal 3 2 21" xfId="1491" xr:uid="{00000000-0005-0000-0000-0000C66E0000}"/>
    <cellStyle name="Normal 3 2 21 2" xfId="28930" xr:uid="{00000000-0005-0000-0000-0000C76E0000}"/>
    <cellStyle name="Normal 3 2 21 3" xfId="28931" xr:uid="{00000000-0005-0000-0000-0000C86E0000}"/>
    <cellStyle name="Normal 3 2 21 4" xfId="28932" xr:uid="{00000000-0005-0000-0000-0000C96E0000}"/>
    <cellStyle name="Normal 3 2 22" xfId="1492" xr:uid="{00000000-0005-0000-0000-0000CA6E0000}"/>
    <cellStyle name="Normal 3 2 22 2" xfId="28933" xr:uid="{00000000-0005-0000-0000-0000CB6E0000}"/>
    <cellStyle name="Normal 3 2 22 3" xfId="28934" xr:uid="{00000000-0005-0000-0000-0000CC6E0000}"/>
    <cellStyle name="Normal 3 2 22 4" xfId="28935" xr:uid="{00000000-0005-0000-0000-0000CD6E0000}"/>
    <cellStyle name="Normal 3 2 23" xfId="1493" xr:uid="{00000000-0005-0000-0000-0000CE6E0000}"/>
    <cellStyle name="Normal 3 2 23 2" xfId="28936" xr:uid="{00000000-0005-0000-0000-0000CF6E0000}"/>
    <cellStyle name="Normal 3 2 23 3" xfId="28937" xr:uid="{00000000-0005-0000-0000-0000D06E0000}"/>
    <cellStyle name="Normal 3 2 23 4" xfId="28938" xr:uid="{00000000-0005-0000-0000-0000D16E0000}"/>
    <cellStyle name="Normal 3 2 24" xfId="1494" xr:uid="{00000000-0005-0000-0000-0000D26E0000}"/>
    <cellStyle name="Normal 3 2 24 2" xfId="1495" xr:uid="{00000000-0005-0000-0000-0000D36E0000}"/>
    <cellStyle name="Normal 3 2 24 2 2" xfId="28939" xr:uid="{00000000-0005-0000-0000-0000D46E0000}"/>
    <cellStyle name="Normal 3 2 24 2 2 2" xfId="28940" xr:uid="{00000000-0005-0000-0000-0000D56E0000}"/>
    <cellStyle name="Normal 3 2 24 2 2 2 2" xfId="28941" xr:uid="{00000000-0005-0000-0000-0000D66E0000}"/>
    <cellStyle name="Normal 3 2 24 2 2 2 3" xfId="28942" xr:uid="{00000000-0005-0000-0000-0000D76E0000}"/>
    <cellStyle name="Normal 3 2 24 2 2 3" xfId="28943" xr:uid="{00000000-0005-0000-0000-0000D86E0000}"/>
    <cellStyle name="Normal 3 2 24 2 2 4" xfId="28944" xr:uid="{00000000-0005-0000-0000-0000D96E0000}"/>
    <cellStyle name="Normal 3 2 24 2 2 5" xfId="28945" xr:uid="{00000000-0005-0000-0000-0000DA6E0000}"/>
    <cellStyle name="Normal 3 2 24 2 3" xfId="28946" xr:uid="{00000000-0005-0000-0000-0000DB6E0000}"/>
    <cellStyle name="Normal 3 2 24 2 3 2" xfId="28947" xr:uid="{00000000-0005-0000-0000-0000DC6E0000}"/>
    <cellStyle name="Normal 3 2 24 2 3 3" xfId="28948" xr:uid="{00000000-0005-0000-0000-0000DD6E0000}"/>
    <cellStyle name="Normal 3 2 24 2 4" xfId="28949" xr:uid="{00000000-0005-0000-0000-0000DE6E0000}"/>
    <cellStyle name="Normal 3 2 24 2 5" xfId="28950" xr:uid="{00000000-0005-0000-0000-0000DF6E0000}"/>
    <cellStyle name="Normal 3 2 24 2 6" xfId="28951" xr:uid="{00000000-0005-0000-0000-0000E06E0000}"/>
    <cellStyle name="Normal 3 2 24 3" xfId="28952" xr:uid="{00000000-0005-0000-0000-0000E16E0000}"/>
    <cellStyle name="Normal 3 2 24 3 2" xfId="28953" xr:uid="{00000000-0005-0000-0000-0000E26E0000}"/>
    <cellStyle name="Normal 3 2 24 3 2 2" xfId="28954" xr:uid="{00000000-0005-0000-0000-0000E36E0000}"/>
    <cellStyle name="Normal 3 2 24 3 2 3" xfId="28955" xr:uid="{00000000-0005-0000-0000-0000E46E0000}"/>
    <cellStyle name="Normal 3 2 24 3 3" xfId="28956" xr:uid="{00000000-0005-0000-0000-0000E56E0000}"/>
    <cellStyle name="Normal 3 2 24 3 4" xfId="28957" xr:uid="{00000000-0005-0000-0000-0000E66E0000}"/>
    <cellStyle name="Normal 3 2 24 3 5" xfId="28958" xr:uid="{00000000-0005-0000-0000-0000E76E0000}"/>
    <cellStyle name="Normal 3 2 24 4" xfId="28959" xr:uid="{00000000-0005-0000-0000-0000E86E0000}"/>
    <cellStyle name="Normal 3 2 24 4 2" xfId="28960" xr:uid="{00000000-0005-0000-0000-0000E96E0000}"/>
    <cellStyle name="Normal 3 2 24 4 3" xfId="28961" xr:uid="{00000000-0005-0000-0000-0000EA6E0000}"/>
    <cellStyle name="Normal 3 2 24 5" xfId="28962" xr:uid="{00000000-0005-0000-0000-0000EB6E0000}"/>
    <cellStyle name="Normal 3 2 24 6" xfId="28963" xr:uid="{00000000-0005-0000-0000-0000EC6E0000}"/>
    <cellStyle name="Normal 3 2 24 7" xfId="28964" xr:uid="{00000000-0005-0000-0000-0000ED6E0000}"/>
    <cellStyle name="Normal 3 2 25" xfId="1496" xr:uid="{00000000-0005-0000-0000-0000EE6E0000}"/>
    <cellStyle name="Normal 3 2 25 2" xfId="28965" xr:uid="{00000000-0005-0000-0000-0000EF6E0000}"/>
    <cellStyle name="Normal 3 2 25 3" xfId="28966" xr:uid="{00000000-0005-0000-0000-0000F06E0000}"/>
    <cellStyle name="Normal 3 2 25 4" xfId="28967" xr:uid="{00000000-0005-0000-0000-0000F16E0000}"/>
    <cellStyle name="Normal 3 2 26" xfId="1497" xr:uid="{00000000-0005-0000-0000-0000F26E0000}"/>
    <cellStyle name="Normal 3 2 26 2" xfId="28968" xr:uid="{00000000-0005-0000-0000-0000F36E0000}"/>
    <cellStyle name="Normal 3 2 26 2 2" xfId="28969" xr:uid="{00000000-0005-0000-0000-0000F46E0000}"/>
    <cellStyle name="Normal 3 2 26 2 3" xfId="28970" xr:uid="{00000000-0005-0000-0000-0000F56E0000}"/>
    <cellStyle name="Normal 3 2 26 3" xfId="28971" xr:uid="{00000000-0005-0000-0000-0000F66E0000}"/>
    <cellStyle name="Normal 3 2 26 4" xfId="28972" xr:uid="{00000000-0005-0000-0000-0000F76E0000}"/>
    <cellStyle name="Normal 3 2 26 5" xfId="28973" xr:uid="{00000000-0005-0000-0000-0000F86E0000}"/>
    <cellStyle name="Normal 3 2 27" xfId="28974" xr:uid="{00000000-0005-0000-0000-0000F96E0000}"/>
    <cellStyle name="Normal 3 2 27 2" xfId="28975" xr:uid="{00000000-0005-0000-0000-0000FA6E0000}"/>
    <cellStyle name="Normal 3 2 27 2 2" xfId="28976" xr:uid="{00000000-0005-0000-0000-0000FB6E0000}"/>
    <cellStyle name="Normal 3 2 27 2 3" xfId="28977" xr:uid="{00000000-0005-0000-0000-0000FC6E0000}"/>
    <cellStyle name="Normal 3 2 27 3" xfId="28978" xr:uid="{00000000-0005-0000-0000-0000FD6E0000}"/>
    <cellStyle name="Normal 3 2 27 3 2" xfId="28979" xr:uid="{00000000-0005-0000-0000-0000FE6E0000}"/>
    <cellStyle name="Normal 3 2 27 3 3" xfId="28980" xr:uid="{00000000-0005-0000-0000-0000FF6E0000}"/>
    <cellStyle name="Normal 3 2 27 4" xfId="28981" xr:uid="{00000000-0005-0000-0000-0000006F0000}"/>
    <cellStyle name="Normal 3 2 28" xfId="28982" xr:uid="{00000000-0005-0000-0000-0000016F0000}"/>
    <cellStyle name="Normal 3 2 28 2" xfId="28983" xr:uid="{00000000-0005-0000-0000-0000026F0000}"/>
    <cellStyle name="Normal 3 2 28 2 2" xfId="28984" xr:uid="{00000000-0005-0000-0000-0000036F0000}"/>
    <cellStyle name="Normal 3 2 28 2 3" xfId="28985" xr:uid="{00000000-0005-0000-0000-0000046F0000}"/>
    <cellStyle name="Normal 3 2 28 3" xfId="28986" xr:uid="{00000000-0005-0000-0000-0000056F0000}"/>
    <cellStyle name="Normal 3 2 29" xfId="28987" xr:uid="{00000000-0005-0000-0000-0000066F0000}"/>
    <cellStyle name="Normal 3 2 29 2" xfId="28988" xr:uid="{00000000-0005-0000-0000-0000076F0000}"/>
    <cellStyle name="Normal 3 2 29 2 2" xfId="28989" xr:uid="{00000000-0005-0000-0000-0000086F0000}"/>
    <cellStyle name="Normal 3 2 29 2 3" xfId="28990" xr:uid="{00000000-0005-0000-0000-0000096F0000}"/>
    <cellStyle name="Normal 3 2 29 3" xfId="28991" xr:uid="{00000000-0005-0000-0000-00000A6F0000}"/>
    <cellStyle name="Normal 3 2 3" xfId="1498" xr:uid="{00000000-0005-0000-0000-00000B6F0000}"/>
    <cellStyle name="Normal 3 2 3 2" xfId="1499" xr:uid="{00000000-0005-0000-0000-00000C6F0000}"/>
    <cellStyle name="Normal 3 2 3 2 10" xfId="28992" xr:uid="{00000000-0005-0000-0000-00000D6F0000}"/>
    <cellStyle name="Normal 3 2 3 2 2" xfId="1500" xr:uid="{00000000-0005-0000-0000-00000E6F0000}"/>
    <cellStyle name="Normal 3 2 3 2 2 2" xfId="28993" xr:uid="{00000000-0005-0000-0000-00000F6F0000}"/>
    <cellStyle name="Normal 3 2 3 2 2 3" xfId="28994" xr:uid="{00000000-0005-0000-0000-0000106F0000}"/>
    <cellStyle name="Normal 3 2 3 2 2 4" xfId="28995" xr:uid="{00000000-0005-0000-0000-0000116F0000}"/>
    <cellStyle name="Normal 3 2 3 2 3" xfId="1501" xr:uid="{00000000-0005-0000-0000-0000126F0000}"/>
    <cellStyle name="Normal 3 2 3 2 3 2" xfId="28996" xr:uid="{00000000-0005-0000-0000-0000136F0000}"/>
    <cellStyle name="Normal 3 2 3 2 3 3" xfId="28997" xr:uid="{00000000-0005-0000-0000-0000146F0000}"/>
    <cellStyle name="Normal 3 2 3 2 3 4" xfId="28998" xr:uid="{00000000-0005-0000-0000-0000156F0000}"/>
    <cellStyle name="Normal 3 2 3 2 4" xfId="1502" xr:uid="{00000000-0005-0000-0000-0000166F0000}"/>
    <cellStyle name="Normal 3 2 3 2 4 2" xfId="28999" xr:uid="{00000000-0005-0000-0000-0000176F0000}"/>
    <cellStyle name="Normal 3 2 3 2 4 3" xfId="29000" xr:uid="{00000000-0005-0000-0000-0000186F0000}"/>
    <cellStyle name="Normal 3 2 3 2 4 4" xfId="29001" xr:uid="{00000000-0005-0000-0000-0000196F0000}"/>
    <cellStyle name="Normal 3 2 3 2 5" xfId="1503" xr:uid="{00000000-0005-0000-0000-00001A6F0000}"/>
    <cellStyle name="Normal 3 2 3 2 5 2" xfId="29002" xr:uid="{00000000-0005-0000-0000-00001B6F0000}"/>
    <cellStyle name="Normal 3 2 3 2 5 2 2" xfId="29003" xr:uid="{00000000-0005-0000-0000-00001C6F0000}"/>
    <cellStyle name="Normal 3 2 3 2 5 2 2 2" xfId="29004" xr:uid="{00000000-0005-0000-0000-00001D6F0000}"/>
    <cellStyle name="Normal 3 2 3 2 5 2 2 3" xfId="29005" xr:uid="{00000000-0005-0000-0000-00001E6F0000}"/>
    <cellStyle name="Normal 3 2 3 2 5 2 3" xfId="29006" xr:uid="{00000000-0005-0000-0000-00001F6F0000}"/>
    <cellStyle name="Normal 3 2 3 2 5 2 4" xfId="29007" xr:uid="{00000000-0005-0000-0000-0000206F0000}"/>
    <cellStyle name="Normal 3 2 3 2 5 2 5" xfId="29008" xr:uid="{00000000-0005-0000-0000-0000216F0000}"/>
    <cellStyle name="Normal 3 2 3 2 5 3" xfId="29009" xr:uid="{00000000-0005-0000-0000-0000226F0000}"/>
    <cellStyle name="Normal 3 2 3 2 5 3 2" xfId="29010" xr:uid="{00000000-0005-0000-0000-0000236F0000}"/>
    <cellStyle name="Normal 3 2 3 2 5 3 3" xfId="29011" xr:uid="{00000000-0005-0000-0000-0000246F0000}"/>
    <cellStyle name="Normal 3 2 3 2 5 4" xfId="29012" xr:uid="{00000000-0005-0000-0000-0000256F0000}"/>
    <cellStyle name="Normal 3 2 3 2 5 5" xfId="29013" xr:uid="{00000000-0005-0000-0000-0000266F0000}"/>
    <cellStyle name="Normal 3 2 3 2 5 6" xfId="29014" xr:uid="{00000000-0005-0000-0000-0000276F0000}"/>
    <cellStyle name="Normal 3 2 3 2 6" xfId="29015" xr:uid="{00000000-0005-0000-0000-0000286F0000}"/>
    <cellStyle name="Normal 3 2 3 2 6 2" xfId="29016" xr:uid="{00000000-0005-0000-0000-0000296F0000}"/>
    <cellStyle name="Normal 3 2 3 2 6 2 2" xfId="29017" xr:uid="{00000000-0005-0000-0000-00002A6F0000}"/>
    <cellStyle name="Normal 3 2 3 2 6 2 3" xfId="29018" xr:uid="{00000000-0005-0000-0000-00002B6F0000}"/>
    <cellStyle name="Normal 3 2 3 2 6 3" xfId="29019" xr:uid="{00000000-0005-0000-0000-00002C6F0000}"/>
    <cellStyle name="Normal 3 2 3 2 6 4" xfId="29020" xr:uid="{00000000-0005-0000-0000-00002D6F0000}"/>
    <cellStyle name="Normal 3 2 3 2 6 5" xfId="29021" xr:uid="{00000000-0005-0000-0000-00002E6F0000}"/>
    <cellStyle name="Normal 3 2 3 2 7" xfId="29022" xr:uid="{00000000-0005-0000-0000-00002F6F0000}"/>
    <cellStyle name="Normal 3 2 3 2 7 2" xfId="29023" xr:uid="{00000000-0005-0000-0000-0000306F0000}"/>
    <cellStyle name="Normal 3 2 3 2 7 3" xfId="29024" xr:uid="{00000000-0005-0000-0000-0000316F0000}"/>
    <cellStyle name="Normal 3 2 3 2 8" xfId="29025" xr:uid="{00000000-0005-0000-0000-0000326F0000}"/>
    <cellStyle name="Normal 3 2 3 2 9" xfId="29026" xr:uid="{00000000-0005-0000-0000-0000336F0000}"/>
    <cellStyle name="Normal 3 2 3 3" xfId="1504" xr:uid="{00000000-0005-0000-0000-0000346F0000}"/>
    <cellStyle name="Normal 3 2 3 3 2" xfId="1505" xr:uid="{00000000-0005-0000-0000-0000356F0000}"/>
    <cellStyle name="Normal 3 2 3 3 2 2" xfId="29027" xr:uid="{00000000-0005-0000-0000-0000366F0000}"/>
    <cellStyle name="Normal 3 2 3 3 2 2 2" xfId="29028" xr:uid="{00000000-0005-0000-0000-0000376F0000}"/>
    <cellStyle name="Normal 3 2 3 3 2 2 2 2" xfId="29029" xr:uid="{00000000-0005-0000-0000-0000386F0000}"/>
    <cellStyle name="Normal 3 2 3 3 2 2 2 3" xfId="29030" xr:uid="{00000000-0005-0000-0000-0000396F0000}"/>
    <cellStyle name="Normal 3 2 3 3 2 2 3" xfId="29031" xr:uid="{00000000-0005-0000-0000-00003A6F0000}"/>
    <cellStyle name="Normal 3 2 3 3 2 2 4" xfId="29032" xr:uid="{00000000-0005-0000-0000-00003B6F0000}"/>
    <cellStyle name="Normal 3 2 3 3 2 2 5" xfId="29033" xr:uid="{00000000-0005-0000-0000-00003C6F0000}"/>
    <cellStyle name="Normal 3 2 3 3 2 3" xfId="29034" xr:uid="{00000000-0005-0000-0000-00003D6F0000}"/>
    <cellStyle name="Normal 3 2 3 3 2 3 2" xfId="29035" xr:uid="{00000000-0005-0000-0000-00003E6F0000}"/>
    <cellStyle name="Normal 3 2 3 3 2 3 3" xfId="29036" xr:uid="{00000000-0005-0000-0000-00003F6F0000}"/>
    <cellStyle name="Normal 3 2 3 3 2 4" xfId="29037" xr:uid="{00000000-0005-0000-0000-0000406F0000}"/>
    <cellStyle name="Normal 3 2 3 3 2 5" xfId="29038" xr:uid="{00000000-0005-0000-0000-0000416F0000}"/>
    <cellStyle name="Normal 3 2 3 3 2 6" xfId="29039" xr:uid="{00000000-0005-0000-0000-0000426F0000}"/>
    <cellStyle name="Normal 3 2 3 3 3" xfId="29040" xr:uid="{00000000-0005-0000-0000-0000436F0000}"/>
    <cellStyle name="Normal 3 2 3 3 3 2" xfId="29041" xr:uid="{00000000-0005-0000-0000-0000446F0000}"/>
    <cellStyle name="Normal 3 2 3 3 3 2 2" xfId="29042" xr:uid="{00000000-0005-0000-0000-0000456F0000}"/>
    <cellStyle name="Normal 3 2 3 3 3 2 3" xfId="29043" xr:uid="{00000000-0005-0000-0000-0000466F0000}"/>
    <cellStyle name="Normal 3 2 3 3 3 3" xfId="29044" xr:uid="{00000000-0005-0000-0000-0000476F0000}"/>
    <cellStyle name="Normal 3 2 3 3 3 4" xfId="29045" xr:uid="{00000000-0005-0000-0000-0000486F0000}"/>
    <cellStyle name="Normal 3 2 3 3 3 5" xfId="29046" xr:uid="{00000000-0005-0000-0000-0000496F0000}"/>
    <cellStyle name="Normal 3 2 3 3 4" xfId="29047" xr:uid="{00000000-0005-0000-0000-00004A6F0000}"/>
    <cellStyle name="Normal 3 2 3 3 4 2" xfId="29048" xr:uid="{00000000-0005-0000-0000-00004B6F0000}"/>
    <cellStyle name="Normal 3 2 3 3 4 3" xfId="29049" xr:uid="{00000000-0005-0000-0000-00004C6F0000}"/>
    <cellStyle name="Normal 3 2 3 3 5" xfId="29050" xr:uid="{00000000-0005-0000-0000-00004D6F0000}"/>
    <cellStyle name="Normal 3 2 3 3 6" xfId="29051" xr:uid="{00000000-0005-0000-0000-00004E6F0000}"/>
    <cellStyle name="Normal 3 2 3 3 7" xfId="29052" xr:uid="{00000000-0005-0000-0000-00004F6F0000}"/>
    <cellStyle name="Normal 3 2 3 4" xfId="1506" xr:uid="{00000000-0005-0000-0000-0000506F0000}"/>
    <cellStyle name="Normal 3 2 3 4 2" xfId="1507" xr:uid="{00000000-0005-0000-0000-0000516F0000}"/>
    <cellStyle name="Normal 3 2 3 4 2 2" xfId="29053" xr:uid="{00000000-0005-0000-0000-0000526F0000}"/>
    <cellStyle name="Normal 3 2 3 4 2 2 2" xfId="29054" xr:uid="{00000000-0005-0000-0000-0000536F0000}"/>
    <cellStyle name="Normal 3 2 3 4 2 2 2 2" xfId="29055" xr:uid="{00000000-0005-0000-0000-0000546F0000}"/>
    <cellStyle name="Normal 3 2 3 4 2 2 2 3" xfId="29056" xr:uid="{00000000-0005-0000-0000-0000556F0000}"/>
    <cellStyle name="Normal 3 2 3 4 2 2 3" xfId="29057" xr:uid="{00000000-0005-0000-0000-0000566F0000}"/>
    <cellStyle name="Normal 3 2 3 4 2 2 4" xfId="29058" xr:uid="{00000000-0005-0000-0000-0000576F0000}"/>
    <cellStyle name="Normal 3 2 3 4 2 2 5" xfId="29059" xr:uid="{00000000-0005-0000-0000-0000586F0000}"/>
    <cellStyle name="Normal 3 2 3 4 2 3" xfId="29060" xr:uid="{00000000-0005-0000-0000-0000596F0000}"/>
    <cellStyle name="Normal 3 2 3 4 2 3 2" xfId="29061" xr:uid="{00000000-0005-0000-0000-00005A6F0000}"/>
    <cellStyle name="Normal 3 2 3 4 2 3 3" xfId="29062" xr:uid="{00000000-0005-0000-0000-00005B6F0000}"/>
    <cellStyle name="Normal 3 2 3 4 2 4" xfId="29063" xr:uid="{00000000-0005-0000-0000-00005C6F0000}"/>
    <cellStyle name="Normal 3 2 3 4 2 5" xfId="29064" xr:uid="{00000000-0005-0000-0000-00005D6F0000}"/>
    <cellStyle name="Normal 3 2 3 4 2 6" xfId="29065" xr:uid="{00000000-0005-0000-0000-00005E6F0000}"/>
    <cellStyle name="Normal 3 2 3 4 3" xfId="29066" xr:uid="{00000000-0005-0000-0000-00005F6F0000}"/>
    <cellStyle name="Normal 3 2 3 4 3 2" xfId="29067" xr:uid="{00000000-0005-0000-0000-0000606F0000}"/>
    <cellStyle name="Normal 3 2 3 4 3 2 2" xfId="29068" xr:uid="{00000000-0005-0000-0000-0000616F0000}"/>
    <cellStyle name="Normal 3 2 3 4 3 2 3" xfId="29069" xr:uid="{00000000-0005-0000-0000-0000626F0000}"/>
    <cellStyle name="Normal 3 2 3 4 3 3" xfId="29070" xr:uid="{00000000-0005-0000-0000-0000636F0000}"/>
    <cellStyle name="Normal 3 2 3 4 3 4" xfId="29071" xr:uid="{00000000-0005-0000-0000-0000646F0000}"/>
    <cellStyle name="Normal 3 2 3 4 3 5" xfId="29072" xr:uid="{00000000-0005-0000-0000-0000656F0000}"/>
    <cellStyle name="Normal 3 2 3 4 4" xfId="29073" xr:uid="{00000000-0005-0000-0000-0000666F0000}"/>
    <cellStyle name="Normal 3 2 3 4 4 2" xfId="29074" xr:uid="{00000000-0005-0000-0000-0000676F0000}"/>
    <cellStyle name="Normal 3 2 3 4 4 3" xfId="29075" xr:uid="{00000000-0005-0000-0000-0000686F0000}"/>
    <cellStyle name="Normal 3 2 3 4 5" xfId="29076" xr:uid="{00000000-0005-0000-0000-0000696F0000}"/>
    <cellStyle name="Normal 3 2 3 4 6" xfId="29077" xr:uid="{00000000-0005-0000-0000-00006A6F0000}"/>
    <cellStyle name="Normal 3 2 3 4 7" xfId="29078" xr:uid="{00000000-0005-0000-0000-00006B6F0000}"/>
    <cellStyle name="Normal 3 2 3 5" xfId="29079" xr:uid="{00000000-0005-0000-0000-00006C6F0000}"/>
    <cellStyle name="Normal 3 2 3 6" xfId="29080" xr:uid="{00000000-0005-0000-0000-00006D6F0000}"/>
    <cellStyle name="Normal 3 2 3 7" xfId="29081" xr:uid="{00000000-0005-0000-0000-00006E6F0000}"/>
    <cellStyle name="Normal 3 2 30" xfId="29082" xr:uid="{00000000-0005-0000-0000-00006F6F0000}"/>
    <cellStyle name="Normal 3 2 30 2" xfId="29083" xr:uid="{00000000-0005-0000-0000-0000706F0000}"/>
    <cellStyle name="Normal 3 2 30 2 2" xfId="29084" xr:uid="{00000000-0005-0000-0000-0000716F0000}"/>
    <cellStyle name="Normal 3 2 30 2 3" xfId="29085" xr:uid="{00000000-0005-0000-0000-0000726F0000}"/>
    <cellStyle name="Normal 3 2 30 3" xfId="29086" xr:uid="{00000000-0005-0000-0000-0000736F0000}"/>
    <cellStyle name="Normal 3 2 31" xfId="29087" xr:uid="{00000000-0005-0000-0000-0000746F0000}"/>
    <cellStyle name="Normal 3 2 31 2" xfId="29088" xr:uid="{00000000-0005-0000-0000-0000756F0000}"/>
    <cellStyle name="Normal 3 2 31 2 2" xfId="29089" xr:uid="{00000000-0005-0000-0000-0000766F0000}"/>
    <cellStyle name="Normal 3 2 31 2 3" xfId="29090" xr:uid="{00000000-0005-0000-0000-0000776F0000}"/>
    <cellStyle name="Normal 3 2 31 3" xfId="29091" xr:uid="{00000000-0005-0000-0000-0000786F0000}"/>
    <cellStyle name="Normal 3 2 32" xfId="29092" xr:uid="{00000000-0005-0000-0000-0000796F0000}"/>
    <cellStyle name="Normal 3 2 32 2" xfId="29093" xr:uid="{00000000-0005-0000-0000-00007A6F0000}"/>
    <cellStyle name="Normal 3 2 32 2 2" xfId="29094" xr:uid="{00000000-0005-0000-0000-00007B6F0000}"/>
    <cellStyle name="Normal 3 2 32 2 3" xfId="29095" xr:uid="{00000000-0005-0000-0000-00007C6F0000}"/>
    <cellStyle name="Normal 3 2 32 3" xfId="29096" xr:uid="{00000000-0005-0000-0000-00007D6F0000}"/>
    <cellStyle name="Normal 3 2 33" xfId="29097" xr:uid="{00000000-0005-0000-0000-00007E6F0000}"/>
    <cellStyle name="Normal 3 2 33 2" xfId="29098" xr:uid="{00000000-0005-0000-0000-00007F6F0000}"/>
    <cellStyle name="Normal 3 2 33 2 2" xfId="29099" xr:uid="{00000000-0005-0000-0000-0000806F0000}"/>
    <cellStyle name="Normal 3 2 33 2 3" xfId="29100" xr:uid="{00000000-0005-0000-0000-0000816F0000}"/>
    <cellStyle name="Normal 3 2 33 3" xfId="29101" xr:uid="{00000000-0005-0000-0000-0000826F0000}"/>
    <cellStyle name="Normal 3 2 34" xfId="29102" xr:uid="{00000000-0005-0000-0000-0000836F0000}"/>
    <cellStyle name="Normal 3 2 34 2" xfId="29103" xr:uid="{00000000-0005-0000-0000-0000846F0000}"/>
    <cellStyle name="Normal 3 2 34 2 2" xfId="29104" xr:uid="{00000000-0005-0000-0000-0000856F0000}"/>
    <cellStyle name="Normal 3 2 34 2 3" xfId="29105" xr:uid="{00000000-0005-0000-0000-0000866F0000}"/>
    <cellStyle name="Normal 3 2 34 3" xfId="29106" xr:uid="{00000000-0005-0000-0000-0000876F0000}"/>
    <cellStyle name="Normal 3 2 35" xfId="29107" xr:uid="{00000000-0005-0000-0000-0000886F0000}"/>
    <cellStyle name="Normal 3 2 35 2" xfId="29108" xr:uid="{00000000-0005-0000-0000-0000896F0000}"/>
    <cellStyle name="Normal 3 2 35 2 2" xfId="29109" xr:uid="{00000000-0005-0000-0000-00008A6F0000}"/>
    <cellStyle name="Normal 3 2 35 2 3" xfId="29110" xr:uid="{00000000-0005-0000-0000-00008B6F0000}"/>
    <cellStyle name="Normal 3 2 35 3" xfId="29111" xr:uid="{00000000-0005-0000-0000-00008C6F0000}"/>
    <cellStyle name="Normal 3 2 36" xfId="29112" xr:uid="{00000000-0005-0000-0000-00008D6F0000}"/>
    <cellStyle name="Normal 3 2 36 2" xfId="29113" xr:uid="{00000000-0005-0000-0000-00008E6F0000}"/>
    <cellStyle name="Normal 3 2 36 2 2" xfId="29114" xr:uid="{00000000-0005-0000-0000-00008F6F0000}"/>
    <cellStyle name="Normal 3 2 36 2 3" xfId="29115" xr:uid="{00000000-0005-0000-0000-0000906F0000}"/>
    <cellStyle name="Normal 3 2 36 3" xfId="29116" xr:uid="{00000000-0005-0000-0000-0000916F0000}"/>
    <cellStyle name="Normal 3 2 37" xfId="29117" xr:uid="{00000000-0005-0000-0000-0000926F0000}"/>
    <cellStyle name="Normal 3 2 37 2" xfId="29118" xr:uid="{00000000-0005-0000-0000-0000936F0000}"/>
    <cellStyle name="Normal 3 2 37 2 2" xfId="29119" xr:uid="{00000000-0005-0000-0000-0000946F0000}"/>
    <cellStyle name="Normal 3 2 37 2 3" xfId="29120" xr:uid="{00000000-0005-0000-0000-0000956F0000}"/>
    <cellStyle name="Normal 3 2 37 3" xfId="29121" xr:uid="{00000000-0005-0000-0000-0000966F0000}"/>
    <cellStyle name="Normal 3 2 38" xfId="29122" xr:uid="{00000000-0005-0000-0000-0000976F0000}"/>
    <cellStyle name="Normal 3 2 38 2" xfId="29123" xr:uid="{00000000-0005-0000-0000-0000986F0000}"/>
    <cellStyle name="Normal 3 2 38 2 2" xfId="29124" xr:uid="{00000000-0005-0000-0000-0000996F0000}"/>
    <cellStyle name="Normal 3 2 38 2 3" xfId="29125" xr:uid="{00000000-0005-0000-0000-00009A6F0000}"/>
    <cellStyle name="Normal 3 2 38 3" xfId="29126" xr:uid="{00000000-0005-0000-0000-00009B6F0000}"/>
    <cellStyle name="Normal 3 2 39" xfId="29127" xr:uid="{00000000-0005-0000-0000-00009C6F0000}"/>
    <cellStyle name="Normal 3 2 39 2" xfId="29128" xr:uid="{00000000-0005-0000-0000-00009D6F0000}"/>
    <cellStyle name="Normal 3 2 39 2 2" xfId="29129" xr:uid="{00000000-0005-0000-0000-00009E6F0000}"/>
    <cellStyle name="Normal 3 2 39 2 3" xfId="29130" xr:uid="{00000000-0005-0000-0000-00009F6F0000}"/>
    <cellStyle name="Normal 3 2 39 3" xfId="29131" xr:uid="{00000000-0005-0000-0000-0000A06F0000}"/>
    <cellStyle name="Normal 3 2 4" xfId="1508" xr:uid="{00000000-0005-0000-0000-0000A16F0000}"/>
    <cellStyle name="Normal 3 2 4 2" xfId="29132" xr:uid="{00000000-0005-0000-0000-0000A26F0000}"/>
    <cellStyle name="Normal 3 2 4 3" xfId="29133" xr:uid="{00000000-0005-0000-0000-0000A36F0000}"/>
    <cellStyle name="Normal 3 2 4 4" xfId="29134" xr:uid="{00000000-0005-0000-0000-0000A46F0000}"/>
    <cellStyle name="Normal 3 2 40" xfId="29135" xr:uid="{00000000-0005-0000-0000-0000A56F0000}"/>
    <cellStyle name="Normal 3 2 41" xfId="29136" xr:uid="{00000000-0005-0000-0000-0000A66F0000}"/>
    <cellStyle name="Normal 3 2 42" xfId="29137" xr:uid="{00000000-0005-0000-0000-0000A76F0000}"/>
    <cellStyle name="Normal 3 2 43" xfId="29138" xr:uid="{00000000-0005-0000-0000-0000A86F0000}"/>
    <cellStyle name="Normal 3 2 44" xfId="29139" xr:uid="{00000000-0005-0000-0000-0000A96F0000}"/>
    <cellStyle name="Normal 3 2 45" xfId="29140" xr:uid="{00000000-0005-0000-0000-0000AA6F0000}"/>
    <cellStyle name="Normal 3 2 46" xfId="29141" xr:uid="{00000000-0005-0000-0000-0000AB6F0000}"/>
    <cellStyle name="Normal 3 2 47" xfId="29142" xr:uid="{00000000-0005-0000-0000-0000AC6F0000}"/>
    <cellStyle name="Normal 3 2 48" xfId="29143" xr:uid="{00000000-0005-0000-0000-0000AD6F0000}"/>
    <cellStyle name="Normal 3 2 49" xfId="29144" xr:uid="{00000000-0005-0000-0000-0000AE6F0000}"/>
    <cellStyle name="Normal 3 2 5" xfId="1509" xr:uid="{00000000-0005-0000-0000-0000AF6F0000}"/>
    <cellStyle name="Normal 3 2 5 2" xfId="29145" xr:uid="{00000000-0005-0000-0000-0000B06F0000}"/>
    <cellStyle name="Normal 3 2 5 3" xfId="29146" xr:uid="{00000000-0005-0000-0000-0000B16F0000}"/>
    <cellStyle name="Normal 3 2 5 4" xfId="29147" xr:uid="{00000000-0005-0000-0000-0000B26F0000}"/>
    <cellStyle name="Normal 3 2 50" xfId="29148" xr:uid="{00000000-0005-0000-0000-0000B36F0000}"/>
    <cellStyle name="Normal 3 2 51" xfId="29149" xr:uid="{00000000-0005-0000-0000-0000B46F0000}"/>
    <cellStyle name="Normal 3 2 52" xfId="29150" xr:uid="{00000000-0005-0000-0000-0000B56F0000}"/>
    <cellStyle name="Normal 3 2 53" xfId="29151" xr:uid="{00000000-0005-0000-0000-0000B66F0000}"/>
    <cellStyle name="Normal 3 2 54" xfId="29152" xr:uid="{00000000-0005-0000-0000-0000B76F0000}"/>
    <cellStyle name="Normal 3 2 55" xfId="29153" xr:uid="{00000000-0005-0000-0000-0000B86F0000}"/>
    <cellStyle name="Normal 3 2 56" xfId="29154" xr:uid="{00000000-0005-0000-0000-0000B96F0000}"/>
    <cellStyle name="Normal 3 2 57" xfId="29155" xr:uid="{00000000-0005-0000-0000-0000BA6F0000}"/>
    <cellStyle name="Normal 3 2 58" xfId="29156" xr:uid="{00000000-0005-0000-0000-0000BB6F0000}"/>
    <cellStyle name="Normal 3 2 59" xfId="29157" xr:uid="{00000000-0005-0000-0000-0000BC6F0000}"/>
    <cellStyle name="Normal 3 2 6" xfId="1510" xr:uid="{00000000-0005-0000-0000-0000BD6F0000}"/>
    <cellStyle name="Normal 3 2 6 2" xfId="29158" xr:uid="{00000000-0005-0000-0000-0000BE6F0000}"/>
    <cellStyle name="Normal 3 2 6 3" xfId="29159" xr:uid="{00000000-0005-0000-0000-0000BF6F0000}"/>
    <cellStyle name="Normal 3 2 6 4" xfId="29160" xr:uid="{00000000-0005-0000-0000-0000C06F0000}"/>
    <cellStyle name="Normal 3 2 60" xfId="29161" xr:uid="{00000000-0005-0000-0000-0000C16F0000}"/>
    <cellStyle name="Normal 3 2 61" xfId="29162" xr:uid="{00000000-0005-0000-0000-0000C26F0000}"/>
    <cellStyle name="Normal 3 2 62" xfId="29163" xr:uid="{00000000-0005-0000-0000-0000C36F0000}"/>
    <cellStyle name="Normal 3 2 63" xfId="29164" xr:uid="{00000000-0005-0000-0000-0000C46F0000}"/>
    <cellStyle name="Normal 3 2 64" xfId="29165" xr:uid="{00000000-0005-0000-0000-0000C56F0000}"/>
    <cellStyle name="Normal 3 2 65" xfId="29166" xr:uid="{00000000-0005-0000-0000-0000C66F0000}"/>
    <cellStyle name="Normal 3 2 66" xfId="29167" xr:uid="{00000000-0005-0000-0000-0000C76F0000}"/>
    <cellStyle name="Normal 3 2 67" xfId="29168" xr:uid="{00000000-0005-0000-0000-0000C86F0000}"/>
    <cellStyle name="Normal 3 2 68" xfId="29169" xr:uid="{00000000-0005-0000-0000-0000C96F0000}"/>
    <cellStyle name="Normal 3 2 69" xfId="29170" xr:uid="{00000000-0005-0000-0000-0000CA6F0000}"/>
    <cellStyle name="Normal 3 2 7" xfId="1511" xr:uid="{00000000-0005-0000-0000-0000CB6F0000}"/>
    <cellStyle name="Normal 3 2 7 2" xfId="29171" xr:uid="{00000000-0005-0000-0000-0000CC6F0000}"/>
    <cellStyle name="Normal 3 2 7 3" xfId="29172" xr:uid="{00000000-0005-0000-0000-0000CD6F0000}"/>
    <cellStyle name="Normal 3 2 7 4" xfId="29173" xr:uid="{00000000-0005-0000-0000-0000CE6F0000}"/>
    <cellStyle name="Normal 3 2 70" xfId="29174" xr:uid="{00000000-0005-0000-0000-0000CF6F0000}"/>
    <cellStyle name="Normal 3 2 71" xfId="29175" xr:uid="{00000000-0005-0000-0000-0000D06F0000}"/>
    <cellStyle name="Normal 3 2 72" xfId="29176" xr:uid="{00000000-0005-0000-0000-0000D16F0000}"/>
    <cellStyle name="Normal 3 2 73" xfId="29177" xr:uid="{00000000-0005-0000-0000-0000D26F0000}"/>
    <cellStyle name="Normal 3 2 74" xfId="29178" xr:uid="{00000000-0005-0000-0000-0000D36F0000}"/>
    <cellStyle name="Normal 3 2 75" xfId="29179" xr:uid="{00000000-0005-0000-0000-0000D46F0000}"/>
    <cellStyle name="Normal 3 2 76" xfId="29180" xr:uid="{00000000-0005-0000-0000-0000D56F0000}"/>
    <cellStyle name="Normal 3 2 77" xfId="29181" xr:uid="{00000000-0005-0000-0000-0000D66F0000}"/>
    <cellStyle name="Normal 3 2 78" xfId="29182" xr:uid="{00000000-0005-0000-0000-0000D76F0000}"/>
    <cellStyle name="Normal 3 2 79" xfId="29183" xr:uid="{00000000-0005-0000-0000-0000D86F0000}"/>
    <cellStyle name="Normal 3 2 8" xfId="1512" xr:uid="{00000000-0005-0000-0000-0000D96F0000}"/>
    <cellStyle name="Normal 3 2 8 2" xfId="29184" xr:uid="{00000000-0005-0000-0000-0000DA6F0000}"/>
    <cellStyle name="Normal 3 2 8 3" xfId="29185" xr:uid="{00000000-0005-0000-0000-0000DB6F0000}"/>
    <cellStyle name="Normal 3 2 8 4" xfId="29186" xr:uid="{00000000-0005-0000-0000-0000DC6F0000}"/>
    <cellStyle name="Normal 3 2 80" xfId="29187" xr:uid="{00000000-0005-0000-0000-0000DD6F0000}"/>
    <cellStyle name="Normal 3 2 81" xfId="29188" xr:uid="{00000000-0005-0000-0000-0000DE6F0000}"/>
    <cellStyle name="Normal 3 2 82" xfId="29189" xr:uid="{00000000-0005-0000-0000-0000DF6F0000}"/>
    <cellStyle name="Normal 3 2 83" xfId="29190" xr:uid="{00000000-0005-0000-0000-0000E06F0000}"/>
    <cellStyle name="Normal 3 2 84" xfId="29191" xr:uid="{00000000-0005-0000-0000-0000E16F0000}"/>
    <cellStyle name="Normal 3 2 85" xfId="29192" xr:uid="{00000000-0005-0000-0000-0000E26F0000}"/>
    <cellStyle name="Normal 3 2 86" xfId="29193" xr:uid="{00000000-0005-0000-0000-0000E36F0000}"/>
    <cellStyle name="Normal 3 2 87" xfId="29194" xr:uid="{00000000-0005-0000-0000-0000E46F0000}"/>
    <cellStyle name="Normal 3 2 88" xfId="29195" xr:uid="{00000000-0005-0000-0000-0000E56F0000}"/>
    <cellStyle name="Normal 3 2 89" xfId="29196" xr:uid="{00000000-0005-0000-0000-0000E66F0000}"/>
    <cellStyle name="Normal 3 2 9" xfId="1513" xr:uid="{00000000-0005-0000-0000-0000E76F0000}"/>
    <cellStyle name="Normal 3 2 9 2" xfId="29197" xr:uid="{00000000-0005-0000-0000-0000E86F0000}"/>
    <cellStyle name="Normal 3 2 9 3" xfId="29198" xr:uid="{00000000-0005-0000-0000-0000E96F0000}"/>
    <cellStyle name="Normal 3 2 9 4" xfId="29199" xr:uid="{00000000-0005-0000-0000-0000EA6F0000}"/>
    <cellStyle name="Normal 3 2 90" xfId="29200" xr:uid="{00000000-0005-0000-0000-0000EB6F0000}"/>
    <cellStyle name="Normal 3 2 91" xfId="29201" xr:uid="{00000000-0005-0000-0000-0000EC6F0000}"/>
    <cellStyle name="Normal 3 2 92" xfId="29202" xr:uid="{00000000-0005-0000-0000-0000ED6F0000}"/>
    <cellStyle name="Normal 3 2 93" xfId="29203" xr:uid="{00000000-0005-0000-0000-0000EE6F0000}"/>
    <cellStyle name="Normal 3 2 94" xfId="29204" xr:uid="{00000000-0005-0000-0000-0000EF6F0000}"/>
    <cellStyle name="Normal 3 2 95" xfId="29205" xr:uid="{00000000-0005-0000-0000-0000F06F0000}"/>
    <cellStyle name="Normal 3 2 96" xfId="29206" xr:uid="{00000000-0005-0000-0000-0000F16F0000}"/>
    <cellStyle name="Normal 3 2 97" xfId="29207" xr:uid="{00000000-0005-0000-0000-0000F26F0000}"/>
    <cellStyle name="Normal 3 2 98" xfId="29208" xr:uid="{00000000-0005-0000-0000-0000F36F0000}"/>
    <cellStyle name="Normal 3 2 99" xfId="29209" xr:uid="{00000000-0005-0000-0000-0000F46F0000}"/>
    <cellStyle name="Normal 3 20" xfId="1514" xr:uid="{00000000-0005-0000-0000-0000F56F0000}"/>
    <cellStyle name="Normal 3 20 2" xfId="1515" xr:uid="{00000000-0005-0000-0000-0000F66F0000}"/>
    <cellStyle name="Normal 3 20 2 2" xfId="29210" xr:uid="{00000000-0005-0000-0000-0000F76F0000}"/>
    <cellStyle name="Normal 3 20 2 2 2" xfId="29211" xr:uid="{00000000-0005-0000-0000-0000F86F0000}"/>
    <cellStyle name="Normal 3 20 2 2 2 2" xfId="29212" xr:uid="{00000000-0005-0000-0000-0000F96F0000}"/>
    <cellStyle name="Normal 3 20 2 2 2 3" xfId="29213" xr:uid="{00000000-0005-0000-0000-0000FA6F0000}"/>
    <cellStyle name="Normal 3 20 2 2 3" xfId="29214" xr:uid="{00000000-0005-0000-0000-0000FB6F0000}"/>
    <cellStyle name="Normal 3 20 2 2 4" xfId="29215" xr:uid="{00000000-0005-0000-0000-0000FC6F0000}"/>
    <cellStyle name="Normal 3 20 2 2 5" xfId="29216" xr:uid="{00000000-0005-0000-0000-0000FD6F0000}"/>
    <cellStyle name="Normal 3 20 2 3" xfId="29217" xr:uid="{00000000-0005-0000-0000-0000FE6F0000}"/>
    <cellStyle name="Normal 3 20 2 3 2" xfId="29218" xr:uid="{00000000-0005-0000-0000-0000FF6F0000}"/>
    <cellStyle name="Normal 3 20 2 3 3" xfId="29219" xr:uid="{00000000-0005-0000-0000-000000700000}"/>
    <cellStyle name="Normal 3 20 2 4" xfId="29220" xr:uid="{00000000-0005-0000-0000-000001700000}"/>
    <cellStyle name="Normal 3 20 2 5" xfId="29221" xr:uid="{00000000-0005-0000-0000-000002700000}"/>
    <cellStyle name="Normal 3 20 2 6" xfId="29222" xr:uid="{00000000-0005-0000-0000-000003700000}"/>
    <cellStyle name="Normal 3 20 3" xfId="29223" xr:uid="{00000000-0005-0000-0000-000004700000}"/>
    <cellStyle name="Normal 3 20 3 2" xfId="29224" xr:uid="{00000000-0005-0000-0000-000005700000}"/>
    <cellStyle name="Normal 3 20 3 2 2" xfId="29225" xr:uid="{00000000-0005-0000-0000-000006700000}"/>
    <cellStyle name="Normal 3 20 3 2 3" xfId="29226" xr:uid="{00000000-0005-0000-0000-000007700000}"/>
    <cellStyle name="Normal 3 20 3 3" xfId="29227" xr:uid="{00000000-0005-0000-0000-000008700000}"/>
    <cellStyle name="Normal 3 20 3 4" xfId="29228" xr:uid="{00000000-0005-0000-0000-000009700000}"/>
    <cellStyle name="Normal 3 20 3 5" xfId="29229" xr:uid="{00000000-0005-0000-0000-00000A700000}"/>
    <cellStyle name="Normal 3 20 4" xfId="29230" xr:uid="{00000000-0005-0000-0000-00000B700000}"/>
    <cellStyle name="Normal 3 20 4 2" xfId="29231" xr:uid="{00000000-0005-0000-0000-00000C700000}"/>
    <cellStyle name="Normal 3 20 4 3" xfId="29232" xr:uid="{00000000-0005-0000-0000-00000D700000}"/>
    <cellStyle name="Normal 3 20 5" xfId="29233" xr:uid="{00000000-0005-0000-0000-00000E700000}"/>
    <cellStyle name="Normal 3 20 6" xfId="29234" xr:uid="{00000000-0005-0000-0000-00000F700000}"/>
    <cellStyle name="Normal 3 20 7" xfId="29235" xr:uid="{00000000-0005-0000-0000-000010700000}"/>
    <cellStyle name="Normal 3 21" xfId="1516" xr:uid="{00000000-0005-0000-0000-000011700000}"/>
    <cellStyle name="Normal 3 21 2" xfId="1517" xr:uid="{00000000-0005-0000-0000-000012700000}"/>
    <cellStyle name="Normal 3 21 2 2" xfId="29236" xr:uid="{00000000-0005-0000-0000-000013700000}"/>
    <cellStyle name="Normal 3 21 2 2 2" xfId="29237" xr:uid="{00000000-0005-0000-0000-000014700000}"/>
    <cellStyle name="Normal 3 21 2 2 2 2" xfId="29238" xr:uid="{00000000-0005-0000-0000-000015700000}"/>
    <cellStyle name="Normal 3 21 2 2 2 3" xfId="29239" xr:uid="{00000000-0005-0000-0000-000016700000}"/>
    <cellStyle name="Normal 3 21 2 2 3" xfId="29240" xr:uid="{00000000-0005-0000-0000-000017700000}"/>
    <cellStyle name="Normal 3 21 2 2 4" xfId="29241" xr:uid="{00000000-0005-0000-0000-000018700000}"/>
    <cellStyle name="Normal 3 21 2 2 5" xfId="29242" xr:uid="{00000000-0005-0000-0000-000019700000}"/>
    <cellStyle name="Normal 3 21 2 3" xfId="29243" xr:uid="{00000000-0005-0000-0000-00001A700000}"/>
    <cellStyle name="Normal 3 21 2 3 2" xfId="29244" xr:uid="{00000000-0005-0000-0000-00001B700000}"/>
    <cellStyle name="Normal 3 21 2 3 3" xfId="29245" xr:uid="{00000000-0005-0000-0000-00001C700000}"/>
    <cellStyle name="Normal 3 21 2 4" xfId="29246" xr:uid="{00000000-0005-0000-0000-00001D700000}"/>
    <cellStyle name="Normal 3 21 2 5" xfId="29247" xr:uid="{00000000-0005-0000-0000-00001E700000}"/>
    <cellStyle name="Normal 3 21 2 6" xfId="29248" xr:uid="{00000000-0005-0000-0000-00001F700000}"/>
    <cellStyle name="Normal 3 21 3" xfId="29249" xr:uid="{00000000-0005-0000-0000-000020700000}"/>
    <cellStyle name="Normal 3 21 3 2" xfId="29250" xr:uid="{00000000-0005-0000-0000-000021700000}"/>
    <cellStyle name="Normal 3 21 3 2 2" xfId="29251" xr:uid="{00000000-0005-0000-0000-000022700000}"/>
    <cellStyle name="Normal 3 21 3 2 3" xfId="29252" xr:uid="{00000000-0005-0000-0000-000023700000}"/>
    <cellStyle name="Normal 3 21 3 3" xfId="29253" xr:uid="{00000000-0005-0000-0000-000024700000}"/>
    <cellStyle name="Normal 3 21 3 4" xfId="29254" xr:uid="{00000000-0005-0000-0000-000025700000}"/>
    <cellStyle name="Normal 3 21 3 5" xfId="29255" xr:uid="{00000000-0005-0000-0000-000026700000}"/>
    <cellStyle name="Normal 3 21 4" xfId="29256" xr:uid="{00000000-0005-0000-0000-000027700000}"/>
    <cellStyle name="Normal 3 21 4 2" xfId="29257" xr:uid="{00000000-0005-0000-0000-000028700000}"/>
    <cellStyle name="Normal 3 21 4 3" xfId="29258" xr:uid="{00000000-0005-0000-0000-000029700000}"/>
    <cellStyle name="Normal 3 21 5" xfId="29259" xr:uid="{00000000-0005-0000-0000-00002A700000}"/>
    <cellStyle name="Normal 3 21 6" xfId="29260" xr:uid="{00000000-0005-0000-0000-00002B700000}"/>
    <cellStyle name="Normal 3 21 7" xfId="29261" xr:uid="{00000000-0005-0000-0000-00002C700000}"/>
    <cellStyle name="Normal 3 22" xfId="1518" xr:uid="{00000000-0005-0000-0000-00002D700000}"/>
    <cellStyle name="Normal 3 22 2" xfId="1519" xr:uid="{00000000-0005-0000-0000-00002E700000}"/>
    <cellStyle name="Normal 3 22 2 2" xfId="29262" xr:uid="{00000000-0005-0000-0000-00002F700000}"/>
    <cellStyle name="Normal 3 22 2 2 2" xfId="29263" xr:uid="{00000000-0005-0000-0000-000030700000}"/>
    <cellStyle name="Normal 3 22 2 2 2 2" xfId="29264" xr:uid="{00000000-0005-0000-0000-000031700000}"/>
    <cellStyle name="Normal 3 22 2 2 2 3" xfId="29265" xr:uid="{00000000-0005-0000-0000-000032700000}"/>
    <cellStyle name="Normal 3 22 2 2 3" xfId="29266" xr:uid="{00000000-0005-0000-0000-000033700000}"/>
    <cellStyle name="Normal 3 22 2 2 4" xfId="29267" xr:uid="{00000000-0005-0000-0000-000034700000}"/>
    <cellStyle name="Normal 3 22 2 2 5" xfId="29268" xr:uid="{00000000-0005-0000-0000-000035700000}"/>
    <cellStyle name="Normal 3 22 2 3" xfId="29269" xr:uid="{00000000-0005-0000-0000-000036700000}"/>
    <cellStyle name="Normal 3 22 2 3 2" xfId="29270" xr:uid="{00000000-0005-0000-0000-000037700000}"/>
    <cellStyle name="Normal 3 22 2 3 3" xfId="29271" xr:uid="{00000000-0005-0000-0000-000038700000}"/>
    <cellStyle name="Normal 3 22 2 4" xfId="29272" xr:uid="{00000000-0005-0000-0000-000039700000}"/>
    <cellStyle name="Normal 3 22 2 5" xfId="29273" xr:uid="{00000000-0005-0000-0000-00003A700000}"/>
    <cellStyle name="Normal 3 22 2 6" xfId="29274" xr:uid="{00000000-0005-0000-0000-00003B700000}"/>
    <cellStyle name="Normal 3 22 3" xfId="29275" xr:uid="{00000000-0005-0000-0000-00003C700000}"/>
    <cellStyle name="Normal 3 22 3 2" xfId="29276" xr:uid="{00000000-0005-0000-0000-00003D700000}"/>
    <cellStyle name="Normal 3 22 3 2 2" xfId="29277" xr:uid="{00000000-0005-0000-0000-00003E700000}"/>
    <cellStyle name="Normal 3 22 3 2 3" xfId="29278" xr:uid="{00000000-0005-0000-0000-00003F700000}"/>
    <cellStyle name="Normal 3 22 3 3" xfId="29279" xr:uid="{00000000-0005-0000-0000-000040700000}"/>
    <cellStyle name="Normal 3 22 3 4" xfId="29280" xr:uid="{00000000-0005-0000-0000-000041700000}"/>
    <cellStyle name="Normal 3 22 3 5" xfId="29281" xr:uid="{00000000-0005-0000-0000-000042700000}"/>
    <cellStyle name="Normal 3 22 4" xfId="29282" xr:uid="{00000000-0005-0000-0000-000043700000}"/>
    <cellStyle name="Normal 3 22 4 2" xfId="29283" xr:uid="{00000000-0005-0000-0000-000044700000}"/>
    <cellStyle name="Normal 3 22 4 3" xfId="29284" xr:uid="{00000000-0005-0000-0000-000045700000}"/>
    <cellStyle name="Normal 3 22 5" xfId="29285" xr:uid="{00000000-0005-0000-0000-000046700000}"/>
    <cellStyle name="Normal 3 22 6" xfId="29286" xr:uid="{00000000-0005-0000-0000-000047700000}"/>
    <cellStyle name="Normal 3 22 7" xfId="29287" xr:uid="{00000000-0005-0000-0000-000048700000}"/>
    <cellStyle name="Normal 3 23" xfId="1520" xr:uid="{00000000-0005-0000-0000-000049700000}"/>
    <cellStyle name="Normal 3 23 2" xfId="1521" xr:uid="{00000000-0005-0000-0000-00004A700000}"/>
    <cellStyle name="Normal 3 23 2 2" xfId="29288" xr:uid="{00000000-0005-0000-0000-00004B700000}"/>
    <cellStyle name="Normal 3 23 2 2 2" xfId="29289" xr:uid="{00000000-0005-0000-0000-00004C700000}"/>
    <cellStyle name="Normal 3 23 2 2 2 2" xfId="29290" xr:uid="{00000000-0005-0000-0000-00004D700000}"/>
    <cellStyle name="Normal 3 23 2 2 2 3" xfId="29291" xr:uid="{00000000-0005-0000-0000-00004E700000}"/>
    <cellStyle name="Normal 3 23 2 2 3" xfId="29292" xr:uid="{00000000-0005-0000-0000-00004F700000}"/>
    <cellStyle name="Normal 3 23 2 2 4" xfId="29293" xr:uid="{00000000-0005-0000-0000-000050700000}"/>
    <cellStyle name="Normal 3 23 2 2 5" xfId="29294" xr:uid="{00000000-0005-0000-0000-000051700000}"/>
    <cellStyle name="Normal 3 23 2 3" xfId="29295" xr:uid="{00000000-0005-0000-0000-000052700000}"/>
    <cellStyle name="Normal 3 23 2 3 2" xfId="29296" xr:uid="{00000000-0005-0000-0000-000053700000}"/>
    <cellStyle name="Normal 3 23 2 3 3" xfId="29297" xr:uid="{00000000-0005-0000-0000-000054700000}"/>
    <cellStyle name="Normal 3 23 2 4" xfId="29298" xr:uid="{00000000-0005-0000-0000-000055700000}"/>
    <cellStyle name="Normal 3 23 2 5" xfId="29299" xr:uid="{00000000-0005-0000-0000-000056700000}"/>
    <cellStyle name="Normal 3 23 2 6" xfId="29300" xr:uid="{00000000-0005-0000-0000-000057700000}"/>
    <cellStyle name="Normal 3 23 3" xfId="29301" xr:uid="{00000000-0005-0000-0000-000058700000}"/>
    <cellStyle name="Normal 3 23 3 2" xfId="29302" xr:uid="{00000000-0005-0000-0000-000059700000}"/>
    <cellStyle name="Normal 3 23 3 2 2" xfId="29303" xr:uid="{00000000-0005-0000-0000-00005A700000}"/>
    <cellStyle name="Normal 3 23 3 2 3" xfId="29304" xr:uid="{00000000-0005-0000-0000-00005B700000}"/>
    <cellStyle name="Normal 3 23 3 3" xfId="29305" xr:uid="{00000000-0005-0000-0000-00005C700000}"/>
    <cellStyle name="Normal 3 23 3 4" xfId="29306" xr:uid="{00000000-0005-0000-0000-00005D700000}"/>
    <cellStyle name="Normal 3 23 3 5" xfId="29307" xr:uid="{00000000-0005-0000-0000-00005E700000}"/>
    <cellStyle name="Normal 3 23 4" xfId="29308" xr:uid="{00000000-0005-0000-0000-00005F700000}"/>
    <cellStyle name="Normal 3 23 4 2" xfId="29309" xr:uid="{00000000-0005-0000-0000-000060700000}"/>
    <cellStyle name="Normal 3 23 4 3" xfId="29310" xr:uid="{00000000-0005-0000-0000-000061700000}"/>
    <cellStyle name="Normal 3 23 5" xfId="29311" xr:uid="{00000000-0005-0000-0000-000062700000}"/>
    <cellStyle name="Normal 3 23 6" xfId="29312" xr:uid="{00000000-0005-0000-0000-000063700000}"/>
    <cellStyle name="Normal 3 23 7" xfId="29313" xr:uid="{00000000-0005-0000-0000-000064700000}"/>
    <cellStyle name="Normal 3 24" xfId="1522" xr:uid="{00000000-0005-0000-0000-000065700000}"/>
    <cellStyle name="Normal 3 24 2" xfId="1523" xr:uid="{00000000-0005-0000-0000-000066700000}"/>
    <cellStyle name="Normal 3 24 2 2" xfId="29314" xr:uid="{00000000-0005-0000-0000-000067700000}"/>
    <cellStyle name="Normal 3 24 2 2 2" xfId="29315" xr:uid="{00000000-0005-0000-0000-000068700000}"/>
    <cellStyle name="Normal 3 24 2 2 2 2" xfId="29316" xr:uid="{00000000-0005-0000-0000-000069700000}"/>
    <cellStyle name="Normal 3 24 2 2 2 3" xfId="29317" xr:uid="{00000000-0005-0000-0000-00006A700000}"/>
    <cellStyle name="Normal 3 24 2 2 3" xfId="29318" xr:uid="{00000000-0005-0000-0000-00006B700000}"/>
    <cellStyle name="Normal 3 24 2 2 4" xfId="29319" xr:uid="{00000000-0005-0000-0000-00006C700000}"/>
    <cellStyle name="Normal 3 24 2 2 5" xfId="29320" xr:uid="{00000000-0005-0000-0000-00006D700000}"/>
    <cellStyle name="Normal 3 24 2 3" xfId="29321" xr:uid="{00000000-0005-0000-0000-00006E700000}"/>
    <cellStyle name="Normal 3 24 2 3 2" xfId="29322" xr:uid="{00000000-0005-0000-0000-00006F700000}"/>
    <cellStyle name="Normal 3 24 2 3 3" xfId="29323" xr:uid="{00000000-0005-0000-0000-000070700000}"/>
    <cellStyle name="Normal 3 24 2 4" xfId="29324" xr:uid="{00000000-0005-0000-0000-000071700000}"/>
    <cellStyle name="Normal 3 24 2 5" xfId="29325" xr:uid="{00000000-0005-0000-0000-000072700000}"/>
    <cellStyle name="Normal 3 24 2 6" xfId="29326" xr:uid="{00000000-0005-0000-0000-000073700000}"/>
    <cellStyle name="Normal 3 24 3" xfId="29327" xr:uid="{00000000-0005-0000-0000-000074700000}"/>
    <cellStyle name="Normal 3 24 3 2" xfId="29328" xr:uid="{00000000-0005-0000-0000-000075700000}"/>
    <cellStyle name="Normal 3 24 3 2 2" xfId="29329" xr:uid="{00000000-0005-0000-0000-000076700000}"/>
    <cellStyle name="Normal 3 24 3 2 3" xfId="29330" xr:uid="{00000000-0005-0000-0000-000077700000}"/>
    <cellStyle name="Normal 3 24 3 3" xfId="29331" xr:uid="{00000000-0005-0000-0000-000078700000}"/>
    <cellStyle name="Normal 3 24 3 4" xfId="29332" xr:uid="{00000000-0005-0000-0000-000079700000}"/>
    <cellStyle name="Normal 3 24 3 5" xfId="29333" xr:uid="{00000000-0005-0000-0000-00007A700000}"/>
    <cellStyle name="Normal 3 24 4" xfId="29334" xr:uid="{00000000-0005-0000-0000-00007B700000}"/>
    <cellStyle name="Normal 3 24 4 2" xfId="29335" xr:uid="{00000000-0005-0000-0000-00007C700000}"/>
    <cellStyle name="Normal 3 24 4 3" xfId="29336" xr:uid="{00000000-0005-0000-0000-00007D700000}"/>
    <cellStyle name="Normal 3 24 5" xfId="29337" xr:uid="{00000000-0005-0000-0000-00007E700000}"/>
    <cellStyle name="Normal 3 24 6" xfId="29338" xr:uid="{00000000-0005-0000-0000-00007F700000}"/>
    <cellStyle name="Normal 3 24 7" xfId="29339" xr:uid="{00000000-0005-0000-0000-000080700000}"/>
    <cellStyle name="Normal 3 25" xfId="1524" xr:uid="{00000000-0005-0000-0000-000081700000}"/>
    <cellStyle name="Normal 3 25 2" xfId="1525" xr:uid="{00000000-0005-0000-0000-000082700000}"/>
    <cellStyle name="Normal 3 25 2 2" xfId="29340" xr:uid="{00000000-0005-0000-0000-000083700000}"/>
    <cellStyle name="Normal 3 25 2 2 2" xfId="29341" xr:uid="{00000000-0005-0000-0000-000084700000}"/>
    <cellStyle name="Normal 3 25 2 2 2 2" xfId="29342" xr:uid="{00000000-0005-0000-0000-000085700000}"/>
    <cellStyle name="Normal 3 25 2 2 2 3" xfId="29343" xr:uid="{00000000-0005-0000-0000-000086700000}"/>
    <cellStyle name="Normal 3 25 2 2 3" xfId="29344" xr:uid="{00000000-0005-0000-0000-000087700000}"/>
    <cellStyle name="Normal 3 25 2 2 4" xfId="29345" xr:uid="{00000000-0005-0000-0000-000088700000}"/>
    <cellStyle name="Normal 3 25 2 2 5" xfId="29346" xr:uid="{00000000-0005-0000-0000-000089700000}"/>
    <cellStyle name="Normal 3 25 2 3" xfId="29347" xr:uid="{00000000-0005-0000-0000-00008A700000}"/>
    <cellStyle name="Normal 3 25 2 3 2" xfId="29348" xr:uid="{00000000-0005-0000-0000-00008B700000}"/>
    <cellStyle name="Normal 3 25 2 3 3" xfId="29349" xr:uid="{00000000-0005-0000-0000-00008C700000}"/>
    <cellStyle name="Normal 3 25 2 4" xfId="29350" xr:uid="{00000000-0005-0000-0000-00008D700000}"/>
    <cellStyle name="Normal 3 25 2 5" xfId="29351" xr:uid="{00000000-0005-0000-0000-00008E700000}"/>
    <cellStyle name="Normal 3 25 2 6" xfId="29352" xr:uid="{00000000-0005-0000-0000-00008F700000}"/>
    <cellStyle name="Normal 3 25 3" xfId="29353" xr:uid="{00000000-0005-0000-0000-000090700000}"/>
    <cellStyle name="Normal 3 25 3 2" xfId="29354" xr:uid="{00000000-0005-0000-0000-000091700000}"/>
    <cellStyle name="Normal 3 25 3 2 2" xfId="29355" xr:uid="{00000000-0005-0000-0000-000092700000}"/>
    <cellStyle name="Normal 3 25 3 2 3" xfId="29356" xr:uid="{00000000-0005-0000-0000-000093700000}"/>
    <cellStyle name="Normal 3 25 3 3" xfId="29357" xr:uid="{00000000-0005-0000-0000-000094700000}"/>
    <cellStyle name="Normal 3 25 3 4" xfId="29358" xr:uid="{00000000-0005-0000-0000-000095700000}"/>
    <cellStyle name="Normal 3 25 3 5" xfId="29359" xr:uid="{00000000-0005-0000-0000-000096700000}"/>
    <cellStyle name="Normal 3 25 4" xfId="29360" xr:uid="{00000000-0005-0000-0000-000097700000}"/>
    <cellStyle name="Normal 3 25 4 2" xfId="29361" xr:uid="{00000000-0005-0000-0000-000098700000}"/>
    <cellStyle name="Normal 3 25 4 3" xfId="29362" xr:uid="{00000000-0005-0000-0000-000099700000}"/>
    <cellStyle name="Normal 3 25 5" xfId="29363" xr:uid="{00000000-0005-0000-0000-00009A700000}"/>
    <cellStyle name="Normal 3 25 6" xfId="29364" xr:uid="{00000000-0005-0000-0000-00009B700000}"/>
    <cellStyle name="Normal 3 25 7" xfId="29365" xr:uid="{00000000-0005-0000-0000-00009C700000}"/>
    <cellStyle name="Normal 3 26" xfId="1526" xr:uid="{00000000-0005-0000-0000-00009D700000}"/>
    <cellStyle name="Normal 3 26 2" xfId="29366" xr:uid="{00000000-0005-0000-0000-00009E700000}"/>
    <cellStyle name="Normal 3 26 3" xfId="29367" xr:uid="{00000000-0005-0000-0000-00009F700000}"/>
    <cellStyle name="Normal 3 26 4" xfId="29368" xr:uid="{00000000-0005-0000-0000-0000A0700000}"/>
    <cellStyle name="Normal 3 27" xfId="29369" xr:uid="{00000000-0005-0000-0000-0000A1700000}"/>
    <cellStyle name="Normal 3 27 2" xfId="29370" xr:uid="{00000000-0005-0000-0000-0000A2700000}"/>
    <cellStyle name="Normal 3 27 3" xfId="29371" xr:uid="{00000000-0005-0000-0000-0000A3700000}"/>
    <cellStyle name="Normal 3 28" xfId="29372" xr:uid="{00000000-0005-0000-0000-0000A4700000}"/>
    <cellStyle name="Normal 3 28 2" xfId="29373" xr:uid="{00000000-0005-0000-0000-0000A5700000}"/>
    <cellStyle name="Normal 3 28 3" xfId="29374" xr:uid="{00000000-0005-0000-0000-0000A6700000}"/>
    <cellStyle name="Normal 3 29" xfId="29375" xr:uid="{00000000-0005-0000-0000-0000A7700000}"/>
    <cellStyle name="Normal 3 29 2" xfId="29376" xr:uid="{00000000-0005-0000-0000-0000A8700000}"/>
    <cellStyle name="Normal 3 29 3" xfId="29377" xr:uid="{00000000-0005-0000-0000-0000A9700000}"/>
    <cellStyle name="Normal 3 3" xfId="426" xr:uid="{00000000-0005-0000-0000-0000AA700000}"/>
    <cellStyle name="Normal 3 3 10" xfId="29378" xr:uid="{00000000-0005-0000-0000-0000AB700000}"/>
    <cellStyle name="Normal 3 3 10 2" xfId="29379" xr:uid="{00000000-0005-0000-0000-0000AC700000}"/>
    <cellStyle name="Normal 3 3 10 2 2" xfId="29380" xr:uid="{00000000-0005-0000-0000-0000AD700000}"/>
    <cellStyle name="Normal 3 3 10 2 3" xfId="29381" xr:uid="{00000000-0005-0000-0000-0000AE700000}"/>
    <cellStyle name="Normal 3 3 10 3" xfId="29382" xr:uid="{00000000-0005-0000-0000-0000AF700000}"/>
    <cellStyle name="Normal 3 3 11" xfId="29383" xr:uid="{00000000-0005-0000-0000-0000B0700000}"/>
    <cellStyle name="Normal 3 3 11 2" xfId="29384" xr:uid="{00000000-0005-0000-0000-0000B1700000}"/>
    <cellStyle name="Normal 3 3 11 2 2" xfId="29385" xr:uid="{00000000-0005-0000-0000-0000B2700000}"/>
    <cellStyle name="Normal 3 3 11 2 3" xfId="29386" xr:uid="{00000000-0005-0000-0000-0000B3700000}"/>
    <cellStyle name="Normal 3 3 11 3" xfId="29387" xr:uid="{00000000-0005-0000-0000-0000B4700000}"/>
    <cellStyle name="Normal 3 3 12" xfId="29388" xr:uid="{00000000-0005-0000-0000-0000B5700000}"/>
    <cellStyle name="Normal 3 3 12 2" xfId="29389" xr:uid="{00000000-0005-0000-0000-0000B6700000}"/>
    <cellStyle name="Normal 3 3 12 3" xfId="29390" xr:uid="{00000000-0005-0000-0000-0000B7700000}"/>
    <cellStyle name="Normal 3 3 13" xfId="29391" xr:uid="{00000000-0005-0000-0000-0000B8700000}"/>
    <cellStyle name="Normal 3 3 13 2" xfId="29392" xr:uid="{00000000-0005-0000-0000-0000B9700000}"/>
    <cellStyle name="Normal 3 3 13 3" xfId="29393" xr:uid="{00000000-0005-0000-0000-0000BA700000}"/>
    <cellStyle name="Normal 3 3 14" xfId="29394" xr:uid="{00000000-0005-0000-0000-0000BB700000}"/>
    <cellStyle name="Normal 3 3 14 2" xfId="29395" xr:uid="{00000000-0005-0000-0000-0000BC700000}"/>
    <cellStyle name="Normal 3 3 14 3" xfId="29396" xr:uid="{00000000-0005-0000-0000-0000BD700000}"/>
    <cellStyle name="Normal 3 3 15" xfId="29397" xr:uid="{00000000-0005-0000-0000-0000BE700000}"/>
    <cellStyle name="Normal 3 3 15 2" xfId="29398" xr:uid="{00000000-0005-0000-0000-0000BF700000}"/>
    <cellStyle name="Normal 3 3 15 3" xfId="29399" xr:uid="{00000000-0005-0000-0000-0000C0700000}"/>
    <cellStyle name="Normal 3 3 16" xfId="29400" xr:uid="{00000000-0005-0000-0000-0000C1700000}"/>
    <cellStyle name="Normal 3 3 16 2" xfId="29401" xr:uid="{00000000-0005-0000-0000-0000C2700000}"/>
    <cellStyle name="Normal 3 3 17" xfId="29402" xr:uid="{00000000-0005-0000-0000-0000C3700000}"/>
    <cellStyle name="Normal 3 3 18" xfId="29403" xr:uid="{00000000-0005-0000-0000-0000C4700000}"/>
    <cellStyle name="Normal 3 3 19" xfId="29404" xr:uid="{00000000-0005-0000-0000-0000C5700000}"/>
    <cellStyle name="Normal 3 3 2" xfId="1527" xr:uid="{00000000-0005-0000-0000-0000C6700000}"/>
    <cellStyle name="Normal 3 3 2 10" xfId="29405" xr:uid="{00000000-0005-0000-0000-0000C7700000}"/>
    <cellStyle name="Normal 3 3 2 2" xfId="29406" xr:uid="{00000000-0005-0000-0000-0000C8700000}"/>
    <cellStyle name="Normal 3 3 2 2 2" xfId="29407" xr:uid="{00000000-0005-0000-0000-0000C9700000}"/>
    <cellStyle name="Normal 3 3 2 2 2 2" xfId="29408" xr:uid="{00000000-0005-0000-0000-0000CA700000}"/>
    <cellStyle name="Normal 3 3 2 2 2 2 2" xfId="29409" xr:uid="{00000000-0005-0000-0000-0000CB700000}"/>
    <cellStyle name="Normal 3 3 2 2 2 2 3" xfId="29410" xr:uid="{00000000-0005-0000-0000-0000CC700000}"/>
    <cellStyle name="Normal 3 3 2 2 2 3" xfId="29411" xr:uid="{00000000-0005-0000-0000-0000CD700000}"/>
    <cellStyle name="Normal 3 3 2 2 3" xfId="29412" xr:uid="{00000000-0005-0000-0000-0000CE700000}"/>
    <cellStyle name="Normal 3 3 2 2 3 2" xfId="29413" xr:uid="{00000000-0005-0000-0000-0000CF700000}"/>
    <cellStyle name="Normal 3 3 2 2 3 3" xfId="29414" xr:uid="{00000000-0005-0000-0000-0000D0700000}"/>
    <cellStyle name="Normal 3 3 2 2 4" xfId="29415" xr:uid="{00000000-0005-0000-0000-0000D1700000}"/>
    <cellStyle name="Normal 3 3 2 2 5" xfId="29416" xr:uid="{00000000-0005-0000-0000-0000D2700000}"/>
    <cellStyle name="Normal 3 3 2 2 6" xfId="29417" xr:uid="{00000000-0005-0000-0000-0000D3700000}"/>
    <cellStyle name="Normal 3 3 2 3" xfId="29418" xr:uid="{00000000-0005-0000-0000-0000D4700000}"/>
    <cellStyle name="Normal 3 3 2 3 2" xfId="29419" xr:uid="{00000000-0005-0000-0000-0000D5700000}"/>
    <cellStyle name="Normal 3 3 2 3 2 2" xfId="29420" xr:uid="{00000000-0005-0000-0000-0000D6700000}"/>
    <cellStyle name="Normal 3 3 2 3 2 3" xfId="29421" xr:uid="{00000000-0005-0000-0000-0000D7700000}"/>
    <cellStyle name="Normal 3 3 2 3 3" xfId="29422" xr:uid="{00000000-0005-0000-0000-0000D8700000}"/>
    <cellStyle name="Normal 3 3 2 4" xfId="29423" xr:uid="{00000000-0005-0000-0000-0000D9700000}"/>
    <cellStyle name="Normal 3 3 2 4 2" xfId="29424" xr:uid="{00000000-0005-0000-0000-0000DA700000}"/>
    <cellStyle name="Normal 3 3 2 4 3" xfId="29425" xr:uid="{00000000-0005-0000-0000-0000DB700000}"/>
    <cellStyle name="Normal 3 3 2 5" xfId="29426" xr:uid="{00000000-0005-0000-0000-0000DC700000}"/>
    <cellStyle name="Normal 3 3 2 5 2" xfId="29427" xr:uid="{00000000-0005-0000-0000-0000DD700000}"/>
    <cellStyle name="Normal 3 3 2 6" xfId="29428" xr:uid="{00000000-0005-0000-0000-0000DE700000}"/>
    <cellStyle name="Normal 3 3 2 7" xfId="29429" xr:uid="{00000000-0005-0000-0000-0000DF700000}"/>
    <cellStyle name="Normal 3 3 2 8" xfId="29430" xr:uid="{00000000-0005-0000-0000-0000E0700000}"/>
    <cellStyle name="Normal 3 3 2 9" xfId="29431" xr:uid="{00000000-0005-0000-0000-0000E1700000}"/>
    <cellStyle name="Normal 3 3 2_Age_Gender" xfId="29432" xr:uid="{00000000-0005-0000-0000-0000E2700000}"/>
    <cellStyle name="Normal 3 3 20" xfId="29433" xr:uid="{00000000-0005-0000-0000-0000E3700000}"/>
    <cellStyle name="Normal 3 3 21" xfId="29434" xr:uid="{00000000-0005-0000-0000-0000E4700000}"/>
    <cellStyle name="Normal 3 3 22" xfId="29435" xr:uid="{00000000-0005-0000-0000-0000E5700000}"/>
    <cellStyle name="Normal 3 3 3" xfId="29436" xr:uid="{00000000-0005-0000-0000-0000E6700000}"/>
    <cellStyle name="Normal 3 3 3 2" xfId="29437" xr:uid="{00000000-0005-0000-0000-0000E7700000}"/>
    <cellStyle name="Normal 3 3 3 2 2" xfId="29438" xr:uid="{00000000-0005-0000-0000-0000E8700000}"/>
    <cellStyle name="Normal 3 3 3 2 2 2" xfId="29439" xr:uid="{00000000-0005-0000-0000-0000E9700000}"/>
    <cellStyle name="Normal 3 3 3 2 2 3" xfId="29440" xr:uid="{00000000-0005-0000-0000-0000EA700000}"/>
    <cellStyle name="Normal 3 3 3 2 3" xfId="29441" xr:uid="{00000000-0005-0000-0000-0000EB700000}"/>
    <cellStyle name="Normal 3 3 3 3" xfId="29442" xr:uid="{00000000-0005-0000-0000-0000EC700000}"/>
    <cellStyle name="Normal 3 3 3 3 2" xfId="29443" xr:uid="{00000000-0005-0000-0000-0000ED700000}"/>
    <cellStyle name="Normal 3 3 3 3 3" xfId="29444" xr:uid="{00000000-0005-0000-0000-0000EE700000}"/>
    <cellStyle name="Normal 3 3 3 4" xfId="29445" xr:uid="{00000000-0005-0000-0000-0000EF700000}"/>
    <cellStyle name="Normal 3 3 3 5" xfId="29446" xr:uid="{00000000-0005-0000-0000-0000F0700000}"/>
    <cellStyle name="Normal 3 3 3 6" xfId="29447" xr:uid="{00000000-0005-0000-0000-0000F1700000}"/>
    <cellStyle name="Normal 3 3 4" xfId="29448" xr:uid="{00000000-0005-0000-0000-0000F2700000}"/>
    <cellStyle name="Normal 3 3 4 2" xfId="29449" xr:uid="{00000000-0005-0000-0000-0000F3700000}"/>
    <cellStyle name="Normal 3 3 4 2 2" xfId="29450" xr:uid="{00000000-0005-0000-0000-0000F4700000}"/>
    <cellStyle name="Normal 3 3 4 2 2 2" xfId="29451" xr:uid="{00000000-0005-0000-0000-0000F5700000}"/>
    <cellStyle name="Normal 3 3 4 2 2 3" xfId="29452" xr:uid="{00000000-0005-0000-0000-0000F6700000}"/>
    <cellStyle name="Normal 3 3 4 2 3" xfId="29453" xr:uid="{00000000-0005-0000-0000-0000F7700000}"/>
    <cellStyle name="Normal 3 3 4 3" xfId="29454" xr:uid="{00000000-0005-0000-0000-0000F8700000}"/>
    <cellStyle name="Normal 3 3 4 3 2" xfId="29455" xr:uid="{00000000-0005-0000-0000-0000F9700000}"/>
    <cellStyle name="Normal 3 3 4 3 3" xfId="29456" xr:uid="{00000000-0005-0000-0000-0000FA700000}"/>
    <cellStyle name="Normal 3 3 4 4" xfId="29457" xr:uid="{00000000-0005-0000-0000-0000FB700000}"/>
    <cellStyle name="Normal 3 3 4 5" xfId="29458" xr:uid="{00000000-0005-0000-0000-0000FC700000}"/>
    <cellStyle name="Normal 3 3 4 6" xfId="29459" xr:uid="{00000000-0005-0000-0000-0000FD700000}"/>
    <cellStyle name="Normal 3 3 5" xfId="29460" xr:uid="{00000000-0005-0000-0000-0000FE700000}"/>
    <cellStyle name="Normal 3 3 5 2" xfId="29461" xr:uid="{00000000-0005-0000-0000-0000FF700000}"/>
    <cellStyle name="Normal 3 3 5 2 2" xfId="29462" xr:uid="{00000000-0005-0000-0000-000000710000}"/>
    <cellStyle name="Normal 3 3 5 2 3" xfId="29463" xr:uid="{00000000-0005-0000-0000-000001710000}"/>
    <cellStyle name="Normal 3 3 5 3" xfId="29464" xr:uid="{00000000-0005-0000-0000-000002710000}"/>
    <cellStyle name="Normal 3 3 6" xfId="29465" xr:uid="{00000000-0005-0000-0000-000003710000}"/>
    <cellStyle name="Normal 3 3 6 2" xfId="29466" xr:uid="{00000000-0005-0000-0000-000004710000}"/>
    <cellStyle name="Normal 3 3 6 2 2" xfId="29467" xr:uid="{00000000-0005-0000-0000-000005710000}"/>
    <cellStyle name="Normal 3 3 6 2 3" xfId="29468" xr:uid="{00000000-0005-0000-0000-000006710000}"/>
    <cellStyle name="Normal 3 3 6 3" xfId="29469" xr:uid="{00000000-0005-0000-0000-000007710000}"/>
    <cellStyle name="Normal 3 3 7" xfId="29470" xr:uid="{00000000-0005-0000-0000-000008710000}"/>
    <cellStyle name="Normal 3 3 7 2" xfId="29471" xr:uid="{00000000-0005-0000-0000-000009710000}"/>
    <cellStyle name="Normal 3 3 7 2 2" xfId="29472" xr:uid="{00000000-0005-0000-0000-00000A710000}"/>
    <cellStyle name="Normal 3 3 7 2 3" xfId="29473" xr:uid="{00000000-0005-0000-0000-00000B710000}"/>
    <cellStyle name="Normal 3 3 7 3" xfId="29474" xr:uid="{00000000-0005-0000-0000-00000C710000}"/>
    <cellStyle name="Normal 3 3 8" xfId="29475" xr:uid="{00000000-0005-0000-0000-00000D710000}"/>
    <cellStyle name="Normal 3 3 8 2" xfId="29476" xr:uid="{00000000-0005-0000-0000-00000E710000}"/>
    <cellStyle name="Normal 3 3 8 2 2" xfId="29477" xr:uid="{00000000-0005-0000-0000-00000F710000}"/>
    <cellStyle name="Normal 3 3 8 2 3" xfId="29478" xr:uid="{00000000-0005-0000-0000-000010710000}"/>
    <cellStyle name="Normal 3 3 8 3" xfId="29479" xr:uid="{00000000-0005-0000-0000-000011710000}"/>
    <cellStyle name="Normal 3 3 9" xfId="29480" xr:uid="{00000000-0005-0000-0000-000012710000}"/>
    <cellStyle name="Normal 3 3 9 2" xfId="29481" xr:uid="{00000000-0005-0000-0000-000013710000}"/>
    <cellStyle name="Normal 3 3 9 2 2" xfId="29482" xr:uid="{00000000-0005-0000-0000-000014710000}"/>
    <cellStyle name="Normal 3 3 9 2 3" xfId="29483" xr:uid="{00000000-0005-0000-0000-000015710000}"/>
    <cellStyle name="Normal 3 3 9 3" xfId="29484" xr:uid="{00000000-0005-0000-0000-000016710000}"/>
    <cellStyle name="Normal 3 3_Age_Gender" xfId="29485" xr:uid="{00000000-0005-0000-0000-000017710000}"/>
    <cellStyle name="Normal 3 30" xfId="29486" xr:uid="{00000000-0005-0000-0000-000018710000}"/>
    <cellStyle name="Normal 3 30 2" xfId="29487" xr:uid="{00000000-0005-0000-0000-000019710000}"/>
    <cellStyle name="Normal 3 30 3" xfId="29488" xr:uid="{00000000-0005-0000-0000-00001A710000}"/>
    <cellStyle name="Normal 3 31" xfId="29489" xr:uid="{00000000-0005-0000-0000-00001B710000}"/>
    <cellStyle name="Normal 3 31 2" xfId="29490" xr:uid="{00000000-0005-0000-0000-00001C710000}"/>
    <cellStyle name="Normal 3 31 3" xfId="29491" xr:uid="{00000000-0005-0000-0000-00001D710000}"/>
    <cellStyle name="Normal 3 32" xfId="29492" xr:uid="{00000000-0005-0000-0000-00001E710000}"/>
    <cellStyle name="Normal 3 32 2" xfId="29493" xr:uid="{00000000-0005-0000-0000-00001F710000}"/>
    <cellStyle name="Normal 3 32 3" xfId="29494" xr:uid="{00000000-0005-0000-0000-000020710000}"/>
    <cellStyle name="Normal 3 33" xfId="29495" xr:uid="{00000000-0005-0000-0000-000021710000}"/>
    <cellStyle name="Normal 3 33 2" xfId="29496" xr:uid="{00000000-0005-0000-0000-000022710000}"/>
    <cellStyle name="Normal 3 33 3" xfId="29497" xr:uid="{00000000-0005-0000-0000-000023710000}"/>
    <cellStyle name="Normal 3 34" xfId="29498" xr:uid="{00000000-0005-0000-0000-000024710000}"/>
    <cellStyle name="Normal 3 34 2" xfId="29499" xr:uid="{00000000-0005-0000-0000-000025710000}"/>
    <cellStyle name="Normal 3 34 3" xfId="29500" xr:uid="{00000000-0005-0000-0000-000026710000}"/>
    <cellStyle name="Normal 3 35" xfId="29501" xr:uid="{00000000-0005-0000-0000-000027710000}"/>
    <cellStyle name="Normal 3 35 2" xfId="29502" xr:uid="{00000000-0005-0000-0000-000028710000}"/>
    <cellStyle name="Normal 3 35 3" xfId="29503" xr:uid="{00000000-0005-0000-0000-000029710000}"/>
    <cellStyle name="Normal 3 36" xfId="29504" xr:uid="{00000000-0005-0000-0000-00002A710000}"/>
    <cellStyle name="Normal 3 36 2" xfId="29505" xr:uid="{00000000-0005-0000-0000-00002B710000}"/>
    <cellStyle name="Normal 3 36 3" xfId="29506" xr:uid="{00000000-0005-0000-0000-00002C710000}"/>
    <cellStyle name="Normal 3 37" xfId="29507" xr:uid="{00000000-0005-0000-0000-00002D710000}"/>
    <cellStyle name="Normal 3 37 2" xfId="29508" xr:uid="{00000000-0005-0000-0000-00002E710000}"/>
    <cellStyle name="Normal 3 37 3" xfId="29509" xr:uid="{00000000-0005-0000-0000-00002F710000}"/>
    <cellStyle name="Normal 3 38" xfId="29510" xr:uid="{00000000-0005-0000-0000-000030710000}"/>
    <cellStyle name="Normal 3 38 2" xfId="29511" xr:uid="{00000000-0005-0000-0000-000031710000}"/>
    <cellStyle name="Normal 3 38 3" xfId="29512" xr:uid="{00000000-0005-0000-0000-000032710000}"/>
    <cellStyle name="Normal 3 39" xfId="29513" xr:uid="{00000000-0005-0000-0000-000033710000}"/>
    <cellStyle name="Normal 3 39 2" xfId="29514" xr:uid="{00000000-0005-0000-0000-000034710000}"/>
    <cellStyle name="Normal 3 39 3" xfId="29515" xr:uid="{00000000-0005-0000-0000-000035710000}"/>
    <cellStyle name="Normal 3 4" xfId="427" xr:uid="{00000000-0005-0000-0000-000036710000}"/>
    <cellStyle name="Normal 3 4 10" xfId="29516" xr:uid="{00000000-0005-0000-0000-000037710000}"/>
    <cellStyle name="Normal 3 4 10 2" xfId="29517" xr:uid="{00000000-0005-0000-0000-000038710000}"/>
    <cellStyle name="Normal 3 4 10 2 2" xfId="29518" xr:uid="{00000000-0005-0000-0000-000039710000}"/>
    <cellStyle name="Normal 3 4 10 2 3" xfId="29519" xr:uid="{00000000-0005-0000-0000-00003A710000}"/>
    <cellStyle name="Normal 3 4 10 3" xfId="29520" xr:uid="{00000000-0005-0000-0000-00003B710000}"/>
    <cellStyle name="Normal 3 4 11" xfId="29521" xr:uid="{00000000-0005-0000-0000-00003C710000}"/>
    <cellStyle name="Normal 3 4 11 2" xfId="29522" xr:uid="{00000000-0005-0000-0000-00003D710000}"/>
    <cellStyle name="Normal 3 4 11 2 2" xfId="29523" xr:uid="{00000000-0005-0000-0000-00003E710000}"/>
    <cellStyle name="Normal 3 4 11 2 3" xfId="29524" xr:uid="{00000000-0005-0000-0000-00003F710000}"/>
    <cellStyle name="Normal 3 4 11 3" xfId="29525" xr:uid="{00000000-0005-0000-0000-000040710000}"/>
    <cellStyle name="Normal 3 4 12" xfId="29526" xr:uid="{00000000-0005-0000-0000-000041710000}"/>
    <cellStyle name="Normal 3 4 12 2" xfId="29527" xr:uid="{00000000-0005-0000-0000-000042710000}"/>
    <cellStyle name="Normal 3 4 12 3" xfId="29528" xr:uid="{00000000-0005-0000-0000-000043710000}"/>
    <cellStyle name="Normal 3 4 13" xfId="29529" xr:uid="{00000000-0005-0000-0000-000044710000}"/>
    <cellStyle name="Normal 3 4 13 2" xfId="29530" xr:uid="{00000000-0005-0000-0000-000045710000}"/>
    <cellStyle name="Normal 3 4 13 3" xfId="29531" xr:uid="{00000000-0005-0000-0000-000046710000}"/>
    <cellStyle name="Normal 3 4 14" xfId="29532" xr:uid="{00000000-0005-0000-0000-000047710000}"/>
    <cellStyle name="Normal 3 4 14 2" xfId="29533" xr:uid="{00000000-0005-0000-0000-000048710000}"/>
    <cellStyle name="Normal 3 4 14 3" xfId="29534" xr:uid="{00000000-0005-0000-0000-000049710000}"/>
    <cellStyle name="Normal 3 4 15" xfId="29535" xr:uid="{00000000-0005-0000-0000-00004A710000}"/>
    <cellStyle name="Normal 3 4 15 2" xfId="29536" xr:uid="{00000000-0005-0000-0000-00004B710000}"/>
    <cellStyle name="Normal 3 4 15 3" xfId="29537" xr:uid="{00000000-0005-0000-0000-00004C710000}"/>
    <cellStyle name="Normal 3 4 16" xfId="29538" xr:uid="{00000000-0005-0000-0000-00004D710000}"/>
    <cellStyle name="Normal 3 4 16 2" xfId="29539" xr:uid="{00000000-0005-0000-0000-00004E710000}"/>
    <cellStyle name="Normal 3 4 17" xfId="29540" xr:uid="{00000000-0005-0000-0000-00004F710000}"/>
    <cellStyle name="Normal 3 4 18" xfId="29541" xr:uid="{00000000-0005-0000-0000-000050710000}"/>
    <cellStyle name="Normal 3 4 19" xfId="29542" xr:uid="{00000000-0005-0000-0000-000051710000}"/>
    <cellStyle name="Normal 3 4 2" xfId="29543" xr:uid="{00000000-0005-0000-0000-000052710000}"/>
    <cellStyle name="Normal 3 4 2 10" xfId="29544" xr:uid="{00000000-0005-0000-0000-000053710000}"/>
    <cellStyle name="Normal 3 4 2 2" xfId="29545" xr:uid="{00000000-0005-0000-0000-000054710000}"/>
    <cellStyle name="Normal 3 4 2 2 2" xfId="29546" xr:uid="{00000000-0005-0000-0000-000055710000}"/>
    <cellStyle name="Normal 3 4 2 2 2 2" xfId="29547" xr:uid="{00000000-0005-0000-0000-000056710000}"/>
    <cellStyle name="Normal 3 4 2 2 2 2 2" xfId="29548" xr:uid="{00000000-0005-0000-0000-000057710000}"/>
    <cellStyle name="Normal 3 4 2 2 2 2 3" xfId="29549" xr:uid="{00000000-0005-0000-0000-000058710000}"/>
    <cellStyle name="Normal 3 4 2 2 2 3" xfId="29550" xr:uid="{00000000-0005-0000-0000-000059710000}"/>
    <cellStyle name="Normal 3 4 2 2 3" xfId="29551" xr:uid="{00000000-0005-0000-0000-00005A710000}"/>
    <cellStyle name="Normal 3 4 2 2 3 2" xfId="29552" xr:uid="{00000000-0005-0000-0000-00005B710000}"/>
    <cellStyle name="Normal 3 4 2 2 3 3" xfId="29553" xr:uid="{00000000-0005-0000-0000-00005C710000}"/>
    <cellStyle name="Normal 3 4 2 2 4" xfId="29554" xr:uid="{00000000-0005-0000-0000-00005D710000}"/>
    <cellStyle name="Normal 3 4 2 2 5" xfId="29555" xr:uid="{00000000-0005-0000-0000-00005E710000}"/>
    <cellStyle name="Normal 3 4 2 2 6" xfId="29556" xr:uid="{00000000-0005-0000-0000-00005F710000}"/>
    <cellStyle name="Normal 3 4 2 3" xfId="29557" xr:uid="{00000000-0005-0000-0000-000060710000}"/>
    <cellStyle name="Normal 3 4 2 3 2" xfId="29558" xr:uid="{00000000-0005-0000-0000-000061710000}"/>
    <cellStyle name="Normal 3 4 2 3 2 2" xfId="29559" xr:uid="{00000000-0005-0000-0000-000062710000}"/>
    <cellStyle name="Normal 3 4 2 3 2 3" xfId="29560" xr:uid="{00000000-0005-0000-0000-000063710000}"/>
    <cellStyle name="Normal 3 4 2 3 3" xfId="29561" xr:uid="{00000000-0005-0000-0000-000064710000}"/>
    <cellStyle name="Normal 3 4 2 4" xfId="29562" xr:uid="{00000000-0005-0000-0000-000065710000}"/>
    <cellStyle name="Normal 3 4 2 4 2" xfId="29563" xr:uid="{00000000-0005-0000-0000-000066710000}"/>
    <cellStyle name="Normal 3 4 2 4 3" xfId="29564" xr:uid="{00000000-0005-0000-0000-000067710000}"/>
    <cellStyle name="Normal 3 4 2 5" xfId="29565" xr:uid="{00000000-0005-0000-0000-000068710000}"/>
    <cellStyle name="Normal 3 4 2 5 2" xfId="29566" xr:uid="{00000000-0005-0000-0000-000069710000}"/>
    <cellStyle name="Normal 3 4 2 6" xfId="29567" xr:uid="{00000000-0005-0000-0000-00006A710000}"/>
    <cellStyle name="Normal 3 4 2 7" xfId="29568" xr:uid="{00000000-0005-0000-0000-00006B710000}"/>
    <cellStyle name="Normal 3 4 2 8" xfId="29569" xr:uid="{00000000-0005-0000-0000-00006C710000}"/>
    <cellStyle name="Normal 3 4 2 9" xfId="29570" xr:uid="{00000000-0005-0000-0000-00006D710000}"/>
    <cellStyle name="Normal 3 4 2_Age_Gender" xfId="29571" xr:uid="{00000000-0005-0000-0000-00006E710000}"/>
    <cellStyle name="Normal 3 4 20" xfId="29572" xr:uid="{00000000-0005-0000-0000-00006F710000}"/>
    <cellStyle name="Normal 3 4 21" xfId="29573" xr:uid="{00000000-0005-0000-0000-000070710000}"/>
    <cellStyle name="Normal 3 4 22" xfId="29574" xr:uid="{00000000-0005-0000-0000-000071710000}"/>
    <cellStyle name="Normal 3 4 3" xfId="29575" xr:uid="{00000000-0005-0000-0000-000072710000}"/>
    <cellStyle name="Normal 3 4 3 2" xfId="29576" xr:uid="{00000000-0005-0000-0000-000073710000}"/>
    <cellStyle name="Normal 3 4 3 2 2" xfId="29577" xr:uid="{00000000-0005-0000-0000-000074710000}"/>
    <cellStyle name="Normal 3 4 3 2 2 2" xfId="29578" xr:uid="{00000000-0005-0000-0000-000075710000}"/>
    <cellStyle name="Normal 3 4 3 2 2 3" xfId="29579" xr:uid="{00000000-0005-0000-0000-000076710000}"/>
    <cellStyle name="Normal 3 4 3 2 3" xfId="29580" xr:uid="{00000000-0005-0000-0000-000077710000}"/>
    <cellStyle name="Normal 3 4 3 3" xfId="29581" xr:uid="{00000000-0005-0000-0000-000078710000}"/>
    <cellStyle name="Normal 3 4 3 3 2" xfId="29582" xr:uid="{00000000-0005-0000-0000-000079710000}"/>
    <cellStyle name="Normal 3 4 3 3 3" xfId="29583" xr:uid="{00000000-0005-0000-0000-00007A710000}"/>
    <cellStyle name="Normal 3 4 3 4" xfId="29584" xr:uid="{00000000-0005-0000-0000-00007B710000}"/>
    <cellStyle name="Normal 3 4 3 5" xfId="29585" xr:uid="{00000000-0005-0000-0000-00007C710000}"/>
    <cellStyle name="Normal 3 4 3 6" xfId="29586" xr:uid="{00000000-0005-0000-0000-00007D710000}"/>
    <cellStyle name="Normal 3 4 4" xfId="29587" xr:uid="{00000000-0005-0000-0000-00007E710000}"/>
    <cellStyle name="Normal 3 4 4 2" xfId="29588" xr:uid="{00000000-0005-0000-0000-00007F710000}"/>
    <cellStyle name="Normal 3 4 4 2 2" xfId="29589" xr:uid="{00000000-0005-0000-0000-000080710000}"/>
    <cellStyle name="Normal 3 4 4 2 2 2" xfId="29590" xr:uid="{00000000-0005-0000-0000-000081710000}"/>
    <cellStyle name="Normal 3 4 4 2 2 3" xfId="29591" xr:uid="{00000000-0005-0000-0000-000082710000}"/>
    <cellStyle name="Normal 3 4 4 2 3" xfId="29592" xr:uid="{00000000-0005-0000-0000-000083710000}"/>
    <cellStyle name="Normal 3 4 4 3" xfId="29593" xr:uid="{00000000-0005-0000-0000-000084710000}"/>
    <cellStyle name="Normal 3 4 4 3 2" xfId="29594" xr:uid="{00000000-0005-0000-0000-000085710000}"/>
    <cellStyle name="Normal 3 4 4 3 3" xfId="29595" xr:uid="{00000000-0005-0000-0000-000086710000}"/>
    <cellStyle name="Normal 3 4 4 4" xfId="29596" xr:uid="{00000000-0005-0000-0000-000087710000}"/>
    <cellStyle name="Normal 3 4 4 5" xfId="29597" xr:uid="{00000000-0005-0000-0000-000088710000}"/>
    <cellStyle name="Normal 3 4 4 6" xfId="29598" xr:uid="{00000000-0005-0000-0000-000089710000}"/>
    <cellStyle name="Normal 3 4 5" xfId="29599" xr:uid="{00000000-0005-0000-0000-00008A710000}"/>
    <cellStyle name="Normal 3 4 5 2" xfId="29600" xr:uid="{00000000-0005-0000-0000-00008B710000}"/>
    <cellStyle name="Normal 3 4 5 2 2" xfId="29601" xr:uid="{00000000-0005-0000-0000-00008C710000}"/>
    <cellStyle name="Normal 3 4 5 2 3" xfId="29602" xr:uid="{00000000-0005-0000-0000-00008D710000}"/>
    <cellStyle name="Normal 3 4 5 3" xfId="29603" xr:uid="{00000000-0005-0000-0000-00008E710000}"/>
    <cellStyle name="Normal 3 4 6" xfId="29604" xr:uid="{00000000-0005-0000-0000-00008F710000}"/>
    <cellStyle name="Normal 3 4 6 2" xfId="29605" xr:uid="{00000000-0005-0000-0000-000090710000}"/>
    <cellStyle name="Normal 3 4 6 2 2" xfId="29606" xr:uid="{00000000-0005-0000-0000-000091710000}"/>
    <cellStyle name="Normal 3 4 6 2 3" xfId="29607" xr:uid="{00000000-0005-0000-0000-000092710000}"/>
    <cellStyle name="Normal 3 4 6 3" xfId="29608" xr:uid="{00000000-0005-0000-0000-000093710000}"/>
    <cellStyle name="Normal 3 4 7" xfId="29609" xr:uid="{00000000-0005-0000-0000-000094710000}"/>
    <cellStyle name="Normal 3 4 7 2" xfId="29610" xr:uid="{00000000-0005-0000-0000-000095710000}"/>
    <cellStyle name="Normal 3 4 7 2 2" xfId="29611" xr:uid="{00000000-0005-0000-0000-000096710000}"/>
    <cellStyle name="Normal 3 4 7 2 3" xfId="29612" xr:uid="{00000000-0005-0000-0000-000097710000}"/>
    <cellStyle name="Normal 3 4 7 3" xfId="29613" xr:uid="{00000000-0005-0000-0000-000098710000}"/>
    <cellStyle name="Normal 3 4 8" xfId="29614" xr:uid="{00000000-0005-0000-0000-000099710000}"/>
    <cellStyle name="Normal 3 4 8 2" xfId="29615" xr:uid="{00000000-0005-0000-0000-00009A710000}"/>
    <cellStyle name="Normal 3 4 8 2 2" xfId="29616" xr:uid="{00000000-0005-0000-0000-00009B710000}"/>
    <cellStyle name="Normal 3 4 8 2 3" xfId="29617" xr:uid="{00000000-0005-0000-0000-00009C710000}"/>
    <cellStyle name="Normal 3 4 8 3" xfId="29618" xr:uid="{00000000-0005-0000-0000-00009D710000}"/>
    <cellStyle name="Normal 3 4 9" xfId="29619" xr:uid="{00000000-0005-0000-0000-00009E710000}"/>
    <cellStyle name="Normal 3 4 9 2" xfId="29620" xr:uid="{00000000-0005-0000-0000-00009F710000}"/>
    <cellStyle name="Normal 3 4 9 2 2" xfId="29621" xr:uid="{00000000-0005-0000-0000-0000A0710000}"/>
    <cellStyle name="Normal 3 4 9 2 3" xfId="29622" xr:uid="{00000000-0005-0000-0000-0000A1710000}"/>
    <cellStyle name="Normal 3 4 9 3" xfId="29623" xr:uid="{00000000-0005-0000-0000-0000A2710000}"/>
    <cellStyle name="Normal 3 4_Age_Gender" xfId="29624" xr:uid="{00000000-0005-0000-0000-0000A3710000}"/>
    <cellStyle name="Normal 3 40" xfId="29625" xr:uid="{00000000-0005-0000-0000-0000A4710000}"/>
    <cellStyle name="Normal 3 40 2" xfId="29626" xr:uid="{00000000-0005-0000-0000-0000A5710000}"/>
    <cellStyle name="Normal 3 40 3" xfId="29627" xr:uid="{00000000-0005-0000-0000-0000A6710000}"/>
    <cellStyle name="Normal 3 41" xfId="29628" xr:uid="{00000000-0005-0000-0000-0000A7710000}"/>
    <cellStyle name="Normal 3 42" xfId="29629" xr:uid="{00000000-0005-0000-0000-0000A8710000}"/>
    <cellStyle name="Normal 3 43" xfId="29630" xr:uid="{00000000-0005-0000-0000-0000A9710000}"/>
    <cellStyle name="Normal 3 44" xfId="29631" xr:uid="{00000000-0005-0000-0000-0000AA710000}"/>
    <cellStyle name="Normal 3 45" xfId="29632" xr:uid="{00000000-0005-0000-0000-0000AB710000}"/>
    <cellStyle name="Normal 3 46" xfId="29633" xr:uid="{00000000-0005-0000-0000-0000AC710000}"/>
    <cellStyle name="Normal 3 47" xfId="29634" xr:uid="{00000000-0005-0000-0000-0000AD710000}"/>
    <cellStyle name="Normal 3 48" xfId="29635" xr:uid="{00000000-0005-0000-0000-0000AE710000}"/>
    <cellStyle name="Normal 3 49" xfId="29636" xr:uid="{00000000-0005-0000-0000-0000AF710000}"/>
    <cellStyle name="Normal 3 5" xfId="428" xr:uid="{00000000-0005-0000-0000-0000B0710000}"/>
    <cellStyle name="Normal 3 5 10" xfId="29637" xr:uid="{00000000-0005-0000-0000-0000B1710000}"/>
    <cellStyle name="Normal 3 5 11" xfId="29638" xr:uid="{00000000-0005-0000-0000-0000B2710000}"/>
    <cellStyle name="Normal 3 5 2" xfId="1528" xr:uid="{00000000-0005-0000-0000-0000B3710000}"/>
    <cellStyle name="Normal 3 5 2 2" xfId="1529" xr:uid="{00000000-0005-0000-0000-0000B4710000}"/>
    <cellStyle name="Normal 3 5 2 2 2" xfId="29639" xr:uid="{00000000-0005-0000-0000-0000B5710000}"/>
    <cellStyle name="Normal 3 5 2 2 2 2" xfId="29640" xr:uid="{00000000-0005-0000-0000-0000B6710000}"/>
    <cellStyle name="Normal 3 5 2 2 2 2 2" xfId="29641" xr:uid="{00000000-0005-0000-0000-0000B7710000}"/>
    <cellStyle name="Normal 3 5 2 2 2 2 3" xfId="29642" xr:uid="{00000000-0005-0000-0000-0000B8710000}"/>
    <cellStyle name="Normal 3 5 2 2 2 3" xfId="29643" xr:uid="{00000000-0005-0000-0000-0000B9710000}"/>
    <cellStyle name="Normal 3 5 2 2 2 4" xfId="29644" xr:uid="{00000000-0005-0000-0000-0000BA710000}"/>
    <cellStyle name="Normal 3 5 2 2 2 5" xfId="29645" xr:uid="{00000000-0005-0000-0000-0000BB710000}"/>
    <cellStyle name="Normal 3 5 2 2 3" xfId="29646" xr:uid="{00000000-0005-0000-0000-0000BC710000}"/>
    <cellStyle name="Normal 3 5 2 2 3 2" xfId="29647" xr:uid="{00000000-0005-0000-0000-0000BD710000}"/>
    <cellStyle name="Normal 3 5 2 2 3 3" xfId="29648" xr:uid="{00000000-0005-0000-0000-0000BE710000}"/>
    <cellStyle name="Normal 3 5 2 2 4" xfId="29649" xr:uid="{00000000-0005-0000-0000-0000BF710000}"/>
    <cellStyle name="Normal 3 5 2 2 5" xfId="29650" xr:uid="{00000000-0005-0000-0000-0000C0710000}"/>
    <cellStyle name="Normal 3 5 2 2 6" xfId="29651" xr:uid="{00000000-0005-0000-0000-0000C1710000}"/>
    <cellStyle name="Normal 3 5 2 3" xfId="29652" xr:uid="{00000000-0005-0000-0000-0000C2710000}"/>
    <cellStyle name="Normal 3 5 2 3 2" xfId="29653" xr:uid="{00000000-0005-0000-0000-0000C3710000}"/>
    <cellStyle name="Normal 3 5 2 3 2 2" xfId="29654" xr:uid="{00000000-0005-0000-0000-0000C4710000}"/>
    <cellStyle name="Normal 3 5 2 3 2 3" xfId="29655" xr:uid="{00000000-0005-0000-0000-0000C5710000}"/>
    <cellStyle name="Normal 3 5 2 3 3" xfId="29656" xr:uid="{00000000-0005-0000-0000-0000C6710000}"/>
    <cellStyle name="Normal 3 5 2 3 4" xfId="29657" xr:uid="{00000000-0005-0000-0000-0000C7710000}"/>
    <cellStyle name="Normal 3 5 2 3 5" xfId="29658" xr:uid="{00000000-0005-0000-0000-0000C8710000}"/>
    <cellStyle name="Normal 3 5 2 4" xfId="29659" xr:uid="{00000000-0005-0000-0000-0000C9710000}"/>
    <cellStyle name="Normal 3 5 2 4 2" xfId="29660" xr:uid="{00000000-0005-0000-0000-0000CA710000}"/>
    <cellStyle name="Normal 3 5 2 4 3" xfId="29661" xr:uid="{00000000-0005-0000-0000-0000CB710000}"/>
    <cellStyle name="Normal 3 5 2 5" xfId="29662" xr:uid="{00000000-0005-0000-0000-0000CC710000}"/>
    <cellStyle name="Normal 3 5 2 6" xfId="29663" xr:uid="{00000000-0005-0000-0000-0000CD710000}"/>
    <cellStyle name="Normal 3 5 2 7" xfId="29664" xr:uid="{00000000-0005-0000-0000-0000CE710000}"/>
    <cellStyle name="Normal 3 5 3" xfId="1530" xr:uid="{00000000-0005-0000-0000-0000CF710000}"/>
    <cellStyle name="Normal 3 5 3 10" xfId="29665" xr:uid="{00000000-0005-0000-0000-0000D0710000}"/>
    <cellStyle name="Normal 3 5 3 11" xfId="29666" xr:uid="{00000000-0005-0000-0000-0000D1710000}"/>
    <cellStyle name="Normal 3 5 3 12" xfId="29667" xr:uid="{00000000-0005-0000-0000-0000D2710000}"/>
    <cellStyle name="Normal 3 5 3 2" xfId="29668" xr:uid="{00000000-0005-0000-0000-0000D3710000}"/>
    <cellStyle name="Normal 3 5 3 2 10" xfId="29669" xr:uid="{00000000-0005-0000-0000-0000D4710000}"/>
    <cellStyle name="Normal 3 5 3 2 2" xfId="29670" xr:uid="{00000000-0005-0000-0000-0000D5710000}"/>
    <cellStyle name="Normal 3 5 3 2 2 2" xfId="29671" xr:uid="{00000000-0005-0000-0000-0000D6710000}"/>
    <cellStyle name="Normal 3 5 3 2 2 2 2" xfId="29672" xr:uid="{00000000-0005-0000-0000-0000D7710000}"/>
    <cellStyle name="Normal 3 5 3 2 2 2 2 2" xfId="29673" xr:uid="{00000000-0005-0000-0000-0000D8710000}"/>
    <cellStyle name="Normal 3 5 3 2 2 2 2 3" xfId="29674" xr:uid="{00000000-0005-0000-0000-0000D9710000}"/>
    <cellStyle name="Normal 3 5 3 2 2 2 3" xfId="29675" xr:uid="{00000000-0005-0000-0000-0000DA710000}"/>
    <cellStyle name="Normal 3 5 3 2 2 3" xfId="29676" xr:uid="{00000000-0005-0000-0000-0000DB710000}"/>
    <cellStyle name="Normal 3 5 3 2 2 3 2" xfId="29677" xr:uid="{00000000-0005-0000-0000-0000DC710000}"/>
    <cellStyle name="Normal 3 5 3 2 2 3 3" xfId="29678" xr:uid="{00000000-0005-0000-0000-0000DD710000}"/>
    <cellStyle name="Normal 3 5 3 2 2 4" xfId="29679" xr:uid="{00000000-0005-0000-0000-0000DE710000}"/>
    <cellStyle name="Normal 3 5 3 2 2 5" xfId="29680" xr:uid="{00000000-0005-0000-0000-0000DF710000}"/>
    <cellStyle name="Normal 3 5 3 2 2 6" xfId="29681" xr:uid="{00000000-0005-0000-0000-0000E0710000}"/>
    <cellStyle name="Normal 3 5 3 2 3" xfId="29682" xr:uid="{00000000-0005-0000-0000-0000E1710000}"/>
    <cellStyle name="Normal 3 5 3 2 3 2" xfId="29683" xr:uid="{00000000-0005-0000-0000-0000E2710000}"/>
    <cellStyle name="Normal 3 5 3 2 3 2 2" xfId="29684" xr:uid="{00000000-0005-0000-0000-0000E3710000}"/>
    <cellStyle name="Normal 3 5 3 2 3 2 3" xfId="29685" xr:uid="{00000000-0005-0000-0000-0000E4710000}"/>
    <cellStyle name="Normal 3 5 3 2 3 3" xfId="29686" xr:uid="{00000000-0005-0000-0000-0000E5710000}"/>
    <cellStyle name="Normal 3 5 3 2 4" xfId="29687" xr:uid="{00000000-0005-0000-0000-0000E6710000}"/>
    <cellStyle name="Normal 3 5 3 2 4 2" xfId="29688" xr:uid="{00000000-0005-0000-0000-0000E7710000}"/>
    <cellStyle name="Normal 3 5 3 2 4 3" xfId="29689" xr:uid="{00000000-0005-0000-0000-0000E8710000}"/>
    <cellStyle name="Normal 3 5 3 2 5" xfId="29690" xr:uid="{00000000-0005-0000-0000-0000E9710000}"/>
    <cellStyle name="Normal 3 5 3 2 5 2" xfId="29691" xr:uid="{00000000-0005-0000-0000-0000EA710000}"/>
    <cellStyle name="Normal 3 5 3 2 6" xfId="29692" xr:uid="{00000000-0005-0000-0000-0000EB710000}"/>
    <cellStyle name="Normal 3 5 3 2 7" xfId="29693" xr:uid="{00000000-0005-0000-0000-0000EC710000}"/>
    <cellStyle name="Normal 3 5 3 2 8" xfId="29694" xr:uid="{00000000-0005-0000-0000-0000ED710000}"/>
    <cellStyle name="Normal 3 5 3 2 9" xfId="29695" xr:uid="{00000000-0005-0000-0000-0000EE710000}"/>
    <cellStyle name="Normal 3 5 3 2_Age_Gender" xfId="29696" xr:uid="{00000000-0005-0000-0000-0000EF710000}"/>
    <cellStyle name="Normal 3 5 3 3" xfId="29697" xr:uid="{00000000-0005-0000-0000-0000F0710000}"/>
    <cellStyle name="Normal 3 5 3 3 2" xfId="29698" xr:uid="{00000000-0005-0000-0000-0000F1710000}"/>
    <cellStyle name="Normal 3 5 3 3 2 2" xfId="29699" xr:uid="{00000000-0005-0000-0000-0000F2710000}"/>
    <cellStyle name="Normal 3 5 3 3 2 2 2" xfId="29700" xr:uid="{00000000-0005-0000-0000-0000F3710000}"/>
    <cellStyle name="Normal 3 5 3 3 2 2 3" xfId="29701" xr:uid="{00000000-0005-0000-0000-0000F4710000}"/>
    <cellStyle name="Normal 3 5 3 3 2 3" xfId="29702" xr:uid="{00000000-0005-0000-0000-0000F5710000}"/>
    <cellStyle name="Normal 3 5 3 3 3" xfId="29703" xr:uid="{00000000-0005-0000-0000-0000F6710000}"/>
    <cellStyle name="Normal 3 5 3 3 3 2" xfId="29704" xr:uid="{00000000-0005-0000-0000-0000F7710000}"/>
    <cellStyle name="Normal 3 5 3 3 3 3" xfId="29705" xr:uid="{00000000-0005-0000-0000-0000F8710000}"/>
    <cellStyle name="Normal 3 5 3 3 4" xfId="29706" xr:uid="{00000000-0005-0000-0000-0000F9710000}"/>
    <cellStyle name="Normal 3 5 3 3 5" xfId="29707" xr:uid="{00000000-0005-0000-0000-0000FA710000}"/>
    <cellStyle name="Normal 3 5 3 3 6" xfId="29708" xr:uid="{00000000-0005-0000-0000-0000FB710000}"/>
    <cellStyle name="Normal 3 5 3 4" xfId="29709" xr:uid="{00000000-0005-0000-0000-0000FC710000}"/>
    <cellStyle name="Normal 3 5 3 4 2" xfId="29710" xr:uid="{00000000-0005-0000-0000-0000FD710000}"/>
    <cellStyle name="Normal 3 5 3 4 2 2" xfId="29711" xr:uid="{00000000-0005-0000-0000-0000FE710000}"/>
    <cellStyle name="Normal 3 5 3 4 2 3" xfId="29712" xr:uid="{00000000-0005-0000-0000-0000FF710000}"/>
    <cellStyle name="Normal 3 5 3 4 3" xfId="29713" xr:uid="{00000000-0005-0000-0000-000000720000}"/>
    <cellStyle name="Normal 3 5 3 4 4" xfId="29714" xr:uid="{00000000-0005-0000-0000-000001720000}"/>
    <cellStyle name="Normal 3 5 3 4 5" xfId="29715" xr:uid="{00000000-0005-0000-0000-000002720000}"/>
    <cellStyle name="Normal 3 5 3 5" xfId="29716" xr:uid="{00000000-0005-0000-0000-000003720000}"/>
    <cellStyle name="Normal 3 5 3 5 2" xfId="29717" xr:uid="{00000000-0005-0000-0000-000004720000}"/>
    <cellStyle name="Normal 3 5 3 5 2 2" xfId="29718" xr:uid="{00000000-0005-0000-0000-000005720000}"/>
    <cellStyle name="Normal 3 5 3 5 2 3" xfId="29719" xr:uid="{00000000-0005-0000-0000-000006720000}"/>
    <cellStyle name="Normal 3 5 3 5 3" xfId="29720" xr:uid="{00000000-0005-0000-0000-000007720000}"/>
    <cellStyle name="Normal 3 5 3 6" xfId="29721" xr:uid="{00000000-0005-0000-0000-000008720000}"/>
    <cellStyle name="Normal 3 5 3 6 2" xfId="29722" xr:uid="{00000000-0005-0000-0000-000009720000}"/>
    <cellStyle name="Normal 3 5 3 6 3" xfId="29723" xr:uid="{00000000-0005-0000-0000-00000A720000}"/>
    <cellStyle name="Normal 3 5 3 7" xfId="29724" xr:uid="{00000000-0005-0000-0000-00000B720000}"/>
    <cellStyle name="Normal 3 5 3 7 2" xfId="29725" xr:uid="{00000000-0005-0000-0000-00000C720000}"/>
    <cellStyle name="Normal 3 5 3 8" xfId="29726" xr:uid="{00000000-0005-0000-0000-00000D720000}"/>
    <cellStyle name="Normal 3 5 3 9" xfId="29727" xr:uid="{00000000-0005-0000-0000-00000E720000}"/>
    <cellStyle name="Normal 3 5 3_Age_Gender" xfId="29728" xr:uid="{00000000-0005-0000-0000-00000F720000}"/>
    <cellStyle name="Normal 3 5 4" xfId="1531" xr:uid="{00000000-0005-0000-0000-000010720000}"/>
    <cellStyle name="Normal 3 5 4 2" xfId="29729" xr:uid="{00000000-0005-0000-0000-000011720000}"/>
    <cellStyle name="Normal 3 5 4 2 2" xfId="29730" xr:uid="{00000000-0005-0000-0000-000012720000}"/>
    <cellStyle name="Normal 3 5 4 2 2 2" xfId="29731" xr:uid="{00000000-0005-0000-0000-000013720000}"/>
    <cellStyle name="Normal 3 5 4 2 2 3" xfId="29732" xr:uid="{00000000-0005-0000-0000-000014720000}"/>
    <cellStyle name="Normal 3 5 4 2 3" xfId="29733" xr:uid="{00000000-0005-0000-0000-000015720000}"/>
    <cellStyle name="Normal 3 5 4 2 4" xfId="29734" xr:uid="{00000000-0005-0000-0000-000016720000}"/>
    <cellStyle name="Normal 3 5 4 2 5" xfId="29735" xr:uid="{00000000-0005-0000-0000-000017720000}"/>
    <cellStyle name="Normal 3 5 4 3" xfId="29736" xr:uid="{00000000-0005-0000-0000-000018720000}"/>
    <cellStyle name="Normal 3 5 4 3 2" xfId="29737" xr:uid="{00000000-0005-0000-0000-000019720000}"/>
    <cellStyle name="Normal 3 5 4 3 3" xfId="29738" xr:uid="{00000000-0005-0000-0000-00001A720000}"/>
    <cellStyle name="Normal 3 5 4 4" xfId="29739" xr:uid="{00000000-0005-0000-0000-00001B720000}"/>
    <cellStyle name="Normal 3 5 4 5" xfId="29740" xr:uid="{00000000-0005-0000-0000-00001C720000}"/>
    <cellStyle name="Normal 3 5 4 6" xfId="29741" xr:uid="{00000000-0005-0000-0000-00001D720000}"/>
    <cellStyle name="Normal 3 5 5" xfId="29742" xr:uid="{00000000-0005-0000-0000-00001E720000}"/>
    <cellStyle name="Normal 3 5 5 2" xfId="29743" xr:uid="{00000000-0005-0000-0000-00001F720000}"/>
    <cellStyle name="Normal 3 5 5 2 2" xfId="29744" xr:uid="{00000000-0005-0000-0000-000020720000}"/>
    <cellStyle name="Normal 3 5 5 2 3" xfId="29745" xr:uid="{00000000-0005-0000-0000-000021720000}"/>
    <cellStyle name="Normal 3 5 5 3" xfId="29746" xr:uid="{00000000-0005-0000-0000-000022720000}"/>
    <cellStyle name="Normal 3 5 5 4" xfId="29747" xr:uid="{00000000-0005-0000-0000-000023720000}"/>
    <cellStyle name="Normal 3 5 5 5" xfId="29748" xr:uid="{00000000-0005-0000-0000-000024720000}"/>
    <cellStyle name="Normal 3 5 6" xfId="29749" xr:uid="{00000000-0005-0000-0000-000025720000}"/>
    <cellStyle name="Normal 3 5 6 2" xfId="29750" xr:uid="{00000000-0005-0000-0000-000026720000}"/>
    <cellStyle name="Normal 3 5 6 3" xfId="29751" xr:uid="{00000000-0005-0000-0000-000027720000}"/>
    <cellStyle name="Normal 3 5 7" xfId="29752" xr:uid="{00000000-0005-0000-0000-000028720000}"/>
    <cellStyle name="Normal 3 5 8" xfId="29753" xr:uid="{00000000-0005-0000-0000-000029720000}"/>
    <cellStyle name="Normal 3 5 9" xfId="29754" xr:uid="{00000000-0005-0000-0000-00002A720000}"/>
    <cellStyle name="Normal 3 50" xfId="29755" xr:uid="{00000000-0005-0000-0000-00002B720000}"/>
    <cellStyle name="Normal 3 51" xfId="29756" xr:uid="{00000000-0005-0000-0000-00002C720000}"/>
    <cellStyle name="Normal 3 52" xfId="29757" xr:uid="{00000000-0005-0000-0000-00002D720000}"/>
    <cellStyle name="Normal 3 53" xfId="29758" xr:uid="{00000000-0005-0000-0000-00002E720000}"/>
    <cellStyle name="Normal 3 54" xfId="29759" xr:uid="{00000000-0005-0000-0000-00002F720000}"/>
    <cellStyle name="Normal 3 55" xfId="29760" xr:uid="{00000000-0005-0000-0000-000030720000}"/>
    <cellStyle name="Normal 3 56" xfId="29761" xr:uid="{00000000-0005-0000-0000-000031720000}"/>
    <cellStyle name="Normal 3 57" xfId="29762" xr:uid="{00000000-0005-0000-0000-000032720000}"/>
    <cellStyle name="Normal 3 58" xfId="29763" xr:uid="{00000000-0005-0000-0000-000033720000}"/>
    <cellStyle name="Normal 3 59" xfId="29764" xr:uid="{00000000-0005-0000-0000-000034720000}"/>
    <cellStyle name="Normal 3 6" xfId="429" xr:uid="{00000000-0005-0000-0000-000035720000}"/>
    <cellStyle name="Normal 3 6 10" xfId="29765" xr:uid="{00000000-0005-0000-0000-000036720000}"/>
    <cellStyle name="Normal 3 6 11" xfId="29766" xr:uid="{00000000-0005-0000-0000-000037720000}"/>
    <cellStyle name="Normal 3 6 2" xfId="1532" xr:uid="{00000000-0005-0000-0000-000038720000}"/>
    <cellStyle name="Normal 3 6 2 2" xfId="1533" xr:uid="{00000000-0005-0000-0000-000039720000}"/>
    <cellStyle name="Normal 3 6 2 2 2" xfId="29767" xr:uid="{00000000-0005-0000-0000-00003A720000}"/>
    <cellStyle name="Normal 3 6 2 2 2 2" xfId="29768" xr:uid="{00000000-0005-0000-0000-00003B720000}"/>
    <cellStyle name="Normal 3 6 2 2 2 2 2" xfId="29769" xr:uid="{00000000-0005-0000-0000-00003C720000}"/>
    <cellStyle name="Normal 3 6 2 2 2 2 3" xfId="29770" xr:uid="{00000000-0005-0000-0000-00003D720000}"/>
    <cellStyle name="Normal 3 6 2 2 2 3" xfId="29771" xr:uid="{00000000-0005-0000-0000-00003E720000}"/>
    <cellStyle name="Normal 3 6 2 2 2 4" xfId="29772" xr:uid="{00000000-0005-0000-0000-00003F720000}"/>
    <cellStyle name="Normal 3 6 2 2 2 5" xfId="29773" xr:uid="{00000000-0005-0000-0000-000040720000}"/>
    <cellStyle name="Normal 3 6 2 2 3" xfId="29774" xr:uid="{00000000-0005-0000-0000-000041720000}"/>
    <cellStyle name="Normal 3 6 2 2 3 2" xfId="29775" xr:uid="{00000000-0005-0000-0000-000042720000}"/>
    <cellStyle name="Normal 3 6 2 2 3 3" xfId="29776" xr:uid="{00000000-0005-0000-0000-000043720000}"/>
    <cellStyle name="Normal 3 6 2 2 4" xfId="29777" xr:uid="{00000000-0005-0000-0000-000044720000}"/>
    <cellStyle name="Normal 3 6 2 2 5" xfId="29778" xr:uid="{00000000-0005-0000-0000-000045720000}"/>
    <cellStyle name="Normal 3 6 2 2 6" xfId="29779" xr:uid="{00000000-0005-0000-0000-000046720000}"/>
    <cellStyle name="Normal 3 6 2 3" xfId="29780" xr:uid="{00000000-0005-0000-0000-000047720000}"/>
    <cellStyle name="Normal 3 6 2 3 2" xfId="29781" xr:uid="{00000000-0005-0000-0000-000048720000}"/>
    <cellStyle name="Normal 3 6 2 3 2 2" xfId="29782" xr:uid="{00000000-0005-0000-0000-000049720000}"/>
    <cellStyle name="Normal 3 6 2 3 2 3" xfId="29783" xr:uid="{00000000-0005-0000-0000-00004A720000}"/>
    <cellStyle name="Normal 3 6 2 3 3" xfId="29784" xr:uid="{00000000-0005-0000-0000-00004B720000}"/>
    <cellStyle name="Normal 3 6 2 3 4" xfId="29785" xr:uid="{00000000-0005-0000-0000-00004C720000}"/>
    <cellStyle name="Normal 3 6 2 3 5" xfId="29786" xr:uid="{00000000-0005-0000-0000-00004D720000}"/>
    <cellStyle name="Normal 3 6 2 4" xfId="29787" xr:uid="{00000000-0005-0000-0000-00004E720000}"/>
    <cellStyle name="Normal 3 6 2 4 2" xfId="29788" xr:uid="{00000000-0005-0000-0000-00004F720000}"/>
    <cellStyle name="Normal 3 6 2 4 3" xfId="29789" xr:uid="{00000000-0005-0000-0000-000050720000}"/>
    <cellStyle name="Normal 3 6 2 5" xfId="29790" xr:uid="{00000000-0005-0000-0000-000051720000}"/>
    <cellStyle name="Normal 3 6 2 6" xfId="29791" xr:uid="{00000000-0005-0000-0000-000052720000}"/>
    <cellStyle name="Normal 3 6 2 7" xfId="29792" xr:uid="{00000000-0005-0000-0000-000053720000}"/>
    <cellStyle name="Normal 3 6 3" xfId="1534" xr:uid="{00000000-0005-0000-0000-000054720000}"/>
    <cellStyle name="Normal 3 6 3 10" xfId="29793" xr:uid="{00000000-0005-0000-0000-000055720000}"/>
    <cellStyle name="Normal 3 6 3 11" xfId="29794" xr:uid="{00000000-0005-0000-0000-000056720000}"/>
    <cellStyle name="Normal 3 6 3 12" xfId="29795" xr:uid="{00000000-0005-0000-0000-000057720000}"/>
    <cellStyle name="Normal 3 6 3 2" xfId="29796" xr:uid="{00000000-0005-0000-0000-000058720000}"/>
    <cellStyle name="Normal 3 6 3 2 10" xfId="29797" xr:uid="{00000000-0005-0000-0000-000059720000}"/>
    <cellStyle name="Normal 3 6 3 2 2" xfId="29798" xr:uid="{00000000-0005-0000-0000-00005A720000}"/>
    <cellStyle name="Normal 3 6 3 2 2 2" xfId="29799" xr:uid="{00000000-0005-0000-0000-00005B720000}"/>
    <cellStyle name="Normal 3 6 3 2 2 2 2" xfId="29800" xr:uid="{00000000-0005-0000-0000-00005C720000}"/>
    <cellStyle name="Normal 3 6 3 2 2 2 2 2" xfId="29801" xr:uid="{00000000-0005-0000-0000-00005D720000}"/>
    <cellStyle name="Normal 3 6 3 2 2 2 2 3" xfId="29802" xr:uid="{00000000-0005-0000-0000-00005E720000}"/>
    <cellStyle name="Normal 3 6 3 2 2 2 3" xfId="29803" xr:uid="{00000000-0005-0000-0000-00005F720000}"/>
    <cellStyle name="Normal 3 6 3 2 2 3" xfId="29804" xr:uid="{00000000-0005-0000-0000-000060720000}"/>
    <cellStyle name="Normal 3 6 3 2 2 3 2" xfId="29805" xr:uid="{00000000-0005-0000-0000-000061720000}"/>
    <cellStyle name="Normal 3 6 3 2 2 3 3" xfId="29806" xr:uid="{00000000-0005-0000-0000-000062720000}"/>
    <cellStyle name="Normal 3 6 3 2 2 4" xfId="29807" xr:uid="{00000000-0005-0000-0000-000063720000}"/>
    <cellStyle name="Normal 3 6 3 2 2 5" xfId="29808" xr:uid="{00000000-0005-0000-0000-000064720000}"/>
    <cellStyle name="Normal 3 6 3 2 2 6" xfId="29809" xr:uid="{00000000-0005-0000-0000-000065720000}"/>
    <cellStyle name="Normal 3 6 3 2 3" xfId="29810" xr:uid="{00000000-0005-0000-0000-000066720000}"/>
    <cellStyle name="Normal 3 6 3 2 3 2" xfId="29811" xr:uid="{00000000-0005-0000-0000-000067720000}"/>
    <cellStyle name="Normal 3 6 3 2 3 2 2" xfId="29812" xr:uid="{00000000-0005-0000-0000-000068720000}"/>
    <cellStyle name="Normal 3 6 3 2 3 2 3" xfId="29813" xr:uid="{00000000-0005-0000-0000-000069720000}"/>
    <cellStyle name="Normal 3 6 3 2 3 3" xfId="29814" xr:uid="{00000000-0005-0000-0000-00006A720000}"/>
    <cellStyle name="Normal 3 6 3 2 4" xfId="29815" xr:uid="{00000000-0005-0000-0000-00006B720000}"/>
    <cellStyle name="Normal 3 6 3 2 4 2" xfId="29816" xr:uid="{00000000-0005-0000-0000-00006C720000}"/>
    <cellStyle name="Normal 3 6 3 2 4 3" xfId="29817" xr:uid="{00000000-0005-0000-0000-00006D720000}"/>
    <cellStyle name="Normal 3 6 3 2 5" xfId="29818" xr:uid="{00000000-0005-0000-0000-00006E720000}"/>
    <cellStyle name="Normal 3 6 3 2 5 2" xfId="29819" xr:uid="{00000000-0005-0000-0000-00006F720000}"/>
    <cellStyle name="Normal 3 6 3 2 6" xfId="29820" xr:uid="{00000000-0005-0000-0000-000070720000}"/>
    <cellStyle name="Normal 3 6 3 2 7" xfId="29821" xr:uid="{00000000-0005-0000-0000-000071720000}"/>
    <cellStyle name="Normal 3 6 3 2 8" xfId="29822" xr:uid="{00000000-0005-0000-0000-000072720000}"/>
    <cellStyle name="Normal 3 6 3 2 9" xfId="29823" xr:uid="{00000000-0005-0000-0000-000073720000}"/>
    <cellStyle name="Normal 3 6 3 2_Age_Gender" xfId="29824" xr:uid="{00000000-0005-0000-0000-000074720000}"/>
    <cellStyle name="Normal 3 6 3 3" xfId="29825" xr:uid="{00000000-0005-0000-0000-000075720000}"/>
    <cellStyle name="Normal 3 6 3 3 2" xfId="29826" xr:uid="{00000000-0005-0000-0000-000076720000}"/>
    <cellStyle name="Normal 3 6 3 3 2 2" xfId="29827" xr:uid="{00000000-0005-0000-0000-000077720000}"/>
    <cellStyle name="Normal 3 6 3 3 2 2 2" xfId="29828" xr:uid="{00000000-0005-0000-0000-000078720000}"/>
    <cellStyle name="Normal 3 6 3 3 2 2 3" xfId="29829" xr:uid="{00000000-0005-0000-0000-000079720000}"/>
    <cellStyle name="Normal 3 6 3 3 2 3" xfId="29830" xr:uid="{00000000-0005-0000-0000-00007A720000}"/>
    <cellStyle name="Normal 3 6 3 3 3" xfId="29831" xr:uid="{00000000-0005-0000-0000-00007B720000}"/>
    <cellStyle name="Normal 3 6 3 3 3 2" xfId="29832" xr:uid="{00000000-0005-0000-0000-00007C720000}"/>
    <cellStyle name="Normal 3 6 3 3 3 3" xfId="29833" xr:uid="{00000000-0005-0000-0000-00007D720000}"/>
    <cellStyle name="Normal 3 6 3 3 4" xfId="29834" xr:uid="{00000000-0005-0000-0000-00007E720000}"/>
    <cellStyle name="Normal 3 6 3 3 5" xfId="29835" xr:uid="{00000000-0005-0000-0000-00007F720000}"/>
    <cellStyle name="Normal 3 6 3 3 6" xfId="29836" xr:uid="{00000000-0005-0000-0000-000080720000}"/>
    <cellStyle name="Normal 3 6 3 4" xfId="29837" xr:uid="{00000000-0005-0000-0000-000081720000}"/>
    <cellStyle name="Normal 3 6 3 4 2" xfId="29838" xr:uid="{00000000-0005-0000-0000-000082720000}"/>
    <cellStyle name="Normal 3 6 3 4 2 2" xfId="29839" xr:uid="{00000000-0005-0000-0000-000083720000}"/>
    <cellStyle name="Normal 3 6 3 4 2 3" xfId="29840" xr:uid="{00000000-0005-0000-0000-000084720000}"/>
    <cellStyle name="Normal 3 6 3 4 3" xfId="29841" xr:uid="{00000000-0005-0000-0000-000085720000}"/>
    <cellStyle name="Normal 3 6 3 4 4" xfId="29842" xr:uid="{00000000-0005-0000-0000-000086720000}"/>
    <cellStyle name="Normal 3 6 3 4 5" xfId="29843" xr:uid="{00000000-0005-0000-0000-000087720000}"/>
    <cellStyle name="Normal 3 6 3 5" xfId="29844" xr:uid="{00000000-0005-0000-0000-000088720000}"/>
    <cellStyle name="Normal 3 6 3 5 2" xfId="29845" xr:uid="{00000000-0005-0000-0000-000089720000}"/>
    <cellStyle name="Normal 3 6 3 5 2 2" xfId="29846" xr:uid="{00000000-0005-0000-0000-00008A720000}"/>
    <cellStyle name="Normal 3 6 3 5 2 3" xfId="29847" xr:uid="{00000000-0005-0000-0000-00008B720000}"/>
    <cellStyle name="Normal 3 6 3 5 3" xfId="29848" xr:uid="{00000000-0005-0000-0000-00008C720000}"/>
    <cellStyle name="Normal 3 6 3 6" xfId="29849" xr:uid="{00000000-0005-0000-0000-00008D720000}"/>
    <cellStyle name="Normal 3 6 3 6 2" xfId="29850" xr:uid="{00000000-0005-0000-0000-00008E720000}"/>
    <cellStyle name="Normal 3 6 3 6 3" xfId="29851" xr:uid="{00000000-0005-0000-0000-00008F720000}"/>
    <cellStyle name="Normal 3 6 3 7" xfId="29852" xr:uid="{00000000-0005-0000-0000-000090720000}"/>
    <cellStyle name="Normal 3 6 3 7 2" xfId="29853" xr:uid="{00000000-0005-0000-0000-000091720000}"/>
    <cellStyle name="Normal 3 6 3 8" xfId="29854" xr:uid="{00000000-0005-0000-0000-000092720000}"/>
    <cellStyle name="Normal 3 6 3 9" xfId="29855" xr:uid="{00000000-0005-0000-0000-000093720000}"/>
    <cellStyle name="Normal 3 6 3_Age_Gender" xfId="29856" xr:uid="{00000000-0005-0000-0000-000094720000}"/>
    <cellStyle name="Normal 3 6 4" xfId="1535" xr:uid="{00000000-0005-0000-0000-000095720000}"/>
    <cellStyle name="Normal 3 6 4 2" xfId="29857" xr:uid="{00000000-0005-0000-0000-000096720000}"/>
    <cellStyle name="Normal 3 6 4 2 2" xfId="29858" xr:uid="{00000000-0005-0000-0000-000097720000}"/>
    <cellStyle name="Normal 3 6 4 2 2 2" xfId="29859" xr:uid="{00000000-0005-0000-0000-000098720000}"/>
    <cellStyle name="Normal 3 6 4 2 2 3" xfId="29860" xr:uid="{00000000-0005-0000-0000-000099720000}"/>
    <cellStyle name="Normal 3 6 4 2 3" xfId="29861" xr:uid="{00000000-0005-0000-0000-00009A720000}"/>
    <cellStyle name="Normal 3 6 4 2 4" xfId="29862" xr:uid="{00000000-0005-0000-0000-00009B720000}"/>
    <cellStyle name="Normal 3 6 4 2 5" xfId="29863" xr:uid="{00000000-0005-0000-0000-00009C720000}"/>
    <cellStyle name="Normal 3 6 4 3" xfId="29864" xr:uid="{00000000-0005-0000-0000-00009D720000}"/>
    <cellStyle name="Normal 3 6 4 3 2" xfId="29865" xr:uid="{00000000-0005-0000-0000-00009E720000}"/>
    <cellStyle name="Normal 3 6 4 3 3" xfId="29866" xr:uid="{00000000-0005-0000-0000-00009F720000}"/>
    <cellStyle name="Normal 3 6 4 4" xfId="29867" xr:uid="{00000000-0005-0000-0000-0000A0720000}"/>
    <cellStyle name="Normal 3 6 4 5" xfId="29868" xr:uid="{00000000-0005-0000-0000-0000A1720000}"/>
    <cellStyle name="Normal 3 6 4 6" xfId="29869" xr:uid="{00000000-0005-0000-0000-0000A2720000}"/>
    <cellStyle name="Normal 3 6 5" xfId="29870" xr:uid="{00000000-0005-0000-0000-0000A3720000}"/>
    <cellStyle name="Normal 3 6 5 2" xfId="29871" xr:uid="{00000000-0005-0000-0000-0000A4720000}"/>
    <cellStyle name="Normal 3 6 5 2 2" xfId="29872" xr:uid="{00000000-0005-0000-0000-0000A5720000}"/>
    <cellStyle name="Normal 3 6 5 2 3" xfId="29873" xr:uid="{00000000-0005-0000-0000-0000A6720000}"/>
    <cellStyle name="Normal 3 6 5 3" xfId="29874" xr:uid="{00000000-0005-0000-0000-0000A7720000}"/>
    <cellStyle name="Normal 3 6 5 4" xfId="29875" xr:uid="{00000000-0005-0000-0000-0000A8720000}"/>
    <cellStyle name="Normal 3 6 5 5" xfId="29876" xr:uid="{00000000-0005-0000-0000-0000A9720000}"/>
    <cellStyle name="Normal 3 6 6" xfId="29877" xr:uid="{00000000-0005-0000-0000-0000AA720000}"/>
    <cellStyle name="Normal 3 6 6 2" xfId="29878" xr:uid="{00000000-0005-0000-0000-0000AB720000}"/>
    <cellStyle name="Normal 3 6 6 3" xfId="29879" xr:uid="{00000000-0005-0000-0000-0000AC720000}"/>
    <cellStyle name="Normal 3 6 7" xfId="29880" xr:uid="{00000000-0005-0000-0000-0000AD720000}"/>
    <cellStyle name="Normal 3 6 8" xfId="29881" xr:uid="{00000000-0005-0000-0000-0000AE720000}"/>
    <cellStyle name="Normal 3 6 9" xfId="29882" xr:uid="{00000000-0005-0000-0000-0000AF720000}"/>
    <cellStyle name="Normal 3 60" xfId="29883" xr:uid="{00000000-0005-0000-0000-0000B0720000}"/>
    <cellStyle name="Normal 3 61" xfId="29884" xr:uid="{00000000-0005-0000-0000-0000B1720000}"/>
    <cellStyle name="Normal 3 62" xfId="29885" xr:uid="{00000000-0005-0000-0000-0000B2720000}"/>
    <cellStyle name="Normal 3 63" xfId="29886" xr:uid="{00000000-0005-0000-0000-0000B3720000}"/>
    <cellStyle name="Normal 3 64" xfId="29887" xr:uid="{00000000-0005-0000-0000-0000B4720000}"/>
    <cellStyle name="Normal 3 65" xfId="29888" xr:uid="{00000000-0005-0000-0000-0000B5720000}"/>
    <cellStyle name="Normal 3 66" xfId="29889" xr:uid="{00000000-0005-0000-0000-0000B6720000}"/>
    <cellStyle name="Normal 3 67" xfId="29890" xr:uid="{00000000-0005-0000-0000-0000B7720000}"/>
    <cellStyle name="Normal 3 68" xfId="29891" xr:uid="{00000000-0005-0000-0000-0000B8720000}"/>
    <cellStyle name="Normal 3 69" xfId="29892" xr:uid="{00000000-0005-0000-0000-0000B9720000}"/>
    <cellStyle name="Normal 3 7" xfId="430" xr:uid="{00000000-0005-0000-0000-0000BA720000}"/>
    <cellStyle name="Normal 3 7 10" xfId="29893" xr:uid="{00000000-0005-0000-0000-0000BB720000}"/>
    <cellStyle name="Normal 3 7 11" xfId="29894" xr:uid="{00000000-0005-0000-0000-0000BC720000}"/>
    <cellStyle name="Normal 3 7 2" xfId="1536" xr:uid="{00000000-0005-0000-0000-0000BD720000}"/>
    <cellStyle name="Normal 3 7 2 2" xfId="1537" xr:uid="{00000000-0005-0000-0000-0000BE720000}"/>
    <cellStyle name="Normal 3 7 2 2 2" xfId="29895" xr:uid="{00000000-0005-0000-0000-0000BF720000}"/>
    <cellStyle name="Normal 3 7 2 2 2 2" xfId="29896" xr:uid="{00000000-0005-0000-0000-0000C0720000}"/>
    <cellStyle name="Normal 3 7 2 2 2 2 2" xfId="29897" xr:uid="{00000000-0005-0000-0000-0000C1720000}"/>
    <cellStyle name="Normal 3 7 2 2 2 2 3" xfId="29898" xr:uid="{00000000-0005-0000-0000-0000C2720000}"/>
    <cellStyle name="Normal 3 7 2 2 2 3" xfId="29899" xr:uid="{00000000-0005-0000-0000-0000C3720000}"/>
    <cellStyle name="Normal 3 7 2 2 2 4" xfId="29900" xr:uid="{00000000-0005-0000-0000-0000C4720000}"/>
    <cellStyle name="Normal 3 7 2 2 2 5" xfId="29901" xr:uid="{00000000-0005-0000-0000-0000C5720000}"/>
    <cellStyle name="Normal 3 7 2 2 3" xfId="29902" xr:uid="{00000000-0005-0000-0000-0000C6720000}"/>
    <cellStyle name="Normal 3 7 2 2 3 2" xfId="29903" xr:uid="{00000000-0005-0000-0000-0000C7720000}"/>
    <cellStyle name="Normal 3 7 2 2 3 3" xfId="29904" xr:uid="{00000000-0005-0000-0000-0000C8720000}"/>
    <cellStyle name="Normal 3 7 2 2 4" xfId="29905" xr:uid="{00000000-0005-0000-0000-0000C9720000}"/>
    <cellStyle name="Normal 3 7 2 2 5" xfId="29906" xr:uid="{00000000-0005-0000-0000-0000CA720000}"/>
    <cellStyle name="Normal 3 7 2 2 6" xfId="29907" xr:uid="{00000000-0005-0000-0000-0000CB720000}"/>
    <cellStyle name="Normal 3 7 2 3" xfId="29908" xr:uid="{00000000-0005-0000-0000-0000CC720000}"/>
    <cellStyle name="Normal 3 7 2 3 2" xfId="29909" xr:uid="{00000000-0005-0000-0000-0000CD720000}"/>
    <cellStyle name="Normal 3 7 2 3 2 2" xfId="29910" xr:uid="{00000000-0005-0000-0000-0000CE720000}"/>
    <cellStyle name="Normal 3 7 2 3 2 3" xfId="29911" xr:uid="{00000000-0005-0000-0000-0000CF720000}"/>
    <cellStyle name="Normal 3 7 2 3 3" xfId="29912" xr:uid="{00000000-0005-0000-0000-0000D0720000}"/>
    <cellStyle name="Normal 3 7 2 3 4" xfId="29913" xr:uid="{00000000-0005-0000-0000-0000D1720000}"/>
    <cellStyle name="Normal 3 7 2 3 5" xfId="29914" xr:uid="{00000000-0005-0000-0000-0000D2720000}"/>
    <cellStyle name="Normal 3 7 2 4" xfId="29915" xr:uid="{00000000-0005-0000-0000-0000D3720000}"/>
    <cellStyle name="Normal 3 7 2 4 2" xfId="29916" xr:uid="{00000000-0005-0000-0000-0000D4720000}"/>
    <cellStyle name="Normal 3 7 2 4 3" xfId="29917" xr:uid="{00000000-0005-0000-0000-0000D5720000}"/>
    <cellStyle name="Normal 3 7 2 5" xfId="29918" xr:uid="{00000000-0005-0000-0000-0000D6720000}"/>
    <cellStyle name="Normal 3 7 2 6" xfId="29919" xr:uid="{00000000-0005-0000-0000-0000D7720000}"/>
    <cellStyle name="Normal 3 7 2 7" xfId="29920" xr:uid="{00000000-0005-0000-0000-0000D8720000}"/>
    <cellStyle name="Normal 3 7 3" xfId="1538" xr:uid="{00000000-0005-0000-0000-0000D9720000}"/>
    <cellStyle name="Normal 3 7 3 10" xfId="29921" xr:uid="{00000000-0005-0000-0000-0000DA720000}"/>
    <cellStyle name="Normal 3 7 3 11" xfId="29922" xr:uid="{00000000-0005-0000-0000-0000DB720000}"/>
    <cellStyle name="Normal 3 7 3 12" xfId="29923" xr:uid="{00000000-0005-0000-0000-0000DC720000}"/>
    <cellStyle name="Normal 3 7 3 2" xfId="29924" xr:uid="{00000000-0005-0000-0000-0000DD720000}"/>
    <cellStyle name="Normal 3 7 3 2 10" xfId="29925" xr:uid="{00000000-0005-0000-0000-0000DE720000}"/>
    <cellStyle name="Normal 3 7 3 2 2" xfId="29926" xr:uid="{00000000-0005-0000-0000-0000DF720000}"/>
    <cellStyle name="Normal 3 7 3 2 2 2" xfId="29927" xr:uid="{00000000-0005-0000-0000-0000E0720000}"/>
    <cellStyle name="Normal 3 7 3 2 2 2 2" xfId="29928" xr:uid="{00000000-0005-0000-0000-0000E1720000}"/>
    <cellStyle name="Normal 3 7 3 2 2 2 2 2" xfId="29929" xr:uid="{00000000-0005-0000-0000-0000E2720000}"/>
    <cellStyle name="Normal 3 7 3 2 2 2 2 3" xfId="29930" xr:uid="{00000000-0005-0000-0000-0000E3720000}"/>
    <cellStyle name="Normal 3 7 3 2 2 2 3" xfId="29931" xr:uid="{00000000-0005-0000-0000-0000E4720000}"/>
    <cellStyle name="Normal 3 7 3 2 2 3" xfId="29932" xr:uid="{00000000-0005-0000-0000-0000E5720000}"/>
    <cellStyle name="Normal 3 7 3 2 2 3 2" xfId="29933" xr:uid="{00000000-0005-0000-0000-0000E6720000}"/>
    <cellStyle name="Normal 3 7 3 2 2 3 3" xfId="29934" xr:uid="{00000000-0005-0000-0000-0000E7720000}"/>
    <cellStyle name="Normal 3 7 3 2 2 4" xfId="29935" xr:uid="{00000000-0005-0000-0000-0000E8720000}"/>
    <cellStyle name="Normal 3 7 3 2 2 5" xfId="29936" xr:uid="{00000000-0005-0000-0000-0000E9720000}"/>
    <cellStyle name="Normal 3 7 3 2 2 6" xfId="29937" xr:uid="{00000000-0005-0000-0000-0000EA720000}"/>
    <cellStyle name="Normal 3 7 3 2 3" xfId="29938" xr:uid="{00000000-0005-0000-0000-0000EB720000}"/>
    <cellStyle name="Normal 3 7 3 2 3 2" xfId="29939" xr:uid="{00000000-0005-0000-0000-0000EC720000}"/>
    <cellStyle name="Normal 3 7 3 2 3 2 2" xfId="29940" xr:uid="{00000000-0005-0000-0000-0000ED720000}"/>
    <cellStyle name="Normal 3 7 3 2 3 2 3" xfId="29941" xr:uid="{00000000-0005-0000-0000-0000EE720000}"/>
    <cellStyle name="Normal 3 7 3 2 3 3" xfId="29942" xr:uid="{00000000-0005-0000-0000-0000EF720000}"/>
    <cellStyle name="Normal 3 7 3 2 4" xfId="29943" xr:uid="{00000000-0005-0000-0000-0000F0720000}"/>
    <cellStyle name="Normal 3 7 3 2 4 2" xfId="29944" xr:uid="{00000000-0005-0000-0000-0000F1720000}"/>
    <cellStyle name="Normal 3 7 3 2 4 3" xfId="29945" xr:uid="{00000000-0005-0000-0000-0000F2720000}"/>
    <cellStyle name="Normal 3 7 3 2 5" xfId="29946" xr:uid="{00000000-0005-0000-0000-0000F3720000}"/>
    <cellStyle name="Normal 3 7 3 2 5 2" xfId="29947" xr:uid="{00000000-0005-0000-0000-0000F4720000}"/>
    <cellStyle name="Normal 3 7 3 2 6" xfId="29948" xr:uid="{00000000-0005-0000-0000-0000F5720000}"/>
    <cellStyle name="Normal 3 7 3 2 7" xfId="29949" xr:uid="{00000000-0005-0000-0000-0000F6720000}"/>
    <cellStyle name="Normal 3 7 3 2 8" xfId="29950" xr:uid="{00000000-0005-0000-0000-0000F7720000}"/>
    <cellStyle name="Normal 3 7 3 2 9" xfId="29951" xr:uid="{00000000-0005-0000-0000-0000F8720000}"/>
    <cellStyle name="Normal 3 7 3 2_Age_Gender" xfId="29952" xr:uid="{00000000-0005-0000-0000-0000F9720000}"/>
    <cellStyle name="Normal 3 7 3 3" xfId="29953" xr:uid="{00000000-0005-0000-0000-0000FA720000}"/>
    <cellStyle name="Normal 3 7 3 3 2" xfId="29954" xr:uid="{00000000-0005-0000-0000-0000FB720000}"/>
    <cellStyle name="Normal 3 7 3 3 2 2" xfId="29955" xr:uid="{00000000-0005-0000-0000-0000FC720000}"/>
    <cellStyle name="Normal 3 7 3 3 2 2 2" xfId="29956" xr:uid="{00000000-0005-0000-0000-0000FD720000}"/>
    <cellStyle name="Normal 3 7 3 3 2 2 3" xfId="29957" xr:uid="{00000000-0005-0000-0000-0000FE720000}"/>
    <cellStyle name="Normal 3 7 3 3 2 3" xfId="29958" xr:uid="{00000000-0005-0000-0000-0000FF720000}"/>
    <cellStyle name="Normal 3 7 3 3 3" xfId="29959" xr:uid="{00000000-0005-0000-0000-000000730000}"/>
    <cellStyle name="Normal 3 7 3 3 3 2" xfId="29960" xr:uid="{00000000-0005-0000-0000-000001730000}"/>
    <cellStyle name="Normal 3 7 3 3 3 3" xfId="29961" xr:uid="{00000000-0005-0000-0000-000002730000}"/>
    <cellStyle name="Normal 3 7 3 3 4" xfId="29962" xr:uid="{00000000-0005-0000-0000-000003730000}"/>
    <cellStyle name="Normal 3 7 3 3 5" xfId="29963" xr:uid="{00000000-0005-0000-0000-000004730000}"/>
    <cellStyle name="Normal 3 7 3 3 6" xfId="29964" xr:uid="{00000000-0005-0000-0000-000005730000}"/>
    <cellStyle name="Normal 3 7 3 4" xfId="29965" xr:uid="{00000000-0005-0000-0000-000006730000}"/>
    <cellStyle name="Normal 3 7 3 4 2" xfId="29966" xr:uid="{00000000-0005-0000-0000-000007730000}"/>
    <cellStyle name="Normal 3 7 3 4 2 2" xfId="29967" xr:uid="{00000000-0005-0000-0000-000008730000}"/>
    <cellStyle name="Normal 3 7 3 4 2 3" xfId="29968" xr:uid="{00000000-0005-0000-0000-000009730000}"/>
    <cellStyle name="Normal 3 7 3 4 3" xfId="29969" xr:uid="{00000000-0005-0000-0000-00000A730000}"/>
    <cellStyle name="Normal 3 7 3 4 4" xfId="29970" xr:uid="{00000000-0005-0000-0000-00000B730000}"/>
    <cellStyle name="Normal 3 7 3 4 5" xfId="29971" xr:uid="{00000000-0005-0000-0000-00000C730000}"/>
    <cellStyle name="Normal 3 7 3 5" xfId="29972" xr:uid="{00000000-0005-0000-0000-00000D730000}"/>
    <cellStyle name="Normal 3 7 3 5 2" xfId="29973" xr:uid="{00000000-0005-0000-0000-00000E730000}"/>
    <cellStyle name="Normal 3 7 3 5 2 2" xfId="29974" xr:uid="{00000000-0005-0000-0000-00000F730000}"/>
    <cellStyle name="Normal 3 7 3 5 2 3" xfId="29975" xr:uid="{00000000-0005-0000-0000-000010730000}"/>
    <cellStyle name="Normal 3 7 3 5 3" xfId="29976" xr:uid="{00000000-0005-0000-0000-000011730000}"/>
    <cellStyle name="Normal 3 7 3 6" xfId="29977" xr:uid="{00000000-0005-0000-0000-000012730000}"/>
    <cellStyle name="Normal 3 7 3 6 2" xfId="29978" xr:uid="{00000000-0005-0000-0000-000013730000}"/>
    <cellStyle name="Normal 3 7 3 6 3" xfId="29979" xr:uid="{00000000-0005-0000-0000-000014730000}"/>
    <cellStyle name="Normal 3 7 3 7" xfId="29980" xr:uid="{00000000-0005-0000-0000-000015730000}"/>
    <cellStyle name="Normal 3 7 3 7 2" xfId="29981" xr:uid="{00000000-0005-0000-0000-000016730000}"/>
    <cellStyle name="Normal 3 7 3 8" xfId="29982" xr:uid="{00000000-0005-0000-0000-000017730000}"/>
    <cellStyle name="Normal 3 7 3 9" xfId="29983" xr:uid="{00000000-0005-0000-0000-000018730000}"/>
    <cellStyle name="Normal 3 7 3_Age_Gender" xfId="29984" xr:uid="{00000000-0005-0000-0000-000019730000}"/>
    <cellStyle name="Normal 3 7 4" xfId="1539" xr:uid="{00000000-0005-0000-0000-00001A730000}"/>
    <cellStyle name="Normal 3 7 4 2" xfId="29985" xr:uid="{00000000-0005-0000-0000-00001B730000}"/>
    <cellStyle name="Normal 3 7 4 2 2" xfId="29986" xr:uid="{00000000-0005-0000-0000-00001C730000}"/>
    <cellStyle name="Normal 3 7 4 2 2 2" xfId="29987" xr:uid="{00000000-0005-0000-0000-00001D730000}"/>
    <cellStyle name="Normal 3 7 4 2 2 3" xfId="29988" xr:uid="{00000000-0005-0000-0000-00001E730000}"/>
    <cellStyle name="Normal 3 7 4 2 3" xfId="29989" xr:uid="{00000000-0005-0000-0000-00001F730000}"/>
    <cellStyle name="Normal 3 7 4 2 4" xfId="29990" xr:uid="{00000000-0005-0000-0000-000020730000}"/>
    <cellStyle name="Normal 3 7 4 2 5" xfId="29991" xr:uid="{00000000-0005-0000-0000-000021730000}"/>
    <cellStyle name="Normal 3 7 4 3" xfId="29992" xr:uid="{00000000-0005-0000-0000-000022730000}"/>
    <cellStyle name="Normal 3 7 4 3 2" xfId="29993" xr:uid="{00000000-0005-0000-0000-000023730000}"/>
    <cellStyle name="Normal 3 7 4 3 3" xfId="29994" xr:uid="{00000000-0005-0000-0000-000024730000}"/>
    <cellStyle name="Normal 3 7 4 4" xfId="29995" xr:uid="{00000000-0005-0000-0000-000025730000}"/>
    <cellStyle name="Normal 3 7 4 5" xfId="29996" xr:uid="{00000000-0005-0000-0000-000026730000}"/>
    <cellStyle name="Normal 3 7 4 6" xfId="29997" xr:uid="{00000000-0005-0000-0000-000027730000}"/>
    <cellStyle name="Normal 3 7 5" xfId="29998" xr:uid="{00000000-0005-0000-0000-000028730000}"/>
    <cellStyle name="Normal 3 7 5 2" xfId="29999" xr:uid="{00000000-0005-0000-0000-000029730000}"/>
    <cellStyle name="Normal 3 7 5 2 2" xfId="30000" xr:uid="{00000000-0005-0000-0000-00002A730000}"/>
    <cellStyle name="Normal 3 7 5 2 3" xfId="30001" xr:uid="{00000000-0005-0000-0000-00002B730000}"/>
    <cellStyle name="Normal 3 7 5 3" xfId="30002" xr:uid="{00000000-0005-0000-0000-00002C730000}"/>
    <cellStyle name="Normal 3 7 5 4" xfId="30003" xr:uid="{00000000-0005-0000-0000-00002D730000}"/>
    <cellStyle name="Normal 3 7 5 5" xfId="30004" xr:uid="{00000000-0005-0000-0000-00002E730000}"/>
    <cellStyle name="Normal 3 7 6" xfId="30005" xr:uid="{00000000-0005-0000-0000-00002F730000}"/>
    <cellStyle name="Normal 3 7 6 2" xfId="30006" xr:uid="{00000000-0005-0000-0000-000030730000}"/>
    <cellStyle name="Normal 3 7 6 3" xfId="30007" xr:uid="{00000000-0005-0000-0000-000031730000}"/>
    <cellStyle name="Normal 3 7 7" xfId="30008" xr:uid="{00000000-0005-0000-0000-000032730000}"/>
    <cellStyle name="Normal 3 7 8" xfId="30009" xr:uid="{00000000-0005-0000-0000-000033730000}"/>
    <cellStyle name="Normal 3 7 9" xfId="30010" xr:uid="{00000000-0005-0000-0000-000034730000}"/>
    <cellStyle name="Normal 3 70" xfId="30011" xr:uid="{00000000-0005-0000-0000-000035730000}"/>
    <cellStyle name="Normal 3 71" xfId="30012" xr:uid="{00000000-0005-0000-0000-000036730000}"/>
    <cellStyle name="Normal 3 72" xfId="30013" xr:uid="{00000000-0005-0000-0000-000037730000}"/>
    <cellStyle name="Normal 3 73" xfId="30014" xr:uid="{00000000-0005-0000-0000-000038730000}"/>
    <cellStyle name="Normal 3 74" xfId="30015" xr:uid="{00000000-0005-0000-0000-000039730000}"/>
    <cellStyle name="Normal 3 75" xfId="30016" xr:uid="{00000000-0005-0000-0000-00003A730000}"/>
    <cellStyle name="Normal 3 76" xfId="30017" xr:uid="{00000000-0005-0000-0000-00003B730000}"/>
    <cellStyle name="Normal 3 77" xfId="30018" xr:uid="{00000000-0005-0000-0000-00003C730000}"/>
    <cellStyle name="Normal 3 78" xfId="30019" xr:uid="{00000000-0005-0000-0000-00003D730000}"/>
    <cellStyle name="Normal 3 79" xfId="30020" xr:uid="{00000000-0005-0000-0000-00003E730000}"/>
    <cellStyle name="Normal 3 8" xfId="431" xr:uid="{00000000-0005-0000-0000-00003F730000}"/>
    <cellStyle name="Normal 3 8 10" xfId="30021" xr:uid="{00000000-0005-0000-0000-000040730000}"/>
    <cellStyle name="Normal 3 8 11" xfId="30022" xr:uid="{00000000-0005-0000-0000-000041730000}"/>
    <cellStyle name="Normal 3 8 2" xfId="1540" xr:uid="{00000000-0005-0000-0000-000042730000}"/>
    <cellStyle name="Normal 3 8 2 2" xfId="1541" xr:uid="{00000000-0005-0000-0000-000043730000}"/>
    <cellStyle name="Normal 3 8 2 2 2" xfId="30023" xr:uid="{00000000-0005-0000-0000-000044730000}"/>
    <cellStyle name="Normal 3 8 2 2 2 2" xfId="30024" xr:uid="{00000000-0005-0000-0000-000045730000}"/>
    <cellStyle name="Normal 3 8 2 2 2 2 2" xfId="30025" xr:uid="{00000000-0005-0000-0000-000046730000}"/>
    <cellStyle name="Normal 3 8 2 2 2 2 3" xfId="30026" xr:uid="{00000000-0005-0000-0000-000047730000}"/>
    <cellStyle name="Normal 3 8 2 2 2 3" xfId="30027" xr:uid="{00000000-0005-0000-0000-000048730000}"/>
    <cellStyle name="Normal 3 8 2 2 2 4" xfId="30028" xr:uid="{00000000-0005-0000-0000-000049730000}"/>
    <cellStyle name="Normal 3 8 2 2 2 5" xfId="30029" xr:uid="{00000000-0005-0000-0000-00004A730000}"/>
    <cellStyle name="Normal 3 8 2 2 3" xfId="30030" xr:uid="{00000000-0005-0000-0000-00004B730000}"/>
    <cellStyle name="Normal 3 8 2 2 3 2" xfId="30031" xr:uid="{00000000-0005-0000-0000-00004C730000}"/>
    <cellStyle name="Normal 3 8 2 2 3 3" xfId="30032" xr:uid="{00000000-0005-0000-0000-00004D730000}"/>
    <cellStyle name="Normal 3 8 2 2 4" xfId="30033" xr:uid="{00000000-0005-0000-0000-00004E730000}"/>
    <cellStyle name="Normal 3 8 2 2 5" xfId="30034" xr:uid="{00000000-0005-0000-0000-00004F730000}"/>
    <cellStyle name="Normal 3 8 2 2 6" xfId="30035" xr:uid="{00000000-0005-0000-0000-000050730000}"/>
    <cellStyle name="Normal 3 8 2 3" xfId="30036" xr:uid="{00000000-0005-0000-0000-000051730000}"/>
    <cellStyle name="Normal 3 8 2 3 2" xfId="30037" xr:uid="{00000000-0005-0000-0000-000052730000}"/>
    <cellStyle name="Normal 3 8 2 3 2 2" xfId="30038" xr:uid="{00000000-0005-0000-0000-000053730000}"/>
    <cellStyle name="Normal 3 8 2 3 2 3" xfId="30039" xr:uid="{00000000-0005-0000-0000-000054730000}"/>
    <cellStyle name="Normal 3 8 2 3 3" xfId="30040" xr:uid="{00000000-0005-0000-0000-000055730000}"/>
    <cellStyle name="Normal 3 8 2 3 4" xfId="30041" xr:uid="{00000000-0005-0000-0000-000056730000}"/>
    <cellStyle name="Normal 3 8 2 3 5" xfId="30042" xr:uid="{00000000-0005-0000-0000-000057730000}"/>
    <cellStyle name="Normal 3 8 2 4" xfId="30043" xr:uid="{00000000-0005-0000-0000-000058730000}"/>
    <cellStyle name="Normal 3 8 2 4 2" xfId="30044" xr:uid="{00000000-0005-0000-0000-000059730000}"/>
    <cellStyle name="Normal 3 8 2 4 3" xfId="30045" xr:uid="{00000000-0005-0000-0000-00005A730000}"/>
    <cellStyle name="Normal 3 8 2 5" xfId="30046" xr:uid="{00000000-0005-0000-0000-00005B730000}"/>
    <cellStyle name="Normal 3 8 2 6" xfId="30047" xr:uid="{00000000-0005-0000-0000-00005C730000}"/>
    <cellStyle name="Normal 3 8 2 7" xfId="30048" xr:uid="{00000000-0005-0000-0000-00005D730000}"/>
    <cellStyle name="Normal 3 8 3" xfId="1542" xr:uid="{00000000-0005-0000-0000-00005E730000}"/>
    <cellStyle name="Normal 3 8 3 10" xfId="30049" xr:uid="{00000000-0005-0000-0000-00005F730000}"/>
    <cellStyle name="Normal 3 8 3 11" xfId="30050" xr:uid="{00000000-0005-0000-0000-000060730000}"/>
    <cellStyle name="Normal 3 8 3 12" xfId="30051" xr:uid="{00000000-0005-0000-0000-000061730000}"/>
    <cellStyle name="Normal 3 8 3 2" xfId="30052" xr:uid="{00000000-0005-0000-0000-000062730000}"/>
    <cellStyle name="Normal 3 8 3 2 10" xfId="30053" xr:uid="{00000000-0005-0000-0000-000063730000}"/>
    <cellStyle name="Normal 3 8 3 2 2" xfId="30054" xr:uid="{00000000-0005-0000-0000-000064730000}"/>
    <cellStyle name="Normal 3 8 3 2 2 2" xfId="30055" xr:uid="{00000000-0005-0000-0000-000065730000}"/>
    <cellStyle name="Normal 3 8 3 2 2 2 2" xfId="30056" xr:uid="{00000000-0005-0000-0000-000066730000}"/>
    <cellStyle name="Normal 3 8 3 2 2 2 2 2" xfId="30057" xr:uid="{00000000-0005-0000-0000-000067730000}"/>
    <cellStyle name="Normal 3 8 3 2 2 2 2 3" xfId="30058" xr:uid="{00000000-0005-0000-0000-000068730000}"/>
    <cellStyle name="Normal 3 8 3 2 2 2 3" xfId="30059" xr:uid="{00000000-0005-0000-0000-000069730000}"/>
    <cellStyle name="Normal 3 8 3 2 2 3" xfId="30060" xr:uid="{00000000-0005-0000-0000-00006A730000}"/>
    <cellStyle name="Normal 3 8 3 2 2 3 2" xfId="30061" xr:uid="{00000000-0005-0000-0000-00006B730000}"/>
    <cellStyle name="Normal 3 8 3 2 2 3 3" xfId="30062" xr:uid="{00000000-0005-0000-0000-00006C730000}"/>
    <cellStyle name="Normal 3 8 3 2 2 4" xfId="30063" xr:uid="{00000000-0005-0000-0000-00006D730000}"/>
    <cellStyle name="Normal 3 8 3 2 2 5" xfId="30064" xr:uid="{00000000-0005-0000-0000-00006E730000}"/>
    <cellStyle name="Normal 3 8 3 2 2 6" xfId="30065" xr:uid="{00000000-0005-0000-0000-00006F730000}"/>
    <cellStyle name="Normal 3 8 3 2 3" xfId="30066" xr:uid="{00000000-0005-0000-0000-000070730000}"/>
    <cellStyle name="Normal 3 8 3 2 3 2" xfId="30067" xr:uid="{00000000-0005-0000-0000-000071730000}"/>
    <cellStyle name="Normal 3 8 3 2 3 2 2" xfId="30068" xr:uid="{00000000-0005-0000-0000-000072730000}"/>
    <cellStyle name="Normal 3 8 3 2 3 2 3" xfId="30069" xr:uid="{00000000-0005-0000-0000-000073730000}"/>
    <cellStyle name="Normal 3 8 3 2 3 3" xfId="30070" xr:uid="{00000000-0005-0000-0000-000074730000}"/>
    <cellStyle name="Normal 3 8 3 2 4" xfId="30071" xr:uid="{00000000-0005-0000-0000-000075730000}"/>
    <cellStyle name="Normal 3 8 3 2 4 2" xfId="30072" xr:uid="{00000000-0005-0000-0000-000076730000}"/>
    <cellStyle name="Normal 3 8 3 2 4 3" xfId="30073" xr:uid="{00000000-0005-0000-0000-000077730000}"/>
    <cellStyle name="Normal 3 8 3 2 5" xfId="30074" xr:uid="{00000000-0005-0000-0000-000078730000}"/>
    <cellStyle name="Normal 3 8 3 2 5 2" xfId="30075" xr:uid="{00000000-0005-0000-0000-000079730000}"/>
    <cellStyle name="Normal 3 8 3 2 6" xfId="30076" xr:uid="{00000000-0005-0000-0000-00007A730000}"/>
    <cellStyle name="Normal 3 8 3 2 7" xfId="30077" xr:uid="{00000000-0005-0000-0000-00007B730000}"/>
    <cellStyle name="Normal 3 8 3 2 8" xfId="30078" xr:uid="{00000000-0005-0000-0000-00007C730000}"/>
    <cellStyle name="Normal 3 8 3 2 9" xfId="30079" xr:uid="{00000000-0005-0000-0000-00007D730000}"/>
    <cellStyle name="Normal 3 8 3 2_Age_Gender" xfId="30080" xr:uid="{00000000-0005-0000-0000-00007E730000}"/>
    <cellStyle name="Normal 3 8 3 3" xfId="30081" xr:uid="{00000000-0005-0000-0000-00007F730000}"/>
    <cellStyle name="Normal 3 8 3 3 2" xfId="30082" xr:uid="{00000000-0005-0000-0000-000080730000}"/>
    <cellStyle name="Normal 3 8 3 3 2 2" xfId="30083" xr:uid="{00000000-0005-0000-0000-000081730000}"/>
    <cellStyle name="Normal 3 8 3 3 2 2 2" xfId="30084" xr:uid="{00000000-0005-0000-0000-000082730000}"/>
    <cellStyle name="Normal 3 8 3 3 2 2 3" xfId="30085" xr:uid="{00000000-0005-0000-0000-000083730000}"/>
    <cellStyle name="Normal 3 8 3 3 2 3" xfId="30086" xr:uid="{00000000-0005-0000-0000-000084730000}"/>
    <cellStyle name="Normal 3 8 3 3 3" xfId="30087" xr:uid="{00000000-0005-0000-0000-000085730000}"/>
    <cellStyle name="Normal 3 8 3 3 3 2" xfId="30088" xr:uid="{00000000-0005-0000-0000-000086730000}"/>
    <cellStyle name="Normal 3 8 3 3 3 3" xfId="30089" xr:uid="{00000000-0005-0000-0000-000087730000}"/>
    <cellStyle name="Normal 3 8 3 3 4" xfId="30090" xr:uid="{00000000-0005-0000-0000-000088730000}"/>
    <cellStyle name="Normal 3 8 3 3 5" xfId="30091" xr:uid="{00000000-0005-0000-0000-000089730000}"/>
    <cellStyle name="Normal 3 8 3 3 6" xfId="30092" xr:uid="{00000000-0005-0000-0000-00008A730000}"/>
    <cellStyle name="Normal 3 8 3 4" xfId="30093" xr:uid="{00000000-0005-0000-0000-00008B730000}"/>
    <cellStyle name="Normal 3 8 3 4 2" xfId="30094" xr:uid="{00000000-0005-0000-0000-00008C730000}"/>
    <cellStyle name="Normal 3 8 3 4 2 2" xfId="30095" xr:uid="{00000000-0005-0000-0000-00008D730000}"/>
    <cellStyle name="Normal 3 8 3 4 2 3" xfId="30096" xr:uid="{00000000-0005-0000-0000-00008E730000}"/>
    <cellStyle name="Normal 3 8 3 4 3" xfId="30097" xr:uid="{00000000-0005-0000-0000-00008F730000}"/>
    <cellStyle name="Normal 3 8 3 4 4" xfId="30098" xr:uid="{00000000-0005-0000-0000-000090730000}"/>
    <cellStyle name="Normal 3 8 3 4 5" xfId="30099" xr:uid="{00000000-0005-0000-0000-000091730000}"/>
    <cellStyle name="Normal 3 8 3 5" xfId="30100" xr:uid="{00000000-0005-0000-0000-000092730000}"/>
    <cellStyle name="Normal 3 8 3 5 2" xfId="30101" xr:uid="{00000000-0005-0000-0000-000093730000}"/>
    <cellStyle name="Normal 3 8 3 5 2 2" xfId="30102" xr:uid="{00000000-0005-0000-0000-000094730000}"/>
    <cellStyle name="Normal 3 8 3 5 2 3" xfId="30103" xr:uid="{00000000-0005-0000-0000-000095730000}"/>
    <cellStyle name="Normal 3 8 3 5 3" xfId="30104" xr:uid="{00000000-0005-0000-0000-000096730000}"/>
    <cellStyle name="Normal 3 8 3 6" xfId="30105" xr:uid="{00000000-0005-0000-0000-000097730000}"/>
    <cellStyle name="Normal 3 8 3 6 2" xfId="30106" xr:uid="{00000000-0005-0000-0000-000098730000}"/>
    <cellStyle name="Normal 3 8 3 6 3" xfId="30107" xr:uid="{00000000-0005-0000-0000-000099730000}"/>
    <cellStyle name="Normal 3 8 3 7" xfId="30108" xr:uid="{00000000-0005-0000-0000-00009A730000}"/>
    <cellStyle name="Normal 3 8 3 7 2" xfId="30109" xr:uid="{00000000-0005-0000-0000-00009B730000}"/>
    <cellStyle name="Normal 3 8 3 8" xfId="30110" xr:uid="{00000000-0005-0000-0000-00009C730000}"/>
    <cellStyle name="Normal 3 8 3 9" xfId="30111" xr:uid="{00000000-0005-0000-0000-00009D730000}"/>
    <cellStyle name="Normal 3 8 3_Age_Gender" xfId="30112" xr:uid="{00000000-0005-0000-0000-00009E730000}"/>
    <cellStyle name="Normal 3 8 4" xfId="1543" xr:uid="{00000000-0005-0000-0000-00009F730000}"/>
    <cellStyle name="Normal 3 8 4 2" xfId="30113" xr:uid="{00000000-0005-0000-0000-0000A0730000}"/>
    <cellStyle name="Normal 3 8 4 2 2" xfId="30114" xr:uid="{00000000-0005-0000-0000-0000A1730000}"/>
    <cellStyle name="Normal 3 8 4 2 2 2" xfId="30115" xr:uid="{00000000-0005-0000-0000-0000A2730000}"/>
    <cellStyle name="Normal 3 8 4 2 2 3" xfId="30116" xr:uid="{00000000-0005-0000-0000-0000A3730000}"/>
    <cellStyle name="Normal 3 8 4 2 3" xfId="30117" xr:uid="{00000000-0005-0000-0000-0000A4730000}"/>
    <cellStyle name="Normal 3 8 4 2 4" xfId="30118" xr:uid="{00000000-0005-0000-0000-0000A5730000}"/>
    <cellStyle name="Normal 3 8 4 2 5" xfId="30119" xr:uid="{00000000-0005-0000-0000-0000A6730000}"/>
    <cellStyle name="Normal 3 8 4 3" xfId="30120" xr:uid="{00000000-0005-0000-0000-0000A7730000}"/>
    <cellStyle name="Normal 3 8 4 3 2" xfId="30121" xr:uid="{00000000-0005-0000-0000-0000A8730000}"/>
    <cellStyle name="Normal 3 8 4 3 3" xfId="30122" xr:uid="{00000000-0005-0000-0000-0000A9730000}"/>
    <cellStyle name="Normal 3 8 4 4" xfId="30123" xr:uid="{00000000-0005-0000-0000-0000AA730000}"/>
    <cellStyle name="Normal 3 8 4 5" xfId="30124" xr:uid="{00000000-0005-0000-0000-0000AB730000}"/>
    <cellStyle name="Normal 3 8 4 6" xfId="30125" xr:uid="{00000000-0005-0000-0000-0000AC730000}"/>
    <cellStyle name="Normal 3 8 5" xfId="30126" xr:uid="{00000000-0005-0000-0000-0000AD730000}"/>
    <cellStyle name="Normal 3 8 5 2" xfId="30127" xr:uid="{00000000-0005-0000-0000-0000AE730000}"/>
    <cellStyle name="Normal 3 8 5 2 2" xfId="30128" xr:uid="{00000000-0005-0000-0000-0000AF730000}"/>
    <cellStyle name="Normal 3 8 5 2 3" xfId="30129" xr:uid="{00000000-0005-0000-0000-0000B0730000}"/>
    <cellStyle name="Normal 3 8 5 3" xfId="30130" xr:uid="{00000000-0005-0000-0000-0000B1730000}"/>
    <cellStyle name="Normal 3 8 5 4" xfId="30131" xr:uid="{00000000-0005-0000-0000-0000B2730000}"/>
    <cellStyle name="Normal 3 8 5 5" xfId="30132" xr:uid="{00000000-0005-0000-0000-0000B3730000}"/>
    <cellStyle name="Normal 3 8 6" xfId="30133" xr:uid="{00000000-0005-0000-0000-0000B4730000}"/>
    <cellStyle name="Normal 3 8 6 2" xfId="30134" xr:uid="{00000000-0005-0000-0000-0000B5730000}"/>
    <cellStyle name="Normal 3 8 6 3" xfId="30135" xr:uid="{00000000-0005-0000-0000-0000B6730000}"/>
    <cellStyle name="Normal 3 8 7" xfId="30136" xr:uid="{00000000-0005-0000-0000-0000B7730000}"/>
    <cellStyle name="Normal 3 8 8" xfId="30137" xr:uid="{00000000-0005-0000-0000-0000B8730000}"/>
    <cellStyle name="Normal 3 8 9" xfId="30138" xr:uid="{00000000-0005-0000-0000-0000B9730000}"/>
    <cellStyle name="Normal 3 80" xfId="30139" xr:uid="{00000000-0005-0000-0000-0000BA730000}"/>
    <cellStyle name="Normal 3 81" xfId="30140" xr:uid="{00000000-0005-0000-0000-0000BB730000}"/>
    <cellStyle name="Normal 3 82" xfId="30141" xr:uid="{00000000-0005-0000-0000-0000BC730000}"/>
    <cellStyle name="Normal 3 83" xfId="30142" xr:uid="{00000000-0005-0000-0000-0000BD730000}"/>
    <cellStyle name="Normal 3 84" xfId="30143" xr:uid="{00000000-0005-0000-0000-0000BE730000}"/>
    <cellStyle name="Normal 3 85" xfId="30144" xr:uid="{00000000-0005-0000-0000-0000BF730000}"/>
    <cellStyle name="Normal 3 86" xfId="30145" xr:uid="{00000000-0005-0000-0000-0000C0730000}"/>
    <cellStyle name="Normal 3 87" xfId="30146" xr:uid="{00000000-0005-0000-0000-0000C1730000}"/>
    <cellStyle name="Normal 3 88" xfId="30147" xr:uid="{00000000-0005-0000-0000-0000C2730000}"/>
    <cellStyle name="Normal 3 89" xfId="30148" xr:uid="{00000000-0005-0000-0000-0000C3730000}"/>
    <cellStyle name="Normal 3 9" xfId="432" xr:uid="{00000000-0005-0000-0000-0000C4730000}"/>
    <cellStyle name="Normal 3 9 10" xfId="30149" xr:uid="{00000000-0005-0000-0000-0000C5730000}"/>
    <cellStyle name="Normal 3 9 11" xfId="30150" xr:uid="{00000000-0005-0000-0000-0000C6730000}"/>
    <cellStyle name="Normal 3 9 2" xfId="1544" xr:uid="{00000000-0005-0000-0000-0000C7730000}"/>
    <cellStyle name="Normal 3 9 2 2" xfId="1545" xr:uid="{00000000-0005-0000-0000-0000C8730000}"/>
    <cellStyle name="Normal 3 9 2 2 2" xfId="30151" xr:uid="{00000000-0005-0000-0000-0000C9730000}"/>
    <cellStyle name="Normal 3 9 2 2 2 2" xfId="30152" xr:uid="{00000000-0005-0000-0000-0000CA730000}"/>
    <cellStyle name="Normal 3 9 2 2 2 2 2" xfId="30153" xr:uid="{00000000-0005-0000-0000-0000CB730000}"/>
    <cellStyle name="Normal 3 9 2 2 2 2 3" xfId="30154" xr:uid="{00000000-0005-0000-0000-0000CC730000}"/>
    <cellStyle name="Normal 3 9 2 2 2 3" xfId="30155" xr:uid="{00000000-0005-0000-0000-0000CD730000}"/>
    <cellStyle name="Normal 3 9 2 2 2 4" xfId="30156" xr:uid="{00000000-0005-0000-0000-0000CE730000}"/>
    <cellStyle name="Normal 3 9 2 2 2 5" xfId="30157" xr:uid="{00000000-0005-0000-0000-0000CF730000}"/>
    <cellStyle name="Normal 3 9 2 2 3" xfId="30158" xr:uid="{00000000-0005-0000-0000-0000D0730000}"/>
    <cellStyle name="Normal 3 9 2 2 3 2" xfId="30159" xr:uid="{00000000-0005-0000-0000-0000D1730000}"/>
    <cellStyle name="Normal 3 9 2 2 3 3" xfId="30160" xr:uid="{00000000-0005-0000-0000-0000D2730000}"/>
    <cellStyle name="Normal 3 9 2 2 4" xfId="30161" xr:uid="{00000000-0005-0000-0000-0000D3730000}"/>
    <cellStyle name="Normal 3 9 2 2 5" xfId="30162" xr:uid="{00000000-0005-0000-0000-0000D4730000}"/>
    <cellStyle name="Normal 3 9 2 2 6" xfId="30163" xr:uid="{00000000-0005-0000-0000-0000D5730000}"/>
    <cellStyle name="Normal 3 9 2 3" xfId="30164" xr:uid="{00000000-0005-0000-0000-0000D6730000}"/>
    <cellStyle name="Normal 3 9 2 3 2" xfId="30165" xr:uid="{00000000-0005-0000-0000-0000D7730000}"/>
    <cellStyle name="Normal 3 9 2 3 2 2" xfId="30166" xr:uid="{00000000-0005-0000-0000-0000D8730000}"/>
    <cellStyle name="Normal 3 9 2 3 2 3" xfId="30167" xr:uid="{00000000-0005-0000-0000-0000D9730000}"/>
    <cellStyle name="Normal 3 9 2 3 3" xfId="30168" xr:uid="{00000000-0005-0000-0000-0000DA730000}"/>
    <cellStyle name="Normal 3 9 2 3 4" xfId="30169" xr:uid="{00000000-0005-0000-0000-0000DB730000}"/>
    <cellStyle name="Normal 3 9 2 3 5" xfId="30170" xr:uid="{00000000-0005-0000-0000-0000DC730000}"/>
    <cellStyle name="Normal 3 9 2 4" xfId="30171" xr:uid="{00000000-0005-0000-0000-0000DD730000}"/>
    <cellStyle name="Normal 3 9 2 4 2" xfId="30172" xr:uid="{00000000-0005-0000-0000-0000DE730000}"/>
    <cellStyle name="Normal 3 9 2 4 3" xfId="30173" xr:uid="{00000000-0005-0000-0000-0000DF730000}"/>
    <cellStyle name="Normal 3 9 2 5" xfId="30174" xr:uid="{00000000-0005-0000-0000-0000E0730000}"/>
    <cellStyle name="Normal 3 9 2 6" xfId="30175" xr:uid="{00000000-0005-0000-0000-0000E1730000}"/>
    <cellStyle name="Normal 3 9 2 7" xfId="30176" xr:uid="{00000000-0005-0000-0000-0000E2730000}"/>
    <cellStyle name="Normal 3 9 2 8" xfId="30177" xr:uid="{00000000-0005-0000-0000-0000E3730000}"/>
    <cellStyle name="Normal 3 9 3" xfId="1546" xr:uid="{00000000-0005-0000-0000-0000E4730000}"/>
    <cellStyle name="Normal 3 9 3 2" xfId="30178" xr:uid="{00000000-0005-0000-0000-0000E5730000}"/>
    <cellStyle name="Normal 3 9 3 3" xfId="30179" xr:uid="{00000000-0005-0000-0000-0000E6730000}"/>
    <cellStyle name="Normal 3 9 3 4" xfId="30180" xr:uid="{00000000-0005-0000-0000-0000E7730000}"/>
    <cellStyle name="Normal 3 9 4" xfId="1547" xr:uid="{00000000-0005-0000-0000-0000E8730000}"/>
    <cellStyle name="Normal 3 9 4 2" xfId="30181" xr:uid="{00000000-0005-0000-0000-0000E9730000}"/>
    <cellStyle name="Normal 3 9 4 2 2" xfId="30182" xr:uid="{00000000-0005-0000-0000-0000EA730000}"/>
    <cellStyle name="Normal 3 9 4 2 2 2" xfId="30183" xr:uid="{00000000-0005-0000-0000-0000EB730000}"/>
    <cellStyle name="Normal 3 9 4 2 2 3" xfId="30184" xr:uid="{00000000-0005-0000-0000-0000EC730000}"/>
    <cellStyle name="Normal 3 9 4 2 3" xfId="30185" xr:uid="{00000000-0005-0000-0000-0000ED730000}"/>
    <cellStyle name="Normal 3 9 4 2 4" xfId="30186" xr:uid="{00000000-0005-0000-0000-0000EE730000}"/>
    <cellStyle name="Normal 3 9 4 2 5" xfId="30187" xr:uid="{00000000-0005-0000-0000-0000EF730000}"/>
    <cellStyle name="Normal 3 9 4 3" xfId="30188" xr:uid="{00000000-0005-0000-0000-0000F0730000}"/>
    <cellStyle name="Normal 3 9 4 3 2" xfId="30189" xr:uid="{00000000-0005-0000-0000-0000F1730000}"/>
    <cellStyle name="Normal 3 9 4 3 3" xfId="30190" xr:uid="{00000000-0005-0000-0000-0000F2730000}"/>
    <cellStyle name="Normal 3 9 4 4" xfId="30191" xr:uid="{00000000-0005-0000-0000-0000F3730000}"/>
    <cellStyle name="Normal 3 9 4 5" xfId="30192" xr:uid="{00000000-0005-0000-0000-0000F4730000}"/>
    <cellStyle name="Normal 3 9 4 6" xfId="30193" xr:uid="{00000000-0005-0000-0000-0000F5730000}"/>
    <cellStyle name="Normal 3 9 5" xfId="30194" xr:uid="{00000000-0005-0000-0000-0000F6730000}"/>
    <cellStyle name="Normal 3 9 5 2" xfId="30195" xr:uid="{00000000-0005-0000-0000-0000F7730000}"/>
    <cellStyle name="Normal 3 9 5 2 2" xfId="30196" xr:uid="{00000000-0005-0000-0000-0000F8730000}"/>
    <cellStyle name="Normal 3 9 5 2 3" xfId="30197" xr:uid="{00000000-0005-0000-0000-0000F9730000}"/>
    <cellStyle name="Normal 3 9 5 3" xfId="30198" xr:uid="{00000000-0005-0000-0000-0000FA730000}"/>
    <cellStyle name="Normal 3 9 5 4" xfId="30199" xr:uid="{00000000-0005-0000-0000-0000FB730000}"/>
    <cellStyle name="Normal 3 9 5 5" xfId="30200" xr:uid="{00000000-0005-0000-0000-0000FC730000}"/>
    <cellStyle name="Normal 3 9 6" xfId="30201" xr:uid="{00000000-0005-0000-0000-0000FD730000}"/>
    <cellStyle name="Normal 3 9 6 2" xfId="30202" xr:uid="{00000000-0005-0000-0000-0000FE730000}"/>
    <cellStyle name="Normal 3 9 6 3" xfId="30203" xr:uid="{00000000-0005-0000-0000-0000FF730000}"/>
    <cellStyle name="Normal 3 9 7" xfId="30204" xr:uid="{00000000-0005-0000-0000-000000740000}"/>
    <cellStyle name="Normal 3 9 8" xfId="30205" xr:uid="{00000000-0005-0000-0000-000001740000}"/>
    <cellStyle name="Normal 3 9 9" xfId="30206" xr:uid="{00000000-0005-0000-0000-000002740000}"/>
    <cellStyle name="Normal 3 90" xfId="30207" xr:uid="{00000000-0005-0000-0000-000003740000}"/>
    <cellStyle name="Normal 3 91" xfId="30208" xr:uid="{00000000-0005-0000-0000-000004740000}"/>
    <cellStyle name="Normal 3_ALL Plans &amp; Locations" xfId="30209" xr:uid="{00000000-0005-0000-0000-000005740000}"/>
    <cellStyle name="Normal 30" xfId="1548" xr:uid="{00000000-0005-0000-0000-000006740000}"/>
    <cellStyle name="Normal 30 10" xfId="30210" xr:uid="{00000000-0005-0000-0000-000007740000}"/>
    <cellStyle name="Normal 30 11" xfId="30211" xr:uid="{00000000-0005-0000-0000-000008740000}"/>
    <cellStyle name="Normal 30 2" xfId="433" xr:uid="{00000000-0005-0000-0000-000009740000}"/>
    <cellStyle name="Normal 30 2 10" xfId="30212" xr:uid="{00000000-0005-0000-0000-00000A740000}"/>
    <cellStyle name="Normal 30 2 11" xfId="30213" xr:uid="{00000000-0005-0000-0000-00000B740000}"/>
    <cellStyle name="Normal 30 2 12" xfId="30214" xr:uid="{00000000-0005-0000-0000-00000C740000}"/>
    <cellStyle name="Normal 30 2 2" xfId="30215" xr:uid="{00000000-0005-0000-0000-00000D740000}"/>
    <cellStyle name="Normal 30 2 2 10" xfId="30216" xr:uid="{00000000-0005-0000-0000-00000E740000}"/>
    <cellStyle name="Normal 30 2 2 2" xfId="30217" xr:uid="{00000000-0005-0000-0000-00000F740000}"/>
    <cellStyle name="Normal 30 2 2 2 2" xfId="30218" xr:uid="{00000000-0005-0000-0000-000010740000}"/>
    <cellStyle name="Normal 30 2 2 2 2 2" xfId="30219" xr:uid="{00000000-0005-0000-0000-000011740000}"/>
    <cellStyle name="Normal 30 2 2 2 2 2 2" xfId="30220" xr:uid="{00000000-0005-0000-0000-000012740000}"/>
    <cellStyle name="Normal 30 2 2 2 2 2 3" xfId="30221" xr:uid="{00000000-0005-0000-0000-000013740000}"/>
    <cellStyle name="Normal 30 2 2 2 2 3" xfId="30222" xr:uid="{00000000-0005-0000-0000-000014740000}"/>
    <cellStyle name="Normal 30 2 2 2 3" xfId="30223" xr:uid="{00000000-0005-0000-0000-000015740000}"/>
    <cellStyle name="Normal 30 2 2 2 3 2" xfId="30224" xr:uid="{00000000-0005-0000-0000-000016740000}"/>
    <cellStyle name="Normal 30 2 2 2 3 3" xfId="30225" xr:uid="{00000000-0005-0000-0000-000017740000}"/>
    <cellStyle name="Normal 30 2 2 2 4" xfId="30226" xr:uid="{00000000-0005-0000-0000-000018740000}"/>
    <cellStyle name="Normal 30 2 2 2 5" xfId="30227" xr:uid="{00000000-0005-0000-0000-000019740000}"/>
    <cellStyle name="Normal 30 2 2 2 6" xfId="30228" xr:uid="{00000000-0005-0000-0000-00001A740000}"/>
    <cellStyle name="Normal 30 2 2 3" xfId="30229" xr:uid="{00000000-0005-0000-0000-00001B740000}"/>
    <cellStyle name="Normal 30 2 2 3 2" xfId="30230" xr:uid="{00000000-0005-0000-0000-00001C740000}"/>
    <cellStyle name="Normal 30 2 2 3 2 2" xfId="30231" xr:uid="{00000000-0005-0000-0000-00001D740000}"/>
    <cellStyle name="Normal 30 2 2 3 2 3" xfId="30232" xr:uid="{00000000-0005-0000-0000-00001E740000}"/>
    <cellStyle name="Normal 30 2 2 3 3" xfId="30233" xr:uid="{00000000-0005-0000-0000-00001F740000}"/>
    <cellStyle name="Normal 30 2 2 4" xfId="30234" xr:uid="{00000000-0005-0000-0000-000020740000}"/>
    <cellStyle name="Normal 30 2 2 4 2" xfId="30235" xr:uid="{00000000-0005-0000-0000-000021740000}"/>
    <cellStyle name="Normal 30 2 2 4 3" xfId="30236" xr:uid="{00000000-0005-0000-0000-000022740000}"/>
    <cellStyle name="Normal 30 2 2 5" xfId="30237" xr:uid="{00000000-0005-0000-0000-000023740000}"/>
    <cellStyle name="Normal 30 2 2 5 2" xfId="30238" xr:uid="{00000000-0005-0000-0000-000024740000}"/>
    <cellStyle name="Normal 30 2 2 6" xfId="30239" xr:uid="{00000000-0005-0000-0000-000025740000}"/>
    <cellStyle name="Normal 30 2 2 7" xfId="30240" xr:uid="{00000000-0005-0000-0000-000026740000}"/>
    <cellStyle name="Normal 30 2 2 8" xfId="30241" xr:uid="{00000000-0005-0000-0000-000027740000}"/>
    <cellStyle name="Normal 30 2 2 9" xfId="30242" xr:uid="{00000000-0005-0000-0000-000028740000}"/>
    <cellStyle name="Normal 30 2 2_Age_Gender" xfId="30243" xr:uid="{00000000-0005-0000-0000-000029740000}"/>
    <cellStyle name="Normal 30 2 3" xfId="30244" xr:uid="{00000000-0005-0000-0000-00002A740000}"/>
    <cellStyle name="Normal 30 2 3 2" xfId="30245" xr:uid="{00000000-0005-0000-0000-00002B740000}"/>
    <cellStyle name="Normal 30 2 3 2 2" xfId="30246" xr:uid="{00000000-0005-0000-0000-00002C740000}"/>
    <cellStyle name="Normal 30 2 3 2 2 2" xfId="30247" xr:uid="{00000000-0005-0000-0000-00002D740000}"/>
    <cellStyle name="Normal 30 2 3 2 2 3" xfId="30248" xr:uid="{00000000-0005-0000-0000-00002E740000}"/>
    <cellStyle name="Normal 30 2 3 2 3" xfId="30249" xr:uid="{00000000-0005-0000-0000-00002F740000}"/>
    <cellStyle name="Normal 30 2 3 3" xfId="30250" xr:uid="{00000000-0005-0000-0000-000030740000}"/>
    <cellStyle name="Normal 30 2 3 3 2" xfId="30251" xr:uid="{00000000-0005-0000-0000-000031740000}"/>
    <cellStyle name="Normal 30 2 3 3 3" xfId="30252" xr:uid="{00000000-0005-0000-0000-000032740000}"/>
    <cellStyle name="Normal 30 2 3 4" xfId="30253" xr:uid="{00000000-0005-0000-0000-000033740000}"/>
    <cellStyle name="Normal 30 2 3 5" xfId="30254" xr:uid="{00000000-0005-0000-0000-000034740000}"/>
    <cellStyle name="Normal 30 2 3 6" xfId="30255" xr:uid="{00000000-0005-0000-0000-000035740000}"/>
    <cellStyle name="Normal 30 2 4" xfId="30256" xr:uid="{00000000-0005-0000-0000-000036740000}"/>
    <cellStyle name="Normal 30 2 4 2" xfId="30257" xr:uid="{00000000-0005-0000-0000-000037740000}"/>
    <cellStyle name="Normal 30 2 4 2 2" xfId="30258" xr:uid="{00000000-0005-0000-0000-000038740000}"/>
    <cellStyle name="Normal 30 2 4 2 3" xfId="30259" xr:uid="{00000000-0005-0000-0000-000039740000}"/>
    <cellStyle name="Normal 30 2 4 3" xfId="30260" xr:uid="{00000000-0005-0000-0000-00003A740000}"/>
    <cellStyle name="Normal 30 2 4 4" xfId="30261" xr:uid="{00000000-0005-0000-0000-00003B740000}"/>
    <cellStyle name="Normal 30 2 4 5" xfId="30262" xr:uid="{00000000-0005-0000-0000-00003C740000}"/>
    <cellStyle name="Normal 30 2 5" xfId="30263" xr:uid="{00000000-0005-0000-0000-00003D740000}"/>
    <cellStyle name="Normal 30 2 5 2" xfId="30264" xr:uid="{00000000-0005-0000-0000-00003E740000}"/>
    <cellStyle name="Normal 30 2 5 2 2" xfId="30265" xr:uid="{00000000-0005-0000-0000-00003F740000}"/>
    <cellStyle name="Normal 30 2 5 2 3" xfId="30266" xr:uid="{00000000-0005-0000-0000-000040740000}"/>
    <cellStyle name="Normal 30 2 5 3" xfId="30267" xr:uid="{00000000-0005-0000-0000-000041740000}"/>
    <cellStyle name="Normal 30 2 6" xfId="30268" xr:uid="{00000000-0005-0000-0000-000042740000}"/>
    <cellStyle name="Normal 30 2 6 2" xfId="30269" xr:uid="{00000000-0005-0000-0000-000043740000}"/>
    <cellStyle name="Normal 30 2 6 3" xfId="30270" xr:uid="{00000000-0005-0000-0000-000044740000}"/>
    <cellStyle name="Normal 30 2 7" xfId="30271" xr:uid="{00000000-0005-0000-0000-000045740000}"/>
    <cellStyle name="Normal 30 2 7 2" xfId="30272" xr:uid="{00000000-0005-0000-0000-000046740000}"/>
    <cellStyle name="Normal 30 2 8" xfId="30273" xr:uid="{00000000-0005-0000-0000-000047740000}"/>
    <cellStyle name="Normal 30 2 9" xfId="30274" xr:uid="{00000000-0005-0000-0000-000048740000}"/>
    <cellStyle name="Normal 30 2_Age_Gender" xfId="30275" xr:uid="{00000000-0005-0000-0000-000049740000}"/>
    <cellStyle name="Normal 30 3" xfId="434" xr:uid="{00000000-0005-0000-0000-00004A740000}"/>
    <cellStyle name="Normal 30 3 10" xfId="30276" xr:uid="{00000000-0005-0000-0000-00004B740000}"/>
    <cellStyle name="Normal 30 3 11" xfId="30277" xr:uid="{00000000-0005-0000-0000-00004C740000}"/>
    <cellStyle name="Normal 30 3 12" xfId="30278" xr:uid="{00000000-0005-0000-0000-00004D740000}"/>
    <cellStyle name="Normal 30 3 2" xfId="30279" xr:uid="{00000000-0005-0000-0000-00004E740000}"/>
    <cellStyle name="Normal 30 3 2 10" xfId="30280" xr:uid="{00000000-0005-0000-0000-00004F740000}"/>
    <cellStyle name="Normal 30 3 2 2" xfId="30281" xr:uid="{00000000-0005-0000-0000-000050740000}"/>
    <cellStyle name="Normal 30 3 2 2 2" xfId="30282" xr:uid="{00000000-0005-0000-0000-000051740000}"/>
    <cellStyle name="Normal 30 3 2 2 2 2" xfId="30283" xr:uid="{00000000-0005-0000-0000-000052740000}"/>
    <cellStyle name="Normal 30 3 2 2 2 2 2" xfId="30284" xr:uid="{00000000-0005-0000-0000-000053740000}"/>
    <cellStyle name="Normal 30 3 2 2 2 2 3" xfId="30285" xr:uid="{00000000-0005-0000-0000-000054740000}"/>
    <cellStyle name="Normal 30 3 2 2 2 3" xfId="30286" xr:uid="{00000000-0005-0000-0000-000055740000}"/>
    <cellStyle name="Normal 30 3 2 2 3" xfId="30287" xr:uid="{00000000-0005-0000-0000-000056740000}"/>
    <cellStyle name="Normal 30 3 2 2 3 2" xfId="30288" xr:uid="{00000000-0005-0000-0000-000057740000}"/>
    <cellStyle name="Normal 30 3 2 2 3 3" xfId="30289" xr:uid="{00000000-0005-0000-0000-000058740000}"/>
    <cellStyle name="Normal 30 3 2 2 4" xfId="30290" xr:uid="{00000000-0005-0000-0000-000059740000}"/>
    <cellStyle name="Normal 30 3 2 2 5" xfId="30291" xr:uid="{00000000-0005-0000-0000-00005A740000}"/>
    <cellStyle name="Normal 30 3 2 2 6" xfId="30292" xr:uid="{00000000-0005-0000-0000-00005B740000}"/>
    <cellStyle name="Normal 30 3 2 3" xfId="30293" xr:uid="{00000000-0005-0000-0000-00005C740000}"/>
    <cellStyle name="Normal 30 3 2 3 2" xfId="30294" xr:uid="{00000000-0005-0000-0000-00005D740000}"/>
    <cellStyle name="Normal 30 3 2 3 2 2" xfId="30295" xr:uid="{00000000-0005-0000-0000-00005E740000}"/>
    <cellStyle name="Normal 30 3 2 3 2 3" xfId="30296" xr:uid="{00000000-0005-0000-0000-00005F740000}"/>
    <cellStyle name="Normal 30 3 2 3 3" xfId="30297" xr:uid="{00000000-0005-0000-0000-000060740000}"/>
    <cellStyle name="Normal 30 3 2 4" xfId="30298" xr:uid="{00000000-0005-0000-0000-000061740000}"/>
    <cellStyle name="Normal 30 3 2 4 2" xfId="30299" xr:uid="{00000000-0005-0000-0000-000062740000}"/>
    <cellStyle name="Normal 30 3 2 4 3" xfId="30300" xr:uid="{00000000-0005-0000-0000-000063740000}"/>
    <cellStyle name="Normal 30 3 2 5" xfId="30301" xr:uid="{00000000-0005-0000-0000-000064740000}"/>
    <cellStyle name="Normal 30 3 2 5 2" xfId="30302" xr:uid="{00000000-0005-0000-0000-000065740000}"/>
    <cellStyle name="Normal 30 3 2 6" xfId="30303" xr:uid="{00000000-0005-0000-0000-000066740000}"/>
    <cellStyle name="Normal 30 3 2 7" xfId="30304" xr:uid="{00000000-0005-0000-0000-000067740000}"/>
    <cellStyle name="Normal 30 3 2 8" xfId="30305" xr:uid="{00000000-0005-0000-0000-000068740000}"/>
    <cellStyle name="Normal 30 3 2 9" xfId="30306" xr:uid="{00000000-0005-0000-0000-000069740000}"/>
    <cellStyle name="Normal 30 3 2_Age_Gender" xfId="30307" xr:uid="{00000000-0005-0000-0000-00006A740000}"/>
    <cellStyle name="Normal 30 3 3" xfId="30308" xr:uid="{00000000-0005-0000-0000-00006B740000}"/>
    <cellStyle name="Normal 30 3 3 2" xfId="30309" xr:uid="{00000000-0005-0000-0000-00006C740000}"/>
    <cellStyle name="Normal 30 3 3 2 2" xfId="30310" xr:uid="{00000000-0005-0000-0000-00006D740000}"/>
    <cellStyle name="Normal 30 3 3 2 2 2" xfId="30311" xr:uid="{00000000-0005-0000-0000-00006E740000}"/>
    <cellStyle name="Normal 30 3 3 2 2 3" xfId="30312" xr:uid="{00000000-0005-0000-0000-00006F740000}"/>
    <cellStyle name="Normal 30 3 3 2 3" xfId="30313" xr:uid="{00000000-0005-0000-0000-000070740000}"/>
    <cellStyle name="Normal 30 3 3 3" xfId="30314" xr:uid="{00000000-0005-0000-0000-000071740000}"/>
    <cellStyle name="Normal 30 3 3 3 2" xfId="30315" xr:uid="{00000000-0005-0000-0000-000072740000}"/>
    <cellStyle name="Normal 30 3 3 3 3" xfId="30316" xr:uid="{00000000-0005-0000-0000-000073740000}"/>
    <cellStyle name="Normal 30 3 3 4" xfId="30317" xr:uid="{00000000-0005-0000-0000-000074740000}"/>
    <cellStyle name="Normal 30 3 3 5" xfId="30318" xr:uid="{00000000-0005-0000-0000-000075740000}"/>
    <cellStyle name="Normal 30 3 3 6" xfId="30319" xr:uid="{00000000-0005-0000-0000-000076740000}"/>
    <cellStyle name="Normal 30 3 4" xfId="30320" xr:uid="{00000000-0005-0000-0000-000077740000}"/>
    <cellStyle name="Normal 30 3 4 2" xfId="30321" xr:uid="{00000000-0005-0000-0000-000078740000}"/>
    <cellStyle name="Normal 30 3 4 2 2" xfId="30322" xr:uid="{00000000-0005-0000-0000-000079740000}"/>
    <cellStyle name="Normal 30 3 4 2 3" xfId="30323" xr:uid="{00000000-0005-0000-0000-00007A740000}"/>
    <cellStyle name="Normal 30 3 4 3" xfId="30324" xr:uid="{00000000-0005-0000-0000-00007B740000}"/>
    <cellStyle name="Normal 30 3 4 4" xfId="30325" xr:uid="{00000000-0005-0000-0000-00007C740000}"/>
    <cellStyle name="Normal 30 3 4 5" xfId="30326" xr:uid="{00000000-0005-0000-0000-00007D740000}"/>
    <cellStyle name="Normal 30 3 5" xfId="30327" xr:uid="{00000000-0005-0000-0000-00007E740000}"/>
    <cellStyle name="Normal 30 3 5 2" xfId="30328" xr:uid="{00000000-0005-0000-0000-00007F740000}"/>
    <cellStyle name="Normal 30 3 5 2 2" xfId="30329" xr:uid="{00000000-0005-0000-0000-000080740000}"/>
    <cellStyle name="Normal 30 3 5 2 3" xfId="30330" xr:uid="{00000000-0005-0000-0000-000081740000}"/>
    <cellStyle name="Normal 30 3 5 3" xfId="30331" xr:uid="{00000000-0005-0000-0000-000082740000}"/>
    <cellStyle name="Normal 30 3 6" xfId="30332" xr:uid="{00000000-0005-0000-0000-000083740000}"/>
    <cellStyle name="Normal 30 3 6 2" xfId="30333" xr:uid="{00000000-0005-0000-0000-000084740000}"/>
    <cellStyle name="Normal 30 3 6 3" xfId="30334" xr:uid="{00000000-0005-0000-0000-000085740000}"/>
    <cellStyle name="Normal 30 3 7" xfId="30335" xr:uid="{00000000-0005-0000-0000-000086740000}"/>
    <cellStyle name="Normal 30 3 7 2" xfId="30336" xr:uid="{00000000-0005-0000-0000-000087740000}"/>
    <cellStyle name="Normal 30 3 8" xfId="30337" xr:uid="{00000000-0005-0000-0000-000088740000}"/>
    <cellStyle name="Normal 30 3 9" xfId="30338" xr:uid="{00000000-0005-0000-0000-000089740000}"/>
    <cellStyle name="Normal 30 3_Age_Gender" xfId="30339" xr:uid="{00000000-0005-0000-0000-00008A740000}"/>
    <cellStyle name="Normal 30 4" xfId="435" xr:uid="{00000000-0005-0000-0000-00008B740000}"/>
    <cellStyle name="Normal 30 4 10" xfId="30340" xr:uid="{00000000-0005-0000-0000-00008C740000}"/>
    <cellStyle name="Normal 30 4 11" xfId="30341" xr:uid="{00000000-0005-0000-0000-00008D740000}"/>
    <cellStyle name="Normal 30 4 12" xfId="30342" xr:uid="{00000000-0005-0000-0000-00008E740000}"/>
    <cellStyle name="Normal 30 4 2" xfId="30343" xr:uid="{00000000-0005-0000-0000-00008F740000}"/>
    <cellStyle name="Normal 30 4 2 10" xfId="30344" xr:uid="{00000000-0005-0000-0000-000090740000}"/>
    <cellStyle name="Normal 30 4 2 2" xfId="30345" xr:uid="{00000000-0005-0000-0000-000091740000}"/>
    <cellStyle name="Normal 30 4 2 2 2" xfId="30346" xr:uid="{00000000-0005-0000-0000-000092740000}"/>
    <cellStyle name="Normal 30 4 2 2 2 2" xfId="30347" xr:uid="{00000000-0005-0000-0000-000093740000}"/>
    <cellStyle name="Normal 30 4 2 2 2 2 2" xfId="30348" xr:uid="{00000000-0005-0000-0000-000094740000}"/>
    <cellStyle name="Normal 30 4 2 2 2 2 3" xfId="30349" xr:uid="{00000000-0005-0000-0000-000095740000}"/>
    <cellStyle name="Normal 30 4 2 2 2 3" xfId="30350" xr:uid="{00000000-0005-0000-0000-000096740000}"/>
    <cellStyle name="Normal 30 4 2 2 3" xfId="30351" xr:uid="{00000000-0005-0000-0000-000097740000}"/>
    <cellStyle name="Normal 30 4 2 2 3 2" xfId="30352" xr:uid="{00000000-0005-0000-0000-000098740000}"/>
    <cellStyle name="Normal 30 4 2 2 3 3" xfId="30353" xr:uid="{00000000-0005-0000-0000-000099740000}"/>
    <cellStyle name="Normal 30 4 2 2 4" xfId="30354" xr:uid="{00000000-0005-0000-0000-00009A740000}"/>
    <cellStyle name="Normal 30 4 2 2 5" xfId="30355" xr:uid="{00000000-0005-0000-0000-00009B740000}"/>
    <cellStyle name="Normal 30 4 2 2 6" xfId="30356" xr:uid="{00000000-0005-0000-0000-00009C740000}"/>
    <cellStyle name="Normal 30 4 2 3" xfId="30357" xr:uid="{00000000-0005-0000-0000-00009D740000}"/>
    <cellStyle name="Normal 30 4 2 3 2" xfId="30358" xr:uid="{00000000-0005-0000-0000-00009E740000}"/>
    <cellStyle name="Normal 30 4 2 3 2 2" xfId="30359" xr:uid="{00000000-0005-0000-0000-00009F740000}"/>
    <cellStyle name="Normal 30 4 2 3 2 3" xfId="30360" xr:uid="{00000000-0005-0000-0000-0000A0740000}"/>
    <cellStyle name="Normal 30 4 2 3 3" xfId="30361" xr:uid="{00000000-0005-0000-0000-0000A1740000}"/>
    <cellStyle name="Normal 30 4 2 4" xfId="30362" xr:uid="{00000000-0005-0000-0000-0000A2740000}"/>
    <cellStyle name="Normal 30 4 2 4 2" xfId="30363" xr:uid="{00000000-0005-0000-0000-0000A3740000}"/>
    <cellStyle name="Normal 30 4 2 4 3" xfId="30364" xr:uid="{00000000-0005-0000-0000-0000A4740000}"/>
    <cellStyle name="Normal 30 4 2 5" xfId="30365" xr:uid="{00000000-0005-0000-0000-0000A5740000}"/>
    <cellStyle name="Normal 30 4 2 5 2" xfId="30366" xr:uid="{00000000-0005-0000-0000-0000A6740000}"/>
    <cellStyle name="Normal 30 4 2 6" xfId="30367" xr:uid="{00000000-0005-0000-0000-0000A7740000}"/>
    <cellStyle name="Normal 30 4 2 7" xfId="30368" xr:uid="{00000000-0005-0000-0000-0000A8740000}"/>
    <cellStyle name="Normal 30 4 2 8" xfId="30369" xr:uid="{00000000-0005-0000-0000-0000A9740000}"/>
    <cellStyle name="Normal 30 4 2 9" xfId="30370" xr:uid="{00000000-0005-0000-0000-0000AA740000}"/>
    <cellStyle name="Normal 30 4 2_Age_Gender" xfId="30371" xr:uid="{00000000-0005-0000-0000-0000AB740000}"/>
    <cellStyle name="Normal 30 4 3" xfId="30372" xr:uid="{00000000-0005-0000-0000-0000AC740000}"/>
    <cellStyle name="Normal 30 4 3 2" xfId="30373" xr:uid="{00000000-0005-0000-0000-0000AD740000}"/>
    <cellStyle name="Normal 30 4 3 2 2" xfId="30374" xr:uid="{00000000-0005-0000-0000-0000AE740000}"/>
    <cellStyle name="Normal 30 4 3 2 2 2" xfId="30375" xr:uid="{00000000-0005-0000-0000-0000AF740000}"/>
    <cellStyle name="Normal 30 4 3 2 2 3" xfId="30376" xr:uid="{00000000-0005-0000-0000-0000B0740000}"/>
    <cellStyle name="Normal 30 4 3 2 3" xfId="30377" xr:uid="{00000000-0005-0000-0000-0000B1740000}"/>
    <cellStyle name="Normal 30 4 3 3" xfId="30378" xr:uid="{00000000-0005-0000-0000-0000B2740000}"/>
    <cellStyle name="Normal 30 4 3 3 2" xfId="30379" xr:uid="{00000000-0005-0000-0000-0000B3740000}"/>
    <cellStyle name="Normal 30 4 3 3 3" xfId="30380" xr:uid="{00000000-0005-0000-0000-0000B4740000}"/>
    <cellStyle name="Normal 30 4 3 4" xfId="30381" xr:uid="{00000000-0005-0000-0000-0000B5740000}"/>
    <cellStyle name="Normal 30 4 3 5" xfId="30382" xr:uid="{00000000-0005-0000-0000-0000B6740000}"/>
    <cellStyle name="Normal 30 4 3 6" xfId="30383" xr:uid="{00000000-0005-0000-0000-0000B7740000}"/>
    <cellStyle name="Normal 30 4 4" xfId="30384" xr:uid="{00000000-0005-0000-0000-0000B8740000}"/>
    <cellStyle name="Normal 30 4 4 2" xfId="30385" xr:uid="{00000000-0005-0000-0000-0000B9740000}"/>
    <cellStyle name="Normal 30 4 4 2 2" xfId="30386" xr:uid="{00000000-0005-0000-0000-0000BA740000}"/>
    <cellStyle name="Normal 30 4 4 2 3" xfId="30387" xr:uid="{00000000-0005-0000-0000-0000BB740000}"/>
    <cellStyle name="Normal 30 4 4 3" xfId="30388" xr:uid="{00000000-0005-0000-0000-0000BC740000}"/>
    <cellStyle name="Normal 30 4 4 4" xfId="30389" xr:uid="{00000000-0005-0000-0000-0000BD740000}"/>
    <cellStyle name="Normal 30 4 4 5" xfId="30390" xr:uid="{00000000-0005-0000-0000-0000BE740000}"/>
    <cellStyle name="Normal 30 4 5" xfId="30391" xr:uid="{00000000-0005-0000-0000-0000BF740000}"/>
    <cellStyle name="Normal 30 4 5 2" xfId="30392" xr:uid="{00000000-0005-0000-0000-0000C0740000}"/>
    <cellStyle name="Normal 30 4 5 2 2" xfId="30393" xr:uid="{00000000-0005-0000-0000-0000C1740000}"/>
    <cellStyle name="Normal 30 4 5 2 3" xfId="30394" xr:uid="{00000000-0005-0000-0000-0000C2740000}"/>
    <cellStyle name="Normal 30 4 5 3" xfId="30395" xr:uid="{00000000-0005-0000-0000-0000C3740000}"/>
    <cellStyle name="Normal 30 4 6" xfId="30396" xr:uid="{00000000-0005-0000-0000-0000C4740000}"/>
    <cellStyle name="Normal 30 4 6 2" xfId="30397" xr:uid="{00000000-0005-0000-0000-0000C5740000}"/>
    <cellStyle name="Normal 30 4 6 3" xfId="30398" xr:uid="{00000000-0005-0000-0000-0000C6740000}"/>
    <cellStyle name="Normal 30 4 7" xfId="30399" xr:uid="{00000000-0005-0000-0000-0000C7740000}"/>
    <cellStyle name="Normal 30 4 7 2" xfId="30400" xr:uid="{00000000-0005-0000-0000-0000C8740000}"/>
    <cellStyle name="Normal 30 4 8" xfId="30401" xr:uid="{00000000-0005-0000-0000-0000C9740000}"/>
    <cellStyle name="Normal 30 4 9" xfId="30402" xr:uid="{00000000-0005-0000-0000-0000CA740000}"/>
    <cellStyle name="Normal 30 4_Age_Gender" xfId="30403" xr:uid="{00000000-0005-0000-0000-0000CB740000}"/>
    <cellStyle name="Normal 30 5" xfId="30404" xr:uid="{00000000-0005-0000-0000-0000CC740000}"/>
    <cellStyle name="Normal 30 5 2" xfId="30405" xr:uid="{00000000-0005-0000-0000-0000CD740000}"/>
    <cellStyle name="Normal 30 5 3" xfId="30406" xr:uid="{00000000-0005-0000-0000-0000CE740000}"/>
    <cellStyle name="Normal 30 6" xfId="30407" xr:uid="{00000000-0005-0000-0000-0000CF740000}"/>
    <cellStyle name="Normal 30 7" xfId="30408" xr:uid="{00000000-0005-0000-0000-0000D0740000}"/>
    <cellStyle name="Normal 30 8" xfId="30409" xr:uid="{00000000-0005-0000-0000-0000D1740000}"/>
    <cellStyle name="Normal 30 9" xfId="30410" xr:uid="{00000000-0005-0000-0000-0000D2740000}"/>
    <cellStyle name="Normal 30_Age_Gender" xfId="30411" xr:uid="{00000000-0005-0000-0000-0000D3740000}"/>
    <cellStyle name="Normal 300" xfId="30412" xr:uid="{00000000-0005-0000-0000-0000D4740000}"/>
    <cellStyle name="Normal 301" xfId="30413" xr:uid="{00000000-0005-0000-0000-0000D5740000}"/>
    <cellStyle name="Normal 302" xfId="30414" xr:uid="{00000000-0005-0000-0000-0000D6740000}"/>
    <cellStyle name="Normal 303" xfId="30415" xr:uid="{00000000-0005-0000-0000-0000D7740000}"/>
    <cellStyle name="Normal 304" xfId="30416" xr:uid="{00000000-0005-0000-0000-0000D8740000}"/>
    <cellStyle name="Normal 305" xfId="30417" xr:uid="{00000000-0005-0000-0000-0000D9740000}"/>
    <cellStyle name="Normal 306" xfId="30418" xr:uid="{00000000-0005-0000-0000-0000DA740000}"/>
    <cellStyle name="Normal 307" xfId="30419" xr:uid="{00000000-0005-0000-0000-0000DB740000}"/>
    <cellStyle name="Normal 308" xfId="30420" xr:uid="{00000000-0005-0000-0000-0000DC740000}"/>
    <cellStyle name="Normal 309" xfId="30421" xr:uid="{00000000-0005-0000-0000-0000DD740000}"/>
    <cellStyle name="Normal 31" xfId="1549" xr:uid="{00000000-0005-0000-0000-0000DE740000}"/>
    <cellStyle name="Normal 31 2" xfId="30422" xr:uid="{00000000-0005-0000-0000-0000DF740000}"/>
    <cellStyle name="Normal 31 2 2" xfId="30423" xr:uid="{00000000-0005-0000-0000-0000E0740000}"/>
    <cellStyle name="Normal 31 2 3" xfId="30424" xr:uid="{00000000-0005-0000-0000-0000E1740000}"/>
    <cellStyle name="Normal 31 3" xfId="30425" xr:uid="{00000000-0005-0000-0000-0000E2740000}"/>
    <cellStyle name="Normal 31 4" xfId="30426" xr:uid="{00000000-0005-0000-0000-0000E3740000}"/>
    <cellStyle name="Normal 31 5" xfId="30427" xr:uid="{00000000-0005-0000-0000-0000E4740000}"/>
    <cellStyle name="Normal 31_Age_Gender" xfId="30428" xr:uid="{00000000-0005-0000-0000-0000E5740000}"/>
    <cellStyle name="Normal 310" xfId="30429" xr:uid="{00000000-0005-0000-0000-0000E6740000}"/>
    <cellStyle name="Normal 311" xfId="30430" xr:uid="{00000000-0005-0000-0000-0000E7740000}"/>
    <cellStyle name="Normal 312" xfId="30431" xr:uid="{00000000-0005-0000-0000-0000E8740000}"/>
    <cellStyle name="Normal 313" xfId="30432" xr:uid="{00000000-0005-0000-0000-0000E9740000}"/>
    <cellStyle name="Normal 314" xfId="30433" xr:uid="{00000000-0005-0000-0000-0000EA740000}"/>
    <cellStyle name="Normal 315" xfId="30434" xr:uid="{00000000-0005-0000-0000-0000EB740000}"/>
    <cellStyle name="Normal 316" xfId="30435" xr:uid="{00000000-0005-0000-0000-0000EC740000}"/>
    <cellStyle name="Normal 317" xfId="30436" xr:uid="{00000000-0005-0000-0000-0000ED740000}"/>
    <cellStyle name="Normal 318" xfId="30437" xr:uid="{00000000-0005-0000-0000-0000EE740000}"/>
    <cellStyle name="Normal 319" xfId="30438" xr:uid="{00000000-0005-0000-0000-0000EF740000}"/>
    <cellStyle name="Normal 32" xfId="1550" xr:uid="{00000000-0005-0000-0000-0000F0740000}"/>
    <cellStyle name="Normal 32 10" xfId="30439" xr:uid="{00000000-0005-0000-0000-0000F1740000}"/>
    <cellStyle name="Normal 32 10 2" xfId="30440" xr:uid="{00000000-0005-0000-0000-0000F2740000}"/>
    <cellStyle name="Normal 32 10 3" xfId="30441" xr:uid="{00000000-0005-0000-0000-0000F3740000}"/>
    <cellStyle name="Normal 32 11" xfId="30442" xr:uid="{00000000-0005-0000-0000-0000F4740000}"/>
    <cellStyle name="Normal 32 11 2" xfId="30443" xr:uid="{00000000-0005-0000-0000-0000F5740000}"/>
    <cellStyle name="Normal 32 11 2 2" xfId="30444" xr:uid="{00000000-0005-0000-0000-0000F6740000}"/>
    <cellStyle name="Normal 32 11 2 3" xfId="30445" xr:uid="{00000000-0005-0000-0000-0000F7740000}"/>
    <cellStyle name="Normal 32 11 3" xfId="30446" xr:uid="{00000000-0005-0000-0000-0000F8740000}"/>
    <cellStyle name="Normal 32 12" xfId="30447" xr:uid="{00000000-0005-0000-0000-0000F9740000}"/>
    <cellStyle name="Normal 32 13" xfId="30448" xr:uid="{00000000-0005-0000-0000-0000FA740000}"/>
    <cellStyle name="Normal 32 14" xfId="30449" xr:uid="{00000000-0005-0000-0000-0000FB740000}"/>
    <cellStyle name="Normal 32 15" xfId="30450" xr:uid="{00000000-0005-0000-0000-0000FC740000}"/>
    <cellStyle name="Normal 32 16" xfId="30451" xr:uid="{00000000-0005-0000-0000-0000FD740000}"/>
    <cellStyle name="Normal 32 2" xfId="436" xr:uid="{00000000-0005-0000-0000-0000FE740000}"/>
    <cellStyle name="Normal 32 2 10" xfId="30452" xr:uid="{00000000-0005-0000-0000-0000FF740000}"/>
    <cellStyle name="Normal 32 2 11" xfId="30453" xr:uid="{00000000-0005-0000-0000-000000750000}"/>
    <cellStyle name="Normal 32 2 2" xfId="30454" xr:uid="{00000000-0005-0000-0000-000001750000}"/>
    <cellStyle name="Normal 32 2 2 2" xfId="30455" xr:uid="{00000000-0005-0000-0000-000002750000}"/>
    <cellStyle name="Normal 32 2 2 2 2" xfId="30456" xr:uid="{00000000-0005-0000-0000-000003750000}"/>
    <cellStyle name="Normal 32 2 2 2 2 2" xfId="30457" xr:uid="{00000000-0005-0000-0000-000004750000}"/>
    <cellStyle name="Normal 32 2 2 2 2 2 2" xfId="30458" xr:uid="{00000000-0005-0000-0000-000005750000}"/>
    <cellStyle name="Normal 32 2 2 2 2 2 3" xfId="30459" xr:uid="{00000000-0005-0000-0000-000006750000}"/>
    <cellStyle name="Normal 32 2 2 2 2 3" xfId="30460" xr:uid="{00000000-0005-0000-0000-000007750000}"/>
    <cellStyle name="Normal 32 2 2 2 3" xfId="30461" xr:uid="{00000000-0005-0000-0000-000008750000}"/>
    <cellStyle name="Normal 32 2 2 2 3 2" xfId="30462" xr:uid="{00000000-0005-0000-0000-000009750000}"/>
    <cellStyle name="Normal 32 2 2 2 3 3" xfId="30463" xr:uid="{00000000-0005-0000-0000-00000A750000}"/>
    <cellStyle name="Normal 32 2 2 2 4" xfId="30464" xr:uid="{00000000-0005-0000-0000-00000B750000}"/>
    <cellStyle name="Normal 32 2 2 2 5" xfId="30465" xr:uid="{00000000-0005-0000-0000-00000C750000}"/>
    <cellStyle name="Normal 32 2 2 2 6" xfId="30466" xr:uid="{00000000-0005-0000-0000-00000D750000}"/>
    <cellStyle name="Normal 32 2 2 3" xfId="30467" xr:uid="{00000000-0005-0000-0000-00000E750000}"/>
    <cellStyle name="Normal 32 2 2 3 2" xfId="30468" xr:uid="{00000000-0005-0000-0000-00000F750000}"/>
    <cellStyle name="Normal 32 2 2 3 2 2" xfId="30469" xr:uid="{00000000-0005-0000-0000-000010750000}"/>
    <cellStyle name="Normal 32 2 2 3 2 3" xfId="30470" xr:uid="{00000000-0005-0000-0000-000011750000}"/>
    <cellStyle name="Normal 32 2 2 3 3" xfId="30471" xr:uid="{00000000-0005-0000-0000-000012750000}"/>
    <cellStyle name="Normal 32 2 2 4" xfId="30472" xr:uid="{00000000-0005-0000-0000-000013750000}"/>
    <cellStyle name="Normal 32 2 2 4 2" xfId="30473" xr:uid="{00000000-0005-0000-0000-000014750000}"/>
    <cellStyle name="Normal 32 2 2 5" xfId="30474" xr:uid="{00000000-0005-0000-0000-000015750000}"/>
    <cellStyle name="Normal 32 2 2 6" xfId="30475" xr:uid="{00000000-0005-0000-0000-000016750000}"/>
    <cellStyle name="Normal 32 2 2 7" xfId="30476" xr:uid="{00000000-0005-0000-0000-000017750000}"/>
    <cellStyle name="Normal 32 2 2 8" xfId="30477" xr:uid="{00000000-0005-0000-0000-000018750000}"/>
    <cellStyle name="Normal 32 2 2 9" xfId="30478" xr:uid="{00000000-0005-0000-0000-000019750000}"/>
    <cellStyle name="Normal 32 2 2_Age_Gender" xfId="30479" xr:uid="{00000000-0005-0000-0000-00001A750000}"/>
    <cellStyle name="Normal 32 2 3" xfId="30480" xr:uid="{00000000-0005-0000-0000-00001B750000}"/>
    <cellStyle name="Normal 32 2 3 2" xfId="30481" xr:uid="{00000000-0005-0000-0000-00001C750000}"/>
    <cellStyle name="Normal 32 2 3 2 2" xfId="30482" xr:uid="{00000000-0005-0000-0000-00001D750000}"/>
    <cellStyle name="Normal 32 2 3 2 2 2" xfId="30483" xr:uid="{00000000-0005-0000-0000-00001E750000}"/>
    <cellStyle name="Normal 32 2 3 2 2 3" xfId="30484" xr:uid="{00000000-0005-0000-0000-00001F750000}"/>
    <cellStyle name="Normal 32 2 3 2 3" xfId="30485" xr:uid="{00000000-0005-0000-0000-000020750000}"/>
    <cellStyle name="Normal 32 2 3 3" xfId="30486" xr:uid="{00000000-0005-0000-0000-000021750000}"/>
    <cellStyle name="Normal 32 2 3 3 2" xfId="30487" xr:uid="{00000000-0005-0000-0000-000022750000}"/>
    <cellStyle name="Normal 32 2 3 3 3" xfId="30488" xr:uid="{00000000-0005-0000-0000-000023750000}"/>
    <cellStyle name="Normal 32 2 3 4" xfId="30489" xr:uid="{00000000-0005-0000-0000-000024750000}"/>
    <cellStyle name="Normal 32 2 3 5" xfId="30490" xr:uid="{00000000-0005-0000-0000-000025750000}"/>
    <cellStyle name="Normal 32 2 3 6" xfId="30491" xr:uid="{00000000-0005-0000-0000-000026750000}"/>
    <cellStyle name="Normal 32 2 4" xfId="30492" xr:uid="{00000000-0005-0000-0000-000027750000}"/>
    <cellStyle name="Normal 32 2 4 2" xfId="30493" xr:uid="{00000000-0005-0000-0000-000028750000}"/>
    <cellStyle name="Normal 32 2 4 2 2" xfId="30494" xr:uid="{00000000-0005-0000-0000-000029750000}"/>
    <cellStyle name="Normal 32 2 4 2 3" xfId="30495" xr:uid="{00000000-0005-0000-0000-00002A750000}"/>
    <cellStyle name="Normal 32 2 4 3" xfId="30496" xr:uid="{00000000-0005-0000-0000-00002B750000}"/>
    <cellStyle name="Normal 32 2 4 4" xfId="30497" xr:uid="{00000000-0005-0000-0000-00002C750000}"/>
    <cellStyle name="Normal 32 2 4 5" xfId="30498" xr:uid="{00000000-0005-0000-0000-00002D750000}"/>
    <cellStyle name="Normal 32 2 5" xfId="30499" xr:uid="{00000000-0005-0000-0000-00002E750000}"/>
    <cellStyle name="Normal 32 2 5 2" xfId="30500" xr:uid="{00000000-0005-0000-0000-00002F750000}"/>
    <cellStyle name="Normal 32 2 5 2 2" xfId="30501" xr:uid="{00000000-0005-0000-0000-000030750000}"/>
    <cellStyle name="Normal 32 2 5 2 3" xfId="30502" xr:uid="{00000000-0005-0000-0000-000031750000}"/>
    <cellStyle name="Normal 32 2 5 3" xfId="30503" xr:uid="{00000000-0005-0000-0000-000032750000}"/>
    <cellStyle name="Normal 32 2 6" xfId="30504" xr:uid="{00000000-0005-0000-0000-000033750000}"/>
    <cellStyle name="Normal 32 2 6 2" xfId="30505" xr:uid="{00000000-0005-0000-0000-000034750000}"/>
    <cellStyle name="Normal 32 2 7" xfId="30506" xr:uid="{00000000-0005-0000-0000-000035750000}"/>
    <cellStyle name="Normal 32 2 8" xfId="30507" xr:uid="{00000000-0005-0000-0000-000036750000}"/>
    <cellStyle name="Normal 32 2 9" xfId="30508" xr:uid="{00000000-0005-0000-0000-000037750000}"/>
    <cellStyle name="Normal 32 2_Age_Gender" xfId="30509" xr:uid="{00000000-0005-0000-0000-000038750000}"/>
    <cellStyle name="Normal 32 3" xfId="437" xr:uid="{00000000-0005-0000-0000-000039750000}"/>
    <cellStyle name="Normal 32 3 10" xfId="30510" xr:uid="{00000000-0005-0000-0000-00003A750000}"/>
    <cellStyle name="Normal 32 3 11" xfId="30511" xr:uid="{00000000-0005-0000-0000-00003B750000}"/>
    <cellStyle name="Normal 32 3 12" xfId="30512" xr:uid="{00000000-0005-0000-0000-00003C750000}"/>
    <cellStyle name="Normal 32 3 2" xfId="30513" xr:uid="{00000000-0005-0000-0000-00003D750000}"/>
    <cellStyle name="Normal 32 3 2 10" xfId="30514" xr:uid="{00000000-0005-0000-0000-00003E750000}"/>
    <cellStyle name="Normal 32 3 2 2" xfId="30515" xr:uid="{00000000-0005-0000-0000-00003F750000}"/>
    <cellStyle name="Normal 32 3 2 2 2" xfId="30516" xr:uid="{00000000-0005-0000-0000-000040750000}"/>
    <cellStyle name="Normal 32 3 2 2 2 2" xfId="30517" xr:uid="{00000000-0005-0000-0000-000041750000}"/>
    <cellStyle name="Normal 32 3 2 2 2 2 2" xfId="30518" xr:uid="{00000000-0005-0000-0000-000042750000}"/>
    <cellStyle name="Normal 32 3 2 2 2 2 3" xfId="30519" xr:uid="{00000000-0005-0000-0000-000043750000}"/>
    <cellStyle name="Normal 32 3 2 2 2 3" xfId="30520" xr:uid="{00000000-0005-0000-0000-000044750000}"/>
    <cellStyle name="Normal 32 3 2 2 3" xfId="30521" xr:uid="{00000000-0005-0000-0000-000045750000}"/>
    <cellStyle name="Normal 32 3 2 2 3 2" xfId="30522" xr:uid="{00000000-0005-0000-0000-000046750000}"/>
    <cellStyle name="Normal 32 3 2 2 3 3" xfId="30523" xr:uid="{00000000-0005-0000-0000-000047750000}"/>
    <cellStyle name="Normal 32 3 2 2 4" xfId="30524" xr:uid="{00000000-0005-0000-0000-000048750000}"/>
    <cellStyle name="Normal 32 3 2 2 5" xfId="30525" xr:uid="{00000000-0005-0000-0000-000049750000}"/>
    <cellStyle name="Normal 32 3 2 2 6" xfId="30526" xr:uid="{00000000-0005-0000-0000-00004A750000}"/>
    <cellStyle name="Normal 32 3 2 3" xfId="30527" xr:uid="{00000000-0005-0000-0000-00004B750000}"/>
    <cellStyle name="Normal 32 3 2 3 2" xfId="30528" xr:uid="{00000000-0005-0000-0000-00004C750000}"/>
    <cellStyle name="Normal 32 3 2 3 2 2" xfId="30529" xr:uid="{00000000-0005-0000-0000-00004D750000}"/>
    <cellStyle name="Normal 32 3 2 3 2 3" xfId="30530" xr:uid="{00000000-0005-0000-0000-00004E750000}"/>
    <cellStyle name="Normal 32 3 2 3 3" xfId="30531" xr:uid="{00000000-0005-0000-0000-00004F750000}"/>
    <cellStyle name="Normal 32 3 2 4" xfId="30532" xr:uid="{00000000-0005-0000-0000-000050750000}"/>
    <cellStyle name="Normal 32 3 2 4 2" xfId="30533" xr:uid="{00000000-0005-0000-0000-000051750000}"/>
    <cellStyle name="Normal 32 3 2 4 3" xfId="30534" xr:uid="{00000000-0005-0000-0000-000052750000}"/>
    <cellStyle name="Normal 32 3 2 5" xfId="30535" xr:uid="{00000000-0005-0000-0000-000053750000}"/>
    <cellStyle name="Normal 32 3 2 5 2" xfId="30536" xr:uid="{00000000-0005-0000-0000-000054750000}"/>
    <cellStyle name="Normal 32 3 2 6" xfId="30537" xr:uid="{00000000-0005-0000-0000-000055750000}"/>
    <cellStyle name="Normal 32 3 2 7" xfId="30538" xr:uid="{00000000-0005-0000-0000-000056750000}"/>
    <cellStyle name="Normal 32 3 2 8" xfId="30539" xr:uid="{00000000-0005-0000-0000-000057750000}"/>
    <cellStyle name="Normal 32 3 2 9" xfId="30540" xr:uid="{00000000-0005-0000-0000-000058750000}"/>
    <cellStyle name="Normal 32 3 2_Age_Gender" xfId="30541" xr:uid="{00000000-0005-0000-0000-000059750000}"/>
    <cellStyle name="Normal 32 3 3" xfId="30542" xr:uid="{00000000-0005-0000-0000-00005A750000}"/>
    <cellStyle name="Normal 32 3 3 2" xfId="30543" xr:uid="{00000000-0005-0000-0000-00005B750000}"/>
    <cellStyle name="Normal 32 3 3 2 2" xfId="30544" xr:uid="{00000000-0005-0000-0000-00005C750000}"/>
    <cellStyle name="Normal 32 3 3 2 2 2" xfId="30545" xr:uid="{00000000-0005-0000-0000-00005D750000}"/>
    <cellStyle name="Normal 32 3 3 2 2 3" xfId="30546" xr:uid="{00000000-0005-0000-0000-00005E750000}"/>
    <cellStyle name="Normal 32 3 3 2 3" xfId="30547" xr:uid="{00000000-0005-0000-0000-00005F750000}"/>
    <cellStyle name="Normal 32 3 3 3" xfId="30548" xr:uid="{00000000-0005-0000-0000-000060750000}"/>
    <cellStyle name="Normal 32 3 3 3 2" xfId="30549" xr:uid="{00000000-0005-0000-0000-000061750000}"/>
    <cellStyle name="Normal 32 3 3 3 3" xfId="30550" xr:uid="{00000000-0005-0000-0000-000062750000}"/>
    <cellStyle name="Normal 32 3 3 4" xfId="30551" xr:uid="{00000000-0005-0000-0000-000063750000}"/>
    <cellStyle name="Normal 32 3 3 5" xfId="30552" xr:uid="{00000000-0005-0000-0000-000064750000}"/>
    <cellStyle name="Normal 32 3 3 6" xfId="30553" xr:uid="{00000000-0005-0000-0000-000065750000}"/>
    <cellStyle name="Normal 32 3 4" xfId="30554" xr:uid="{00000000-0005-0000-0000-000066750000}"/>
    <cellStyle name="Normal 32 3 4 2" xfId="30555" xr:uid="{00000000-0005-0000-0000-000067750000}"/>
    <cellStyle name="Normal 32 3 4 2 2" xfId="30556" xr:uid="{00000000-0005-0000-0000-000068750000}"/>
    <cellStyle name="Normal 32 3 4 2 3" xfId="30557" xr:uid="{00000000-0005-0000-0000-000069750000}"/>
    <cellStyle name="Normal 32 3 4 3" xfId="30558" xr:uid="{00000000-0005-0000-0000-00006A750000}"/>
    <cellStyle name="Normal 32 3 4 4" xfId="30559" xr:uid="{00000000-0005-0000-0000-00006B750000}"/>
    <cellStyle name="Normal 32 3 4 5" xfId="30560" xr:uid="{00000000-0005-0000-0000-00006C750000}"/>
    <cellStyle name="Normal 32 3 5" xfId="30561" xr:uid="{00000000-0005-0000-0000-00006D750000}"/>
    <cellStyle name="Normal 32 3 5 2" xfId="30562" xr:uid="{00000000-0005-0000-0000-00006E750000}"/>
    <cellStyle name="Normal 32 3 5 2 2" xfId="30563" xr:uid="{00000000-0005-0000-0000-00006F750000}"/>
    <cellStyle name="Normal 32 3 5 2 3" xfId="30564" xr:uid="{00000000-0005-0000-0000-000070750000}"/>
    <cellStyle name="Normal 32 3 5 3" xfId="30565" xr:uid="{00000000-0005-0000-0000-000071750000}"/>
    <cellStyle name="Normal 32 3 6" xfId="30566" xr:uid="{00000000-0005-0000-0000-000072750000}"/>
    <cellStyle name="Normal 32 3 6 2" xfId="30567" xr:uid="{00000000-0005-0000-0000-000073750000}"/>
    <cellStyle name="Normal 32 3 6 3" xfId="30568" xr:uid="{00000000-0005-0000-0000-000074750000}"/>
    <cellStyle name="Normal 32 3 7" xfId="30569" xr:uid="{00000000-0005-0000-0000-000075750000}"/>
    <cellStyle name="Normal 32 3 7 2" xfId="30570" xr:uid="{00000000-0005-0000-0000-000076750000}"/>
    <cellStyle name="Normal 32 3 8" xfId="30571" xr:uid="{00000000-0005-0000-0000-000077750000}"/>
    <cellStyle name="Normal 32 3 9" xfId="30572" xr:uid="{00000000-0005-0000-0000-000078750000}"/>
    <cellStyle name="Normal 32 3_Age_Gender" xfId="30573" xr:uid="{00000000-0005-0000-0000-000079750000}"/>
    <cellStyle name="Normal 32 4" xfId="438" xr:uid="{00000000-0005-0000-0000-00007A750000}"/>
    <cellStyle name="Normal 32 4 10" xfId="30574" xr:uid="{00000000-0005-0000-0000-00007B750000}"/>
    <cellStyle name="Normal 32 4 11" xfId="30575" xr:uid="{00000000-0005-0000-0000-00007C750000}"/>
    <cellStyle name="Normal 32 4 12" xfId="30576" xr:uid="{00000000-0005-0000-0000-00007D750000}"/>
    <cellStyle name="Normal 32 4 2" xfId="30577" xr:uid="{00000000-0005-0000-0000-00007E750000}"/>
    <cellStyle name="Normal 32 4 2 10" xfId="30578" xr:uid="{00000000-0005-0000-0000-00007F750000}"/>
    <cellStyle name="Normal 32 4 2 2" xfId="30579" xr:uid="{00000000-0005-0000-0000-000080750000}"/>
    <cellStyle name="Normal 32 4 2 2 2" xfId="30580" xr:uid="{00000000-0005-0000-0000-000081750000}"/>
    <cellStyle name="Normal 32 4 2 2 2 2" xfId="30581" xr:uid="{00000000-0005-0000-0000-000082750000}"/>
    <cellStyle name="Normal 32 4 2 2 2 2 2" xfId="30582" xr:uid="{00000000-0005-0000-0000-000083750000}"/>
    <cellStyle name="Normal 32 4 2 2 2 2 3" xfId="30583" xr:uid="{00000000-0005-0000-0000-000084750000}"/>
    <cellStyle name="Normal 32 4 2 2 2 3" xfId="30584" xr:uid="{00000000-0005-0000-0000-000085750000}"/>
    <cellStyle name="Normal 32 4 2 2 3" xfId="30585" xr:uid="{00000000-0005-0000-0000-000086750000}"/>
    <cellStyle name="Normal 32 4 2 2 3 2" xfId="30586" xr:uid="{00000000-0005-0000-0000-000087750000}"/>
    <cellStyle name="Normal 32 4 2 2 3 3" xfId="30587" xr:uid="{00000000-0005-0000-0000-000088750000}"/>
    <cellStyle name="Normal 32 4 2 2 4" xfId="30588" xr:uid="{00000000-0005-0000-0000-000089750000}"/>
    <cellStyle name="Normal 32 4 2 2 5" xfId="30589" xr:uid="{00000000-0005-0000-0000-00008A750000}"/>
    <cellStyle name="Normal 32 4 2 2 6" xfId="30590" xr:uid="{00000000-0005-0000-0000-00008B750000}"/>
    <cellStyle name="Normal 32 4 2 3" xfId="30591" xr:uid="{00000000-0005-0000-0000-00008C750000}"/>
    <cellStyle name="Normal 32 4 2 3 2" xfId="30592" xr:uid="{00000000-0005-0000-0000-00008D750000}"/>
    <cellStyle name="Normal 32 4 2 3 2 2" xfId="30593" xr:uid="{00000000-0005-0000-0000-00008E750000}"/>
    <cellStyle name="Normal 32 4 2 3 2 3" xfId="30594" xr:uid="{00000000-0005-0000-0000-00008F750000}"/>
    <cellStyle name="Normal 32 4 2 3 3" xfId="30595" xr:uid="{00000000-0005-0000-0000-000090750000}"/>
    <cellStyle name="Normal 32 4 2 4" xfId="30596" xr:uid="{00000000-0005-0000-0000-000091750000}"/>
    <cellStyle name="Normal 32 4 2 4 2" xfId="30597" xr:uid="{00000000-0005-0000-0000-000092750000}"/>
    <cellStyle name="Normal 32 4 2 4 3" xfId="30598" xr:uid="{00000000-0005-0000-0000-000093750000}"/>
    <cellStyle name="Normal 32 4 2 5" xfId="30599" xr:uid="{00000000-0005-0000-0000-000094750000}"/>
    <cellStyle name="Normal 32 4 2 5 2" xfId="30600" xr:uid="{00000000-0005-0000-0000-000095750000}"/>
    <cellStyle name="Normal 32 4 2 6" xfId="30601" xr:uid="{00000000-0005-0000-0000-000096750000}"/>
    <cellStyle name="Normal 32 4 2 7" xfId="30602" xr:uid="{00000000-0005-0000-0000-000097750000}"/>
    <cellStyle name="Normal 32 4 2 8" xfId="30603" xr:uid="{00000000-0005-0000-0000-000098750000}"/>
    <cellStyle name="Normal 32 4 2 9" xfId="30604" xr:uid="{00000000-0005-0000-0000-000099750000}"/>
    <cellStyle name="Normal 32 4 2_Age_Gender" xfId="30605" xr:uid="{00000000-0005-0000-0000-00009A750000}"/>
    <cellStyle name="Normal 32 4 3" xfId="30606" xr:uid="{00000000-0005-0000-0000-00009B750000}"/>
    <cellStyle name="Normal 32 4 3 2" xfId="30607" xr:uid="{00000000-0005-0000-0000-00009C750000}"/>
    <cellStyle name="Normal 32 4 3 2 2" xfId="30608" xr:uid="{00000000-0005-0000-0000-00009D750000}"/>
    <cellStyle name="Normal 32 4 3 2 2 2" xfId="30609" xr:uid="{00000000-0005-0000-0000-00009E750000}"/>
    <cellStyle name="Normal 32 4 3 2 2 3" xfId="30610" xr:uid="{00000000-0005-0000-0000-00009F750000}"/>
    <cellStyle name="Normal 32 4 3 2 3" xfId="30611" xr:uid="{00000000-0005-0000-0000-0000A0750000}"/>
    <cellStyle name="Normal 32 4 3 3" xfId="30612" xr:uid="{00000000-0005-0000-0000-0000A1750000}"/>
    <cellStyle name="Normal 32 4 3 3 2" xfId="30613" xr:uid="{00000000-0005-0000-0000-0000A2750000}"/>
    <cellStyle name="Normal 32 4 3 3 3" xfId="30614" xr:uid="{00000000-0005-0000-0000-0000A3750000}"/>
    <cellStyle name="Normal 32 4 3 4" xfId="30615" xr:uid="{00000000-0005-0000-0000-0000A4750000}"/>
    <cellStyle name="Normal 32 4 3 5" xfId="30616" xr:uid="{00000000-0005-0000-0000-0000A5750000}"/>
    <cellStyle name="Normal 32 4 3 6" xfId="30617" xr:uid="{00000000-0005-0000-0000-0000A6750000}"/>
    <cellStyle name="Normal 32 4 4" xfId="30618" xr:uid="{00000000-0005-0000-0000-0000A7750000}"/>
    <cellStyle name="Normal 32 4 4 2" xfId="30619" xr:uid="{00000000-0005-0000-0000-0000A8750000}"/>
    <cellStyle name="Normal 32 4 4 2 2" xfId="30620" xr:uid="{00000000-0005-0000-0000-0000A9750000}"/>
    <cellStyle name="Normal 32 4 4 2 3" xfId="30621" xr:uid="{00000000-0005-0000-0000-0000AA750000}"/>
    <cellStyle name="Normal 32 4 4 3" xfId="30622" xr:uid="{00000000-0005-0000-0000-0000AB750000}"/>
    <cellStyle name="Normal 32 4 4 4" xfId="30623" xr:uid="{00000000-0005-0000-0000-0000AC750000}"/>
    <cellStyle name="Normal 32 4 4 5" xfId="30624" xr:uid="{00000000-0005-0000-0000-0000AD750000}"/>
    <cellStyle name="Normal 32 4 5" xfId="30625" xr:uid="{00000000-0005-0000-0000-0000AE750000}"/>
    <cellStyle name="Normal 32 4 5 2" xfId="30626" xr:uid="{00000000-0005-0000-0000-0000AF750000}"/>
    <cellStyle name="Normal 32 4 5 2 2" xfId="30627" xr:uid="{00000000-0005-0000-0000-0000B0750000}"/>
    <cellStyle name="Normal 32 4 5 2 3" xfId="30628" xr:uid="{00000000-0005-0000-0000-0000B1750000}"/>
    <cellStyle name="Normal 32 4 5 3" xfId="30629" xr:uid="{00000000-0005-0000-0000-0000B2750000}"/>
    <cellStyle name="Normal 32 4 6" xfId="30630" xr:uid="{00000000-0005-0000-0000-0000B3750000}"/>
    <cellStyle name="Normal 32 4 6 2" xfId="30631" xr:uid="{00000000-0005-0000-0000-0000B4750000}"/>
    <cellStyle name="Normal 32 4 6 3" xfId="30632" xr:uid="{00000000-0005-0000-0000-0000B5750000}"/>
    <cellStyle name="Normal 32 4 7" xfId="30633" xr:uid="{00000000-0005-0000-0000-0000B6750000}"/>
    <cellStyle name="Normal 32 4 7 2" xfId="30634" xr:uid="{00000000-0005-0000-0000-0000B7750000}"/>
    <cellStyle name="Normal 32 4 8" xfId="30635" xr:uid="{00000000-0005-0000-0000-0000B8750000}"/>
    <cellStyle name="Normal 32 4 9" xfId="30636" xr:uid="{00000000-0005-0000-0000-0000B9750000}"/>
    <cellStyle name="Normal 32 4_Age_Gender" xfId="30637" xr:uid="{00000000-0005-0000-0000-0000BA750000}"/>
    <cellStyle name="Normal 32 5" xfId="439" xr:uid="{00000000-0005-0000-0000-0000BB750000}"/>
    <cellStyle name="Normal 32 5 10" xfId="30638" xr:uid="{00000000-0005-0000-0000-0000BC750000}"/>
    <cellStyle name="Normal 32 5 11" xfId="30639" xr:uid="{00000000-0005-0000-0000-0000BD750000}"/>
    <cellStyle name="Normal 32 5 12" xfId="30640" xr:uid="{00000000-0005-0000-0000-0000BE750000}"/>
    <cellStyle name="Normal 32 5 2" xfId="30641" xr:uid="{00000000-0005-0000-0000-0000BF750000}"/>
    <cellStyle name="Normal 32 5 2 10" xfId="30642" xr:uid="{00000000-0005-0000-0000-0000C0750000}"/>
    <cellStyle name="Normal 32 5 2 2" xfId="30643" xr:uid="{00000000-0005-0000-0000-0000C1750000}"/>
    <cellStyle name="Normal 32 5 2 2 2" xfId="30644" xr:uid="{00000000-0005-0000-0000-0000C2750000}"/>
    <cellStyle name="Normal 32 5 2 2 2 2" xfId="30645" xr:uid="{00000000-0005-0000-0000-0000C3750000}"/>
    <cellStyle name="Normal 32 5 2 2 2 2 2" xfId="30646" xr:uid="{00000000-0005-0000-0000-0000C4750000}"/>
    <cellStyle name="Normal 32 5 2 2 2 2 3" xfId="30647" xr:uid="{00000000-0005-0000-0000-0000C5750000}"/>
    <cellStyle name="Normal 32 5 2 2 2 3" xfId="30648" xr:uid="{00000000-0005-0000-0000-0000C6750000}"/>
    <cellStyle name="Normal 32 5 2 2 3" xfId="30649" xr:uid="{00000000-0005-0000-0000-0000C7750000}"/>
    <cellStyle name="Normal 32 5 2 2 3 2" xfId="30650" xr:uid="{00000000-0005-0000-0000-0000C8750000}"/>
    <cellStyle name="Normal 32 5 2 2 3 3" xfId="30651" xr:uid="{00000000-0005-0000-0000-0000C9750000}"/>
    <cellStyle name="Normal 32 5 2 2 4" xfId="30652" xr:uid="{00000000-0005-0000-0000-0000CA750000}"/>
    <cellStyle name="Normal 32 5 2 2 5" xfId="30653" xr:uid="{00000000-0005-0000-0000-0000CB750000}"/>
    <cellStyle name="Normal 32 5 2 2 6" xfId="30654" xr:uid="{00000000-0005-0000-0000-0000CC750000}"/>
    <cellStyle name="Normal 32 5 2 3" xfId="30655" xr:uid="{00000000-0005-0000-0000-0000CD750000}"/>
    <cellStyle name="Normal 32 5 2 3 2" xfId="30656" xr:uid="{00000000-0005-0000-0000-0000CE750000}"/>
    <cellStyle name="Normal 32 5 2 3 2 2" xfId="30657" xr:uid="{00000000-0005-0000-0000-0000CF750000}"/>
    <cellStyle name="Normal 32 5 2 3 2 3" xfId="30658" xr:uid="{00000000-0005-0000-0000-0000D0750000}"/>
    <cellStyle name="Normal 32 5 2 3 3" xfId="30659" xr:uid="{00000000-0005-0000-0000-0000D1750000}"/>
    <cellStyle name="Normal 32 5 2 4" xfId="30660" xr:uid="{00000000-0005-0000-0000-0000D2750000}"/>
    <cellStyle name="Normal 32 5 2 4 2" xfId="30661" xr:uid="{00000000-0005-0000-0000-0000D3750000}"/>
    <cellStyle name="Normal 32 5 2 4 3" xfId="30662" xr:uid="{00000000-0005-0000-0000-0000D4750000}"/>
    <cellStyle name="Normal 32 5 2 5" xfId="30663" xr:uid="{00000000-0005-0000-0000-0000D5750000}"/>
    <cellStyle name="Normal 32 5 2 5 2" xfId="30664" xr:uid="{00000000-0005-0000-0000-0000D6750000}"/>
    <cellStyle name="Normal 32 5 2 6" xfId="30665" xr:uid="{00000000-0005-0000-0000-0000D7750000}"/>
    <cellStyle name="Normal 32 5 2 7" xfId="30666" xr:uid="{00000000-0005-0000-0000-0000D8750000}"/>
    <cellStyle name="Normal 32 5 2 8" xfId="30667" xr:uid="{00000000-0005-0000-0000-0000D9750000}"/>
    <cellStyle name="Normal 32 5 2 9" xfId="30668" xr:uid="{00000000-0005-0000-0000-0000DA750000}"/>
    <cellStyle name="Normal 32 5 2_Age_Gender" xfId="30669" xr:uid="{00000000-0005-0000-0000-0000DB750000}"/>
    <cellStyle name="Normal 32 5 3" xfId="30670" xr:uid="{00000000-0005-0000-0000-0000DC750000}"/>
    <cellStyle name="Normal 32 5 3 2" xfId="30671" xr:uid="{00000000-0005-0000-0000-0000DD750000}"/>
    <cellStyle name="Normal 32 5 3 2 2" xfId="30672" xr:uid="{00000000-0005-0000-0000-0000DE750000}"/>
    <cellStyle name="Normal 32 5 3 2 2 2" xfId="30673" xr:uid="{00000000-0005-0000-0000-0000DF750000}"/>
    <cellStyle name="Normal 32 5 3 2 2 3" xfId="30674" xr:uid="{00000000-0005-0000-0000-0000E0750000}"/>
    <cellStyle name="Normal 32 5 3 2 3" xfId="30675" xr:uid="{00000000-0005-0000-0000-0000E1750000}"/>
    <cellStyle name="Normal 32 5 3 3" xfId="30676" xr:uid="{00000000-0005-0000-0000-0000E2750000}"/>
    <cellStyle name="Normal 32 5 3 3 2" xfId="30677" xr:uid="{00000000-0005-0000-0000-0000E3750000}"/>
    <cellStyle name="Normal 32 5 3 3 3" xfId="30678" xr:uid="{00000000-0005-0000-0000-0000E4750000}"/>
    <cellStyle name="Normal 32 5 3 4" xfId="30679" xr:uid="{00000000-0005-0000-0000-0000E5750000}"/>
    <cellStyle name="Normal 32 5 3 5" xfId="30680" xr:uid="{00000000-0005-0000-0000-0000E6750000}"/>
    <cellStyle name="Normal 32 5 3 6" xfId="30681" xr:uid="{00000000-0005-0000-0000-0000E7750000}"/>
    <cellStyle name="Normal 32 5 4" xfId="30682" xr:uid="{00000000-0005-0000-0000-0000E8750000}"/>
    <cellStyle name="Normal 32 5 4 2" xfId="30683" xr:uid="{00000000-0005-0000-0000-0000E9750000}"/>
    <cellStyle name="Normal 32 5 4 2 2" xfId="30684" xr:uid="{00000000-0005-0000-0000-0000EA750000}"/>
    <cellStyle name="Normal 32 5 4 2 3" xfId="30685" xr:uid="{00000000-0005-0000-0000-0000EB750000}"/>
    <cellStyle name="Normal 32 5 4 3" xfId="30686" xr:uid="{00000000-0005-0000-0000-0000EC750000}"/>
    <cellStyle name="Normal 32 5 4 4" xfId="30687" xr:uid="{00000000-0005-0000-0000-0000ED750000}"/>
    <cellStyle name="Normal 32 5 4 5" xfId="30688" xr:uid="{00000000-0005-0000-0000-0000EE750000}"/>
    <cellStyle name="Normal 32 5 5" xfId="30689" xr:uid="{00000000-0005-0000-0000-0000EF750000}"/>
    <cellStyle name="Normal 32 5 5 2" xfId="30690" xr:uid="{00000000-0005-0000-0000-0000F0750000}"/>
    <cellStyle name="Normal 32 5 5 2 2" xfId="30691" xr:uid="{00000000-0005-0000-0000-0000F1750000}"/>
    <cellStyle name="Normal 32 5 5 2 3" xfId="30692" xr:uid="{00000000-0005-0000-0000-0000F2750000}"/>
    <cellStyle name="Normal 32 5 5 3" xfId="30693" xr:uid="{00000000-0005-0000-0000-0000F3750000}"/>
    <cellStyle name="Normal 32 5 6" xfId="30694" xr:uid="{00000000-0005-0000-0000-0000F4750000}"/>
    <cellStyle name="Normal 32 5 6 2" xfId="30695" xr:uid="{00000000-0005-0000-0000-0000F5750000}"/>
    <cellStyle name="Normal 32 5 6 3" xfId="30696" xr:uid="{00000000-0005-0000-0000-0000F6750000}"/>
    <cellStyle name="Normal 32 5 7" xfId="30697" xr:uid="{00000000-0005-0000-0000-0000F7750000}"/>
    <cellStyle name="Normal 32 5 7 2" xfId="30698" xr:uid="{00000000-0005-0000-0000-0000F8750000}"/>
    <cellStyle name="Normal 32 5 8" xfId="30699" xr:uid="{00000000-0005-0000-0000-0000F9750000}"/>
    <cellStyle name="Normal 32 5 9" xfId="30700" xr:uid="{00000000-0005-0000-0000-0000FA750000}"/>
    <cellStyle name="Normal 32 5_Age_Gender" xfId="30701" xr:uid="{00000000-0005-0000-0000-0000FB750000}"/>
    <cellStyle name="Normal 32 6" xfId="440" xr:uid="{00000000-0005-0000-0000-0000FC750000}"/>
    <cellStyle name="Normal 32 6 10" xfId="30702" xr:uid="{00000000-0005-0000-0000-0000FD750000}"/>
    <cellStyle name="Normal 32 6 11" xfId="30703" xr:uid="{00000000-0005-0000-0000-0000FE750000}"/>
    <cellStyle name="Normal 32 6 12" xfId="30704" xr:uid="{00000000-0005-0000-0000-0000FF750000}"/>
    <cellStyle name="Normal 32 6 2" xfId="30705" xr:uid="{00000000-0005-0000-0000-000000760000}"/>
    <cellStyle name="Normal 32 6 2 10" xfId="30706" xr:uid="{00000000-0005-0000-0000-000001760000}"/>
    <cellStyle name="Normal 32 6 2 2" xfId="30707" xr:uid="{00000000-0005-0000-0000-000002760000}"/>
    <cellStyle name="Normal 32 6 2 2 2" xfId="30708" xr:uid="{00000000-0005-0000-0000-000003760000}"/>
    <cellStyle name="Normal 32 6 2 2 2 2" xfId="30709" xr:uid="{00000000-0005-0000-0000-000004760000}"/>
    <cellStyle name="Normal 32 6 2 2 2 2 2" xfId="30710" xr:uid="{00000000-0005-0000-0000-000005760000}"/>
    <cellStyle name="Normal 32 6 2 2 2 2 3" xfId="30711" xr:uid="{00000000-0005-0000-0000-000006760000}"/>
    <cellStyle name="Normal 32 6 2 2 2 3" xfId="30712" xr:uid="{00000000-0005-0000-0000-000007760000}"/>
    <cellStyle name="Normal 32 6 2 2 3" xfId="30713" xr:uid="{00000000-0005-0000-0000-000008760000}"/>
    <cellStyle name="Normal 32 6 2 2 3 2" xfId="30714" xr:uid="{00000000-0005-0000-0000-000009760000}"/>
    <cellStyle name="Normal 32 6 2 2 3 3" xfId="30715" xr:uid="{00000000-0005-0000-0000-00000A760000}"/>
    <cellStyle name="Normal 32 6 2 2 4" xfId="30716" xr:uid="{00000000-0005-0000-0000-00000B760000}"/>
    <cellStyle name="Normal 32 6 2 2 5" xfId="30717" xr:uid="{00000000-0005-0000-0000-00000C760000}"/>
    <cellStyle name="Normal 32 6 2 2 6" xfId="30718" xr:uid="{00000000-0005-0000-0000-00000D760000}"/>
    <cellStyle name="Normal 32 6 2 3" xfId="30719" xr:uid="{00000000-0005-0000-0000-00000E760000}"/>
    <cellStyle name="Normal 32 6 2 3 2" xfId="30720" xr:uid="{00000000-0005-0000-0000-00000F760000}"/>
    <cellStyle name="Normal 32 6 2 3 2 2" xfId="30721" xr:uid="{00000000-0005-0000-0000-000010760000}"/>
    <cellStyle name="Normal 32 6 2 3 2 3" xfId="30722" xr:uid="{00000000-0005-0000-0000-000011760000}"/>
    <cellStyle name="Normal 32 6 2 3 3" xfId="30723" xr:uid="{00000000-0005-0000-0000-000012760000}"/>
    <cellStyle name="Normal 32 6 2 4" xfId="30724" xr:uid="{00000000-0005-0000-0000-000013760000}"/>
    <cellStyle name="Normal 32 6 2 4 2" xfId="30725" xr:uid="{00000000-0005-0000-0000-000014760000}"/>
    <cellStyle name="Normal 32 6 2 4 3" xfId="30726" xr:uid="{00000000-0005-0000-0000-000015760000}"/>
    <cellStyle name="Normal 32 6 2 5" xfId="30727" xr:uid="{00000000-0005-0000-0000-000016760000}"/>
    <cellStyle name="Normal 32 6 2 5 2" xfId="30728" xr:uid="{00000000-0005-0000-0000-000017760000}"/>
    <cellStyle name="Normal 32 6 2 6" xfId="30729" xr:uid="{00000000-0005-0000-0000-000018760000}"/>
    <cellStyle name="Normal 32 6 2 7" xfId="30730" xr:uid="{00000000-0005-0000-0000-000019760000}"/>
    <cellStyle name="Normal 32 6 2 8" xfId="30731" xr:uid="{00000000-0005-0000-0000-00001A760000}"/>
    <cellStyle name="Normal 32 6 2 9" xfId="30732" xr:uid="{00000000-0005-0000-0000-00001B760000}"/>
    <cellStyle name="Normal 32 6 2_Age_Gender" xfId="30733" xr:uid="{00000000-0005-0000-0000-00001C760000}"/>
    <cellStyle name="Normal 32 6 3" xfId="30734" xr:uid="{00000000-0005-0000-0000-00001D760000}"/>
    <cellStyle name="Normal 32 6 3 2" xfId="30735" xr:uid="{00000000-0005-0000-0000-00001E760000}"/>
    <cellStyle name="Normal 32 6 3 2 2" xfId="30736" xr:uid="{00000000-0005-0000-0000-00001F760000}"/>
    <cellStyle name="Normal 32 6 3 2 2 2" xfId="30737" xr:uid="{00000000-0005-0000-0000-000020760000}"/>
    <cellStyle name="Normal 32 6 3 2 2 3" xfId="30738" xr:uid="{00000000-0005-0000-0000-000021760000}"/>
    <cellStyle name="Normal 32 6 3 2 3" xfId="30739" xr:uid="{00000000-0005-0000-0000-000022760000}"/>
    <cellStyle name="Normal 32 6 3 3" xfId="30740" xr:uid="{00000000-0005-0000-0000-000023760000}"/>
    <cellStyle name="Normal 32 6 3 3 2" xfId="30741" xr:uid="{00000000-0005-0000-0000-000024760000}"/>
    <cellStyle name="Normal 32 6 3 3 3" xfId="30742" xr:uid="{00000000-0005-0000-0000-000025760000}"/>
    <cellStyle name="Normal 32 6 3 4" xfId="30743" xr:uid="{00000000-0005-0000-0000-000026760000}"/>
    <cellStyle name="Normal 32 6 3 5" xfId="30744" xr:uid="{00000000-0005-0000-0000-000027760000}"/>
    <cellStyle name="Normal 32 6 3 6" xfId="30745" xr:uid="{00000000-0005-0000-0000-000028760000}"/>
    <cellStyle name="Normal 32 6 4" xfId="30746" xr:uid="{00000000-0005-0000-0000-000029760000}"/>
    <cellStyle name="Normal 32 6 4 2" xfId="30747" xr:uid="{00000000-0005-0000-0000-00002A760000}"/>
    <cellStyle name="Normal 32 6 4 2 2" xfId="30748" xr:uid="{00000000-0005-0000-0000-00002B760000}"/>
    <cellStyle name="Normal 32 6 4 2 3" xfId="30749" xr:uid="{00000000-0005-0000-0000-00002C760000}"/>
    <cellStyle name="Normal 32 6 4 3" xfId="30750" xr:uid="{00000000-0005-0000-0000-00002D760000}"/>
    <cellStyle name="Normal 32 6 4 4" xfId="30751" xr:uid="{00000000-0005-0000-0000-00002E760000}"/>
    <cellStyle name="Normal 32 6 4 5" xfId="30752" xr:uid="{00000000-0005-0000-0000-00002F760000}"/>
    <cellStyle name="Normal 32 6 5" xfId="30753" xr:uid="{00000000-0005-0000-0000-000030760000}"/>
    <cellStyle name="Normal 32 6 5 2" xfId="30754" xr:uid="{00000000-0005-0000-0000-000031760000}"/>
    <cellStyle name="Normal 32 6 5 2 2" xfId="30755" xr:uid="{00000000-0005-0000-0000-000032760000}"/>
    <cellStyle name="Normal 32 6 5 2 3" xfId="30756" xr:uid="{00000000-0005-0000-0000-000033760000}"/>
    <cellStyle name="Normal 32 6 5 3" xfId="30757" xr:uid="{00000000-0005-0000-0000-000034760000}"/>
    <cellStyle name="Normal 32 6 6" xfId="30758" xr:uid="{00000000-0005-0000-0000-000035760000}"/>
    <cellStyle name="Normal 32 6 6 2" xfId="30759" xr:uid="{00000000-0005-0000-0000-000036760000}"/>
    <cellStyle name="Normal 32 6 6 3" xfId="30760" xr:uid="{00000000-0005-0000-0000-000037760000}"/>
    <cellStyle name="Normal 32 6 7" xfId="30761" xr:uid="{00000000-0005-0000-0000-000038760000}"/>
    <cellStyle name="Normal 32 6 7 2" xfId="30762" xr:uid="{00000000-0005-0000-0000-000039760000}"/>
    <cellStyle name="Normal 32 6 8" xfId="30763" xr:uid="{00000000-0005-0000-0000-00003A760000}"/>
    <cellStyle name="Normal 32 6 9" xfId="30764" xr:uid="{00000000-0005-0000-0000-00003B760000}"/>
    <cellStyle name="Normal 32 6_Age_Gender" xfId="30765" xr:uid="{00000000-0005-0000-0000-00003C760000}"/>
    <cellStyle name="Normal 32 7" xfId="441" xr:uid="{00000000-0005-0000-0000-00003D760000}"/>
    <cellStyle name="Normal 32 7 10" xfId="30766" xr:uid="{00000000-0005-0000-0000-00003E760000}"/>
    <cellStyle name="Normal 32 7 11" xfId="30767" xr:uid="{00000000-0005-0000-0000-00003F760000}"/>
    <cellStyle name="Normal 32 7 12" xfId="30768" xr:uid="{00000000-0005-0000-0000-000040760000}"/>
    <cellStyle name="Normal 32 7 2" xfId="30769" xr:uid="{00000000-0005-0000-0000-000041760000}"/>
    <cellStyle name="Normal 32 7 2 10" xfId="30770" xr:uid="{00000000-0005-0000-0000-000042760000}"/>
    <cellStyle name="Normal 32 7 2 2" xfId="30771" xr:uid="{00000000-0005-0000-0000-000043760000}"/>
    <cellStyle name="Normal 32 7 2 2 2" xfId="30772" xr:uid="{00000000-0005-0000-0000-000044760000}"/>
    <cellStyle name="Normal 32 7 2 2 2 2" xfId="30773" xr:uid="{00000000-0005-0000-0000-000045760000}"/>
    <cellStyle name="Normal 32 7 2 2 2 2 2" xfId="30774" xr:uid="{00000000-0005-0000-0000-000046760000}"/>
    <cellStyle name="Normal 32 7 2 2 2 2 3" xfId="30775" xr:uid="{00000000-0005-0000-0000-000047760000}"/>
    <cellStyle name="Normal 32 7 2 2 2 3" xfId="30776" xr:uid="{00000000-0005-0000-0000-000048760000}"/>
    <cellStyle name="Normal 32 7 2 2 3" xfId="30777" xr:uid="{00000000-0005-0000-0000-000049760000}"/>
    <cellStyle name="Normal 32 7 2 2 3 2" xfId="30778" xr:uid="{00000000-0005-0000-0000-00004A760000}"/>
    <cellStyle name="Normal 32 7 2 2 3 3" xfId="30779" xr:uid="{00000000-0005-0000-0000-00004B760000}"/>
    <cellStyle name="Normal 32 7 2 2 4" xfId="30780" xr:uid="{00000000-0005-0000-0000-00004C760000}"/>
    <cellStyle name="Normal 32 7 2 2 5" xfId="30781" xr:uid="{00000000-0005-0000-0000-00004D760000}"/>
    <cellStyle name="Normal 32 7 2 2 6" xfId="30782" xr:uid="{00000000-0005-0000-0000-00004E760000}"/>
    <cellStyle name="Normal 32 7 2 3" xfId="30783" xr:uid="{00000000-0005-0000-0000-00004F760000}"/>
    <cellStyle name="Normal 32 7 2 3 2" xfId="30784" xr:uid="{00000000-0005-0000-0000-000050760000}"/>
    <cellStyle name="Normal 32 7 2 3 2 2" xfId="30785" xr:uid="{00000000-0005-0000-0000-000051760000}"/>
    <cellStyle name="Normal 32 7 2 3 2 3" xfId="30786" xr:uid="{00000000-0005-0000-0000-000052760000}"/>
    <cellStyle name="Normal 32 7 2 3 3" xfId="30787" xr:uid="{00000000-0005-0000-0000-000053760000}"/>
    <cellStyle name="Normal 32 7 2 4" xfId="30788" xr:uid="{00000000-0005-0000-0000-000054760000}"/>
    <cellStyle name="Normal 32 7 2 4 2" xfId="30789" xr:uid="{00000000-0005-0000-0000-000055760000}"/>
    <cellStyle name="Normal 32 7 2 4 3" xfId="30790" xr:uid="{00000000-0005-0000-0000-000056760000}"/>
    <cellStyle name="Normal 32 7 2 5" xfId="30791" xr:uid="{00000000-0005-0000-0000-000057760000}"/>
    <cellStyle name="Normal 32 7 2 5 2" xfId="30792" xr:uid="{00000000-0005-0000-0000-000058760000}"/>
    <cellStyle name="Normal 32 7 2 6" xfId="30793" xr:uid="{00000000-0005-0000-0000-000059760000}"/>
    <cellStyle name="Normal 32 7 2 7" xfId="30794" xr:uid="{00000000-0005-0000-0000-00005A760000}"/>
    <cellStyle name="Normal 32 7 2 8" xfId="30795" xr:uid="{00000000-0005-0000-0000-00005B760000}"/>
    <cellStyle name="Normal 32 7 2 9" xfId="30796" xr:uid="{00000000-0005-0000-0000-00005C760000}"/>
    <cellStyle name="Normal 32 7 2_Age_Gender" xfId="30797" xr:uid="{00000000-0005-0000-0000-00005D760000}"/>
    <cellStyle name="Normal 32 7 3" xfId="30798" xr:uid="{00000000-0005-0000-0000-00005E760000}"/>
    <cellStyle name="Normal 32 7 3 2" xfId="30799" xr:uid="{00000000-0005-0000-0000-00005F760000}"/>
    <cellStyle name="Normal 32 7 3 2 2" xfId="30800" xr:uid="{00000000-0005-0000-0000-000060760000}"/>
    <cellStyle name="Normal 32 7 3 2 2 2" xfId="30801" xr:uid="{00000000-0005-0000-0000-000061760000}"/>
    <cellStyle name="Normal 32 7 3 2 2 3" xfId="30802" xr:uid="{00000000-0005-0000-0000-000062760000}"/>
    <cellStyle name="Normal 32 7 3 2 3" xfId="30803" xr:uid="{00000000-0005-0000-0000-000063760000}"/>
    <cellStyle name="Normal 32 7 3 3" xfId="30804" xr:uid="{00000000-0005-0000-0000-000064760000}"/>
    <cellStyle name="Normal 32 7 3 3 2" xfId="30805" xr:uid="{00000000-0005-0000-0000-000065760000}"/>
    <cellStyle name="Normal 32 7 3 3 3" xfId="30806" xr:uid="{00000000-0005-0000-0000-000066760000}"/>
    <cellStyle name="Normal 32 7 3 4" xfId="30807" xr:uid="{00000000-0005-0000-0000-000067760000}"/>
    <cellStyle name="Normal 32 7 3 5" xfId="30808" xr:uid="{00000000-0005-0000-0000-000068760000}"/>
    <cellStyle name="Normal 32 7 3 6" xfId="30809" xr:uid="{00000000-0005-0000-0000-000069760000}"/>
    <cellStyle name="Normal 32 7 4" xfId="30810" xr:uid="{00000000-0005-0000-0000-00006A760000}"/>
    <cellStyle name="Normal 32 7 4 2" xfId="30811" xr:uid="{00000000-0005-0000-0000-00006B760000}"/>
    <cellStyle name="Normal 32 7 4 2 2" xfId="30812" xr:uid="{00000000-0005-0000-0000-00006C760000}"/>
    <cellStyle name="Normal 32 7 4 2 3" xfId="30813" xr:uid="{00000000-0005-0000-0000-00006D760000}"/>
    <cellStyle name="Normal 32 7 4 3" xfId="30814" xr:uid="{00000000-0005-0000-0000-00006E760000}"/>
    <cellStyle name="Normal 32 7 4 4" xfId="30815" xr:uid="{00000000-0005-0000-0000-00006F760000}"/>
    <cellStyle name="Normal 32 7 4 5" xfId="30816" xr:uid="{00000000-0005-0000-0000-000070760000}"/>
    <cellStyle name="Normal 32 7 5" xfId="30817" xr:uid="{00000000-0005-0000-0000-000071760000}"/>
    <cellStyle name="Normal 32 7 5 2" xfId="30818" xr:uid="{00000000-0005-0000-0000-000072760000}"/>
    <cellStyle name="Normal 32 7 5 2 2" xfId="30819" xr:uid="{00000000-0005-0000-0000-000073760000}"/>
    <cellStyle name="Normal 32 7 5 2 3" xfId="30820" xr:uid="{00000000-0005-0000-0000-000074760000}"/>
    <cellStyle name="Normal 32 7 5 3" xfId="30821" xr:uid="{00000000-0005-0000-0000-000075760000}"/>
    <cellStyle name="Normal 32 7 6" xfId="30822" xr:uid="{00000000-0005-0000-0000-000076760000}"/>
    <cellStyle name="Normal 32 7 6 2" xfId="30823" xr:uid="{00000000-0005-0000-0000-000077760000}"/>
    <cellStyle name="Normal 32 7 6 3" xfId="30824" xr:uid="{00000000-0005-0000-0000-000078760000}"/>
    <cellStyle name="Normal 32 7 7" xfId="30825" xr:uid="{00000000-0005-0000-0000-000079760000}"/>
    <cellStyle name="Normal 32 7 7 2" xfId="30826" xr:uid="{00000000-0005-0000-0000-00007A760000}"/>
    <cellStyle name="Normal 32 7 8" xfId="30827" xr:uid="{00000000-0005-0000-0000-00007B760000}"/>
    <cellStyle name="Normal 32 7 9" xfId="30828" xr:uid="{00000000-0005-0000-0000-00007C760000}"/>
    <cellStyle name="Normal 32 7_Age_Gender" xfId="30829" xr:uid="{00000000-0005-0000-0000-00007D760000}"/>
    <cellStyle name="Normal 32 8" xfId="442" xr:uid="{00000000-0005-0000-0000-00007E760000}"/>
    <cellStyle name="Normal 32 8 10" xfId="30830" xr:uid="{00000000-0005-0000-0000-00007F760000}"/>
    <cellStyle name="Normal 32 8 11" xfId="30831" xr:uid="{00000000-0005-0000-0000-000080760000}"/>
    <cellStyle name="Normal 32 8 12" xfId="30832" xr:uid="{00000000-0005-0000-0000-000081760000}"/>
    <cellStyle name="Normal 32 8 2" xfId="30833" xr:uid="{00000000-0005-0000-0000-000082760000}"/>
    <cellStyle name="Normal 32 8 2 10" xfId="30834" xr:uid="{00000000-0005-0000-0000-000083760000}"/>
    <cellStyle name="Normal 32 8 2 2" xfId="30835" xr:uid="{00000000-0005-0000-0000-000084760000}"/>
    <cellStyle name="Normal 32 8 2 2 2" xfId="30836" xr:uid="{00000000-0005-0000-0000-000085760000}"/>
    <cellStyle name="Normal 32 8 2 2 2 2" xfId="30837" xr:uid="{00000000-0005-0000-0000-000086760000}"/>
    <cellStyle name="Normal 32 8 2 2 2 2 2" xfId="30838" xr:uid="{00000000-0005-0000-0000-000087760000}"/>
    <cellStyle name="Normal 32 8 2 2 2 2 3" xfId="30839" xr:uid="{00000000-0005-0000-0000-000088760000}"/>
    <cellStyle name="Normal 32 8 2 2 2 3" xfId="30840" xr:uid="{00000000-0005-0000-0000-000089760000}"/>
    <cellStyle name="Normal 32 8 2 2 3" xfId="30841" xr:uid="{00000000-0005-0000-0000-00008A760000}"/>
    <cellStyle name="Normal 32 8 2 2 3 2" xfId="30842" xr:uid="{00000000-0005-0000-0000-00008B760000}"/>
    <cellStyle name="Normal 32 8 2 2 3 3" xfId="30843" xr:uid="{00000000-0005-0000-0000-00008C760000}"/>
    <cellStyle name="Normal 32 8 2 2 4" xfId="30844" xr:uid="{00000000-0005-0000-0000-00008D760000}"/>
    <cellStyle name="Normal 32 8 2 2 5" xfId="30845" xr:uid="{00000000-0005-0000-0000-00008E760000}"/>
    <cellStyle name="Normal 32 8 2 2 6" xfId="30846" xr:uid="{00000000-0005-0000-0000-00008F760000}"/>
    <cellStyle name="Normal 32 8 2 3" xfId="30847" xr:uid="{00000000-0005-0000-0000-000090760000}"/>
    <cellStyle name="Normal 32 8 2 3 2" xfId="30848" xr:uid="{00000000-0005-0000-0000-000091760000}"/>
    <cellStyle name="Normal 32 8 2 3 2 2" xfId="30849" xr:uid="{00000000-0005-0000-0000-000092760000}"/>
    <cellStyle name="Normal 32 8 2 3 2 3" xfId="30850" xr:uid="{00000000-0005-0000-0000-000093760000}"/>
    <cellStyle name="Normal 32 8 2 3 3" xfId="30851" xr:uid="{00000000-0005-0000-0000-000094760000}"/>
    <cellStyle name="Normal 32 8 2 4" xfId="30852" xr:uid="{00000000-0005-0000-0000-000095760000}"/>
    <cellStyle name="Normal 32 8 2 4 2" xfId="30853" xr:uid="{00000000-0005-0000-0000-000096760000}"/>
    <cellStyle name="Normal 32 8 2 4 3" xfId="30854" xr:uid="{00000000-0005-0000-0000-000097760000}"/>
    <cellStyle name="Normal 32 8 2 5" xfId="30855" xr:uid="{00000000-0005-0000-0000-000098760000}"/>
    <cellStyle name="Normal 32 8 2 5 2" xfId="30856" xr:uid="{00000000-0005-0000-0000-000099760000}"/>
    <cellStyle name="Normal 32 8 2 6" xfId="30857" xr:uid="{00000000-0005-0000-0000-00009A760000}"/>
    <cellStyle name="Normal 32 8 2 7" xfId="30858" xr:uid="{00000000-0005-0000-0000-00009B760000}"/>
    <cellStyle name="Normal 32 8 2 8" xfId="30859" xr:uid="{00000000-0005-0000-0000-00009C760000}"/>
    <cellStyle name="Normal 32 8 2 9" xfId="30860" xr:uid="{00000000-0005-0000-0000-00009D760000}"/>
    <cellStyle name="Normal 32 8 2_Age_Gender" xfId="30861" xr:uid="{00000000-0005-0000-0000-00009E760000}"/>
    <cellStyle name="Normal 32 8 3" xfId="30862" xr:uid="{00000000-0005-0000-0000-00009F760000}"/>
    <cellStyle name="Normal 32 8 3 2" xfId="30863" xr:uid="{00000000-0005-0000-0000-0000A0760000}"/>
    <cellStyle name="Normal 32 8 3 2 2" xfId="30864" xr:uid="{00000000-0005-0000-0000-0000A1760000}"/>
    <cellStyle name="Normal 32 8 3 2 2 2" xfId="30865" xr:uid="{00000000-0005-0000-0000-0000A2760000}"/>
    <cellStyle name="Normal 32 8 3 2 2 3" xfId="30866" xr:uid="{00000000-0005-0000-0000-0000A3760000}"/>
    <cellStyle name="Normal 32 8 3 2 3" xfId="30867" xr:uid="{00000000-0005-0000-0000-0000A4760000}"/>
    <cellStyle name="Normal 32 8 3 3" xfId="30868" xr:uid="{00000000-0005-0000-0000-0000A5760000}"/>
    <cellStyle name="Normal 32 8 3 3 2" xfId="30869" xr:uid="{00000000-0005-0000-0000-0000A6760000}"/>
    <cellStyle name="Normal 32 8 3 3 3" xfId="30870" xr:uid="{00000000-0005-0000-0000-0000A7760000}"/>
    <cellStyle name="Normal 32 8 3 4" xfId="30871" xr:uid="{00000000-0005-0000-0000-0000A8760000}"/>
    <cellStyle name="Normal 32 8 3 5" xfId="30872" xr:uid="{00000000-0005-0000-0000-0000A9760000}"/>
    <cellStyle name="Normal 32 8 3 6" xfId="30873" xr:uid="{00000000-0005-0000-0000-0000AA760000}"/>
    <cellStyle name="Normal 32 8 4" xfId="30874" xr:uid="{00000000-0005-0000-0000-0000AB760000}"/>
    <cellStyle name="Normal 32 8 4 2" xfId="30875" xr:uid="{00000000-0005-0000-0000-0000AC760000}"/>
    <cellStyle name="Normal 32 8 4 2 2" xfId="30876" xr:uid="{00000000-0005-0000-0000-0000AD760000}"/>
    <cellStyle name="Normal 32 8 4 2 3" xfId="30877" xr:uid="{00000000-0005-0000-0000-0000AE760000}"/>
    <cellStyle name="Normal 32 8 4 3" xfId="30878" xr:uid="{00000000-0005-0000-0000-0000AF760000}"/>
    <cellStyle name="Normal 32 8 4 4" xfId="30879" xr:uid="{00000000-0005-0000-0000-0000B0760000}"/>
    <cellStyle name="Normal 32 8 4 5" xfId="30880" xr:uid="{00000000-0005-0000-0000-0000B1760000}"/>
    <cellStyle name="Normal 32 8 5" xfId="30881" xr:uid="{00000000-0005-0000-0000-0000B2760000}"/>
    <cellStyle name="Normal 32 8 5 2" xfId="30882" xr:uid="{00000000-0005-0000-0000-0000B3760000}"/>
    <cellStyle name="Normal 32 8 5 2 2" xfId="30883" xr:uid="{00000000-0005-0000-0000-0000B4760000}"/>
    <cellStyle name="Normal 32 8 5 2 3" xfId="30884" xr:uid="{00000000-0005-0000-0000-0000B5760000}"/>
    <cellStyle name="Normal 32 8 5 3" xfId="30885" xr:uid="{00000000-0005-0000-0000-0000B6760000}"/>
    <cellStyle name="Normal 32 8 6" xfId="30886" xr:uid="{00000000-0005-0000-0000-0000B7760000}"/>
    <cellStyle name="Normal 32 8 6 2" xfId="30887" xr:uid="{00000000-0005-0000-0000-0000B8760000}"/>
    <cellStyle name="Normal 32 8 6 3" xfId="30888" xr:uid="{00000000-0005-0000-0000-0000B9760000}"/>
    <cellStyle name="Normal 32 8 7" xfId="30889" xr:uid="{00000000-0005-0000-0000-0000BA760000}"/>
    <cellStyle name="Normal 32 8 7 2" xfId="30890" xr:uid="{00000000-0005-0000-0000-0000BB760000}"/>
    <cellStyle name="Normal 32 8 8" xfId="30891" xr:uid="{00000000-0005-0000-0000-0000BC760000}"/>
    <cellStyle name="Normal 32 8 9" xfId="30892" xr:uid="{00000000-0005-0000-0000-0000BD760000}"/>
    <cellStyle name="Normal 32 8_Age_Gender" xfId="30893" xr:uid="{00000000-0005-0000-0000-0000BE760000}"/>
    <cellStyle name="Normal 32 9" xfId="443" xr:uid="{00000000-0005-0000-0000-0000BF760000}"/>
    <cellStyle name="Normal 32 9 10" xfId="30894" xr:uid="{00000000-0005-0000-0000-0000C0760000}"/>
    <cellStyle name="Normal 32 9 11" xfId="30895" xr:uid="{00000000-0005-0000-0000-0000C1760000}"/>
    <cellStyle name="Normal 32 9 12" xfId="30896" xr:uid="{00000000-0005-0000-0000-0000C2760000}"/>
    <cellStyle name="Normal 32 9 2" xfId="30897" xr:uid="{00000000-0005-0000-0000-0000C3760000}"/>
    <cellStyle name="Normal 32 9 2 10" xfId="30898" xr:uid="{00000000-0005-0000-0000-0000C4760000}"/>
    <cellStyle name="Normal 32 9 2 2" xfId="30899" xr:uid="{00000000-0005-0000-0000-0000C5760000}"/>
    <cellStyle name="Normal 32 9 2 2 2" xfId="30900" xr:uid="{00000000-0005-0000-0000-0000C6760000}"/>
    <cellStyle name="Normal 32 9 2 2 2 2" xfId="30901" xr:uid="{00000000-0005-0000-0000-0000C7760000}"/>
    <cellStyle name="Normal 32 9 2 2 2 2 2" xfId="30902" xr:uid="{00000000-0005-0000-0000-0000C8760000}"/>
    <cellStyle name="Normal 32 9 2 2 2 2 3" xfId="30903" xr:uid="{00000000-0005-0000-0000-0000C9760000}"/>
    <cellStyle name="Normal 32 9 2 2 2 3" xfId="30904" xr:uid="{00000000-0005-0000-0000-0000CA760000}"/>
    <cellStyle name="Normal 32 9 2 2 3" xfId="30905" xr:uid="{00000000-0005-0000-0000-0000CB760000}"/>
    <cellStyle name="Normal 32 9 2 2 3 2" xfId="30906" xr:uid="{00000000-0005-0000-0000-0000CC760000}"/>
    <cellStyle name="Normal 32 9 2 2 3 3" xfId="30907" xr:uid="{00000000-0005-0000-0000-0000CD760000}"/>
    <cellStyle name="Normal 32 9 2 2 4" xfId="30908" xr:uid="{00000000-0005-0000-0000-0000CE760000}"/>
    <cellStyle name="Normal 32 9 2 2 5" xfId="30909" xr:uid="{00000000-0005-0000-0000-0000CF760000}"/>
    <cellStyle name="Normal 32 9 2 2 6" xfId="30910" xr:uid="{00000000-0005-0000-0000-0000D0760000}"/>
    <cellStyle name="Normal 32 9 2 3" xfId="30911" xr:uid="{00000000-0005-0000-0000-0000D1760000}"/>
    <cellStyle name="Normal 32 9 2 3 2" xfId="30912" xr:uid="{00000000-0005-0000-0000-0000D2760000}"/>
    <cellStyle name="Normal 32 9 2 3 2 2" xfId="30913" xr:uid="{00000000-0005-0000-0000-0000D3760000}"/>
    <cellStyle name="Normal 32 9 2 3 2 3" xfId="30914" xr:uid="{00000000-0005-0000-0000-0000D4760000}"/>
    <cellStyle name="Normal 32 9 2 3 3" xfId="30915" xr:uid="{00000000-0005-0000-0000-0000D5760000}"/>
    <cellStyle name="Normal 32 9 2 4" xfId="30916" xr:uid="{00000000-0005-0000-0000-0000D6760000}"/>
    <cellStyle name="Normal 32 9 2 4 2" xfId="30917" xr:uid="{00000000-0005-0000-0000-0000D7760000}"/>
    <cellStyle name="Normal 32 9 2 4 3" xfId="30918" xr:uid="{00000000-0005-0000-0000-0000D8760000}"/>
    <cellStyle name="Normal 32 9 2 5" xfId="30919" xr:uid="{00000000-0005-0000-0000-0000D9760000}"/>
    <cellStyle name="Normal 32 9 2 5 2" xfId="30920" xr:uid="{00000000-0005-0000-0000-0000DA760000}"/>
    <cellStyle name="Normal 32 9 2 6" xfId="30921" xr:uid="{00000000-0005-0000-0000-0000DB760000}"/>
    <cellStyle name="Normal 32 9 2 7" xfId="30922" xr:uid="{00000000-0005-0000-0000-0000DC760000}"/>
    <cellStyle name="Normal 32 9 2 8" xfId="30923" xr:uid="{00000000-0005-0000-0000-0000DD760000}"/>
    <cellStyle name="Normal 32 9 2 9" xfId="30924" xr:uid="{00000000-0005-0000-0000-0000DE760000}"/>
    <cellStyle name="Normal 32 9 2_Age_Gender" xfId="30925" xr:uid="{00000000-0005-0000-0000-0000DF760000}"/>
    <cellStyle name="Normal 32 9 3" xfId="30926" xr:uid="{00000000-0005-0000-0000-0000E0760000}"/>
    <cellStyle name="Normal 32 9 3 2" xfId="30927" xr:uid="{00000000-0005-0000-0000-0000E1760000}"/>
    <cellStyle name="Normal 32 9 3 2 2" xfId="30928" xr:uid="{00000000-0005-0000-0000-0000E2760000}"/>
    <cellStyle name="Normal 32 9 3 2 2 2" xfId="30929" xr:uid="{00000000-0005-0000-0000-0000E3760000}"/>
    <cellStyle name="Normal 32 9 3 2 2 3" xfId="30930" xr:uid="{00000000-0005-0000-0000-0000E4760000}"/>
    <cellStyle name="Normal 32 9 3 2 3" xfId="30931" xr:uid="{00000000-0005-0000-0000-0000E5760000}"/>
    <cellStyle name="Normal 32 9 3 3" xfId="30932" xr:uid="{00000000-0005-0000-0000-0000E6760000}"/>
    <cellStyle name="Normal 32 9 3 3 2" xfId="30933" xr:uid="{00000000-0005-0000-0000-0000E7760000}"/>
    <cellStyle name="Normal 32 9 3 3 3" xfId="30934" xr:uid="{00000000-0005-0000-0000-0000E8760000}"/>
    <cellStyle name="Normal 32 9 3 4" xfId="30935" xr:uid="{00000000-0005-0000-0000-0000E9760000}"/>
    <cellStyle name="Normal 32 9 3 5" xfId="30936" xr:uid="{00000000-0005-0000-0000-0000EA760000}"/>
    <cellStyle name="Normal 32 9 3 6" xfId="30937" xr:uid="{00000000-0005-0000-0000-0000EB760000}"/>
    <cellStyle name="Normal 32 9 4" xfId="30938" xr:uid="{00000000-0005-0000-0000-0000EC760000}"/>
    <cellStyle name="Normal 32 9 4 2" xfId="30939" xr:uid="{00000000-0005-0000-0000-0000ED760000}"/>
    <cellStyle name="Normal 32 9 4 2 2" xfId="30940" xr:uid="{00000000-0005-0000-0000-0000EE760000}"/>
    <cellStyle name="Normal 32 9 4 2 3" xfId="30941" xr:uid="{00000000-0005-0000-0000-0000EF760000}"/>
    <cellStyle name="Normal 32 9 4 3" xfId="30942" xr:uid="{00000000-0005-0000-0000-0000F0760000}"/>
    <cellStyle name="Normal 32 9 4 4" xfId="30943" xr:uid="{00000000-0005-0000-0000-0000F1760000}"/>
    <cellStyle name="Normal 32 9 4 5" xfId="30944" xr:uid="{00000000-0005-0000-0000-0000F2760000}"/>
    <cellStyle name="Normal 32 9 5" xfId="30945" xr:uid="{00000000-0005-0000-0000-0000F3760000}"/>
    <cellStyle name="Normal 32 9 5 2" xfId="30946" xr:uid="{00000000-0005-0000-0000-0000F4760000}"/>
    <cellStyle name="Normal 32 9 5 2 2" xfId="30947" xr:uid="{00000000-0005-0000-0000-0000F5760000}"/>
    <cellStyle name="Normal 32 9 5 2 3" xfId="30948" xr:uid="{00000000-0005-0000-0000-0000F6760000}"/>
    <cellStyle name="Normal 32 9 5 3" xfId="30949" xr:uid="{00000000-0005-0000-0000-0000F7760000}"/>
    <cellStyle name="Normal 32 9 6" xfId="30950" xr:uid="{00000000-0005-0000-0000-0000F8760000}"/>
    <cellStyle name="Normal 32 9 6 2" xfId="30951" xr:uid="{00000000-0005-0000-0000-0000F9760000}"/>
    <cellStyle name="Normal 32 9 6 3" xfId="30952" xr:uid="{00000000-0005-0000-0000-0000FA760000}"/>
    <cellStyle name="Normal 32 9 7" xfId="30953" xr:uid="{00000000-0005-0000-0000-0000FB760000}"/>
    <cellStyle name="Normal 32 9 7 2" xfId="30954" xr:uid="{00000000-0005-0000-0000-0000FC760000}"/>
    <cellStyle name="Normal 32 9 8" xfId="30955" xr:uid="{00000000-0005-0000-0000-0000FD760000}"/>
    <cellStyle name="Normal 32 9 9" xfId="30956" xr:uid="{00000000-0005-0000-0000-0000FE760000}"/>
    <cellStyle name="Normal 32 9_Age_Gender" xfId="30957" xr:uid="{00000000-0005-0000-0000-0000FF760000}"/>
    <cellStyle name="Normal 32_Age_Gender" xfId="30958" xr:uid="{00000000-0005-0000-0000-000000770000}"/>
    <cellStyle name="Normal 320" xfId="30959" xr:uid="{00000000-0005-0000-0000-000001770000}"/>
    <cellStyle name="Normal 321" xfId="30960" xr:uid="{00000000-0005-0000-0000-000002770000}"/>
    <cellStyle name="Normal 322" xfId="30961" xr:uid="{00000000-0005-0000-0000-000003770000}"/>
    <cellStyle name="Normal 323" xfId="30962" xr:uid="{00000000-0005-0000-0000-000004770000}"/>
    <cellStyle name="Normal 324" xfId="30963" xr:uid="{00000000-0005-0000-0000-000005770000}"/>
    <cellStyle name="Normal 325" xfId="30964" xr:uid="{00000000-0005-0000-0000-000006770000}"/>
    <cellStyle name="Normal 326" xfId="30965" xr:uid="{00000000-0005-0000-0000-000007770000}"/>
    <cellStyle name="Normal 327" xfId="30966" xr:uid="{00000000-0005-0000-0000-000008770000}"/>
    <cellStyle name="Normal 328" xfId="30967" xr:uid="{00000000-0005-0000-0000-000009770000}"/>
    <cellStyle name="Normal 329" xfId="30968" xr:uid="{00000000-0005-0000-0000-00000A770000}"/>
    <cellStyle name="Normal 33" xfId="1551" xr:uid="{00000000-0005-0000-0000-00000B770000}"/>
    <cellStyle name="Normal 33 10" xfId="30969" xr:uid="{00000000-0005-0000-0000-00000C770000}"/>
    <cellStyle name="Normal 33 10 2" xfId="30970" xr:uid="{00000000-0005-0000-0000-00000D770000}"/>
    <cellStyle name="Normal 33 10 3" xfId="30971" xr:uid="{00000000-0005-0000-0000-00000E770000}"/>
    <cellStyle name="Normal 33 11" xfId="30972" xr:uid="{00000000-0005-0000-0000-00000F770000}"/>
    <cellStyle name="Normal 33 12" xfId="30973" xr:uid="{00000000-0005-0000-0000-000010770000}"/>
    <cellStyle name="Normal 33 13" xfId="30974" xr:uid="{00000000-0005-0000-0000-000011770000}"/>
    <cellStyle name="Normal 33 2" xfId="444" xr:uid="{00000000-0005-0000-0000-000012770000}"/>
    <cellStyle name="Normal 33 2 10" xfId="30975" xr:uid="{00000000-0005-0000-0000-000013770000}"/>
    <cellStyle name="Normal 33 2 11" xfId="30976" xr:uid="{00000000-0005-0000-0000-000014770000}"/>
    <cellStyle name="Normal 33 2 12" xfId="30977" xr:uid="{00000000-0005-0000-0000-000015770000}"/>
    <cellStyle name="Normal 33 2 2" xfId="30978" xr:uid="{00000000-0005-0000-0000-000016770000}"/>
    <cellStyle name="Normal 33 2 2 10" xfId="30979" xr:uid="{00000000-0005-0000-0000-000017770000}"/>
    <cellStyle name="Normal 33 2 2 2" xfId="30980" xr:uid="{00000000-0005-0000-0000-000018770000}"/>
    <cellStyle name="Normal 33 2 2 2 2" xfId="30981" xr:uid="{00000000-0005-0000-0000-000019770000}"/>
    <cellStyle name="Normal 33 2 2 2 2 2" xfId="30982" xr:uid="{00000000-0005-0000-0000-00001A770000}"/>
    <cellStyle name="Normal 33 2 2 2 2 2 2" xfId="30983" xr:uid="{00000000-0005-0000-0000-00001B770000}"/>
    <cellStyle name="Normal 33 2 2 2 2 2 3" xfId="30984" xr:uid="{00000000-0005-0000-0000-00001C770000}"/>
    <cellStyle name="Normal 33 2 2 2 2 3" xfId="30985" xr:uid="{00000000-0005-0000-0000-00001D770000}"/>
    <cellStyle name="Normal 33 2 2 2 3" xfId="30986" xr:uid="{00000000-0005-0000-0000-00001E770000}"/>
    <cellStyle name="Normal 33 2 2 2 3 2" xfId="30987" xr:uid="{00000000-0005-0000-0000-00001F770000}"/>
    <cellStyle name="Normal 33 2 2 2 3 3" xfId="30988" xr:uid="{00000000-0005-0000-0000-000020770000}"/>
    <cellStyle name="Normal 33 2 2 2 4" xfId="30989" xr:uid="{00000000-0005-0000-0000-000021770000}"/>
    <cellStyle name="Normal 33 2 2 2 5" xfId="30990" xr:uid="{00000000-0005-0000-0000-000022770000}"/>
    <cellStyle name="Normal 33 2 2 2 6" xfId="30991" xr:uid="{00000000-0005-0000-0000-000023770000}"/>
    <cellStyle name="Normal 33 2 2 3" xfId="30992" xr:uid="{00000000-0005-0000-0000-000024770000}"/>
    <cellStyle name="Normal 33 2 2 3 2" xfId="30993" xr:uid="{00000000-0005-0000-0000-000025770000}"/>
    <cellStyle name="Normal 33 2 2 3 2 2" xfId="30994" xr:uid="{00000000-0005-0000-0000-000026770000}"/>
    <cellStyle name="Normal 33 2 2 3 2 3" xfId="30995" xr:uid="{00000000-0005-0000-0000-000027770000}"/>
    <cellStyle name="Normal 33 2 2 3 3" xfId="30996" xr:uid="{00000000-0005-0000-0000-000028770000}"/>
    <cellStyle name="Normal 33 2 2 4" xfId="30997" xr:uid="{00000000-0005-0000-0000-000029770000}"/>
    <cellStyle name="Normal 33 2 2 4 2" xfId="30998" xr:uid="{00000000-0005-0000-0000-00002A770000}"/>
    <cellStyle name="Normal 33 2 2 4 3" xfId="30999" xr:uid="{00000000-0005-0000-0000-00002B770000}"/>
    <cellStyle name="Normal 33 2 2 5" xfId="31000" xr:uid="{00000000-0005-0000-0000-00002C770000}"/>
    <cellStyle name="Normal 33 2 2 5 2" xfId="31001" xr:uid="{00000000-0005-0000-0000-00002D770000}"/>
    <cellStyle name="Normal 33 2 2 6" xfId="31002" xr:uid="{00000000-0005-0000-0000-00002E770000}"/>
    <cellStyle name="Normal 33 2 2 7" xfId="31003" xr:uid="{00000000-0005-0000-0000-00002F770000}"/>
    <cellStyle name="Normal 33 2 2 8" xfId="31004" xr:uid="{00000000-0005-0000-0000-000030770000}"/>
    <cellStyle name="Normal 33 2 2 9" xfId="31005" xr:uid="{00000000-0005-0000-0000-000031770000}"/>
    <cellStyle name="Normal 33 2 2_Age_Gender" xfId="31006" xr:uid="{00000000-0005-0000-0000-000032770000}"/>
    <cellStyle name="Normal 33 2 3" xfId="31007" xr:uid="{00000000-0005-0000-0000-000033770000}"/>
    <cellStyle name="Normal 33 2 3 2" xfId="31008" xr:uid="{00000000-0005-0000-0000-000034770000}"/>
    <cellStyle name="Normal 33 2 3 2 2" xfId="31009" xr:uid="{00000000-0005-0000-0000-000035770000}"/>
    <cellStyle name="Normal 33 2 3 2 2 2" xfId="31010" xr:uid="{00000000-0005-0000-0000-000036770000}"/>
    <cellStyle name="Normal 33 2 3 2 2 3" xfId="31011" xr:uid="{00000000-0005-0000-0000-000037770000}"/>
    <cellStyle name="Normal 33 2 3 2 3" xfId="31012" xr:uid="{00000000-0005-0000-0000-000038770000}"/>
    <cellStyle name="Normal 33 2 3 3" xfId="31013" xr:uid="{00000000-0005-0000-0000-000039770000}"/>
    <cellStyle name="Normal 33 2 3 3 2" xfId="31014" xr:uid="{00000000-0005-0000-0000-00003A770000}"/>
    <cellStyle name="Normal 33 2 3 3 3" xfId="31015" xr:uid="{00000000-0005-0000-0000-00003B770000}"/>
    <cellStyle name="Normal 33 2 3 4" xfId="31016" xr:uid="{00000000-0005-0000-0000-00003C770000}"/>
    <cellStyle name="Normal 33 2 3 5" xfId="31017" xr:uid="{00000000-0005-0000-0000-00003D770000}"/>
    <cellStyle name="Normal 33 2 3 6" xfId="31018" xr:uid="{00000000-0005-0000-0000-00003E770000}"/>
    <cellStyle name="Normal 33 2 4" xfId="31019" xr:uid="{00000000-0005-0000-0000-00003F770000}"/>
    <cellStyle name="Normal 33 2 4 2" xfId="31020" xr:uid="{00000000-0005-0000-0000-000040770000}"/>
    <cellStyle name="Normal 33 2 4 2 2" xfId="31021" xr:uid="{00000000-0005-0000-0000-000041770000}"/>
    <cellStyle name="Normal 33 2 4 2 3" xfId="31022" xr:uid="{00000000-0005-0000-0000-000042770000}"/>
    <cellStyle name="Normal 33 2 4 3" xfId="31023" xr:uid="{00000000-0005-0000-0000-000043770000}"/>
    <cellStyle name="Normal 33 2 4 4" xfId="31024" xr:uid="{00000000-0005-0000-0000-000044770000}"/>
    <cellStyle name="Normal 33 2 4 5" xfId="31025" xr:uid="{00000000-0005-0000-0000-000045770000}"/>
    <cellStyle name="Normal 33 2 5" xfId="31026" xr:uid="{00000000-0005-0000-0000-000046770000}"/>
    <cellStyle name="Normal 33 2 5 2" xfId="31027" xr:uid="{00000000-0005-0000-0000-000047770000}"/>
    <cellStyle name="Normal 33 2 5 2 2" xfId="31028" xr:uid="{00000000-0005-0000-0000-000048770000}"/>
    <cellStyle name="Normal 33 2 5 2 3" xfId="31029" xr:uid="{00000000-0005-0000-0000-000049770000}"/>
    <cellStyle name="Normal 33 2 5 3" xfId="31030" xr:uid="{00000000-0005-0000-0000-00004A770000}"/>
    <cellStyle name="Normal 33 2 6" xfId="31031" xr:uid="{00000000-0005-0000-0000-00004B770000}"/>
    <cellStyle name="Normal 33 2 6 2" xfId="31032" xr:uid="{00000000-0005-0000-0000-00004C770000}"/>
    <cellStyle name="Normal 33 2 6 3" xfId="31033" xr:uid="{00000000-0005-0000-0000-00004D770000}"/>
    <cellStyle name="Normal 33 2 7" xfId="31034" xr:uid="{00000000-0005-0000-0000-00004E770000}"/>
    <cellStyle name="Normal 33 2 7 2" xfId="31035" xr:uid="{00000000-0005-0000-0000-00004F770000}"/>
    <cellStyle name="Normal 33 2 8" xfId="31036" xr:uid="{00000000-0005-0000-0000-000050770000}"/>
    <cellStyle name="Normal 33 2 9" xfId="31037" xr:uid="{00000000-0005-0000-0000-000051770000}"/>
    <cellStyle name="Normal 33 2_Age_Gender" xfId="31038" xr:uid="{00000000-0005-0000-0000-000052770000}"/>
    <cellStyle name="Normal 33 3" xfId="445" xr:uid="{00000000-0005-0000-0000-000053770000}"/>
    <cellStyle name="Normal 33 3 10" xfId="31039" xr:uid="{00000000-0005-0000-0000-000054770000}"/>
    <cellStyle name="Normal 33 3 11" xfId="31040" xr:uid="{00000000-0005-0000-0000-000055770000}"/>
    <cellStyle name="Normal 33 3 12" xfId="31041" xr:uid="{00000000-0005-0000-0000-000056770000}"/>
    <cellStyle name="Normal 33 3 2" xfId="31042" xr:uid="{00000000-0005-0000-0000-000057770000}"/>
    <cellStyle name="Normal 33 3 2 10" xfId="31043" xr:uid="{00000000-0005-0000-0000-000058770000}"/>
    <cellStyle name="Normal 33 3 2 2" xfId="31044" xr:uid="{00000000-0005-0000-0000-000059770000}"/>
    <cellStyle name="Normal 33 3 2 2 2" xfId="31045" xr:uid="{00000000-0005-0000-0000-00005A770000}"/>
    <cellStyle name="Normal 33 3 2 2 2 2" xfId="31046" xr:uid="{00000000-0005-0000-0000-00005B770000}"/>
    <cellStyle name="Normal 33 3 2 2 2 2 2" xfId="31047" xr:uid="{00000000-0005-0000-0000-00005C770000}"/>
    <cellStyle name="Normal 33 3 2 2 2 2 3" xfId="31048" xr:uid="{00000000-0005-0000-0000-00005D770000}"/>
    <cellStyle name="Normal 33 3 2 2 2 3" xfId="31049" xr:uid="{00000000-0005-0000-0000-00005E770000}"/>
    <cellStyle name="Normal 33 3 2 2 3" xfId="31050" xr:uid="{00000000-0005-0000-0000-00005F770000}"/>
    <cellStyle name="Normal 33 3 2 2 3 2" xfId="31051" xr:uid="{00000000-0005-0000-0000-000060770000}"/>
    <cellStyle name="Normal 33 3 2 2 3 3" xfId="31052" xr:uid="{00000000-0005-0000-0000-000061770000}"/>
    <cellStyle name="Normal 33 3 2 2 4" xfId="31053" xr:uid="{00000000-0005-0000-0000-000062770000}"/>
    <cellStyle name="Normal 33 3 2 2 5" xfId="31054" xr:uid="{00000000-0005-0000-0000-000063770000}"/>
    <cellStyle name="Normal 33 3 2 2 6" xfId="31055" xr:uid="{00000000-0005-0000-0000-000064770000}"/>
    <cellStyle name="Normal 33 3 2 3" xfId="31056" xr:uid="{00000000-0005-0000-0000-000065770000}"/>
    <cellStyle name="Normal 33 3 2 3 2" xfId="31057" xr:uid="{00000000-0005-0000-0000-000066770000}"/>
    <cellStyle name="Normal 33 3 2 3 2 2" xfId="31058" xr:uid="{00000000-0005-0000-0000-000067770000}"/>
    <cellStyle name="Normal 33 3 2 3 2 3" xfId="31059" xr:uid="{00000000-0005-0000-0000-000068770000}"/>
    <cellStyle name="Normal 33 3 2 3 3" xfId="31060" xr:uid="{00000000-0005-0000-0000-000069770000}"/>
    <cellStyle name="Normal 33 3 2 4" xfId="31061" xr:uid="{00000000-0005-0000-0000-00006A770000}"/>
    <cellStyle name="Normal 33 3 2 4 2" xfId="31062" xr:uid="{00000000-0005-0000-0000-00006B770000}"/>
    <cellStyle name="Normal 33 3 2 4 3" xfId="31063" xr:uid="{00000000-0005-0000-0000-00006C770000}"/>
    <cellStyle name="Normal 33 3 2 5" xfId="31064" xr:uid="{00000000-0005-0000-0000-00006D770000}"/>
    <cellStyle name="Normal 33 3 2 5 2" xfId="31065" xr:uid="{00000000-0005-0000-0000-00006E770000}"/>
    <cellStyle name="Normal 33 3 2 6" xfId="31066" xr:uid="{00000000-0005-0000-0000-00006F770000}"/>
    <cellStyle name="Normal 33 3 2 7" xfId="31067" xr:uid="{00000000-0005-0000-0000-000070770000}"/>
    <cellStyle name="Normal 33 3 2 8" xfId="31068" xr:uid="{00000000-0005-0000-0000-000071770000}"/>
    <cellStyle name="Normal 33 3 2 9" xfId="31069" xr:uid="{00000000-0005-0000-0000-000072770000}"/>
    <cellStyle name="Normal 33 3 2_Age_Gender" xfId="31070" xr:uid="{00000000-0005-0000-0000-000073770000}"/>
    <cellStyle name="Normal 33 3 3" xfId="31071" xr:uid="{00000000-0005-0000-0000-000074770000}"/>
    <cellStyle name="Normal 33 3 3 2" xfId="31072" xr:uid="{00000000-0005-0000-0000-000075770000}"/>
    <cellStyle name="Normal 33 3 3 2 2" xfId="31073" xr:uid="{00000000-0005-0000-0000-000076770000}"/>
    <cellStyle name="Normal 33 3 3 2 2 2" xfId="31074" xr:uid="{00000000-0005-0000-0000-000077770000}"/>
    <cellStyle name="Normal 33 3 3 2 2 3" xfId="31075" xr:uid="{00000000-0005-0000-0000-000078770000}"/>
    <cellStyle name="Normal 33 3 3 2 3" xfId="31076" xr:uid="{00000000-0005-0000-0000-000079770000}"/>
    <cellStyle name="Normal 33 3 3 3" xfId="31077" xr:uid="{00000000-0005-0000-0000-00007A770000}"/>
    <cellStyle name="Normal 33 3 3 3 2" xfId="31078" xr:uid="{00000000-0005-0000-0000-00007B770000}"/>
    <cellStyle name="Normal 33 3 3 3 3" xfId="31079" xr:uid="{00000000-0005-0000-0000-00007C770000}"/>
    <cellStyle name="Normal 33 3 3 4" xfId="31080" xr:uid="{00000000-0005-0000-0000-00007D770000}"/>
    <cellStyle name="Normal 33 3 3 5" xfId="31081" xr:uid="{00000000-0005-0000-0000-00007E770000}"/>
    <cellStyle name="Normal 33 3 3 6" xfId="31082" xr:uid="{00000000-0005-0000-0000-00007F770000}"/>
    <cellStyle name="Normal 33 3 4" xfId="31083" xr:uid="{00000000-0005-0000-0000-000080770000}"/>
    <cellStyle name="Normal 33 3 4 2" xfId="31084" xr:uid="{00000000-0005-0000-0000-000081770000}"/>
    <cellStyle name="Normal 33 3 4 2 2" xfId="31085" xr:uid="{00000000-0005-0000-0000-000082770000}"/>
    <cellStyle name="Normal 33 3 4 2 3" xfId="31086" xr:uid="{00000000-0005-0000-0000-000083770000}"/>
    <cellStyle name="Normal 33 3 4 3" xfId="31087" xr:uid="{00000000-0005-0000-0000-000084770000}"/>
    <cellStyle name="Normal 33 3 4 4" xfId="31088" xr:uid="{00000000-0005-0000-0000-000085770000}"/>
    <cellStyle name="Normal 33 3 4 5" xfId="31089" xr:uid="{00000000-0005-0000-0000-000086770000}"/>
    <cellStyle name="Normal 33 3 5" xfId="31090" xr:uid="{00000000-0005-0000-0000-000087770000}"/>
    <cellStyle name="Normal 33 3 5 2" xfId="31091" xr:uid="{00000000-0005-0000-0000-000088770000}"/>
    <cellStyle name="Normal 33 3 5 2 2" xfId="31092" xr:uid="{00000000-0005-0000-0000-000089770000}"/>
    <cellStyle name="Normal 33 3 5 2 3" xfId="31093" xr:uid="{00000000-0005-0000-0000-00008A770000}"/>
    <cellStyle name="Normal 33 3 5 3" xfId="31094" xr:uid="{00000000-0005-0000-0000-00008B770000}"/>
    <cellStyle name="Normal 33 3 6" xfId="31095" xr:uid="{00000000-0005-0000-0000-00008C770000}"/>
    <cellStyle name="Normal 33 3 6 2" xfId="31096" xr:uid="{00000000-0005-0000-0000-00008D770000}"/>
    <cellStyle name="Normal 33 3 6 3" xfId="31097" xr:uid="{00000000-0005-0000-0000-00008E770000}"/>
    <cellStyle name="Normal 33 3 7" xfId="31098" xr:uid="{00000000-0005-0000-0000-00008F770000}"/>
    <cellStyle name="Normal 33 3 7 2" xfId="31099" xr:uid="{00000000-0005-0000-0000-000090770000}"/>
    <cellStyle name="Normal 33 3 8" xfId="31100" xr:uid="{00000000-0005-0000-0000-000091770000}"/>
    <cellStyle name="Normal 33 3 9" xfId="31101" xr:uid="{00000000-0005-0000-0000-000092770000}"/>
    <cellStyle name="Normal 33 3_Age_Gender" xfId="31102" xr:uid="{00000000-0005-0000-0000-000093770000}"/>
    <cellStyle name="Normal 33 4" xfId="446" xr:uid="{00000000-0005-0000-0000-000094770000}"/>
    <cellStyle name="Normal 33 4 10" xfId="31103" xr:uid="{00000000-0005-0000-0000-000095770000}"/>
    <cellStyle name="Normal 33 4 11" xfId="31104" xr:uid="{00000000-0005-0000-0000-000096770000}"/>
    <cellStyle name="Normal 33 4 12" xfId="31105" xr:uid="{00000000-0005-0000-0000-000097770000}"/>
    <cellStyle name="Normal 33 4 2" xfId="31106" xr:uid="{00000000-0005-0000-0000-000098770000}"/>
    <cellStyle name="Normal 33 4 2 10" xfId="31107" xr:uid="{00000000-0005-0000-0000-000099770000}"/>
    <cellStyle name="Normal 33 4 2 2" xfId="31108" xr:uid="{00000000-0005-0000-0000-00009A770000}"/>
    <cellStyle name="Normal 33 4 2 2 2" xfId="31109" xr:uid="{00000000-0005-0000-0000-00009B770000}"/>
    <cellStyle name="Normal 33 4 2 2 2 2" xfId="31110" xr:uid="{00000000-0005-0000-0000-00009C770000}"/>
    <cellStyle name="Normal 33 4 2 2 2 2 2" xfId="31111" xr:uid="{00000000-0005-0000-0000-00009D770000}"/>
    <cellStyle name="Normal 33 4 2 2 2 2 3" xfId="31112" xr:uid="{00000000-0005-0000-0000-00009E770000}"/>
    <cellStyle name="Normal 33 4 2 2 2 3" xfId="31113" xr:uid="{00000000-0005-0000-0000-00009F770000}"/>
    <cellStyle name="Normal 33 4 2 2 3" xfId="31114" xr:uid="{00000000-0005-0000-0000-0000A0770000}"/>
    <cellStyle name="Normal 33 4 2 2 3 2" xfId="31115" xr:uid="{00000000-0005-0000-0000-0000A1770000}"/>
    <cellStyle name="Normal 33 4 2 2 3 3" xfId="31116" xr:uid="{00000000-0005-0000-0000-0000A2770000}"/>
    <cellStyle name="Normal 33 4 2 2 4" xfId="31117" xr:uid="{00000000-0005-0000-0000-0000A3770000}"/>
    <cellStyle name="Normal 33 4 2 2 5" xfId="31118" xr:uid="{00000000-0005-0000-0000-0000A4770000}"/>
    <cellStyle name="Normal 33 4 2 2 6" xfId="31119" xr:uid="{00000000-0005-0000-0000-0000A5770000}"/>
    <cellStyle name="Normal 33 4 2 3" xfId="31120" xr:uid="{00000000-0005-0000-0000-0000A6770000}"/>
    <cellStyle name="Normal 33 4 2 3 2" xfId="31121" xr:uid="{00000000-0005-0000-0000-0000A7770000}"/>
    <cellStyle name="Normal 33 4 2 3 2 2" xfId="31122" xr:uid="{00000000-0005-0000-0000-0000A8770000}"/>
    <cellStyle name="Normal 33 4 2 3 2 3" xfId="31123" xr:uid="{00000000-0005-0000-0000-0000A9770000}"/>
    <cellStyle name="Normal 33 4 2 3 3" xfId="31124" xr:uid="{00000000-0005-0000-0000-0000AA770000}"/>
    <cellStyle name="Normal 33 4 2 4" xfId="31125" xr:uid="{00000000-0005-0000-0000-0000AB770000}"/>
    <cellStyle name="Normal 33 4 2 4 2" xfId="31126" xr:uid="{00000000-0005-0000-0000-0000AC770000}"/>
    <cellStyle name="Normal 33 4 2 4 3" xfId="31127" xr:uid="{00000000-0005-0000-0000-0000AD770000}"/>
    <cellStyle name="Normal 33 4 2 5" xfId="31128" xr:uid="{00000000-0005-0000-0000-0000AE770000}"/>
    <cellStyle name="Normal 33 4 2 5 2" xfId="31129" xr:uid="{00000000-0005-0000-0000-0000AF770000}"/>
    <cellStyle name="Normal 33 4 2 6" xfId="31130" xr:uid="{00000000-0005-0000-0000-0000B0770000}"/>
    <cellStyle name="Normal 33 4 2 7" xfId="31131" xr:uid="{00000000-0005-0000-0000-0000B1770000}"/>
    <cellStyle name="Normal 33 4 2 8" xfId="31132" xr:uid="{00000000-0005-0000-0000-0000B2770000}"/>
    <cellStyle name="Normal 33 4 2 9" xfId="31133" xr:uid="{00000000-0005-0000-0000-0000B3770000}"/>
    <cellStyle name="Normal 33 4 2_Age_Gender" xfId="31134" xr:uid="{00000000-0005-0000-0000-0000B4770000}"/>
    <cellStyle name="Normal 33 4 3" xfId="31135" xr:uid="{00000000-0005-0000-0000-0000B5770000}"/>
    <cellStyle name="Normal 33 4 3 2" xfId="31136" xr:uid="{00000000-0005-0000-0000-0000B6770000}"/>
    <cellStyle name="Normal 33 4 3 2 2" xfId="31137" xr:uid="{00000000-0005-0000-0000-0000B7770000}"/>
    <cellStyle name="Normal 33 4 3 2 2 2" xfId="31138" xr:uid="{00000000-0005-0000-0000-0000B8770000}"/>
    <cellStyle name="Normal 33 4 3 2 2 3" xfId="31139" xr:uid="{00000000-0005-0000-0000-0000B9770000}"/>
    <cellStyle name="Normal 33 4 3 2 3" xfId="31140" xr:uid="{00000000-0005-0000-0000-0000BA770000}"/>
    <cellStyle name="Normal 33 4 3 3" xfId="31141" xr:uid="{00000000-0005-0000-0000-0000BB770000}"/>
    <cellStyle name="Normal 33 4 3 3 2" xfId="31142" xr:uid="{00000000-0005-0000-0000-0000BC770000}"/>
    <cellStyle name="Normal 33 4 3 3 3" xfId="31143" xr:uid="{00000000-0005-0000-0000-0000BD770000}"/>
    <cellStyle name="Normal 33 4 3 4" xfId="31144" xr:uid="{00000000-0005-0000-0000-0000BE770000}"/>
    <cellStyle name="Normal 33 4 3 5" xfId="31145" xr:uid="{00000000-0005-0000-0000-0000BF770000}"/>
    <cellStyle name="Normal 33 4 3 6" xfId="31146" xr:uid="{00000000-0005-0000-0000-0000C0770000}"/>
    <cellStyle name="Normal 33 4 4" xfId="31147" xr:uid="{00000000-0005-0000-0000-0000C1770000}"/>
    <cellStyle name="Normal 33 4 4 2" xfId="31148" xr:uid="{00000000-0005-0000-0000-0000C2770000}"/>
    <cellStyle name="Normal 33 4 4 2 2" xfId="31149" xr:uid="{00000000-0005-0000-0000-0000C3770000}"/>
    <cellStyle name="Normal 33 4 4 2 3" xfId="31150" xr:uid="{00000000-0005-0000-0000-0000C4770000}"/>
    <cellStyle name="Normal 33 4 4 3" xfId="31151" xr:uid="{00000000-0005-0000-0000-0000C5770000}"/>
    <cellStyle name="Normal 33 4 4 4" xfId="31152" xr:uid="{00000000-0005-0000-0000-0000C6770000}"/>
    <cellStyle name="Normal 33 4 4 5" xfId="31153" xr:uid="{00000000-0005-0000-0000-0000C7770000}"/>
    <cellStyle name="Normal 33 4 5" xfId="31154" xr:uid="{00000000-0005-0000-0000-0000C8770000}"/>
    <cellStyle name="Normal 33 4 5 2" xfId="31155" xr:uid="{00000000-0005-0000-0000-0000C9770000}"/>
    <cellStyle name="Normal 33 4 5 2 2" xfId="31156" xr:uid="{00000000-0005-0000-0000-0000CA770000}"/>
    <cellStyle name="Normal 33 4 5 2 3" xfId="31157" xr:uid="{00000000-0005-0000-0000-0000CB770000}"/>
    <cellStyle name="Normal 33 4 5 3" xfId="31158" xr:uid="{00000000-0005-0000-0000-0000CC770000}"/>
    <cellStyle name="Normal 33 4 6" xfId="31159" xr:uid="{00000000-0005-0000-0000-0000CD770000}"/>
    <cellStyle name="Normal 33 4 6 2" xfId="31160" xr:uid="{00000000-0005-0000-0000-0000CE770000}"/>
    <cellStyle name="Normal 33 4 6 3" xfId="31161" xr:uid="{00000000-0005-0000-0000-0000CF770000}"/>
    <cellStyle name="Normal 33 4 7" xfId="31162" xr:uid="{00000000-0005-0000-0000-0000D0770000}"/>
    <cellStyle name="Normal 33 4 7 2" xfId="31163" xr:uid="{00000000-0005-0000-0000-0000D1770000}"/>
    <cellStyle name="Normal 33 4 8" xfId="31164" xr:uid="{00000000-0005-0000-0000-0000D2770000}"/>
    <cellStyle name="Normal 33 4 9" xfId="31165" xr:uid="{00000000-0005-0000-0000-0000D3770000}"/>
    <cellStyle name="Normal 33 4_Age_Gender" xfId="31166" xr:uid="{00000000-0005-0000-0000-0000D4770000}"/>
    <cellStyle name="Normal 33 5" xfId="447" xr:uid="{00000000-0005-0000-0000-0000D5770000}"/>
    <cellStyle name="Normal 33 5 10" xfId="31167" xr:uid="{00000000-0005-0000-0000-0000D6770000}"/>
    <cellStyle name="Normal 33 5 11" xfId="31168" xr:uid="{00000000-0005-0000-0000-0000D7770000}"/>
    <cellStyle name="Normal 33 5 12" xfId="31169" xr:uid="{00000000-0005-0000-0000-0000D8770000}"/>
    <cellStyle name="Normal 33 5 2" xfId="31170" xr:uid="{00000000-0005-0000-0000-0000D9770000}"/>
    <cellStyle name="Normal 33 5 2 10" xfId="31171" xr:uid="{00000000-0005-0000-0000-0000DA770000}"/>
    <cellStyle name="Normal 33 5 2 2" xfId="31172" xr:uid="{00000000-0005-0000-0000-0000DB770000}"/>
    <cellStyle name="Normal 33 5 2 2 2" xfId="31173" xr:uid="{00000000-0005-0000-0000-0000DC770000}"/>
    <cellStyle name="Normal 33 5 2 2 2 2" xfId="31174" xr:uid="{00000000-0005-0000-0000-0000DD770000}"/>
    <cellStyle name="Normal 33 5 2 2 2 2 2" xfId="31175" xr:uid="{00000000-0005-0000-0000-0000DE770000}"/>
    <cellStyle name="Normal 33 5 2 2 2 2 3" xfId="31176" xr:uid="{00000000-0005-0000-0000-0000DF770000}"/>
    <cellStyle name="Normal 33 5 2 2 2 3" xfId="31177" xr:uid="{00000000-0005-0000-0000-0000E0770000}"/>
    <cellStyle name="Normal 33 5 2 2 3" xfId="31178" xr:uid="{00000000-0005-0000-0000-0000E1770000}"/>
    <cellStyle name="Normal 33 5 2 2 3 2" xfId="31179" xr:uid="{00000000-0005-0000-0000-0000E2770000}"/>
    <cellStyle name="Normal 33 5 2 2 3 3" xfId="31180" xr:uid="{00000000-0005-0000-0000-0000E3770000}"/>
    <cellStyle name="Normal 33 5 2 2 4" xfId="31181" xr:uid="{00000000-0005-0000-0000-0000E4770000}"/>
    <cellStyle name="Normal 33 5 2 2 5" xfId="31182" xr:uid="{00000000-0005-0000-0000-0000E5770000}"/>
    <cellStyle name="Normal 33 5 2 2 6" xfId="31183" xr:uid="{00000000-0005-0000-0000-0000E6770000}"/>
    <cellStyle name="Normal 33 5 2 3" xfId="31184" xr:uid="{00000000-0005-0000-0000-0000E7770000}"/>
    <cellStyle name="Normal 33 5 2 3 2" xfId="31185" xr:uid="{00000000-0005-0000-0000-0000E8770000}"/>
    <cellStyle name="Normal 33 5 2 3 2 2" xfId="31186" xr:uid="{00000000-0005-0000-0000-0000E9770000}"/>
    <cellStyle name="Normal 33 5 2 3 2 3" xfId="31187" xr:uid="{00000000-0005-0000-0000-0000EA770000}"/>
    <cellStyle name="Normal 33 5 2 3 3" xfId="31188" xr:uid="{00000000-0005-0000-0000-0000EB770000}"/>
    <cellStyle name="Normal 33 5 2 4" xfId="31189" xr:uid="{00000000-0005-0000-0000-0000EC770000}"/>
    <cellStyle name="Normal 33 5 2 4 2" xfId="31190" xr:uid="{00000000-0005-0000-0000-0000ED770000}"/>
    <cellStyle name="Normal 33 5 2 4 3" xfId="31191" xr:uid="{00000000-0005-0000-0000-0000EE770000}"/>
    <cellStyle name="Normal 33 5 2 5" xfId="31192" xr:uid="{00000000-0005-0000-0000-0000EF770000}"/>
    <cellStyle name="Normal 33 5 2 5 2" xfId="31193" xr:uid="{00000000-0005-0000-0000-0000F0770000}"/>
    <cellStyle name="Normal 33 5 2 6" xfId="31194" xr:uid="{00000000-0005-0000-0000-0000F1770000}"/>
    <cellStyle name="Normal 33 5 2 7" xfId="31195" xr:uid="{00000000-0005-0000-0000-0000F2770000}"/>
    <cellStyle name="Normal 33 5 2 8" xfId="31196" xr:uid="{00000000-0005-0000-0000-0000F3770000}"/>
    <cellStyle name="Normal 33 5 2 9" xfId="31197" xr:uid="{00000000-0005-0000-0000-0000F4770000}"/>
    <cellStyle name="Normal 33 5 2_Age_Gender" xfId="31198" xr:uid="{00000000-0005-0000-0000-0000F5770000}"/>
    <cellStyle name="Normal 33 5 3" xfId="31199" xr:uid="{00000000-0005-0000-0000-0000F6770000}"/>
    <cellStyle name="Normal 33 5 3 2" xfId="31200" xr:uid="{00000000-0005-0000-0000-0000F7770000}"/>
    <cellStyle name="Normal 33 5 3 2 2" xfId="31201" xr:uid="{00000000-0005-0000-0000-0000F8770000}"/>
    <cellStyle name="Normal 33 5 3 2 2 2" xfId="31202" xr:uid="{00000000-0005-0000-0000-0000F9770000}"/>
    <cellStyle name="Normal 33 5 3 2 2 3" xfId="31203" xr:uid="{00000000-0005-0000-0000-0000FA770000}"/>
    <cellStyle name="Normal 33 5 3 2 3" xfId="31204" xr:uid="{00000000-0005-0000-0000-0000FB770000}"/>
    <cellStyle name="Normal 33 5 3 3" xfId="31205" xr:uid="{00000000-0005-0000-0000-0000FC770000}"/>
    <cellStyle name="Normal 33 5 3 3 2" xfId="31206" xr:uid="{00000000-0005-0000-0000-0000FD770000}"/>
    <cellStyle name="Normal 33 5 3 3 3" xfId="31207" xr:uid="{00000000-0005-0000-0000-0000FE770000}"/>
    <cellStyle name="Normal 33 5 3 4" xfId="31208" xr:uid="{00000000-0005-0000-0000-0000FF770000}"/>
    <cellStyle name="Normal 33 5 3 5" xfId="31209" xr:uid="{00000000-0005-0000-0000-000000780000}"/>
    <cellStyle name="Normal 33 5 3 6" xfId="31210" xr:uid="{00000000-0005-0000-0000-000001780000}"/>
    <cellStyle name="Normal 33 5 4" xfId="31211" xr:uid="{00000000-0005-0000-0000-000002780000}"/>
    <cellStyle name="Normal 33 5 4 2" xfId="31212" xr:uid="{00000000-0005-0000-0000-000003780000}"/>
    <cellStyle name="Normal 33 5 4 2 2" xfId="31213" xr:uid="{00000000-0005-0000-0000-000004780000}"/>
    <cellStyle name="Normal 33 5 4 2 3" xfId="31214" xr:uid="{00000000-0005-0000-0000-000005780000}"/>
    <cellStyle name="Normal 33 5 4 3" xfId="31215" xr:uid="{00000000-0005-0000-0000-000006780000}"/>
    <cellStyle name="Normal 33 5 4 4" xfId="31216" xr:uid="{00000000-0005-0000-0000-000007780000}"/>
    <cellStyle name="Normal 33 5 4 5" xfId="31217" xr:uid="{00000000-0005-0000-0000-000008780000}"/>
    <cellStyle name="Normal 33 5 5" xfId="31218" xr:uid="{00000000-0005-0000-0000-000009780000}"/>
    <cellStyle name="Normal 33 5 5 2" xfId="31219" xr:uid="{00000000-0005-0000-0000-00000A780000}"/>
    <cellStyle name="Normal 33 5 5 2 2" xfId="31220" xr:uid="{00000000-0005-0000-0000-00000B780000}"/>
    <cellStyle name="Normal 33 5 5 2 3" xfId="31221" xr:uid="{00000000-0005-0000-0000-00000C780000}"/>
    <cellStyle name="Normal 33 5 5 3" xfId="31222" xr:uid="{00000000-0005-0000-0000-00000D780000}"/>
    <cellStyle name="Normal 33 5 6" xfId="31223" xr:uid="{00000000-0005-0000-0000-00000E780000}"/>
    <cellStyle name="Normal 33 5 6 2" xfId="31224" xr:uid="{00000000-0005-0000-0000-00000F780000}"/>
    <cellStyle name="Normal 33 5 6 3" xfId="31225" xr:uid="{00000000-0005-0000-0000-000010780000}"/>
    <cellStyle name="Normal 33 5 7" xfId="31226" xr:uid="{00000000-0005-0000-0000-000011780000}"/>
    <cellStyle name="Normal 33 5 7 2" xfId="31227" xr:uid="{00000000-0005-0000-0000-000012780000}"/>
    <cellStyle name="Normal 33 5 8" xfId="31228" xr:uid="{00000000-0005-0000-0000-000013780000}"/>
    <cellStyle name="Normal 33 5 9" xfId="31229" xr:uid="{00000000-0005-0000-0000-000014780000}"/>
    <cellStyle name="Normal 33 5_Age_Gender" xfId="31230" xr:uid="{00000000-0005-0000-0000-000015780000}"/>
    <cellStyle name="Normal 33 6" xfId="448" xr:uid="{00000000-0005-0000-0000-000016780000}"/>
    <cellStyle name="Normal 33 6 10" xfId="31231" xr:uid="{00000000-0005-0000-0000-000017780000}"/>
    <cellStyle name="Normal 33 6 11" xfId="31232" xr:uid="{00000000-0005-0000-0000-000018780000}"/>
    <cellStyle name="Normal 33 6 12" xfId="31233" xr:uid="{00000000-0005-0000-0000-000019780000}"/>
    <cellStyle name="Normal 33 6 2" xfId="31234" xr:uid="{00000000-0005-0000-0000-00001A780000}"/>
    <cellStyle name="Normal 33 6 2 10" xfId="31235" xr:uid="{00000000-0005-0000-0000-00001B780000}"/>
    <cellStyle name="Normal 33 6 2 2" xfId="31236" xr:uid="{00000000-0005-0000-0000-00001C780000}"/>
    <cellStyle name="Normal 33 6 2 2 2" xfId="31237" xr:uid="{00000000-0005-0000-0000-00001D780000}"/>
    <cellStyle name="Normal 33 6 2 2 2 2" xfId="31238" xr:uid="{00000000-0005-0000-0000-00001E780000}"/>
    <cellStyle name="Normal 33 6 2 2 2 2 2" xfId="31239" xr:uid="{00000000-0005-0000-0000-00001F780000}"/>
    <cellStyle name="Normal 33 6 2 2 2 2 3" xfId="31240" xr:uid="{00000000-0005-0000-0000-000020780000}"/>
    <cellStyle name="Normal 33 6 2 2 2 3" xfId="31241" xr:uid="{00000000-0005-0000-0000-000021780000}"/>
    <cellStyle name="Normal 33 6 2 2 3" xfId="31242" xr:uid="{00000000-0005-0000-0000-000022780000}"/>
    <cellStyle name="Normal 33 6 2 2 3 2" xfId="31243" xr:uid="{00000000-0005-0000-0000-000023780000}"/>
    <cellStyle name="Normal 33 6 2 2 3 3" xfId="31244" xr:uid="{00000000-0005-0000-0000-000024780000}"/>
    <cellStyle name="Normal 33 6 2 2 4" xfId="31245" xr:uid="{00000000-0005-0000-0000-000025780000}"/>
    <cellStyle name="Normal 33 6 2 2 5" xfId="31246" xr:uid="{00000000-0005-0000-0000-000026780000}"/>
    <cellStyle name="Normal 33 6 2 2 6" xfId="31247" xr:uid="{00000000-0005-0000-0000-000027780000}"/>
    <cellStyle name="Normal 33 6 2 3" xfId="31248" xr:uid="{00000000-0005-0000-0000-000028780000}"/>
    <cellStyle name="Normal 33 6 2 3 2" xfId="31249" xr:uid="{00000000-0005-0000-0000-000029780000}"/>
    <cellStyle name="Normal 33 6 2 3 2 2" xfId="31250" xr:uid="{00000000-0005-0000-0000-00002A780000}"/>
    <cellStyle name="Normal 33 6 2 3 2 3" xfId="31251" xr:uid="{00000000-0005-0000-0000-00002B780000}"/>
    <cellStyle name="Normal 33 6 2 3 3" xfId="31252" xr:uid="{00000000-0005-0000-0000-00002C780000}"/>
    <cellStyle name="Normal 33 6 2 4" xfId="31253" xr:uid="{00000000-0005-0000-0000-00002D780000}"/>
    <cellStyle name="Normal 33 6 2 4 2" xfId="31254" xr:uid="{00000000-0005-0000-0000-00002E780000}"/>
    <cellStyle name="Normal 33 6 2 4 3" xfId="31255" xr:uid="{00000000-0005-0000-0000-00002F780000}"/>
    <cellStyle name="Normal 33 6 2 5" xfId="31256" xr:uid="{00000000-0005-0000-0000-000030780000}"/>
    <cellStyle name="Normal 33 6 2 5 2" xfId="31257" xr:uid="{00000000-0005-0000-0000-000031780000}"/>
    <cellStyle name="Normal 33 6 2 6" xfId="31258" xr:uid="{00000000-0005-0000-0000-000032780000}"/>
    <cellStyle name="Normal 33 6 2 7" xfId="31259" xr:uid="{00000000-0005-0000-0000-000033780000}"/>
    <cellStyle name="Normal 33 6 2 8" xfId="31260" xr:uid="{00000000-0005-0000-0000-000034780000}"/>
    <cellStyle name="Normal 33 6 2 9" xfId="31261" xr:uid="{00000000-0005-0000-0000-000035780000}"/>
    <cellStyle name="Normal 33 6 2_Age_Gender" xfId="31262" xr:uid="{00000000-0005-0000-0000-000036780000}"/>
    <cellStyle name="Normal 33 6 3" xfId="31263" xr:uid="{00000000-0005-0000-0000-000037780000}"/>
    <cellStyle name="Normal 33 6 3 2" xfId="31264" xr:uid="{00000000-0005-0000-0000-000038780000}"/>
    <cellStyle name="Normal 33 6 3 2 2" xfId="31265" xr:uid="{00000000-0005-0000-0000-000039780000}"/>
    <cellStyle name="Normal 33 6 3 2 2 2" xfId="31266" xr:uid="{00000000-0005-0000-0000-00003A780000}"/>
    <cellStyle name="Normal 33 6 3 2 2 3" xfId="31267" xr:uid="{00000000-0005-0000-0000-00003B780000}"/>
    <cellStyle name="Normal 33 6 3 2 3" xfId="31268" xr:uid="{00000000-0005-0000-0000-00003C780000}"/>
    <cellStyle name="Normal 33 6 3 3" xfId="31269" xr:uid="{00000000-0005-0000-0000-00003D780000}"/>
    <cellStyle name="Normal 33 6 3 3 2" xfId="31270" xr:uid="{00000000-0005-0000-0000-00003E780000}"/>
    <cellStyle name="Normal 33 6 3 3 3" xfId="31271" xr:uid="{00000000-0005-0000-0000-00003F780000}"/>
    <cellStyle name="Normal 33 6 3 4" xfId="31272" xr:uid="{00000000-0005-0000-0000-000040780000}"/>
    <cellStyle name="Normal 33 6 3 5" xfId="31273" xr:uid="{00000000-0005-0000-0000-000041780000}"/>
    <cellStyle name="Normal 33 6 3 6" xfId="31274" xr:uid="{00000000-0005-0000-0000-000042780000}"/>
    <cellStyle name="Normal 33 6 4" xfId="31275" xr:uid="{00000000-0005-0000-0000-000043780000}"/>
    <cellStyle name="Normal 33 6 4 2" xfId="31276" xr:uid="{00000000-0005-0000-0000-000044780000}"/>
    <cellStyle name="Normal 33 6 4 2 2" xfId="31277" xr:uid="{00000000-0005-0000-0000-000045780000}"/>
    <cellStyle name="Normal 33 6 4 2 3" xfId="31278" xr:uid="{00000000-0005-0000-0000-000046780000}"/>
    <cellStyle name="Normal 33 6 4 3" xfId="31279" xr:uid="{00000000-0005-0000-0000-000047780000}"/>
    <cellStyle name="Normal 33 6 4 4" xfId="31280" xr:uid="{00000000-0005-0000-0000-000048780000}"/>
    <cellStyle name="Normal 33 6 4 5" xfId="31281" xr:uid="{00000000-0005-0000-0000-000049780000}"/>
    <cellStyle name="Normal 33 6 5" xfId="31282" xr:uid="{00000000-0005-0000-0000-00004A780000}"/>
    <cellStyle name="Normal 33 6 5 2" xfId="31283" xr:uid="{00000000-0005-0000-0000-00004B780000}"/>
    <cellStyle name="Normal 33 6 5 2 2" xfId="31284" xr:uid="{00000000-0005-0000-0000-00004C780000}"/>
    <cellStyle name="Normal 33 6 5 2 3" xfId="31285" xr:uid="{00000000-0005-0000-0000-00004D780000}"/>
    <cellStyle name="Normal 33 6 5 3" xfId="31286" xr:uid="{00000000-0005-0000-0000-00004E780000}"/>
    <cellStyle name="Normal 33 6 6" xfId="31287" xr:uid="{00000000-0005-0000-0000-00004F780000}"/>
    <cellStyle name="Normal 33 6 6 2" xfId="31288" xr:uid="{00000000-0005-0000-0000-000050780000}"/>
    <cellStyle name="Normal 33 6 6 3" xfId="31289" xr:uid="{00000000-0005-0000-0000-000051780000}"/>
    <cellStyle name="Normal 33 6 7" xfId="31290" xr:uid="{00000000-0005-0000-0000-000052780000}"/>
    <cellStyle name="Normal 33 6 7 2" xfId="31291" xr:uid="{00000000-0005-0000-0000-000053780000}"/>
    <cellStyle name="Normal 33 6 8" xfId="31292" xr:uid="{00000000-0005-0000-0000-000054780000}"/>
    <cellStyle name="Normal 33 6 9" xfId="31293" xr:uid="{00000000-0005-0000-0000-000055780000}"/>
    <cellStyle name="Normal 33 6_Age_Gender" xfId="31294" xr:uid="{00000000-0005-0000-0000-000056780000}"/>
    <cellStyle name="Normal 33 7" xfId="449" xr:uid="{00000000-0005-0000-0000-000057780000}"/>
    <cellStyle name="Normal 33 7 10" xfId="31295" xr:uid="{00000000-0005-0000-0000-000058780000}"/>
    <cellStyle name="Normal 33 7 11" xfId="31296" xr:uid="{00000000-0005-0000-0000-000059780000}"/>
    <cellStyle name="Normal 33 7 12" xfId="31297" xr:uid="{00000000-0005-0000-0000-00005A780000}"/>
    <cellStyle name="Normal 33 7 2" xfId="31298" xr:uid="{00000000-0005-0000-0000-00005B780000}"/>
    <cellStyle name="Normal 33 7 2 10" xfId="31299" xr:uid="{00000000-0005-0000-0000-00005C780000}"/>
    <cellStyle name="Normal 33 7 2 2" xfId="31300" xr:uid="{00000000-0005-0000-0000-00005D780000}"/>
    <cellStyle name="Normal 33 7 2 2 2" xfId="31301" xr:uid="{00000000-0005-0000-0000-00005E780000}"/>
    <cellStyle name="Normal 33 7 2 2 2 2" xfId="31302" xr:uid="{00000000-0005-0000-0000-00005F780000}"/>
    <cellStyle name="Normal 33 7 2 2 2 2 2" xfId="31303" xr:uid="{00000000-0005-0000-0000-000060780000}"/>
    <cellStyle name="Normal 33 7 2 2 2 2 3" xfId="31304" xr:uid="{00000000-0005-0000-0000-000061780000}"/>
    <cellStyle name="Normal 33 7 2 2 2 3" xfId="31305" xr:uid="{00000000-0005-0000-0000-000062780000}"/>
    <cellStyle name="Normal 33 7 2 2 3" xfId="31306" xr:uid="{00000000-0005-0000-0000-000063780000}"/>
    <cellStyle name="Normal 33 7 2 2 3 2" xfId="31307" xr:uid="{00000000-0005-0000-0000-000064780000}"/>
    <cellStyle name="Normal 33 7 2 2 3 3" xfId="31308" xr:uid="{00000000-0005-0000-0000-000065780000}"/>
    <cellStyle name="Normal 33 7 2 2 4" xfId="31309" xr:uid="{00000000-0005-0000-0000-000066780000}"/>
    <cellStyle name="Normal 33 7 2 2 5" xfId="31310" xr:uid="{00000000-0005-0000-0000-000067780000}"/>
    <cellStyle name="Normal 33 7 2 2 6" xfId="31311" xr:uid="{00000000-0005-0000-0000-000068780000}"/>
    <cellStyle name="Normal 33 7 2 3" xfId="31312" xr:uid="{00000000-0005-0000-0000-000069780000}"/>
    <cellStyle name="Normal 33 7 2 3 2" xfId="31313" xr:uid="{00000000-0005-0000-0000-00006A780000}"/>
    <cellStyle name="Normal 33 7 2 3 2 2" xfId="31314" xr:uid="{00000000-0005-0000-0000-00006B780000}"/>
    <cellStyle name="Normal 33 7 2 3 2 3" xfId="31315" xr:uid="{00000000-0005-0000-0000-00006C780000}"/>
    <cellStyle name="Normal 33 7 2 3 3" xfId="31316" xr:uid="{00000000-0005-0000-0000-00006D780000}"/>
    <cellStyle name="Normal 33 7 2 4" xfId="31317" xr:uid="{00000000-0005-0000-0000-00006E780000}"/>
    <cellStyle name="Normal 33 7 2 4 2" xfId="31318" xr:uid="{00000000-0005-0000-0000-00006F780000}"/>
    <cellStyle name="Normal 33 7 2 4 3" xfId="31319" xr:uid="{00000000-0005-0000-0000-000070780000}"/>
    <cellStyle name="Normal 33 7 2 5" xfId="31320" xr:uid="{00000000-0005-0000-0000-000071780000}"/>
    <cellStyle name="Normal 33 7 2 5 2" xfId="31321" xr:uid="{00000000-0005-0000-0000-000072780000}"/>
    <cellStyle name="Normal 33 7 2 6" xfId="31322" xr:uid="{00000000-0005-0000-0000-000073780000}"/>
    <cellStyle name="Normal 33 7 2 7" xfId="31323" xr:uid="{00000000-0005-0000-0000-000074780000}"/>
    <cellStyle name="Normal 33 7 2 8" xfId="31324" xr:uid="{00000000-0005-0000-0000-000075780000}"/>
    <cellStyle name="Normal 33 7 2 9" xfId="31325" xr:uid="{00000000-0005-0000-0000-000076780000}"/>
    <cellStyle name="Normal 33 7 2_Age_Gender" xfId="31326" xr:uid="{00000000-0005-0000-0000-000077780000}"/>
    <cellStyle name="Normal 33 7 3" xfId="31327" xr:uid="{00000000-0005-0000-0000-000078780000}"/>
    <cellStyle name="Normal 33 7 3 2" xfId="31328" xr:uid="{00000000-0005-0000-0000-000079780000}"/>
    <cellStyle name="Normal 33 7 3 2 2" xfId="31329" xr:uid="{00000000-0005-0000-0000-00007A780000}"/>
    <cellStyle name="Normal 33 7 3 2 2 2" xfId="31330" xr:uid="{00000000-0005-0000-0000-00007B780000}"/>
    <cellStyle name="Normal 33 7 3 2 2 3" xfId="31331" xr:uid="{00000000-0005-0000-0000-00007C780000}"/>
    <cellStyle name="Normal 33 7 3 2 3" xfId="31332" xr:uid="{00000000-0005-0000-0000-00007D780000}"/>
    <cellStyle name="Normal 33 7 3 3" xfId="31333" xr:uid="{00000000-0005-0000-0000-00007E780000}"/>
    <cellStyle name="Normal 33 7 3 3 2" xfId="31334" xr:uid="{00000000-0005-0000-0000-00007F780000}"/>
    <cellStyle name="Normal 33 7 3 3 3" xfId="31335" xr:uid="{00000000-0005-0000-0000-000080780000}"/>
    <cellStyle name="Normal 33 7 3 4" xfId="31336" xr:uid="{00000000-0005-0000-0000-000081780000}"/>
    <cellStyle name="Normal 33 7 3 5" xfId="31337" xr:uid="{00000000-0005-0000-0000-000082780000}"/>
    <cellStyle name="Normal 33 7 3 6" xfId="31338" xr:uid="{00000000-0005-0000-0000-000083780000}"/>
    <cellStyle name="Normal 33 7 4" xfId="31339" xr:uid="{00000000-0005-0000-0000-000084780000}"/>
    <cellStyle name="Normal 33 7 4 2" xfId="31340" xr:uid="{00000000-0005-0000-0000-000085780000}"/>
    <cellStyle name="Normal 33 7 4 2 2" xfId="31341" xr:uid="{00000000-0005-0000-0000-000086780000}"/>
    <cellStyle name="Normal 33 7 4 2 3" xfId="31342" xr:uid="{00000000-0005-0000-0000-000087780000}"/>
    <cellStyle name="Normal 33 7 4 3" xfId="31343" xr:uid="{00000000-0005-0000-0000-000088780000}"/>
    <cellStyle name="Normal 33 7 4 4" xfId="31344" xr:uid="{00000000-0005-0000-0000-000089780000}"/>
    <cellStyle name="Normal 33 7 4 5" xfId="31345" xr:uid="{00000000-0005-0000-0000-00008A780000}"/>
    <cellStyle name="Normal 33 7 5" xfId="31346" xr:uid="{00000000-0005-0000-0000-00008B780000}"/>
    <cellStyle name="Normal 33 7 5 2" xfId="31347" xr:uid="{00000000-0005-0000-0000-00008C780000}"/>
    <cellStyle name="Normal 33 7 5 2 2" xfId="31348" xr:uid="{00000000-0005-0000-0000-00008D780000}"/>
    <cellStyle name="Normal 33 7 5 2 3" xfId="31349" xr:uid="{00000000-0005-0000-0000-00008E780000}"/>
    <cellStyle name="Normal 33 7 5 3" xfId="31350" xr:uid="{00000000-0005-0000-0000-00008F780000}"/>
    <cellStyle name="Normal 33 7 6" xfId="31351" xr:uid="{00000000-0005-0000-0000-000090780000}"/>
    <cellStyle name="Normal 33 7 6 2" xfId="31352" xr:uid="{00000000-0005-0000-0000-000091780000}"/>
    <cellStyle name="Normal 33 7 6 3" xfId="31353" xr:uid="{00000000-0005-0000-0000-000092780000}"/>
    <cellStyle name="Normal 33 7 7" xfId="31354" xr:uid="{00000000-0005-0000-0000-000093780000}"/>
    <cellStyle name="Normal 33 7 7 2" xfId="31355" xr:uid="{00000000-0005-0000-0000-000094780000}"/>
    <cellStyle name="Normal 33 7 8" xfId="31356" xr:uid="{00000000-0005-0000-0000-000095780000}"/>
    <cellStyle name="Normal 33 7 9" xfId="31357" xr:uid="{00000000-0005-0000-0000-000096780000}"/>
    <cellStyle name="Normal 33 7_Age_Gender" xfId="31358" xr:uid="{00000000-0005-0000-0000-000097780000}"/>
    <cellStyle name="Normal 33 8" xfId="450" xr:uid="{00000000-0005-0000-0000-000098780000}"/>
    <cellStyle name="Normal 33 8 10" xfId="31359" xr:uid="{00000000-0005-0000-0000-000099780000}"/>
    <cellStyle name="Normal 33 8 11" xfId="31360" xr:uid="{00000000-0005-0000-0000-00009A780000}"/>
    <cellStyle name="Normal 33 8 12" xfId="31361" xr:uid="{00000000-0005-0000-0000-00009B780000}"/>
    <cellStyle name="Normal 33 8 2" xfId="31362" xr:uid="{00000000-0005-0000-0000-00009C780000}"/>
    <cellStyle name="Normal 33 8 2 10" xfId="31363" xr:uid="{00000000-0005-0000-0000-00009D780000}"/>
    <cellStyle name="Normal 33 8 2 2" xfId="31364" xr:uid="{00000000-0005-0000-0000-00009E780000}"/>
    <cellStyle name="Normal 33 8 2 2 2" xfId="31365" xr:uid="{00000000-0005-0000-0000-00009F780000}"/>
    <cellStyle name="Normal 33 8 2 2 2 2" xfId="31366" xr:uid="{00000000-0005-0000-0000-0000A0780000}"/>
    <cellStyle name="Normal 33 8 2 2 2 2 2" xfId="31367" xr:uid="{00000000-0005-0000-0000-0000A1780000}"/>
    <cellStyle name="Normal 33 8 2 2 2 2 3" xfId="31368" xr:uid="{00000000-0005-0000-0000-0000A2780000}"/>
    <cellStyle name="Normal 33 8 2 2 2 3" xfId="31369" xr:uid="{00000000-0005-0000-0000-0000A3780000}"/>
    <cellStyle name="Normal 33 8 2 2 3" xfId="31370" xr:uid="{00000000-0005-0000-0000-0000A4780000}"/>
    <cellStyle name="Normal 33 8 2 2 3 2" xfId="31371" xr:uid="{00000000-0005-0000-0000-0000A5780000}"/>
    <cellStyle name="Normal 33 8 2 2 3 3" xfId="31372" xr:uid="{00000000-0005-0000-0000-0000A6780000}"/>
    <cellStyle name="Normal 33 8 2 2 4" xfId="31373" xr:uid="{00000000-0005-0000-0000-0000A7780000}"/>
    <cellStyle name="Normal 33 8 2 2 5" xfId="31374" xr:uid="{00000000-0005-0000-0000-0000A8780000}"/>
    <cellStyle name="Normal 33 8 2 2 6" xfId="31375" xr:uid="{00000000-0005-0000-0000-0000A9780000}"/>
    <cellStyle name="Normal 33 8 2 3" xfId="31376" xr:uid="{00000000-0005-0000-0000-0000AA780000}"/>
    <cellStyle name="Normal 33 8 2 3 2" xfId="31377" xr:uid="{00000000-0005-0000-0000-0000AB780000}"/>
    <cellStyle name="Normal 33 8 2 3 2 2" xfId="31378" xr:uid="{00000000-0005-0000-0000-0000AC780000}"/>
    <cellStyle name="Normal 33 8 2 3 2 3" xfId="31379" xr:uid="{00000000-0005-0000-0000-0000AD780000}"/>
    <cellStyle name="Normal 33 8 2 3 3" xfId="31380" xr:uid="{00000000-0005-0000-0000-0000AE780000}"/>
    <cellStyle name="Normal 33 8 2 4" xfId="31381" xr:uid="{00000000-0005-0000-0000-0000AF780000}"/>
    <cellStyle name="Normal 33 8 2 4 2" xfId="31382" xr:uid="{00000000-0005-0000-0000-0000B0780000}"/>
    <cellStyle name="Normal 33 8 2 4 3" xfId="31383" xr:uid="{00000000-0005-0000-0000-0000B1780000}"/>
    <cellStyle name="Normal 33 8 2 5" xfId="31384" xr:uid="{00000000-0005-0000-0000-0000B2780000}"/>
    <cellStyle name="Normal 33 8 2 5 2" xfId="31385" xr:uid="{00000000-0005-0000-0000-0000B3780000}"/>
    <cellStyle name="Normal 33 8 2 6" xfId="31386" xr:uid="{00000000-0005-0000-0000-0000B4780000}"/>
    <cellStyle name="Normal 33 8 2 7" xfId="31387" xr:uid="{00000000-0005-0000-0000-0000B5780000}"/>
    <cellStyle name="Normal 33 8 2 8" xfId="31388" xr:uid="{00000000-0005-0000-0000-0000B6780000}"/>
    <cellStyle name="Normal 33 8 2 9" xfId="31389" xr:uid="{00000000-0005-0000-0000-0000B7780000}"/>
    <cellStyle name="Normal 33 8 2_Age_Gender" xfId="31390" xr:uid="{00000000-0005-0000-0000-0000B8780000}"/>
    <cellStyle name="Normal 33 8 3" xfId="31391" xr:uid="{00000000-0005-0000-0000-0000B9780000}"/>
    <cellStyle name="Normal 33 8 3 2" xfId="31392" xr:uid="{00000000-0005-0000-0000-0000BA780000}"/>
    <cellStyle name="Normal 33 8 3 2 2" xfId="31393" xr:uid="{00000000-0005-0000-0000-0000BB780000}"/>
    <cellStyle name="Normal 33 8 3 2 2 2" xfId="31394" xr:uid="{00000000-0005-0000-0000-0000BC780000}"/>
    <cellStyle name="Normal 33 8 3 2 2 3" xfId="31395" xr:uid="{00000000-0005-0000-0000-0000BD780000}"/>
    <cellStyle name="Normal 33 8 3 2 3" xfId="31396" xr:uid="{00000000-0005-0000-0000-0000BE780000}"/>
    <cellStyle name="Normal 33 8 3 3" xfId="31397" xr:uid="{00000000-0005-0000-0000-0000BF780000}"/>
    <cellStyle name="Normal 33 8 3 3 2" xfId="31398" xr:uid="{00000000-0005-0000-0000-0000C0780000}"/>
    <cellStyle name="Normal 33 8 3 3 3" xfId="31399" xr:uid="{00000000-0005-0000-0000-0000C1780000}"/>
    <cellStyle name="Normal 33 8 3 4" xfId="31400" xr:uid="{00000000-0005-0000-0000-0000C2780000}"/>
    <cellStyle name="Normal 33 8 3 5" xfId="31401" xr:uid="{00000000-0005-0000-0000-0000C3780000}"/>
    <cellStyle name="Normal 33 8 3 6" xfId="31402" xr:uid="{00000000-0005-0000-0000-0000C4780000}"/>
    <cellStyle name="Normal 33 8 4" xfId="31403" xr:uid="{00000000-0005-0000-0000-0000C5780000}"/>
    <cellStyle name="Normal 33 8 4 2" xfId="31404" xr:uid="{00000000-0005-0000-0000-0000C6780000}"/>
    <cellStyle name="Normal 33 8 4 2 2" xfId="31405" xr:uid="{00000000-0005-0000-0000-0000C7780000}"/>
    <cellStyle name="Normal 33 8 4 2 3" xfId="31406" xr:uid="{00000000-0005-0000-0000-0000C8780000}"/>
    <cellStyle name="Normal 33 8 4 3" xfId="31407" xr:uid="{00000000-0005-0000-0000-0000C9780000}"/>
    <cellStyle name="Normal 33 8 4 4" xfId="31408" xr:uid="{00000000-0005-0000-0000-0000CA780000}"/>
    <cellStyle name="Normal 33 8 4 5" xfId="31409" xr:uid="{00000000-0005-0000-0000-0000CB780000}"/>
    <cellStyle name="Normal 33 8 5" xfId="31410" xr:uid="{00000000-0005-0000-0000-0000CC780000}"/>
    <cellStyle name="Normal 33 8 5 2" xfId="31411" xr:uid="{00000000-0005-0000-0000-0000CD780000}"/>
    <cellStyle name="Normal 33 8 5 2 2" xfId="31412" xr:uid="{00000000-0005-0000-0000-0000CE780000}"/>
    <cellStyle name="Normal 33 8 5 2 3" xfId="31413" xr:uid="{00000000-0005-0000-0000-0000CF780000}"/>
    <cellStyle name="Normal 33 8 5 3" xfId="31414" xr:uid="{00000000-0005-0000-0000-0000D0780000}"/>
    <cellStyle name="Normal 33 8 6" xfId="31415" xr:uid="{00000000-0005-0000-0000-0000D1780000}"/>
    <cellStyle name="Normal 33 8 6 2" xfId="31416" xr:uid="{00000000-0005-0000-0000-0000D2780000}"/>
    <cellStyle name="Normal 33 8 6 3" xfId="31417" xr:uid="{00000000-0005-0000-0000-0000D3780000}"/>
    <cellStyle name="Normal 33 8 7" xfId="31418" xr:uid="{00000000-0005-0000-0000-0000D4780000}"/>
    <cellStyle name="Normal 33 8 7 2" xfId="31419" xr:uid="{00000000-0005-0000-0000-0000D5780000}"/>
    <cellStyle name="Normal 33 8 8" xfId="31420" xr:uid="{00000000-0005-0000-0000-0000D6780000}"/>
    <cellStyle name="Normal 33 8 9" xfId="31421" xr:uid="{00000000-0005-0000-0000-0000D7780000}"/>
    <cellStyle name="Normal 33 8_Age_Gender" xfId="31422" xr:uid="{00000000-0005-0000-0000-0000D8780000}"/>
    <cellStyle name="Normal 33 9" xfId="31423" xr:uid="{00000000-0005-0000-0000-0000D9780000}"/>
    <cellStyle name="Normal 33 9 2" xfId="31424" xr:uid="{00000000-0005-0000-0000-0000DA780000}"/>
    <cellStyle name="Normal 33 9 3" xfId="31425" xr:uid="{00000000-0005-0000-0000-0000DB780000}"/>
    <cellStyle name="Normal 33_Age_Gender" xfId="31426" xr:uid="{00000000-0005-0000-0000-0000DC780000}"/>
    <cellStyle name="Normal 330" xfId="31427" xr:uid="{00000000-0005-0000-0000-0000DD780000}"/>
    <cellStyle name="Normal 331" xfId="31428" xr:uid="{00000000-0005-0000-0000-0000DE780000}"/>
    <cellStyle name="Normal 332" xfId="31429" xr:uid="{00000000-0005-0000-0000-0000DF780000}"/>
    <cellStyle name="Normal 333" xfId="31430" xr:uid="{00000000-0005-0000-0000-0000E0780000}"/>
    <cellStyle name="Normal 334" xfId="31431" xr:uid="{00000000-0005-0000-0000-0000E1780000}"/>
    <cellStyle name="Normal 335" xfId="31432" xr:uid="{00000000-0005-0000-0000-0000E2780000}"/>
    <cellStyle name="Normal 336" xfId="31433" xr:uid="{00000000-0005-0000-0000-0000E3780000}"/>
    <cellStyle name="Normal 337" xfId="31434" xr:uid="{00000000-0005-0000-0000-0000E4780000}"/>
    <cellStyle name="Normal 338" xfId="31435" xr:uid="{00000000-0005-0000-0000-0000E5780000}"/>
    <cellStyle name="Normal 339" xfId="31436" xr:uid="{00000000-0005-0000-0000-0000E6780000}"/>
    <cellStyle name="Normal 34" xfId="1552" xr:uid="{00000000-0005-0000-0000-0000E7780000}"/>
    <cellStyle name="Normal 34 2" xfId="31437" xr:uid="{00000000-0005-0000-0000-0000E8780000}"/>
    <cellStyle name="Normal 34 2 2" xfId="31438" xr:uid="{00000000-0005-0000-0000-0000E9780000}"/>
    <cellStyle name="Normal 34 2 2 2" xfId="31439" xr:uid="{00000000-0005-0000-0000-0000EA780000}"/>
    <cellStyle name="Normal 34 2 2 3" xfId="31440" xr:uid="{00000000-0005-0000-0000-0000EB780000}"/>
    <cellStyle name="Normal 34 2 3" xfId="31441" xr:uid="{00000000-0005-0000-0000-0000EC780000}"/>
    <cellStyle name="Normal 34 3" xfId="31442" xr:uid="{00000000-0005-0000-0000-0000ED780000}"/>
    <cellStyle name="Normal 34 3 2" xfId="31443" xr:uid="{00000000-0005-0000-0000-0000EE780000}"/>
    <cellStyle name="Normal 34 3 3" xfId="31444" xr:uid="{00000000-0005-0000-0000-0000EF780000}"/>
    <cellStyle name="Normal 34 4" xfId="31445" xr:uid="{00000000-0005-0000-0000-0000F0780000}"/>
    <cellStyle name="Normal 34 5" xfId="31446" xr:uid="{00000000-0005-0000-0000-0000F1780000}"/>
    <cellStyle name="Normal 34 6" xfId="31447" xr:uid="{00000000-0005-0000-0000-0000F2780000}"/>
    <cellStyle name="Normal 340" xfId="31448" xr:uid="{00000000-0005-0000-0000-0000F3780000}"/>
    <cellStyle name="Normal 341" xfId="31449" xr:uid="{00000000-0005-0000-0000-0000F4780000}"/>
    <cellStyle name="Normal 342" xfId="31450" xr:uid="{00000000-0005-0000-0000-0000F5780000}"/>
    <cellStyle name="Normal 343" xfId="31451" xr:uid="{00000000-0005-0000-0000-0000F6780000}"/>
    <cellStyle name="Normal 344" xfId="31452" xr:uid="{00000000-0005-0000-0000-0000F7780000}"/>
    <cellStyle name="Normal 345" xfId="31453" xr:uid="{00000000-0005-0000-0000-0000F8780000}"/>
    <cellStyle name="Normal 346" xfId="31454" xr:uid="{00000000-0005-0000-0000-0000F9780000}"/>
    <cellStyle name="Normal 347" xfId="31455" xr:uid="{00000000-0005-0000-0000-0000FA780000}"/>
    <cellStyle name="Normal 348" xfId="31456" xr:uid="{00000000-0005-0000-0000-0000FB780000}"/>
    <cellStyle name="Normal 349" xfId="31457" xr:uid="{00000000-0005-0000-0000-0000FC780000}"/>
    <cellStyle name="Normal 35" xfId="1553" xr:uid="{00000000-0005-0000-0000-0000FD780000}"/>
    <cellStyle name="Normal 35 2" xfId="31458" xr:uid="{00000000-0005-0000-0000-0000FE780000}"/>
    <cellStyle name="Normal 35 3" xfId="31459" xr:uid="{00000000-0005-0000-0000-0000FF780000}"/>
    <cellStyle name="Normal 350" xfId="31460" xr:uid="{00000000-0005-0000-0000-000000790000}"/>
    <cellStyle name="Normal 351" xfId="31461" xr:uid="{00000000-0005-0000-0000-000001790000}"/>
    <cellStyle name="Normal 352" xfId="31462" xr:uid="{00000000-0005-0000-0000-000002790000}"/>
    <cellStyle name="Normal 353" xfId="31463" xr:uid="{00000000-0005-0000-0000-000003790000}"/>
    <cellStyle name="Normal 354" xfId="31464" xr:uid="{00000000-0005-0000-0000-000004790000}"/>
    <cellStyle name="Normal 355" xfId="31465" xr:uid="{00000000-0005-0000-0000-000005790000}"/>
    <cellStyle name="Normal 356" xfId="31466" xr:uid="{00000000-0005-0000-0000-000006790000}"/>
    <cellStyle name="Normal 357" xfId="31467" xr:uid="{00000000-0005-0000-0000-000007790000}"/>
    <cellStyle name="Normal 358" xfId="31468" xr:uid="{00000000-0005-0000-0000-000008790000}"/>
    <cellStyle name="Normal 359" xfId="31469" xr:uid="{00000000-0005-0000-0000-000009790000}"/>
    <cellStyle name="Normal 36" xfId="1554" xr:uid="{00000000-0005-0000-0000-00000A790000}"/>
    <cellStyle name="Normal 36 2" xfId="31470" xr:uid="{00000000-0005-0000-0000-00000B790000}"/>
    <cellStyle name="Normal 36 2 2" xfId="31471" xr:uid="{00000000-0005-0000-0000-00000C790000}"/>
    <cellStyle name="Normal 36 2 2 2" xfId="31472" xr:uid="{00000000-0005-0000-0000-00000D790000}"/>
    <cellStyle name="Normal 36 2 2 3" xfId="31473" xr:uid="{00000000-0005-0000-0000-00000E790000}"/>
    <cellStyle name="Normal 36 2 3" xfId="31474" xr:uid="{00000000-0005-0000-0000-00000F790000}"/>
    <cellStyle name="Normal 36 3" xfId="31475" xr:uid="{00000000-0005-0000-0000-000010790000}"/>
    <cellStyle name="Normal 36 3 2" xfId="31476" xr:uid="{00000000-0005-0000-0000-000011790000}"/>
    <cellStyle name="Normal 36 3 3" xfId="31477" xr:uid="{00000000-0005-0000-0000-000012790000}"/>
    <cellStyle name="Normal 36 4" xfId="31478" xr:uid="{00000000-0005-0000-0000-000013790000}"/>
    <cellStyle name="Normal 36 5" xfId="31479" xr:uid="{00000000-0005-0000-0000-000014790000}"/>
    <cellStyle name="Normal 36 6" xfId="31480" xr:uid="{00000000-0005-0000-0000-000015790000}"/>
    <cellStyle name="Normal 360" xfId="31481" xr:uid="{00000000-0005-0000-0000-000016790000}"/>
    <cellStyle name="Normal 361" xfId="31482" xr:uid="{00000000-0005-0000-0000-000017790000}"/>
    <cellStyle name="Normal 362" xfId="31483" xr:uid="{00000000-0005-0000-0000-000018790000}"/>
    <cellStyle name="Normal 363" xfId="31484" xr:uid="{00000000-0005-0000-0000-000019790000}"/>
    <cellStyle name="Normal 364" xfId="31485" xr:uid="{00000000-0005-0000-0000-00001A790000}"/>
    <cellStyle name="Normal 365" xfId="31486" xr:uid="{00000000-0005-0000-0000-00001B790000}"/>
    <cellStyle name="Normal 366" xfId="31487" xr:uid="{00000000-0005-0000-0000-00001C790000}"/>
    <cellStyle name="Normal 367" xfId="31488" xr:uid="{00000000-0005-0000-0000-00001D790000}"/>
    <cellStyle name="Normal 368" xfId="31489" xr:uid="{00000000-0005-0000-0000-00001E790000}"/>
    <cellStyle name="Normal 369" xfId="31490" xr:uid="{00000000-0005-0000-0000-00001F790000}"/>
    <cellStyle name="Normal 37" xfId="1555" xr:uid="{00000000-0005-0000-0000-000020790000}"/>
    <cellStyle name="Normal 37 2" xfId="31491" xr:uid="{00000000-0005-0000-0000-000021790000}"/>
    <cellStyle name="Normal 37 2 2" xfId="31492" xr:uid="{00000000-0005-0000-0000-000022790000}"/>
    <cellStyle name="Normal 37 2 2 2" xfId="31493" xr:uid="{00000000-0005-0000-0000-000023790000}"/>
    <cellStyle name="Normal 37 2 2 3" xfId="31494" xr:uid="{00000000-0005-0000-0000-000024790000}"/>
    <cellStyle name="Normal 37 2 3" xfId="31495" xr:uid="{00000000-0005-0000-0000-000025790000}"/>
    <cellStyle name="Normal 37 3" xfId="31496" xr:uid="{00000000-0005-0000-0000-000026790000}"/>
    <cellStyle name="Normal 37 3 2" xfId="31497" xr:uid="{00000000-0005-0000-0000-000027790000}"/>
    <cellStyle name="Normal 37 3 3" xfId="31498" xr:uid="{00000000-0005-0000-0000-000028790000}"/>
    <cellStyle name="Normal 37 4" xfId="31499" xr:uid="{00000000-0005-0000-0000-000029790000}"/>
    <cellStyle name="Normal 37 5" xfId="31500" xr:uid="{00000000-0005-0000-0000-00002A790000}"/>
    <cellStyle name="Normal 37 6" xfId="31501" xr:uid="{00000000-0005-0000-0000-00002B790000}"/>
    <cellStyle name="Normal 370" xfId="31502" xr:uid="{00000000-0005-0000-0000-00002C790000}"/>
    <cellStyle name="Normal 371" xfId="31503" xr:uid="{00000000-0005-0000-0000-00002D790000}"/>
    <cellStyle name="Normal 372" xfId="31504" xr:uid="{00000000-0005-0000-0000-00002E790000}"/>
    <cellStyle name="Normal 373" xfId="31505" xr:uid="{00000000-0005-0000-0000-00002F790000}"/>
    <cellStyle name="Normal 374" xfId="31506" xr:uid="{00000000-0005-0000-0000-000030790000}"/>
    <cellStyle name="Normal 375" xfId="31507" xr:uid="{00000000-0005-0000-0000-000031790000}"/>
    <cellStyle name="Normal 376" xfId="31508" xr:uid="{00000000-0005-0000-0000-000032790000}"/>
    <cellStyle name="Normal 377" xfId="31509" xr:uid="{00000000-0005-0000-0000-000033790000}"/>
    <cellStyle name="Normal 378" xfId="31510" xr:uid="{00000000-0005-0000-0000-000034790000}"/>
    <cellStyle name="Normal 379" xfId="31511" xr:uid="{00000000-0005-0000-0000-000035790000}"/>
    <cellStyle name="Normal 38" xfId="1556" xr:uid="{00000000-0005-0000-0000-000036790000}"/>
    <cellStyle name="Normal 38 2" xfId="31512" xr:uid="{00000000-0005-0000-0000-000037790000}"/>
    <cellStyle name="Normal 38 2 2" xfId="31513" xr:uid="{00000000-0005-0000-0000-000038790000}"/>
    <cellStyle name="Normal 38 2 2 2" xfId="31514" xr:uid="{00000000-0005-0000-0000-000039790000}"/>
    <cellStyle name="Normal 38 2 2 3" xfId="31515" xr:uid="{00000000-0005-0000-0000-00003A790000}"/>
    <cellStyle name="Normal 38 2 3" xfId="31516" xr:uid="{00000000-0005-0000-0000-00003B790000}"/>
    <cellStyle name="Normal 38 3" xfId="31517" xr:uid="{00000000-0005-0000-0000-00003C790000}"/>
    <cellStyle name="Normal 38 3 2" xfId="31518" xr:uid="{00000000-0005-0000-0000-00003D790000}"/>
    <cellStyle name="Normal 38 3 3" xfId="31519" xr:uid="{00000000-0005-0000-0000-00003E790000}"/>
    <cellStyle name="Normal 38 4" xfId="31520" xr:uid="{00000000-0005-0000-0000-00003F790000}"/>
    <cellStyle name="Normal 38 5" xfId="31521" xr:uid="{00000000-0005-0000-0000-000040790000}"/>
    <cellStyle name="Normal 38 6" xfId="31522" xr:uid="{00000000-0005-0000-0000-000041790000}"/>
    <cellStyle name="Normal 380" xfId="31523" xr:uid="{00000000-0005-0000-0000-000042790000}"/>
    <cellStyle name="Normal 381" xfId="31524" xr:uid="{00000000-0005-0000-0000-000043790000}"/>
    <cellStyle name="Normal 382" xfId="31525" xr:uid="{00000000-0005-0000-0000-000044790000}"/>
    <cellStyle name="Normal 383" xfId="31526" xr:uid="{00000000-0005-0000-0000-000045790000}"/>
    <cellStyle name="Normal 384" xfId="31527" xr:uid="{00000000-0005-0000-0000-000046790000}"/>
    <cellStyle name="Normal 385" xfId="31528" xr:uid="{00000000-0005-0000-0000-000047790000}"/>
    <cellStyle name="Normal 386" xfId="31529" xr:uid="{00000000-0005-0000-0000-000048790000}"/>
    <cellStyle name="Normal 387" xfId="31530" xr:uid="{00000000-0005-0000-0000-000049790000}"/>
    <cellStyle name="Normal 388" xfId="31531" xr:uid="{00000000-0005-0000-0000-00004A790000}"/>
    <cellStyle name="Normal 389" xfId="31532" xr:uid="{00000000-0005-0000-0000-00004B790000}"/>
    <cellStyle name="Normal 39" xfId="1557" xr:uid="{00000000-0005-0000-0000-00004C790000}"/>
    <cellStyle name="Normal 39 2" xfId="31533" xr:uid="{00000000-0005-0000-0000-00004D790000}"/>
    <cellStyle name="Normal 39 2 2" xfId="31534" xr:uid="{00000000-0005-0000-0000-00004E790000}"/>
    <cellStyle name="Normal 39 2 2 2" xfId="31535" xr:uid="{00000000-0005-0000-0000-00004F790000}"/>
    <cellStyle name="Normal 39 2 2 3" xfId="31536" xr:uid="{00000000-0005-0000-0000-000050790000}"/>
    <cellStyle name="Normal 39 2 3" xfId="31537" xr:uid="{00000000-0005-0000-0000-000051790000}"/>
    <cellStyle name="Normal 39 3" xfId="31538" xr:uid="{00000000-0005-0000-0000-000052790000}"/>
    <cellStyle name="Normal 39 3 2" xfId="31539" xr:uid="{00000000-0005-0000-0000-000053790000}"/>
    <cellStyle name="Normal 39 3 3" xfId="31540" xr:uid="{00000000-0005-0000-0000-000054790000}"/>
    <cellStyle name="Normal 39 4" xfId="31541" xr:uid="{00000000-0005-0000-0000-000055790000}"/>
    <cellStyle name="Normal 39 5" xfId="31542" xr:uid="{00000000-0005-0000-0000-000056790000}"/>
    <cellStyle name="Normal 39 6" xfId="31543" xr:uid="{00000000-0005-0000-0000-000057790000}"/>
    <cellStyle name="Normal 390" xfId="31544" xr:uid="{00000000-0005-0000-0000-000058790000}"/>
    <cellStyle name="Normal 391" xfId="31545" xr:uid="{00000000-0005-0000-0000-000059790000}"/>
    <cellStyle name="Normal 392" xfId="31546" xr:uid="{00000000-0005-0000-0000-00005A790000}"/>
    <cellStyle name="Normal 393" xfId="31547" xr:uid="{00000000-0005-0000-0000-00005B790000}"/>
    <cellStyle name="Normal 394" xfId="31548" xr:uid="{00000000-0005-0000-0000-00005C790000}"/>
    <cellStyle name="Normal 395" xfId="31549" xr:uid="{00000000-0005-0000-0000-00005D790000}"/>
    <cellStyle name="Normal 396" xfId="31550" xr:uid="{00000000-0005-0000-0000-00005E790000}"/>
    <cellStyle name="Normal 397" xfId="31551" xr:uid="{00000000-0005-0000-0000-00005F790000}"/>
    <cellStyle name="Normal 398" xfId="31552" xr:uid="{00000000-0005-0000-0000-000060790000}"/>
    <cellStyle name="Normal 399" xfId="31553" xr:uid="{00000000-0005-0000-0000-000061790000}"/>
    <cellStyle name="Normal 4" xfId="451" xr:uid="{00000000-0005-0000-0000-000062790000}"/>
    <cellStyle name="Normal 4 10" xfId="452" xr:uid="{00000000-0005-0000-0000-000063790000}"/>
    <cellStyle name="Normal 4 10 10" xfId="31554" xr:uid="{00000000-0005-0000-0000-000064790000}"/>
    <cellStyle name="Normal 4 10 11" xfId="31555" xr:uid="{00000000-0005-0000-0000-000065790000}"/>
    <cellStyle name="Normal 4 10 12" xfId="31556" xr:uid="{00000000-0005-0000-0000-000066790000}"/>
    <cellStyle name="Normal 4 10 2" xfId="31557" xr:uid="{00000000-0005-0000-0000-000067790000}"/>
    <cellStyle name="Normal 4 10 2 10" xfId="31558" xr:uid="{00000000-0005-0000-0000-000068790000}"/>
    <cellStyle name="Normal 4 10 2 2" xfId="31559" xr:uid="{00000000-0005-0000-0000-000069790000}"/>
    <cellStyle name="Normal 4 10 2 2 2" xfId="31560" xr:uid="{00000000-0005-0000-0000-00006A790000}"/>
    <cellStyle name="Normal 4 10 2 2 2 2" xfId="31561" xr:uid="{00000000-0005-0000-0000-00006B790000}"/>
    <cellStyle name="Normal 4 10 2 2 2 2 2" xfId="31562" xr:uid="{00000000-0005-0000-0000-00006C790000}"/>
    <cellStyle name="Normal 4 10 2 2 2 2 3" xfId="31563" xr:uid="{00000000-0005-0000-0000-00006D790000}"/>
    <cellStyle name="Normal 4 10 2 2 2 3" xfId="31564" xr:uid="{00000000-0005-0000-0000-00006E790000}"/>
    <cellStyle name="Normal 4 10 2 2 3" xfId="31565" xr:uid="{00000000-0005-0000-0000-00006F790000}"/>
    <cellStyle name="Normal 4 10 2 2 3 2" xfId="31566" xr:uid="{00000000-0005-0000-0000-000070790000}"/>
    <cellStyle name="Normal 4 10 2 2 3 3" xfId="31567" xr:uid="{00000000-0005-0000-0000-000071790000}"/>
    <cellStyle name="Normal 4 10 2 2 4" xfId="31568" xr:uid="{00000000-0005-0000-0000-000072790000}"/>
    <cellStyle name="Normal 4 10 2 2 5" xfId="31569" xr:uid="{00000000-0005-0000-0000-000073790000}"/>
    <cellStyle name="Normal 4 10 2 2 6" xfId="31570" xr:uid="{00000000-0005-0000-0000-000074790000}"/>
    <cellStyle name="Normal 4 10 2 3" xfId="31571" xr:uid="{00000000-0005-0000-0000-000075790000}"/>
    <cellStyle name="Normal 4 10 2 3 2" xfId="31572" xr:uid="{00000000-0005-0000-0000-000076790000}"/>
    <cellStyle name="Normal 4 10 2 3 2 2" xfId="31573" xr:uid="{00000000-0005-0000-0000-000077790000}"/>
    <cellStyle name="Normal 4 10 2 3 2 3" xfId="31574" xr:uid="{00000000-0005-0000-0000-000078790000}"/>
    <cellStyle name="Normal 4 10 2 3 3" xfId="31575" xr:uid="{00000000-0005-0000-0000-000079790000}"/>
    <cellStyle name="Normal 4 10 2 4" xfId="31576" xr:uid="{00000000-0005-0000-0000-00007A790000}"/>
    <cellStyle name="Normal 4 10 2 4 2" xfId="31577" xr:uid="{00000000-0005-0000-0000-00007B790000}"/>
    <cellStyle name="Normal 4 10 2 4 3" xfId="31578" xr:uid="{00000000-0005-0000-0000-00007C790000}"/>
    <cellStyle name="Normal 4 10 2 5" xfId="31579" xr:uid="{00000000-0005-0000-0000-00007D790000}"/>
    <cellStyle name="Normal 4 10 2 5 2" xfId="31580" xr:uid="{00000000-0005-0000-0000-00007E790000}"/>
    <cellStyle name="Normal 4 10 2 6" xfId="31581" xr:uid="{00000000-0005-0000-0000-00007F790000}"/>
    <cellStyle name="Normal 4 10 2 7" xfId="31582" xr:uid="{00000000-0005-0000-0000-000080790000}"/>
    <cellStyle name="Normal 4 10 2 8" xfId="31583" xr:uid="{00000000-0005-0000-0000-000081790000}"/>
    <cellStyle name="Normal 4 10 2 9" xfId="31584" xr:uid="{00000000-0005-0000-0000-000082790000}"/>
    <cellStyle name="Normal 4 10 2_Age_Gender" xfId="31585" xr:uid="{00000000-0005-0000-0000-000083790000}"/>
    <cellStyle name="Normal 4 10 3" xfId="31586" xr:uid="{00000000-0005-0000-0000-000084790000}"/>
    <cellStyle name="Normal 4 10 3 2" xfId="31587" xr:uid="{00000000-0005-0000-0000-000085790000}"/>
    <cellStyle name="Normal 4 10 3 2 2" xfId="31588" xr:uid="{00000000-0005-0000-0000-000086790000}"/>
    <cellStyle name="Normal 4 10 3 2 2 2" xfId="31589" xr:uid="{00000000-0005-0000-0000-000087790000}"/>
    <cellStyle name="Normal 4 10 3 2 2 3" xfId="31590" xr:uid="{00000000-0005-0000-0000-000088790000}"/>
    <cellStyle name="Normal 4 10 3 2 3" xfId="31591" xr:uid="{00000000-0005-0000-0000-000089790000}"/>
    <cellStyle name="Normal 4 10 3 3" xfId="31592" xr:uid="{00000000-0005-0000-0000-00008A790000}"/>
    <cellStyle name="Normal 4 10 3 3 2" xfId="31593" xr:uid="{00000000-0005-0000-0000-00008B790000}"/>
    <cellStyle name="Normal 4 10 3 3 3" xfId="31594" xr:uid="{00000000-0005-0000-0000-00008C790000}"/>
    <cellStyle name="Normal 4 10 3 4" xfId="31595" xr:uid="{00000000-0005-0000-0000-00008D790000}"/>
    <cellStyle name="Normal 4 10 3 5" xfId="31596" xr:uid="{00000000-0005-0000-0000-00008E790000}"/>
    <cellStyle name="Normal 4 10 3 6" xfId="31597" xr:uid="{00000000-0005-0000-0000-00008F790000}"/>
    <cellStyle name="Normal 4 10 4" xfId="31598" xr:uid="{00000000-0005-0000-0000-000090790000}"/>
    <cellStyle name="Normal 4 10 4 2" xfId="31599" xr:uid="{00000000-0005-0000-0000-000091790000}"/>
    <cellStyle name="Normal 4 10 4 2 2" xfId="31600" xr:uid="{00000000-0005-0000-0000-000092790000}"/>
    <cellStyle name="Normal 4 10 4 2 3" xfId="31601" xr:uid="{00000000-0005-0000-0000-000093790000}"/>
    <cellStyle name="Normal 4 10 4 3" xfId="31602" xr:uid="{00000000-0005-0000-0000-000094790000}"/>
    <cellStyle name="Normal 4 10 4 4" xfId="31603" xr:uid="{00000000-0005-0000-0000-000095790000}"/>
    <cellStyle name="Normal 4 10 4 5" xfId="31604" xr:uid="{00000000-0005-0000-0000-000096790000}"/>
    <cellStyle name="Normal 4 10 5" xfId="31605" xr:uid="{00000000-0005-0000-0000-000097790000}"/>
    <cellStyle name="Normal 4 10 5 2" xfId="31606" xr:uid="{00000000-0005-0000-0000-000098790000}"/>
    <cellStyle name="Normal 4 10 5 2 2" xfId="31607" xr:uid="{00000000-0005-0000-0000-000099790000}"/>
    <cellStyle name="Normal 4 10 5 2 3" xfId="31608" xr:uid="{00000000-0005-0000-0000-00009A790000}"/>
    <cellStyle name="Normal 4 10 5 3" xfId="31609" xr:uid="{00000000-0005-0000-0000-00009B790000}"/>
    <cellStyle name="Normal 4 10 6" xfId="31610" xr:uid="{00000000-0005-0000-0000-00009C790000}"/>
    <cellStyle name="Normal 4 10 6 2" xfId="31611" xr:uid="{00000000-0005-0000-0000-00009D790000}"/>
    <cellStyle name="Normal 4 10 6 3" xfId="31612" xr:uid="{00000000-0005-0000-0000-00009E790000}"/>
    <cellStyle name="Normal 4 10 7" xfId="31613" xr:uid="{00000000-0005-0000-0000-00009F790000}"/>
    <cellStyle name="Normal 4 10 7 2" xfId="31614" xr:uid="{00000000-0005-0000-0000-0000A0790000}"/>
    <cellStyle name="Normal 4 10 8" xfId="31615" xr:uid="{00000000-0005-0000-0000-0000A1790000}"/>
    <cellStyle name="Normal 4 10 9" xfId="31616" xr:uid="{00000000-0005-0000-0000-0000A2790000}"/>
    <cellStyle name="Normal 4 10_Age_Gender" xfId="31617" xr:uid="{00000000-0005-0000-0000-0000A3790000}"/>
    <cellStyle name="Normal 4 11" xfId="453" xr:uid="{00000000-0005-0000-0000-0000A4790000}"/>
    <cellStyle name="Normal 4 11 10" xfId="31618" xr:uid="{00000000-0005-0000-0000-0000A5790000}"/>
    <cellStyle name="Normal 4 11 11" xfId="31619" xr:uid="{00000000-0005-0000-0000-0000A6790000}"/>
    <cellStyle name="Normal 4 11 12" xfId="31620" xr:uid="{00000000-0005-0000-0000-0000A7790000}"/>
    <cellStyle name="Normal 4 11 2" xfId="31621" xr:uid="{00000000-0005-0000-0000-0000A8790000}"/>
    <cellStyle name="Normal 4 11 2 10" xfId="31622" xr:uid="{00000000-0005-0000-0000-0000A9790000}"/>
    <cellStyle name="Normal 4 11 2 2" xfId="31623" xr:uid="{00000000-0005-0000-0000-0000AA790000}"/>
    <cellStyle name="Normal 4 11 2 2 2" xfId="31624" xr:uid="{00000000-0005-0000-0000-0000AB790000}"/>
    <cellStyle name="Normal 4 11 2 2 2 2" xfId="31625" xr:uid="{00000000-0005-0000-0000-0000AC790000}"/>
    <cellStyle name="Normal 4 11 2 2 2 2 2" xfId="31626" xr:uid="{00000000-0005-0000-0000-0000AD790000}"/>
    <cellStyle name="Normal 4 11 2 2 2 2 3" xfId="31627" xr:uid="{00000000-0005-0000-0000-0000AE790000}"/>
    <cellStyle name="Normal 4 11 2 2 2 3" xfId="31628" xr:uid="{00000000-0005-0000-0000-0000AF790000}"/>
    <cellStyle name="Normal 4 11 2 2 3" xfId="31629" xr:uid="{00000000-0005-0000-0000-0000B0790000}"/>
    <cellStyle name="Normal 4 11 2 2 3 2" xfId="31630" xr:uid="{00000000-0005-0000-0000-0000B1790000}"/>
    <cellStyle name="Normal 4 11 2 2 3 3" xfId="31631" xr:uid="{00000000-0005-0000-0000-0000B2790000}"/>
    <cellStyle name="Normal 4 11 2 2 4" xfId="31632" xr:uid="{00000000-0005-0000-0000-0000B3790000}"/>
    <cellStyle name="Normal 4 11 2 2 5" xfId="31633" xr:uid="{00000000-0005-0000-0000-0000B4790000}"/>
    <cellStyle name="Normal 4 11 2 2 6" xfId="31634" xr:uid="{00000000-0005-0000-0000-0000B5790000}"/>
    <cellStyle name="Normal 4 11 2 3" xfId="31635" xr:uid="{00000000-0005-0000-0000-0000B6790000}"/>
    <cellStyle name="Normal 4 11 2 3 2" xfId="31636" xr:uid="{00000000-0005-0000-0000-0000B7790000}"/>
    <cellStyle name="Normal 4 11 2 3 2 2" xfId="31637" xr:uid="{00000000-0005-0000-0000-0000B8790000}"/>
    <cellStyle name="Normal 4 11 2 3 2 3" xfId="31638" xr:uid="{00000000-0005-0000-0000-0000B9790000}"/>
    <cellStyle name="Normal 4 11 2 3 3" xfId="31639" xr:uid="{00000000-0005-0000-0000-0000BA790000}"/>
    <cellStyle name="Normal 4 11 2 4" xfId="31640" xr:uid="{00000000-0005-0000-0000-0000BB790000}"/>
    <cellStyle name="Normal 4 11 2 4 2" xfId="31641" xr:uid="{00000000-0005-0000-0000-0000BC790000}"/>
    <cellStyle name="Normal 4 11 2 4 3" xfId="31642" xr:uid="{00000000-0005-0000-0000-0000BD790000}"/>
    <cellStyle name="Normal 4 11 2 5" xfId="31643" xr:uid="{00000000-0005-0000-0000-0000BE790000}"/>
    <cellStyle name="Normal 4 11 2 5 2" xfId="31644" xr:uid="{00000000-0005-0000-0000-0000BF790000}"/>
    <cellStyle name="Normal 4 11 2 6" xfId="31645" xr:uid="{00000000-0005-0000-0000-0000C0790000}"/>
    <cellStyle name="Normal 4 11 2 7" xfId="31646" xr:uid="{00000000-0005-0000-0000-0000C1790000}"/>
    <cellStyle name="Normal 4 11 2 8" xfId="31647" xr:uid="{00000000-0005-0000-0000-0000C2790000}"/>
    <cellStyle name="Normal 4 11 2 9" xfId="31648" xr:uid="{00000000-0005-0000-0000-0000C3790000}"/>
    <cellStyle name="Normal 4 11 2_Age_Gender" xfId="31649" xr:uid="{00000000-0005-0000-0000-0000C4790000}"/>
    <cellStyle name="Normal 4 11 3" xfId="31650" xr:uid="{00000000-0005-0000-0000-0000C5790000}"/>
    <cellStyle name="Normal 4 11 3 2" xfId="31651" xr:uid="{00000000-0005-0000-0000-0000C6790000}"/>
    <cellStyle name="Normal 4 11 3 2 2" xfId="31652" xr:uid="{00000000-0005-0000-0000-0000C7790000}"/>
    <cellStyle name="Normal 4 11 3 2 2 2" xfId="31653" xr:uid="{00000000-0005-0000-0000-0000C8790000}"/>
    <cellStyle name="Normal 4 11 3 2 2 3" xfId="31654" xr:uid="{00000000-0005-0000-0000-0000C9790000}"/>
    <cellStyle name="Normal 4 11 3 2 3" xfId="31655" xr:uid="{00000000-0005-0000-0000-0000CA790000}"/>
    <cellStyle name="Normal 4 11 3 3" xfId="31656" xr:uid="{00000000-0005-0000-0000-0000CB790000}"/>
    <cellStyle name="Normal 4 11 3 3 2" xfId="31657" xr:uid="{00000000-0005-0000-0000-0000CC790000}"/>
    <cellStyle name="Normal 4 11 3 3 3" xfId="31658" xr:uid="{00000000-0005-0000-0000-0000CD790000}"/>
    <cellStyle name="Normal 4 11 3 4" xfId="31659" xr:uid="{00000000-0005-0000-0000-0000CE790000}"/>
    <cellStyle name="Normal 4 11 3 5" xfId="31660" xr:uid="{00000000-0005-0000-0000-0000CF790000}"/>
    <cellStyle name="Normal 4 11 3 6" xfId="31661" xr:uid="{00000000-0005-0000-0000-0000D0790000}"/>
    <cellStyle name="Normal 4 11 4" xfId="31662" xr:uid="{00000000-0005-0000-0000-0000D1790000}"/>
    <cellStyle name="Normal 4 11 4 2" xfId="31663" xr:uid="{00000000-0005-0000-0000-0000D2790000}"/>
    <cellStyle name="Normal 4 11 4 2 2" xfId="31664" xr:uid="{00000000-0005-0000-0000-0000D3790000}"/>
    <cellStyle name="Normal 4 11 4 2 3" xfId="31665" xr:uid="{00000000-0005-0000-0000-0000D4790000}"/>
    <cellStyle name="Normal 4 11 4 3" xfId="31666" xr:uid="{00000000-0005-0000-0000-0000D5790000}"/>
    <cellStyle name="Normal 4 11 4 4" xfId="31667" xr:uid="{00000000-0005-0000-0000-0000D6790000}"/>
    <cellStyle name="Normal 4 11 4 5" xfId="31668" xr:uid="{00000000-0005-0000-0000-0000D7790000}"/>
    <cellStyle name="Normal 4 11 5" xfId="31669" xr:uid="{00000000-0005-0000-0000-0000D8790000}"/>
    <cellStyle name="Normal 4 11 5 2" xfId="31670" xr:uid="{00000000-0005-0000-0000-0000D9790000}"/>
    <cellStyle name="Normal 4 11 5 2 2" xfId="31671" xr:uid="{00000000-0005-0000-0000-0000DA790000}"/>
    <cellStyle name="Normal 4 11 5 2 3" xfId="31672" xr:uid="{00000000-0005-0000-0000-0000DB790000}"/>
    <cellStyle name="Normal 4 11 5 3" xfId="31673" xr:uid="{00000000-0005-0000-0000-0000DC790000}"/>
    <cellStyle name="Normal 4 11 6" xfId="31674" xr:uid="{00000000-0005-0000-0000-0000DD790000}"/>
    <cellStyle name="Normal 4 11 6 2" xfId="31675" xr:uid="{00000000-0005-0000-0000-0000DE790000}"/>
    <cellStyle name="Normal 4 11 6 3" xfId="31676" xr:uid="{00000000-0005-0000-0000-0000DF790000}"/>
    <cellStyle name="Normal 4 11 7" xfId="31677" xr:uid="{00000000-0005-0000-0000-0000E0790000}"/>
    <cellStyle name="Normal 4 11 7 2" xfId="31678" xr:uid="{00000000-0005-0000-0000-0000E1790000}"/>
    <cellStyle name="Normal 4 11 8" xfId="31679" xr:uid="{00000000-0005-0000-0000-0000E2790000}"/>
    <cellStyle name="Normal 4 11 9" xfId="31680" xr:uid="{00000000-0005-0000-0000-0000E3790000}"/>
    <cellStyle name="Normal 4 11_Age_Gender" xfId="31681" xr:uid="{00000000-0005-0000-0000-0000E4790000}"/>
    <cellStyle name="Normal 4 12" xfId="454" xr:uid="{00000000-0005-0000-0000-0000E5790000}"/>
    <cellStyle name="Normal 4 12 10" xfId="31682" xr:uid="{00000000-0005-0000-0000-0000E6790000}"/>
    <cellStyle name="Normal 4 12 11" xfId="31683" xr:uid="{00000000-0005-0000-0000-0000E7790000}"/>
    <cellStyle name="Normal 4 12 12" xfId="31684" xr:uid="{00000000-0005-0000-0000-0000E8790000}"/>
    <cellStyle name="Normal 4 12 2" xfId="31685" xr:uid="{00000000-0005-0000-0000-0000E9790000}"/>
    <cellStyle name="Normal 4 12 2 10" xfId="31686" xr:uid="{00000000-0005-0000-0000-0000EA790000}"/>
    <cellStyle name="Normal 4 12 2 2" xfId="31687" xr:uid="{00000000-0005-0000-0000-0000EB790000}"/>
    <cellStyle name="Normal 4 12 2 2 2" xfId="31688" xr:uid="{00000000-0005-0000-0000-0000EC790000}"/>
    <cellStyle name="Normal 4 12 2 2 2 2" xfId="31689" xr:uid="{00000000-0005-0000-0000-0000ED790000}"/>
    <cellStyle name="Normal 4 12 2 2 2 2 2" xfId="31690" xr:uid="{00000000-0005-0000-0000-0000EE790000}"/>
    <cellStyle name="Normal 4 12 2 2 2 2 3" xfId="31691" xr:uid="{00000000-0005-0000-0000-0000EF790000}"/>
    <cellStyle name="Normal 4 12 2 2 2 3" xfId="31692" xr:uid="{00000000-0005-0000-0000-0000F0790000}"/>
    <cellStyle name="Normal 4 12 2 2 3" xfId="31693" xr:uid="{00000000-0005-0000-0000-0000F1790000}"/>
    <cellStyle name="Normal 4 12 2 2 3 2" xfId="31694" xr:uid="{00000000-0005-0000-0000-0000F2790000}"/>
    <cellStyle name="Normal 4 12 2 2 3 3" xfId="31695" xr:uid="{00000000-0005-0000-0000-0000F3790000}"/>
    <cellStyle name="Normal 4 12 2 2 4" xfId="31696" xr:uid="{00000000-0005-0000-0000-0000F4790000}"/>
    <cellStyle name="Normal 4 12 2 2 5" xfId="31697" xr:uid="{00000000-0005-0000-0000-0000F5790000}"/>
    <cellStyle name="Normal 4 12 2 2 6" xfId="31698" xr:uid="{00000000-0005-0000-0000-0000F6790000}"/>
    <cellStyle name="Normal 4 12 2 3" xfId="31699" xr:uid="{00000000-0005-0000-0000-0000F7790000}"/>
    <cellStyle name="Normal 4 12 2 3 2" xfId="31700" xr:uid="{00000000-0005-0000-0000-0000F8790000}"/>
    <cellStyle name="Normal 4 12 2 3 2 2" xfId="31701" xr:uid="{00000000-0005-0000-0000-0000F9790000}"/>
    <cellStyle name="Normal 4 12 2 3 2 3" xfId="31702" xr:uid="{00000000-0005-0000-0000-0000FA790000}"/>
    <cellStyle name="Normal 4 12 2 3 3" xfId="31703" xr:uid="{00000000-0005-0000-0000-0000FB790000}"/>
    <cellStyle name="Normal 4 12 2 4" xfId="31704" xr:uid="{00000000-0005-0000-0000-0000FC790000}"/>
    <cellStyle name="Normal 4 12 2 4 2" xfId="31705" xr:uid="{00000000-0005-0000-0000-0000FD790000}"/>
    <cellStyle name="Normal 4 12 2 4 3" xfId="31706" xr:uid="{00000000-0005-0000-0000-0000FE790000}"/>
    <cellStyle name="Normal 4 12 2 5" xfId="31707" xr:uid="{00000000-0005-0000-0000-0000FF790000}"/>
    <cellStyle name="Normal 4 12 2 5 2" xfId="31708" xr:uid="{00000000-0005-0000-0000-0000007A0000}"/>
    <cellStyle name="Normal 4 12 2 6" xfId="31709" xr:uid="{00000000-0005-0000-0000-0000017A0000}"/>
    <cellStyle name="Normal 4 12 2 7" xfId="31710" xr:uid="{00000000-0005-0000-0000-0000027A0000}"/>
    <cellStyle name="Normal 4 12 2 8" xfId="31711" xr:uid="{00000000-0005-0000-0000-0000037A0000}"/>
    <cellStyle name="Normal 4 12 2 9" xfId="31712" xr:uid="{00000000-0005-0000-0000-0000047A0000}"/>
    <cellStyle name="Normal 4 12 2_Age_Gender" xfId="31713" xr:uid="{00000000-0005-0000-0000-0000057A0000}"/>
    <cellStyle name="Normal 4 12 3" xfId="31714" xr:uid="{00000000-0005-0000-0000-0000067A0000}"/>
    <cellStyle name="Normal 4 12 3 2" xfId="31715" xr:uid="{00000000-0005-0000-0000-0000077A0000}"/>
    <cellStyle name="Normal 4 12 3 2 2" xfId="31716" xr:uid="{00000000-0005-0000-0000-0000087A0000}"/>
    <cellStyle name="Normal 4 12 3 2 2 2" xfId="31717" xr:uid="{00000000-0005-0000-0000-0000097A0000}"/>
    <cellStyle name="Normal 4 12 3 2 2 3" xfId="31718" xr:uid="{00000000-0005-0000-0000-00000A7A0000}"/>
    <cellStyle name="Normal 4 12 3 2 3" xfId="31719" xr:uid="{00000000-0005-0000-0000-00000B7A0000}"/>
    <cellStyle name="Normal 4 12 3 3" xfId="31720" xr:uid="{00000000-0005-0000-0000-00000C7A0000}"/>
    <cellStyle name="Normal 4 12 3 3 2" xfId="31721" xr:uid="{00000000-0005-0000-0000-00000D7A0000}"/>
    <cellStyle name="Normal 4 12 3 3 3" xfId="31722" xr:uid="{00000000-0005-0000-0000-00000E7A0000}"/>
    <cellStyle name="Normal 4 12 3 4" xfId="31723" xr:uid="{00000000-0005-0000-0000-00000F7A0000}"/>
    <cellStyle name="Normal 4 12 3 5" xfId="31724" xr:uid="{00000000-0005-0000-0000-0000107A0000}"/>
    <cellStyle name="Normal 4 12 3 6" xfId="31725" xr:uid="{00000000-0005-0000-0000-0000117A0000}"/>
    <cellStyle name="Normal 4 12 4" xfId="31726" xr:uid="{00000000-0005-0000-0000-0000127A0000}"/>
    <cellStyle name="Normal 4 12 4 2" xfId="31727" xr:uid="{00000000-0005-0000-0000-0000137A0000}"/>
    <cellStyle name="Normal 4 12 4 2 2" xfId="31728" xr:uid="{00000000-0005-0000-0000-0000147A0000}"/>
    <cellStyle name="Normal 4 12 4 2 3" xfId="31729" xr:uid="{00000000-0005-0000-0000-0000157A0000}"/>
    <cellStyle name="Normal 4 12 4 3" xfId="31730" xr:uid="{00000000-0005-0000-0000-0000167A0000}"/>
    <cellStyle name="Normal 4 12 4 4" xfId="31731" xr:uid="{00000000-0005-0000-0000-0000177A0000}"/>
    <cellStyle name="Normal 4 12 4 5" xfId="31732" xr:uid="{00000000-0005-0000-0000-0000187A0000}"/>
    <cellStyle name="Normal 4 12 5" xfId="31733" xr:uid="{00000000-0005-0000-0000-0000197A0000}"/>
    <cellStyle name="Normal 4 12 5 2" xfId="31734" xr:uid="{00000000-0005-0000-0000-00001A7A0000}"/>
    <cellStyle name="Normal 4 12 5 2 2" xfId="31735" xr:uid="{00000000-0005-0000-0000-00001B7A0000}"/>
    <cellStyle name="Normal 4 12 5 2 3" xfId="31736" xr:uid="{00000000-0005-0000-0000-00001C7A0000}"/>
    <cellStyle name="Normal 4 12 5 3" xfId="31737" xr:uid="{00000000-0005-0000-0000-00001D7A0000}"/>
    <cellStyle name="Normal 4 12 6" xfId="31738" xr:uid="{00000000-0005-0000-0000-00001E7A0000}"/>
    <cellStyle name="Normal 4 12 6 2" xfId="31739" xr:uid="{00000000-0005-0000-0000-00001F7A0000}"/>
    <cellStyle name="Normal 4 12 6 3" xfId="31740" xr:uid="{00000000-0005-0000-0000-0000207A0000}"/>
    <cellStyle name="Normal 4 12 7" xfId="31741" xr:uid="{00000000-0005-0000-0000-0000217A0000}"/>
    <cellStyle name="Normal 4 12 7 2" xfId="31742" xr:uid="{00000000-0005-0000-0000-0000227A0000}"/>
    <cellStyle name="Normal 4 12 8" xfId="31743" xr:uid="{00000000-0005-0000-0000-0000237A0000}"/>
    <cellStyle name="Normal 4 12 9" xfId="31744" xr:uid="{00000000-0005-0000-0000-0000247A0000}"/>
    <cellStyle name="Normal 4 12_Age_Gender" xfId="31745" xr:uid="{00000000-0005-0000-0000-0000257A0000}"/>
    <cellStyle name="Normal 4 13" xfId="455" xr:uid="{00000000-0005-0000-0000-0000267A0000}"/>
    <cellStyle name="Normal 4 13 10" xfId="31746" xr:uid="{00000000-0005-0000-0000-0000277A0000}"/>
    <cellStyle name="Normal 4 13 11" xfId="31747" xr:uid="{00000000-0005-0000-0000-0000287A0000}"/>
    <cellStyle name="Normal 4 13 12" xfId="31748" xr:uid="{00000000-0005-0000-0000-0000297A0000}"/>
    <cellStyle name="Normal 4 13 2" xfId="31749" xr:uid="{00000000-0005-0000-0000-00002A7A0000}"/>
    <cellStyle name="Normal 4 13 2 10" xfId="31750" xr:uid="{00000000-0005-0000-0000-00002B7A0000}"/>
    <cellStyle name="Normal 4 13 2 2" xfId="31751" xr:uid="{00000000-0005-0000-0000-00002C7A0000}"/>
    <cellStyle name="Normal 4 13 2 2 2" xfId="31752" xr:uid="{00000000-0005-0000-0000-00002D7A0000}"/>
    <cellStyle name="Normal 4 13 2 2 2 2" xfId="31753" xr:uid="{00000000-0005-0000-0000-00002E7A0000}"/>
    <cellStyle name="Normal 4 13 2 2 2 2 2" xfId="31754" xr:uid="{00000000-0005-0000-0000-00002F7A0000}"/>
    <cellStyle name="Normal 4 13 2 2 2 2 3" xfId="31755" xr:uid="{00000000-0005-0000-0000-0000307A0000}"/>
    <cellStyle name="Normal 4 13 2 2 2 3" xfId="31756" xr:uid="{00000000-0005-0000-0000-0000317A0000}"/>
    <cellStyle name="Normal 4 13 2 2 3" xfId="31757" xr:uid="{00000000-0005-0000-0000-0000327A0000}"/>
    <cellStyle name="Normal 4 13 2 2 3 2" xfId="31758" xr:uid="{00000000-0005-0000-0000-0000337A0000}"/>
    <cellStyle name="Normal 4 13 2 2 3 3" xfId="31759" xr:uid="{00000000-0005-0000-0000-0000347A0000}"/>
    <cellStyle name="Normal 4 13 2 2 4" xfId="31760" xr:uid="{00000000-0005-0000-0000-0000357A0000}"/>
    <cellStyle name="Normal 4 13 2 2 5" xfId="31761" xr:uid="{00000000-0005-0000-0000-0000367A0000}"/>
    <cellStyle name="Normal 4 13 2 2 6" xfId="31762" xr:uid="{00000000-0005-0000-0000-0000377A0000}"/>
    <cellStyle name="Normal 4 13 2 3" xfId="31763" xr:uid="{00000000-0005-0000-0000-0000387A0000}"/>
    <cellStyle name="Normal 4 13 2 3 2" xfId="31764" xr:uid="{00000000-0005-0000-0000-0000397A0000}"/>
    <cellStyle name="Normal 4 13 2 3 2 2" xfId="31765" xr:uid="{00000000-0005-0000-0000-00003A7A0000}"/>
    <cellStyle name="Normal 4 13 2 3 2 3" xfId="31766" xr:uid="{00000000-0005-0000-0000-00003B7A0000}"/>
    <cellStyle name="Normal 4 13 2 3 3" xfId="31767" xr:uid="{00000000-0005-0000-0000-00003C7A0000}"/>
    <cellStyle name="Normal 4 13 2 4" xfId="31768" xr:uid="{00000000-0005-0000-0000-00003D7A0000}"/>
    <cellStyle name="Normal 4 13 2 4 2" xfId="31769" xr:uid="{00000000-0005-0000-0000-00003E7A0000}"/>
    <cellStyle name="Normal 4 13 2 4 3" xfId="31770" xr:uid="{00000000-0005-0000-0000-00003F7A0000}"/>
    <cellStyle name="Normal 4 13 2 5" xfId="31771" xr:uid="{00000000-0005-0000-0000-0000407A0000}"/>
    <cellStyle name="Normal 4 13 2 5 2" xfId="31772" xr:uid="{00000000-0005-0000-0000-0000417A0000}"/>
    <cellStyle name="Normal 4 13 2 6" xfId="31773" xr:uid="{00000000-0005-0000-0000-0000427A0000}"/>
    <cellStyle name="Normal 4 13 2 7" xfId="31774" xr:uid="{00000000-0005-0000-0000-0000437A0000}"/>
    <cellStyle name="Normal 4 13 2 8" xfId="31775" xr:uid="{00000000-0005-0000-0000-0000447A0000}"/>
    <cellStyle name="Normal 4 13 2 9" xfId="31776" xr:uid="{00000000-0005-0000-0000-0000457A0000}"/>
    <cellStyle name="Normal 4 13 2_Age_Gender" xfId="31777" xr:uid="{00000000-0005-0000-0000-0000467A0000}"/>
    <cellStyle name="Normal 4 13 3" xfId="31778" xr:uid="{00000000-0005-0000-0000-0000477A0000}"/>
    <cellStyle name="Normal 4 13 3 2" xfId="31779" xr:uid="{00000000-0005-0000-0000-0000487A0000}"/>
    <cellStyle name="Normal 4 13 3 2 2" xfId="31780" xr:uid="{00000000-0005-0000-0000-0000497A0000}"/>
    <cellStyle name="Normal 4 13 3 2 2 2" xfId="31781" xr:uid="{00000000-0005-0000-0000-00004A7A0000}"/>
    <cellStyle name="Normal 4 13 3 2 2 3" xfId="31782" xr:uid="{00000000-0005-0000-0000-00004B7A0000}"/>
    <cellStyle name="Normal 4 13 3 2 3" xfId="31783" xr:uid="{00000000-0005-0000-0000-00004C7A0000}"/>
    <cellStyle name="Normal 4 13 3 3" xfId="31784" xr:uid="{00000000-0005-0000-0000-00004D7A0000}"/>
    <cellStyle name="Normal 4 13 3 3 2" xfId="31785" xr:uid="{00000000-0005-0000-0000-00004E7A0000}"/>
    <cellStyle name="Normal 4 13 3 3 3" xfId="31786" xr:uid="{00000000-0005-0000-0000-00004F7A0000}"/>
    <cellStyle name="Normal 4 13 3 4" xfId="31787" xr:uid="{00000000-0005-0000-0000-0000507A0000}"/>
    <cellStyle name="Normal 4 13 3 5" xfId="31788" xr:uid="{00000000-0005-0000-0000-0000517A0000}"/>
    <cellStyle name="Normal 4 13 3 6" xfId="31789" xr:uid="{00000000-0005-0000-0000-0000527A0000}"/>
    <cellStyle name="Normal 4 13 4" xfId="31790" xr:uid="{00000000-0005-0000-0000-0000537A0000}"/>
    <cellStyle name="Normal 4 13 4 2" xfId="31791" xr:uid="{00000000-0005-0000-0000-0000547A0000}"/>
    <cellStyle name="Normal 4 13 4 2 2" xfId="31792" xr:uid="{00000000-0005-0000-0000-0000557A0000}"/>
    <cellStyle name="Normal 4 13 4 2 3" xfId="31793" xr:uid="{00000000-0005-0000-0000-0000567A0000}"/>
    <cellStyle name="Normal 4 13 4 3" xfId="31794" xr:uid="{00000000-0005-0000-0000-0000577A0000}"/>
    <cellStyle name="Normal 4 13 4 4" xfId="31795" xr:uid="{00000000-0005-0000-0000-0000587A0000}"/>
    <cellStyle name="Normal 4 13 4 5" xfId="31796" xr:uid="{00000000-0005-0000-0000-0000597A0000}"/>
    <cellStyle name="Normal 4 13 5" xfId="31797" xr:uid="{00000000-0005-0000-0000-00005A7A0000}"/>
    <cellStyle name="Normal 4 13 5 2" xfId="31798" xr:uid="{00000000-0005-0000-0000-00005B7A0000}"/>
    <cellStyle name="Normal 4 13 5 2 2" xfId="31799" xr:uid="{00000000-0005-0000-0000-00005C7A0000}"/>
    <cellStyle name="Normal 4 13 5 2 3" xfId="31800" xr:uid="{00000000-0005-0000-0000-00005D7A0000}"/>
    <cellStyle name="Normal 4 13 5 3" xfId="31801" xr:uid="{00000000-0005-0000-0000-00005E7A0000}"/>
    <cellStyle name="Normal 4 13 6" xfId="31802" xr:uid="{00000000-0005-0000-0000-00005F7A0000}"/>
    <cellStyle name="Normal 4 13 6 2" xfId="31803" xr:uid="{00000000-0005-0000-0000-0000607A0000}"/>
    <cellStyle name="Normal 4 13 6 3" xfId="31804" xr:uid="{00000000-0005-0000-0000-0000617A0000}"/>
    <cellStyle name="Normal 4 13 7" xfId="31805" xr:uid="{00000000-0005-0000-0000-0000627A0000}"/>
    <cellStyle name="Normal 4 13 7 2" xfId="31806" xr:uid="{00000000-0005-0000-0000-0000637A0000}"/>
    <cellStyle name="Normal 4 13 8" xfId="31807" xr:uid="{00000000-0005-0000-0000-0000647A0000}"/>
    <cellStyle name="Normal 4 13 9" xfId="31808" xr:uid="{00000000-0005-0000-0000-0000657A0000}"/>
    <cellStyle name="Normal 4 13_Age_Gender" xfId="31809" xr:uid="{00000000-0005-0000-0000-0000667A0000}"/>
    <cellStyle name="Normal 4 14" xfId="456" xr:uid="{00000000-0005-0000-0000-0000677A0000}"/>
    <cellStyle name="Normal 4 14 10" xfId="31810" xr:uid="{00000000-0005-0000-0000-0000687A0000}"/>
    <cellStyle name="Normal 4 14 11" xfId="31811" xr:uid="{00000000-0005-0000-0000-0000697A0000}"/>
    <cellStyle name="Normal 4 14 12" xfId="31812" xr:uid="{00000000-0005-0000-0000-00006A7A0000}"/>
    <cellStyle name="Normal 4 14 2" xfId="31813" xr:uid="{00000000-0005-0000-0000-00006B7A0000}"/>
    <cellStyle name="Normal 4 14 2 10" xfId="31814" xr:uid="{00000000-0005-0000-0000-00006C7A0000}"/>
    <cellStyle name="Normal 4 14 2 2" xfId="31815" xr:uid="{00000000-0005-0000-0000-00006D7A0000}"/>
    <cellStyle name="Normal 4 14 2 2 2" xfId="31816" xr:uid="{00000000-0005-0000-0000-00006E7A0000}"/>
    <cellStyle name="Normal 4 14 2 2 2 2" xfId="31817" xr:uid="{00000000-0005-0000-0000-00006F7A0000}"/>
    <cellStyle name="Normal 4 14 2 2 2 2 2" xfId="31818" xr:uid="{00000000-0005-0000-0000-0000707A0000}"/>
    <cellStyle name="Normal 4 14 2 2 2 2 3" xfId="31819" xr:uid="{00000000-0005-0000-0000-0000717A0000}"/>
    <cellStyle name="Normal 4 14 2 2 2 3" xfId="31820" xr:uid="{00000000-0005-0000-0000-0000727A0000}"/>
    <cellStyle name="Normal 4 14 2 2 3" xfId="31821" xr:uid="{00000000-0005-0000-0000-0000737A0000}"/>
    <cellStyle name="Normal 4 14 2 2 3 2" xfId="31822" xr:uid="{00000000-0005-0000-0000-0000747A0000}"/>
    <cellStyle name="Normal 4 14 2 2 3 3" xfId="31823" xr:uid="{00000000-0005-0000-0000-0000757A0000}"/>
    <cellStyle name="Normal 4 14 2 2 4" xfId="31824" xr:uid="{00000000-0005-0000-0000-0000767A0000}"/>
    <cellStyle name="Normal 4 14 2 2 5" xfId="31825" xr:uid="{00000000-0005-0000-0000-0000777A0000}"/>
    <cellStyle name="Normal 4 14 2 2 6" xfId="31826" xr:uid="{00000000-0005-0000-0000-0000787A0000}"/>
    <cellStyle name="Normal 4 14 2 3" xfId="31827" xr:uid="{00000000-0005-0000-0000-0000797A0000}"/>
    <cellStyle name="Normal 4 14 2 3 2" xfId="31828" xr:uid="{00000000-0005-0000-0000-00007A7A0000}"/>
    <cellStyle name="Normal 4 14 2 3 2 2" xfId="31829" xr:uid="{00000000-0005-0000-0000-00007B7A0000}"/>
    <cellStyle name="Normal 4 14 2 3 2 3" xfId="31830" xr:uid="{00000000-0005-0000-0000-00007C7A0000}"/>
    <cellStyle name="Normal 4 14 2 3 3" xfId="31831" xr:uid="{00000000-0005-0000-0000-00007D7A0000}"/>
    <cellStyle name="Normal 4 14 2 4" xfId="31832" xr:uid="{00000000-0005-0000-0000-00007E7A0000}"/>
    <cellStyle name="Normal 4 14 2 4 2" xfId="31833" xr:uid="{00000000-0005-0000-0000-00007F7A0000}"/>
    <cellStyle name="Normal 4 14 2 4 3" xfId="31834" xr:uid="{00000000-0005-0000-0000-0000807A0000}"/>
    <cellStyle name="Normal 4 14 2 5" xfId="31835" xr:uid="{00000000-0005-0000-0000-0000817A0000}"/>
    <cellStyle name="Normal 4 14 2 5 2" xfId="31836" xr:uid="{00000000-0005-0000-0000-0000827A0000}"/>
    <cellStyle name="Normal 4 14 2 6" xfId="31837" xr:uid="{00000000-0005-0000-0000-0000837A0000}"/>
    <cellStyle name="Normal 4 14 2 7" xfId="31838" xr:uid="{00000000-0005-0000-0000-0000847A0000}"/>
    <cellStyle name="Normal 4 14 2 8" xfId="31839" xr:uid="{00000000-0005-0000-0000-0000857A0000}"/>
    <cellStyle name="Normal 4 14 2 9" xfId="31840" xr:uid="{00000000-0005-0000-0000-0000867A0000}"/>
    <cellStyle name="Normal 4 14 2_Age_Gender" xfId="31841" xr:uid="{00000000-0005-0000-0000-0000877A0000}"/>
    <cellStyle name="Normal 4 14 3" xfId="31842" xr:uid="{00000000-0005-0000-0000-0000887A0000}"/>
    <cellStyle name="Normal 4 14 3 2" xfId="31843" xr:uid="{00000000-0005-0000-0000-0000897A0000}"/>
    <cellStyle name="Normal 4 14 3 2 2" xfId="31844" xr:uid="{00000000-0005-0000-0000-00008A7A0000}"/>
    <cellStyle name="Normal 4 14 3 2 2 2" xfId="31845" xr:uid="{00000000-0005-0000-0000-00008B7A0000}"/>
    <cellStyle name="Normal 4 14 3 2 2 3" xfId="31846" xr:uid="{00000000-0005-0000-0000-00008C7A0000}"/>
    <cellStyle name="Normal 4 14 3 2 3" xfId="31847" xr:uid="{00000000-0005-0000-0000-00008D7A0000}"/>
    <cellStyle name="Normal 4 14 3 3" xfId="31848" xr:uid="{00000000-0005-0000-0000-00008E7A0000}"/>
    <cellStyle name="Normal 4 14 3 3 2" xfId="31849" xr:uid="{00000000-0005-0000-0000-00008F7A0000}"/>
    <cellStyle name="Normal 4 14 3 3 3" xfId="31850" xr:uid="{00000000-0005-0000-0000-0000907A0000}"/>
    <cellStyle name="Normal 4 14 3 4" xfId="31851" xr:uid="{00000000-0005-0000-0000-0000917A0000}"/>
    <cellStyle name="Normal 4 14 3 5" xfId="31852" xr:uid="{00000000-0005-0000-0000-0000927A0000}"/>
    <cellStyle name="Normal 4 14 3 6" xfId="31853" xr:uid="{00000000-0005-0000-0000-0000937A0000}"/>
    <cellStyle name="Normal 4 14 4" xfId="31854" xr:uid="{00000000-0005-0000-0000-0000947A0000}"/>
    <cellStyle name="Normal 4 14 4 2" xfId="31855" xr:uid="{00000000-0005-0000-0000-0000957A0000}"/>
    <cellStyle name="Normal 4 14 4 2 2" xfId="31856" xr:uid="{00000000-0005-0000-0000-0000967A0000}"/>
    <cellStyle name="Normal 4 14 4 2 3" xfId="31857" xr:uid="{00000000-0005-0000-0000-0000977A0000}"/>
    <cellStyle name="Normal 4 14 4 3" xfId="31858" xr:uid="{00000000-0005-0000-0000-0000987A0000}"/>
    <cellStyle name="Normal 4 14 4 4" xfId="31859" xr:uid="{00000000-0005-0000-0000-0000997A0000}"/>
    <cellStyle name="Normal 4 14 4 5" xfId="31860" xr:uid="{00000000-0005-0000-0000-00009A7A0000}"/>
    <cellStyle name="Normal 4 14 5" xfId="31861" xr:uid="{00000000-0005-0000-0000-00009B7A0000}"/>
    <cellStyle name="Normal 4 14 5 2" xfId="31862" xr:uid="{00000000-0005-0000-0000-00009C7A0000}"/>
    <cellStyle name="Normal 4 14 5 2 2" xfId="31863" xr:uid="{00000000-0005-0000-0000-00009D7A0000}"/>
    <cellStyle name="Normal 4 14 5 2 3" xfId="31864" xr:uid="{00000000-0005-0000-0000-00009E7A0000}"/>
    <cellStyle name="Normal 4 14 5 3" xfId="31865" xr:uid="{00000000-0005-0000-0000-00009F7A0000}"/>
    <cellStyle name="Normal 4 14 6" xfId="31866" xr:uid="{00000000-0005-0000-0000-0000A07A0000}"/>
    <cellStyle name="Normal 4 14 6 2" xfId="31867" xr:uid="{00000000-0005-0000-0000-0000A17A0000}"/>
    <cellStyle name="Normal 4 14 6 3" xfId="31868" xr:uid="{00000000-0005-0000-0000-0000A27A0000}"/>
    <cellStyle name="Normal 4 14 7" xfId="31869" xr:uid="{00000000-0005-0000-0000-0000A37A0000}"/>
    <cellStyle name="Normal 4 14 7 2" xfId="31870" xr:uid="{00000000-0005-0000-0000-0000A47A0000}"/>
    <cellStyle name="Normal 4 14 8" xfId="31871" xr:uid="{00000000-0005-0000-0000-0000A57A0000}"/>
    <cellStyle name="Normal 4 14 9" xfId="31872" xr:uid="{00000000-0005-0000-0000-0000A67A0000}"/>
    <cellStyle name="Normal 4 14_Age_Gender" xfId="31873" xr:uid="{00000000-0005-0000-0000-0000A77A0000}"/>
    <cellStyle name="Normal 4 15" xfId="457" xr:uid="{00000000-0005-0000-0000-0000A87A0000}"/>
    <cellStyle name="Normal 4 15 10" xfId="31874" xr:uid="{00000000-0005-0000-0000-0000A97A0000}"/>
    <cellStyle name="Normal 4 15 11" xfId="31875" xr:uid="{00000000-0005-0000-0000-0000AA7A0000}"/>
    <cellStyle name="Normal 4 15 12" xfId="31876" xr:uid="{00000000-0005-0000-0000-0000AB7A0000}"/>
    <cellStyle name="Normal 4 15 2" xfId="31877" xr:uid="{00000000-0005-0000-0000-0000AC7A0000}"/>
    <cellStyle name="Normal 4 15 2 10" xfId="31878" xr:uid="{00000000-0005-0000-0000-0000AD7A0000}"/>
    <cellStyle name="Normal 4 15 2 2" xfId="31879" xr:uid="{00000000-0005-0000-0000-0000AE7A0000}"/>
    <cellStyle name="Normal 4 15 2 2 2" xfId="31880" xr:uid="{00000000-0005-0000-0000-0000AF7A0000}"/>
    <cellStyle name="Normal 4 15 2 2 2 2" xfId="31881" xr:uid="{00000000-0005-0000-0000-0000B07A0000}"/>
    <cellStyle name="Normal 4 15 2 2 2 2 2" xfId="31882" xr:uid="{00000000-0005-0000-0000-0000B17A0000}"/>
    <cellStyle name="Normal 4 15 2 2 2 2 3" xfId="31883" xr:uid="{00000000-0005-0000-0000-0000B27A0000}"/>
    <cellStyle name="Normal 4 15 2 2 2 3" xfId="31884" xr:uid="{00000000-0005-0000-0000-0000B37A0000}"/>
    <cellStyle name="Normal 4 15 2 2 3" xfId="31885" xr:uid="{00000000-0005-0000-0000-0000B47A0000}"/>
    <cellStyle name="Normal 4 15 2 2 3 2" xfId="31886" xr:uid="{00000000-0005-0000-0000-0000B57A0000}"/>
    <cellStyle name="Normal 4 15 2 2 3 3" xfId="31887" xr:uid="{00000000-0005-0000-0000-0000B67A0000}"/>
    <cellStyle name="Normal 4 15 2 2 4" xfId="31888" xr:uid="{00000000-0005-0000-0000-0000B77A0000}"/>
    <cellStyle name="Normal 4 15 2 2 5" xfId="31889" xr:uid="{00000000-0005-0000-0000-0000B87A0000}"/>
    <cellStyle name="Normal 4 15 2 2 6" xfId="31890" xr:uid="{00000000-0005-0000-0000-0000B97A0000}"/>
    <cellStyle name="Normal 4 15 2 3" xfId="31891" xr:uid="{00000000-0005-0000-0000-0000BA7A0000}"/>
    <cellStyle name="Normal 4 15 2 3 2" xfId="31892" xr:uid="{00000000-0005-0000-0000-0000BB7A0000}"/>
    <cellStyle name="Normal 4 15 2 3 2 2" xfId="31893" xr:uid="{00000000-0005-0000-0000-0000BC7A0000}"/>
    <cellStyle name="Normal 4 15 2 3 2 3" xfId="31894" xr:uid="{00000000-0005-0000-0000-0000BD7A0000}"/>
    <cellStyle name="Normal 4 15 2 3 3" xfId="31895" xr:uid="{00000000-0005-0000-0000-0000BE7A0000}"/>
    <cellStyle name="Normal 4 15 2 4" xfId="31896" xr:uid="{00000000-0005-0000-0000-0000BF7A0000}"/>
    <cellStyle name="Normal 4 15 2 4 2" xfId="31897" xr:uid="{00000000-0005-0000-0000-0000C07A0000}"/>
    <cellStyle name="Normal 4 15 2 4 3" xfId="31898" xr:uid="{00000000-0005-0000-0000-0000C17A0000}"/>
    <cellStyle name="Normal 4 15 2 5" xfId="31899" xr:uid="{00000000-0005-0000-0000-0000C27A0000}"/>
    <cellStyle name="Normal 4 15 2 5 2" xfId="31900" xr:uid="{00000000-0005-0000-0000-0000C37A0000}"/>
    <cellStyle name="Normal 4 15 2 6" xfId="31901" xr:uid="{00000000-0005-0000-0000-0000C47A0000}"/>
    <cellStyle name="Normal 4 15 2 7" xfId="31902" xr:uid="{00000000-0005-0000-0000-0000C57A0000}"/>
    <cellStyle name="Normal 4 15 2 8" xfId="31903" xr:uid="{00000000-0005-0000-0000-0000C67A0000}"/>
    <cellStyle name="Normal 4 15 2 9" xfId="31904" xr:uid="{00000000-0005-0000-0000-0000C77A0000}"/>
    <cellStyle name="Normal 4 15 2_Age_Gender" xfId="31905" xr:uid="{00000000-0005-0000-0000-0000C87A0000}"/>
    <cellStyle name="Normal 4 15 3" xfId="31906" xr:uid="{00000000-0005-0000-0000-0000C97A0000}"/>
    <cellStyle name="Normal 4 15 3 2" xfId="31907" xr:uid="{00000000-0005-0000-0000-0000CA7A0000}"/>
    <cellStyle name="Normal 4 15 3 2 2" xfId="31908" xr:uid="{00000000-0005-0000-0000-0000CB7A0000}"/>
    <cellStyle name="Normal 4 15 3 2 2 2" xfId="31909" xr:uid="{00000000-0005-0000-0000-0000CC7A0000}"/>
    <cellStyle name="Normal 4 15 3 2 2 3" xfId="31910" xr:uid="{00000000-0005-0000-0000-0000CD7A0000}"/>
    <cellStyle name="Normal 4 15 3 2 3" xfId="31911" xr:uid="{00000000-0005-0000-0000-0000CE7A0000}"/>
    <cellStyle name="Normal 4 15 3 3" xfId="31912" xr:uid="{00000000-0005-0000-0000-0000CF7A0000}"/>
    <cellStyle name="Normal 4 15 3 3 2" xfId="31913" xr:uid="{00000000-0005-0000-0000-0000D07A0000}"/>
    <cellStyle name="Normal 4 15 3 3 3" xfId="31914" xr:uid="{00000000-0005-0000-0000-0000D17A0000}"/>
    <cellStyle name="Normal 4 15 3 4" xfId="31915" xr:uid="{00000000-0005-0000-0000-0000D27A0000}"/>
    <cellStyle name="Normal 4 15 3 5" xfId="31916" xr:uid="{00000000-0005-0000-0000-0000D37A0000}"/>
    <cellStyle name="Normal 4 15 3 6" xfId="31917" xr:uid="{00000000-0005-0000-0000-0000D47A0000}"/>
    <cellStyle name="Normal 4 15 4" xfId="31918" xr:uid="{00000000-0005-0000-0000-0000D57A0000}"/>
    <cellStyle name="Normal 4 15 4 2" xfId="31919" xr:uid="{00000000-0005-0000-0000-0000D67A0000}"/>
    <cellStyle name="Normal 4 15 4 2 2" xfId="31920" xr:uid="{00000000-0005-0000-0000-0000D77A0000}"/>
    <cellStyle name="Normal 4 15 4 2 3" xfId="31921" xr:uid="{00000000-0005-0000-0000-0000D87A0000}"/>
    <cellStyle name="Normal 4 15 4 3" xfId="31922" xr:uid="{00000000-0005-0000-0000-0000D97A0000}"/>
    <cellStyle name="Normal 4 15 4 4" xfId="31923" xr:uid="{00000000-0005-0000-0000-0000DA7A0000}"/>
    <cellStyle name="Normal 4 15 4 5" xfId="31924" xr:uid="{00000000-0005-0000-0000-0000DB7A0000}"/>
    <cellStyle name="Normal 4 15 5" xfId="31925" xr:uid="{00000000-0005-0000-0000-0000DC7A0000}"/>
    <cellStyle name="Normal 4 15 5 2" xfId="31926" xr:uid="{00000000-0005-0000-0000-0000DD7A0000}"/>
    <cellStyle name="Normal 4 15 5 2 2" xfId="31927" xr:uid="{00000000-0005-0000-0000-0000DE7A0000}"/>
    <cellStyle name="Normal 4 15 5 2 3" xfId="31928" xr:uid="{00000000-0005-0000-0000-0000DF7A0000}"/>
    <cellStyle name="Normal 4 15 5 3" xfId="31929" xr:uid="{00000000-0005-0000-0000-0000E07A0000}"/>
    <cellStyle name="Normal 4 15 6" xfId="31930" xr:uid="{00000000-0005-0000-0000-0000E17A0000}"/>
    <cellStyle name="Normal 4 15 6 2" xfId="31931" xr:uid="{00000000-0005-0000-0000-0000E27A0000}"/>
    <cellStyle name="Normal 4 15 6 3" xfId="31932" xr:uid="{00000000-0005-0000-0000-0000E37A0000}"/>
    <cellStyle name="Normal 4 15 7" xfId="31933" xr:uid="{00000000-0005-0000-0000-0000E47A0000}"/>
    <cellStyle name="Normal 4 15 7 2" xfId="31934" xr:uid="{00000000-0005-0000-0000-0000E57A0000}"/>
    <cellStyle name="Normal 4 15 8" xfId="31935" xr:uid="{00000000-0005-0000-0000-0000E67A0000}"/>
    <cellStyle name="Normal 4 15 9" xfId="31936" xr:uid="{00000000-0005-0000-0000-0000E77A0000}"/>
    <cellStyle name="Normal 4 15_Age_Gender" xfId="31937" xr:uid="{00000000-0005-0000-0000-0000E87A0000}"/>
    <cellStyle name="Normal 4 16" xfId="458" xr:uid="{00000000-0005-0000-0000-0000E97A0000}"/>
    <cellStyle name="Normal 4 16 2" xfId="1558" xr:uid="{00000000-0005-0000-0000-0000EA7A0000}"/>
    <cellStyle name="Normal 4 16 3" xfId="1559" xr:uid="{00000000-0005-0000-0000-0000EB7A0000}"/>
    <cellStyle name="Normal 4 16 4" xfId="31938" xr:uid="{00000000-0005-0000-0000-0000EC7A0000}"/>
    <cellStyle name="Normal 4 16 5" xfId="31939" xr:uid="{00000000-0005-0000-0000-0000ED7A0000}"/>
    <cellStyle name="Normal 4 16 6" xfId="31940" xr:uid="{00000000-0005-0000-0000-0000EE7A0000}"/>
    <cellStyle name="Normal 4 17" xfId="459" xr:uid="{00000000-0005-0000-0000-0000EF7A0000}"/>
    <cellStyle name="Normal 4 17 2" xfId="1560" xr:uid="{00000000-0005-0000-0000-0000F07A0000}"/>
    <cellStyle name="Normal 4 17 2 2" xfId="31941" xr:uid="{00000000-0005-0000-0000-0000F17A0000}"/>
    <cellStyle name="Normal 4 17 2 2 2" xfId="31942" xr:uid="{00000000-0005-0000-0000-0000F27A0000}"/>
    <cellStyle name="Normal 4 17 2 2 2 2" xfId="31943" xr:uid="{00000000-0005-0000-0000-0000F37A0000}"/>
    <cellStyle name="Normal 4 17 2 2 2 3" xfId="31944" xr:uid="{00000000-0005-0000-0000-0000F47A0000}"/>
    <cellStyle name="Normal 4 17 2 2 3" xfId="31945" xr:uid="{00000000-0005-0000-0000-0000F57A0000}"/>
    <cellStyle name="Normal 4 17 2 2 4" xfId="31946" xr:uid="{00000000-0005-0000-0000-0000F67A0000}"/>
    <cellStyle name="Normal 4 17 2 2 5" xfId="31947" xr:uid="{00000000-0005-0000-0000-0000F77A0000}"/>
    <cellStyle name="Normal 4 17 2 3" xfId="31948" xr:uid="{00000000-0005-0000-0000-0000F87A0000}"/>
    <cellStyle name="Normal 4 17 2 3 2" xfId="31949" xr:uid="{00000000-0005-0000-0000-0000F97A0000}"/>
    <cellStyle name="Normal 4 17 2 3 3" xfId="31950" xr:uid="{00000000-0005-0000-0000-0000FA7A0000}"/>
    <cellStyle name="Normal 4 17 2 4" xfId="31951" xr:uid="{00000000-0005-0000-0000-0000FB7A0000}"/>
    <cellStyle name="Normal 4 17 2 5" xfId="31952" xr:uid="{00000000-0005-0000-0000-0000FC7A0000}"/>
    <cellStyle name="Normal 4 17 2 6" xfId="31953" xr:uid="{00000000-0005-0000-0000-0000FD7A0000}"/>
    <cellStyle name="Normal 4 17 3" xfId="31954" xr:uid="{00000000-0005-0000-0000-0000FE7A0000}"/>
    <cellStyle name="Normal 4 17 3 2" xfId="31955" xr:uid="{00000000-0005-0000-0000-0000FF7A0000}"/>
    <cellStyle name="Normal 4 17 3 2 2" xfId="31956" xr:uid="{00000000-0005-0000-0000-0000007B0000}"/>
    <cellStyle name="Normal 4 17 3 2 3" xfId="31957" xr:uid="{00000000-0005-0000-0000-0000017B0000}"/>
    <cellStyle name="Normal 4 17 3 3" xfId="31958" xr:uid="{00000000-0005-0000-0000-0000027B0000}"/>
    <cellStyle name="Normal 4 17 3 4" xfId="31959" xr:uid="{00000000-0005-0000-0000-0000037B0000}"/>
    <cellStyle name="Normal 4 17 3 5" xfId="31960" xr:uid="{00000000-0005-0000-0000-0000047B0000}"/>
    <cellStyle name="Normal 4 17 4" xfId="31961" xr:uid="{00000000-0005-0000-0000-0000057B0000}"/>
    <cellStyle name="Normal 4 17 4 2" xfId="31962" xr:uid="{00000000-0005-0000-0000-0000067B0000}"/>
    <cellStyle name="Normal 4 17 4 3" xfId="31963" xr:uid="{00000000-0005-0000-0000-0000077B0000}"/>
    <cellStyle name="Normal 4 17 5" xfId="31964" xr:uid="{00000000-0005-0000-0000-0000087B0000}"/>
    <cellStyle name="Normal 4 17 6" xfId="31965" xr:uid="{00000000-0005-0000-0000-0000097B0000}"/>
    <cellStyle name="Normal 4 17 7" xfId="31966" xr:uid="{00000000-0005-0000-0000-00000A7B0000}"/>
    <cellStyle name="Normal 4 17 8" xfId="31967" xr:uid="{00000000-0005-0000-0000-00000B7B0000}"/>
    <cellStyle name="Normal 4 18" xfId="1561" xr:uid="{00000000-0005-0000-0000-00000C7B0000}"/>
    <cellStyle name="Normal 4 18 2" xfId="31968" xr:uid="{00000000-0005-0000-0000-00000D7B0000}"/>
    <cellStyle name="Normal 4 18 3" xfId="31969" xr:uid="{00000000-0005-0000-0000-00000E7B0000}"/>
    <cellStyle name="Normal 4 18 4" xfId="31970" xr:uid="{00000000-0005-0000-0000-00000F7B0000}"/>
    <cellStyle name="Normal 4 19" xfId="31971" xr:uid="{00000000-0005-0000-0000-0000107B0000}"/>
    <cellStyle name="Normal 4 19 10" xfId="31972" xr:uid="{00000000-0005-0000-0000-0000117B0000}"/>
    <cellStyle name="Normal 4 19 2" xfId="31973" xr:uid="{00000000-0005-0000-0000-0000127B0000}"/>
    <cellStyle name="Normal 4 19 2 2" xfId="31974" xr:uid="{00000000-0005-0000-0000-0000137B0000}"/>
    <cellStyle name="Normal 4 19 2 2 2" xfId="31975" xr:uid="{00000000-0005-0000-0000-0000147B0000}"/>
    <cellStyle name="Normal 4 19 2 2 2 2" xfId="31976" xr:uid="{00000000-0005-0000-0000-0000157B0000}"/>
    <cellStyle name="Normal 4 19 2 2 2 3" xfId="31977" xr:uid="{00000000-0005-0000-0000-0000167B0000}"/>
    <cellStyle name="Normal 4 19 2 2 3" xfId="31978" xr:uid="{00000000-0005-0000-0000-0000177B0000}"/>
    <cellStyle name="Normal 4 19 2 3" xfId="31979" xr:uid="{00000000-0005-0000-0000-0000187B0000}"/>
    <cellStyle name="Normal 4 19 2 3 2" xfId="31980" xr:uid="{00000000-0005-0000-0000-0000197B0000}"/>
    <cellStyle name="Normal 4 19 2 3 3" xfId="31981" xr:uid="{00000000-0005-0000-0000-00001A7B0000}"/>
    <cellStyle name="Normal 4 19 2 4" xfId="31982" xr:uid="{00000000-0005-0000-0000-00001B7B0000}"/>
    <cellStyle name="Normal 4 19 2 5" xfId="31983" xr:uid="{00000000-0005-0000-0000-00001C7B0000}"/>
    <cellStyle name="Normal 4 19 2 6" xfId="31984" xr:uid="{00000000-0005-0000-0000-00001D7B0000}"/>
    <cellStyle name="Normal 4 19 3" xfId="31985" xr:uid="{00000000-0005-0000-0000-00001E7B0000}"/>
    <cellStyle name="Normal 4 19 3 2" xfId="31986" xr:uid="{00000000-0005-0000-0000-00001F7B0000}"/>
    <cellStyle name="Normal 4 19 3 2 2" xfId="31987" xr:uid="{00000000-0005-0000-0000-0000207B0000}"/>
    <cellStyle name="Normal 4 19 3 2 3" xfId="31988" xr:uid="{00000000-0005-0000-0000-0000217B0000}"/>
    <cellStyle name="Normal 4 19 3 3" xfId="31989" xr:uid="{00000000-0005-0000-0000-0000227B0000}"/>
    <cellStyle name="Normal 4 19 4" xfId="31990" xr:uid="{00000000-0005-0000-0000-0000237B0000}"/>
    <cellStyle name="Normal 4 19 4 2" xfId="31991" xr:uid="{00000000-0005-0000-0000-0000247B0000}"/>
    <cellStyle name="Normal 4 19 4 3" xfId="31992" xr:uid="{00000000-0005-0000-0000-0000257B0000}"/>
    <cellStyle name="Normal 4 19 5" xfId="31993" xr:uid="{00000000-0005-0000-0000-0000267B0000}"/>
    <cellStyle name="Normal 4 19 5 2" xfId="31994" xr:uid="{00000000-0005-0000-0000-0000277B0000}"/>
    <cellStyle name="Normal 4 19 6" xfId="31995" xr:uid="{00000000-0005-0000-0000-0000287B0000}"/>
    <cellStyle name="Normal 4 19 7" xfId="31996" xr:uid="{00000000-0005-0000-0000-0000297B0000}"/>
    <cellStyle name="Normal 4 19 8" xfId="31997" xr:uid="{00000000-0005-0000-0000-00002A7B0000}"/>
    <cellStyle name="Normal 4 19 9" xfId="31998" xr:uid="{00000000-0005-0000-0000-00002B7B0000}"/>
    <cellStyle name="Normal 4 19_Age_Gender" xfId="31999" xr:uid="{00000000-0005-0000-0000-00002C7B0000}"/>
    <cellStyle name="Normal 4 2" xfId="460" xr:uid="{00000000-0005-0000-0000-00002D7B0000}"/>
    <cellStyle name="Normal 4 2 10" xfId="32000" xr:uid="{00000000-0005-0000-0000-00002E7B0000}"/>
    <cellStyle name="Normal 4 2 10 2" xfId="32001" xr:uid="{00000000-0005-0000-0000-00002F7B0000}"/>
    <cellStyle name="Normal 4 2 10 2 2" xfId="32002" xr:uid="{00000000-0005-0000-0000-0000307B0000}"/>
    <cellStyle name="Normal 4 2 10 2 3" xfId="32003" xr:uid="{00000000-0005-0000-0000-0000317B0000}"/>
    <cellStyle name="Normal 4 2 10 3" xfId="32004" xr:uid="{00000000-0005-0000-0000-0000327B0000}"/>
    <cellStyle name="Normal 4 2 11" xfId="32005" xr:uid="{00000000-0005-0000-0000-0000337B0000}"/>
    <cellStyle name="Normal 4 2 11 2" xfId="32006" xr:uid="{00000000-0005-0000-0000-0000347B0000}"/>
    <cellStyle name="Normal 4 2 11 2 2" xfId="32007" xr:uid="{00000000-0005-0000-0000-0000357B0000}"/>
    <cellStyle name="Normal 4 2 11 2 3" xfId="32008" xr:uid="{00000000-0005-0000-0000-0000367B0000}"/>
    <cellStyle name="Normal 4 2 11 3" xfId="32009" xr:uid="{00000000-0005-0000-0000-0000377B0000}"/>
    <cellStyle name="Normal 4 2 12" xfId="32010" xr:uid="{00000000-0005-0000-0000-0000387B0000}"/>
    <cellStyle name="Normal 4 2 12 2" xfId="32011" xr:uid="{00000000-0005-0000-0000-0000397B0000}"/>
    <cellStyle name="Normal 4 2 12 3" xfId="32012" xr:uid="{00000000-0005-0000-0000-00003A7B0000}"/>
    <cellStyle name="Normal 4 2 13" xfId="32013" xr:uid="{00000000-0005-0000-0000-00003B7B0000}"/>
    <cellStyle name="Normal 4 2 13 2" xfId="32014" xr:uid="{00000000-0005-0000-0000-00003C7B0000}"/>
    <cellStyle name="Normal 4 2 13 3" xfId="32015" xr:uid="{00000000-0005-0000-0000-00003D7B0000}"/>
    <cellStyle name="Normal 4 2 14" xfId="32016" xr:uid="{00000000-0005-0000-0000-00003E7B0000}"/>
    <cellStyle name="Normal 4 2 14 2" xfId="32017" xr:uid="{00000000-0005-0000-0000-00003F7B0000}"/>
    <cellStyle name="Normal 4 2 14 3" xfId="32018" xr:uid="{00000000-0005-0000-0000-0000407B0000}"/>
    <cellStyle name="Normal 4 2 15" xfId="32019" xr:uid="{00000000-0005-0000-0000-0000417B0000}"/>
    <cellStyle name="Normal 4 2 15 2" xfId="32020" xr:uid="{00000000-0005-0000-0000-0000427B0000}"/>
    <cellStyle name="Normal 4 2 15 3" xfId="32021" xr:uid="{00000000-0005-0000-0000-0000437B0000}"/>
    <cellStyle name="Normal 4 2 16" xfId="32022" xr:uid="{00000000-0005-0000-0000-0000447B0000}"/>
    <cellStyle name="Normal 4 2 16 2" xfId="32023" xr:uid="{00000000-0005-0000-0000-0000457B0000}"/>
    <cellStyle name="Normal 4 2 17" xfId="32024" xr:uid="{00000000-0005-0000-0000-0000467B0000}"/>
    <cellStyle name="Normal 4 2 18" xfId="32025" xr:uid="{00000000-0005-0000-0000-0000477B0000}"/>
    <cellStyle name="Normal 4 2 19" xfId="32026" xr:uid="{00000000-0005-0000-0000-0000487B0000}"/>
    <cellStyle name="Normal 4 2 2" xfId="32027" xr:uid="{00000000-0005-0000-0000-0000497B0000}"/>
    <cellStyle name="Normal 4 2 2 10" xfId="32028" xr:uid="{00000000-0005-0000-0000-00004A7B0000}"/>
    <cellStyle name="Normal 4 2 2 2" xfId="32029" xr:uid="{00000000-0005-0000-0000-00004B7B0000}"/>
    <cellStyle name="Normal 4 2 2 2 2" xfId="32030" xr:uid="{00000000-0005-0000-0000-00004C7B0000}"/>
    <cellStyle name="Normal 4 2 2 2 2 2" xfId="32031" xr:uid="{00000000-0005-0000-0000-00004D7B0000}"/>
    <cellStyle name="Normal 4 2 2 2 2 2 2" xfId="32032" xr:uid="{00000000-0005-0000-0000-00004E7B0000}"/>
    <cellStyle name="Normal 4 2 2 2 2 2 3" xfId="32033" xr:uid="{00000000-0005-0000-0000-00004F7B0000}"/>
    <cellStyle name="Normal 4 2 2 2 2 3" xfId="32034" xr:uid="{00000000-0005-0000-0000-0000507B0000}"/>
    <cellStyle name="Normal 4 2 2 2 3" xfId="32035" xr:uid="{00000000-0005-0000-0000-0000517B0000}"/>
    <cellStyle name="Normal 4 2 2 2 3 2" xfId="32036" xr:uid="{00000000-0005-0000-0000-0000527B0000}"/>
    <cellStyle name="Normal 4 2 2 2 3 3" xfId="32037" xr:uid="{00000000-0005-0000-0000-0000537B0000}"/>
    <cellStyle name="Normal 4 2 2 2 4" xfId="32038" xr:uid="{00000000-0005-0000-0000-0000547B0000}"/>
    <cellStyle name="Normal 4 2 2 2 5" xfId="32039" xr:uid="{00000000-0005-0000-0000-0000557B0000}"/>
    <cellStyle name="Normal 4 2 2 2 6" xfId="32040" xr:uid="{00000000-0005-0000-0000-0000567B0000}"/>
    <cellStyle name="Normal 4 2 2 3" xfId="32041" xr:uid="{00000000-0005-0000-0000-0000577B0000}"/>
    <cellStyle name="Normal 4 2 2 3 2" xfId="32042" xr:uid="{00000000-0005-0000-0000-0000587B0000}"/>
    <cellStyle name="Normal 4 2 2 3 2 2" xfId="32043" xr:uid="{00000000-0005-0000-0000-0000597B0000}"/>
    <cellStyle name="Normal 4 2 2 3 2 3" xfId="32044" xr:uid="{00000000-0005-0000-0000-00005A7B0000}"/>
    <cellStyle name="Normal 4 2 2 3 3" xfId="32045" xr:uid="{00000000-0005-0000-0000-00005B7B0000}"/>
    <cellStyle name="Normal 4 2 2 4" xfId="32046" xr:uid="{00000000-0005-0000-0000-00005C7B0000}"/>
    <cellStyle name="Normal 4 2 2 4 2" xfId="32047" xr:uid="{00000000-0005-0000-0000-00005D7B0000}"/>
    <cellStyle name="Normal 4 2 2 4 3" xfId="32048" xr:uid="{00000000-0005-0000-0000-00005E7B0000}"/>
    <cellStyle name="Normal 4 2 2 5" xfId="32049" xr:uid="{00000000-0005-0000-0000-00005F7B0000}"/>
    <cellStyle name="Normal 4 2 2 5 2" xfId="32050" xr:uid="{00000000-0005-0000-0000-0000607B0000}"/>
    <cellStyle name="Normal 4 2 2 6" xfId="32051" xr:uid="{00000000-0005-0000-0000-0000617B0000}"/>
    <cellStyle name="Normal 4 2 2 7" xfId="32052" xr:uid="{00000000-0005-0000-0000-0000627B0000}"/>
    <cellStyle name="Normal 4 2 2 8" xfId="32053" xr:uid="{00000000-0005-0000-0000-0000637B0000}"/>
    <cellStyle name="Normal 4 2 2 9" xfId="32054" xr:uid="{00000000-0005-0000-0000-0000647B0000}"/>
    <cellStyle name="Normal 4 2 2_Age_Gender" xfId="32055" xr:uid="{00000000-0005-0000-0000-0000657B0000}"/>
    <cellStyle name="Normal 4 2 20" xfId="32056" xr:uid="{00000000-0005-0000-0000-0000667B0000}"/>
    <cellStyle name="Normal 4 2 21" xfId="32057" xr:uid="{00000000-0005-0000-0000-0000677B0000}"/>
    <cellStyle name="Normal 4 2 22" xfId="32058" xr:uid="{00000000-0005-0000-0000-0000687B0000}"/>
    <cellStyle name="Normal 4 2 3" xfId="32059" xr:uid="{00000000-0005-0000-0000-0000697B0000}"/>
    <cellStyle name="Normal 4 2 3 2" xfId="32060" xr:uid="{00000000-0005-0000-0000-00006A7B0000}"/>
    <cellStyle name="Normal 4 2 3 2 2" xfId="32061" xr:uid="{00000000-0005-0000-0000-00006B7B0000}"/>
    <cellStyle name="Normal 4 2 3 2 2 2" xfId="32062" xr:uid="{00000000-0005-0000-0000-00006C7B0000}"/>
    <cellStyle name="Normal 4 2 3 2 2 3" xfId="32063" xr:uid="{00000000-0005-0000-0000-00006D7B0000}"/>
    <cellStyle name="Normal 4 2 3 2 3" xfId="32064" xr:uid="{00000000-0005-0000-0000-00006E7B0000}"/>
    <cellStyle name="Normal 4 2 3 3" xfId="32065" xr:uid="{00000000-0005-0000-0000-00006F7B0000}"/>
    <cellStyle name="Normal 4 2 3 3 2" xfId="32066" xr:uid="{00000000-0005-0000-0000-0000707B0000}"/>
    <cellStyle name="Normal 4 2 3 3 3" xfId="32067" xr:uid="{00000000-0005-0000-0000-0000717B0000}"/>
    <cellStyle name="Normal 4 2 3 4" xfId="32068" xr:uid="{00000000-0005-0000-0000-0000727B0000}"/>
    <cellStyle name="Normal 4 2 3 5" xfId="32069" xr:uid="{00000000-0005-0000-0000-0000737B0000}"/>
    <cellStyle name="Normal 4 2 3 6" xfId="32070" xr:uid="{00000000-0005-0000-0000-0000747B0000}"/>
    <cellStyle name="Normal 4 2 4" xfId="32071" xr:uid="{00000000-0005-0000-0000-0000757B0000}"/>
    <cellStyle name="Normal 4 2 4 2" xfId="32072" xr:uid="{00000000-0005-0000-0000-0000767B0000}"/>
    <cellStyle name="Normal 4 2 4 2 2" xfId="32073" xr:uid="{00000000-0005-0000-0000-0000777B0000}"/>
    <cellStyle name="Normal 4 2 4 2 2 2" xfId="32074" xr:uid="{00000000-0005-0000-0000-0000787B0000}"/>
    <cellStyle name="Normal 4 2 4 2 2 3" xfId="32075" xr:uid="{00000000-0005-0000-0000-0000797B0000}"/>
    <cellStyle name="Normal 4 2 4 2 3" xfId="32076" xr:uid="{00000000-0005-0000-0000-00007A7B0000}"/>
    <cellStyle name="Normal 4 2 4 3" xfId="32077" xr:uid="{00000000-0005-0000-0000-00007B7B0000}"/>
    <cellStyle name="Normal 4 2 4 3 2" xfId="32078" xr:uid="{00000000-0005-0000-0000-00007C7B0000}"/>
    <cellStyle name="Normal 4 2 4 3 3" xfId="32079" xr:uid="{00000000-0005-0000-0000-00007D7B0000}"/>
    <cellStyle name="Normal 4 2 4 4" xfId="32080" xr:uid="{00000000-0005-0000-0000-00007E7B0000}"/>
    <cellStyle name="Normal 4 2 4 5" xfId="32081" xr:uid="{00000000-0005-0000-0000-00007F7B0000}"/>
    <cellStyle name="Normal 4 2 4 6" xfId="32082" xr:uid="{00000000-0005-0000-0000-0000807B0000}"/>
    <cellStyle name="Normal 4 2 5" xfId="32083" xr:uid="{00000000-0005-0000-0000-0000817B0000}"/>
    <cellStyle name="Normal 4 2 5 2" xfId="32084" xr:uid="{00000000-0005-0000-0000-0000827B0000}"/>
    <cellStyle name="Normal 4 2 5 2 2" xfId="32085" xr:uid="{00000000-0005-0000-0000-0000837B0000}"/>
    <cellStyle name="Normal 4 2 5 2 3" xfId="32086" xr:uid="{00000000-0005-0000-0000-0000847B0000}"/>
    <cellStyle name="Normal 4 2 5 3" xfId="32087" xr:uid="{00000000-0005-0000-0000-0000857B0000}"/>
    <cellStyle name="Normal 4 2 6" xfId="32088" xr:uid="{00000000-0005-0000-0000-0000867B0000}"/>
    <cellStyle name="Normal 4 2 6 2" xfId="32089" xr:uid="{00000000-0005-0000-0000-0000877B0000}"/>
    <cellStyle name="Normal 4 2 6 2 2" xfId="32090" xr:uid="{00000000-0005-0000-0000-0000887B0000}"/>
    <cellStyle name="Normal 4 2 6 2 3" xfId="32091" xr:uid="{00000000-0005-0000-0000-0000897B0000}"/>
    <cellStyle name="Normal 4 2 6 3" xfId="32092" xr:uid="{00000000-0005-0000-0000-00008A7B0000}"/>
    <cellStyle name="Normal 4 2 7" xfId="32093" xr:uid="{00000000-0005-0000-0000-00008B7B0000}"/>
    <cellStyle name="Normal 4 2 7 2" xfId="32094" xr:uid="{00000000-0005-0000-0000-00008C7B0000}"/>
    <cellStyle name="Normal 4 2 7 2 2" xfId="32095" xr:uid="{00000000-0005-0000-0000-00008D7B0000}"/>
    <cellStyle name="Normal 4 2 7 2 3" xfId="32096" xr:uid="{00000000-0005-0000-0000-00008E7B0000}"/>
    <cellStyle name="Normal 4 2 7 3" xfId="32097" xr:uid="{00000000-0005-0000-0000-00008F7B0000}"/>
    <cellStyle name="Normal 4 2 8" xfId="32098" xr:uid="{00000000-0005-0000-0000-0000907B0000}"/>
    <cellStyle name="Normal 4 2 8 2" xfId="32099" xr:uid="{00000000-0005-0000-0000-0000917B0000}"/>
    <cellStyle name="Normal 4 2 8 2 2" xfId="32100" xr:uid="{00000000-0005-0000-0000-0000927B0000}"/>
    <cellStyle name="Normal 4 2 8 2 3" xfId="32101" xr:uid="{00000000-0005-0000-0000-0000937B0000}"/>
    <cellStyle name="Normal 4 2 8 3" xfId="32102" xr:uid="{00000000-0005-0000-0000-0000947B0000}"/>
    <cellStyle name="Normal 4 2 9" xfId="32103" xr:uid="{00000000-0005-0000-0000-0000957B0000}"/>
    <cellStyle name="Normal 4 2 9 2" xfId="32104" xr:uid="{00000000-0005-0000-0000-0000967B0000}"/>
    <cellStyle name="Normal 4 2 9 2 2" xfId="32105" xr:uid="{00000000-0005-0000-0000-0000977B0000}"/>
    <cellStyle name="Normal 4 2 9 2 3" xfId="32106" xr:uid="{00000000-0005-0000-0000-0000987B0000}"/>
    <cellStyle name="Normal 4 2 9 3" xfId="32107" xr:uid="{00000000-0005-0000-0000-0000997B0000}"/>
    <cellStyle name="Normal 4 2_Age_Gender" xfId="32108" xr:uid="{00000000-0005-0000-0000-00009A7B0000}"/>
    <cellStyle name="Normal 4 20" xfId="32109" xr:uid="{00000000-0005-0000-0000-00009B7B0000}"/>
    <cellStyle name="Normal 4 20 2" xfId="32110" xr:uid="{00000000-0005-0000-0000-00009C7B0000}"/>
    <cellStyle name="Normal 4 20 2 2" xfId="32111" xr:uid="{00000000-0005-0000-0000-00009D7B0000}"/>
    <cellStyle name="Normal 4 20 2 2 2" xfId="32112" xr:uid="{00000000-0005-0000-0000-00009E7B0000}"/>
    <cellStyle name="Normal 4 20 2 2 3" xfId="32113" xr:uid="{00000000-0005-0000-0000-00009F7B0000}"/>
    <cellStyle name="Normal 4 20 2 3" xfId="32114" xr:uid="{00000000-0005-0000-0000-0000A07B0000}"/>
    <cellStyle name="Normal 4 20 3" xfId="32115" xr:uid="{00000000-0005-0000-0000-0000A17B0000}"/>
    <cellStyle name="Normal 4 20 3 2" xfId="32116" xr:uid="{00000000-0005-0000-0000-0000A27B0000}"/>
    <cellStyle name="Normal 4 20 3 3" xfId="32117" xr:uid="{00000000-0005-0000-0000-0000A37B0000}"/>
    <cellStyle name="Normal 4 20 4" xfId="32118" xr:uid="{00000000-0005-0000-0000-0000A47B0000}"/>
    <cellStyle name="Normal 4 20 5" xfId="32119" xr:uid="{00000000-0005-0000-0000-0000A57B0000}"/>
    <cellStyle name="Normal 4 20 6" xfId="32120" xr:uid="{00000000-0005-0000-0000-0000A67B0000}"/>
    <cellStyle name="Normal 4 21" xfId="32121" xr:uid="{00000000-0005-0000-0000-0000A77B0000}"/>
    <cellStyle name="Normal 4 21 2" xfId="32122" xr:uid="{00000000-0005-0000-0000-0000A87B0000}"/>
    <cellStyle name="Normal 4 21 2 2" xfId="32123" xr:uid="{00000000-0005-0000-0000-0000A97B0000}"/>
    <cellStyle name="Normal 4 21 2 2 2" xfId="32124" xr:uid="{00000000-0005-0000-0000-0000AA7B0000}"/>
    <cellStyle name="Normal 4 21 2 2 3" xfId="32125" xr:uid="{00000000-0005-0000-0000-0000AB7B0000}"/>
    <cellStyle name="Normal 4 21 2 3" xfId="32126" xr:uid="{00000000-0005-0000-0000-0000AC7B0000}"/>
    <cellStyle name="Normal 4 21 3" xfId="32127" xr:uid="{00000000-0005-0000-0000-0000AD7B0000}"/>
    <cellStyle name="Normal 4 21 4" xfId="32128" xr:uid="{00000000-0005-0000-0000-0000AE7B0000}"/>
    <cellStyle name="Normal 4 21 5" xfId="32129" xr:uid="{00000000-0005-0000-0000-0000AF7B0000}"/>
    <cellStyle name="Normal 4 21 6" xfId="32130" xr:uid="{00000000-0005-0000-0000-0000B07B0000}"/>
    <cellStyle name="Normal 4 22" xfId="32131" xr:uid="{00000000-0005-0000-0000-0000B17B0000}"/>
    <cellStyle name="Normal 4 22 2" xfId="32132" xr:uid="{00000000-0005-0000-0000-0000B27B0000}"/>
    <cellStyle name="Normal 4 22 3" xfId="32133" xr:uid="{00000000-0005-0000-0000-0000B37B0000}"/>
    <cellStyle name="Normal 4 23" xfId="32134" xr:uid="{00000000-0005-0000-0000-0000B47B0000}"/>
    <cellStyle name="Normal 4 23 2" xfId="32135" xr:uid="{00000000-0005-0000-0000-0000B57B0000}"/>
    <cellStyle name="Normal 4 23 3" xfId="32136" xr:uid="{00000000-0005-0000-0000-0000B67B0000}"/>
    <cellStyle name="Normal 4 24" xfId="32137" xr:uid="{00000000-0005-0000-0000-0000B77B0000}"/>
    <cellStyle name="Normal 4 24 2" xfId="32138" xr:uid="{00000000-0005-0000-0000-0000B87B0000}"/>
    <cellStyle name="Normal 4 24 3" xfId="32139" xr:uid="{00000000-0005-0000-0000-0000B97B0000}"/>
    <cellStyle name="Normal 4 25" xfId="32140" xr:uid="{00000000-0005-0000-0000-0000BA7B0000}"/>
    <cellStyle name="Normal 4 25 2" xfId="32141" xr:uid="{00000000-0005-0000-0000-0000BB7B0000}"/>
    <cellStyle name="Normal 4 25 3" xfId="32142" xr:uid="{00000000-0005-0000-0000-0000BC7B0000}"/>
    <cellStyle name="Normal 4 26" xfId="32143" xr:uid="{00000000-0005-0000-0000-0000BD7B0000}"/>
    <cellStyle name="Normal 4 26 2" xfId="32144" xr:uid="{00000000-0005-0000-0000-0000BE7B0000}"/>
    <cellStyle name="Normal 4 26 3" xfId="32145" xr:uid="{00000000-0005-0000-0000-0000BF7B0000}"/>
    <cellStyle name="Normal 4 27" xfId="32146" xr:uid="{00000000-0005-0000-0000-0000C07B0000}"/>
    <cellStyle name="Normal 4 27 2" xfId="32147" xr:uid="{00000000-0005-0000-0000-0000C17B0000}"/>
    <cellStyle name="Normal 4 27 3" xfId="32148" xr:uid="{00000000-0005-0000-0000-0000C27B0000}"/>
    <cellStyle name="Normal 4 28" xfId="32149" xr:uid="{00000000-0005-0000-0000-0000C37B0000}"/>
    <cellStyle name="Normal 4 28 2" xfId="32150" xr:uid="{00000000-0005-0000-0000-0000C47B0000}"/>
    <cellStyle name="Normal 4 28 3" xfId="32151" xr:uid="{00000000-0005-0000-0000-0000C57B0000}"/>
    <cellStyle name="Normal 4 29" xfId="32152" xr:uid="{00000000-0005-0000-0000-0000C67B0000}"/>
    <cellStyle name="Normal 4 29 2" xfId="32153" xr:uid="{00000000-0005-0000-0000-0000C77B0000}"/>
    <cellStyle name="Normal 4 29 3" xfId="32154" xr:uid="{00000000-0005-0000-0000-0000C87B0000}"/>
    <cellStyle name="Normal 4 3" xfId="461" xr:uid="{00000000-0005-0000-0000-0000C97B0000}"/>
    <cellStyle name="Normal 4 3 2" xfId="1562" xr:uid="{00000000-0005-0000-0000-0000CA7B0000}"/>
    <cellStyle name="Normal 4 3 2 2" xfId="32155" xr:uid="{00000000-0005-0000-0000-0000CB7B0000}"/>
    <cellStyle name="Normal 4 3 2 3" xfId="32156" xr:uid="{00000000-0005-0000-0000-0000CC7B0000}"/>
    <cellStyle name="Normal 4 3 2 4" xfId="32157" xr:uid="{00000000-0005-0000-0000-0000CD7B0000}"/>
    <cellStyle name="Normal 4 3 3" xfId="1563" xr:uid="{00000000-0005-0000-0000-0000CE7B0000}"/>
    <cellStyle name="Normal 4 3 3 10" xfId="32158" xr:uid="{00000000-0005-0000-0000-0000CF7B0000}"/>
    <cellStyle name="Normal 4 3 3 11" xfId="32159" xr:uid="{00000000-0005-0000-0000-0000D07B0000}"/>
    <cellStyle name="Normal 4 3 3 12" xfId="32160" xr:uid="{00000000-0005-0000-0000-0000D17B0000}"/>
    <cellStyle name="Normal 4 3 3 2" xfId="32161" xr:uid="{00000000-0005-0000-0000-0000D27B0000}"/>
    <cellStyle name="Normal 4 3 3 2 10" xfId="32162" xr:uid="{00000000-0005-0000-0000-0000D37B0000}"/>
    <cellStyle name="Normal 4 3 3 2 2" xfId="32163" xr:uid="{00000000-0005-0000-0000-0000D47B0000}"/>
    <cellStyle name="Normal 4 3 3 2 2 2" xfId="32164" xr:uid="{00000000-0005-0000-0000-0000D57B0000}"/>
    <cellStyle name="Normal 4 3 3 2 2 2 2" xfId="32165" xr:uid="{00000000-0005-0000-0000-0000D67B0000}"/>
    <cellStyle name="Normal 4 3 3 2 2 2 2 2" xfId="32166" xr:uid="{00000000-0005-0000-0000-0000D77B0000}"/>
    <cellStyle name="Normal 4 3 3 2 2 2 2 3" xfId="32167" xr:uid="{00000000-0005-0000-0000-0000D87B0000}"/>
    <cellStyle name="Normal 4 3 3 2 2 2 3" xfId="32168" xr:uid="{00000000-0005-0000-0000-0000D97B0000}"/>
    <cellStyle name="Normal 4 3 3 2 2 3" xfId="32169" xr:uid="{00000000-0005-0000-0000-0000DA7B0000}"/>
    <cellStyle name="Normal 4 3 3 2 2 3 2" xfId="32170" xr:uid="{00000000-0005-0000-0000-0000DB7B0000}"/>
    <cellStyle name="Normal 4 3 3 2 2 3 3" xfId="32171" xr:uid="{00000000-0005-0000-0000-0000DC7B0000}"/>
    <cellStyle name="Normal 4 3 3 2 2 4" xfId="32172" xr:uid="{00000000-0005-0000-0000-0000DD7B0000}"/>
    <cellStyle name="Normal 4 3 3 2 2 5" xfId="32173" xr:uid="{00000000-0005-0000-0000-0000DE7B0000}"/>
    <cellStyle name="Normal 4 3 3 2 2 6" xfId="32174" xr:uid="{00000000-0005-0000-0000-0000DF7B0000}"/>
    <cellStyle name="Normal 4 3 3 2 3" xfId="32175" xr:uid="{00000000-0005-0000-0000-0000E07B0000}"/>
    <cellStyle name="Normal 4 3 3 2 3 2" xfId="32176" xr:uid="{00000000-0005-0000-0000-0000E17B0000}"/>
    <cellStyle name="Normal 4 3 3 2 3 2 2" xfId="32177" xr:uid="{00000000-0005-0000-0000-0000E27B0000}"/>
    <cellStyle name="Normal 4 3 3 2 3 2 3" xfId="32178" xr:uid="{00000000-0005-0000-0000-0000E37B0000}"/>
    <cellStyle name="Normal 4 3 3 2 3 3" xfId="32179" xr:uid="{00000000-0005-0000-0000-0000E47B0000}"/>
    <cellStyle name="Normal 4 3 3 2 4" xfId="32180" xr:uid="{00000000-0005-0000-0000-0000E57B0000}"/>
    <cellStyle name="Normal 4 3 3 2 4 2" xfId="32181" xr:uid="{00000000-0005-0000-0000-0000E67B0000}"/>
    <cellStyle name="Normal 4 3 3 2 4 3" xfId="32182" xr:uid="{00000000-0005-0000-0000-0000E77B0000}"/>
    <cellStyle name="Normal 4 3 3 2 5" xfId="32183" xr:uid="{00000000-0005-0000-0000-0000E87B0000}"/>
    <cellStyle name="Normal 4 3 3 2 5 2" xfId="32184" xr:uid="{00000000-0005-0000-0000-0000E97B0000}"/>
    <cellStyle name="Normal 4 3 3 2 6" xfId="32185" xr:uid="{00000000-0005-0000-0000-0000EA7B0000}"/>
    <cellStyle name="Normal 4 3 3 2 7" xfId="32186" xr:uid="{00000000-0005-0000-0000-0000EB7B0000}"/>
    <cellStyle name="Normal 4 3 3 2 8" xfId="32187" xr:uid="{00000000-0005-0000-0000-0000EC7B0000}"/>
    <cellStyle name="Normal 4 3 3 2 9" xfId="32188" xr:uid="{00000000-0005-0000-0000-0000ED7B0000}"/>
    <cellStyle name="Normal 4 3 3 2_Age_Gender" xfId="32189" xr:uid="{00000000-0005-0000-0000-0000EE7B0000}"/>
    <cellStyle name="Normal 4 3 3 3" xfId="32190" xr:uid="{00000000-0005-0000-0000-0000EF7B0000}"/>
    <cellStyle name="Normal 4 3 3 3 2" xfId="32191" xr:uid="{00000000-0005-0000-0000-0000F07B0000}"/>
    <cellStyle name="Normal 4 3 3 3 2 2" xfId="32192" xr:uid="{00000000-0005-0000-0000-0000F17B0000}"/>
    <cellStyle name="Normal 4 3 3 3 2 2 2" xfId="32193" xr:uid="{00000000-0005-0000-0000-0000F27B0000}"/>
    <cellStyle name="Normal 4 3 3 3 2 2 3" xfId="32194" xr:uid="{00000000-0005-0000-0000-0000F37B0000}"/>
    <cellStyle name="Normal 4 3 3 3 2 3" xfId="32195" xr:uid="{00000000-0005-0000-0000-0000F47B0000}"/>
    <cellStyle name="Normal 4 3 3 3 3" xfId="32196" xr:uid="{00000000-0005-0000-0000-0000F57B0000}"/>
    <cellStyle name="Normal 4 3 3 3 3 2" xfId="32197" xr:uid="{00000000-0005-0000-0000-0000F67B0000}"/>
    <cellStyle name="Normal 4 3 3 3 3 3" xfId="32198" xr:uid="{00000000-0005-0000-0000-0000F77B0000}"/>
    <cellStyle name="Normal 4 3 3 3 4" xfId="32199" xr:uid="{00000000-0005-0000-0000-0000F87B0000}"/>
    <cellStyle name="Normal 4 3 3 3 5" xfId="32200" xr:uid="{00000000-0005-0000-0000-0000F97B0000}"/>
    <cellStyle name="Normal 4 3 3 3 6" xfId="32201" xr:uid="{00000000-0005-0000-0000-0000FA7B0000}"/>
    <cellStyle name="Normal 4 3 3 4" xfId="32202" xr:uid="{00000000-0005-0000-0000-0000FB7B0000}"/>
    <cellStyle name="Normal 4 3 3 4 2" xfId="32203" xr:uid="{00000000-0005-0000-0000-0000FC7B0000}"/>
    <cellStyle name="Normal 4 3 3 4 2 2" xfId="32204" xr:uid="{00000000-0005-0000-0000-0000FD7B0000}"/>
    <cellStyle name="Normal 4 3 3 4 2 3" xfId="32205" xr:uid="{00000000-0005-0000-0000-0000FE7B0000}"/>
    <cellStyle name="Normal 4 3 3 4 3" xfId="32206" xr:uid="{00000000-0005-0000-0000-0000FF7B0000}"/>
    <cellStyle name="Normal 4 3 3 4 4" xfId="32207" xr:uid="{00000000-0005-0000-0000-0000007C0000}"/>
    <cellStyle name="Normal 4 3 3 4 5" xfId="32208" xr:uid="{00000000-0005-0000-0000-0000017C0000}"/>
    <cellStyle name="Normal 4 3 3 5" xfId="32209" xr:uid="{00000000-0005-0000-0000-0000027C0000}"/>
    <cellStyle name="Normal 4 3 3 5 2" xfId="32210" xr:uid="{00000000-0005-0000-0000-0000037C0000}"/>
    <cellStyle name="Normal 4 3 3 5 2 2" xfId="32211" xr:uid="{00000000-0005-0000-0000-0000047C0000}"/>
    <cellStyle name="Normal 4 3 3 5 2 3" xfId="32212" xr:uid="{00000000-0005-0000-0000-0000057C0000}"/>
    <cellStyle name="Normal 4 3 3 5 3" xfId="32213" xr:uid="{00000000-0005-0000-0000-0000067C0000}"/>
    <cellStyle name="Normal 4 3 3 6" xfId="32214" xr:uid="{00000000-0005-0000-0000-0000077C0000}"/>
    <cellStyle name="Normal 4 3 3 6 2" xfId="32215" xr:uid="{00000000-0005-0000-0000-0000087C0000}"/>
    <cellStyle name="Normal 4 3 3 6 3" xfId="32216" xr:uid="{00000000-0005-0000-0000-0000097C0000}"/>
    <cellStyle name="Normal 4 3 3 7" xfId="32217" xr:uid="{00000000-0005-0000-0000-00000A7C0000}"/>
    <cellStyle name="Normal 4 3 3 7 2" xfId="32218" xr:uid="{00000000-0005-0000-0000-00000B7C0000}"/>
    <cellStyle name="Normal 4 3 3 8" xfId="32219" xr:uid="{00000000-0005-0000-0000-00000C7C0000}"/>
    <cellStyle name="Normal 4 3 3 9" xfId="32220" xr:uid="{00000000-0005-0000-0000-00000D7C0000}"/>
    <cellStyle name="Normal 4 3 3_Age_Gender" xfId="32221" xr:uid="{00000000-0005-0000-0000-00000E7C0000}"/>
    <cellStyle name="Normal 4 3 4" xfId="1564" xr:uid="{00000000-0005-0000-0000-00000F7C0000}"/>
    <cellStyle name="Normal 4 3 4 2" xfId="32222" xr:uid="{00000000-0005-0000-0000-0000107C0000}"/>
    <cellStyle name="Normal 4 3 4 3" xfId="32223" xr:uid="{00000000-0005-0000-0000-0000117C0000}"/>
    <cellStyle name="Normal 4 3 4 4" xfId="32224" xr:uid="{00000000-0005-0000-0000-0000127C0000}"/>
    <cellStyle name="Normal 4 3 5" xfId="32225" xr:uid="{00000000-0005-0000-0000-0000137C0000}"/>
    <cellStyle name="Normal 4 3 6" xfId="32226" xr:uid="{00000000-0005-0000-0000-0000147C0000}"/>
    <cellStyle name="Normal 4 3 7" xfId="32227" xr:uid="{00000000-0005-0000-0000-0000157C0000}"/>
    <cellStyle name="Normal 4 3 8" xfId="32228" xr:uid="{00000000-0005-0000-0000-0000167C0000}"/>
    <cellStyle name="Normal 4 30" xfId="32229" xr:uid="{00000000-0005-0000-0000-0000177C0000}"/>
    <cellStyle name="Normal 4 30 2" xfId="32230" xr:uid="{00000000-0005-0000-0000-0000187C0000}"/>
    <cellStyle name="Normal 4 30 3" xfId="32231" xr:uid="{00000000-0005-0000-0000-0000197C0000}"/>
    <cellStyle name="Normal 4 31" xfId="32232" xr:uid="{00000000-0005-0000-0000-00001A7C0000}"/>
    <cellStyle name="Normal 4 31 2" xfId="32233" xr:uid="{00000000-0005-0000-0000-00001B7C0000}"/>
    <cellStyle name="Normal 4 31 3" xfId="32234" xr:uid="{00000000-0005-0000-0000-00001C7C0000}"/>
    <cellStyle name="Normal 4 32" xfId="32235" xr:uid="{00000000-0005-0000-0000-00001D7C0000}"/>
    <cellStyle name="Normal 4 32 2" xfId="32236" xr:uid="{00000000-0005-0000-0000-00001E7C0000}"/>
    <cellStyle name="Normal 4 32 3" xfId="32237" xr:uid="{00000000-0005-0000-0000-00001F7C0000}"/>
    <cellStyle name="Normal 4 33" xfId="32238" xr:uid="{00000000-0005-0000-0000-0000207C0000}"/>
    <cellStyle name="Normal 4 33 2" xfId="32239" xr:uid="{00000000-0005-0000-0000-0000217C0000}"/>
    <cellStyle name="Normal 4 33 3" xfId="32240" xr:uid="{00000000-0005-0000-0000-0000227C0000}"/>
    <cellStyle name="Normal 4 34" xfId="32241" xr:uid="{00000000-0005-0000-0000-0000237C0000}"/>
    <cellStyle name="Normal 4 34 2" xfId="32242" xr:uid="{00000000-0005-0000-0000-0000247C0000}"/>
    <cellStyle name="Normal 4 34 2 2" xfId="32243" xr:uid="{00000000-0005-0000-0000-0000257C0000}"/>
    <cellStyle name="Normal 4 34 2 3" xfId="32244" xr:uid="{00000000-0005-0000-0000-0000267C0000}"/>
    <cellStyle name="Normal 4 34 3" xfId="32245" xr:uid="{00000000-0005-0000-0000-0000277C0000}"/>
    <cellStyle name="Normal 4 35" xfId="32246" xr:uid="{00000000-0005-0000-0000-0000287C0000}"/>
    <cellStyle name="Normal 4 35 2" xfId="32247" xr:uid="{00000000-0005-0000-0000-0000297C0000}"/>
    <cellStyle name="Normal 4 35 3" xfId="32248" xr:uid="{00000000-0005-0000-0000-00002A7C0000}"/>
    <cellStyle name="Normal 4 36" xfId="32249" xr:uid="{00000000-0005-0000-0000-00002B7C0000}"/>
    <cellStyle name="Normal 4 36 2" xfId="32250" xr:uid="{00000000-0005-0000-0000-00002C7C0000}"/>
    <cellStyle name="Normal 4 36 3" xfId="32251" xr:uid="{00000000-0005-0000-0000-00002D7C0000}"/>
    <cellStyle name="Normal 4 37" xfId="32252" xr:uid="{00000000-0005-0000-0000-00002E7C0000}"/>
    <cellStyle name="Normal 4 38" xfId="32253" xr:uid="{00000000-0005-0000-0000-00002F7C0000}"/>
    <cellStyle name="Normal 4 39" xfId="32254" xr:uid="{00000000-0005-0000-0000-0000307C0000}"/>
    <cellStyle name="Normal 4 4" xfId="462" xr:uid="{00000000-0005-0000-0000-0000317C0000}"/>
    <cellStyle name="Normal 4 4 10" xfId="32255" xr:uid="{00000000-0005-0000-0000-0000327C0000}"/>
    <cellStyle name="Normal 4 4 11" xfId="32256" xr:uid="{00000000-0005-0000-0000-0000337C0000}"/>
    <cellStyle name="Normal 4 4 12" xfId="32257" xr:uid="{00000000-0005-0000-0000-0000347C0000}"/>
    <cellStyle name="Normal 4 4 2" xfId="32258" xr:uid="{00000000-0005-0000-0000-0000357C0000}"/>
    <cellStyle name="Normal 4 4 2 10" xfId="32259" xr:uid="{00000000-0005-0000-0000-0000367C0000}"/>
    <cellStyle name="Normal 4 4 2 2" xfId="32260" xr:uid="{00000000-0005-0000-0000-0000377C0000}"/>
    <cellStyle name="Normal 4 4 2 2 2" xfId="32261" xr:uid="{00000000-0005-0000-0000-0000387C0000}"/>
    <cellStyle name="Normal 4 4 2 2 2 2" xfId="32262" xr:uid="{00000000-0005-0000-0000-0000397C0000}"/>
    <cellStyle name="Normal 4 4 2 2 2 2 2" xfId="32263" xr:uid="{00000000-0005-0000-0000-00003A7C0000}"/>
    <cellStyle name="Normal 4 4 2 2 2 2 3" xfId="32264" xr:uid="{00000000-0005-0000-0000-00003B7C0000}"/>
    <cellStyle name="Normal 4 4 2 2 2 3" xfId="32265" xr:uid="{00000000-0005-0000-0000-00003C7C0000}"/>
    <cellStyle name="Normal 4 4 2 2 3" xfId="32266" xr:uid="{00000000-0005-0000-0000-00003D7C0000}"/>
    <cellStyle name="Normal 4 4 2 2 3 2" xfId="32267" xr:uid="{00000000-0005-0000-0000-00003E7C0000}"/>
    <cellStyle name="Normal 4 4 2 2 3 3" xfId="32268" xr:uid="{00000000-0005-0000-0000-00003F7C0000}"/>
    <cellStyle name="Normal 4 4 2 2 4" xfId="32269" xr:uid="{00000000-0005-0000-0000-0000407C0000}"/>
    <cellStyle name="Normal 4 4 2 2 5" xfId="32270" xr:uid="{00000000-0005-0000-0000-0000417C0000}"/>
    <cellStyle name="Normal 4 4 2 2 6" xfId="32271" xr:uid="{00000000-0005-0000-0000-0000427C0000}"/>
    <cellStyle name="Normal 4 4 2 3" xfId="32272" xr:uid="{00000000-0005-0000-0000-0000437C0000}"/>
    <cellStyle name="Normal 4 4 2 3 2" xfId="32273" xr:uid="{00000000-0005-0000-0000-0000447C0000}"/>
    <cellStyle name="Normal 4 4 2 3 2 2" xfId="32274" xr:uid="{00000000-0005-0000-0000-0000457C0000}"/>
    <cellStyle name="Normal 4 4 2 3 2 3" xfId="32275" xr:uid="{00000000-0005-0000-0000-0000467C0000}"/>
    <cellStyle name="Normal 4 4 2 3 3" xfId="32276" xr:uid="{00000000-0005-0000-0000-0000477C0000}"/>
    <cellStyle name="Normal 4 4 2 4" xfId="32277" xr:uid="{00000000-0005-0000-0000-0000487C0000}"/>
    <cellStyle name="Normal 4 4 2 4 2" xfId="32278" xr:uid="{00000000-0005-0000-0000-0000497C0000}"/>
    <cellStyle name="Normal 4 4 2 4 3" xfId="32279" xr:uid="{00000000-0005-0000-0000-00004A7C0000}"/>
    <cellStyle name="Normal 4 4 2 5" xfId="32280" xr:uid="{00000000-0005-0000-0000-00004B7C0000}"/>
    <cellStyle name="Normal 4 4 2 5 2" xfId="32281" xr:uid="{00000000-0005-0000-0000-00004C7C0000}"/>
    <cellStyle name="Normal 4 4 2 6" xfId="32282" xr:uid="{00000000-0005-0000-0000-00004D7C0000}"/>
    <cellStyle name="Normal 4 4 2 7" xfId="32283" xr:uid="{00000000-0005-0000-0000-00004E7C0000}"/>
    <cellStyle name="Normal 4 4 2 8" xfId="32284" xr:uid="{00000000-0005-0000-0000-00004F7C0000}"/>
    <cellStyle name="Normal 4 4 2 9" xfId="32285" xr:uid="{00000000-0005-0000-0000-0000507C0000}"/>
    <cellStyle name="Normal 4 4 2_Age_Gender" xfId="32286" xr:uid="{00000000-0005-0000-0000-0000517C0000}"/>
    <cellStyle name="Normal 4 4 3" xfId="32287" xr:uid="{00000000-0005-0000-0000-0000527C0000}"/>
    <cellStyle name="Normal 4 4 3 2" xfId="32288" xr:uid="{00000000-0005-0000-0000-0000537C0000}"/>
    <cellStyle name="Normal 4 4 3 2 2" xfId="32289" xr:uid="{00000000-0005-0000-0000-0000547C0000}"/>
    <cellStyle name="Normal 4 4 3 2 2 2" xfId="32290" xr:uid="{00000000-0005-0000-0000-0000557C0000}"/>
    <cellStyle name="Normal 4 4 3 2 2 3" xfId="32291" xr:uid="{00000000-0005-0000-0000-0000567C0000}"/>
    <cellStyle name="Normal 4 4 3 2 3" xfId="32292" xr:uid="{00000000-0005-0000-0000-0000577C0000}"/>
    <cellStyle name="Normal 4 4 3 3" xfId="32293" xr:uid="{00000000-0005-0000-0000-0000587C0000}"/>
    <cellStyle name="Normal 4 4 3 3 2" xfId="32294" xr:uid="{00000000-0005-0000-0000-0000597C0000}"/>
    <cellStyle name="Normal 4 4 3 3 3" xfId="32295" xr:uid="{00000000-0005-0000-0000-00005A7C0000}"/>
    <cellStyle name="Normal 4 4 3 4" xfId="32296" xr:uid="{00000000-0005-0000-0000-00005B7C0000}"/>
    <cellStyle name="Normal 4 4 3 5" xfId="32297" xr:uid="{00000000-0005-0000-0000-00005C7C0000}"/>
    <cellStyle name="Normal 4 4 3 6" xfId="32298" xr:uid="{00000000-0005-0000-0000-00005D7C0000}"/>
    <cellStyle name="Normal 4 4 4" xfId="32299" xr:uid="{00000000-0005-0000-0000-00005E7C0000}"/>
    <cellStyle name="Normal 4 4 4 2" xfId="32300" xr:uid="{00000000-0005-0000-0000-00005F7C0000}"/>
    <cellStyle name="Normal 4 4 4 2 2" xfId="32301" xr:uid="{00000000-0005-0000-0000-0000607C0000}"/>
    <cellStyle name="Normal 4 4 4 2 3" xfId="32302" xr:uid="{00000000-0005-0000-0000-0000617C0000}"/>
    <cellStyle name="Normal 4 4 4 3" xfId="32303" xr:uid="{00000000-0005-0000-0000-0000627C0000}"/>
    <cellStyle name="Normal 4 4 4 4" xfId="32304" xr:uid="{00000000-0005-0000-0000-0000637C0000}"/>
    <cellStyle name="Normal 4 4 4 5" xfId="32305" xr:uid="{00000000-0005-0000-0000-0000647C0000}"/>
    <cellStyle name="Normal 4 4 5" xfId="32306" xr:uid="{00000000-0005-0000-0000-0000657C0000}"/>
    <cellStyle name="Normal 4 4 5 2" xfId="32307" xr:uid="{00000000-0005-0000-0000-0000667C0000}"/>
    <cellStyle name="Normal 4 4 5 2 2" xfId="32308" xr:uid="{00000000-0005-0000-0000-0000677C0000}"/>
    <cellStyle name="Normal 4 4 5 2 3" xfId="32309" xr:uid="{00000000-0005-0000-0000-0000687C0000}"/>
    <cellStyle name="Normal 4 4 5 3" xfId="32310" xr:uid="{00000000-0005-0000-0000-0000697C0000}"/>
    <cellStyle name="Normal 4 4 6" xfId="32311" xr:uid="{00000000-0005-0000-0000-00006A7C0000}"/>
    <cellStyle name="Normal 4 4 6 2" xfId="32312" xr:uid="{00000000-0005-0000-0000-00006B7C0000}"/>
    <cellStyle name="Normal 4 4 6 3" xfId="32313" xr:uid="{00000000-0005-0000-0000-00006C7C0000}"/>
    <cellStyle name="Normal 4 4 7" xfId="32314" xr:uid="{00000000-0005-0000-0000-00006D7C0000}"/>
    <cellStyle name="Normal 4 4 7 2" xfId="32315" xr:uid="{00000000-0005-0000-0000-00006E7C0000}"/>
    <cellStyle name="Normal 4 4 8" xfId="32316" xr:uid="{00000000-0005-0000-0000-00006F7C0000}"/>
    <cellStyle name="Normal 4 4 9" xfId="32317" xr:uid="{00000000-0005-0000-0000-0000707C0000}"/>
    <cellStyle name="Normal 4 4_Age_Gender" xfId="32318" xr:uid="{00000000-0005-0000-0000-0000717C0000}"/>
    <cellStyle name="Normal 4 40" xfId="32319" xr:uid="{00000000-0005-0000-0000-0000727C0000}"/>
    <cellStyle name="Normal 4 41" xfId="32320" xr:uid="{00000000-0005-0000-0000-0000737C0000}"/>
    <cellStyle name="Normal 4 42" xfId="32321" xr:uid="{00000000-0005-0000-0000-0000747C0000}"/>
    <cellStyle name="Normal 4 43" xfId="32322" xr:uid="{00000000-0005-0000-0000-0000757C0000}"/>
    <cellStyle name="Normal 4 44" xfId="32323" xr:uid="{00000000-0005-0000-0000-0000767C0000}"/>
    <cellStyle name="Normal 4 45" xfId="32324" xr:uid="{00000000-0005-0000-0000-0000777C0000}"/>
    <cellStyle name="Normal 4 46" xfId="32325" xr:uid="{00000000-0005-0000-0000-0000787C0000}"/>
    <cellStyle name="Normal 4 47" xfId="32326" xr:uid="{00000000-0005-0000-0000-0000797C0000}"/>
    <cellStyle name="Normal 4 48" xfId="32327" xr:uid="{00000000-0005-0000-0000-00007A7C0000}"/>
    <cellStyle name="Normal 4 49" xfId="32328" xr:uid="{00000000-0005-0000-0000-00007B7C0000}"/>
    <cellStyle name="Normal 4 5" xfId="463" xr:uid="{00000000-0005-0000-0000-00007C7C0000}"/>
    <cellStyle name="Normal 4 5 10" xfId="32329" xr:uid="{00000000-0005-0000-0000-00007D7C0000}"/>
    <cellStyle name="Normal 4 5 11" xfId="32330" xr:uid="{00000000-0005-0000-0000-00007E7C0000}"/>
    <cellStyle name="Normal 4 5 12" xfId="32331" xr:uid="{00000000-0005-0000-0000-00007F7C0000}"/>
    <cellStyle name="Normal 4 5 2" xfId="32332" xr:uid="{00000000-0005-0000-0000-0000807C0000}"/>
    <cellStyle name="Normal 4 5 2 10" xfId="32333" xr:uid="{00000000-0005-0000-0000-0000817C0000}"/>
    <cellStyle name="Normal 4 5 2 2" xfId="32334" xr:uid="{00000000-0005-0000-0000-0000827C0000}"/>
    <cellStyle name="Normal 4 5 2 2 2" xfId="32335" xr:uid="{00000000-0005-0000-0000-0000837C0000}"/>
    <cellStyle name="Normal 4 5 2 2 2 2" xfId="32336" xr:uid="{00000000-0005-0000-0000-0000847C0000}"/>
    <cellStyle name="Normal 4 5 2 2 2 2 2" xfId="32337" xr:uid="{00000000-0005-0000-0000-0000857C0000}"/>
    <cellStyle name="Normal 4 5 2 2 2 2 3" xfId="32338" xr:uid="{00000000-0005-0000-0000-0000867C0000}"/>
    <cellStyle name="Normal 4 5 2 2 2 3" xfId="32339" xr:uid="{00000000-0005-0000-0000-0000877C0000}"/>
    <cellStyle name="Normal 4 5 2 2 3" xfId="32340" xr:uid="{00000000-0005-0000-0000-0000887C0000}"/>
    <cellStyle name="Normal 4 5 2 2 3 2" xfId="32341" xr:uid="{00000000-0005-0000-0000-0000897C0000}"/>
    <cellStyle name="Normal 4 5 2 2 3 3" xfId="32342" xr:uid="{00000000-0005-0000-0000-00008A7C0000}"/>
    <cellStyle name="Normal 4 5 2 2 4" xfId="32343" xr:uid="{00000000-0005-0000-0000-00008B7C0000}"/>
    <cellStyle name="Normal 4 5 2 2 5" xfId="32344" xr:uid="{00000000-0005-0000-0000-00008C7C0000}"/>
    <cellStyle name="Normal 4 5 2 2 6" xfId="32345" xr:uid="{00000000-0005-0000-0000-00008D7C0000}"/>
    <cellStyle name="Normal 4 5 2 3" xfId="32346" xr:uid="{00000000-0005-0000-0000-00008E7C0000}"/>
    <cellStyle name="Normal 4 5 2 3 2" xfId="32347" xr:uid="{00000000-0005-0000-0000-00008F7C0000}"/>
    <cellStyle name="Normal 4 5 2 3 2 2" xfId="32348" xr:uid="{00000000-0005-0000-0000-0000907C0000}"/>
    <cellStyle name="Normal 4 5 2 3 2 3" xfId="32349" xr:uid="{00000000-0005-0000-0000-0000917C0000}"/>
    <cellStyle name="Normal 4 5 2 3 3" xfId="32350" xr:uid="{00000000-0005-0000-0000-0000927C0000}"/>
    <cellStyle name="Normal 4 5 2 4" xfId="32351" xr:uid="{00000000-0005-0000-0000-0000937C0000}"/>
    <cellStyle name="Normal 4 5 2 4 2" xfId="32352" xr:uid="{00000000-0005-0000-0000-0000947C0000}"/>
    <cellStyle name="Normal 4 5 2 4 3" xfId="32353" xr:uid="{00000000-0005-0000-0000-0000957C0000}"/>
    <cellStyle name="Normal 4 5 2 5" xfId="32354" xr:uid="{00000000-0005-0000-0000-0000967C0000}"/>
    <cellStyle name="Normal 4 5 2 5 2" xfId="32355" xr:uid="{00000000-0005-0000-0000-0000977C0000}"/>
    <cellStyle name="Normal 4 5 2 6" xfId="32356" xr:uid="{00000000-0005-0000-0000-0000987C0000}"/>
    <cellStyle name="Normal 4 5 2 7" xfId="32357" xr:uid="{00000000-0005-0000-0000-0000997C0000}"/>
    <cellStyle name="Normal 4 5 2 8" xfId="32358" xr:uid="{00000000-0005-0000-0000-00009A7C0000}"/>
    <cellStyle name="Normal 4 5 2 9" xfId="32359" xr:uid="{00000000-0005-0000-0000-00009B7C0000}"/>
    <cellStyle name="Normal 4 5 2_Age_Gender" xfId="32360" xr:uid="{00000000-0005-0000-0000-00009C7C0000}"/>
    <cellStyle name="Normal 4 5 3" xfId="32361" xr:uid="{00000000-0005-0000-0000-00009D7C0000}"/>
    <cellStyle name="Normal 4 5 3 2" xfId="32362" xr:uid="{00000000-0005-0000-0000-00009E7C0000}"/>
    <cellStyle name="Normal 4 5 3 2 2" xfId="32363" xr:uid="{00000000-0005-0000-0000-00009F7C0000}"/>
    <cellStyle name="Normal 4 5 3 2 2 2" xfId="32364" xr:uid="{00000000-0005-0000-0000-0000A07C0000}"/>
    <cellStyle name="Normal 4 5 3 2 2 3" xfId="32365" xr:uid="{00000000-0005-0000-0000-0000A17C0000}"/>
    <cellStyle name="Normal 4 5 3 2 3" xfId="32366" xr:uid="{00000000-0005-0000-0000-0000A27C0000}"/>
    <cellStyle name="Normal 4 5 3 3" xfId="32367" xr:uid="{00000000-0005-0000-0000-0000A37C0000}"/>
    <cellStyle name="Normal 4 5 3 3 2" xfId="32368" xr:uid="{00000000-0005-0000-0000-0000A47C0000}"/>
    <cellStyle name="Normal 4 5 3 3 3" xfId="32369" xr:uid="{00000000-0005-0000-0000-0000A57C0000}"/>
    <cellStyle name="Normal 4 5 3 4" xfId="32370" xr:uid="{00000000-0005-0000-0000-0000A67C0000}"/>
    <cellStyle name="Normal 4 5 3 5" xfId="32371" xr:uid="{00000000-0005-0000-0000-0000A77C0000}"/>
    <cellStyle name="Normal 4 5 3 6" xfId="32372" xr:uid="{00000000-0005-0000-0000-0000A87C0000}"/>
    <cellStyle name="Normal 4 5 4" xfId="32373" xr:uid="{00000000-0005-0000-0000-0000A97C0000}"/>
    <cellStyle name="Normal 4 5 4 2" xfId="32374" xr:uid="{00000000-0005-0000-0000-0000AA7C0000}"/>
    <cellStyle name="Normal 4 5 4 2 2" xfId="32375" xr:uid="{00000000-0005-0000-0000-0000AB7C0000}"/>
    <cellStyle name="Normal 4 5 4 2 3" xfId="32376" xr:uid="{00000000-0005-0000-0000-0000AC7C0000}"/>
    <cellStyle name="Normal 4 5 4 3" xfId="32377" xr:uid="{00000000-0005-0000-0000-0000AD7C0000}"/>
    <cellStyle name="Normal 4 5 4 4" xfId="32378" xr:uid="{00000000-0005-0000-0000-0000AE7C0000}"/>
    <cellStyle name="Normal 4 5 4 5" xfId="32379" xr:uid="{00000000-0005-0000-0000-0000AF7C0000}"/>
    <cellStyle name="Normal 4 5 5" xfId="32380" xr:uid="{00000000-0005-0000-0000-0000B07C0000}"/>
    <cellStyle name="Normal 4 5 5 2" xfId="32381" xr:uid="{00000000-0005-0000-0000-0000B17C0000}"/>
    <cellStyle name="Normal 4 5 5 2 2" xfId="32382" xr:uid="{00000000-0005-0000-0000-0000B27C0000}"/>
    <cellStyle name="Normal 4 5 5 2 3" xfId="32383" xr:uid="{00000000-0005-0000-0000-0000B37C0000}"/>
    <cellStyle name="Normal 4 5 5 3" xfId="32384" xr:uid="{00000000-0005-0000-0000-0000B47C0000}"/>
    <cellStyle name="Normal 4 5 6" xfId="32385" xr:uid="{00000000-0005-0000-0000-0000B57C0000}"/>
    <cellStyle name="Normal 4 5 6 2" xfId="32386" xr:uid="{00000000-0005-0000-0000-0000B67C0000}"/>
    <cellStyle name="Normal 4 5 6 3" xfId="32387" xr:uid="{00000000-0005-0000-0000-0000B77C0000}"/>
    <cellStyle name="Normal 4 5 7" xfId="32388" xr:uid="{00000000-0005-0000-0000-0000B87C0000}"/>
    <cellStyle name="Normal 4 5 7 2" xfId="32389" xr:uid="{00000000-0005-0000-0000-0000B97C0000}"/>
    <cellStyle name="Normal 4 5 8" xfId="32390" xr:uid="{00000000-0005-0000-0000-0000BA7C0000}"/>
    <cellStyle name="Normal 4 5 9" xfId="32391" xr:uid="{00000000-0005-0000-0000-0000BB7C0000}"/>
    <cellStyle name="Normal 4 5_Age_Gender" xfId="32392" xr:uid="{00000000-0005-0000-0000-0000BC7C0000}"/>
    <cellStyle name="Normal 4 50" xfId="32393" xr:uid="{00000000-0005-0000-0000-0000BD7C0000}"/>
    <cellStyle name="Normal 4 51" xfId="32394" xr:uid="{00000000-0005-0000-0000-0000BE7C0000}"/>
    <cellStyle name="Normal 4 52" xfId="32395" xr:uid="{00000000-0005-0000-0000-0000BF7C0000}"/>
    <cellStyle name="Normal 4 53" xfId="32396" xr:uid="{00000000-0005-0000-0000-0000C07C0000}"/>
    <cellStyle name="Normal 4 54" xfId="32397" xr:uid="{00000000-0005-0000-0000-0000C17C0000}"/>
    <cellStyle name="Normal 4 55" xfId="32398" xr:uid="{00000000-0005-0000-0000-0000C27C0000}"/>
    <cellStyle name="Normal 4 56" xfId="32399" xr:uid="{00000000-0005-0000-0000-0000C37C0000}"/>
    <cellStyle name="Normal 4 57" xfId="32400" xr:uid="{00000000-0005-0000-0000-0000C47C0000}"/>
    <cellStyle name="Normal 4 58" xfId="32401" xr:uid="{00000000-0005-0000-0000-0000C57C0000}"/>
    <cellStyle name="Normal 4 59" xfId="32402" xr:uid="{00000000-0005-0000-0000-0000C67C0000}"/>
    <cellStyle name="Normal 4 6" xfId="464" xr:uid="{00000000-0005-0000-0000-0000C77C0000}"/>
    <cellStyle name="Normal 4 6 10" xfId="32403" xr:uid="{00000000-0005-0000-0000-0000C87C0000}"/>
    <cellStyle name="Normal 4 6 11" xfId="32404" xr:uid="{00000000-0005-0000-0000-0000C97C0000}"/>
    <cellStyle name="Normal 4 6 12" xfId="32405" xr:uid="{00000000-0005-0000-0000-0000CA7C0000}"/>
    <cellStyle name="Normal 4 6 2" xfId="32406" xr:uid="{00000000-0005-0000-0000-0000CB7C0000}"/>
    <cellStyle name="Normal 4 6 2 10" xfId="32407" xr:uid="{00000000-0005-0000-0000-0000CC7C0000}"/>
    <cellStyle name="Normal 4 6 2 2" xfId="32408" xr:uid="{00000000-0005-0000-0000-0000CD7C0000}"/>
    <cellStyle name="Normal 4 6 2 2 2" xfId="32409" xr:uid="{00000000-0005-0000-0000-0000CE7C0000}"/>
    <cellStyle name="Normal 4 6 2 2 2 2" xfId="32410" xr:uid="{00000000-0005-0000-0000-0000CF7C0000}"/>
    <cellStyle name="Normal 4 6 2 2 2 2 2" xfId="32411" xr:uid="{00000000-0005-0000-0000-0000D07C0000}"/>
    <cellStyle name="Normal 4 6 2 2 2 2 3" xfId="32412" xr:uid="{00000000-0005-0000-0000-0000D17C0000}"/>
    <cellStyle name="Normal 4 6 2 2 2 3" xfId="32413" xr:uid="{00000000-0005-0000-0000-0000D27C0000}"/>
    <cellStyle name="Normal 4 6 2 2 3" xfId="32414" xr:uid="{00000000-0005-0000-0000-0000D37C0000}"/>
    <cellStyle name="Normal 4 6 2 2 3 2" xfId="32415" xr:uid="{00000000-0005-0000-0000-0000D47C0000}"/>
    <cellStyle name="Normal 4 6 2 2 3 3" xfId="32416" xr:uid="{00000000-0005-0000-0000-0000D57C0000}"/>
    <cellStyle name="Normal 4 6 2 2 4" xfId="32417" xr:uid="{00000000-0005-0000-0000-0000D67C0000}"/>
    <cellStyle name="Normal 4 6 2 2 5" xfId="32418" xr:uid="{00000000-0005-0000-0000-0000D77C0000}"/>
    <cellStyle name="Normal 4 6 2 2 6" xfId="32419" xr:uid="{00000000-0005-0000-0000-0000D87C0000}"/>
    <cellStyle name="Normal 4 6 2 3" xfId="32420" xr:uid="{00000000-0005-0000-0000-0000D97C0000}"/>
    <cellStyle name="Normal 4 6 2 3 2" xfId="32421" xr:uid="{00000000-0005-0000-0000-0000DA7C0000}"/>
    <cellStyle name="Normal 4 6 2 3 2 2" xfId="32422" xr:uid="{00000000-0005-0000-0000-0000DB7C0000}"/>
    <cellStyle name="Normal 4 6 2 3 2 3" xfId="32423" xr:uid="{00000000-0005-0000-0000-0000DC7C0000}"/>
    <cellStyle name="Normal 4 6 2 3 3" xfId="32424" xr:uid="{00000000-0005-0000-0000-0000DD7C0000}"/>
    <cellStyle name="Normal 4 6 2 4" xfId="32425" xr:uid="{00000000-0005-0000-0000-0000DE7C0000}"/>
    <cellStyle name="Normal 4 6 2 4 2" xfId="32426" xr:uid="{00000000-0005-0000-0000-0000DF7C0000}"/>
    <cellStyle name="Normal 4 6 2 4 3" xfId="32427" xr:uid="{00000000-0005-0000-0000-0000E07C0000}"/>
    <cellStyle name="Normal 4 6 2 5" xfId="32428" xr:uid="{00000000-0005-0000-0000-0000E17C0000}"/>
    <cellStyle name="Normal 4 6 2 5 2" xfId="32429" xr:uid="{00000000-0005-0000-0000-0000E27C0000}"/>
    <cellStyle name="Normal 4 6 2 6" xfId="32430" xr:uid="{00000000-0005-0000-0000-0000E37C0000}"/>
    <cellStyle name="Normal 4 6 2 7" xfId="32431" xr:uid="{00000000-0005-0000-0000-0000E47C0000}"/>
    <cellStyle name="Normal 4 6 2 8" xfId="32432" xr:uid="{00000000-0005-0000-0000-0000E57C0000}"/>
    <cellStyle name="Normal 4 6 2 9" xfId="32433" xr:uid="{00000000-0005-0000-0000-0000E67C0000}"/>
    <cellStyle name="Normal 4 6 2_Age_Gender" xfId="32434" xr:uid="{00000000-0005-0000-0000-0000E77C0000}"/>
    <cellStyle name="Normal 4 6 3" xfId="32435" xr:uid="{00000000-0005-0000-0000-0000E87C0000}"/>
    <cellStyle name="Normal 4 6 3 2" xfId="32436" xr:uid="{00000000-0005-0000-0000-0000E97C0000}"/>
    <cellStyle name="Normal 4 6 3 2 2" xfId="32437" xr:uid="{00000000-0005-0000-0000-0000EA7C0000}"/>
    <cellStyle name="Normal 4 6 3 2 2 2" xfId="32438" xr:uid="{00000000-0005-0000-0000-0000EB7C0000}"/>
    <cellStyle name="Normal 4 6 3 2 2 3" xfId="32439" xr:uid="{00000000-0005-0000-0000-0000EC7C0000}"/>
    <cellStyle name="Normal 4 6 3 2 3" xfId="32440" xr:uid="{00000000-0005-0000-0000-0000ED7C0000}"/>
    <cellStyle name="Normal 4 6 3 3" xfId="32441" xr:uid="{00000000-0005-0000-0000-0000EE7C0000}"/>
    <cellStyle name="Normal 4 6 3 3 2" xfId="32442" xr:uid="{00000000-0005-0000-0000-0000EF7C0000}"/>
    <cellStyle name="Normal 4 6 3 3 3" xfId="32443" xr:uid="{00000000-0005-0000-0000-0000F07C0000}"/>
    <cellStyle name="Normal 4 6 3 4" xfId="32444" xr:uid="{00000000-0005-0000-0000-0000F17C0000}"/>
    <cellStyle name="Normal 4 6 3 5" xfId="32445" xr:uid="{00000000-0005-0000-0000-0000F27C0000}"/>
    <cellStyle name="Normal 4 6 3 6" xfId="32446" xr:uid="{00000000-0005-0000-0000-0000F37C0000}"/>
    <cellStyle name="Normal 4 6 4" xfId="32447" xr:uid="{00000000-0005-0000-0000-0000F47C0000}"/>
    <cellStyle name="Normal 4 6 4 2" xfId="32448" xr:uid="{00000000-0005-0000-0000-0000F57C0000}"/>
    <cellStyle name="Normal 4 6 4 2 2" xfId="32449" xr:uid="{00000000-0005-0000-0000-0000F67C0000}"/>
    <cellStyle name="Normal 4 6 4 2 3" xfId="32450" xr:uid="{00000000-0005-0000-0000-0000F77C0000}"/>
    <cellStyle name="Normal 4 6 4 3" xfId="32451" xr:uid="{00000000-0005-0000-0000-0000F87C0000}"/>
    <cellStyle name="Normal 4 6 4 4" xfId="32452" xr:uid="{00000000-0005-0000-0000-0000F97C0000}"/>
    <cellStyle name="Normal 4 6 4 5" xfId="32453" xr:uid="{00000000-0005-0000-0000-0000FA7C0000}"/>
    <cellStyle name="Normal 4 6 5" xfId="32454" xr:uid="{00000000-0005-0000-0000-0000FB7C0000}"/>
    <cellStyle name="Normal 4 6 5 2" xfId="32455" xr:uid="{00000000-0005-0000-0000-0000FC7C0000}"/>
    <cellStyle name="Normal 4 6 5 2 2" xfId="32456" xr:uid="{00000000-0005-0000-0000-0000FD7C0000}"/>
    <cellStyle name="Normal 4 6 5 2 3" xfId="32457" xr:uid="{00000000-0005-0000-0000-0000FE7C0000}"/>
    <cellStyle name="Normal 4 6 5 3" xfId="32458" xr:uid="{00000000-0005-0000-0000-0000FF7C0000}"/>
    <cellStyle name="Normal 4 6 6" xfId="32459" xr:uid="{00000000-0005-0000-0000-0000007D0000}"/>
    <cellStyle name="Normal 4 6 6 2" xfId="32460" xr:uid="{00000000-0005-0000-0000-0000017D0000}"/>
    <cellStyle name="Normal 4 6 6 3" xfId="32461" xr:uid="{00000000-0005-0000-0000-0000027D0000}"/>
    <cellStyle name="Normal 4 6 7" xfId="32462" xr:uid="{00000000-0005-0000-0000-0000037D0000}"/>
    <cellStyle name="Normal 4 6 7 2" xfId="32463" xr:uid="{00000000-0005-0000-0000-0000047D0000}"/>
    <cellStyle name="Normal 4 6 8" xfId="32464" xr:uid="{00000000-0005-0000-0000-0000057D0000}"/>
    <cellStyle name="Normal 4 6 9" xfId="32465" xr:uid="{00000000-0005-0000-0000-0000067D0000}"/>
    <cellStyle name="Normal 4 6_Age_Gender" xfId="32466" xr:uid="{00000000-0005-0000-0000-0000077D0000}"/>
    <cellStyle name="Normal 4 60" xfId="32467" xr:uid="{00000000-0005-0000-0000-0000087D0000}"/>
    <cellStyle name="Normal 4 61" xfId="32468" xr:uid="{00000000-0005-0000-0000-0000097D0000}"/>
    <cellStyle name="Normal 4 62" xfId="32469" xr:uid="{00000000-0005-0000-0000-00000A7D0000}"/>
    <cellStyle name="Normal 4 63" xfId="32470" xr:uid="{00000000-0005-0000-0000-00000B7D0000}"/>
    <cellStyle name="Normal 4 64" xfId="32471" xr:uid="{00000000-0005-0000-0000-00000C7D0000}"/>
    <cellStyle name="Normal 4 65" xfId="32472" xr:uid="{00000000-0005-0000-0000-00000D7D0000}"/>
    <cellStyle name="Normal 4 66" xfId="32473" xr:uid="{00000000-0005-0000-0000-00000E7D0000}"/>
    <cellStyle name="Normal 4 67" xfId="32474" xr:uid="{00000000-0005-0000-0000-00000F7D0000}"/>
    <cellStyle name="Normal 4 68" xfId="32475" xr:uid="{00000000-0005-0000-0000-0000107D0000}"/>
    <cellStyle name="Normal 4 69" xfId="32476" xr:uid="{00000000-0005-0000-0000-0000117D0000}"/>
    <cellStyle name="Normal 4 7" xfId="465" xr:uid="{00000000-0005-0000-0000-0000127D0000}"/>
    <cellStyle name="Normal 4 7 10" xfId="32477" xr:uid="{00000000-0005-0000-0000-0000137D0000}"/>
    <cellStyle name="Normal 4 7 11" xfId="32478" xr:uid="{00000000-0005-0000-0000-0000147D0000}"/>
    <cellStyle name="Normal 4 7 12" xfId="32479" xr:uid="{00000000-0005-0000-0000-0000157D0000}"/>
    <cellStyle name="Normal 4 7 2" xfId="32480" xr:uid="{00000000-0005-0000-0000-0000167D0000}"/>
    <cellStyle name="Normal 4 7 2 10" xfId="32481" xr:uid="{00000000-0005-0000-0000-0000177D0000}"/>
    <cellStyle name="Normal 4 7 2 2" xfId="32482" xr:uid="{00000000-0005-0000-0000-0000187D0000}"/>
    <cellStyle name="Normal 4 7 2 2 2" xfId="32483" xr:uid="{00000000-0005-0000-0000-0000197D0000}"/>
    <cellStyle name="Normal 4 7 2 2 2 2" xfId="32484" xr:uid="{00000000-0005-0000-0000-00001A7D0000}"/>
    <cellStyle name="Normal 4 7 2 2 2 2 2" xfId="32485" xr:uid="{00000000-0005-0000-0000-00001B7D0000}"/>
    <cellStyle name="Normal 4 7 2 2 2 2 3" xfId="32486" xr:uid="{00000000-0005-0000-0000-00001C7D0000}"/>
    <cellStyle name="Normal 4 7 2 2 2 3" xfId="32487" xr:uid="{00000000-0005-0000-0000-00001D7D0000}"/>
    <cellStyle name="Normal 4 7 2 2 3" xfId="32488" xr:uid="{00000000-0005-0000-0000-00001E7D0000}"/>
    <cellStyle name="Normal 4 7 2 2 3 2" xfId="32489" xr:uid="{00000000-0005-0000-0000-00001F7D0000}"/>
    <cellStyle name="Normal 4 7 2 2 3 3" xfId="32490" xr:uid="{00000000-0005-0000-0000-0000207D0000}"/>
    <cellStyle name="Normal 4 7 2 2 4" xfId="32491" xr:uid="{00000000-0005-0000-0000-0000217D0000}"/>
    <cellStyle name="Normal 4 7 2 2 5" xfId="32492" xr:uid="{00000000-0005-0000-0000-0000227D0000}"/>
    <cellStyle name="Normal 4 7 2 2 6" xfId="32493" xr:uid="{00000000-0005-0000-0000-0000237D0000}"/>
    <cellStyle name="Normal 4 7 2 3" xfId="32494" xr:uid="{00000000-0005-0000-0000-0000247D0000}"/>
    <cellStyle name="Normal 4 7 2 3 2" xfId="32495" xr:uid="{00000000-0005-0000-0000-0000257D0000}"/>
    <cellStyle name="Normal 4 7 2 3 2 2" xfId="32496" xr:uid="{00000000-0005-0000-0000-0000267D0000}"/>
    <cellStyle name="Normal 4 7 2 3 2 3" xfId="32497" xr:uid="{00000000-0005-0000-0000-0000277D0000}"/>
    <cellStyle name="Normal 4 7 2 3 3" xfId="32498" xr:uid="{00000000-0005-0000-0000-0000287D0000}"/>
    <cellStyle name="Normal 4 7 2 4" xfId="32499" xr:uid="{00000000-0005-0000-0000-0000297D0000}"/>
    <cellStyle name="Normal 4 7 2 4 2" xfId="32500" xr:uid="{00000000-0005-0000-0000-00002A7D0000}"/>
    <cellStyle name="Normal 4 7 2 4 3" xfId="32501" xr:uid="{00000000-0005-0000-0000-00002B7D0000}"/>
    <cellStyle name="Normal 4 7 2 5" xfId="32502" xr:uid="{00000000-0005-0000-0000-00002C7D0000}"/>
    <cellStyle name="Normal 4 7 2 5 2" xfId="32503" xr:uid="{00000000-0005-0000-0000-00002D7D0000}"/>
    <cellStyle name="Normal 4 7 2 6" xfId="32504" xr:uid="{00000000-0005-0000-0000-00002E7D0000}"/>
    <cellStyle name="Normal 4 7 2 7" xfId="32505" xr:uid="{00000000-0005-0000-0000-00002F7D0000}"/>
    <cellStyle name="Normal 4 7 2 8" xfId="32506" xr:uid="{00000000-0005-0000-0000-0000307D0000}"/>
    <cellStyle name="Normal 4 7 2 9" xfId="32507" xr:uid="{00000000-0005-0000-0000-0000317D0000}"/>
    <cellStyle name="Normal 4 7 2_Age_Gender" xfId="32508" xr:uid="{00000000-0005-0000-0000-0000327D0000}"/>
    <cellStyle name="Normal 4 7 3" xfId="32509" xr:uid="{00000000-0005-0000-0000-0000337D0000}"/>
    <cellStyle name="Normal 4 7 3 2" xfId="32510" xr:uid="{00000000-0005-0000-0000-0000347D0000}"/>
    <cellStyle name="Normal 4 7 3 2 2" xfId="32511" xr:uid="{00000000-0005-0000-0000-0000357D0000}"/>
    <cellStyle name="Normal 4 7 3 2 2 2" xfId="32512" xr:uid="{00000000-0005-0000-0000-0000367D0000}"/>
    <cellStyle name="Normal 4 7 3 2 2 3" xfId="32513" xr:uid="{00000000-0005-0000-0000-0000377D0000}"/>
    <cellStyle name="Normal 4 7 3 2 3" xfId="32514" xr:uid="{00000000-0005-0000-0000-0000387D0000}"/>
    <cellStyle name="Normal 4 7 3 3" xfId="32515" xr:uid="{00000000-0005-0000-0000-0000397D0000}"/>
    <cellStyle name="Normal 4 7 3 3 2" xfId="32516" xr:uid="{00000000-0005-0000-0000-00003A7D0000}"/>
    <cellStyle name="Normal 4 7 3 3 3" xfId="32517" xr:uid="{00000000-0005-0000-0000-00003B7D0000}"/>
    <cellStyle name="Normal 4 7 3 4" xfId="32518" xr:uid="{00000000-0005-0000-0000-00003C7D0000}"/>
    <cellStyle name="Normal 4 7 3 5" xfId="32519" xr:uid="{00000000-0005-0000-0000-00003D7D0000}"/>
    <cellStyle name="Normal 4 7 3 6" xfId="32520" xr:uid="{00000000-0005-0000-0000-00003E7D0000}"/>
    <cellStyle name="Normal 4 7 4" xfId="32521" xr:uid="{00000000-0005-0000-0000-00003F7D0000}"/>
    <cellStyle name="Normal 4 7 4 2" xfId="32522" xr:uid="{00000000-0005-0000-0000-0000407D0000}"/>
    <cellStyle name="Normal 4 7 4 2 2" xfId="32523" xr:uid="{00000000-0005-0000-0000-0000417D0000}"/>
    <cellStyle name="Normal 4 7 4 2 3" xfId="32524" xr:uid="{00000000-0005-0000-0000-0000427D0000}"/>
    <cellStyle name="Normal 4 7 4 3" xfId="32525" xr:uid="{00000000-0005-0000-0000-0000437D0000}"/>
    <cellStyle name="Normal 4 7 4 4" xfId="32526" xr:uid="{00000000-0005-0000-0000-0000447D0000}"/>
    <cellStyle name="Normal 4 7 4 5" xfId="32527" xr:uid="{00000000-0005-0000-0000-0000457D0000}"/>
    <cellStyle name="Normal 4 7 5" xfId="32528" xr:uid="{00000000-0005-0000-0000-0000467D0000}"/>
    <cellStyle name="Normal 4 7 5 2" xfId="32529" xr:uid="{00000000-0005-0000-0000-0000477D0000}"/>
    <cellStyle name="Normal 4 7 5 2 2" xfId="32530" xr:uid="{00000000-0005-0000-0000-0000487D0000}"/>
    <cellStyle name="Normal 4 7 5 2 3" xfId="32531" xr:uid="{00000000-0005-0000-0000-0000497D0000}"/>
    <cellStyle name="Normal 4 7 5 3" xfId="32532" xr:uid="{00000000-0005-0000-0000-00004A7D0000}"/>
    <cellStyle name="Normal 4 7 6" xfId="32533" xr:uid="{00000000-0005-0000-0000-00004B7D0000}"/>
    <cellStyle name="Normal 4 7 6 2" xfId="32534" xr:uid="{00000000-0005-0000-0000-00004C7D0000}"/>
    <cellStyle name="Normal 4 7 6 3" xfId="32535" xr:uid="{00000000-0005-0000-0000-00004D7D0000}"/>
    <cellStyle name="Normal 4 7 7" xfId="32536" xr:uid="{00000000-0005-0000-0000-00004E7D0000}"/>
    <cellStyle name="Normal 4 7 7 2" xfId="32537" xr:uid="{00000000-0005-0000-0000-00004F7D0000}"/>
    <cellStyle name="Normal 4 7 8" xfId="32538" xr:uid="{00000000-0005-0000-0000-0000507D0000}"/>
    <cellStyle name="Normal 4 7 9" xfId="32539" xr:uid="{00000000-0005-0000-0000-0000517D0000}"/>
    <cellStyle name="Normal 4 7_Age_Gender" xfId="32540" xr:uid="{00000000-0005-0000-0000-0000527D0000}"/>
    <cellStyle name="Normal 4 70" xfId="32541" xr:uid="{00000000-0005-0000-0000-0000537D0000}"/>
    <cellStyle name="Normal 4 70 2" xfId="32542" xr:uid="{00000000-0005-0000-0000-0000547D0000}"/>
    <cellStyle name="Normal 4 71" xfId="32543" xr:uid="{00000000-0005-0000-0000-0000557D0000}"/>
    <cellStyle name="Normal 4 72" xfId="32544" xr:uid="{00000000-0005-0000-0000-0000567D0000}"/>
    <cellStyle name="Normal 4 73" xfId="32545" xr:uid="{00000000-0005-0000-0000-0000577D0000}"/>
    <cellStyle name="Normal 4 74" xfId="32546" xr:uid="{00000000-0005-0000-0000-0000587D0000}"/>
    <cellStyle name="Normal 4 75" xfId="32547" xr:uid="{00000000-0005-0000-0000-0000597D0000}"/>
    <cellStyle name="Normal 4 76" xfId="32548" xr:uid="{00000000-0005-0000-0000-00005A7D0000}"/>
    <cellStyle name="Normal 4 77" xfId="32549" xr:uid="{00000000-0005-0000-0000-00005B7D0000}"/>
    <cellStyle name="Normal 4 78" xfId="32550" xr:uid="{00000000-0005-0000-0000-00005C7D0000}"/>
    <cellStyle name="Normal 4 79" xfId="32551" xr:uid="{00000000-0005-0000-0000-00005D7D0000}"/>
    <cellStyle name="Normal 4 8" xfId="466" xr:uid="{00000000-0005-0000-0000-00005E7D0000}"/>
    <cellStyle name="Normal 4 8 10" xfId="32552" xr:uid="{00000000-0005-0000-0000-00005F7D0000}"/>
    <cellStyle name="Normal 4 8 11" xfId="32553" xr:uid="{00000000-0005-0000-0000-0000607D0000}"/>
    <cellStyle name="Normal 4 8 12" xfId="32554" xr:uid="{00000000-0005-0000-0000-0000617D0000}"/>
    <cellStyle name="Normal 4 8 2" xfId="32555" xr:uid="{00000000-0005-0000-0000-0000627D0000}"/>
    <cellStyle name="Normal 4 8 2 10" xfId="32556" xr:uid="{00000000-0005-0000-0000-0000637D0000}"/>
    <cellStyle name="Normal 4 8 2 2" xfId="32557" xr:uid="{00000000-0005-0000-0000-0000647D0000}"/>
    <cellStyle name="Normal 4 8 2 2 2" xfId="32558" xr:uid="{00000000-0005-0000-0000-0000657D0000}"/>
    <cellStyle name="Normal 4 8 2 2 2 2" xfId="32559" xr:uid="{00000000-0005-0000-0000-0000667D0000}"/>
    <cellStyle name="Normal 4 8 2 2 2 2 2" xfId="32560" xr:uid="{00000000-0005-0000-0000-0000677D0000}"/>
    <cellStyle name="Normal 4 8 2 2 2 2 3" xfId="32561" xr:uid="{00000000-0005-0000-0000-0000687D0000}"/>
    <cellStyle name="Normal 4 8 2 2 2 3" xfId="32562" xr:uid="{00000000-0005-0000-0000-0000697D0000}"/>
    <cellStyle name="Normal 4 8 2 2 3" xfId="32563" xr:uid="{00000000-0005-0000-0000-00006A7D0000}"/>
    <cellStyle name="Normal 4 8 2 2 3 2" xfId="32564" xr:uid="{00000000-0005-0000-0000-00006B7D0000}"/>
    <cellStyle name="Normal 4 8 2 2 3 3" xfId="32565" xr:uid="{00000000-0005-0000-0000-00006C7D0000}"/>
    <cellStyle name="Normal 4 8 2 2 4" xfId="32566" xr:uid="{00000000-0005-0000-0000-00006D7D0000}"/>
    <cellStyle name="Normal 4 8 2 2 5" xfId="32567" xr:uid="{00000000-0005-0000-0000-00006E7D0000}"/>
    <cellStyle name="Normal 4 8 2 2 6" xfId="32568" xr:uid="{00000000-0005-0000-0000-00006F7D0000}"/>
    <cellStyle name="Normal 4 8 2 3" xfId="32569" xr:uid="{00000000-0005-0000-0000-0000707D0000}"/>
    <cellStyle name="Normal 4 8 2 3 2" xfId="32570" xr:uid="{00000000-0005-0000-0000-0000717D0000}"/>
    <cellStyle name="Normal 4 8 2 3 2 2" xfId="32571" xr:uid="{00000000-0005-0000-0000-0000727D0000}"/>
    <cellStyle name="Normal 4 8 2 3 2 3" xfId="32572" xr:uid="{00000000-0005-0000-0000-0000737D0000}"/>
    <cellStyle name="Normal 4 8 2 3 3" xfId="32573" xr:uid="{00000000-0005-0000-0000-0000747D0000}"/>
    <cellStyle name="Normal 4 8 2 4" xfId="32574" xr:uid="{00000000-0005-0000-0000-0000757D0000}"/>
    <cellStyle name="Normal 4 8 2 4 2" xfId="32575" xr:uid="{00000000-0005-0000-0000-0000767D0000}"/>
    <cellStyle name="Normal 4 8 2 4 3" xfId="32576" xr:uid="{00000000-0005-0000-0000-0000777D0000}"/>
    <cellStyle name="Normal 4 8 2 5" xfId="32577" xr:uid="{00000000-0005-0000-0000-0000787D0000}"/>
    <cellStyle name="Normal 4 8 2 5 2" xfId="32578" xr:uid="{00000000-0005-0000-0000-0000797D0000}"/>
    <cellStyle name="Normal 4 8 2 6" xfId="32579" xr:uid="{00000000-0005-0000-0000-00007A7D0000}"/>
    <cellStyle name="Normal 4 8 2 7" xfId="32580" xr:uid="{00000000-0005-0000-0000-00007B7D0000}"/>
    <cellStyle name="Normal 4 8 2 8" xfId="32581" xr:uid="{00000000-0005-0000-0000-00007C7D0000}"/>
    <cellStyle name="Normal 4 8 2 9" xfId="32582" xr:uid="{00000000-0005-0000-0000-00007D7D0000}"/>
    <cellStyle name="Normal 4 8 2_Age_Gender" xfId="32583" xr:uid="{00000000-0005-0000-0000-00007E7D0000}"/>
    <cellStyle name="Normal 4 8 3" xfId="32584" xr:uid="{00000000-0005-0000-0000-00007F7D0000}"/>
    <cellStyle name="Normal 4 8 3 2" xfId="32585" xr:uid="{00000000-0005-0000-0000-0000807D0000}"/>
    <cellStyle name="Normal 4 8 3 2 2" xfId="32586" xr:uid="{00000000-0005-0000-0000-0000817D0000}"/>
    <cellStyle name="Normal 4 8 3 2 2 2" xfId="32587" xr:uid="{00000000-0005-0000-0000-0000827D0000}"/>
    <cellStyle name="Normal 4 8 3 2 2 3" xfId="32588" xr:uid="{00000000-0005-0000-0000-0000837D0000}"/>
    <cellStyle name="Normal 4 8 3 2 3" xfId="32589" xr:uid="{00000000-0005-0000-0000-0000847D0000}"/>
    <cellStyle name="Normal 4 8 3 3" xfId="32590" xr:uid="{00000000-0005-0000-0000-0000857D0000}"/>
    <cellStyle name="Normal 4 8 3 3 2" xfId="32591" xr:uid="{00000000-0005-0000-0000-0000867D0000}"/>
    <cellStyle name="Normal 4 8 3 3 3" xfId="32592" xr:uid="{00000000-0005-0000-0000-0000877D0000}"/>
    <cellStyle name="Normal 4 8 3 4" xfId="32593" xr:uid="{00000000-0005-0000-0000-0000887D0000}"/>
    <cellStyle name="Normal 4 8 3 5" xfId="32594" xr:uid="{00000000-0005-0000-0000-0000897D0000}"/>
    <cellStyle name="Normal 4 8 3 6" xfId="32595" xr:uid="{00000000-0005-0000-0000-00008A7D0000}"/>
    <cellStyle name="Normal 4 8 4" xfId="32596" xr:uid="{00000000-0005-0000-0000-00008B7D0000}"/>
    <cellStyle name="Normal 4 8 4 2" xfId="32597" xr:uid="{00000000-0005-0000-0000-00008C7D0000}"/>
    <cellStyle name="Normal 4 8 4 2 2" xfId="32598" xr:uid="{00000000-0005-0000-0000-00008D7D0000}"/>
    <cellStyle name="Normal 4 8 4 2 3" xfId="32599" xr:uid="{00000000-0005-0000-0000-00008E7D0000}"/>
    <cellStyle name="Normal 4 8 4 3" xfId="32600" xr:uid="{00000000-0005-0000-0000-00008F7D0000}"/>
    <cellStyle name="Normal 4 8 4 4" xfId="32601" xr:uid="{00000000-0005-0000-0000-0000907D0000}"/>
    <cellStyle name="Normal 4 8 4 5" xfId="32602" xr:uid="{00000000-0005-0000-0000-0000917D0000}"/>
    <cellStyle name="Normal 4 8 5" xfId="32603" xr:uid="{00000000-0005-0000-0000-0000927D0000}"/>
    <cellStyle name="Normal 4 8 5 2" xfId="32604" xr:uid="{00000000-0005-0000-0000-0000937D0000}"/>
    <cellStyle name="Normal 4 8 5 2 2" xfId="32605" xr:uid="{00000000-0005-0000-0000-0000947D0000}"/>
    <cellStyle name="Normal 4 8 5 2 3" xfId="32606" xr:uid="{00000000-0005-0000-0000-0000957D0000}"/>
    <cellStyle name="Normal 4 8 5 3" xfId="32607" xr:uid="{00000000-0005-0000-0000-0000967D0000}"/>
    <cellStyle name="Normal 4 8 6" xfId="32608" xr:uid="{00000000-0005-0000-0000-0000977D0000}"/>
    <cellStyle name="Normal 4 8 6 2" xfId="32609" xr:uid="{00000000-0005-0000-0000-0000987D0000}"/>
    <cellStyle name="Normal 4 8 6 3" xfId="32610" xr:uid="{00000000-0005-0000-0000-0000997D0000}"/>
    <cellStyle name="Normal 4 8 7" xfId="32611" xr:uid="{00000000-0005-0000-0000-00009A7D0000}"/>
    <cellStyle name="Normal 4 8 7 2" xfId="32612" xr:uid="{00000000-0005-0000-0000-00009B7D0000}"/>
    <cellStyle name="Normal 4 8 8" xfId="32613" xr:uid="{00000000-0005-0000-0000-00009C7D0000}"/>
    <cellStyle name="Normal 4 8 9" xfId="32614" xr:uid="{00000000-0005-0000-0000-00009D7D0000}"/>
    <cellStyle name="Normal 4 8_Age_Gender" xfId="32615" xr:uid="{00000000-0005-0000-0000-00009E7D0000}"/>
    <cellStyle name="Normal 4 80" xfId="32616" xr:uid="{00000000-0005-0000-0000-00009F7D0000}"/>
    <cellStyle name="Normal 4 81" xfId="32617" xr:uid="{00000000-0005-0000-0000-0000A07D0000}"/>
    <cellStyle name="Normal 4 82" xfId="32618" xr:uid="{00000000-0005-0000-0000-0000A17D0000}"/>
    <cellStyle name="Normal 4 83" xfId="32619" xr:uid="{00000000-0005-0000-0000-0000A27D0000}"/>
    <cellStyle name="Normal 4 84" xfId="32620" xr:uid="{00000000-0005-0000-0000-0000A37D0000}"/>
    <cellStyle name="Normal 4 85" xfId="32621" xr:uid="{00000000-0005-0000-0000-0000A47D0000}"/>
    <cellStyle name="Normal 4 9" xfId="467" xr:uid="{00000000-0005-0000-0000-0000A57D0000}"/>
    <cellStyle name="Normal 4 9 10" xfId="32622" xr:uid="{00000000-0005-0000-0000-0000A67D0000}"/>
    <cellStyle name="Normal 4 9 11" xfId="32623" xr:uid="{00000000-0005-0000-0000-0000A77D0000}"/>
    <cellStyle name="Normal 4 9 12" xfId="32624" xr:uid="{00000000-0005-0000-0000-0000A87D0000}"/>
    <cellStyle name="Normal 4 9 2" xfId="32625" xr:uid="{00000000-0005-0000-0000-0000A97D0000}"/>
    <cellStyle name="Normal 4 9 2 10" xfId="32626" xr:uid="{00000000-0005-0000-0000-0000AA7D0000}"/>
    <cellStyle name="Normal 4 9 2 2" xfId="32627" xr:uid="{00000000-0005-0000-0000-0000AB7D0000}"/>
    <cellStyle name="Normal 4 9 2 2 2" xfId="32628" xr:uid="{00000000-0005-0000-0000-0000AC7D0000}"/>
    <cellStyle name="Normal 4 9 2 2 2 2" xfId="32629" xr:uid="{00000000-0005-0000-0000-0000AD7D0000}"/>
    <cellStyle name="Normal 4 9 2 2 2 2 2" xfId="32630" xr:uid="{00000000-0005-0000-0000-0000AE7D0000}"/>
    <cellStyle name="Normal 4 9 2 2 2 2 3" xfId="32631" xr:uid="{00000000-0005-0000-0000-0000AF7D0000}"/>
    <cellStyle name="Normal 4 9 2 2 2 3" xfId="32632" xr:uid="{00000000-0005-0000-0000-0000B07D0000}"/>
    <cellStyle name="Normal 4 9 2 2 3" xfId="32633" xr:uid="{00000000-0005-0000-0000-0000B17D0000}"/>
    <cellStyle name="Normal 4 9 2 2 3 2" xfId="32634" xr:uid="{00000000-0005-0000-0000-0000B27D0000}"/>
    <cellStyle name="Normal 4 9 2 2 3 3" xfId="32635" xr:uid="{00000000-0005-0000-0000-0000B37D0000}"/>
    <cellStyle name="Normal 4 9 2 2 4" xfId="32636" xr:uid="{00000000-0005-0000-0000-0000B47D0000}"/>
    <cellStyle name="Normal 4 9 2 2 5" xfId="32637" xr:uid="{00000000-0005-0000-0000-0000B57D0000}"/>
    <cellStyle name="Normal 4 9 2 2 6" xfId="32638" xr:uid="{00000000-0005-0000-0000-0000B67D0000}"/>
    <cellStyle name="Normal 4 9 2 3" xfId="32639" xr:uid="{00000000-0005-0000-0000-0000B77D0000}"/>
    <cellStyle name="Normal 4 9 2 3 2" xfId="32640" xr:uid="{00000000-0005-0000-0000-0000B87D0000}"/>
    <cellStyle name="Normal 4 9 2 3 2 2" xfId="32641" xr:uid="{00000000-0005-0000-0000-0000B97D0000}"/>
    <cellStyle name="Normal 4 9 2 3 2 3" xfId="32642" xr:uid="{00000000-0005-0000-0000-0000BA7D0000}"/>
    <cellStyle name="Normal 4 9 2 3 3" xfId="32643" xr:uid="{00000000-0005-0000-0000-0000BB7D0000}"/>
    <cellStyle name="Normal 4 9 2 4" xfId="32644" xr:uid="{00000000-0005-0000-0000-0000BC7D0000}"/>
    <cellStyle name="Normal 4 9 2 4 2" xfId="32645" xr:uid="{00000000-0005-0000-0000-0000BD7D0000}"/>
    <cellStyle name="Normal 4 9 2 4 3" xfId="32646" xr:uid="{00000000-0005-0000-0000-0000BE7D0000}"/>
    <cellStyle name="Normal 4 9 2 5" xfId="32647" xr:uid="{00000000-0005-0000-0000-0000BF7D0000}"/>
    <cellStyle name="Normal 4 9 2 5 2" xfId="32648" xr:uid="{00000000-0005-0000-0000-0000C07D0000}"/>
    <cellStyle name="Normal 4 9 2 6" xfId="32649" xr:uid="{00000000-0005-0000-0000-0000C17D0000}"/>
    <cellStyle name="Normal 4 9 2 7" xfId="32650" xr:uid="{00000000-0005-0000-0000-0000C27D0000}"/>
    <cellStyle name="Normal 4 9 2 8" xfId="32651" xr:uid="{00000000-0005-0000-0000-0000C37D0000}"/>
    <cellStyle name="Normal 4 9 2 9" xfId="32652" xr:uid="{00000000-0005-0000-0000-0000C47D0000}"/>
    <cellStyle name="Normal 4 9 2_Age_Gender" xfId="32653" xr:uid="{00000000-0005-0000-0000-0000C57D0000}"/>
    <cellStyle name="Normal 4 9 3" xfId="32654" xr:uid="{00000000-0005-0000-0000-0000C67D0000}"/>
    <cellStyle name="Normal 4 9 3 2" xfId="32655" xr:uid="{00000000-0005-0000-0000-0000C77D0000}"/>
    <cellStyle name="Normal 4 9 3 2 2" xfId="32656" xr:uid="{00000000-0005-0000-0000-0000C87D0000}"/>
    <cellStyle name="Normal 4 9 3 2 2 2" xfId="32657" xr:uid="{00000000-0005-0000-0000-0000C97D0000}"/>
    <cellStyle name="Normal 4 9 3 2 2 3" xfId="32658" xr:uid="{00000000-0005-0000-0000-0000CA7D0000}"/>
    <cellStyle name="Normal 4 9 3 2 3" xfId="32659" xr:uid="{00000000-0005-0000-0000-0000CB7D0000}"/>
    <cellStyle name="Normal 4 9 3 3" xfId="32660" xr:uid="{00000000-0005-0000-0000-0000CC7D0000}"/>
    <cellStyle name="Normal 4 9 3 3 2" xfId="32661" xr:uid="{00000000-0005-0000-0000-0000CD7D0000}"/>
    <cellStyle name="Normal 4 9 3 3 3" xfId="32662" xr:uid="{00000000-0005-0000-0000-0000CE7D0000}"/>
    <cellStyle name="Normal 4 9 3 4" xfId="32663" xr:uid="{00000000-0005-0000-0000-0000CF7D0000}"/>
    <cellStyle name="Normal 4 9 3 5" xfId="32664" xr:uid="{00000000-0005-0000-0000-0000D07D0000}"/>
    <cellStyle name="Normal 4 9 3 6" xfId="32665" xr:uid="{00000000-0005-0000-0000-0000D17D0000}"/>
    <cellStyle name="Normal 4 9 4" xfId="32666" xr:uid="{00000000-0005-0000-0000-0000D27D0000}"/>
    <cellStyle name="Normal 4 9 4 2" xfId="32667" xr:uid="{00000000-0005-0000-0000-0000D37D0000}"/>
    <cellStyle name="Normal 4 9 4 2 2" xfId="32668" xr:uid="{00000000-0005-0000-0000-0000D47D0000}"/>
    <cellStyle name="Normal 4 9 4 2 3" xfId="32669" xr:uid="{00000000-0005-0000-0000-0000D57D0000}"/>
    <cellStyle name="Normal 4 9 4 3" xfId="32670" xr:uid="{00000000-0005-0000-0000-0000D67D0000}"/>
    <cellStyle name="Normal 4 9 4 4" xfId="32671" xr:uid="{00000000-0005-0000-0000-0000D77D0000}"/>
    <cellStyle name="Normal 4 9 4 5" xfId="32672" xr:uid="{00000000-0005-0000-0000-0000D87D0000}"/>
    <cellStyle name="Normal 4 9 5" xfId="32673" xr:uid="{00000000-0005-0000-0000-0000D97D0000}"/>
    <cellStyle name="Normal 4 9 5 2" xfId="32674" xr:uid="{00000000-0005-0000-0000-0000DA7D0000}"/>
    <cellStyle name="Normal 4 9 5 2 2" xfId="32675" xr:uid="{00000000-0005-0000-0000-0000DB7D0000}"/>
    <cellStyle name="Normal 4 9 5 2 3" xfId="32676" xr:uid="{00000000-0005-0000-0000-0000DC7D0000}"/>
    <cellStyle name="Normal 4 9 5 3" xfId="32677" xr:uid="{00000000-0005-0000-0000-0000DD7D0000}"/>
    <cellStyle name="Normal 4 9 6" xfId="32678" xr:uid="{00000000-0005-0000-0000-0000DE7D0000}"/>
    <cellStyle name="Normal 4 9 6 2" xfId="32679" xr:uid="{00000000-0005-0000-0000-0000DF7D0000}"/>
    <cellStyle name="Normal 4 9 6 3" xfId="32680" xr:uid="{00000000-0005-0000-0000-0000E07D0000}"/>
    <cellStyle name="Normal 4 9 7" xfId="32681" xr:uid="{00000000-0005-0000-0000-0000E17D0000}"/>
    <cellStyle name="Normal 4 9 7 2" xfId="32682" xr:uid="{00000000-0005-0000-0000-0000E27D0000}"/>
    <cellStyle name="Normal 4 9 8" xfId="32683" xr:uid="{00000000-0005-0000-0000-0000E37D0000}"/>
    <cellStyle name="Normal 4 9 9" xfId="32684" xr:uid="{00000000-0005-0000-0000-0000E47D0000}"/>
    <cellStyle name="Normal 4 9_Age_Gender" xfId="32685" xr:uid="{00000000-0005-0000-0000-0000E57D0000}"/>
    <cellStyle name="Normal 4_Age_Gender" xfId="32686" xr:uid="{00000000-0005-0000-0000-0000E67D0000}"/>
    <cellStyle name="Normal 40" xfId="1565" xr:uid="{00000000-0005-0000-0000-0000E77D0000}"/>
    <cellStyle name="Normal 40 2" xfId="32687" xr:uid="{00000000-0005-0000-0000-0000E87D0000}"/>
    <cellStyle name="Normal 40 2 2" xfId="32688" xr:uid="{00000000-0005-0000-0000-0000E97D0000}"/>
    <cellStyle name="Normal 40 2 2 2" xfId="32689" xr:uid="{00000000-0005-0000-0000-0000EA7D0000}"/>
    <cellStyle name="Normal 40 2 2 2 2" xfId="32690" xr:uid="{00000000-0005-0000-0000-0000EB7D0000}"/>
    <cellStyle name="Normal 40 2 2 2 3" xfId="32691" xr:uid="{00000000-0005-0000-0000-0000EC7D0000}"/>
    <cellStyle name="Normal 40 2 2 3" xfId="32692" xr:uid="{00000000-0005-0000-0000-0000ED7D0000}"/>
    <cellStyle name="Normal 40 2 3" xfId="32693" xr:uid="{00000000-0005-0000-0000-0000EE7D0000}"/>
    <cellStyle name="Normal 40 2 3 2" xfId="32694" xr:uid="{00000000-0005-0000-0000-0000EF7D0000}"/>
    <cellStyle name="Normal 40 2 3 3" xfId="32695" xr:uid="{00000000-0005-0000-0000-0000F07D0000}"/>
    <cellStyle name="Normal 40 2 4" xfId="32696" xr:uid="{00000000-0005-0000-0000-0000F17D0000}"/>
    <cellStyle name="Normal 40 2 5" xfId="32697" xr:uid="{00000000-0005-0000-0000-0000F27D0000}"/>
    <cellStyle name="Normal 40 2 6" xfId="32698" xr:uid="{00000000-0005-0000-0000-0000F37D0000}"/>
    <cellStyle name="Normal 40 3" xfId="32699" xr:uid="{00000000-0005-0000-0000-0000F47D0000}"/>
    <cellStyle name="Normal 40 3 2" xfId="32700" xr:uid="{00000000-0005-0000-0000-0000F57D0000}"/>
    <cellStyle name="Normal 40 3 3" xfId="32701" xr:uid="{00000000-0005-0000-0000-0000F67D0000}"/>
    <cellStyle name="Normal 40 4" xfId="32702" xr:uid="{00000000-0005-0000-0000-0000F77D0000}"/>
    <cellStyle name="Normal 40 4 2" xfId="32703" xr:uid="{00000000-0005-0000-0000-0000F87D0000}"/>
    <cellStyle name="Normal 40 4 3" xfId="32704" xr:uid="{00000000-0005-0000-0000-0000F97D0000}"/>
    <cellStyle name="Normal 40 5" xfId="32705" xr:uid="{00000000-0005-0000-0000-0000FA7D0000}"/>
    <cellStyle name="Normal 40_Age_Gender" xfId="32706" xr:uid="{00000000-0005-0000-0000-0000FB7D0000}"/>
    <cellStyle name="Normal 400" xfId="32707" xr:uid="{00000000-0005-0000-0000-0000FC7D0000}"/>
    <cellStyle name="Normal 401" xfId="32708" xr:uid="{00000000-0005-0000-0000-0000FD7D0000}"/>
    <cellStyle name="Normal 402" xfId="32709" xr:uid="{00000000-0005-0000-0000-0000FE7D0000}"/>
    <cellStyle name="Normal 403" xfId="32710" xr:uid="{00000000-0005-0000-0000-0000FF7D0000}"/>
    <cellStyle name="Normal 41" xfId="1566" xr:uid="{00000000-0005-0000-0000-0000007E0000}"/>
    <cellStyle name="Normal 41 2" xfId="32711" xr:uid="{00000000-0005-0000-0000-0000017E0000}"/>
    <cellStyle name="Normal 41 3" xfId="32712" xr:uid="{00000000-0005-0000-0000-0000027E0000}"/>
    <cellStyle name="Normal 42" xfId="1567" xr:uid="{00000000-0005-0000-0000-0000037E0000}"/>
    <cellStyle name="Normal 42 2" xfId="32713" xr:uid="{00000000-0005-0000-0000-0000047E0000}"/>
    <cellStyle name="Normal 42 3" xfId="32714" xr:uid="{00000000-0005-0000-0000-0000057E0000}"/>
    <cellStyle name="Normal 43" xfId="1568" xr:uid="{00000000-0005-0000-0000-0000067E0000}"/>
    <cellStyle name="Normal 43 2" xfId="32715" xr:uid="{00000000-0005-0000-0000-0000077E0000}"/>
    <cellStyle name="Normal 43 3" xfId="32716" xr:uid="{00000000-0005-0000-0000-0000087E0000}"/>
    <cellStyle name="Normal 44" xfId="1569" xr:uid="{00000000-0005-0000-0000-0000097E0000}"/>
    <cellStyle name="Normal 44 2" xfId="32717" xr:uid="{00000000-0005-0000-0000-00000A7E0000}"/>
    <cellStyle name="Normal 44 2 2" xfId="32718" xr:uid="{00000000-0005-0000-0000-00000B7E0000}"/>
    <cellStyle name="Normal 44 2 3" xfId="32719" xr:uid="{00000000-0005-0000-0000-00000C7E0000}"/>
    <cellStyle name="Normal 44 3" xfId="32720" xr:uid="{00000000-0005-0000-0000-00000D7E0000}"/>
    <cellStyle name="Normal 44 4" xfId="32721" xr:uid="{00000000-0005-0000-0000-00000E7E0000}"/>
    <cellStyle name="Normal 45" xfId="1570" xr:uid="{00000000-0005-0000-0000-00000F7E0000}"/>
    <cellStyle name="Normal 45 2" xfId="32722" xr:uid="{00000000-0005-0000-0000-0000107E0000}"/>
    <cellStyle name="Normal 45 2 2" xfId="32723" xr:uid="{00000000-0005-0000-0000-0000117E0000}"/>
    <cellStyle name="Normal 45 2 3" xfId="32724" xr:uid="{00000000-0005-0000-0000-0000127E0000}"/>
    <cellStyle name="Normal 45 3" xfId="32725" xr:uid="{00000000-0005-0000-0000-0000137E0000}"/>
    <cellStyle name="Normal 45 4" xfId="32726" xr:uid="{00000000-0005-0000-0000-0000147E0000}"/>
    <cellStyle name="Normal 46" xfId="1571" xr:uid="{00000000-0005-0000-0000-0000157E0000}"/>
    <cellStyle name="Normal 46 2" xfId="32727" xr:uid="{00000000-0005-0000-0000-0000167E0000}"/>
    <cellStyle name="Normal 46 3" xfId="32728" xr:uid="{00000000-0005-0000-0000-0000177E0000}"/>
    <cellStyle name="Normal 46 4" xfId="32729" xr:uid="{00000000-0005-0000-0000-0000187E0000}"/>
    <cellStyle name="Normal 47" xfId="1572" xr:uid="{00000000-0005-0000-0000-0000197E0000}"/>
    <cellStyle name="Normal 47 2" xfId="32730" xr:uid="{00000000-0005-0000-0000-00001A7E0000}"/>
    <cellStyle name="Normal 47 2 2" xfId="32731" xr:uid="{00000000-0005-0000-0000-00001B7E0000}"/>
    <cellStyle name="Normal 47 2 3" xfId="32732" xr:uid="{00000000-0005-0000-0000-00001C7E0000}"/>
    <cellStyle name="Normal 47 3" xfId="32733" xr:uid="{00000000-0005-0000-0000-00001D7E0000}"/>
    <cellStyle name="Normal 47 4" xfId="32734" xr:uid="{00000000-0005-0000-0000-00001E7E0000}"/>
    <cellStyle name="Normal 48" xfId="1573" xr:uid="{00000000-0005-0000-0000-00001F7E0000}"/>
    <cellStyle name="Normal 48 2" xfId="32735" xr:uid="{00000000-0005-0000-0000-0000207E0000}"/>
    <cellStyle name="Normal 48 3" xfId="32736" xr:uid="{00000000-0005-0000-0000-0000217E0000}"/>
    <cellStyle name="Normal 49" xfId="1574" xr:uid="{00000000-0005-0000-0000-0000227E0000}"/>
    <cellStyle name="Normal 49 2" xfId="32737" xr:uid="{00000000-0005-0000-0000-0000237E0000}"/>
    <cellStyle name="Normal 49 3" xfId="32738" xr:uid="{00000000-0005-0000-0000-0000247E0000}"/>
    <cellStyle name="Normal 5" xfId="468" xr:uid="{00000000-0005-0000-0000-0000257E0000}"/>
    <cellStyle name="Normal 5 10" xfId="469" xr:uid="{00000000-0005-0000-0000-0000267E0000}"/>
    <cellStyle name="Normal 5 10 2" xfId="1575" xr:uid="{00000000-0005-0000-0000-0000277E0000}"/>
    <cellStyle name="Normal 5 10 2 2" xfId="32739" xr:uid="{00000000-0005-0000-0000-0000287E0000}"/>
    <cellStyle name="Normal 5 10 2 3" xfId="32740" xr:uid="{00000000-0005-0000-0000-0000297E0000}"/>
    <cellStyle name="Normal 5 10 2 4" xfId="32741" xr:uid="{00000000-0005-0000-0000-00002A7E0000}"/>
    <cellStyle name="Normal 5 10 3" xfId="1576" xr:uid="{00000000-0005-0000-0000-00002B7E0000}"/>
    <cellStyle name="Normal 5 10 3 2" xfId="32742" xr:uid="{00000000-0005-0000-0000-00002C7E0000}"/>
    <cellStyle name="Normal 5 10 3 3" xfId="32743" xr:uid="{00000000-0005-0000-0000-00002D7E0000}"/>
    <cellStyle name="Normal 5 10 3 4" xfId="32744" xr:uid="{00000000-0005-0000-0000-00002E7E0000}"/>
    <cellStyle name="Normal 5 10 4" xfId="1577" xr:uid="{00000000-0005-0000-0000-00002F7E0000}"/>
    <cellStyle name="Normal 5 10 4 10" xfId="32745" xr:uid="{00000000-0005-0000-0000-0000307E0000}"/>
    <cellStyle name="Normal 5 10 4 11" xfId="32746" xr:uid="{00000000-0005-0000-0000-0000317E0000}"/>
    <cellStyle name="Normal 5 10 4 12" xfId="32747" xr:uid="{00000000-0005-0000-0000-0000327E0000}"/>
    <cellStyle name="Normal 5 10 4 2" xfId="32748" xr:uid="{00000000-0005-0000-0000-0000337E0000}"/>
    <cellStyle name="Normal 5 10 4 2 10" xfId="32749" xr:uid="{00000000-0005-0000-0000-0000347E0000}"/>
    <cellStyle name="Normal 5 10 4 2 2" xfId="32750" xr:uid="{00000000-0005-0000-0000-0000357E0000}"/>
    <cellStyle name="Normal 5 10 4 2 2 2" xfId="32751" xr:uid="{00000000-0005-0000-0000-0000367E0000}"/>
    <cellStyle name="Normal 5 10 4 2 2 2 2" xfId="32752" xr:uid="{00000000-0005-0000-0000-0000377E0000}"/>
    <cellStyle name="Normal 5 10 4 2 2 2 2 2" xfId="32753" xr:uid="{00000000-0005-0000-0000-0000387E0000}"/>
    <cellStyle name="Normal 5 10 4 2 2 2 2 3" xfId="32754" xr:uid="{00000000-0005-0000-0000-0000397E0000}"/>
    <cellStyle name="Normal 5 10 4 2 2 2 3" xfId="32755" xr:uid="{00000000-0005-0000-0000-00003A7E0000}"/>
    <cellStyle name="Normal 5 10 4 2 2 3" xfId="32756" xr:uid="{00000000-0005-0000-0000-00003B7E0000}"/>
    <cellStyle name="Normal 5 10 4 2 2 3 2" xfId="32757" xr:uid="{00000000-0005-0000-0000-00003C7E0000}"/>
    <cellStyle name="Normal 5 10 4 2 2 3 3" xfId="32758" xr:uid="{00000000-0005-0000-0000-00003D7E0000}"/>
    <cellStyle name="Normal 5 10 4 2 2 4" xfId="32759" xr:uid="{00000000-0005-0000-0000-00003E7E0000}"/>
    <cellStyle name="Normal 5 10 4 2 2 5" xfId="32760" xr:uid="{00000000-0005-0000-0000-00003F7E0000}"/>
    <cellStyle name="Normal 5 10 4 2 2 6" xfId="32761" xr:uid="{00000000-0005-0000-0000-0000407E0000}"/>
    <cellStyle name="Normal 5 10 4 2 3" xfId="32762" xr:uid="{00000000-0005-0000-0000-0000417E0000}"/>
    <cellStyle name="Normal 5 10 4 2 3 2" xfId="32763" xr:uid="{00000000-0005-0000-0000-0000427E0000}"/>
    <cellStyle name="Normal 5 10 4 2 3 2 2" xfId="32764" xr:uid="{00000000-0005-0000-0000-0000437E0000}"/>
    <cellStyle name="Normal 5 10 4 2 3 2 3" xfId="32765" xr:uid="{00000000-0005-0000-0000-0000447E0000}"/>
    <cellStyle name="Normal 5 10 4 2 3 3" xfId="32766" xr:uid="{00000000-0005-0000-0000-0000457E0000}"/>
    <cellStyle name="Normal 5 10 4 2 4" xfId="32767" xr:uid="{00000000-0005-0000-0000-0000467E0000}"/>
    <cellStyle name="Normal 5 10 4 2 4 2" xfId="32768" xr:uid="{00000000-0005-0000-0000-0000477E0000}"/>
    <cellStyle name="Normal 5 10 4 2 4 3" xfId="32769" xr:uid="{00000000-0005-0000-0000-0000487E0000}"/>
    <cellStyle name="Normal 5 10 4 2 5" xfId="32770" xr:uid="{00000000-0005-0000-0000-0000497E0000}"/>
    <cellStyle name="Normal 5 10 4 2 5 2" xfId="32771" xr:uid="{00000000-0005-0000-0000-00004A7E0000}"/>
    <cellStyle name="Normal 5 10 4 2 6" xfId="32772" xr:uid="{00000000-0005-0000-0000-00004B7E0000}"/>
    <cellStyle name="Normal 5 10 4 2 7" xfId="32773" xr:uid="{00000000-0005-0000-0000-00004C7E0000}"/>
    <cellStyle name="Normal 5 10 4 2 8" xfId="32774" xr:uid="{00000000-0005-0000-0000-00004D7E0000}"/>
    <cellStyle name="Normal 5 10 4 2 9" xfId="32775" xr:uid="{00000000-0005-0000-0000-00004E7E0000}"/>
    <cellStyle name="Normal 5 10 4 2_Age_Gender" xfId="32776" xr:uid="{00000000-0005-0000-0000-00004F7E0000}"/>
    <cellStyle name="Normal 5 10 4 3" xfId="32777" xr:uid="{00000000-0005-0000-0000-0000507E0000}"/>
    <cellStyle name="Normal 5 10 4 3 2" xfId="32778" xr:uid="{00000000-0005-0000-0000-0000517E0000}"/>
    <cellStyle name="Normal 5 10 4 3 2 2" xfId="32779" xr:uid="{00000000-0005-0000-0000-0000527E0000}"/>
    <cellStyle name="Normal 5 10 4 3 2 2 2" xfId="32780" xr:uid="{00000000-0005-0000-0000-0000537E0000}"/>
    <cellStyle name="Normal 5 10 4 3 2 2 3" xfId="32781" xr:uid="{00000000-0005-0000-0000-0000547E0000}"/>
    <cellStyle name="Normal 5 10 4 3 2 3" xfId="32782" xr:uid="{00000000-0005-0000-0000-0000557E0000}"/>
    <cellStyle name="Normal 5 10 4 3 3" xfId="32783" xr:uid="{00000000-0005-0000-0000-0000567E0000}"/>
    <cellStyle name="Normal 5 10 4 3 3 2" xfId="32784" xr:uid="{00000000-0005-0000-0000-0000577E0000}"/>
    <cellStyle name="Normal 5 10 4 3 3 3" xfId="32785" xr:uid="{00000000-0005-0000-0000-0000587E0000}"/>
    <cellStyle name="Normal 5 10 4 3 4" xfId="32786" xr:uid="{00000000-0005-0000-0000-0000597E0000}"/>
    <cellStyle name="Normal 5 10 4 3 5" xfId="32787" xr:uid="{00000000-0005-0000-0000-00005A7E0000}"/>
    <cellStyle name="Normal 5 10 4 3 6" xfId="32788" xr:uid="{00000000-0005-0000-0000-00005B7E0000}"/>
    <cellStyle name="Normal 5 10 4 4" xfId="32789" xr:uid="{00000000-0005-0000-0000-00005C7E0000}"/>
    <cellStyle name="Normal 5 10 4 4 2" xfId="32790" xr:uid="{00000000-0005-0000-0000-00005D7E0000}"/>
    <cellStyle name="Normal 5 10 4 4 2 2" xfId="32791" xr:uid="{00000000-0005-0000-0000-00005E7E0000}"/>
    <cellStyle name="Normal 5 10 4 4 2 3" xfId="32792" xr:uid="{00000000-0005-0000-0000-00005F7E0000}"/>
    <cellStyle name="Normal 5 10 4 4 3" xfId="32793" xr:uid="{00000000-0005-0000-0000-0000607E0000}"/>
    <cellStyle name="Normal 5 10 4 4 4" xfId="32794" xr:uid="{00000000-0005-0000-0000-0000617E0000}"/>
    <cellStyle name="Normal 5 10 4 4 5" xfId="32795" xr:uid="{00000000-0005-0000-0000-0000627E0000}"/>
    <cellStyle name="Normal 5 10 4 5" xfId="32796" xr:uid="{00000000-0005-0000-0000-0000637E0000}"/>
    <cellStyle name="Normal 5 10 4 5 2" xfId="32797" xr:uid="{00000000-0005-0000-0000-0000647E0000}"/>
    <cellStyle name="Normal 5 10 4 5 2 2" xfId="32798" xr:uid="{00000000-0005-0000-0000-0000657E0000}"/>
    <cellStyle name="Normal 5 10 4 5 2 3" xfId="32799" xr:uid="{00000000-0005-0000-0000-0000667E0000}"/>
    <cellStyle name="Normal 5 10 4 5 3" xfId="32800" xr:uid="{00000000-0005-0000-0000-0000677E0000}"/>
    <cellStyle name="Normal 5 10 4 6" xfId="32801" xr:uid="{00000000-0005-0000-0000-0000687E0000}"/>
    <cellStyle name="Normal 5 10 4 6 2" xfId="32802" xr:uid="{00000000-0005-0000-0000-0000697E0000}"/>
    <cellStyle name="Normal 5 10 4 6 3" xfId="32803" xr:uid="{00000000-0005-0000-0000-00006A7E0000}"/>
    <cellStyle name="Normal 5 10 4 7" xfId="32804" xr:uid="{00000000-0005-0000-0000-00006B7E0000}"/>
    <cellStyle name="Normal 5 10 4 7 2" xfId="32805" xr:uid="{00000000-0005-0000-0000-00006C7E0000}"/>
    <cellStyle name="Normal 5 10 4 8" xfId="32806" xr:uid="{00000000-0005-0000-0000-00006D7E0000}"/>
    <cellStyle name="Normal 5 10 4 9" xfId="32807" xr:uid="{00000000-0005-0000-0000-00006E7E0000}"/>
    <cellStyle name="Normal 5 10 4_Age_Gender" xfId="32808" xr:uid="{00000000-0005-0000-0000-00006F7E0000}"/>
    <cellStyle name="Normal 5 10 5" xfId="1578" xr:uid="{00000000-0005-0000-0000-0000707E0000}"/>
    <cellStyle name="Normal 5 10 5 2" xfId="32809" xr:uid="{00000000-0005-0000-0000-0000717E0000}"/>
    <cellStyle name="Normal 5 10 5 3" xfId="32810" xr:uid="{00000000-0005-0000-0000-0000727E0000}"/>
    <cellStyle name="Normal 5 10 5 4" xfId="32811" xr:uid="{00000000-0005-0000-0000-0000737E0000}"/>
    <cellStyle name="Normal 5 10 6" xfId="32812" xr:uid="{00000000-0005-0000-0000-0000747E0000}"/>
    <cellStyle name="Normal 5 10 7" xfId="32813" xr:uid="{00000000-0005-0000-0000-0000757E0000}"/>
    <cellStyle name="Normal 5 10 8" xfId="32814" xr:uid="{00000000-0005-0000-0000-0000767E0000}"/>
    <cellStyle name="Normal 5 10 9" xfId="32815" xr:uid="{00000000-0005-0000-0000-0000777E0000}"/>
    <cellStyle name="Normal 5 10_Lookups" xfId="32816" xr:uid="{00000000-0005-0000-0000-0000787E0000}"/>
    <cellStyle name="Normal 5 11" xfId="470" xr:uid="{00000000-0005-0000-0000-0000797E0000}"/>
    <cellStyle name="Normal 5 11 2" xfId="1579" xr:uid="{00000000-0005-0000-0000-00007A7E0000}"/>
    <cellStyle name="Normal 5 11 2 2" xfId="32817" xr:uid="{00000000-0005-0000-0000-00007B7E0000}"/>
    <cellStyle name="Normal 5 11 2 3" xfId="32818" xr:uid="{00000000-0005-0000-0000-00007C7E0000}"/>
    <cellStyle name="Normal 5 11 2 4" xfId="32819" xr:uid="{00000000-0005-0000-0000-00007D7E0000}"/>
    <cellStyle name="Normal 5 11 3" xfId="1580" xr:uid="{00000000-0005-0000-0000-00007E7E0000}"/>
    <cellStyle name="Normal 5 11 3 10" xfId="32820" xr:uid="{00000000-0005-0000-0000-00007F7E0000}"/>
    <cellStyle name="Normal 5 11 3 11" xfId="32821" xr:uid="{00000000-0005-0000-0000-0000807E0000}"/>
    <cellStyle name="Normal 5 11 3 12" xfId="32822" xr:uid="{00000000-0005-0000-0000-0000817E0000}"/>
    <cellStyle name="Normal 5 11 3 2" xfId="32823" xr:uid="{00000000-0005-0000-0000-0000827E0000}"/>
    <cellStyle name="Normal 5 11 3 2 10" xfId="32824" xr:uid="{00000000-0005-0000-0000-0000837E0000}"/>
    <cellStyle name="Normal 5 11 3 2 2" xfId="32825" xr:uid="{00000000-0005-0000-0000-0000847E0000}"/>
    <cellStyle name="Normal 5 11 3 2 2 2" xfId="32826" xr:uid="{00000000-0005-0000-0000-0000857E0000}"/>
    <cellStyle name="Normal 5 11 3 2 2 2 2" xfId="32827" xr:uid="{00000000-0005-0000-0000-0000867E0000}"/>
    <cellStyle name="Normal 5 11 3 2 2 2 2 2" xfId="32828" xr:uid="{00000000-0005-0000-0000-0000877E0000}"/>
    <cellStyle name="Normal 5 11 3 2 2 2 2 3" xfId="32829" xr:uid="{00000000-0005-0000-0000-0000887E0000}"/>
    <cellStyle name="Normal 5 11 3 2 2 2 3" xfId="32830" xr:uid="{00000000-0005-0000-0000-0000897E0000}"/>
    <cellStyle name="Normal 5 11 3 2 2 3" xfId="32831" xr:uid="{00000000-0005-0000-0000-00008A7E0000}"/>
    <cellStyle name="Normal 5 11 3 2 2 3 2" xfId="32832" xr:uid="{00000000-0005-0000-0000-00008B7E0000}"/>
    <cellStyle name="Normal 5 11 3 2 2 3 3" xfId="32833" xr:uid="{00000000-0005-0000-0000-00008C7E0000}"/>
    <cellStyle name="Normal 5 11 3 2 2 4" xfId="32834" xr:uid="{00000000-0005-0000-0000-00008D7E0000}"/>
    <cellStyle name="Normal 5 11 3 2 2 5" xfId="32835" xr:uid="{00000000-0005-0000-0000-00008E7E0000}"/>
    <cellStyle name="Normal 5 11 3 2 2 6" xfId="32836" xr:uid="{00000000-0005-0000-0000-00008F7E0000}"/>
    <cellStyle name="Normal 5 11 3 2 3" xfId="32837" xr:uid="{00000000-0005-0000-0000-0000907E0000}"/>
    <cellStyle name="Normal 5 11 3 2 3 2" xfId="32838" xr:uid="{00000000-0005-0000-0000-0000917E0000}"/>
    <cellStyle name="Normal 5 11 3 2 3 2 2" xfId="32839" xr:uid="{00000000-0005-0000-0000-0000927E0000}"/>
    <cellStyle name="Normal 5 11 3 2 3 2 3" xfId="32840" xr:uid="{00000000-0005-0000-0000-0000937E0000}"/>
    <cellStyle name="Normal 5 11 3 2 3 3" xfId="32841" xr:uid="{00000000-0005-0000-0000-0000947E0000}"/>
    <cellStyle name="Normal 5 11 3 2 4" xfId="32842" xr:uid="{00000000-0005-0000-0000-0000957E0000}"/>
    <cellStyle name="Normal 5 11 3 2 4 2" xfId="32843" xr:uid="{00000000-0005-0000-0000-0000967E0000}"/>
    <cellStyle name="Normal 5 11 3 2 4 3" xfId="32844" xr:uid="{00000000-0005-0000-0000-0000977E0000}"/>
    <cellStyle name="Normal 5 11 3 2 5" xfId="32845" xr:uid="{00000000-0005-0000-0000-0000987E0000}"/>
    <cellStyle name="Normal 5 11 3 2 5 2" xfId="32846" xr:uid="{00000000-0005-0000-0000-0000997E0000}"/>
    <cellStyle name="Normal 5 11 3 2 6" xfId="32847" xr:uid="{00000000-0005-0000-0000-00009A7E0000}"/>
    <cellStyle name="Normal 5 11 3 2 7" xfId="32848" xr:uid="{00000000-0005-0000-0000-00009B7E0000}"/>
    <cellStyle name="Normal 5 11 3 2 8" xfId="32849" xr:uid="{00000000-0005-0000-0000-00009C7E0000}"/>
    <cellStyle name="Normal 5 11 3 2 9" xfId="32850" xr:uid="{00000000-0005-0000-0000-00009D7E0000}"/>
    <cellStyle name="Normal 5 11 3 2_Age_Gender" xfId="32851" xr:uid="{00000000-0005-0000-0000-00009E7E0000}"/>
    <cellStyle name="Normal 5 11 3 3" xfId="32852" xr:uid="{00000000-0005-0000-0000-00009F7E0000}"/>
    <cellStyle name="Normal 5 11 3 3 2" xfId="32853" xr:uid="{00000000-0005-0000-0000-0000A07E0000}"/>
    <cellStyle name="Normal 5 11 3 3 2 2" xfId="32854" xr:uid="{00000000-0005-0000-0000-0000A17E0000}"/>
    <cellStyle name="Normal 5 11 3 3 2 2 2" xfId="32855" xr:uid="{00000000-0005-0000-0000-0000A27E0000}"/>
    <cellStyle name="Normal 5 11 3 3 2 2 3" xfId="32856" xr:uid="{00000000-0005-0000-0000-0000A37E0000}"/>
    <cellStyle name="Normal 5 11 3 3 2 3" xfId="32857" xr:uid="{00000000-0005-0000-0000-0000A47E0000}"/>
    <cellStyle name="Normal 5 11 3 3 3" xfId="32858" xr:uid="{00000000-0005-0000-0000-0000A57E0000}"/>
    <cellStyle name="Normal 5 11 3 3 3 2" xfId="32859" xr:uid="{00000000-0005-0000-0000-0000A67E0000}"/>
    <cellStyle name="Normal 5 11 3 3 3 3" xfId="32860" xr:uid="{00000000-0005-0000-0000-0000A77E0000}"/>
    <cellStyle name="Normal 5 11 3 3 4" xfId="32861" xr:uid="{00000000-0005-0000-0000-0000A87E0000}"/>
    <cellStyle name="Normal 5 11 3 3 5" xfId="32862" xr:uid="{00000000-0005-0000-0000-0000A97E0000}"/>
    <cellStyle name="Normal 5 11 3 3 6" xfId="32863" xr:uid="{00000000-0005-0000-0000-0000AA7E0000}"/>
    <cellStyle name="Normal 5 11 3 4" xfId="32864" xr:uid="{00000000-0005-0000-0000-0000AB7E0000}"/>
    <cellStyle name="Normal 5 11 3 4 2" xfId="32865" xr:uid="{00000000-0005-0000-0000-0000AC7E0000}"/>
    <cellStyle name="Normal 5 11 3 4 2 2" xfId="32866" xr:uid="{00000000-0005-0000-0000-0000AD7E0000}"/>
    <cellStyle name="Normal 5 11 3 4 2 3" xfId="32867" xr:uid="{00000000-0005-0000-0000-0000AE7E0000}"/>
    <cellStyle name="Normal 5 11 3 4 3" xfId="32868" xr:uid="{00000000-0005-0000-0000-0000AF7E0000}"/>
    <cellStyle name="Normal 5 11 3 4 4" xfId="32869" xr:uid="{00000000-0005-0000-0000-0000B07E0000}"/>
    <cellStyle name="Normal 5 11 3 4 5" xfId="32870" xr:uid="{00000000-0005-0000-0000-0000B17E0000}"/>
    <cellStyle name="Normal 5 11 3 5" xfId="32871" xr:uid="{00000000-0005-0000-0000-0000B27E0000}"/>
    <cellStyle name="Normal 5 11 3 5 2" xfId="32872" xr:uid="{00000000-0005-0000-0000-0000B37E0000}"/>
    <cellStyle name="Normal 5 11 3 5 2 2" xfId="32873" xr:uid="{00000000-0005-0000-0000-0000B47E0000}"/>
    <cellStyle name="Normal 5 11 3 5 2 3" xfId="32874" xr:uid="{00000000-0005-0000-0000-0000B57E0000}"/>
    <cellStyle name="Normal 5 11 3 5 3" xfId="32875" xr:uid="{00000000-0005-0000-0000-0000B67E0000}"/>
    <cellStyle name="Normal 5 11 3 6" xfId="32876" xr:uid="{00000000-0005-0000-0000-0000B77E0000}"/>
    <cellStyle name="Normal 5 11 3 6 2" xfId="32877" xr:uid="{00000000-0005-0000-0000-0000B87E0000}"/>
    <cellStyle name="Normal 5 11 3 6 3" xfId="32878" xr:uid="{00000000-0005-0000-0000-0000B97E0000}"/>
    <cellStyle name="Normal 5 11 3 7" xfId="32879" xr:uid="{00000000-0005-0000-0000-0000BA7E0000}"/>
    <cellStyle name="Normal 5 11 3 7 2" xfId="32880" xr:uid="{00000000-0005-0000-0000-0000BB7E0000}"/>
    <cellStyle name="Normal 5 11 3 8" xfId="32881" xr:uid="{00000000-0005-0000-0000-0000BC7E0000}"/>
    <cellStyle name="Normal 5 11 3 9" xfId="32882" xr:uid="{00000000-0005-0000-0000-0000BD7E0000}"/>
    <cellStyle name="Normal 5 11 3_Age_Gender" xfId="32883" xr:uid="{00000000-0005-0000-0000-0000BE7E0000}"/>
    <cellStyle name="Normal 5 11 4" xfId="1581" xr:uid="{00000000-0005-0000-0000-0000BF7E0000}"/>
    <cellStyle name="Normal 5 11 4 2" xfId="32884" xr:uid="{00000000-0005-0000-0000-0000C07E0000}"/>
    <cellStyle name="Normal 5 11 4 3" xfId="32885" xr:uid="{00000000-0005-0000-0000-0000C17E0000}"/>
    <cellStyle name="Normal 5 11 4 4" xfId="32886" xr:uid="{00000000-0005-0000-0000-0000C27E0000}"/>
    <cellStyle name="Normal 5 11 5" xfId="32887" xr:uid="{00000000-0005-0000-0000-0000C37E0000}"/>
    <cellStyle name="Normal 5 11 6" xfId="32888" xr:uid="{00000000-0005-0000-0000-0000C47E0000}"/>
    <cellStyle name="Normal 5 11 7" xfId="32889" xr:uid="{00000000-0005-0000-0000-0000C57E0000}"/>
    <cellStyle name="Normal 5 11 8" xfId="32890" xr:uid="{00000000-0005-0000-0000-0000C67E0000}"/>
    <cellStyle name="Normal 5 12" xfId="471" xr:uid="{00000000-0005-0000-0000-0000C77E0000}"/>
    <cellStyle name="Normal 5 12 10" xfId="32891" xr:uid="{00000000-0005-0000-0000-0000C87E0000}"/>
    <cellStyle name="Normal 5 12 11" xfId="32892" xr:uid="{00000000-0005-0000-0000-0000C97E0000}"/>
    <cellStyle name="Normal 5 12 11 2" xfId="32893" xr:uid="{00000000-0005-0000-0000-0000CA7E0000}"/>
    <cellStyle name="Normal 5 12 12" xfId="32894" xr:uid="{00000000-0005-0000-0000-0000CB7E0000}"/>
    <cellStyle name="Normal 5 12 13" xfId="32895" xr:uid="{00000000-0005-0000-0000-0000CC7E0000}"/>
    <cellStyle name="Normal 5 12 14" xfId="32896" xr:uid="{00000000-0005-0000-0000-0000CD7E0000}"/>
    <cellStyle name="Normal 5 12 15" xfId="32897" xr:uid="{00000000-0005-0000-0000-0000CE7E0000}"/>
    <cellStyle name="Normal 5 12 16" xfId="32898" xr:uid="{00000000-0005-0000-0000-0000CF7E0000}"/>
    <cellStyle name="Normal 5 12 2" xfId="32899" xr:uid="{00000000-0005-0000-0000-0000D07E0000}"/>
    <cellStyle name="Normal 5 12 2 10" xfId="32900" xr:uid="{00000000-0005-0000-0000-0000D17E0000}"/>
    <cellStyle name="Normal 5 12 2 2" xfId="32901" xr:uid="{00000000-0005-0000-0000-0000D27E0000}"/>
    <cellStyle name="Normal 5 12 2 2 2" xfId="32902" xr:uid="{00000000-0005-0000-0000-0000D37E0000}"/>
    <cellStyle name="Normal 5 12 2 2 2 2" xfId="32903" xr:uid="{00000000-0005-0000-0000-0000D47E0000}"/>
    <cellStyle name="Normal 5 12 2 2 2 2 2" xfId="32904" xr:uid="{00000000-0005-0000-0000-0000D57E0000}"/>
    <cellStyle name="Normal 5 12 2 2 2 2 3" xfId="32905" xr:uid="{00000000-0005-0000-0000-0000D67E0000}"/>
    <cellStyle name="Normal 5 12 2 2 2 3" xfId="32906" xr:uid="{00000000-0005-0000-0000-0000D77E0000}"/>
    <cellStyle name="Normal 5 12 2 2 3" xfId="32907" xr:uid="{00000000-0005-0000-0000-0000D87E0000}"/>
    <cellStyle name="Normal 5 12 2 2 3 2" xfId="32908" xr:uid="{00000000-0005-0000-0000-0000D97E0000}"/>
    <cellStyle name="Normal 5 12 2 2 3 3" xfId="32909" xr:uid="{00000000-0005-0000-0000-0000DA7E0000}"/>
    <cellStyle name="Normal 5 12 2 2 4" xfId="32910" xr:uid="{00000000-0005-0000-0000-0000DB7E0000}"/>
    <cellStyle name="Normal 5 12 2 2 5" xfId="32911" xr:uid="{00000000-0005-0000-0000-0000DC7E0000}"/>
    <cellStyle name="Normal 5 12 2 2 6" xfId="32912" xr:uid="{00000000-0005-0000-0000-0000DD7E0000}"/>
    <cellStyle name="Normal 5 12 2 3" xfId="32913" xr:uid="{00000000-0005-0000-0000-0000DE7E0000}"/>
    <cellStyle name="Normal 5 12 2 3 2" xfId="32914" xr:uid="{00000000-0005-0000-0000-0000DF7E0000}"/>
    <cellStyle name="Normal 5 12 2 3 2 2" xfId="32915" xr:uid="{00000000-0005-0000-0000-0000E07E0000}"/>
    <cellStyle name="Normal 5 12 2 3 2 3" xfId="32916" xr:uid="{00000000-0005-0000-0000-0000E17E0000}"/>
    <cellStyle name="Normal 5 12 2 3 3" xfId="32917" xr:uid="{00000000-0005-0000-0000-0000E27E0000}"/>
    <cellStyle name="Normal 5 12 2 4" xfId="32918" xr:uid="{00000000-0005-0000-0000-0000E37E0000}"/>
    <cellStyle name="Normal 5 12 2 4 2" xfId="32919" xr:uid="{00000000-0005-0000-0000-0000E47E0000}"/>
    <cellStyle name="Normal 5 12 2 4 3" xfId="32920" xr:uid="{00000000-0005-0000-0000-0000E57E0000}"/>
    <cellStyle name="Normal 5 12 2 5" xfId="32921" xr:uid="{00000000-0005-0000-0000-0000E67E0000}"/>
    <cellStyle name="Normal 5 12 2 5 2" xfId="32922" xr:uid="{00000000-0005-0000-0000-0000E77E0000}"/>
    <cellStyle name="Normal 5 12 2 6" xfId="32923" xr:uid="{00000000-0005-0000-0000-0000E87E0000}"/>
    <cellStyle name="Normal 5 12 2 7" xfId="32924" xr:uid="{00000000-0005-0000-0000-0000E97E0000}"/>
    <cellStyle name="Normal 5 12 2 8" xfId="32925" xr:uid="{00000000-0005-0000-0000-0000EA7E0000}"/>
    <cellStyle name="Normal 5 12 2 9" xfId="32926" xr:uid="{00000000-0005-0000-0000-0000EB7E0000}"/>
    <cellStyle name="Normal 5 12 2_Age_Gender" xfId="32927" xr:uid="{00000000-0005-0000-0000-0000EC7E0000}"/>
    <cellStyle name="Normal 5 12 3" xfId="32928" xr:uid="{00000000-0005-0000-0000-0000ED7E0000}"/>
    <cellStyle name="Normal 5 12 3 2" xfId="32929" xr:uid="{00000000-0005-0000-0000-0000EE7E0000}"/>
    <cellStyle name="Normal 5 12 3 2 2" xfId="32930" xr:uid="{00000000-0005-0000-0000-0000EF7E0000}"/>
    <cellStyle name="Normal 5 12 3 2 2 2" xfId="32931" xr:uid="{00000000-0005-0000-0000-0000F07E0000}"/>
    <cellStyle name="Normal 5 12 3 2 2 3" xfId="32932" xr:uid="{00000000-0005-0000-0000-0000F17E0000}"/>
    <cellStyle name="Normal 5 12 3 2 3" xfId="32933" xr:uid="{00000000-0005-0000-0000-0000F27E0000}"/>
    <cellStyle name="Normal 5 12 3 3" xfId="32934" xr:uid="{00000000-0005-0000-0000-0000F37E0000}"/>
    <cellStyle name="Normal 5 12 3 3 2" xfId="32935" xr:uid="{00000000-0005-0000-0000-0000F47E0000}"/>
    <cellStyle name="Normal 5 12 3 3 3" xfId="32936" xr:uid="{00000000-0005-0000-0000-0000F57E0000}"/>
    <cellStyle name="Normal 5 12 3 4" xfId="32937" xr:uid="{00000000-0005-0000-0000-0000F67E0000}"/>
    <cellStyle name="Normal 5 12 3 5" xfId="32938" xr:uid="{00000000-0005-0000-0000-0000F77E0000}"/>
    <cellStyle name="Normal 5 12 3 6" xfId="32939" xr:uid="{00000000-0005-0000-0000-0000F87E0000}"/>
    <cellStyle name="Normal 5 12 4" xfId="32940" xr:uid="{00000000-0005-0000-0000-0000F97E0000}"/>
    <cellStyle name="Normal 5 12 4 2" xfId="32941" xr:uid="{00000000-0005-0000-0000-0000FA7E0000}"/>
    <cellStyle name="Normal 5 12 4 3" xfId="32942" xr:uid="{00000000-0005-0000-0000-0000FB7E0000}"/>
    <cellStyle name="Normal 5 12 5" xfId="32943" xr:uid="{00000000-0005-0000-0000-0000FC7E0000}"/>
    <cellStyle name="Normal 5 12 5 2" xfId="32944" xr:uid="{00000000-0005-0000-0000-0000FD7E0000}"/>
    <cellStyle name="Normal 5 12 5 2 2" xfId="32945" xr:uid="{00000000-0005-0000-0000-0000FE7E0000}"/>
    <cellStyle name="Normal 5 12 5 2 3" xfId="32946" xr:uid="{00000000-0005-0000-0000-0000FF7E0000}"/>
    <cellStyle name="Normal 5 12 5 3" xfId="32947" xr:uid="{00000000-0005-0000-0000-0000007F0000}"/>
    <cellStyle name="Normal 5 12 5 4" xfId="32948" xr:uid="{00000000-0005-0000-0000-0000017F0000}"/>
    <cellStyle name="Normal 5 12 5 5" xfId="32949" xr:uid="{00000000-0005-0000-0000-0000027F0000}"/>
    <cellStyle name="Normal 5 12 6" xfId="32950" xr:uid="{00000000-0005-0000-0000-0000037F0000}"/>
    <cellStyle name="Normal 5 12 6 2" xfId="32951" xr:uid="{00000000-0005-0000-0000-0000047F0000}"/>
    <cellStyle name="Normal 5 12 6 2 2" xfId="32952" xr:uid="{00000000-0005-0000-0000-0000057F0000}"/>
    <cellStyle name="Normal 5 12 6 2 3" xfId="32953" xr:uid="{00000000-0005-0000-0000-0000067F0000}"/>
    <cellStyle name="Normal 5 12 6 3" xfId="32954" xr:uid="{00000000-0005-0000-0000-0000077F0000}"/>
    <cellStyle name="Normal 5 12 7" xfId="32955" xr:uid="{00000000-0005-0000-0000-0000087F0000}"/>
    <cellStyle name="Normal 5 12 7 2" xfId="32956" xr:uid="{00000000-0005-0000-0000-0000097F0000}"/>
    <cellStyle name="Normal 5 12 7 3" xfId="32957" xr:uid="{00000000-0005-0000-0000-00000A7F0000}"/>
    <cellStyle name="Normal 5 12 8" xfId="32958" xr:uid="{00000000-0005-0000-0000-00000B7F0000}"/>
    <cellStyle name="Normal 5 12 9" xfId="32959" xr:uid="{00000000-0005-0000-0000-00000C7F0000}"/>
    <cellStyle name="Normal 5 12_Age_Gender" xfId="32960" xr:uid="{00000000-0005-0000-0000-00000D7F0000}"/>
    <cellStyle name="Normal 5 13" xfId="472" xr:uid="{00000000-0005-0000-0000-00000E7F0000}"/>
    <cellStyle name="Normal 5 13 10" xfId="32961" xr:uid="{00000000-0005-0000-0000-00000F7F0000}"/>
    <cellStyle name="Normal 5 13 11" xfId="32962" xr:uid="{00000000-0005-0000-0000-0000107F0000}"/>
    <cellStyle name="Normal 5 13 12" xfId="32963" xr:uid="{00000000-0005-0000-0000-0000117F0000}"/>
    <cellStyle name="Normal 5 13 2" xfId="32964" xr:uid="{00000000-0005-0000-0000-0000127F0000}"/>
    <cellStyle name="Normal 5 13 2 10" xfId="32965" xr:uid="{00000000-0005-0000-0000-0000137F0000}"/>
    <cellStyle name="Normal 5 13 2 2" xfId="32966" xr:uid="{00000000-0005-0000-0000-0000147F0000}"/>
    <cellStyle name="Normal 5 13 2 2 2" xfId="32967" xr:uid="{00000000-0005-0000-0000-0000157F0000}"/>
    <cellStyle name="Normal 5 13 2 2 2 2" xfId="32968" xr:uid="{00000000-0005-0000-0000-0000167F0000}"/>
    <cellStyle name="Normal 5 13 2 2 2 2 2" xfId="32969" xr:uid="{00000000-0005-0000-0000-0000177F0000}"/>
    <cellStyle name="Normal 5 13 2 2 2 2 3" xfId="32970" xr:uid="{00000000-0005-0000-0000-0000187F0000}"/>
    <cellStyle name="Normal 5 13 2 2 2 3" xfId="32971" xr:uid="{00000000-0005-0000-0000-0000197F0000}"/>
    <cellStyle name="Normal 5 13 2 2 3" xfId="32972" xr:uid="{00000000-0005-0000-0000-00001A7F0000}"/>
    <cellStyle name="Normal 5 13 2 2 3 2" xfId="32973" xr:uid="{00000000-0005-0000-0000-00001B7F0000}"/>
    <cellStyle name="Normal 5 13 2 2 3 3" xfId="32974" xr:uid="{00000000-0005-0000-0000-00001C7F0000}"/>
    <cellStyle name="Normal 5 13 2 2 4" xfId="32975" xr:uid="{00000000-0005-0000-0000-00001D7F0000}"/>
    <cellStyle name="Normal 5 13 2 2 5" xfId="32976" xr:uid="{00000000-0005-0000-0000-00001E7F0000}"/>
    <cellStyle name="Normal 5 13 2 2 6" xfId="32977" xr:uid="{00000000-0005-0000-0000-00001F7F0000}"/>
    <cellStyle name="Normal 5 13 2 3" xfId="32978" xr:uid="{00000000-0005-0000-0000-0000207F0000}"/>
    <cellStyle name="Normal 5 13 2 3 2" xfId="32979" xr:uid="{00000000-0005-0000-0000-0000217F0000}"/>
    <cellStyle name="Normal 5 13 2 3 2 2" xfId="32980" xr:uid="{00000000-0005-0000-0000-0000227F0000}"/>
    <cellStyle name="Normal 5 13 2 3 2 3" xfId="32981" xr:uid="{00000000-0005-0000-0000-0000237F0000}"/>
    <cellStyle name="Normal 5 13 2 3 3" xfId="32982" xr:uid="{00000000-0005-0000-0000-0000247F0000}"/>
    <cellStyle name="Normal 5 13 2 4" xfId="32983" xr:uid="{00000000-0005-0000-0000-0000257F0000}"/>
    <cellStyle name="Normal 5 13 2 4 2" xfId="32984" xr:uid="{00000000-0005-0000-0000-0000267F0000}"/>
    <cellStyle name="Normal 5 13 2 4 3" xfId="32985" xr:uid="{00000000-0005-0000-0000-0000277F0000}"/>
    <cellStyle name="Normal 5 13 2 5" xfId="32986" xr:uid="{00000000-0005-0000-0000-0000287F0000}"/>
    <cellStyle name="Normal 5 13 2 5 2" xfId="32987" xr:uid="{00000000-0005-0000-0000-0000297F0000}"/>
    <cellStyle name="Normal 5 13 2 6" xfId="32988" xr:uid="{00000000-0005-0000-0000-00002A7F0000}"/>
    <cellStyle name="Normal 5 13 2 7" xfId="32989" xr:uid="{00000000-0005-0000-0000-00002B7F0000}"/>
    <cellStyle name="Normal 5 13 2 8" xfId="32990" xr:uid="{00000000-0005-0000-0000-00002C7F0000}"/>
    <cellStyle name="Normal 5 13 2 9" xfId="32991" xr:uid="{00000000-0005-0000-0000-00002D7F0000}"/>
    <cellStyle name="Normal 5 13 2_Age_Gender" xfId="32992" xr:uid="{00000000-0005-0000-0000-00002E7F0000}"/>
    <cellStyle name="Normal 5 13 3" xfId="32993" xr:uid="{00000000-0005-0000-0000-00002F7F0000}"/>
    <cellStyle name="Normal 5 13 3 2" xfId="32994" xr:uid="{00000000-0005-0000-0000-0000307F0000}"/>
    <cellStyle name="Normal 5 13 3 2 2" xfId="32995" xr:uid="{00000000-0005-0000-0000-0000317F0000}"/>
    <cellStyle name="Normal 5 13 3 2 2 2" xfId="32996" xr:uid="{00000000-0005-0000-0000-0000327F0000}"/>
    <cellStyle name="Normal 5 13 3 2 2 3" xfId="32997" xr:uid="{00000000-0005-0000-0000-0000337F0000}"/>
    <cellStyle name="Normal 5 13 3 2 3" xfId="32998" xr:uid="{00000000-0005-0000-0000-0000347F0000}"/>
    <cellStyle name="Normal 5 13 3 3" xfId="32999" xr:uid="{00000000-0005-0000-0000-0000357F0000}"/>
    <cellStyle name="Normal 5 13 3 3 2" xfId="33000" xr:uid="{00000000-0005-0000-0000-0000367F0000}"/>
    <cellStyle name="Normal 5 13 3 3 3" xfId="33001" xr:uid="{00000000-0005-0000-0000-0000377F0000}"/>
    <cellStyle name="Normal 5 13 3 4" xfId="33002" xr:uid="{00000000-0005-0000-0000-0000387F0000}"/>
    <cellStyle name="Normal 5 13 3 5" xfId="33003" xr:uid="{00000000-0005-0000-0000-0000397F0000}"/>
    <cellStyle name="Normal 5 13 3 6" xfId="33004" xr:uid="{00000000-0005-0000-0000-00003A7F0000}"/>
    <cellStyle name="Normal 5 13 4" xfId="33005" xr:uid="{00000000-0005-0000-0000-00003B7F0000}"/>
    <cellStyle name="Normal 5 13 4 2" xfId="33006" xr:uid="{00000000-0005-0000-0000-00003C7F0000}"/>
    <cellStyle name="Normal 5 13 4 2 2" xfId="33007" xr:uid="{00000000-0005-0000-0000-00003D7F0000}"/>
    <cellStyle name="Normal 5 13 4 2 3" xfId="33008" xr:uid="{00000000-0005-0000-0000-00003E7F0000}"/>
    <cellStyle name="Normal 5 13 4 3" xfId="33009" xr:uid="{00000000-0005-0000-0000-00003F7F0000}"/>
    <cellStyle name="Normal 5 13 4 4" xfId="33010" xr:uid="{00000000-0005-0000-0000-0000407F0000}"/>
    <cellStyle name="Normal 5 13 4 5" xfId="33011" xr:uid="{00000000-0005-0000-0000-0000417F0000}"/>
    <cellStyle name="Normal 5 13 5" xfId="33012" xr:uid="{00000000-0005-0000-0000-0000427F0000}"/>
    <cellStyle name="Normal 5 13 5 2" xfId="33013" xr:uid="{00000000-0005-0000-0000-0000437F0000}"/>
    <cellStyle name="Normal 5 13 5 2 2" xfId="33014" xr:uid="{00000000-0005-0000-0000-0000447F0000}"/>
    <cellStyle name="Normal 5 13 5 2 3" xfId="33015" xr:uid="{00000000-0005-0000-0000-0000457F0000}"/>
    <cellStyle name="Normal 5 13 5 3" xfId="33016" xr:uid="{00000000-0005-0000-0000-0000467F0000}"/>
    <cellStyle name="Normal 5 13 6" xfId="33017" xr:uid="{00000000-0005-0000-0000-0000477F0000}"/>
    <cellStyle name="Normal 5 13 6 2" xfId="33018" xr:uid="{00000000-0005-0000-0000-0000487F0000}"/>
    <cellStyle name="Normal 5 13 6 3" xfId="33019" xr:uid="{00000000-0005-0000-0000-0000497F0000}"/>
    <cellStyle name="Normal 5 13 7" xfId="33020" xr:uid="{00000000-0005-0000-0000-00004A7F0000}"/>
    <cellStyle name="Normal 5 13 7 2" xfId="33021" xr:uid="{00000000-0005-0000-0000-00004B7F0000}"/>
    <cellStyle name="Normal 5 13 8" xfId="33022" xr:uid="{00000000-0005-0000-0000-00004C7F0000}"/>
    <cellStyle name="Normal 5 13 9" xfId="33023" xr:uid="{00000000-0005-0000-0000-00004D7F0000}"/>
    <cellStyle name="Normal 5 13_Age_Gender" xfId="33024" xr:uid="{00000000-0005-0000-0000-00004E7F0000}"/>
    <cellStyle name="Normal 5 14" xfId="473" xr:uid="{00000000-0005-0000-0000-00004F7F0000}"/>
    <cellStyle name="Normal 5 14 10" xfId="33025" xr:uid="{00000000-0005-0000-0000-0000507F0000}"/>
    <cellStyle name="Normal 5 14 11" xfId="33026" xr:uid="{00000000-0005-0000-0000-0000517F0000}"/>
    <cellStyle name="Normal 5 14 12" xfId="33027" xr:uid="{00000000-0005-0000-0000-0000527F0000}"/>
    <cellStyle name="Normal 5 14 2" xfId="33028" xr:uid="{00000000-0005-0000-0000-0000537F0000}"/>
    <cellStyle name="Normal 5 14 2 10" xfId="33029" xr:uid="{00000000-0005-0000-0000-0000547F0000}"/>
    <cellStyle name="Normal 5 14 2 2" xfId="33030" xr:uid="{00000000-0005-0000-0000-0000557F0000}"/>
    <cellStyle name="Normal 5 14 2 2 2" xfId="33031" xr:uid="{00000000-0005-0000-0000-0000567F0000}"/>
    <cellStyle name="Normal 5 14 2 2 2 2" xfId="33032" xr:uid="{00000000-0005-0000-0000-0000577F0000}"/>
    <cellStyle name="Normal 5 14 2 2 2 2 2" xfId="33033" xr:uid="{00000000-0005-0000-0000-0000587F0000}"/>
    <cellStyle name="Normal 5 14 2 2 2 2 3" xfId="33034" xr:uid="{00000000-0005-0000-0000-0000597F0000}"/>
    <cellStyle name="Normal 5 14 2 2 2 3" xfId="33035" xr:uid="{00000000-0005-0000-0000-00005A7F0000}"/>
    <cellStyle name="Normal 5 14 2 2 3" xfId="33036" xr:uid="{00000000-0005-0000-0000-00005B7F0000}"/>
    <cellStyle name="Normal 5 14 2 2 3 2" xfId="33037" xr:uid="{00000000-0005-0000-0000-00005C7F0000}"/>
    <cellStyle name="Normal 5 14 2 2 3 3" xfId="33038" xr:uid="{00000000-0005-0000-0000-00005D7F0000}"/>
    <cellStyle name="Normal 5 14 2 2 4" xfId="33039" xr:uid="{00000000-0005-0000-0000-00005E7F0000}"/>
    <cellStyle name="Normal 5 14 2 2 5" xfId="33040" xr:uid="{00000000-0005-0000-0000-00005F7F0000}"/>
    <cellStyle name="Normal 5 14 2 2 6" xfId="33041" xr:uid="{00000000-0005-0000-0000-0000607F0000}"/>
    <cellStyle name="Normal 5 14 2 3" xfId="33042" xr:uid="{00000000-0005-0000-0000-0000617F0000}"/>
    <cellStyle name="Normal 5 14 2 3 2" xfId="33043" xr:uid="{00000000-0005-0000-0000-0000627F0000}"/>
    <cellStyle name="Normal 5 14 2 3 2 2" xfId="33044" xr:uid="{00000000-0005-0000-0000-0000637F0000}"/>
    <cellStyle name="Normal 5 14 2 3 2 3" xfId="33045" xr:uid="{00000000-0005-0000-0000-0000647F0000}"/>
    <cellStyle name="Normal 5 14 2 3 3" xfId="33046" xr:uid="{00000000-0005-0000-0000-0000657F0000}"/>
    <cellStyle name="Normal 5 14 2 4" xfId="33047" xr:uid="{00000000-0005-0000-0000-0000667F0000}"/>
    <cellStyle name="Normal 5 14 2 4 2" xfId="33048" xr:uid="{00000000-0005-0000-0000-0000677F0000}"/>
    <cellStyle name="Normal 5 14 2 4 3" xfId="33049" xr:uid="{00000000-0005-0000-0000-0000687F0000}"/>
    <cellStyle name="Normal 5 14 2 5" xfId="33050" xr:uid="{00000000-0005-0000-0000-0000697F0000}"/>
    <cellStyle name="Normal 5 14 2 5 2" xfId="33051" xr:uid="{00000000-0005-0000-0000-00006A7F0000}"/>
    <cellStyle name="Normal 5 14 2 6" xfId="33052" xr:uid="{00000000-0005-0000-0000-00006B7F0000}"/>
    <cellStyle name="Normal 5 14 2 7" xfId="33053" xr:uid="{00000000-0005-0000-0000-00006C7F0000}"/>
    <cellStyle name="Normal 5 14 2 8" xfId="33054" xr:uid="{00000000-0005-0000-0000-00006D7F0000}"/>
    <cellStyle name="Normal 5 14 2 9" xfId="33055" xr:uid="{00000000-0005-0000-0000-00006E7F0000}"/>
    <cellStyle name="Normal 5 14 2_Age_Gender" xfId="33056" xr:uid="{00000000-0005-0000-0000-00006F7F0000}"/>
    <cellStyle name="Normal 5 14 3" xfId="33057" xr:uid="{00000000-0005-0000-0000-0000707F0000}"/>
    <cellStyle name="Normal 5 14 3 2" xfId="33058" xr:uid="{00000000-0005-0000-0000-0000717F0000}"/>
    <cellStyle name="Normal 5 14 3 2 2" xfId="33059" xr:uid="{00000000-0005-0000-0000-0000727F0000}"/>
    <cellStyle name="Normal 5 14 3 2 2 2" xfId="33060" xr:uid="{00000000-0005-0000-0000-0000737F0000}"/>
    <cellStyle name="Normal 5 14 3 2 2 3" xfId="33061" xr:uid="{00000000-0005-0000-0000-0000747F0000}"/>
    <cellStyle name="Normal 5 14 3 2 3" xfId="33062" xr:uid="{00000000-0005-0000-0000-0000757F0000}"/>
    <cellStyle name="Normal 5 14 3 3" xfId="33063" xr:uid="{00000000-0005-0000-0000-0000767F0000}"/>
    <cellStyle name="Normal 5 14 3 3 2" xfId="33064" xr:uid="{00000000-0005-0000-0000-0000777F0000}"/>
    <cellStyle name="Normal 5 14 3 3 3" xfId="33065" xr:uid="{00000000-0005-0000-0000-0000787F0000}"/>
    <cellStyle name="Normal 5 14 3 4" xfId="33066" xr:uid="{00000000-0005-0000-0000-0000797F0000}"/>
    <cellStyle name="Normal 5 14 3 5" xfId="33067" xr:uid="{00000000-0005-0000-0000-00007A7F0000}"/>
    <cellStyle name="Normal 5 14 3 6" xfId="33068" xr:uid="{00000000-0005-0000-0000-00007B7F0000}"/>
    <cellStyle name="Normal 5 14 4" xfId="33069" xr:uid="{00000000-0005-0000-0000-00007C7F0000}"/>
    <cellStyle name="Normal 5 14 4 2" xfId="33070" xr:uid="{00000000-0005-0000-0000-00007D7F0000}"/>
    <cellStyle name="Normal 5 14 4 2 2" xfId="33071" xr:uid="{00000000-0005-0000-0000-00007E7F0000}"/>
    <cellStyle name="Normal 5 14 4 2 3" xfId="33072" xr:uid="{00000000-0005-0000-0000-00007F7F0000}"/>
    <cellStyle name="Normal 5 14 4 3" xfId="33073" xr:uid="{00000000-0005-0000-0000-0000807F0000}"/>
    <cellStyle name="Normal 5 14 4 4" xfId="33074" xr:uid="{00000000-0005-0000-0000-0000817F0000}"/>
    <cellStyle name="Normal 5 14 4 5" xfId="33075" xr:uid="{00000000-0005-0000-0000-0000827F0000}"/>
    <cellStyle name="Normal 5 14 5" xfId="33076" xr:uid="{00000000-0005-0000-0000-0000837F0000}"/>
    <cellStyle name="Normal 5 14 5 2" xfId="33077" xr:uid="{00000000-0005-0000-0000-0000847F0000}"/>
    <cellStyle name="Normal 5 14 5 2 2" xfId="33078" xr:uid="{00000000-0005-0000-0000-0000857F0000}"/>
    <cellStyle name="Normal 5 14 5 2 3" xfId="33079" xr:uid="{00000000-0005-0000-0000-0000867F0000}"/>
    <cellStyle name="Normal 5 14 5 3" xfId="33080" xr:uid="{00000000-0005-0000-0000-0000877F0000}"/>
    <cellStyle name="Normal 5 14 6" xfId="33081" xr:uid="{00000000-0005-0000-0000-0000887F0000}"/>
    <cellStyle name="Normal 5 14 6 2" xfId="33082" xr:uid="{00000000-0005-0000-0000-0000897F0000}"/>
    <cellStyle name="Normal 5 14 6 3" xfId="33083" xr:uid="{00000000-0005-0000-0000-00008A7F0000}"/>
    <cellStyle name="Normal 5 14 7" xfId="33084" xr:uid="{00000000-0005-0000-0000-00008B7F0000}"/>
    <cellStyle name="Normal 5 14 7 2" xfId="33085" xr:uid="{00000000-0005-0000-0000-00008C7F0000}"/>
    <cellStyle name="Normal 5 14 8" xfId="33086" xr:uid="{00000000-0005-0000-0000-00008D7F0000}"/>
    <cellStyle name="Normal 5 14 9" xfId="33087" xr:uid="{00000000-0005-0000-0000-00008E7F0000}"/>
    <cellStyle name="Normal 5 14_Age_Gender" xfId="33088" xr:uid="{00000000-0005-0000-0000-00008F7F0000}"/>
    <cellStyle name="Normal 5 15" xfId="474" xr:uid="{00000000-0005-0000-0000-0000907F0000}"/>
    <cellStyle name="Normal 5 15 10" xfId="33089" xr:uid="{00000000-0005-0000-0000-0000917F0000}"/>
    <cellStyle name="Normal 5 15 11" xfId="33090" xr:uid="{00000000-0005-0000-0000-0000927F0000}"/>
    <cellStyle name="Normal 5 15 12" xfId="33091" xr:uid="{00000000-0005-0000-0000-0000937F0000}"/>
    <cellStyle name="Normal 5 15 2" xfId="33092" xr:uid="{00000000-0005-0000-0000-0000947F0000}"/>
    <cellStyle name="Normal 5 15 2 10" xfId="33093" xr:uid="{00000000-0005-0000-0000-0000957F0000}"/>
    <cellStyle name="Normal 5 15 2 2" xfId="33094" xr:uid="{00000000-0005-0000-0000-0000967F0000}"/>
    <cellStyle name="Normal 5 15 2 2 2" xfId="33095" xr:uid="{00000000-0005-0000-0000-0000977F0000}"/>
    <cellStyle name="Normal 5 15 2 2 2 2" xfId="33096" xr:uid="{00000000-0005-0000-0000-0000987F0000}"/>
    <cellStyle name="Normal 5 15 2 2 2 2 2" xfId="33097" xr:uid="{00000000-0005-0000-0000-0000997F0000}"/>
    <cellStyle name="Normal 5 15 2 2 2 2 3" xfId="33098" xr:uid="{00000000-0005-0000-0000-00009A7F0000}"/>
    <cellStyle name="Normal 5 15 2 2 2 3" xfId="33099" xr:uid="{00000000-0005-0000-0000-00009B7F0000}"/>
    <cellStyle name="Normal 5 15 2 2 3" xfId="33100" xr:uid="{00000000-0005-0000-0000-00009C7F0000}"/>
    <cellStyle name="Normal 5 15 2 2 3 2" xfId="33101" xr:uid="{00000000-0005-0000-0000-00009D7F0000}"/>
    <cellStyle name="Normal 5 15 2 2 3 3" xfId="33102" xr:uid="{00000000-0005-0000-0000-00009E7F0000}"/>
    <cellStyle name="Normal 5 15 2 2 4" xfId="33103" xr:uid="{00000000-0005-0000-0000-00009F7F0000}"/>
    <cellStyle name="Normal 5 15 2 2 5" xfId="33104" xr:uid="{00000000-0005-0000-0000-0000A07F0000}"/>
    <cellStyle name="Normal 5 15 2 2 6" xfId="33105" xr:uid="{00000000-0005-0000-0000-0000A17F0000}"/>
    <cellStyle name="Normal 5 15 2 3" xfId="33106" xr:uid="{00000000-0005-0000-0000-0000A27F0000}"/>
    <cellStyle name="Normal 5 15 2 3 2" xfId="33107" xr:uid="{00000000-0005-0000-0000-0000A37F0000}"/>
    <cellStyle name="Normal 5 15 2 3 2 2" xfId="33108" xr:uid="{00000000-0005-0000-0000-0000A47F0000}"/>
    <cellStyle name="Normal 5 15 2 3 2 3" xfId="33109" xr:uid="{00000000-0005-0000-0000-0000A57F0000}"/>
    <cellStyle name="Normal 5 15 2 3 3" xfId="33110" xr:uid="{00000000-0005-0000-0000-0000A67F0000}"/>
    <cellStyle name="Normal 5 15 2 4" xfId="33111" xr:uid="{00000000-0005-0000-0000-0000A77F0000}"/>
    <cellStyle name="Normal 5 15 2 4 2" xfId="33112" xr:uid="{00000000-0005-0000-0000-0000A87F0000}"/>
    <cellStyle name="Normal 5 15 2 4 3" xfId="33113" xr:uid="{00000000-0005-0000-0000-0000A97F0000}"/>
    <cellStyle name="Normal 5 15 2 5" xfId="33114" xr:uid="{00000000-0005-0000-0000-0000AA7F0000}"/>
    <cellStyle name="Normal 5 15 2 5 2" xfId="33115" xr:uid="{00000000-0005-0000-0000-0000AB7F0000}"/>
    <cellStyle name="Normal 5 15 2 6" xfId="33116" xr:uid="{00000000-0005-0000-0000-0000AC7F0000}"/>
    <cellStyle name="Normal 5 15 2 7" xfId="33117" xr:uid="{00000000-0005-0000-0000-0000AD7F0000}"/>
    <cellStyle name="Normal 5 15 2 8" xfId="33118" xr:uid="{00000000-0005-0000-0000-0000AE7F0000}"/>
    <cellStyle name="Normal 5 15 2 9" xfId="33119" xr:uid="{00000000-0005-0000-0000-0000AF7F0000}"/>
    <cellStyle name="Normal 5 15 2_Age_Gender" xfId="33120" xr:uid="{00000000-0005-0000-0000-0000B07F0000}"/>
    <cellStyle name="Normal 5 15 3" xfId="33121" xr:uid="{00000000-0005-0000-0000-0000B17F0000}"/>
    <cellStyle name="Normal 5 15 3 2" xfId="33122" xr:uid="{00000000-0005-0000-0000-0000B27F0000}"/>
    <cellStyle name="Normal 5 15 3 2 2" xfId="33123" xr:uid="{00000000-0005-0000-0000-0000B37F0000}"/>
    <cellStyle name="Normal 5 15 3 2 2 2" xfId="33124" xr:uid="{00000000-0005-0000-0000-0000B47F0000}"/>
    <cellStyle name="Normal 5 15 3 2 2 3" xfId="33125" xr:uid="{00000000-0005-0000-0000-0000B57F0000}"/>
    <cellStyle name="Normal 5 15 3 2 3" xfId="33126" xr:uid="{00000000-0005-0000-0000-0000B67F0000}"/>
    <cellStyle name="Normal 5 15 3 3" xfId="33127" xr:uid="{00000000-0005-0000-0000-0000B77F0000}"/>
    <cellStyle name="Normal 5 15 3 3 2" xfId="33128" xr:uid="{00000000-0005-0000-0000-0000B87F0000}"/>
    <cellStyle name="Normal 5 15 3 3 3" xfId="33129" xr:uid="{00000000-0005-0000-0000-0000B97F0000}"/>
    <cellStyle name="Normal 5 15 3 4" xfId="33130" xr:uid="{00000000-0005-0000-0000-0000BA7F0000}"/>
    <cellStyle name="Normal 5 15 3 5" xfId="33131" xr:uid="{00000000-0005-0000-0000-0000BB7F0000}"/>
    <cellStyle name="Normal 5 15 3 6" xfId="33132" xr:uid="{00000000-0005-0000-0000-0000BC7F0000}"/>
    <cellStyle name="Normal 5 15 4" xfId="33133" xr:uid="{00000000-0005-0000-0000-0000BD7F0000}"/>
    <cellStyle name="Normal 5 15 4 2" xfId="33134" xr:uid="{00000000-0005-0000-0000-0000BE7F0000}"/>
    <cellStyle name="Normal 5 15 4 2 2" xfId="33135" xr:uid="{00000000-0005-0000-0000-0000BF7F0000}"/>
    <cellStyle name="Normal 5 15 4 2 3" xfId="33136" xr:uid="{00000000-0005-0000-0000-0000C07F0000}"/>
    <cellStyle name="Normal 5 15 4 3" xfId="33137" xr:uid="{00000000-0005-0000-0000-0000C17F0000}"/>
    <cellStyle name="Normal 5 15 4 4" xfId="33138" xr:uid="{00000000-0005-0000-0000-0000C27F0000}"/>
    <cellStyle name="Normal 5 15 4 5" xfId="33139" xr:uid="{00000000-0005-0000-0000-0000C37F0000}"/>
    <cellStyle name="Normal 5 15 5" xfId="33140" xr:uid="{00000000-0005-0000-0000-0000C47F0000}"/>
    <cellStyle name="Normal 5 15 5 2" xfId="33141" xr:uid="{00000000-0005-0000-0000-0000C57F0000}"/>
    <cellStyle name="Normal 5 15 5 2 2" xfId="33142" xr:uid="{00000000-0005-0000-0000-0000C67F0000}"/>
    <cellStyle name="Normal 5 15 5 2 3" xfId="33143" xr:uid="{00000000-0005-0000-0000-0000C77F0000}"/>
    <cellStyle name="Normal 5 15 5 3" xfId="33144" xr:uid="{00000000-0005-0000-0000-0000C87F0000}"/>
    <cellStyle name="Normal 5 15 6" xfId="33145" xr:uid="{00000000-0005-0000-0000-0000C97F0000}"/>
    <cellStyle name="Normal 5 15 6 2" xfId="33146" xr:uid="{00000000-0005-0000-0000-0000CA7F0000}"/>
    <cellStyle name="Normal 5 15 6 3" xfId="33147" xr:uid="{00000000-0005-0000-0000-0000CB7F0000}"/>
    <cellStyle name="Normal 5 15 7" xfId="33148" xr:uid="{00000000-0005-0000-0000-0000CC7F0000}"/>
    <cellStyle name="Normal 5 15 7 2" xfId="33149" xr:uid="{00000000-0005-0000-0000-0000CD7F0000}"/>
    <cellStyle name="Normal 5 15 8" xfId="33150" xr:uid="{00000000-0005-0000-0000-0000CE7F0000}"/>
    <cellStyle name="Normal 5 15 9" xfId="33151" xr:uid="{00000000-0005-0000-0000-0000CF7F0000}"/>
    <cellStyle name="Normal 5 15_Age_Gender" xfId="33152" xr:uid="{00000000-0005-0000-0000-0000D07F0000}"/>
    <cellStyle name="Normal 5 16" xfId="1582" xr:uid="{00000000-0005-0000-0000-0000D17F0000}"/>
    <cellStyle name="Normal 5 16 2" xfId="33153" xr:uid="{00000000-0005-0000-0000-0000D27F0000}"/>
    <cellStyle name="Normal 5 16 2 2" xfId="33154" xr:uid="{00000000-0005-0000-0000-0000D37F0000}"/>
    <cellStyle name="Normal 5 16 2 2 2" xfId="33155" xr:uid="{00000000-0005-0000-0000-0000D47F0000}"/>
    <cellStyle name="Normal 5 16 2 2 3" xfId="33156" xr:uid="{00000000-0005-0000-0000-0000D57F0000}"/>
    <cellStyle name="Normal 5 16 2 3" xfId="33157" xr:uid="{00000000-0005-0000-0000-0000D67F0000}"/>
    <cellStyle name="Normal 5 16 3" xfId="33158" xr:uid="{00000000-0005-0000-0000-0000D77F0000}"/>
    <cellStyle name="Normal 5 16 4" xfId="33159" xr:uid="{00000000-0005-0000-0000-0000D87F0000}"/>
    <cellStyle name="Normal 5 16 4 2" xfId="33160" xr:uid="{00000000-0005-0000-0000-0000D97F0000}"/>
    <cellStyle name="Normal 5 16 4 3" xfId="33161" xr:uid="{00000000-0005-0000-0000-0000DA7F0000}"/>
    <cellStyle name="Normal 5 16 5" xfId="33162" xr:uid="{00000000-0005-0000-0000-0000DB7F0000}"/>
    <cellStyle name="Normal 5 16 6" xfId="33163" xr:uid="{00000000-0005-0000-0000-0000DC7F0000}"/>
    <cellStyle name="Normal 5 16 7" xfId="33164" xr:uid="{00000000-0005-0000-0000-0000DD7F0000}"/>
    <cellStyle name="Normal 5 16 8" xfId="33165" xr:uid="{00000000-0005-0000-0000-0000DE7F0000}"/>
    <cellStyle name="Normal 5 17" xfId="1583" xr:uid="{00000000-0005-0000-0000-0000DF7F0000}"/>
    <cellStyle name="Normal 5 17 2" xfId="33166" xr:uid="{00000000-0005-0000-0000-0000E07F0000}"/>
    <cellStyle name="Normal 5 17 3" xfId="33167" xr:uid="{00000000-0005-0000-0000-0000E17F0000}"/>
    <cellStyle name="Normal 5 17 3 2" xfId="33168" xr:uid="{00000000-0005-0000-0000-0000E27F0000}"/>
    <cellStyle name="Normal 5 17 3 3" xfId="33169" xr:uid="{00000000-0005-0000-0000-0000E37F0000}"/>
    <cellStyle name="Normal 5 17 4" xfId="33170" xr:uid="{00000000-0005-0000-0000-0000E47F0000}"/>
    <cellStyle name="Normal 5 18" xfId="33171" xr:uid="{00000000-0005-0000-0000-0000E57F0000}"/>
    <cellStyle name="Normal 5 18 2" xfId="33172" xr:uid="{00000000-0005-0000-0000-0000E67F0000}"/>
    <cellStyle name="Normal 5 18 2 2" xfId="33173" xr:uid="{00000000-0005-0000-0000-0000E77F0000}"/>
    <cellStyle name="Normal 5 18 2 3" xfId="33174" xr:uid="{00000000-0005-0000-0000-0000E87F0000}"/>
    <cellStyle name="Normal 5 18 3" xfId="33175" xr:uid="{00000000-0005-0000-0000-0000E97F0000}"/>
    <cellStyle name="Normal 5 19" xfId="33176" xr:uid="{00000000-0005-0000-0000-0000EA7F0000}"/>
    <cellStyle name="Normal 5 19 2" xfId="33177" xr:uid="{00000000-0005-0000-0000-0000EB7F0000}"/>
    <cellStyle name="Normal 5 19 2 2" xfId="33178" xr:uid="{00000000-0005-0000-0000-0000EC7F0000}"/>
    <cellStyle name="Normal 5 19 2 3" xfId="33179" xr:uid="{00000000-0005-0000-0000-0000ED7F0000}"/>
    <cellStyle name="Normal 5 19 3" xfId="33180" xr:uid="{00000000-0005-0000-0000-0000EE7F0000}"/>
    <cellStyle name="Normal 5 2" xfId="475" xr:uid="{00000000-0005-0000-0000-0000EF7F0000}"/>
    <cellStyle name="Normal 5 2 10" xfId="33181" xr:uid="{00000000-0005-0000-0000-0000F07F0000}"/>
    <cellStyle name="Normal 5 2 10 2" xfId="33182" xr:uid="{00000000-0005-0000-0000-0000F17F0000}"/>
    <cellStyle name="Normal 5 2 10 2 2" xfId="33183" xr:uid="{00000000-0005-0000-0000-0000F27F0000}"/>
    <cellStyle name="Normal 5 2 10 2 3" xfId="33184" xr:uid="{00000000-0005-0000-0000-0000F37F0000}"/>
    <cellStyle name="Normal 5 2 10 3" xfId="33185" xr:uid="{00000000-0005-0000-0000-0000F47F0000}"/>
    <cellStyle name="Normal 5 2 11" xfId="33186" xr:uid="{00000000-0005-0000-0000-0000F57F0000}"/>
    <cellStyle name="Normal 5 2 11 2" xfId="33187" xr:uid="{00000000-0005-0000-0000-0000F67F0000}"/>
    <cellStyle name="Normal 5 2 11 2 2" xfId="33188" xr:uid="{00000000-0005-0000-0000-0000F77F0000}"/>
    <cellStyle name="Normal 5 2 11 2 3" xfId="33189" xr:uid="{00000000-0005-0000-0000-0000F87F0000}"/>
    <cellStyle name="Normal 5 2 11 3" xfId="33190" xr:uid="{00000000-0005-0000-0000-0000F97F0000}"/>
    <cellStyle name="Normal 5 2 12" xfId="33191" xr:uid="{00000000-0005-0000-0000-0000FA7F0000}"/>
    <cellStyle name="Normal 5 2 12 2" xfId="33192" xr:uid="{00000000-0005-0000-0000-0000FB7F0000}"/>
    <cellStyle name="Normal 5 2 12 3" xfId="33193" xr:uid="{00000000-0005-0000-0000-0000FC7F0000}"/>
    <cellStyle name="Normal 5 2 13" xfId="33194" xr:uid="{00000000-0005-0000-0000-0000FD7F0000}"/>
    <cellStyle name="Normal 5 2 13 2" xfId="33195" xr:uid="{00000000-0005-0000-0000-0000FE7F0000}"/>
    <cellStyle name="Normal 5 2 13 3" xfId="33196" xr:uid="{00000000-0005-0000-0000-0000FF7F0000}"/>
    <cellStyle name="Normal 5 2 14" xfId="33197" xr:uid="{00000000-0005-0000-0000-000000800000}"/>
    <cellStyle name="Normal 5 2 14 2" xfId="33198" xr:uid="{00000000-0005-0000-0000-000001800000}"/>
    <cellStyle name="Normal 5 2 14 3" xfId="33199" xr:uid="{00000000-0005-0000-0000-000002800000}"/>
    <cellStyle name="Normal 5 2 15" xfId="33200" xr:uid="{00000000-0005-0000-0000-000003800000}"/>
    <cellStyle name="Normal 5 2 15 2" xfId="33201" xr:uid="{00000000-0005-0000-0000-000004800000}"/>
    <cellStyle name="Normal 5 2 15 3" xfId="33202" xr:uid="{00000000-0005-0000-0000-000005800000}"/>
    <cellStyle name="Normal 5 2 16" xfId="33203" xr:uid="{00000000-0005-0000-0000-000006800000}"/>
    <cellStyle name="Normal 5 2 16 2" xfId="33204" xr:uid="{00000000-0005-0000-0000-000007800000}"/>
    <cellStyle name="Normal 5 2 17" xfId="33205" xr:uid="{00000000-0005-0000-0000-000008800000}"/>
    <cellStyle name="Normal 5 2 18" xfId="33206" xr:uid="{00000000-0005-0000-0000-000009800000}"/>
    <cellStyle name="Normal 5 2 19" xfId="33207" xr:uid="{00000000-0005-0000-0000-00000A800000}"/>
    <cellStyle name="Normal 5 2 2" xfId="476" xr:uid="{00000000-0005-0000-0000-00000B800000}"/>
    <cellStyle name="Normal 5 2 2 2" xfId="1584" xr:uid="{00000000-0005-0000-0000-00000C800000}"/>
    <cellStyle name="Normal 5 2 2 3" xfId="1585" xr:uid="{00000000-0005-0000-0000-00000D800000}"/>
    <cellStyle name="Normal 5 2 2 4" xfId="33208" xr:uid="{00000000-0005-0000-0000-00000E800000}"/>
    <cellStyle name="Normal 5 2 2 5" xfId="33209" xr:uid="{00000000-0005-0000-0000-00000F800000}"/>
    <cellStyle name="Normal 5 2 2 6" xfId="33210" xr:uid="{00000000-0005-0000-0000-000010800000}"/>
    <cellStyle name="Normal 5 2 20" xfId="33211" xr:uid="{00000000-0005-0000-0000-000011800000}"/>
    <cellStyle name="Normal 5 2 21" xfId="33212" xr:uid="{00000000-0005-0000-0000-000012800000}"/>
    <cellStyle name="Normal 5 2 22" xfId="33213" xr:uid="{00000000-0005-0000-0000-000013800000}"/>
    <cellStyle name="Normal 5 2 3" xfId="1586" xr:uid="{00000000-0005-0000-0000-000014800000}"/>
    <cellStyle name="Normal 5 2 3 10" xfId="33214" xr:uid="{00000000-0005-0000-0000-000015800000}"/>
    <cellStyle name="Normal 5 2 3 11" xfId="33215" xr:uid="{00000000-0005-0000-0000-000016800000}"/>
    <cellStyle name="Normal 5 2 3 12" xfId="33216" xr:uid="{00000000-0005-0000-0000-000017800000}"/>
    <cellStyle name="Normal 5 2 3 2" xfId="33217" xr:uid="{00000000-0005-0000-0000-000018800000}"/>
    <cellStyle name="Normal 5 2 3 2 10" xfId="33218" xr:uid="{00000000-0005-0000-0000-000019800000}"/>
    <cellStyle name="Normal 5 2 3 2 2" xfId="33219" xr:uid="{00000000-0005-0000-0000-00001A800000}"/>
    <cellStyle name="Normal 5 2 3 2 2 2" xfId="33220" xr:uid="{00000000-0005-0000-0000-00001B800000}"/>
    <cellStyle name="Normal 5 2 3 2 2 2 2" xfId="33221" xr:uid="{00000000-0005-0000-0000-00001C800000}"/>
    <cellStyle name="Normal 5 2 3 2 2 2 2 2" xfId="33222" xr:uid="{00000000-0005-0000-0000-00001D800000}"/>
    <cellStyle name="Normal 5 2 3 2 2 2 2 3" xfId="33223" xr:uid="{00000000-0005-0000-0000-00001E800000}"/>
    <cellStyle name="Normal 5 2 3 2 2 2 3" xfId="33224" xr:uid="{00000000-0005-0000-0000-00001F800000}"/>
    <cellStyle name="Normal 5 2 3 2 2 3" xfId="33225" xr:uid="{00000000-0005-0000-0000-000020800000}"/>
    <cellStyle name="Normal 5 2 3 2 2 3 2" xfId="33226" xr:uid="{00000000-0005-0000-0000-000021800000}"/>
    <cellStyle name="Normal 5 2 3 2 2 3 3" xfId="33227" xr:uid="{00000000-0005-0000-0000-000022800000}"/>
    <cellStyle name="Normal 5 2 3 2 2 4" xfId="33228" xr:uid="{00000000-0005-0000-0000-000023800000}"/>
    <cellStyle name="Normal 5 2 3 2 2 5" xfId="33229" xr:uid="{00000000-0005-0000-0000-000024800000}"/>
    <cellStyle name="Normal 5 2 3 2 2 6" xfId="33230" xr:uid="{00000000-0005-0000-0000-000025800000}"/>
    <cellStyle name="Normal 5 2 3 2 3" xfId="33231" xr:uid="{00000000-0005-0000-0000-000026800000}"/>
    <cellStyle name="Normal 5 2 3 2 3 2" xfId="33232" xr:uid="{00000000-0005-0000-0000-000027800000}"/>
    <cellStyle name="Normal 5 2 3 2 3 2 2" xfId="33233" xr:uid="{00000000-0005-0000-0000-000028800000}"/>
    <cellStyle name="Normal 5 2 3 2 3 2 3" xfId="33234" xr:uid="{00000000-0005-0000-0000-000029800000}"/>
    <cellStyle name="Normal 5 2 3 2 3 3" xfId="33235" xr:uid="{00000000-0005-0000-0000-00002A800000}"/>
    <cellStyle name="Normal 5 2 3 2 4" xfId="33236" xr:uid="{00000000-0005-0000-0000-00002B800000}"/>
    <cellStyle name="Normal 5 2 3 2 4 2" xfId="33237" xr:uid="{00000000-0005-0000-0000-00002C800000}"/>
    <cellStyle name="Normal 5 2 3 2 4 3" xfId="33238" xr:uid="{00000000-0005-0000-0000-00002D800000}"/>
    <cellStyle name="Normal 5 2 3 2 5" xfId="33239" xr:uid="{00000000-0005-0000-0000-00002E800000}"/>
    <cellStyle name="Normal 5 2 3 2 5 2" xfId="33240" xr:uid="{00000000-0005-0000-0000-00002F800000}"/>
    <cellStyle name="Normal 5 2 3 2 6" xfId="33241" xr:uid="{00000000-0005-0000-0000-000030800000}"/>
    <cellStyle name="Normal 5 2 3 2 7" xfId="33242" xr:uid="{00000000-0005-0000-0000-000031800000}"/>
    <cellStyle name="Normal 5 2 3 2 8" xfId="33243" xr:uid="{00000000-0005-0000-0000-000032800000}"/>
    <cellStyle name="Normal 5 2 3 2 9" xfId="33244" xr:uid="{00000000-0005-0000-0000-000033800000}"/>
    <cellStyle name="Normal 5 2 3 2_Age_Gender" xfId="33245" xr:uid="{00000000-0005-0000-0000-000034800000}"/>
    <cellStyle name="Normal 5 2 3 3" xfId="33246" xr:uid="{00000000-0005-0000-0000-000035800000}"/>
    <cellStyle name="Normal 5 2 3 3 2" xfId="33247" xr:uid="{00000000-0005-0000-0000-000036800000}"/>
    <cellStyle name="Normal 5 2 3 3 2 2" xfId="33248" xr:uid="{00000000-0005-0000-0000-000037800000}"/>
    <cellStyle name="Normal 5 2 3 3 2 2 2" xfId="33249" xr:uid="{00000000-0005-0000-0000-000038800000}"/>
    <cellStyle name="Normal 5 2 3 3 2 2 3" xfId="33250" xr:uid="{00000000-0005-0000-0000-000039800000}"/>
    <cellStyle name="Normal 5 2 3 3 2 3" xfId="33251" xr:uid="{00000000-0005-0000-0000-00003A800000}"/>
    <cellStyle name="Normal 5 2 3 3 3" xfId="33252" xr:uid="{00000000-0005-0000-0000-00003B800000}"/>
    <cellStyle name="Normal 5 2 3 3 3 2" xfId="33253" xr:uid="{00000000-0005-0000-0000-00003C800000}"/>
    <cellStyle name="Normal 5 2 3 3 3 3" xfId="33254" xr:uid="{00000000-0005-0000-0000-00003D800000}"/>
    <cellStyle name="Normal 5 2 3 3 4" xfId="33255" xr:uid="{00000000-0005-0000-0000-00003E800000}"/>
    <cellStyle name="Normal 5 2 3 3 5" xfId="33256" xr:uid="{00000000-0005-0000-0000-00003F800000}"/>
    <cellStyle name="Normal 5 2 3 3 6" xfId="33257" xr:uid="{00000000-0005-0000-0000-000040800000}"/>
    <cellStyle name="Normal 5 2 3 4" xfId="33258" xr:uid="{00000000-0005-0000-0000-000041800000}"/>
    <cellStyle name="Normal 5 2 3 4 2" xfId="33259" xr:uid="{00000000-0005-0000-0000-000042800000}"/>
    <cellStyle name="Normal 5 2 3 4 2 2" xfId="33260" xr:uid="{00000000-0005-0000-0000-000043800000}"/>
    <cellStyle name="Normal 5 2 3 4 2 3" xfId="33261" xr:uid="{00000000-0005-0000-0000-000044800000}"/>
    <cellStyle name="Normal 5 2 3 4 3" xfId="33262" xr:uid="{00000000-0005-0000-0000-000045800000}"/>
    <cellStyle name="Normal 5 2 3 4 4" xfId="33263" xr:uid="{00000000-0005-0000-0000-000046800000}"/>
    <cellStyle name="Normal 5 2 3 4 5" xfId="33264" xr:uid="{00000000-0005-0000-0000-000047800000}"/>
    <cellStyle name="Normal 5 2 3 5" xfId="33265" xr:uid="{00000000-0005-0000-0000-000048800000}"/>
    <cellStyle name="Normal 5 2 3 5 2" xfId="33266" xr:uid="{00000000-0005-0000-0000-000049800000}"/>
    <cellStyle name="Normal 5 2 3 5 2 2" xfId="33267" xr:uid="{00000000-0005-0000-0000-00004A800000}"/>
    <cellStyle name="Normal 5 2 3 5 2 3" xfId="33268" xr:uid="{00000000-0005-0000-0000-00004B800000}"/>
    <cellStyle name="Normal 5 2 3 5 3" xfId="33269" xr:uid="{00000000-0005-0000-0000-00004C800000}"/>
    <cellStyle name="Normal 5 2 3 6" xfId="33270" xr:uid="{00000000-0005-0000-0000-00004D800000}"/>
    <cellStyle name="Normal 5 2 3 6 2" xfId="33271" xr:uid="{00000000-0005-0000-0000-00004E800000}"/>
    <cellStyle name="Normal 5 2 3 6 3" xfId="33272" xr:uid="{00000000-0005-0000-0000-00004F800000}"/>
    <cellStyle name="Normal 5 2 3 7" xfId="33273" xr:uid="{00000000-0005-0000-0000-000050800000}"/>
    <cellStyle name="Normal 5 2 3 7 2" xfId="33274" xr:uid="{00000000-0005-0000-0000-000051800000}"/>
    <cellStyle name="Normal 5 2 3 8" xfId="33275" xr:uid="{00000000-0005-0000-0000-000052800000}"/>
    <cellStyle name="Normal 5 2 3 9" xfId="33276" xr:uid="{00000000-0005-0000-0000-000053800000}"/>
    <cellStyle name="Normal 5 2 3_Age_Gender" xfId="33277" xr:uid="{00000000-0005-0000-0000-000054800000}"/>
    <cellStyle name="Normal 5 2 4" xfId="1587" xr:uid="{00000000-0005-0000-0000-000055800000}"/>
    <cellStyle name="Normal 5 2 4 2" xfId="33278" xr:uid="{00000000-0005-0000-0000-000056800000}"/>
    <cellStyle name="Normal 5 2 4 3" xfId="33279" xr:uid="{00000000-0005-0000-0000-000057800000}"/>
    <cellStyle name="Normal 5 2 4 4" xfId="33280" xr:uid="{00000000-0005-0000-0000-000058800000}"/>
    <cellStyle name="Normal 5 2 5" xfId="33281" xr:uid="{00000000-0005-0000-0000-000059800000}"/>
    <cellStyle name="Normal 5 2 5 10" xfId="33282" xr:uid="{00000000-0005-0000-0000-00005A800000}"/>
    <cellStyle name="Normal 5 2 5 2" xfId="33283" xr:uid="{00000000-0005-0000-0000-00005B800000}"/>
    <cellStyle name="Normal 5 2 5 2 2" xfId="33284" xr:uid="{00000000-0005-0000-0000-00005C800000}"/>
    <cellStyle name="Normal 5 2 5 2 2 2" xfId="33285" xr:uid="{00000000-0005-0000-0000-00005D800000}"/>
    <cellStyle name="Normal 5 2 5 2 2 2 2" xfId="33286" xr:uid="{00000000-0005-0000-0000-00005E800000}"/>
    <cellStyle name="Normal 5 2 5 2 2 2 3" xfId="33287" xr:uid="{00000000-0005-0000-0000-00005F800000}"/>
    <cellStyle name="Normal 5 2 5 2 2 3" xfId="33288" xr:uid="{00000000-0005-0000-0000-000060800000}"/>
    <cellStyle name="Normal 5 2 5 2 3" xfId="33289" xr:uid="{00000000-0005-0000-0000-000061800000}"/>
    <cellStyle name="Normal 5 2 5 2 3 2" xfId="33290" xr:uid="{00000000-0005-0000-0000-000062800000}"/>
    <cellStyle name="Normal 5 2 5 2 3 3" xfId="33291" xr:uid="{00000000-0005-0000-0000-000063800000}"/>
    <cellStyle name="Normal 5 2 5 2 4" xfId="33292" xr:uid="{00000000-0005-0000-0000-000064800000}"/>
    <cellStyle name="Normal 5 2 5 2 5" xfId="33293" xr:uid="{00000000-0005-0000-0000-000065800000}"/>
    <cellStyle name="Normal 5 2 5 2 6" xfId="33294" xr:uid="{00000000-0005-0000-0000-000066800000}"/>
    <cellStyle name="Normal 5 2 5 3" xfId="33295" xr:uid="{00000000-0005-0000-0000-000067800000}"/>
    <cellStyle name="Normal 5 2 5 3 2" xfId="33296" xr:uid="{00000000-0005-0000-0000-000068800000}"/>
    <cellStyle name="Normal 5 2 5 3 2 2" xfId="33297" xr:uid="{00000000-0005-0000-0000-000069800000}"/>
    <cellStyle name="Normal 5 2 5 3 2 3" xfId="33298" xr:uid="{00000000-0005-0000-0000-00006A800000}"/>
    <cellStyle name="Normal 5 2 5 3 3" xfId="33299" xr:uid="{00000000-0005-0000-0000-00006B800000}"/>
    <cellStyle name="Normal 5 2 5 4" xfId="33300" xr:uid="{00000000-0005-0000-0000-00006C800000}"/>
    <cellStyle name="Normal 5 2 5 4 2" xfId="33301" xr:uid="{00000000-0005-0000-0000-00006D800000}"/>
    <cellStyle name="Normal 5 2 5 4 3" xfId="33302" xr:uid="{00000000-0005-0000-0000-00006E800000}"/>
    <cellStyle name="Normal 5 2 5 5" xfId="33303" xr:uid="{00000000-0005-0000-0000-00006F800000}"/>
    <cellStyle name="Normal 5 2 5 5 2" xfId="33304" xr:uid="{00000000-0005-0000-0000-000070800000}"/>
    <cellStyle name="Normal 5 2 5 6" xfId="33305" xr:uid="{00000000-0005-0000-0000-000071800000}"/>
    <cellStyle name="Normal 5 2 5 7" xfId="33306" xr:uid="{00000000-0005-0000-0000-000072800000}"/>
    <cellStyle name="Normal 5 2 5 8" xfId="33307" xr:uid="{00000000-0005-0000-0000-000073800000}"/>
    <cellStyle name="Normal 5 2 5 9" xfId="33308" xr:uid="{00000000-0005-0000-0000-000074800000}"/>
    <cellStyle name="Normal 5 2 5_Age_Gender" xfId="33309" xr:uid="{00000000-0005-0000-0000-000075800000}"/>
    <cellStyle name="Normal 5 2 6" xfId="33310" xr:uid="{00000000-0005-0000-0000-000076800000}"/>
    <cellStyle name="Normal 5 2 6 2" xfId="33311" xr:uid="{00000000-0005-0000-0000-000077800000}"/>
    <cellStyle name="Normal 5 2 6 2 2" xfId="33312" xr:uid="{00000000-0005-0000-0000-000078800000}"/>
    <cellStyle name="Normal 5 2 6 2 2 2" xfId="33313" xr:uid="{00000000-0005-0000-0000-000079800000}"/>
    <cellStyle name="Normal 5 2 6 2 2 3" xfId="33314" xr:uid="{00000000-0005-0000-0000-00007A800000}"/>
    <cellStyle name="Normal 5 2 6 2 3" xfId="33315" xr:uid="{00000000-0005-0000-0000-00007B800000}"/>
    <cellStyle name="Normal 5 2 6 3" xfId="33316" xr:uid="{00000000-0005-0000-0000-00007C800000}"/>
    <cellStyle name="Normal 5 2 6 3 2" xfId="33317" xr:uid="{00000000-0005-0000-0000-00007D800000}"/>
    <cellStyle name="Normal 5 2 6 3 3" xfId="33318" xr:uid="{00000000-0005-0000-0000-00007E800000}"/>
    <cellStyle name="Normal 5 2 6 4" xfId="33319" xr:uid="{00000000-0005-0000-0000-00007F800000}"/>
    <cellStyle name="Normal 5 2 6 5" xfId="33320" xr:uid="{00000000-0005-0000-0000-000080800000}"/>
    <cellStyle name="Normal 5 2 6 6" xfId="33321" xr:uid="{00000000-0005-0000-0000-000081800000}"/>
    <cellStyle name="Normal 5 2 7" xfId="33322" xr:uid="{00000000-0005-0000-0000-000082800000}"/>
    <cellStyle name="Normal 5 2 7 2" xfId="33323" xr:uid="{00000000-0005-0000-0000-000083800000}"/>
    <cellStyle name="Normal 5 2 7 2 2" xfId="33324" xr:uid="{00000000-0005-0000-0000-000084800000}"/>
    <cellStyle name="Normal 5 2 7 2 2 2" xfId="33325" xr:uid="{00000000-0005-0000-0000-000085800000}"/>
    <cellStyle name="Normal 5 2 7 2 2 3" xfId="33326" xr:uid="{00000000-0005-0000-0000-000086800000}"/>
    <cellStyle name="Normal 5 2 7 2 3" xfId="33327" xr:uid="{00000000-0005-0000-0000-000087800000}"/>
    <cellStyle name="Normal 5 2 7 3" xfId="33328" xr:uid="{00000000-0005-0000-0000-000088800000}"/>
    <cellStyle name="Normal 5 2 7 3 2" xfId="33329" xr:uid="{00000000-0005-0000-0000-000089800000}"/>
    <cellStyle name="Normal 5 2 7 3 3" xfId="33330" xr:uid="{00000000-0005-0000-0000-00008A800000}"/>
    <cellStyle name="Normal 5 2 7 4" xfId="33331" xr:uid="{00000000-0005-0000-0000-00008B800000}"/>
    <cellStyle name="Normal 5 2 7 5" xfId="33332" xr:uid="{00000000-0005-0000-0000-00008C800000}"/>
    <cellStyle name="Normal 5 2 7 6" xfId="33333" xr:uid="{00000000-0005-0000-0000-00008D800000}"/>
    <cellStyle name="Normal 5 2 8" xfId="33334" xr:uid="{00000000-0005-0000-0000-00008E800000}"/>
    <cellStyle name="Normal 5 2 8 2" xfId="33335" xr:uid="{00000000-0005-0000-0000-00008F800000}"/>
    <cellStyle name="Normal 5 2 8 2 2" xfId="33336" xr:uid="{00000000-0005-0000-0000-000090800000}"/>
    <cellStyle name="Normal 5 2 8 2 3" xfId="33337" xr:uid="{00000000-0005-0000-0000-000091800000}"/>
    <cellStyle name="Normal 5 2 8 3" xfId="33338" xr:uid="{00000000-0005-0000-0000-000092800000}"/>
    <cellStyle name="Normal 5 2 9" xfId="33339" xr:uid="{00000000-0005-0000-0000-000093800000}"/>
    <cellStyle name="Normal 5 2 9 2" xfId="33340" xr:uid="{00000000-0005-0000-0000-000094800000}"/>
    <cellStyle name="Normal 5 2 9 2 2" xfId="33341" xr:uid="{00000000-0005-0000-0000-000095800000}"/>
    <cellStyle name="Normal 5 2 9 2 3" xfId="33342" xr:uid="{00000000-0005-0000-0000-000096800000}"/>
    <cellStyle name="Normal 5 2 9 3" xfId="33343" xr:uid="{00000000-0005-0000-0000-000097800000}"/>
    <cellStyle name="Normal 5 2_Age_Gender" xfId="33344" xr:uid="{00000000-0005-0000-0000-000098800000}"/>
    <cellStyle name="Normal 5 20" xfId="33345" xr:uid="{00000000-0005-0000-0000-000099800000}"/>
    <cellStyle name="Normal 5 20 2" xfId="33346" xr:uid="{00000000-0005-0000-0000-00009A800000}"/>
    <cellStyle name="Normal 5 20 2 2" xfId="33347" xr:uid="{00000000-0005-0000-0000-00009B800000}"/>
    <cellStyle name="Normal 5 20 2 3" xfId="33348" xr:uid="{00000000-0005-0000-0000-00009C800000}"/>
    <cellStyle name="Normal 5 20 3" xfId="33349" xr:uid="{00000000-0005-0000-0000-00009D800000}"/>
    <cellStyle name="Normal 5 21" xfId="33350" xr:uid="{00000000-0005-0000-0000-00009E800000}"/>
    <cellStyle name="Normal 5 21 2" xfId="33351" xr:uid="{00000000-0005-0000-0000-00009F800000}"/>
    <cellStyle name="Normal 5 21 2 2" xfId="33352" xr:uid="{00000000-0005-0000-0000-0000A0800000}"/>
    <cellStyle name="Normal 5 21 2 3" xfId="33353" xr:uid="{00000000-0005-0000-0000-0000A1800000}"/>
    <cellStyle name="Normal 5 21 3" xfId="33354" xr:uid="{00000000-0005-0000-0000-0000A2800000}"/>
    <cellStyle name="Normal 5 22" xfId="33355" xr:uid="{00000000-0005-0000-0000-0000A3800000}"/>
    <cellStyle name="Normal 5 22 2" xfId="33356" xr:uid="{00000000-0005-0000-0000-0000A4800000}"/>
    <cellStyle name="Normal 5 22 2 2" xfId="33357" xr:uid="{00000000-0005-0000-0000-0000A5800000}"/>
    <cellStyle name="Normal 5 22 2 3" xfId="33358" xr:uid="{00000000-0005-0000-0000-0000A6800000}"/>
    <cellStyle name="Normal 5 22 3" xfId="33359" xr:uid="{00000000-0005-0000-0000-0000A7800000}"/>
    <cellStyle name="Normal 5 23" xfId="33360" xr:uid="{00000000-0005-0000-0000-0000A8800000}"/>
    <cellStyle name="Normal 5 23 2" xfId="33361" xr:uid="{00000000-0005-0000-0000-0000A9800000}"/>
    <cellStyle name="Normal 5 23 2 2" xfId="33362" xr:uid="{00000000-0005-0000-0000-0000AA800000}"/>
    <cellStyle name="Normal 5 23 2 3" xfId="33363" xr:uid="{00000000-0005-0000-0000-0000AB800000}"/>
    <cellStyle name="Normal 5 23 3" xfId="33364" xr:uid="{00000000-0005-0000-0000-0000AC800000}"/>
    <cellStyle name="Normal 5 24" xfId="33365" xr:uid="{00000000-0005-0000-0000-0000AD800000}"/>
    <cellStyle name="Normal 5 24 2" xfId="33366" xr:uid="{00000000-0005-0000-0000-0000AE800000}"/>
    <cellStyle name="Normal 5 24 2 2" xfId="33367" xr:uid="{00000000-0005-0000-0000-0000AF800000}"/>
    <cellStyle name="Normal 5 24 2 3" xfId="33368" xr:uid="{00000000-0005-0000-0000-0000B0800000}"/>
    <cellStyle name="Normal 5 24 3" xfId="33369" xr:uid="{00000000-0005-0000-0000-0000B1800000}"/>
    <cellStyle name="Normal 5 25" xfId="33370" xr:uid="{00000000-0005-0000-0000-0000B2800000}"/>
    <cellStyle name="Normal 5 25 2" xfId="33371" xr:uid="{00000000-0005-0000-0000-0000B3800000}"/>
    <cellStyle name="Normal 5 25 2 2" xfId="33372" xr:uid="{00000000-0005-0000-0000-0000B4800000}"/>
    <cellStyle name="Normal 5 25 2 3" xfId="33373" xr:uid="{00000000-0005-0000-0000-0000B5800000}"/>
    <cellStyle name="Normal 5 25 3" xfId="33374" xr:uid="{00000000-0005-0000-0000-0000B6800000}"/>
    <cellStyle name="Normal 5 26" xfId="33375" xr:uid="{00000000-0005-0000-0000-0000B7800000}"/>
    <cellStyle name="Normal 5 26 2" xfId="33376" xr:uid="{00000000-0005-0000-0000-0000B8800000}"/>
    <cellStyle name="Normal 5 26 2 2" xfId="33377" xr:uid="{00000000-0005-0000-0000-0000B9800000}"/>
    <cellStyle name="Normal 5 26 2 3" xfId="33378" xr:uid="{00000000-0005-0000-0000-0000BA800000}"/>
    <cellStyle name="Normal 5 26 3" xfId="33379" xr:uid="{00000000-0005-0000-0000-0000BB800000}"/>
    <cellStyle name="Normal 5 27" xfId="33380" xr:uid="{00000000-0005-0000-0000-0000BC800000}"/>
    <cellStyle name="Normal 5 27 2" xfId="33381" xr:uid="{00000000-0005-0000-0000-0000BD800000}"/>
    <cellStyle name="Normal 5 27 2 2" xfId="33382" xr:uid="{00000000-0005-0000-0000-0000BE800000}"/>
    <cellStyle name="Normal 5 27 2 3" xfId="33383" xr:uid="{00000000-0005-0000-0000-0000BF800000}"/>
    <cellStyle name="Normal 5 27 3" xfId="33384" xr:uid="{00000000-0005-0000-0000-0000C0800000}"/>
    <cellStyle name="Normal 5 28" xfId="33385" xr:uid="{00000000-0005-0000-0000-0000C1800000}"/>
    <cellStyle name="Normal 5 28 2" xfId="33386" xr:uid="{00000000-0005-0000-0000-0000C2800000}"/>
    <cellStyle name="Normal 5 28 2 2" xfId="33387" xr:uid="{00000000-0005-0000-0000-0000C3800000}"/>
    <cellStyle name="Normal 5 28 2 3" xfId="33388" xr:uid="{00000000-0005-0000-0000-0000C4800000}"/>
    <cellStyle name="Normal 5 28 3" xfId="33389" xr:uid="{00000000-0005-0000-0000-0000C5800000}"/>
    <cellStyle name="Normal 5 29" xfId="33390" xr:uid="{00000000-0005-0000-0000-0000C6800000}"/>
    <cellStyle name="Normal 5 29 2" xfId="33391" xr:uid="{00000000-0005-0000-0000-0000C7800000}"/>
    <cellStyle name="Normal 5 29 2 2" xfId="33392" xr:uid="{00000000-0005-0000-0000-0000C8800000}"/>
    <cellStyle name="Normal 5 29 2 3" xfId="33393" xr:uid="{00000000-0005-0000-0000-0000C9800000}"/>
    <cellStyle name="Normal 5 29 3" xfId="33394" xr:uid="{00000000-0005-0000-0000-0000CA800000}"/>
    <cellStyle name="Normal 5 3" xfId="477" xr:uid="{00000000-0005-0000-0000-0000CB800000}"/>
    <cellStyle name="Normal 5 3 10" xfId="33395" xr:uid="{00000000-0005-0000-0000-0000CC800000}"/>
    <cellStyle name="Normal 5 3 10 2" xfId="33396" xr:uid="{00000000-0005-0000-0000-0000CD800000}"/>
    <cellStyle name="Normal 5 3 10 2 2" xfId="33397" xr:uid="{00000000-0005-0000-0000-0000CE800000}"/>
    <cellStyle name="Normal 5 3 10 2 3" xfId="33398" xr:uid="{00000000-0005-0000-0000-0000CF800000}"/>
    <cellStyle name="Normal 5 3 10 3" xfId="33399" xr:uid="{00000000-0005-0000-0000-0000D0800000}"/>
    <cellStyle name="Normal 5 3 11" xfId="33400" xr:uid="{00000000-0005-0000-0000-0000D1800000}"/>
    <cellStyle name="Normal 5 3 11 2" xfId="33401" xr:uid="{00000000-0005-0000-0000-0000D2800000}"/>
    <cellStyle name="Normal 5 3 11 2 2" xfId="33402" xr:uid="{00000000-0005-0000-0000-0000D3800000}"/>
    <cellStyle name="Normal 5 3 11 2 3" xfId="33403" xr:uid="{00000000-0005-0000-0000-0000D4800000}"/>
    <cellStyle name="Normal 5 3 11 3" xfId="33404" xr:uid="{00000000-0005-0000-0000-0000D5800000}"/>
    <cellStyle name="Normal 5 3 12" xfId="33405" xr:uid="{00000000-0005-0000-0000-0000D6800000}"/>
    <cellStyle name="Normal 5 3 12 2" xfId="33406" xr:uid="{00000000-0005-0000-0000-0000D7800000}"/>
    <cellStyle name="Normal 5 3 12 3" xfId="33407" xr:uid="{00000000-0005-0000-0000-0000D8800000}"/>
    <cellStyle name="Normal 5 3 13" xfId="33408" xr:uid="{00000000-0005-0000-0000-0000D9800000}"/>
    <cellStyle name="Normal 5 3 13 2" xfId="33409" xr:uid="{00000000-0005-0000-0000-0000DA800000}"/>
    <cellStyle name="Normal 5 3 13 3" xfId="33410" xr:uid="{00000000-0005-0000-0000-0000DB800000}"/>
    <cellStyle name="Normal 5 3 14" xfId="33411" xr:uid="{00000000-0005-0000-0000-0000DC800000}"/>
    <cellStyle name="Normal 5 3 14 2" xfId="33412" xr:uid="{00000000-0005-0000-0000-0000DD800000}"/>
    <cellStyle name="Normal 5 3 14 3" xfId="33413" xr:uid="{00000000-0005-0000-0000-0000DE800000}"/>
    <cellStyle name="Normal 5 3 15" xfId="33414" xr:uid="{00000000-0005-0000-0000-0000DF800000}"/>
    <cellStyle name="Normal 5 3 15 2" xfId="33415" xr:uid="{00000000-0005-0000-0000-0000E0800000}"/>
    <cellStyle name="Normal 5 3 15 3" xfId="33416" xr:uid="{00000000-0005-0000-0000-0000E1800000}"/>
    <cellStyle name="Normal 5 3 16" xfId="33417" xr:uid="{00000000-0005-0000-0000-0000E2800000}"/>
    <cellStyle name="Normal 5 3 16 2" xfId="33418" xr:uid="{00000000-0005-0000-0000-0000E3800000}"/>
    <cellStyle name="Normal 5 3 17" xfId="33419" xr:uid="{00000000-0005-0000-0000-0000E4800000}"/>
    <cellStyle name="Normal 5 3 18" xfId="33420" xr:uid="{00000000-0005-0000-0000-0000E5800000}"/>
    <cellStyle name="Normal 5 3 19" xfId="33421" xr:uid="{00000000-0005-0000-0000-0000E6800000}"/>
    <cellStyle name="Normal 5 3 2" xfId="33422" xr:uid="{00000000-0005-0000-0000-0000E7800000}"/>
    <cellStyle name="Normal 5 3 2 10" xfId="33423" xr:uid="{00000000-0005-0000-0000-0000E8800000}"/>
    <cellStyle name="Normal 5 3 2 2" xfId="33424" xr:uid="{00000000-0005-0000-0000-0000E9800000}"/>
    <cellStyle name="Normal 5 3 2 2 2" xfId="33425" xr:uid="{00000000-0005-0000-0000-0000EA800000}"/>
    <cellStyle name="Normal 5 3 2 2 2 2" xfId="33426" xr:uid="{00000000-0005-0000-0000-0000EB800000}"/>
    <cellStyle name="Normal 5 3 2 2 2 2 2" xfId="33427" xr:uid="{00000000-0005-0000-0000-0000EC800000}"/>
    <cellStyle name="Normal 5 3 2 2 2 2 3" xfId="33428" xr:uid="{00000000-0005-0000-0000-0000ED800000}"/>
    <cellStyle name="Normal 5 3 2 2 2 3" xfId="33429" xr:uid="{00000000-0005-0000-0000-0000EE800000}"/>
    <cellStyle name="Normal 5 3 2 2 3" xfId="33430" xr:uid="{00000000-0005-0000-0000-0000EF800000}"/>
    <cellStyle name="Normal 5 3 2 2 3 2" xfId="33431" xr:uid="{00000000-0005-0000-0000-0000F0800000}"/>
    <cellStyle name="Normal 5 3 2 2 3 3" xfId="33432" xr:uid="{00000000-0005-0000-0000-0000F1800000}"/>
    <cellStyle name="Normal 5 3 2 2 4" xfId="33433" xr:uid="{00000000-0005-0000-0000-0000F2800000}"/>
    <cellStyle name="Normal 5 3 2 2 5" xfId="33434" xr:uid="{00000000-0005-0000-0000-0000F3800000}"/>
    <cellStyle name="Normal 5 3 2 2 6" xfId="33435" xr:uid="{00000000-0005-0000-0000-0000F4800000}"/>
    <cellStyle name="Normal 5 3 2 3" xfId="33436" xr:uid="{00000000-0005-0000-0000-0000F5800000}"/>
    <cellStyle name="Normal 5 3 2 3 2" xfId="33437" xr:uid="{00000000-0005-0000-0000-0000F6800000}"/>
    <cellStyle name="Normal 5 3 2 3 2 2" xfId="33438" xr:uid="{00000000-0005-0000-0000-0000F7800000}"/>
    <cellStyle name="Normal 5 3 2 3 2 3" xfId="33439" xr:uid="{00000000-0005-0000-0000-0000F8800000}"/>
    <cellStyle name="Normal 5 3 2 3 3" xfId="33440" xr:uid="{00000000-0005-0000-0000-0000F9800000}"/>
    <cellStyle name="Normal 5 3 2 4" xfId="33441" xr:uid="{00000000-0005-0000-0000-0000FA800000}"/>
    <cellStyle name="Normal 5 3 2 4 2" xfId="33442" xr:uid="{00000000-0005-0000-0000-0000FB800000}"/>
    <cellStyle name="Normal 5 3 2 4 3" xfId="33443" xr:uid="{00000000-0005-0000-0000-0000FC800000}"/>
    <cellStyle name="Normal 5 3 2 5" xfId="33444" xr:uid="{00000000-0005-0000-0000-0000FD800000}"/>
    <cellStyle name="Normal 5 3 2 5 2" xfId="33445" xr:uid="{00000000-0005-0000-0000-0000FE800000}"/>
    <cellStyle name="Normal 5 3 2 6" xfId="33446" xr:uid="{00000000-0005-0000-0000-0000FF800000}"/>
    <cellStyle name="Normal 5 3 2 7" xfId="33447" xr:uid="{00000000-0005-0000-0000-000000810000}"/>
    <cellStyle name="Normal 5 3 2 8" xfId="33448" xr:uid="{00000000-0005-0000-0000-000001810000}"/>
    <cellStyle name="Normal 5 3 2 9" xfId="33449" xr:uid="{00000000-0005-0000-0000-000002810000}"/>
    <cellStyle name="Normal 5 3 2_Age_Gender" xfId="33450" xr:uid="{00000000-0005-0000-0000-000003810000}"/>
    <cellStyle name="Normal 5 3 20" xfId="33451" xr:uid="{00000000-0005-0000-0000-000004810000}"/>
    <cellStyle name="Normal 5 3 21" xfId="33452" xr:uid="{00000000-0005-0000-0000-000005810000}"/>
    <cellStyle name="Normal 5 3 22" xfId="33453" xr:uid="{00000000-0005-0000-0000-000006810000}"/>
    <cellStyle name="Normal 5 3 3" xfId="33454" xr:uid="{00000000-0005-0000-0000-000007810000}"/>
    <cellStyle name="Normal 5 3 3 2" xfId="33455" xr:uid="{00000000-0005-0000-0000-000008810000}"/>
    <cellStyle name="Normal 5 3 3 2 2" xfId="33456" xr:uid="{00000000-0005-0000-0000-000009810000}"/>
    <cellStyle name="Normal 5 3 3 2 2 2" xfId="33457" xr:uid="{00000000-0005-0000-0000-00000A810000}"/>
    <cellStyle name="Normal 5 3 3 2 2 3" xfId="33458" xr:uid="{00000000-0005-0000-0000-00000B810000}"/>
    <cellStyle name="Normal 5 3 3 2 3" xfId="33459" xr:uid="{00000000-0005-0000-0000-00000C810000}"/>
    <cellStyle name="Normal 5 3 3 3" xfId="33460" xr:uid="{00000000-0005-0000-0000-00000D810000}"/>
    <cellStyle name="Normal 5 3 3 3 2" xfId="33461" xr:uid="{00000000-0005-0000-0000-00000E810000}"/>
    <cellStyle name="Normal 5 3 3 3 3" xfId="33462" xr:uid="{00000000-0005-0000-0000-00000F810000}"/>
    <cellStyle name="Normal 5 3 3 4" xfId="33463" xr:uid="{00000000-0005-0000-0000-000010810000}"/>
    <cellStyle name="Normal 5 3 3 5" xfId="33464" xr:uid="{00000000-0005-0000-0000-000011810000}"/>
    <cellStyle name="Normal 5 3 3 6" xfId="33465" xr:uid="{00000000-0005-0000-0000-000012810000}"/>
    <cellStyle name="Normal 5 3 4" xfId="33466" xr:uid="{00000000-0005-0000-0000-000013810000}"/>
    <cellStyle name="Normal 5 3 4 2" xfId="33467" xr:uid="{00000000-0005-0000-0000-000014810000}"/>
    <cellStyle name="Normal 5 3 4 2 2" xfId="33468" xr:uid="{00000000-0005-0000-0000-000015810000}"/>
    <cellStyle name="Normal 5 3 4 2 2 2" xfId="33469" xr:uid="{00000000-0005-0000-0000-000016810000}"/>
    <cellStyle name="Normal 5 3 4 2 2 3" xfId="33470" xr:uid="{00000000-0005-0000-0000-000017810000}"/>
    <cellStyle name="Normal 5 3 4 2 3" xfId="33471" xr:uid="{00000000-0005-0000-0000-000018810000}"/>
    <cellStyle name="Normal 5 3 4 3" xfId="33472" xr:uid="{00000000-0005-0000-0000-000019810000}"/>
    <cellStyle name="Normal 5 3 4 3 2" xfId="33473" xr:uid="{00000000-0005-0000-0000-00001A810000}"/>
    <cellStyle name="Normal 5 3 4 3 3" xfId="33474" xr:uid="{00000000-0005-0000-0000-00001B810000}"/>
    <cellStyle name="Normal 5 3 4 4" xfId="33475" xr:uid="{00000000-0005-0000-0000-00001C810000}"/>
    <cellStyle name="Normal 5 3 4 5" xfId="33476" xr:uid="{00000000-0005-0000-0000-00001D810000}"/>
    <cellStyle name="Normal 5 3 4 6" xfId="33477" xr:uid="{00000000-0005-0000-0000-00001E810000}"/>
    <cellStyle name="Normal 5 3 5" xfId="33478" xr:uid="{00000000-0005-0000-0000-00001F810000}"/>
    <cellStyle name="Normal 5 3 5 2" xfId="33479" xr:uid="{00000000-0005-0000-0000-000020810000}"/>
    <cellStyle name="Normal 5 3 5 2 2" xfId="33480" xr:uid="{00000000-0005-0000-0000-000021810000}"/>
    <cellStyle name="Normal 5 3 5 2 3" xfId="33481" xr:uid="{00000000-0005-0000-0000-000022810000}"/>
    <cellStyle name="Normal 5 3 5 3" xfId="33482" xr:uid="{00000000-0005-0000-0000-000023810000}"/>
    <cellStyle name="Normal 5 3 6" xfId="33483" xr:uid="{00000000-0005-0000-0000-000024810000}"/>
    <cellStyle name="Normal 5 3 6 2" xfId="33484" xr:uid="{00000000-0005-0000-0000-000025810000}"/>
    <cellStyle name="Normal 5 3 6 2 2" xfId="33485" xr:uid="{00000000-0005-0000-0000-000026810000}"/>
    <cellStyle name="Normal 5 3 6 2 3" xfId="33486" xr:uid="{00000000-0005-0000-0000-000027810000}"/>
    <cellStyle name="Normal 5 3 6 3" xfId="33487" xr:uid="{00000000-0005-0000-0000-000028810000}"/>
    <cellStyle name="Normal 5 3 7" xfId="33488" xr:uid="{00000000-0005-0000-0000-000029810000}"/>
    <cellStyle name="Normal 5 3 7 2" xfId="33489" xr:uid="{00000000-0005-0000-0000-00002A810000}"/>
    <cellStyle name="Normal 5 3 7 2 2" xfId="33490" xr:uid="{00000000-0005-0000-0000-00002B810000}"/>
    <cellStyle name="Normal 5 3 7 2 3" xfId="33491" xr:uid="{00000000-0005-0000-0000-00002C810000}"/>
    <cellStyle name="Normal 5 3 7 3" xfId="33492" xr:uid="{00000000-0005-0000-0000-00002D810000}"/>
    <cellStyle name="Normal 5 3 8" xfId="33493" xr:uid="{00000000-0005-0000-0000-00002E810000}"/>
    <cellStyle name="Normal 5 3 8 2" xfId="33494" xr:uid="{00000000-0005-0000-0000-00002F810000}"/>
    <cellStyle name="Normal 5 3 8 2 2" xfId="33495" xr:uid="{00000000-0005-0000-0000-000030810000}"/>
    <cellStyle name="Normal 5 3 8 2 3" xfId="33496" xr:uid="{00000000-0005-0000-0000-000031810000}"/>
    <cellStyle name="Normal 5 3 8 3" xfId="33497" xr:uid="{00000000-0005-0000-0000-000032810000}"/>
    <cellStyle name="Normal 5 3 9" xfId="33498" xr:uid="{00000000-0005-0000-0000-000033810000}"/>
    <cellStyle name="Normal 5 3 9 2" xfId="33499" xr:uid="{00000000-0005-0000-0000-000034810000}"/>
    <cellStyle name="Normal 5 3 9 2 2" xfId="33500" xr:uid="{00000000-0005-0000-0000-000035810000}"/>
    <cellStyle name="Normal 5 3 9 2 3" xfId="33501" xr:uid="{00000000-0005-0000-0000-000036810000}"/>
    <cellStyle name="Normal 5 3 9 3" xfId="33502" xr:uid="{00000000-0005-0000-0000-000037810000}"/>
    <cellStyle name="Normal 5 3_Age_Gender" xfId="33503" xr:uid="{00000000-0005-0000-0000-000038810000}"/>
    <cellStyle name="Normal 5 30" xfId="33504" xr:uid="{00000000-0005-0000-0000-000039810000}"/>
    <cellStyle name="Normal 5 31" xfId="33505" xr:uid="{00000000-0005-0000-0000-00003A810000}"/>
    <cellStyle name="Normal 5 32" xfId="33506" xr:uid="{00000000-0005-0000-0000-00003B810000}"/>
    <cellStyle name="Normal 5 4" xfId="478" xr:uid="{00000000-0005-0000-0000-00003C810000}"/>
    <cellStyle name="Normal 5 4 10" xfId="33507" xr:uid="{00000000-0005-0000-0000-00003D810000}"/>
    <cellStyle name="Normal 5 4 11" xfId="33508" xr:uid="{00000000-0005-0000-0000-00003E810000}"/>
    <cellStyle name="Normal 5 4 11 2" xfId="33509" xr:uid="{00000000-0005-0000-0000-00003F810000}"/>
    <cellStyle name="Normal 5 4 11 3" xfId="33510" xr:uid="{00000000-0005-0000-0000-000040810000}"/>
    <cellStyle name="Normal 5 4 12" xfId="33511" xr:uid="{00000000-0005-0000-0000-000041810000}"/>
    <cellStyle name="Normal 5 4 12 2" xfId="33512" xr:uid="{00000000-0005-0000-0000-000042810000}"/>
    <cellStyle name="Normal 5 4 12 3" xfId="33513" xr:uid="{00000000-0005-0000-0000-000043810000}"/>
    <cellStyle name="Normal 5 4 13" xfId="33514" xr:uid="{00000000-0005-0000-0000-000044810000}"/>
    <cellStyle name="Normal 5 4 13 2" xfId="33515" xr:uid="{00000000-0005-0000-0000-000045810000}"/>
    <cellStyle name="Normal 5 4 13 3" xfId="33516" xr:uid="{00000000-0005-0000-0000-000046810000}"/>
    <cellStyle name="Normal 5 4 14" xfId="33517" xr:uid="{00000000-0005-0000-0000-000047810000}"/>
    <cellStyle name="Normal 5 4 15" xfId="33518" xr:uid="{00000000-0005-0000-0000-000048810000}"/>
    <cellStyle name="Normal 5 4 16" xfId="33519" xr:uid="{00000000-0005-0000-0000-000049810000}"/>
    <cellStyle name="Normal 5 4 17" xfId="33520" xr:uid="{00000000-0005-0000-0000-00004A810000}"/>
    <cellStyle name="Normal 5 4 2" xfId="1588" xr:uid="{00000000-0005-0000-0000-00004B810000}"/>
    <cellStyle name="Normal 5 4 2 10" xfId="33521" xr:uid="{00000000-0005-0000-0000-00004C810000}"/>
    <cellStyle name="Normal 5 4 2 10 2" xfId="33522" xr:uid="{00000000-0005-0000-0000-00004D810000}"/>
    <cellStyle name="Normal 5 4 2 10 3" xfId="33523" xr:uid="{00000000-0005-0000-0000-00004E810000}"/>
    <cellStyle name="Normal 5 4 2 11" xfId="33524" xr:uid="{00000000-0005-0000-0000-00004F810000}"/>
    <cellStyle name="Normal 5 4 2 11 2" xfId="33525" xr:uid="{00000000-0005-0000-0000-000050810000}"/>
    <cellStyle name="Normal 5 4 2 12" xfId="33526" xr:uid="{00000000-0005-0000-0000-000051810000}"/>
    <cellStyle name="Normal 5 4 2 13" xfId="33527" xr:uid="{00000000-0005-0000-0000-000052810000}"/>
    <cellStyle name="Normal 5 4 2 14" xfId="33528" xr:uid="{00000000-0005-0000-0000-000053810000}"/>
    <cellStyle name="Normal 5 4 2 15" xfId="33529" xr:uid="{00000000-0005-0000-0000-000054810000}"/>
    <cellStyle name="Normal 5 4 2 16" xfId="33530" xr:uid="{00000000-0005-0000-0000-000055810000}"/>
    <cellStyle name="Normal 5 4 2 2" xfId="33531" xr:uid="{00000000-0005-0000-0000-000056810000}"/>
    <cellStyle name="Normal 5 4 2 2 10" xfId="33532" xr:uid="{00000000-0005-0000-0000-000057810000}"/>
    <cellStyle name="Normal 5 4 2 2 2" xfId="33533" xr:uid="{00000000-0005-0000-0000-000058810000}"/>
    <cellStyle name="Normal 5 4 2 2 2 2" xfId="33534" xr:uid="{00000000-0005-0000-0000-000059810000}"/>
    <cellStyle name="Normal 5 4 2 2 2 2 2" xfId="33535" xr:uid="{00000000-0005-0000-0000-00005A810000}"/>
    <cellStyle name="Normal 5 4 2 2 2 2 2 2" xfId="33536" xr:uid="{00000000-0005-0000-0000-00005B810000}"/>
    <cellStyle name="Normal 5 4 2 2 2 2 2 3" xfId="33537" xr:uid="{00000000-0005-0000-0000-00005C810000}"/>
    <cellStyle name="Normal 5 4 2 2 2 2 3" xfId="33538" xr:uid="{00000000-0005-0000-0000-00005D810000}"/>
    <cellStyle name="Normal 5 4 2 2 2 3" xfId="33539" xr:uid="{00000000-0005-0000-0000-00005E810000}"/>
    <cellStyle name="Normal 5 4 2 2 2 3 2" xfId="33540" xr:uid="{00000000-0005-0000-0000-00005F810000}"/>
    <cellStyle name="Normal 5 4 2 2 2 3 3" xfId="33541" xr:uid="{00000000-0005-0000-0000-000060810000}"/>
    <cellStyle name="Normal 5 4 2 2 2 4" xfId="33542" xr:uid="{00000000-0005-0000-0000-000061810000}"/>
    <cellStyle name="Normal 5 4 2 2 2 5" xfId="33543" xr:uid="{00000000-0005-0000-0000-000062810000}"/>
    <cellStyle name="Normal 5 4 2 2 2 6" xfId="33544" xr:uid="{00000000-0005-0000-0000-000063810000}"/>
    <cellStyle name="Normal 5 4 2 2 3" xfId="33545" xr:uid="{00000000-0005-0000-0000-000064810000}"/>
    <cellStyle name="Normal 5 4 2 2 3 2" xfId="33546" xr:uid="{00000000-0005-0000-0000-000065810000}"/>
    <cellStyle name="Normal 5 4 2 2 3 2 2" xfId="33547" xr:uid="{00000000-0005-0000-0000-000066810000}"/>
    <cellStyle name="Normal 5 4 2 2 3 2 3" xfId="33548" xr:uid="{00000000-0005-0000-0000-000067810000}"/>
    <cellStyle name="Normal 5 4 2 2 3 3" xfId="33549" xr:uid="{00000000-0005-0000-0000-000068810000}"/>
    <cellStyle name="Normal 5 4 2 2 4" xfId="33550" xr:uid="{00000000-0005-0000-0000-000069810000}"/>
    <cellStyle name="Normal 5 4 2 2 4 2" xfId="33551" xr:uid="{00000000-0005-0000-0000-00006A810000}"/>
    <cellStyle name="Normal 5 4 2 2 4 3" xfId="33552" xr:uid="{00000000-0005-0000-0000-00006B810000}"/>
    <cellStyle name="Normal 5 4 2 2 5" xfId="33553" xr:uid="{00000000-0005-0000-0000-00006C810000}"/>
    <cellStyle name="Normal 5 4 2 2 5 2" xfId="33554" xr:uid="{00000000-0005-0000-0000-00006D810000}"/>
    <cellStyle name="Normal 5 4 2 2 6" xfId="33555" xr:uid="{00000000-0005-0000-0000-00006E810000}"/>
    <cellStyle name="Normal 5 4 2 2 7" xfId="33556" xr:uid="{00000000-0005-0000-0000-00006F810000}"/>
    <cellStyle name="Normal 5 4 2 2 8" xfId="33557" xr:uid="{00000000-0005-0000-0000-000070810000}"/>
    <cellStyle name="Normal 5 4 2 2 9" xfId="33558" xr:uid="{00000000-0005-0000-0000-000071810000}"/>
    <cellStyle name="Normal 5 4 2 2_Age_Gender" xfId="33559" xr:uid="{00000000-0005-0000-0000-000072810000}"/>
    <cellStyle name="Normal 5 4 2 3" xfId="33560" xr:uid="{00000000-0005-0000-0000-000073810000}"/>
    <cellStyle name="Normal 5 4 2 3 2" xfId="33561" xr:uid="{00000000-0005-0000-0000-000074810000}"/>
    <cellStyle name="Normal 5 4 2 3 2 2" xfId="33562" xr:uid="{00000000-0005-0000-0000-000075810000}"/>
    <cellStyle name="Normal 5 4 2 3 2 2 2" xfId="33563" xr:uid="{00000000-0005-0000-0000-000076810000}"/>
    <cellStyle name="Normal 5 4 2 3 2 2 3" xfId="33564" xr:uid="{00000000-0005-0000-0000-000077810000}"/>
    <cellStyle name="Normal 5 4 2 3 2 3" xfId="33565" xr:uid="{00000000-0005-0000-0000-000078810000}"/>
    <cellStyle name="Normal 5 4 2 3 3" xfId="33566" xr:uid="{00000000-0005-0000-0000-000079810000}"/>
    <cellStyle name="Normal 5 4 2 3 3 2" xfId="33567" xr:uid="{00000000-0005-0000-0000-00007A810000}"/>
    <cellStyle name="Normal 5 4 2 3 3 3" xfId="33568" xr:uid="{00000000-0005-0000-0000-00007B810000}"/>
    <cellStyle name="Normal 5 4 2 3 4" xfId="33569" xr:uid="{00000000-0005-0000-0000-00007C810000}"/>
    <cellStyle name="Normal 5 4 2 3 5" xfId="33570" xr:uid="{00000000-0005-0000-0000-00007D810000}"/>
    <cellStyle name="Normal 5 4 2 3 6" xfId="33571" xr:uid="{00000000-0005-0000-0000-00007E810000}"/>
    <cellStyle name="Normal 5 4 2 4" xfId="33572" xr:uid="{00000000-0005-0000-0000-00007F810000}"/>
    <cellStyle name="Normal 5 4 2 4 2" xfId="33573" xr:uid="{00000000-0005-0000-0000-000080810000}"/>
    <cellStyle name="Normal 5 4 2 4 2 2" xfId="33574" xr:uid="{00000000-0005-0000-0000-000081810000}"/>
    <cellStyle name="Normal 5 4 2 4 2 3" xfId="33575" xr:uid="{00000000-0005-0000-0000-000082810000}"/>
    <cellStyle name="Normal 5 4 2 4 3" xfId="33576" xr:uid="{00000000-0005-0000-0000-000083810000}"/>
    <cellStyle name="Normal 5 4 2 4 4" xfId="33577" xr:uid="{00000000-0005-0000-0000-000084810000}"/>
    <cellStyle name="Normal 5 4 2 4 5" xfId="33578" xr:uid="{00000000-0005-0000-0000-000085810000}"/>
    <cellStyle name="Normal 5 4 2 5" xfId="33579" xr:uid="{00000000-0005-0000-0000-000086810000}"/>
    <cellStyle name="Normal 5 4 2 5 2" xfId="33580" xr:uid="{00000000-0005-0000-0000-000087810000}"/>
    <cellStyle name="Normal 5 4 2 5 2 2" xfId="33581" xr:uid="{00000000-0005-0000-0000-000088810000}"/>
    <cellStyle name="Normal 5 4 2 5 2 3" xfId="33582" xr:uid="{00000000-0005-0000-0000-000089810000}"/>
    <cellStyle name="Normal 5 4 2 5 3" xfId="33583" xr:uid="{00000000-0005-0000-0000-00008A810000}"/>
    <cellStyle name="Normal 5 4 2 6" xfId="33584" xr:uid="{00000000-0005-0000-0000-00008B810000}"/>
    <cellStyle name="Normal 5 4 2 6 2" xfId="33585" xr:uid="{00000000-0005-0000-0000-00008C810000}"/>
    <cellStyle name="Normal 5 4 2 6 3" xfId="33586" xr:uid="{00000000-0005-0000-0000-00008D810000}"/>
    <cellStyle name="Normal 5 4 2 7" xfId="33587" xr:uid="{00000000-0005-0000-0000-00008E810000}"/>
    <cellStyle name="Normal 5 4 2 7 2" xfId="33588" xr:uid="{00000000-0005-0000-0000-00008F810000}"/>
    <cellStyle name="Normal 5 4 2 7 3" xfId="33589" xr:uid="{00000000-0005-0000-0000-000090810000}"/>
    <cellStyle name="Normal 5 4 2 8" xfId="33590" xr:uid="{00000000-0005-0000-0000-000091810000}"/>
    <cellStyle name="Normal 5 4 2 8 2" xfId="33591" xr:uid="{00000000-0005-0000-0000-000092810000}"/>
    <cellStyle name="Normal 5 4 2 8 3" xfId="33592" xr:uid="{00000000-0005-0000-0000-000093810000}"/>
    <cellStyle name="Normal 5 4 2 9" xfId="33593" xr:uid="{00000000-0005-0000-0000-000094810000}"/>
    <cellStyle name="Normal 5 4 2 9 2" xfId="33594" xr:uid="{00000000-0005-0000-0000-000095810000}"/>
    <cellStyle name="Normal 5 4 2 9 3" xfId="33595" xr:uid="{00000000-0005-0000-0000-000096810000}"/>
    <cellStyle name="Normal 5 4 2_Age_Gender" xfId="33596" xr:uid="{00000000-0005-0000-0000-000097810000}"/>
    <cellStyle name="Normal 5 4 3" xfId="1589" xr:uid="{00000000-0005-0000-0000-000098810000}"/>
    <cellStyle name="Normal 5 4 3 2" xfId="33597" xr:uid="{00000000-0005-0000-0000-000099810000}"/>
    <cellStyle name="Normal 5 4 3 3" xfId="33598" xr:uid="{00000000-0005-0000-0000-00009A810000}"/>
    <cellStyle name="Normal 5 4 3 4" xfId="33599" xr:uid="{00000000-0005-0000-0000-00009B810000}"/>
    <cellStyle name="Normal 5 4 4" xfId="1590" xr:uid="{00000000-0005-0000-0000-00009C810000}"/>
    <cellStyle name="Normal 5 4 4 2" xfId="33600" xr:uid="{00000000-0005-0000-0000-00009D810000}"/>
    <cellStyle name="Normal 5 4 4 3" xfId="33601" xr:uid="{00000000-0005-0000-0000-00009E810000}"/>
    <cellStyle name="Normal 5 4 4 4" xfId="33602" xr:uid="{00000000-0005-0000-0000-00009F810000}"/>
    <cellStyle name="Normal 5 4 5" xfId="1591" xr:uid="{00000000-0005-0000-0000-0000A0810000}"/>
    <cellStyle name="Normal 5 4 5 2" xfId="33603" xr:uid="{00000000-0005-0000-0000-0000A1810000}"/>
    <cellStyle name="Normal 5 4 5 3" xfId="33604" xr:uid="{00000000-0005-0000-0000-0000A2810000}"/>
    <cellStyle name="Normal 5 4 5 4" xfId="33605" xr:uid="{00000000-0005-0000-0000-0000A3810000}"/>
    <cellStyle name="Normal 5 4 6" xfId="33606" xr:uid="{00000000-0005-0000-0000-0000A4810000}"/>
    <cellStyle name="Normal 5 4 6 2" xfId="33607" xr:uid="{00000000-0005-0000-0000-0000A5810000}"/>
    <cellStyle name="Normal 5 4 6 3" xfId="33608" xr:uid="{00000000-0005-0000-0000-0000A6810000}"/>
    <cellStyle name="Normal 5 4 7" xfId="33609" xr:uid="{00000000-0005-0000-0000-0000A7810000}"/>
    <cellStyle name="Normal 5 4 7 2" xfId="33610" xr:uid="{00000000-0005-0000-0000-0000A8810000}"/>
    <cellStyle name="Normal 5 4 7 2 2" xfId="33611" xr:uid="{00000000-0005-0000-0000-0000A9810000}"/>
    <cellStyle name="Normal 5 4 7 2 2 2" xfId="33612" xr:uid="{00000000-0005-0000-0000-0000AA810000}"/>
    <cellStyle name="Normal 5 4 7 2 2 3" xfId="33613" xr:uid="{00000000-0005-0000-0000-0000AB810000}"/>
    <cellStyle name="Normal 5 4 7 2 3" xfId="33614" xr:uid="{00000000-0005-0000-0000-0000AC810000}"/>
    <cellStyle name="Normal 5 4 7 3" xfId="33615" xr:uid="{00000000-0005-0000-0000-0000AD810000}"/>
    <cellStyle name="Normal 5 4 7 3 2" xfId="33616" xr:uid="{00000000-0005-0000-0000-0000AE810000}"/>
    <cellStyle name="Normal 5 4 7 3 3" xfId="33617" xr:uid="{00000000-0005-0000-0000-0000AF810000}"/>
    <cellStyle name="Normal 5 4 7 4" xfId="33618" xr:uid="{00000000-0005-0000-0000-0000B0810000}"/>
    <cellStyle name="Normal 5 4 7 5" xfId="33619" xr:uid="{00000000-0005-0000-0000-0000B1810000}"/>
    <cellStyle name="Normal 5 4 7 6" xfId="33620" xr:uid="{00000000-0005-0000-0000-0000B2810000}"/>
    <cellStyle name="Normal 5 4 8" xfId="33621" xr:uid="{00000000-0005-0000-0000-0000B3810000}"/>
    <cellStyle name="Normal 5 4 9" xfId="33622" xr:uid="{00000000-0005-0000-0000-0000B4810000}"/>
    <cellStyle name="Normal 5 4_ALL Plans &amp; Locations" xfId="33623" xr:uid="{00000000-0005-0000-0000-0000B5810000}"/>
    <cellStyle name="Normal 5 5" xfId="479" xr:uid="{00000000-0005-0000-0000-0000B6810000}"/>
    <cellStyle name="Normal 5 5 2" xfId="1592" xr:uid="{00000000-0005-0000-0000-0000B7810000}"/>
    <cellStyle name="Normal 5 5 2 2" xfId="33624" xr:uid="{00000000-0005-0000-0000-0000B8810000}"/>
    <cellStyle name="Normal 5 5 2 3" xfId="33625" xr:uid="{00000000-0005-0000-0000-0000B9810000}"/>
    <cellStyle name="Normal 5 5 2 4" xfId="33626" xr:uid="{00000000-0005-0000-0000-0000BA810000}"/>
    <cellStyle name="Normal 5 5 3" xfId="1593" xr:uid="{00000000-0005-0000-0000-0000BB810000}"/>
    <cellStyle name="Normal 5 5 3 2" xfId="33627" xr:uid="{00000000-0005-0000-0000-0000BC810000}"/>
    <cellStyle name="Normal 5 5 3 3" xfId="33628" xr:uid="{00000000-0005-0000-0000-0000BD810000}"/>
    <cellStyle name="Normal 5 5 3 4" xfId="33629" xr:uid="{00000000-0005-0000-0000-0000BE810000}"/>
    <cellStyle name="Normal 5 5 4" xfId="1594" xr:uid="{00000000-0005-0000-0000-0000BF810000}"/>
    <cellStyle name="Normal 5 5 4 10" xfId="33630" xr:uid="{00000000-0005-0000-0000-0000C0810000}"/>
    <cellStyle name="Normal 5 5 4 11" xfId="33631" xr:uid="{00000000-0005-0000-0000-0000C1810000}"/>
    <cellStyle name="Normal 5 5 4 12" xfId="33632" xr:uid="{00000000-0005-0000-0000-0000C2810000}"/>
    <cellStyle name="Normal 5 5 4 2" xfId="33633" xr:uid="{00000000-0005-0000-0000-0000C3810000}"/>
    <cellStyle name="Normal 5 5 4 2 10" xfId="33634" xr:uid="{00000000-0005-0000-0000-0000C4810000}"/>
    <cellStyle name="Normal 5 5 4 2 2" xfId="33635" xr:uid="{00000000-0005-0000-0000-0000C5810000}"/>
    <cellStyle name="Normal 5 5 4 2 2 2" xfId="33636" xr:uid="{00000000-0005-0000-0000-0000C6810000}"/>
    <cellStyle name="Normal 5 5 4 2 2 2 2" xfId="33637" xr:uid="{00000000-0005-0000-0000-0000C7810000}"/>
    <cellStyle name="Normal 5 5 4 2 2 2 2 2" xfId="33638" xr:uid="{00000000-0005-0000-0000-0000C8810000}"/>
    <cellStyle name="Normal 5 5 4 2 2 2 2 3" xfId="33639" xr:uid="{00000000-0005-0000-0000-0000C9810000}"/>
    <cellStyle name="Normal 5 5 4 2 2 2 3" xfId="33640" xr:uid="{00000000-0005-0000-0000-0000CA810000}"/>
    <cellStyle name="Normal 5 5 4 2 2 3" xfId="33641" xr:uid="{00000000-0005-0000-0000-0000CB810000}"/>
    <cellStyle name="Normal 5 5 4 2 2 3 2" xfId="33642" xr:uid="{00000000-0005-0000-0000-0000CC810000}"/>
    <cellStyle name="Normal 5 5 4 2 2 3 3" xfId="33643" xr:uid="{00000000-0005-0000-0000-0000CD810000}"/>
    <cellStyle name="Normal 5 5 4 2 2 4" xfId="33644" xr:uid="{00000000-0005-0000-0000-0000CE810000}"/>
    <cellStyle name="Normal 5 5 4 2 2 5" xfId="33645" xr:uid="{00000000-0005-0000-0000-0000CF810000}"/>
    <cellStyle name="Normal 5 5 4 2 2 6" xfId="33646" xr:uid="{00000000-0005-0000-0000-0000D0810000}"/>
    <cellStyle name="Normal 5 5 4 2 3" xfId="33647" xr:uid="{00000000-0005-0000-0000-0000D1810000}"/>
    <cellStyle name="Normal 5 5 4 2 3 2" xfId="33648" xr:uid="{00000000-0005-0000-0000-0000D2810000}"/>
    <cellStyle name="Normal 5 5 4 2 3 2 2" xfId="33649" xr:uid="{00000000-0005-0000-0000-0000D3810000}"/>
    <cellStyle name="Normal 5 5 4 2 3 2 3" xfId="33650" xr:uid="{00000000-0005-0000-0000-0000D4810000}"/>
    <cellStyle name="Normal 5 5 4 2 3 3" xfId="33651" xr:uid="{00000000-0005-0000-0000-0000D5810000}"/>
    <cellStyle name="Normal 5 5 4 2 4" xfId="33652" xr:uid="{00000000-0005-0000-0000-0000D6810000}"/>
    <cellStyle name="Normal 5 5 4 2 4 2" xfId="33653" xr:uid="{00000000-0005-0000-0000-0000D7810000}"/>
    <cellStyle name="Normal 5 5 4 2 4 3" xfId="33654" xr:uid="{00000000-0005-0000-0000-0000D8810000}"/>
    <cellStyle name="Normal 5 5 4 2 5" xfId="33655" xr:uid="{00000000-0005-0000-0000-0000D9810000}"/>
    <cellStyle name="Normal 5 5 4 2 5 2" xfId="33656" xr:uid="{00000000-0005-0000-0000-0000DA810000}"/>
    <cellStyle name="Normal 5 5 4 2 6" xfId="33657" xr:uid="{00000000-0005-0000-0000-0000DB810000}"/>
    <cellStyle name="Normal 5 5 4 2 7" xfId="33658" xr:uid="{00000000-0005-0000-0000-0000DC810000}"/>
    <cellStyle name="Normal 5 5 4 2 8" xfId="33659" xr:uid="{00000000-0005-0000-0000-0000DD810000}"/>
    <cellStyle name="Normal 5 5 4 2 9" xfId="33660" xr:uid="{00000000-0005-0000-0000-0000DE810000}"/>
    <cellStyle name="Normal 5 5 4 2_Age_Gender" xfId="33661" xr:uid="{00000000-0005-0000-0000-0000DF810000}"/>
    <cellStyle name="Normal 5 5 4 3" xfId="33662" xr:uid="{00000000-0005-0000-0000-0000E0810000}"/>
    <cellStyle name="Normal 5 5 4 3 2" xfId="33663" xr:uid="{00000000-0005-0000-0000-0000E1810000}"/>
    <cellStyle name="Normal 5 5 4 3 2 2" xfId="33664" xr:uid="{00000000-0005-0000-0000-0000E2810000}"/>
    <cellStyle name="Normal 5 5 4 3 2 2 2" xfId="33665" xr:uid="{00000000-0005-0000-0000-0000E3810000}"/>
    <cellStyle name="Normal 5 5 4 3 2 2 3" xfId="33666" xr:uid="{00000000-0005-0000-0000-0000E4810000}"/>
    <cellStyle name="Normal 5 5 4 3 2 3" xfId="33667" xr:uid="{00000000-0005-0000-0000-0000E5810000}"/>
    <cellStyle name="Normal 5 5 4 3 3" xfId="33668" xr:uid="{00000000-0005-0000-0000-0000E6810000}"/>
    <cellStyle name="Normal 5 5 4 3 3 2" xfId="33669" xr:uid="{00000000-0005-0000-0000-0000E7810000}"/>
    <cellStyle name="Normal 5 5 4 3 3 3" xfId="33670" xr:uid="{00000000-0005-0000-0000-0000E8810000}"/>
    <cellStyle name="Normal 5 5 4 3 4" xfId="33671" xr:uid="{00000000-0005-0000-0000-0000E9810000}"/>
    <cellStyle name="Normal 5 5 4 3 5" xfId="33672" xr:uid="{00000000-0005-0000-0000-0000EA810000}"/>
    <cellStyle name="Normal 5 5 4 3 6" xfId="33673" xr:uid="{00000000-0005-0000-0000-0000EB810000}"/>
    <cellStyle name="Normal 5 5 4 4" xfId="33674" xr:uid="{00000000-0005-0000-0000-0000EC810000}"/>
    <cellStyle name="Normal 5 5 4 4 2" xfId="33675" xr:uid="{00000000-0005-0000-0000-0000ED810000}"/>
    <cellStyle name="Normal 5 5 4 4 2 2" xfId="33676" xr:uid="{00000000-0005-0000-0000-0000EE810000}"/>
    <cellStyle name="Normal 5 5 4 4 2 3" xfId="33677" xr:uid="{00000000-0005-0000-0000-0000EF810000}"/>
    <cellStyle name="Normal 5 5 4 4 3" xfId="33678" xr:uid="{00000000-0005-0000-0000-0000F0810000}"/>
    <cellStyle name="Normal 5 5 4 4 4" xfId="33679" xr:uid="{00000000-0005-0000-0000-0000F1810000}"/>
    <cellStyle name="Normal 5 5 4 4 5" xfId="33680" xr:uid="{00000000-0005-0000-0000-0000F2810000}"/>
    <cellStyle name="Normal 5 5 4 5" xfId="33681" xr:uid="{00000000-0005-0000-0000-0000F3810000}"/>
    <cellStyle name="Normal 5 5 4 5 2" xfId="33682" xr:uid="{00000000-0005-0000-0000-0000F4810000}"/>
    <cellStyle name="Normal 5 5 4 5 2 2" xfId="33683" xr:uid="{00000000-0005-0000-0000-0000F5810000}"/>
    <cellStyle name="Normal 5 5 4 5 2 3" xfId="33684" xr:uid="{00000000-0005-0000-0000-0000F6810000}"/>
    <cellStyle name="Normal 5 5 4 5 3" xfId="33685" xr:uid="{00000000-0005-0000-0000-0000F7810000}"/>
    <cellStyle name="Normal 5 5 4 6" xfId="33686" xr:uid="{00000000-0005-0000-0000-0000F8810000}"/>
    <cellStyle name="Normal 5 5 4 6 2" xfId="33687" xr:uid="{00000000-0005-0000-0000-0000F9810000}"/>
    <cellStyle name="Normal 5 5 4 6 3" xfId="33688" xr:uid="{00000000-0005-0000-0000-0000FA810000}"/>
    <cellStyle name="Normal 5 5 4 7" xfId="33689" xr:uid="{00000000-0005-0000-0000-0000FB810000}"/>
    <cellStyle name="Normal 5 5 4 7 2" xfId="33690" xr:uid="{00000000-0005-0000-0000-0000FC810000}"/>
    <cellStyle name="Normal 5 5 4 8" xfId="33691" xr:uid="{00000000-0005-0000-0000-0000FD810000}"/>
    <cellStyle name="Normal 5 5 4 9" xfId="33692" xr:uid="{00000000-0005-0000-0000-0000FE810000}"/>
    <cellStyle name="Normal 5 5 4_Age_Gender" xfId="33693" xr:uid="{00000000-0005-0000-0000-0000FF810000}"/>
    <cellStyle name="Normal 5 5 5" xfId="1595" xr:uid="{00000000-0005-0000-0000-000000820000}"/>
    <cellStyle name="Normal 5 5 5 2" xfId="33694" xr:uid="{00000000-0005-0000-0000-000001820000}"/>
    <cellStyle name="Normal 5 5 5 3" xfId="33695" xr:uid="{00000000-0005-0000-0000-000002820000}"/>
    <cellStyle name="Normal 5 5 5 4" xfId="33696" xr:uid="{00000000-0005-0000-0000-000003820000}"/>
    <cellStyle name="Normal 5 5 6" xfId="33697" xr:uid="{00000000-0005-0000-0000-000004820000}"/>
    <cellStyle name="Normal 5 5 7" xfId="33698" xr:uid="{00000000-0005-0000-0000-000005820000}"/>
    <cellStyle name="Normal 5 5 8" xfId="33699" xr:uid="{00000000-0005-0000-0000-000006820000}"/>
    <cellStyle name="Normal 5 5 9" xfId="33700" xr:uid="{00000000-0005-0000-0000-000007820000}"/>
    <cellStyle name="Normal 5 5_Lookups" xfId="33701" xr:uid="{00000000-0005-0000-0000-000008820000}"/>
    <cellStyle name="Normal 5 6" xfId="480" xr:uid="{00000000-0005-0000-0000-000009820000}"/>
    <cellStyle name="Normal 5 6 2" xfId="1596" xr:uid="{00000000-0005-0000-0000-00000A820000}"/>
    <cellStyle name="Normal 5 6 2 2" xfId="33702" xr:uid="{00000000-0005-0000-0000-00000B820000}"/>
    <cellStyle name="Normal 5 6 2 3" xfId="33703" xr:uid="{00000000-0005-0000-0000-00000C820000}"/>
    <cellStyle name="Normal 5 6 2 4" xfId="33704" xr:uid="{00000000-0005-0000-0000-00000D820000}"/>
    <cellStyle name="Normal 5 6 3" xfId="1597" xr:uid="{00000000-0005-0000-0000-00000E820000}"/>
    <cellStyle name="Normal 5 6 3 2" xfId="33705" xr:uid="{00000000-0005-0000-0000-00000F820000}"/>
    <cellStyle name="Normal 5 6 3 3" xfId="33706" xr:uid="{00000000-0005-0000-0000-000010820000}"/>
    <cellStyle name="Normal 5 6 3 4" xfId="33707" xr:uid="{00000000-0005-0000-0000-000011820000}"/>
    <cellStyle name="Normal 5 6 4" xfId="1598" xr:uid="{00000000-0005-0000-0000-000012820000}"/>
    <cellStyle name="Normal 5 6 4 10" xfId="33708" xr:uid="{00000000-0005-0000-0000-000013820000}"/>
    <cellStyle name="Normal 5 6 4 11" xfId="33709" xr:uid="{00000000-0005-0000-0000-000014820000}"/>
    <cellStyle name="Normal 5 6 4 12" xfId="33710" xr:uid="{00000000-0005-0000-0000-000015820000}"/>
    <cellStyle name="Normal 5 6 4 2" xfId="33711" xr:uid="{00000000-0005-0000-0000-000016820000}"/>
    <cellStyle name="Normal 5 6 4 2 10" xfId="33712" xr:uid="{00000000-0005-0000-0000-000017820000}"/>
    <cellStyle name="Normal 5 6 4 2 2" xfId="33713" xr:uid="{00000000-0005-0000-0000-000018820000}"/>
    <cellStyle name="Normal 5 6 4 2 2 2" xfId="33714" xr:uid="{00000000-0005-0000-0000-000019820000}"/>
    <cellStyle name="Normal 5 6 4 2 2 2 2" xfId="33715" xr:uid="{00000000-0005-0000-0000-00001A820000}"/>
    <cellStyle name="Normal 5 6 4 2 2 2 2 2" xfId="33716" xr:uid="{00000000-0005-0000-0000-00001B820000}"/>
    <cellStyle name="Normal 5 6 4 2 2 2 2 3" xfId="33717" xr:uid="{00000000-0005-0000-0000-00001C820000}"/>
    <cellStyle name="Normal 5 6 4 2 2 2 3" xfId="33718" xr:uid="{00000000-0005-0000-0000-00001D820000}"/>
    <cellStyle name="Normal 5 6 4 2 2 3" xfId="33719" xr:uid="{00000000-0005-0000-0000-00001E820000}"/>
    <cellStyle name="Normal 5 6 4 2 2 3 2" xfId="33720" xr:uid="{00000000-0005-0000-0000-00001F820000}"/>
    <cellStyle name="Normal 5 6 4 2 2 3 3" xfId="33721" xr:uid="{00000000-0005-0000-0000-000020820000}"/>
    <cellStyle name="Normal 5 6 4 2 2 4" xfId="33722" xr:uid="{00000000-0005-0000-0000-000021820000}"/>
    <cellStyle name="Normal 5 6 4 2 2 5" xfId="33723" xr:uid="{00000000-0005-0000-0000-000022820000}"/>
    <cellStyle name="Normal 5 6 4 2 2 6" xfId="33724" xr:uid="{00000000-0005-0000-0000-000023820000}"/>
    <cellStyle name="Normal 5 6 4 2 3" xfId="33725" xr:uid="{00000000-0005-0000-0000-000024820000}"/>
    <cellStyle name="Normal 5 6 4 2 3 2" xfId="33726" xr:uid="{00000000-0005-0000-0000-000025820000}"/>
    <cellStyle name="Normal 5 6 4 2 3 2 2" xfId="33727" xr:uid="{00000000-0005-0000-0000-000026820000}"/>
    <cellStyle name="Normal 5 6 4 2 3 2 3" xfId="33728" xr:uid="{00000000-0005-0000-0000-000027820000}"/>
    <cellStyle name="Normal 5 6 4 2 3 3" xfId="33729" xr:uid="{00000000-0005-0000-0000-000028820000}"/>
    <cellStyle name="Normal 5 6 4 2 4" xfId="33730" xr:uid="{00000000-0005-0000-0000-000029820000}"/>
    <cellStyle name="Normal 5 6 4 2 4 2" xfId="33731" xr:uid="{00000000-0005-0000-0000-00002A820000}"/>
    <cellStyle name="Normal 5 6 4 2 4 3" xfId="33732" xr:uid="{00000000-0005-0000-0000-00002B820000}"/>
    <cellStyle name="Normal 5 6 4 2 5" xfId="33733" xr:uid="{00000000-0005-0000-0000-00002C820000}"/>
    <cellStyle name="Normal 5 6 4 2 5 2" xfId="33734" xr:uid="{00000000-0005-0000-0000-00002D820000}"/>
    <cellStyle name="Normal 5 6 4 2 6" xfId="33735" xr:uid="{00000000-0005-0000-0000-00002E820000}"/>
    <cellStyle name="Normal 5 6 4 2 7" xfId="33736" xr:uid="{00000000-0005-0000-0000-00002F820000}"/>
    <cellStyle name="Normal 5 6 4 2 8" xfId="33737" xr:uid="{00000000-0005-0000-0000-000030820000}"/>
    <cellStyle name="Normal 5 6 4 2 9" xfId="33738" xr:uid="{00000000-0005-0000-0000-000031820000}"/>
    <cellStyle name="Normal 5 6 4 2_Age_Gender" xfId="33739" xr:uid="{00000000-0005-0000-0000-000032820000}"/>
    <cellStyle name="Normal 5 6 4 3" xfId="33740" xr:uid="{00000000-0005-0000-0000-000033820000}"/>
    <cellStyle name="Normal 5 6 4 3 2" xfId="33741" xr:uid="{00000000-0005-0000-0000-000034820000}"/>
    <cellStyle name="Normal 5 6 4 3 2 2" xfId="33742" xr:uid="{00000000-0005-0000-0000-000035820000}"/>
    <cellStyle name="Normal 5 6 4 3 2 2 2" xfId="33743" xr:uid="{00000000-0005-0000-0000-000036820000}"/>
    <cellStyle name="Normal 5 6 4 3 2 2 3" xfId="33744" xr:uid="{00000000-0005-0000-0000-000037820000}"/>
    <cellStyle name="Normal 5 6 4 3 2 3" xfId="33745" xr:uid="{00000000-0005-0000-0000-000038820000}"/>
    <cellStyle name="Normal 5 6 4 3 3" xfId="33746" xr:uid="{00000000-0005-0000-0000-000039820000}"/>
    <cellStyle name="Normal 5 6 4 3 3 2" xfId="33747" xr:uid="{00000000-0005-0000-0000-00003A820000}"/>
    <cellStyle name="Normal 5 6 4 3 3 3" xfId="33748" xr:uid="{00000000-0005-0000-0000-00003B820000}"/>
    <cellStyle name="Normal 5 6 4 3 4" xfId="33749" xr:uid="{00000000-0005-0000-0000-00003C820000}"/>
    <cellStyle name="Normal 5 6 4 3 5" xfId="33750" xr:uid="{00000000-0005-0000-0000-00003D820000}"/>
    <cellStyle name="Normal 5 6 4 3 6" xfId="33751" xr:uid="{00000000-0005-0000-0000-00003E820000}"/>
    <cellStyle name="Normal 5 6 4 4" xfId="33752" xr:uid="{00000000-0005-0000-0000-00003F820000}"/>
    <cellStyle name="Normal 5 6 4 4 2" xfId="33753" xr:uid="{00000000-0005-0000-0000-000040820000}"/>
    <cellStyle name="Normal 5 6 4 4 2 2" xfId="33754" xr:uid="{00000000-0005-0000-0000-000041820000}"/>
    <cellStyle name="Normal 5 6 4 4 2 3" xfId="33755" xr:uid="{00000000-0005-0000-0000-000042820000}"/>
    <cellStyle name="Normal 5 6 4 4 3" xfId="33756" xr:uid="{00000000-0005-0000-0000-000043820000}"/>
    <cellStyle name="Normal 5 6 4 4 4" xfId="33757" xr:uid="{00000000-0005-0000-0000-000044820000}"/>
    <cellStyle name="Normal 5 6 4 4 5" xfId="33758" xr:uid="{00000000-0005-0000-0000-000045820000}"/>
    <cellStyle name="Normal 5 6 4 5" xfId="33759" xr:uid="{00000000-0005-0000-0000-000046820000}"/>
    <cellStyle name="Normal 5 6 4 5 2" xfId="33760" xr:uid="{00000000-0005-0000-0000-000047820000}"/>
    <cellStyle name="Normal 5 6 4 5 2 2" xfId="33761" xr:uid="{00000000-0005-0000-0000-000048820000}"/>
    <cellStyle name="Normal 5 6 4 5 2 3" xfId="33762" xr:uid="{00000000-0005-0000-0000-000049820000}"/>
    <cellStyle name="Normal 5 6 4 5 3" xfId="33763" xr:uid="{00000000-0005-0000-0000-00004A820000}"/>
    <cellStyle name="Normal 5 6 4 6" xfId="33764" xr:uid="{00000000-0005-0000-0000-00004B820000}"/>
    <cellStyle name="Normal 5 6 4 6 2" xfId="33765" xr:uid="{00000000-0005-0000-0000-00004C820000}"/>
    <cellStyle name="Normal 5 6 4 6 3" xfId="33766" xr:uid="{00000000-0005-0000-0000-00004D820000}"/>
    <cellStyle name="Normal 5 6 4 7" xfId="33767" xr:uid="{00000000-0005-0000-0000-00004E820000}"/>
    <cellStyle name="Normal 5 6 4 7 2" xfId="33768" xr:uid="{00000000-0005-0000-0000-00004F820000}"/>
    <cellStyle name="Normal 5 6 4 8" xfId="33769" xr:uid="{00000000-0005-0000-0000-000050820000}"/>
    <cellStyle name="Normal 5 6 4 9" xfId="33770" xr:uid="{00000000-0005-0000-0000-000051820000}"/>
    <cellStyle name="Normal 5 6 4_Age_Gender" xfId="33771" xr:uid="{00000000-0005-0000-0000-000052820000}"/>
    <cellStyle name="Normal 5 6 5" xfId="1599" xr:uid="{00000000-0005-0000-0000-000053820000}"/>
    <cellStyle name="Normal 5 6 5 2" xfId="33772" xr:uid="{00000000-0005-0000-0000-000054820000}"/>
    <cellStyle name="Normal 5 6 5 3" xfId="33773" xr:uid="{00000000-0005-0000-0000-000055820000}"/>
    <cellStyle name="Normal 5 6 5 4" xfId="33774" xr:uid="{00000000-0005-0000-0000-000056820000}"/>
    <cellStyle name="Normal 5 6 6" xfId="33775" xr:uid="{00000000-0005-0000-0000-000057820000}"/>
    <cellStyle name="Normal 5 6 7" xfId="33776" xr:uid="{00000000-0005-0000-0000-000058820000}"/>
    <cellStyle name="Normal 5 6 8" xfId="33777" xr:uid="{00000000-0005-0000-0000-000059820000}"/>
    <cellStyle name="Normal 5 6 9" xfId="33778" xr:uid="{00000000-0005-0000-0000-00005A820000}"/>
    <cellStyle name="Normal 5 6_Lookups" xfId="33779" xr:uid="{00000000-0005-0000-0000-00005B820000}"/>
    <cellStyle name="Normal 5 7" xfId="481" xr:uid="{00000000-0005-0000-0000-00005C820000}"/>
    <cellStyle name="Normal 5 7 2" xfId="1600" xr:uid="{00000000-0005-0000-0000-00005D820000}"/>
    <cellStyle name="Normal 5 7 2 2" xfId="33780" xr:uid="{00000000-0005-0000-0000-00005E820000}"/>
    <cellStyle name="Normal 5 7 2 3" xfId="33781" xr:uid="{00000000-0005-0000-0000-00005F820000}"/>
    <cellStyle name="Normal 5 7 2 4" xfId="33782" xr:uid="{00000000-0005-0000-0000-000060820000}"/>
    <cellStyle name="Normal 5 7 3" xfId="1601" xr:uid="{00000000-0005-0000-0000-000061820000}"/>
    <cellStyle name="Normal 5 7 3 2" xfId="33783" xr:uid="{00000000-0005-0000-0000-000062820000}"/>
    <cellStyle name="Normal 5 7 3 3" xfId="33784" xr:uid="{00000000-0005-0000-0000-000063820000}"/>
    <cellStyle name="Normal 5 7 3 4" xfId="33785" xr:uid="{00000000-0005-0000-0000-000064820000}"/>
    <cellStyle name="Normal 5 7 4" xfId="1602" xr:uid="{00000000-0005-0000-0000-000065820000}"/>
    <cellStyle name="Normal 5 7 4 10" xfId="33786" xr:uid="{00000000-0005-0000-0000-000066820000}"/>
    <cellStyle name="Normal 5 7 4 11" xfId="33787" xr:uid="{00000000-0005-0000-0000-000067820000}"/>
    <cellStyle name="Normal 5 7 4 12" xfId="33788" xr:uid="{00000000-0005-0000-0000-000068820000}"/>
    <cellStyle name="Normal 5 7 4 2" xfId="33789" xr:uid="{00000000-0005-0000-0000-000069820000}"/>
    <cellStyle name="Normal 5 7 4 2 10" xfId="33790" xr:uid="{00000000-0005-0000-0000-00006A820000}"/>
    <cellStyle name="Normal 5 7 4 2 2" xfId="33791" xr:uid="{00000000-0005-0000-0000-00006B820000}"/>
    <cellStyle name="Normal 5 7 4 2 2 2" xfId="33792" xr:uid="{00000000-0005-0000-0000-00006C820000}"/>
    <cellStyle name="Normal 5 7 4 2 2 2 2" xfId="33793" xr:uid="{00000000-0005-0000-0000-00006D820000}"/>
    <cellStyle name="Normal 5 7 4 2 2 2 2 2" xfId="33794" xr:uid="{00000000-0005-0000-0000-00006E820000}"/>
    <cellStyle name="Normal 5 7 4 2 2 2 2 3" xfId="33795" xr:uid="{00000000-0005-0000-0000-00006F820000}"/>
    <cellStyle name="Normal 5 7 4 2 2 2 3" xfId="33796" xr:uid="{00000000-0005-0000-0000-000070820000}"/>
    <cellStyle name="Normal 5 7 4 2 2 3" xfId="33797" xr:uid="{00000000-0005-0000-0000-000071820000}"/>
    <cellStyle name="Normal 5 7 4 2 2 3 2" xfId="33798" xr:uid="{00000000-0005-0000-0000-000072820000}"/>
    <cellStyle name="Normal 5 7 4 2 2 3 3" xfId="33799" xr:uid="{00000000-0005-0000-0000-000073820000}"/>
    <cellStyle name="Normal 5 7 4 2 2 4" xfId="33800" xr:uid="{00000000-0005-0000-0000-000074820000}"/>
    <cellStyle name="Normal 5 7 4 2 2 5" xfId="33801" xr:uid="{00000000-0005-0000-0000-000075820000}"/>
    <cellStyle name="Normal 5 7 4 2 2 6" xfId="33802" xr:uid="{00000000-0005-0000-0000-000076820000}"/>
    <cellStyle name="Normal 5 7 4 2 3" xfId="33803" xr:uid="{00000000-0005-0000-0000-000077820000}"/>
    <cellStyle name="Normal 5 7 4 2 3 2" xfId="33804" xr:uid="{00000000-0005-0000-0000-000078820000}"/>
    <cellStyle name="Normal 5 7 4 2 3 2 2" xfId="33805" xr:uid="{00000000-0005-0000-0000-000079820000}"/>
    <cellStyle name="Normal 5 7 4 2 3 2 3" xfId="33806" xr:uid="{00000000-0005-0000-0000-00007A820000}"/>
    <cellStyle name="Normal 5 7 4 2 3 3" xfId="33807" xr:uid="{00000000-0005-0000-0000-00007B820000}"/>
    <cellStyle name="Normal 5 7 4 2 4" xfId="33808" xr:uid="{00000000-0005-0000-0000-00007C820000}"/>
    <cellStyle name="Normal 5 7 4 2 4 2" xfId="33809" xr:uid="{00000000-0005-0000-0000-00007D820000}"/>
    <cellStyle name="Normal 5 7 4 2 4 3" xfId="33810" xr:uid="{00000000-0005-0000-0000-00007E820000}"/>
    <cellStyle name="Normal 5 7 4 2 5" xfId="33811" xr:uid="{00000000-0005-0000-0000-00007F820000}"/>
    <cellStyle name="Normal 5 7 4 2 5 2" xfId="33812" xr:uid="{00000000-0005-0000-0000-000080820000}"/>
    <cellStyle name="Normal 5 7 4 2 6" xfId="33813" xr:uid="{00000000-0005-0000-0000-000081820000}"/>
    <cellStyle name="Normal 5 7 4 2 7" xfId="33814" xr:uid="{00000000-0005-0000-0000-000082820000}"/>
    <cellStyle name="Normal 5 7 4 2 8" xfId="33815" xr:uid="{00000000-0005-0000-0000-000083820000}"/>
    <cellStyle name="Normal 5 7 4 2 9" xfId="33816" xr:uid="{00000000-0005-0000-0000-000084820000}"/>
    <cellStyle name="Normal 5 7 4 2_Age_Gender" xfId="33817" xr:uid="{00000000-0005-0000-0000-000085820000}"/>
    <cellStyle name="Normal 5 7 4 3" xfId="33818" xr:uid="{00000000-0005-0000-0000-000086820000}"/>
    <cellStyle name="Normal 5 7 4 3 2" xfId="33819" xr:uid="{00000000-0005-0000-0000-000087820000}"/>
    <cellStyle name="Normal 5 7 4 3 2 2" xfId="33820" xr:uid="{00000000-0005-0000-0000-000088820000}"/>
    <cellStyle name="Normal 5 7 4 3 2 2 2" xfId="33821" xr:uid="{00000000-0005-0000-0000-000089820000}"/>
    <cellStyle name="Normal 5 7 4 3 2 2 3" xfId="33822" xr:uid="{00000000-0005-0000-0000-00008A820000}"/>
    <cellStyle name="Normal 5 7 4 3 2 3" xfId="33823" xr:uid="{00000000-0005-0000-0000-00008B820000}"/>
    <cellStyle name="Normal 5 7 4 3 3" xfId="33824" xr:uid="{00000000-0005-0000-0000-00008C820000}"/>
    <cellStyle name="Normal 5 7 4 3 3 2" xfId="33825" xr:uid="{00000000-0005-0000-0000-00008D820000}"/>
    <cellStyle name="Normal 5 7 4 3 3 3" xfId="33826" xr:uid="{00000000-0005-0000-0000-00008E820000}"/>
    <cellStyle name="Normal 5 7 4 3 4" xfId="33827" xr:uid="{00000000-0005-0000-0000-00008F820000}"/>
    <cellStyle name="Normal 5 7 4 3 5" xfId="33828" xr:uid="{00000000-0005-0000-0000-000090820000}"/>
    <cellStyle name="Normal 5 7 4 3 6" xfId="33829" xr:uid="{00000000-0005-0000-0000-000091820000}"/>
    <cellStyle name="Normal 5 7 4 4" xfId="33830" xr:uid="{00000000-0005-0000-0000-000092820000}"/>
    <cellStyle name="Normal 5 7 4 4 2" xfId="33831" xr:uid="{00000000-0005-0000-0000-000093820000}"/>
    <cellStyle name="Normal 5 7 4 4 2 2" xfId="33832" xr:uid="{00000000-0005-0000-0000-000094820000}"/>
    <cellStyle name="Normal 5 7 4 4 2 3" xfId="33833" xr:uid="{00000000-0005-0000-0000-000095820000}"/>
    <cellStyle name="Normal 5 7 4 4 3" xfId="33834" xr:uid="{00000000-0005-0000-0000-000096820000}"/>
    <cellStyle name="Normal 5 7 4 4 4" xfId="33835" xr:uid="{00000000-0005-0000-0000-000097820000}"/>
    <cellStyle name="Normal 5 7 4 4 5" xfId="33836" xr:uid="{00000000-0005-0000-0000-000098820000}"/>
    <cellStyle name="Normal 5 7 4 5" xfId="33837" xr:uid="{00000000-0005-0000-0000-000099820000}"/>
    <cellStyle name="Normal 5 7 4 5 2" xfId="33838" xr:uid="{00000000-0005-0000-0000-00009A820000}"/>
    <cellStyle name="Normal 5 7 4 5 2 2" xfId="33839" xr:uid="{00000000-0005-0000-0000-00009B820000}"/>
    <cellStyle name="Normal 5 7 4 5 2 3" xfId="33840" xr:uid="{00000000-0005-0000-0000-00009C820000}"/>
    <cellStyle name="Normal 5 7 4 5 3" xfId="33841" xr:uid="{00000000-0005-0000-0000-00009D820000}"/>
    <cellStyle name="Normal 5 7 4 6" xfId="33842" xr:uid="{00000000-0005-0000-0000-00009E820000}"/>
    <cellStyle name="Normal 5 7 4 6 2" xfId="33843" xr:uid="{00000000-0005-0000-0000-00009F820000}"/>
    <cellStyle name="Normal 5 7 4 6 3" xfId="33844" xr:uid="{00000000-0005-0000-0000-0000A0820000}"/>
    <cellStyle name="Normal 5 7 4 7" xfId="33845" xr:uid="{00000000-0005-0000-0000-0000A1820000}"/>
    <cellStyle name="Normal 5 7 4 7 2" xfId="33846" xr:uid="{00000000-0005-0000-0000-0000A2820000}"/>
    <cellStyle name="Normal 5 7 4 8" xfId="33847" xr:uid="{00000000-0005-0000-0000-0000A3820000}"/>
    <cellStyle name="Normal 5 7 4 9" xfId="33848" xr:uid="{00000000-0005-0000-0000-0000A4820000}"/>
    <cellStyle name="Normal 5 7 4_Age_Gender" xfId="33849" xr:uid="{00000000-0005-0000-0000-0000A5820000}"/>
    <cellStyle name="Normal 5 7 5" xfId="1603" xr:uid="{00000000-0005-0000-0000-0000A6820000}"/>
    <cellStyle name="Normal 5 7 5 2" xfId="33850" xr:uid="{00000000-0005-0000-0000-0000A7820000}"/>
    <cellStyle name="Normal 5 7 5 3" xfId="33851" xr:uid="{00000000-0005-0000-0000-0000A8820000}"/>
    <cellStyle name="Normal 5 7 5 4" xfId="33852" xr:uid="{00000000-0005-0000-0000-0000A9820000}"/>
    <cellStyle name="Normal 5 7 6" xfId="33853" xr:uid="{00000000-0005-0000-0000-0000AA820000}"/>
    <cellStyle name="Normal 5 7 7" xfId="33854" xr:uid="{00000000-0005-0000-0000-0000AB820000}"/>
    <cellStyle name="Normal 5 7 8" xfId="33855" xr:uid="{00000000-0005-0000-0000-0000AC820000}"/>
    <cellStyle name="Normal 5 7 9" xfId="33856" xr:uid="{00000000-0005-0000-0000-0000AD820000}"/>
    <cellStyle name="Normal 5 7_Lookups" xfId="33857" xr:uid="{00000000-0005-0000-0000-0000AE820000}"/>
    <cellStyle name="Normal 5 8" xfId="482" xr:uid="{00000000-0005-0000-0000-0000AF820000}"/>
    <cellStyle name="Normal 5 8 2" xfId="1604" xr:uid="{00000000-0005-0000-0000-0000B0820000}"/>
    <cellStyle name="Normal 5 8 2 2" xfId="33858" xr:uid="{00000000-0005-0000-0000-0000B1820000}"/>
    <cellStyle name="Normal 5 8 2 3" xfId="33859" xr:uid="{00000000-0005-0000-0000-0000B2820000}"/>
    <cellStyle name="Normal 5 8 2 4" xfId="33860" xr:uid="{00000000-0005-0000-0000-0000B3820000}"/>
    <cellStyle name="Normal 5 8 3" xfId="1605" xr:uid="{00000000-0005-0000-0000-0000B4820000}"/>
    <cellStyle name="Normal 5 8 3 2" xfId="33861" xr:uid="{00000000-0005-0000-0000-0000B5820000}"/>
    <cellStyle name="Normal 5 8 3 3" xfId="33862" xr:uid="{00000000-0005-0000-0000-0000B6820000}"/>
    <cellStyle name="Normal 5 8 3 4" xfId="33863" xr:uid="{00000000-0005-0000-0000-0000B7820000}"/>
    <cellStyle name="Normal 5 8 4" xfId="1606" xr:uid="{00000000-0005-0000-0000-0000B8820000}"/>
    <cellStyle name="Normal 5 8 4 10" xfId="33864" xr:uid="{00000000-0005-0000-0000-0000B9820000}"/>
    <cellStyle name="Normal 5 8 4 11" xfId="33865" xr:uid="{00000000-0005-0000-0000-0000BA820000}"/>
    <cellStyle name="Normal 5 8 4 12" xfId="33866" xr:uid="{00000000-0005-0000-0000-0000BB820000}"/>
    <cellStyle name="Normal 5 8 4 2" xfId="33867" xr:uid="{00000000-0005-0000-0000-0000BC820000}"/>
    <cellStyle name="Normal 5 8 4 2 10" xfId="33868" xr:uid="{00000000-0005-0000-0000-0000BD820000}"/>
    <cellStyle name="Normal 5 8 4 2 2" xfId="33869" xr:uid="{00000000-0005-0000-0000-0000BE820000}"/>
    <cellStyle name="Normal 5 8 4 2 2 2" xfId="33870" xr:uid="{00000000-0005-0000-0000-0000BF820000}"/>
    <cellStyle name="Normal 5 8 4 2 2 2 2" xfId="33871" xr:uid="{00000000-0005-0000-0000-0000C0820000}"/>
    <cellStyle name="Normal 5 8 4 2 2 2 2 2" xfId="33872" xr:uid="{00000000-0005-0000-0000-0000C1820000}"/>
    <cellStyle name="Normal 5 8 4 2 2 2 2 3" xfId="33873" xr:uid="{00000000-0005-0000-0000-0000C2820000}"/>
    <cellStyle name="Normal 5 8 4 2 2 2 3" xfId="33874" xr:uid="{00000000-0005-0000-0000-0000C3820000}"/>
    <cellStyle name="Normal 5 8 4 2 2 3" xfId="33875" xr:uid="{00000000-0005-0000-0000-0000C4820000}"/>
    <cellStyle name="Normal 5 8 4 2 2 3 2" xfId="33876" xr:uid="{00000000-0005-0000-0000-0000C5820000}"/>
    <cellStyle name="Normal 5 8 4 2 2 3 3" xfId="33877" xr:uid="{00000000-0005-0000-0000-0000C6820000}"/>
    <cellStyle name="Normal 5 8 4 2 2 4" xfId="33878" xr:uid="{00000000-0005-0000-0000-0000C7820000}"/>
    <cellStyle name="Normal 5 8 4 2 2 5" xfId="33879" xr:uid="{00000000-0005-0000-0000-0000C8820000}"/>
    <cellStyle name="Normal 5 8 4 2 2 6" xfId="33880" xr:uid="{00000000-0005-0000-0000-0000C9820000}"/>
    <cellStyle name="Normal 5 8 4 2 3" xfId="33881" xr:uid="{00000000-0005-0000-0000-0000CA820000}"/>
    <cellStyle name="Normal 5 8 4 2 3 2" xfId="33882" xr:uid="{00000000-0005-0000-0000-0000CB820000}"/>
    <cellStyle name="Normal 5 8 4 2 3 2 2" xfId="33883" xr:uid="{00000000-0005-0000-0000-0000CC820000}"/>
    <cellStyle name="Normal 5 8 4 2 3 2 3" xfId="33884" xr:uid="{00000000-0005-0000-0000-0000CD820000}"/>
    <cellStyle name="Normal 5 8 4 2 3 3" xfId="33885" xr:uid="{00000000-0005-0000-0000-0000CE820000}"/>
    <cellStyle name="Normal 5 8 4 2 4" xfId="33886" xr:uid="{00000000-0005-0000-0000-0000CF820000}"/>
    <cellStyle name="Normal 5 8 4 2 4 2" xfId="33887" xr:uid="{00000000-0005-0000-0000-0000D0820000}"/>
    <cellStyle name="Normal 5 8 4 2 4 3" xfId="33888" xr:uid="{00000000-0005-0000-0000-0000D1820000}"/>
    <cellStyle name="Normal 5 8 4 2 5" xfId="33889" xr:uid="{00000000-0005-0000-0000-0000D2820000}"/>
    <cellStyle name="Normal 5 8 4 2 5 2" xfId="33890" xr:uid="{00000000-0005-0000-0000-0000D3820000}"/>
    <cellStyle name="Normal 5 8 4 2 6" xfId="33891" xr:uid="{00000000-0005-0000-0000-0000D4820000}"/>
    <cellStyle name="Normal 5 8 4 2 7" xfId="33892" xr:uid="{00000000-0005-0000-0000-0000D5820000}"/>
    <cellStyle name="Normal 5 8 4 2 8" xfId="33893" xr:uid="{00000000-0005-0000-0000-0000D6820000}"/>
    <cellStyle name="Normal 5 8 4 2 9" xfId="33894" xr:uid="{00000000-0005-0000-0000-0000D7820000}"/>
    <cellStyle name="Normal 5 8 4 2_Age_Gender" xfId="33895" xr:uid="{00000000-0005-0000-0000-0000D8820000}"/>
    <cellStyle name="Normal 5 8 4 3" xfId="33896" xr:uid="{00000000-0005-0000-0000-0000D9820000}"/>
    <cellStyle name="Normal 5 8 4 3 2" xfId="33897" xr:uid="{00000000-0005-0000-0000-0000DA820000}"/>
    <cellStyle name="Normal 5 8 4 3 2 2" xfId="33898" xr:uid="{00000000-0005-0000-0000-0000DB820000}"/>
    <cellStyle name="Normal 5 8 4 3 2 2 2" xfId="33899" xr:uid="{00000000-0005-0000-0000-0000DC820000}"/>
    <cellStyle name="Normal 5 8 4 3 2 2 3" xfId="33900" xr:uid="{00000000-0005-0000-0000-0000DD820000}"/>
    <cellStyle name="Normal 5 8 4 3 2 3" xfId="33901" xr:uid="{00000000-0005-0000-0000-0000DE820000}"/>
    <cellStyle name="Normal 5 8 4 3 3" xfId="33902" xr:uid="{00000000-0005-0000-0000-0000DF820000}"/>
    <cellStyle name="Normal 5 8 4 3 3 2" xfId="33903" xr:uid="{00000000-0005-0000-0000-0000E0820000}"/>
    <cellStyle name="Normal 5 8 4 3 3 3" xfId="33904" xr:uid="{00000000-0005-0000-0000-0000E1820000}"/>
    <cellStyle name="Normal 5 8 4 3 4" xfId="33905" xr:uid="{00000000-0005-0000-0000-0000E2820000}"/>
    <cellStyle name="Normal 5 8 4 3 5" xfId="33906" xr:uid="{00000000-0005-0000-0000-0000E3820000}"/>
    <cellStyle name="Normal 5 8 4 3 6" xfId="33907" xr:uid="{00000000-0005-0000-0000-0000E4820000}"/>
    <cellStyle name="Normal 5 8 4 4" xfId="33908" xr:uid="{00000000-0005-0000-0000-0000E5820000}"/>
    <cellStyle name="Normal 5 8 4 4 2" xfId="33909" xr:uid="{00000000-0005-0000-0000-0000E6820000}"/>
    <cellStyle name="Normal 5 8 4 4 2 2" xfId="33910" xr:uid="{00000000-0005-0000-0000-0000E7820000}"/>
    <cellStyle name="Normal 5 8 4 4 2 3" xfId="33911" xr:uid="{00000000-0005-0000-0000-0000E8820000}"/>
    <cellStyle name="Normal 5 8 4 4 3" xfId="33912" xr:uid="{00000000-0005-0000-0000-0000E9820000}"/>
    <cellStyle name="Normal 5 8 4 4 4" xfId="33913" xr:uid="{00000000-0005-0000-0000-0000EA820000}"/>
    <cellStyle name="Normal 5 8 4 4 5" xfId="33914" xr:uid="{00000000-0005-0000-0000-0000EB820000}"/>
    <cellStyle name="Normal 5 8 4 5" xfId="33915" xr:uid="{00000000-0005-0000-0000-0000EC820000}"/>
    <cellStyle name="Normal 5 8 4 5 2" xfId="33916" xr:uid="{00000000-0005-0000-0000-0000ED820000}"/>
    <cellStyle name="Normal 5 8 4 5 2 2" xfId="33917" xr:uid="{00000000-0005-0000-0000-0000EE820000}"/>
    <cellStyle name="Normal 5 8 4 5 2 3" xfId="33918" xr:uid="{00000000-0005-0000-0000-0000EF820000}"/>
    <cellStyle name="Normal 5 8 4 5 3" xfId="33919" xr:uid="{00000000-0005-0000-0000-0000F0820000}"/>
    <cellStyle name="Normal 5 8 4 6" xfId="33920" xr:uid="{00000000-0005-0000-0000-0000F1820000}"/>
    <cellStyle name="Normal 5 8 4 6 2" xfId="33921" xr:uid="{00000000-0005-0000-0000-0000F2820000}"/>
    <cellStyle name="Normal 5 8 4 6 3" xfId="33922" xr:uid="{00000000-0005-0000-0000-0000F3820000}"/>
    <cellStyle name="Normal 5 8 4 7" xfId="33923" xr:uid="{00000000-0005-0000-0000-0000F4820000}"/>
    <cellStyle name="Normal 5 8 4 7 2" xfId="33924" xr:uid="{00000000-0005-0000-0000-0000F5820000}"/>
    <cellStyle name="Normal 5 8 4 8" xfId="33925" xr:uid="{00000000-0005-0000-0000-0000F6820000}"/>
    <cellStyle name="Normal 5 8 4 9" xfId="33926" xr:uid="{00000000-0005-0000-0000-0000F7820000}"/>
    <cellStyle name="Normal 5 8 4_Age_Gender" xfId="33927" xr:uid="{00000000-0005-0000-0000-0000F8820000}"/>
    <cellStyle name="Normal 5 8 5" xfId="1607" xr:uid="{00000000-0005-0000-0000-0000F9820000}"/>
    <cellStyle name="Normal 5 8 5 2" xfId="33928" xr:uid="{00000000-0005-0000-0000-0000FA820000}"/>
    <cellStyle name="Normal 5 8 5 3" xfId="33929" xr:uid="{00000000-0005-0000-0000-0000FB820000}"/>
    <cellStyle name="Normal 5 8 5 4" xfId="33930" xr:uid="{00000000-0005-0000-0000-0000FC820000}"/>
    <cellStyle name="Normal 5 8 6" xfId="33931" xr:uid="{00000000-0005-0000-0000-0000FD820000}"/>
    <cellStyle name="Normal 5 8 7" xfId="33932" xr:uid="{00000000-0005-0000-0000-0000FE820000}"/>
    <cellStyle name="Normal 5 8 8" xfId="33933" xr:uid="{00000000-0005-0000-0000-0000FF820000}"/>
    <cellStyle name="Normal 5 8 9" xfId="33934" xr:uid="{00000000-0005-0000-0000-000000830000}"/>
    <cellStyle name="Normal 5 8_Lookups" xfId="33935" xr:uid="{00000000-0005-0000-0000-000001830000}"/>
    <cellStyle name="Normal 5 9" xfId="483" xr:uid="{00000000-0005-0000-0000-000002830000}"/>
    <cellStyle name="Normal 5 9 2" xfId="1608" xr:uid="{00000000-0005-0000-0000-000003830000}"/>
    <cellStyle name="Normal 5 9 2 2" xfId="33936" xr:uid="{00000000-0005-0000-0000-000004830000}"/>
    <cellStyle name="Normal 5 9 2 3" xfId="33937" xr:uid="{00000000-0005-0000-0000-000005830000}"/>
    <cellStyle name="Normal 5 9 2 4" xfId="33938" xr:uid="{00000000-0005-0000-0000-000006830000}"/>
    <cellStyle name="Normal 5 9 3" xfId="1609" xr:uid="{00000000-0005-0000-0000-000007830000}"/>
    <cellStyle name="Normal 5 9 3 2" xfId="33939" xr:uid="{00000000-0005-0000-0000-000008830000}"/>
    <cellStyle name="Normal 5 9 3 3" xfId="33940" xr:uid="{00000000-0005-0000-0000-000009830000}"/>
    <cellStyle name="Normal 5 9 3 4" xfId="33941" xr:uid="{00000000-0005-0000-0000-00000A830000}"/>
    <cellStyle name="Normal 5 9 4" xfId="1610" xr:uid="{00000000-0005-0000-0000-00000B830000}"/>
    <cellStyle name="Normal 5 9 4 10" xfId="33942" xr:uid="{00000000-0005-0000-0000-00000C830000}"/>
    <cellStyle name="Normal 5 9 4 11" xfId="33943" xr:uid="{00000000-0005-0000-0000-00000D830000}"/>
    <cellStyle name="Normal 5 9 4 12" xfId="33944" xr:uid="{00000000-0005-0000-0000-00000E830000}"/>
    <cellStyle name="Normal 5 9 4 2" xfId="33945" xr:uid="{00000000-0005-0000-0000-00000F830000}"/>
    <cellStyle name="Normal 5 9 4 2 10" xfId="33946" xr:uid="{00000000-0005-0000-0000-000010830000}"/>
    <cellStyle name="Normal 5 9 4 2 2" xfId="33947" xr:uid="{00000000-0005-0000-0000-000011830000}"/>
    <cellStyle name="Normal 5 9 4 2 2 2" xfId="33948" xr:uid="{00000000-0005-0000-0000-000012830000}"/>
    <cellStyle name="Normal 5 9 4 2 2 2 2" xfId="33949" xr:uid="{00000000-0005-0000-0000-000013830000}"/>
    <cellStyle name="Normal 5 9 4 2 2 2 2 2" xfId="33950" xr:uid="{00000000-0005-0000-0000-000014830000}"/>
    <cellStyle name="Normal 5 9 4 2 2 2 2 3" xfId="33951" xr:uid="{00000000-0005-0000-0000-000015830000}"/>
    <cellStyle name="Normal 5 9 4 2 2 2 3" xfId="33952" xr:uid="{00000000-0005-0000-0000-000016830000}"/>
    <cellStyle name="Normal 5 9 4 2 2 3" xfId="33953" xr:uid="{00000000-0005-0000-0000-000017830000}"/>
    <cellStyle name="Normal 5 9 4 2 2 3 2" xfId="33954" xr:uid="{00000000-0005-0000-0000-000018830000}"/>
    <cellStyle name="Normal 5 9 4 2 2 3 3" xfId="33955" xr:uid="{00000000-0005-0000-0000-000019830000}"/>
    <cellStyle name="Normal 5 9 4 2 2 4" xfId="33956" xr:uid="{00000000-0005-0000-0000-00001A830000}"/>
    <cellStyle name="Normal 5 9 4 2 2 5" xfId="33957" xr:uid="{00000000-0005-0000-0000-00001B830000}"/>
    <cellStyle name="Normal 5 9 4 2 2 6" xfId="33958" xr:uid="{00000000-0005-0000-0000-00001C830000}"/>
    <cellStyle name="Normal 5 9 4 2 3" xfId="33959" xr:uid="{00000000-0005-0000-0000-00001D830000}"/>
    <cellStyle name="Normal 5 9 4 2 3 2" xfId="33960" xr:uid="{00000000-0005-0000-0000-00001E830000}"/>
    <cellStyle name="Normal 5 9 4 2 3 2 2" xfId="33961" xr:uid="{00000000-0005-0000-0000-00001F830000}"/>
    <cellStyle name="Normal 5 9 4 2 3 2 3" xfId="33962" xr:uid="{00000000-0005-0000-0000-000020830000}"/>
    <cellStyle name="Normal 5 9 4 2 3 3" xfId="33963" xr:uid="{00000000-0005-0000-0000-000021830000}"/>
    <cellStyle name="Normal 5 9 4 2 4" xfId="33964" xr:uid="{00000000-0005-0000-0000-000022830000}"/>
    <cellStyle name="Normal 5 9 4 2 4 2" xfId="33965" xr:uid="{00000000-0005-0000-0000-000023830000}"/>
    <cellStyle name="Normal 5 9 4 2 4 3" xfId="33966" xr:uid="{00000000-0005-0000-0000-000024830000}"/>
    <cellStyle name="Normal 5 9 4 2 5" xfId="33967" xr:uid="{00000000-0005-0000-0000-000025830000}"/>
    <cellStyle name="Normal 5 9 4 2 5 2" xfId="33968" xr:uid="{00000000-0005-0000-0000-000026830000}"/>
    <cellStyle name="Normal 5 9 4 2 6" xfId="33969" xr:uid="{00000000-0005-0000-0000-000027830000}"/>
    <cellStyle name="Normal 5 9 4 2 7" xfId="33970" xr:uid="{00000000-0005-0000-0000-000028830000}"/>
    <cellStyle name="Normal 5 9 4 2 8" xfId="33971" xr:uid="{00000000-0005-0000-0000-000029830000}"/>
    <cellStyle name="Normal 5 9 4 2 9" xfId="33972" xr:uid="{00000000-0005-0000-0000-00002A830000}"/>
    <cellStyle name="Normal 5 9 4 2_Age_Gender" xfId="33973" xr:uid="{00000000-0005-0000-0000-00002B830000}"/>
    <cellStyle name="Normal 5 9 4 3" xfId="33974" xr:uid="{00000000-0005-0000-0000-00002C830000}"/>
    <cellStyle name="Normal 5 9 4 3 2" xfId="33975" xr:uid="{00000000-0005-0000-0000-00002D830000}"/>
    <cellStyle name="Normal 5 9 4 3 2 2" xfId="33976" xr:uid="{00000000-0005-0000-0000-00002E830000}"/>
    <cellStyle name="Normal 5 9 4 3 2 2 2" xfId="33977" xr:uid="{00000000-0005-0000-0000-00002F830000}"/>
    <cellStyle name="Normal 5 9 4 3 2 2 3" xfId="33978" xr:uid="{00000000-0005-0000-0000-000030830000}"/>
    <cellStyle name="Normal 5 9 4 3 2 3" xfId="33979" xr:uid="{00000000-0005-0000-0000-000031830000}"/>
    <cellStyle name="Normal 5 9 4 3 3" xfId="33980" xr:uid="{00000000-0005-0000-0000-000032830000}"/>
    <cellStyle name="Normal 5 9 4 3 3 2" xfId="33981" xr:uid="{00000000-0005-0000-0000-000033830000}"/>
    <cellStyle name="Normal 5 9 4 3 3 3" xfId="33982" xr:uid="{00000000-0005-0000-0000-000034830000}"/>
    <cellStyle name="Normal 5 9 4 3 4" xfId="33983" xr:uid="{00000000-0005-0000-0000-000035830000}"/>
    <cellStyle name="Normal 5 9 4 3 5" xfId="33984" xr:uid="{00000000-0005-0000-0000-000036830000}"/>
    <cellStyle name="Normal 5 9 4 3 6" xfId="33985" xr:uid="{00000000-0005-0000-0000-000037830000}"/>
    <cellStyle name="Normal 5 9 4 4" xfId="33986" xr:uid="{00000000-0005-0000-0000-000038830000}"/>
    <cellStyle name="Normal 5 9 4 4 2" xfId="33987" xr:uid="{00000000-0005-0000-0000-000039830000}"/>
    <cellStyle name="Normal 5 9 4 4 2 2" xfId="33988" xr:uid="{00000000-0005-0000-0000-00003A830000}"/>
    <cellStyle name="Normal 5 9 4 4 2 3" xfId="33989" xr:uid="{00000000-0005-0000-0000-00003B830000}"/>
    <cellStyle name="Normal 5 9 4 4 3" xfId="33990" xr:uid="{00000000-0005-0000-0000-00003C830000}"/>
    <cellStyle name="Normal 5 9 4 4 4" xfId="33991" xr:uid="{00000000-0005-0000-0000-00003D830000}"/>
    <cellStyle name="Normal 5 9 4 4 5" xfId="33992" xr:uid="{00000000-0005-0000-0000-00003E830000}"/>
    <cellStyle name="Normal 5 9 4 5" xfId="33993" xr:uid="{00000000-0005-0000-0000-00003F830000}"/>
    <cellStyle name="Normal 5 9 4 5 2" xfId="33994" xr:uid="{00000000-0005-0000-0000-000040830000}"/>
    <cellStyle name="Normal 5 9 4 5 2 2" xfId="33995" xr:uid="{00000000-0005-0000-0000-000041830000}"/>
    <cellStyle name="Normal 5 9 4 5 2 3" xfId="33996" xr:uid="{00000000-0005-0000-0000-000042830000}"/>
    <cellStyle name="Normal 5 9 4 5 3" xfId="33997" xr:uid="{00000000-0005-0000-0000-000043830000}"/>
    <cellStyle name="Normal 5 9 4 6" xfId="33998" xr:uid="{00000000-0005-0000-0000-000044830000}"/>
    <cellStyle name="Normal 5 9 4 6 2" xfId="33999" xr:uid="{00000000-0005-0000-0000-000045830000}"/>
    <cellStyle name="Normal 5 9 4 6 3" xfId="34000" xr:uid="{00000000-0005-0000-0000-000046830000}"/>
    <cellStyle name="Normal 5 9 4 7" xfId="34001" xr:uid="{00000000-0005-0000-0000-000047830000}"/>
    <cellStyle name="Normal 5 9 4 7 2" xfId="34002" xr:uid="{00000000-0005-0000-0000-000048830000}"/>
    <cellStyle name="Normal 5 9 4 8" xfId="34003" xr:uid="{00000000-0005-0000-0000-000049830000}"/>
    <cellStyle name="Normal 5 9 4 9" xfId="34004" xr:uid="{00000000-0005-0000-0000-00004A830000}"/>
    <cellStyle name="Normal 5 9 4_Age_Gender" xfId="34005" xr:uid="{00000000-0005-0000-0000-00004B830000}"/>
    <cellStyle name="Normal 5 9 5" xfId="1611" xr:uid="{00000000-0005-0000-0000-00004C830000}"/>
    <cellStyle name="Normal 5 9 5 2" xfId="34006" xr:uid="{00000000-0005-0000-0000-00004D830000}"/>
    <cellStyle name="Normal 5 9 5 3" xfId="34007" xr:uid="{00000000-0005-0000-0000-00004E830000}"/>
    <cellStyle name="Normal 5 9 5 4" xfId="34008" xr:uid="{00000000-0005-0000-0000-00004F830000}"/>
    <cellStyle name="Normal 5 9 6" xfId="34009" xr:uid="{00000000-0005-0000-0000-000050830000}"/>
    <cellStyle name="Normal 5 9 7" xfId="34010" xr:uid="{00000000-0005-0000-0000-000051830000}"/>
    <cellStyle name="Normal 5 9 8" xfId="34011" xr:uid="{00000000-0005-0000-0000-000052830000}"/>
    <cellStyle name="Normal 5 9 9" xfId="34012" xr:uid="{00000000-0005-0000-0000-000053830000}"/>
    <cellStyle name="Normal 5 9_Lookups" xfId="34013" xr:uid="{00000000-0005-0000-0000-000054830000}"/>
    <cellStyle name="Normal 5_ALL Plans &amp; Locations" xfId="34014" xr:uid="{00000000-0005-0000-0000-000055830000}"/>
    <cellStyle name="Normal 50" xfId="1612" xr:uid="{00000000-0005-0000-0000-000056830000}"/>
    <cellStyle name="Normal 50 2" xfId="34015" xr:uid="{00000000-0005-0000-0000-000057830000}"/>
    <cellStyle name="Normal 50 3" xfId="34016" xr:uid="{00000000-0005-0000-0000-000058830000}"/>
    <cellStyle name="Normal 51" xfId="1613" xr:uid="{00000000-0005-0000-0000-000059830000}"/>
    <cellStyle name="Normal 51 2" xfId="34017" xr:uid="{00000000-0005-0000-0000-00005A830000}"/>
    <cellStyle name="Normal 51 3" xfId="34018" xr:uid="{00000000-0005-0000-0000-00005B830000}"/>
    <cellStyle name="Normal 52" xfId="1614" xr:uid="{00000000-0005-0000-0000-00005C830000}"/>
    <cellStyle name="Normal 52 2" xfId="34019" xr:uid="{00000000-0005-0000-0000-00005D830000}"/>
    <cellStyle name="Normal 52 3" xfId="34020" xr:uid="{00000000-0005-0000-0000-00005E830000}"/>
    <cellStyle name="Normal 53" xfId="1615" xr:uid="{00000000-0005-0000-0000-00005F830000}"/>
    <cellStyle name="Normal 53 2" xfId="34021" xr:uid="{00000000-0005-0000-0000-000060830000}"/>
    <cellStyle name="Normal 53 3" xfId="34022" xr:uid="{00000000-0005-0000-0000-000061830000}"/>
    <cellStyle name="Normal 54" xfId="1616" xr:uid="{00000000-0005-0000-0000-000062830000}"/>
    <cellStyle name="Normal 54 2" xfId="34023" xr:uid="{00000000-0005-0000-0000-000063830000}"/>
    <cellStyle name="Normal 54 3" xfId="34024" xr:uid="{00000000-0005-0000-0000-000064830000}"/>
    <cellStyle name="Normal 55" xfId="1617" xr:uid="{00000000-0005-0000-0000-000065830000}"/>
    <cellStyle name="Normal 55 2" xfId="34025" xr:uid="{00000000-0005-0000-0000-000066830000}"/>
    <cellStyle name="Normal 55 3" xfId="34026" xr:uid="{00000000-0005-0000-0000-000067830000}"/>
    <cellStyle name="Normal 56" xfId="1618" xr:uid="{00000000-0005-0000-0000-000068830000}"/>
    <cellStyle name="Normal 56 2" xfId="34027" xr:uid="{00000000-0005-0000-0000-000069830000}"/>
    <cellStyle name="Normal 56 3" xfId="34028" xr:uid="{00000000-0005-0000-0000-00006A830000}"/>
    <cellStyle name="Normal 57" xfId="1619" xr:uid="{00000000-0005-0000-0000-00006B830000}"/>
    <cellStyle name="Normal 57 2" xfId="34029" xr:uid="{00000000-0005-0000-0000-00006C830000}"/>
    <cellStyle name="Normal 57 3" xfId="34030" xr:uid="{00000000-0005-0000-0000-00006D830000}"/>
    <cellStyle name="Normal 58" xfId="1620" xr:uid="{00000000-0005-0000-0000-00006E830000}"/>
    <cellStyle name="Normal 58 2" xfId="34031" xr:uid="{00000000-0005-0000-0000-00006F830000}"/>
    <cellStyle name="Normal 58 3" xfId="34032" xr:uid="{00000000-0005-0000-0000-000070830000}"/>
    <cellStyle name="Normal 59" xfId="1621" xr:uid="{00000000-0005-0000-0000-000071830000}"/>
    <cellStyle name="Normal 59 2" xfId="34033" xr:uid="{00000000-0005-0000-0000-000072830000}"/>
    <cellStyle name="Normal 59 3" xfId="34034" xr:uid="{00000000-0005-0000-0000-000073830000}"/>
    <cellStyle name="Normal 6" xfId="2" xr:uid="{00000000-0005-0000-0000-000074830000}"/>
    <cellStyle name="Normal 6 10" xfId="484" xr:uid="{00000000-0005-0000-0000-000075830000}"/>
    <cellStyle name="Normal 6 10 10" xfId="34035" xr:uid="{00000000-0005-0000-0000-000076830000}"/>
    <cellStyle name="Normal 6 10 11" xfId="34036" xr:uid="{00000000-0005-0000-0000-000077830000}"/>
    <cellStyle name="Normal 6 10 12" xfId="34037" xr:uid="{00000000-0005-0000-0000-000078830000}"/>
    <cellStyle name="Normal 6 10 2" xfId="34038" xr:uid="{00000000-0005-0000-0000-000079830000}"/>
    <cellStyle name="Normal 6 10 2 10" xfId="34039" xr:uid="{00000000-0005-0000-0000-00007A830000}"/>
    <cellStyle name="Normal 6 10 2 2" xfId="34040" xr:uid="{00000000-0005-0000-0000-00007B830000}"/>
    <cellStyle name="Normal 6 10 2 2 2" xfId="34041" xr:uid="{00000000-0005-0000-0000-00007C830000}"/>
    <cellStyle name="Normal 6 10 2 2 2 2" xfId="34042" xr:uid="{00000000-0005-0000-0000-00007D830000}"/>
    <cellStyle name="Normal 6 10 2 2 2 2 2" xfId="34043" xr:uid="{00000000-0005-0000-0000-00007E830000}"/>
    <cellStyle name="Normal 6 10 2 2 2 2 3" xfId="34044" xr:uid="{00000000-0005-0000-0000-00007F830000}"/>
    <cellStyle name="Normal 6 10 2 2 2 3" xfId="34045" xr:uid="{00000000-0005-0000-0000-000080830000}"/>
    <cellStyle name="Normal 6 10 2 2 3" xfId="34046" xr:uid="{00000000-0005-0000-0000-000081830000}"/>
    <cellStyle name="Normal 6 10 2 2 3 2" xfId="34047" xr:uid="{00000000-0005-0000-0000-000082830000}"/>
    <cellStyle name="Normal 6 10 2 2 3 3" xfId="34048" xr:uid="{00000000-0005-0000-0000-000083830000}"/>
    <cellStyle name="Normal 6 10 2 2 4" xfId="34049" xr:uid="{00000000-0005-0000-0000-000084830000}"/>
    <cellStyle name="Normal 6 10 2 2 5" xfId="34050" xr:uid="{00000000-0005-0000-0000-000085830000}"/>
    <cellStyle name="Normal 6 10 2 2 6" xfId="34051" xr:uid="{00000000-0005-0000-0000-000086830000}"/>
    <cellStyle name="Normal 6 10 2 3" xfId="34052" xr:uid="{00000000-0005-0000-0000-000087830000}"/>
    <cellStyle name="Normal 6 10 2 3 2" xfId="34053" xr:uid="{00000000-0005-0000-0000-000088830000}"/>
    <cellStyle name="Normal 6 10 2 3 2 2" xfId="34054" xr:uid="{00000000-0005-0000-0000-000089830000}"/>
    <cellStyle name="Normal 6 10 2 3 2 3" xfId="34055" xr:uid="{00000000-0005-0000-0000-00008A830000}"/>
    <cellStyle name="Normal 6 10 2 3 3" xfId="34056" xr:uid="{00000000-0005-0000-0000-00008B830000}"/>
    <cellStyle name="Normal 6 10 2 4" xfId="34057" xr:uid="{00000000-0005-0000-0000-00008C830000}"/>
    <cellStyle name="Normal 6 10 2 4 2" xfId="34058" xr:uid="{00000000-0005-0000-0000-00008D830000}"/>
    <cellStyle name="Normal 6 10 2 4 3" xfId="34059" xr:uid="{00000000-0005-0000-0000-00008E830000}"/>
    <cellStyle name="Normal 6 10 2 5" xfId="34060" xr:uid="{00000000-0005-0000-0000-00008F830000}"/>
    <cellStyle name="Normal 6 10 2 5 2" xfId="34061" xr:uid="{00000000-0005-0000-0000-000090830000}"/>
    <cellStyle name="Normal 6 10 2 6" xfId="34062" xr:uid="{00000000-0005-0000-0000-000091830000}"/>
    <cellStyle name="Normal 6 10 2 7" xfId="34063" xr:uid="{00000000-0005-0000-0000-000092830000}"/>
    <cellStyle name="Normal 6 10 2 8" xfId="34064" xr:uid="{00000000-0005-0000-0000-000093830000}"/>
    <cellStyle name="Normal 6 10 2 9" xfId="34065" xr:uid="{00000000-0005-0000-0000-000094830000}"/>
    <cellStyle name="Normal 6 10 2_Age_Gender" xfId="34066" xr:uid="{00000000-0005-0000-0000-000095830000}"/>
    <cellStyle name="Normal 6 10 3" xfId="34067" xr:uid="{00000000-0005-0000-0000-000096830000}"/>
    <cellStyle name="Normal 6 10 3 2" xfId="34068" xr:uid="{00000000-0005-0000-0000-000097830000}"/>
    <cellStyle name="Normal 6 10 3 2 2" xfId="34069" xr:uid="{00000000-0005-0000-0000-000098830000}"/>
    <cellStyle name="Normal 6 10 3 2 2 2" xfId="34070" xr:uid="{00000000-0005-0000-0000-000099830000}"/>
    <cellStyle name="Normal 6 10 3 2 2 3" xfId="34071" xr:uid="{00000000-0005-0000-0000-00009A830000}"/>
    <cellStyle name="Normal 6 10 3 2 3" xfId="34072" xr:uid="{00000000-0005-0000-0000-00009B830000}"/>
    <cellStyle name="Normal 6 10 3 3" xfId="34073" xr:uid="{00000000-0005-0000-0000-00009C830000}"/>
    <cellStyle name="Normal 6 10 3 3 2" xfId="34074" xr:uid="{00000000-0005-0000-0000-00009D830000}"/>
    <cellStyle name="Normal 6 10 3 3 3" xfId="34075" xr:uid="{00000000-0005-0000-0000-00009E830000}"/>
    <cellStyle name="Normal 6 10 3 4" xfId="34076" xr:uid="{00000000-0005-0000-0000-00009F830000}"/>
    <cellStyle name="Normal 6 10 3 5" xfId="34077" xr:uid="{00000000-0005-0000-0000-0000A0830000}"/>
    <cellStyle name="Normal 6 10 3 6" xfId="34078" xr:uid="{00000000-0005-0000-0000-0000A1830000}"/>
    <cellStyle name="Normal 6 10 4" xfId="34079" xr:uid="{00000000-0005-0000-0000-0000A2830000}"/>
    <cellStyle name="Normal 6 10 4 2" xfId="34080" xr:uid="{00000000-0005-0000-0000-0000A3830000}"/>
    <cellStyle name="Normal 6 10 4 2 2" xfId="34081" xr:uid="{00000000-0005-0000-0000-0000A4830000}"/>
    <cellStyle name="Normal 6 10 4 2 3" xfId="34082" xr:uid="{00000000-0005-0000-0000-0000A5830000}"/>
    <cellStyle name="Normal 6 10 4 3" xfId="34083" xr:uid="{00000000-0005-0000-0000-0000A6830000}"/>
    <cellStyle name="Normal 6 10 4 4" xfId="34084" xr:uid="{00000000-0005-0000-0000-0000A7830000}"/>
    <cellStyle name="Normal 6 10 4 5" xfId="34085" xr:uid="{00000000-0005-0000-0000-0000A8830000}"/>
    <cellStyle name="Normal 6 10 5" xfId="34086" xr:uid="{00000000-0005-0000-0000-0000A9830000}"/>
    <cellStyle name="Normal 6 10 5 2" xfId="34087" xr:uid="{00000000-0005-0000-0000-0000AA830000}"/>
    <cellStyle name="Normal 6 10 5 2 2" xfId="34088" xr:uid="{00000000-0005-0000-0000-0000AB830000}"/>
    <cellStyle name="Normal 6 10 5 2 3" xfId="34089" xr:uid="{00000000-0005-0000-0000-0000AC830000}"/>
    <cellStyle name="Normal 6 10 5 3" xfId="34090" xr:uid="{00000000-0005-0000-0000-0000AD830000}"/>
    <cellStyle name="Normal 6 10 6" xfId="34091" xr:uid="{00000000-0005-0000-0000-0000AE830000}"/>
    <cellStyle name="Normal 6 10 6 2" xfId="34092" xr:uid="{00000000-0005-0000-0000-0000AF830000}"/>
    <cellStyle name="Normal 6 10 6 3" xfId="34093" xr:uid="{00000000-0005-0000-0000-0000B0830000}"/>
    <cellStyle name="Normal 6 10 7" xfId="34094" xr:uid="{00000000-0005-0000-0000-0000B1830000}"/>
    <cellStyle name="Normal 6 10 7 2" xfId="34095" xr:uid="{00000000-0005-0000-0000-0000B2830000}"/>
    <cellStyle name="Normal 6 10 8" xfId="34096" xr:uid="{00000000-0005-0000-0000-0000B3830000}"/>
    <cellStyle name="Normal 6 10 9" xfId="34097" xr:uid="{00000000-0005-0000-0000-0000B4830000}"/>
    <cellStyle name="Normal 6 10_Age_Gender" xfId="34098" xr:uid="{00000000-0005-0000-0000-0000B5830000}"/>
    <cellStyle name="Normal 6 11" xfId="485" xr:uid="{00000000-0005-0000-0000-0000B6830000}"/>
    <cellStyle name="Normal 6 11 10" xfId="34099" xr:uid="{00000000-0005-0000-0000-0000B7830000}"/>
    <cellStyle name="Normal 6 11 11" xfId="34100" xr:uid="{00000000-0005-0000-0000-0000B8830000}"/>
    <cellStyle name="Normal 6 11 12" xfId="34101" xr:uid="{00000000-0005-0000-0000-0000B9830000}"/>
    <cellStyle name="Normal 6 11 2" xfId="34102" xr:uid="{00000000-0005-0000-0000-0000BA830000}"/>
    <cellStyle name="Normal 6 11 2 10" xfId="34103" xr:uid="{00000000-0005-0000-0000-0000BB830000}"/>
    <cellStyle name="Normal 6 11 2 2" xfId="34104" xr:uid="{00000000-0005-0000-0000-0000BC830000}"/>
    <cellStyle name="Normal 6 11 2 2 2" xfId="34105" xr:uid="{00000000-0005-0000-0000-0000BD830000}"/>
    <cellStyle name="Normal 6 11 2 2 2 2" xfId="34106" xr:uid="{00000000-0005-0000-0000-0000BE830000}"/>
    <cellStyle name="Normal 6 11 2 2 2 2 2" xfId="34107" xr:uid="{00000000-0005-0000-0000-0000BF830000}"/>
    <cellStyle name="Normal 6 11 2 2 2 2 3" xfId="34108" xr:uid="{00000000-0005-0000-0000-0000C0830000}"/>
    <cellStyle name="Normal 6 11 2 2 2 3" xfId="34109" xr:uid="{00000000-0005-0000-0000-0000C1830000}"/>
    <cellStyle name="Normal 6 11 2 2 3" xfId="34110" xr:uid="{00000000-0005-0000-0000-0000C2830000}"/>
    <cellStyle name="Normal 6 11 2 2 3 2" xfId="34111" xr:uid="{00000000-0005-0000-0000-0000C3830000}"/>
    <cellStyle name="Normal 6 11 2 2 3 3" xfId="34112" xr:uid="{00000000-0005-0000-0000-0000C4830000}"/>
    <cellStyle name="Normal 6 11 2 2 4" xfId="34113" xr:uid="{00000000-0005-0000-0000-0000C5830000}"/>
    <cellStyle name="Normal 6 11 2 2 5" xfId="34114" xr:uid="{00000000-0005-0000-0000-0000C6830000}"/>
    <cellStyle name="Normal 6 11 2 2 6" xfId="34115" xr:uid="{00000000-0005-0000-0000-0000C7830000}"/>
    <cellStyle name="Normal 6 11 2 3" xfId="34116" xr:uid="{00000000-0005-0000-0000-0000C8830000}"/>
    <cellStyle name="Normal 6 11 2 3 2" xfId="34117" xr:uid="{00000000-0005-0000-0000-0000C9830000}"/>
    <cellStyle name="Normal 6 11 2 3 2 2" xfId="34118" xr:uid="{00000000-0005-0000-0000-0000CA830000}"/>
    <cellStyle name="Normal 6 11 2 3 2 3" xfId="34119" xr:uid="{00000000-0005-0000-0000-0000CB830000}"/>
    <cellStyle name="Normal 6 11 2 3 3" xfId="34120" xr:uid="{00000000-0005-0000-0000-0000CC830000}"/>
    <cellStyle name="Normal 6 11 2 4" xfId="34121" xr:uid="{00000000-0005-0000-0000-0000CD830000}"/>
    <cellStyle name="Normal 6 11 2 4 2" xfId="34122" xr:uid="{00000000-0005-0000-0000-0000CE830000}"/>
    <cellStyle name="Normal 6 11 2 4 3" xfId="34123" xr:uid="{00000000-0005-0000-0000-0000CF830000}"/>
    <cellStyle name="Normal 6 11 2 5" xfId="34124" xr:uid="{00000000-0005-0000-0000-0000D0830000}"/>
    <cellStyle name="Normal 6 11 2 5 2" xfId="34125" xr:uid="{00000000-0005-0000-0000-0000D1830000}"/>
    <cellStyle name="Normal 6 11 2 6" xfId="34126" xr:uid="{00000000-0005-0000-0000-0000D2830000}"/>
    <cellStyle name="Normal 6 11 2 7" xfId="34127" xr:uid="{00000000-0005-0000-0000-0000D3830000}"/>
    <cellStyle name="Normal 6 11 2 8" xfId="34128" xr:uid="{00000000-0005-0000-0000-0000D4830000}"/>
    <cellStyle name="Normal 6 11 2 9" xfId="34129" xr:uid="{00000000-0005-0000-0000-0000D5830000}"/>
    <cellStyle name="Normal 6 11 2_Age_Gender" xfId="34130" xr:uid="{00000000-0005-0000-0000-0000D6830000}"/>
    <cellStyle name="Normal 6 11 3" xfId="34131" xr:uid="{00000000-0005-0000-0000-0000D7830000}"/>
    <cellStyle name="Normal 6 11 3 2" xfId="34132" xr:uid="{00000000-0005-0000-0000-0000D8830000}"/>
    <cellStyle name="Normal 6 11 3 2 2" xfId="34133" xr:uid="{00000000-0005-0000-0000-0000D9830000}"/>
    <cellStyle name="Normal 6 11 3 2 2 2" xfId="34134" xr:uid="{00000000-0005-0000-0000-0000DA830000}"/>
    <cellStyle name="Normal 6 11 3 2 2 3" xfId="34135" xr:uid="{00000000-0005-0000-0000-0000DB830000}"/>
    <cellStyle name="Normal 6 11 3 2 3" xfId="34136" xr:uid="{00000000-0005-0000-0000-0000DC830000}"/>
    <cellStyle name="Normal 6 11 3 3" xfId="34137" xr:uid="{00000000-0005-0000-0000-0000DD830000}"/>
    <cellStyle name="Normal 6 11 3 3 2" xfId="34138" xr:uid="{00000000-0005-0000-0000-0000DE830000}"/>
    <cellStyle name="Normal 6 11 3 3 3" xfId="34139" xr:uid="{00000000-0005-0000-0000-0000DF830000}"/>
    <cellStyle name="Normal 6 11 3 4" xfId="34140" xr:uid="{00000000-0005-0000-0000-0000E0830000}"/>
    <cellStyle name="Normal 6 11 3 5" xfId="34141" xr:uid="{00000000-0005-0000-0000-0000E1830000}"/>
    <cellStyle name="Normal 6 11 3 6" xfId="34142" xr:uid="{00000000-0005-0000-0000-0000E2830000}"/>
    <cellStyle name="Normal 6 11 4" xfId="34143" xr:uid="{00000000-0005-0000-0000-0000E3830000}"/>
    <cellStyle name="Normal 6 11 4 2" xfId="34144" xr:uid="{00000000-0005-0000-0000-0000E4830000}"/>
    <cellStyle name="Normal 6 11 4 2 2" xfId="34145" xr:uid="{00000000-0005-0000-0000-0000E5830000}"/>
    <cellStyle name="Normal 6 11 4 2 3" xfId="34146" xr:uid="{00000000-0005-0000-0000-0000E6830000}"/>
    <cellStyle name="Normal 6 11 4 3" xfId="34147" xr:uid="{00000000-0005-0000-0000-0000E7830000}"/>
    <cellStyle name="Normal 6 11 4 4" xfId="34148" xr:uid="{00000000-0005-0000-0000-0000E8830000}"/>
    <cellStyle name="Normal 6 11 4 5" xfId="34149" xr:uid="{00000000-0005-0000-0000-0000E9830000}"/>
    <cellStyle name="Normal 6 11 5" xfId="34150" xr:uid="{00000000-0005-0000-0000-0000EA830000}"/>
    <cellStyle name="Normal 6 11 5 2" xfId="34151" xr:uid="{00000000-0005-0000-0000-0000EB830000}"/>
    <cellStyle name="Normal 6 11 5 2 2" xfId="34152" xr:uid="{00000000-0005-0000-0000-0000EC830000}"/>
    <cellStyle name="Normal 6 11 5 2 3" xfId="34153" xr:uid="{00000000-0005-0000-0000-0000ED830000}"/>
    <cellStyle name="Normal 6 11 5 3" xfId="34154" xr:uid="{00000000-0005-0000-0000-0000EE830000}"/>
    <cellStyle name="Normal 6 11 6" xfId="34155" xr:uid="{00000000-0005-0000-0000-0000EF830000}"/>
    <cellStyle name="Normal 6 11 6 2" xfId="34156" xr:uid="{00000000-0005-0000-0000-0000F0830000}"/>
    <cellStyle name="Normal 6 11 6 3" xfId="34157" xr:uid="{00000000-0005-0000-0000-0000F1830000}"/>
    <cellStyle name="Normal 6 11 7" xfId="34158" xr:uid="{00000000-0005-0000-0000-0000F2830000}"/>
    <cellStyle name="Normal 6 11 7 2" xfId="34159" xr:uid="{00000000-0005-0000-0000-0000F3830000}"/>
    <cellStyle name="Normal 6 11 8" xfId="34160" xr:uid="{00000000-0005-0000-0000-0000F4830000}"/>
    <cellStyle name="Normal 6 11 9" xfId="34161" xr:uid="{00000000-0005-0000-0000-0000F5830000}"/>
    <cellStyle name="Normal 6 11_Age_Gender" xfId="34162" xr:uid="{00000000-0005-0000-0000-0000F6830000}"/>
    <cellStyle name="Normal 6 12" xfId="486" xr:uid="{00000000-0005-0000-0000-0000F7830000}"/>
    <cellStyle name="Normal 6 12 10" xfId="34163" xr:uid="{00000000-0005-0000-0000-0000F8830000}"/>
    <cellStyle name="Normal 6 12 11" xfId="34164" xr:uid="{00000000-0005-0000-0000-0000F9830000}"/>
    <cellStyle name="Normal 6 12 12" xfId="34165" xr:uid="{00000000-0005-0000-0000-0000FA830000}"/>
    <cellStyle name="Normal 6 12 2" xfId="34166" xr:uid="{00000000-0005-0000-0000-0000FB830000}"/>
    <cellStyle name="Normal 6 12 2 10" xfId="34167" xr:uid="{00000000-0005-0000-0000-0000FC830000}"/>
    <cellStyle name="Normal 6 12 2 2" xfId="34168" xr:uid="{00000000-0005-0000-0000-0000FD830000}"/>
    <cellStyle name="Normal 6 12 2 2 2" xfId="34169" xr:uid="{00000000-0005-0000-0000-0000FE830000}"/>
    <cellStyle name="Normal 6 12 2 2 2 2" xfId="34170" xr:uid="{00000000-0005-0000-0000-0000FF830000}"/>
    <cellStyle name="Normal 6 12 2 2 2 2 2" xfId="34171" xr:uid="{00000000-0005-0000-0000-000000840000}"/>
    <cellStyle name="Normal 6 12 2 2 2 2 3" xfId="34172" xr:uid="{00000000-0005-0000-0000-000001840000}"/>
    <cellStyle name="Normal 6 12 2 2 2 3" xfId="34173" xr:uid="{00000000-0005-0000-0000-000002840000}"/>
    <cellStyle name="Normal 6 12 2 2 3" xfId="34174" xr:uid="{00000000-0005-0000-0000-000003840000}"/>
    <cellStyle name="Normal 6 12 2 2 3 2" xfId="34175" xr:uid="{00000000-0005-0000-0000-000004840000}"/>
    <cellStyle name="Normal 6 12 2 2 3 3" xfId="34176" xr:uid="{00000000-0005-0000-0000-000005840000}"/>
    <cellStyle name="Normal 6 12 2 2 4" xfId="34177" xr:uid="{00000000-0005-0000-0000-000006840000}"/>
    <cellStyle name="Normal 6 12 2 2 5" xfId="34178" xr:uid="{00000000-0005-0000-0000-000007840000}"/>
    <cellStyle name="Normal 6 12 2 2 6" xfId="34179" xr:uid="{00000000-0005-0000-0000-000008840000}"/>
    <cellStyle name="Normal 6 12 2 3" xfId="34180" xr:uid="{00000000-0005-0000-0000-000009840000}"/>
    <cellStyle name="Normal 6 12 2 3 2" xfId="34181" xr:uid="{00000000-0005-0000-0000-00000A840000}"/>
    <cellStyle name="Normal 6 12 2 3 2 2" xfId="34182" xr:uid="{00000000-0005-0000-0000-00000B840000}"/>
    <cellStyle name="Normal 6 12 2 3 2 3" xfId="34183" xr:uid="{00000000-0005-0000-0000-00000C840000}"/>
    <cellStyle name="Normal 6 12 2 3 3" xfId="34184" xr:uid="{00000000-0005-0000-0000-00000D840000}"/>
    <cellStyle name="Normal 6 12 2 4" xfId="34185" xr:uid="{00000000-0005-0000-0000-00000E840000}"/>
    <cellStyle name="Normal 6 12 2 4 2" xfId="34186" xr:uid="{00000000-0005-0000-0000-00000F840000}"/>
    <cellStyle name="Normal 6 12 2 4 3" xfId="34187" xr:uid="{00000000-0005-0000-0000-000010840000}"/>
    <cellStyle name="Normal 6 12 2 5" xfId="34188" xr:uid="{00000000-0005-0000-0000-000011840000}"/>
    <cellStyle name="Normal 6 12 2 5 2" xfId="34189" xr:uid="{00000000-0005-0000-0000-000012840000}"/>
    <cellStyle name="Normal 6 12 2 6" xfId="34190" xr:uid="{00000000-0005-0000-0000-000013840000}"/>
    <cellStyle name="Normal 6 12 2 7" xfId="34191" xr:uid="{00000000-0005-0000-0000-000014840000}"/>
    <cellStyle name="Normal 6 12 2 8" xfId="34192" xr:uid="{00000000-0005-0000-0000-000015840000}"/>
    <cellStyle name="Normal 6 12 2 9" xfId="34193" xr:uid="{00000000-0005-0000-0000-000016840000}"/>
    <cellStyle name="Normal 6 12 2_Age_Gender" xfId="34194" xr:uid="{00000000-0005-0000-0000-000017840000}"/>
    <cellStyle name="Normal 6 12 3" xfId="34195" xr:uid="{00000000-0005-0000-0000-000018840000}"/>
    <cellStyle name="Normal 6 12 3 2" xfId="34196" xr:uid="{00000000-0005-0000-0000-000019840000}"/>
    <cellStyle name="Normal 6 12 3 2 2" xfId="34197" xr:uid="{00000000-0005-0000-0000-00001A840000}"/>
    <cellStyle name="Normal 6 12 3 2 2 2" xfId="34198" xr:uid="{00000000-0005-0000-0000-00001B840000}"/>
    <cellStyle name="Normal 6 12 3 2 2 3" xfId="34199" xr:uid="{00000000-0005-0000-0000-00001C840000}"/>
    <cellStyle name="Normal 6 12 3 2 3" xfId="34200" xr:uid="{00000000-0005-0000-0000-00001D840000}"/>
    <cellStyle name="Normal 6 12 3 3" xfId="34201" xr:uid="{00000000-0005-0000-0000-00001E840000}"/>
    <cellStyle name="Normal 6 12 3 3 2" xfId="34202" xr:uid="{00000000-0005-0000-0000-00001F840000}"/>
    <cellStyle name="Normal 6 12 3 3 3" xfId="34203" xr:uid="{00000000-0005-0000-0000-000020840000}"/>
    <cellStyle name="Normal 6 12 3 4" xfId="34204" xr:uid="{00000000-0005-0000-0000-000021840000}"/>
    <cellStyle name="Normal 6 12 3 5" xfId="34205" xr:uid="{00000000-0005-0000-0000-000022840000}"/>
    <cellStyle name="Normal 6 12 3 6" xfId="34206" xr:uid="{00000000-0005-0000-0000-000023840000}"/>
    <cellStyle name="Normal 6 12 4" xfId="34207" xr:uid="{00000000-0005-0000-0000-000024840000}"/>
    <cellStyle name="Normal 6 12 4 2" xfId="34208" xr:uid="{00000000-0005-0000-0000-000025840000}"/>
    <cellStyle name="Normal 6 12 4 2 2" xfId="34209" xr:uid="{00000000-0005-0000-0000-000026840000}"/>
    <cellStyle name="Normal 6 12 4 2 3" xfId="34210" xr:uid="{00000000-0005-0000-0000-000027840000}"/>
    <cellStyle name="Normal 6 12 4 3" xfId="34211" xr:uid="{00000000-0005-0000-0000-000028840000}"/>
    <cellStyle name="Normal 6 12 4 4" xfId="34212" xr:uid="{00000000-0005-0000-0000-000029840000}"/>
    <cellStyle name="Normal 6 12 4 5" xfId="34213" xr:uid="{00000000-0005-0000-0000-00002A840000}"/>
    <cellStyle name="Normal 6 12 5" xfId="34214" xr:uid="{00000000-0005-0000-0000-00002B840000}"/>
    <cellStyle name="Normal 6 12 5 2" xfId="34215" xr:uid="{00000000-0005-0000-0000-00002C840000}"/>
    <cellStyle name="Normal 6 12 5 2 2" xfId="34216" xr:uid="{00000000-0005-0000-0000-00002D840000}"/>
    <cellStyle name="Normal 6 12 5 2 3" xfId="34217" xr:uid="{00000000-0005-0000-0000-00002E840000}"/>
    <cellStyle name="Normal 6 12 5 3" xfId="34218" xr:uid="{00000000-0005-0000-0000-00002F840000}"/>
    <cellStyle name="Normal 6 12 6" xfId="34219" xr:uid="{00000000-0005-0000-0000-000030840000}"/>
    <cellStyle name="Normal 6 12 6 2" xfId="34220" xr:uid="{00000000-0005-0000-0000-000031840000}"/>
    <cellStyle name="Normal 6 12 6 3" xfId="34221" xr:uid="{00000000-0005-0000-0000-000032840000}"/>
    <cellStyle name="Normal 6 12 7" xfId="34222" xr:uid="{00000000-0005-0000-0000-000033840000}"/>
    <cellStyle name="Normal 6 12 7 2" xfId="34223" xr:uid="{00000000-0005-0000-0000-000034840000}"/>
    <cellStyle name="Normal 6 12 8" xfId="34224" xr:uid="{00000000-0005-0000-0000-000035840000}"/>
    <cellStyle name="Normal 6 12 9" xfId="34225" xr:uid="{00000000-0005-0000-0000-000036840000}"/>
    <cellStyle name="Normal 6 12_Age_Gender" xfId="34226" xr:uid="{00000000-0005-0000-0000-000037840000}"/>
    <cellStyle name="Normal 6 13" xfId="487" xr:uid="{00000000-0005-0000-0000-000038840000}"/>
    <cellStyle name="Normal 6 13 10" xfId="34227" xr:uid="{00000000-0005-0000-0000-000039840000}"/>
    <cellStyle name="Normal 6 13 11" xfId="34228" xr:uid="{00000000-0005-0000-0000-00003A840000}"/>
    <cellStyle name="Normal 6 13 12" xfId="34229" xr:uid="{00000000-0005-0000-0000-00003B840000}"/>
    <cellStyle name="Normal 6 13 2" xfId="34230" xr:uid="{00000000-0005-0000-0000-00003C840000}"/>
    <cellStyle name="Normal 6 13 2 10" xfId="34231" xr:uid="{00000000-0005-0000-0000-00003D840000}"/>
    <cellStyle name="Normal 6 13 2 2" xfId="34232" xr:uid="{00000000-0005-0000-0000-00003E840000}"/>
    <cellStyle name="Normal 6 13 2 2 2" xfId="34233" xr:uid="{00000000-0005-0000-0000-00003F840000}"/>
    <cellStyle name="Normal 6 13 2 2 2 2" xfId="34234" xr:uid="{00000000-0005-0000-0000-000040840000}"/>
    <cellStyle name="Normal 6 13 2 2 2 2 2" xfId="34235" xr:uid="{00000000-0005-0000-0000-000041840000}"/>
    <cellStyle name="Normal 6 13 2 2 2 2 3" xfId="34236" xr:uid="{00000000-0005-0000-0000-000042840000}"/>
    <cellStyle name="Normal 6 13 2 2 2 3" xfId="34237" xr:uid="{00000000-0005-0000-0000-000043840000}"/>
    <cellStyle name="Normal 6 13 2 2 3" xfId="34238" xr:uid="{00000000-0005-0000-0000-000044840000}"/>
    <cellStyle name="Normal 6 13 2 2 3 2" xfId="34239" xr:uid="{00000000-0005-0000-0000-000045840000}"/>
    <cellStyle name="Normal 6 13 2 2 3 3" xfId="34240" xr:uid="{00000000-0005-0000-0000-000046840000}"/>
    <cellStyle name="Normal 6 13 2 2 4" xfId="34241" xr:uid="{00000000-0005-0000-0000-000047840000}"/>
    <cellStyle name="Normal 6 13 2 2 5" xfId="34242" xr:uid="{00000000-0005-0000-0000-000048840000}"/>
    <cellStyle name="Normal 6 13 2 2 6" xfId="34243" xr:uid="{00000000-0005-0000-0000-000049840000}"/>
    <cellStyle name="Normal 6 13 2 3" xfId="34244" xr:uid="{00000000-0005-0000-0000-00004A840000}"/>
    <cellStyle name="Normal 6 13 2 3 2" xfId="34245" xr:uid="{00000000-0005-0000-0000-00004B840000}"/>
    <cellStyle name="Normal 6 13 2 3 2 2" xfId="34246" xr:uid="{00000000-0005-0000-0000-00004C840000}"/>
    <cellStyle name="Normal 6 13 2 3 2 3" xfId="34247" xr:uid="{00000000-0005-0000-0000-00004D840000}"/>
    <cellStyle name="Normal 6 13 2 3 3" xfId="34248" xr:uid="{00000000-0005-0000-0000-00004E840000}"/>
    <cellStyle name="Normal 6 13 2 4" xfId="34249" xr:uid="{00000000-0005-0000-0000-00004F840000}"/>
    <cellStyle name="Normal 6 13 2 4 2" xfId="34250" xr:uid="{00000000-0005-0000-0000-000050840000}"/>
    <cellStyle name="Normal 6 13 2 4 3" xfId="34251" xr:uid="{00000000-0005-0000-0000-000051840000}"/>
    <cellStyle name="Normal 6 13 2 5" xfId="34252" xr:uid="{00000000-0005-0000-0000-000052840000}"/>
    <cellStyle name="Normal 6 13 2 5 2" xfId="34253" xr:uid="{00000000-0005-0000-0000-000053840000}"/>
    <cellStyle name="Normal 6 13 2 6" xfId="34254" xr:uid="{00000000-0005-0000-0000-000054840000}"/>
    <cellStyle name="Normal 6 13 2 7" xfId="34255" xr:uid="{00000000-0005-0000-0000-000055840000}"/>
    <cellStyle name="Normal 6 13 2 8" xfId="34256" xr:uid="{00000000-0005-0000-0000-000056840000}"/>
    <cellStyle name="Normal 6 13 2 9" xfId="34257" xr:uid="{00000000-0005-0000-0000-000057840000}"/>
    <cellStyle name="Normal 6 13 2_Age_Gender" xfId="34258" xr:uid="{00000000-0005-0000-0000-000058840000}"/>
    <cellStyle name="Normal 6 13 3" xfId="34259" xr:uid="{00000000-0005-0000-0000-000059840000}"/>
    <cellStyle name="Normal 6 13 3 2" xfId="34260" xr:uid="{00000000-0005-0000-0000-00005A840000}"/>
    <cellStyle name="Normal 6 13 3 2 2" xfId="34261" xr:uid="{00000000-0005-0000-0000-00005B840000}"/>
    <cellStyle name="Normal 6 13 3 2 2 2" xfId="34262" xr:uid="{00000000-0005-0000-0000-00005C840000}"/>
    <cellStyle name="Normal 6 13 3 2 2 3" xfId="34263" xr:uid="{00000000-0005-0000-0000-00005D840000}"/>
    <cellStyle name="Normal 6 13 3 2 3" xfId="34264" xr:uid="{00000000-0005-0000-0000-00005E840000}"/>
    <cellStyle name="Normal 6 13 3 3" xfId="34265" xr:uid="{00000000-0005-0000-0000-00005F840000}"/>
    <cellStyle name="Normal 6 13 3 3 2" xfId="34266" xr:uid="{00000000-0005-0000-0000-000060840000}"/>
    <cellStyle name="Normal 6 13 3 3 3" xfId="34267" xr:uid="{00000000-0005-0000-0000-000061840000}"/>
    <cellStyle name="Normal 6 13 3 4" xfId="34268" xr:uid="{00000000-0005-0000-0000-000062840000}"/>
    <cellStyle name="Normal 6 13 3 5" xfId="34269" xr:uid="{00000000-0005-0000-0000-000063840000}"/>
    <cellStyle name="Normal 6 13 3 6" xfId="34270" xr:uid="{00000000-0005-0000-0000-000064840000}"/>
    <cellStyle name="Normal 6 13 4" xfId="34271" xr:uid="{00000000-0005-0000-0000-000065840000}"/>
    <cellStyle name="Normal 6 13 4 2" xfId="34272" xr:uid="{00000000-0005-0000-0000-000066840000}"/>
    <cellStyle name="Normal 6 13 4 2 2" xfId="34273" xr:uid="{00000000-0005-0000-0000-000067840000}"/>
    <cellStyle name="Normal 6 13 4 2 3" xfId="34274" xr:uid="{00000000-0005-0000-0000-000068840000}"/>
    <cellStyle name="Normal 6 13 4 3" xfId="34275" xr:uid="{00000000-0005-0000-0000-000069840000}"/>
    <cellStyle name="Normal 6 13 4 4" xfId="34276" xr:uid="{00000000-0005-0000-0000-00006A840000}"/>
    <cellStyle name="Normal 6 13 4 5" xfId="34277" xr:uid="{00000000-0005-0000-0000-00006B840000}"/>
    <cellStyle name="Normal 6 13 5" xfId="34278" xr:uid="{00000000-0005-0000-0000-00006C840000}"/>
    <cellStyle name="Normal 6 13 5 2" xfId="34279" xr:uid="{00000000-0005-0000-0000-00006D840000}"/>
    <cellStyle name="Normal 6 13 5 2 2" xfId="34280" xr:uid="{00000000-0005-0000-0000-00006E840000}"/>
    <cellStyle name="Normal 6 13 5 2 3" xfId="34281" xr:uid="{00000000-0005-0000-0000-00006F840000}"/>
    <cellStyle name="Normal 6 13 5 3" xfId="34282" xr:uid="{00000000-0005-0000-0000-000070840000}"/>
    <cellStyle name="Normal 6 13 6" xfId="34283" xr:uid="{00000000-0005-0000-0000-000071840000}"/>
    <cellStyle name="Normal 6 13 6 2" xfId="34284" xr:uid="{00000000-0005-0000-0000-000072840000}"/>
    <cellStyle name="Normal 6 13 6 3" xfId="34285" xr:uid="{00000000-0005-0000-0000-000073840000}"/>
    <cellStyle name="Normal 6 13 7" xfId="34286" xr:uid="{00000000-0005-0000-0000-000074840000}"/>
    <cellStyle name="Normal 6 13 7 2" xfId="34287" xr:uid="{00000000-0005-0000-0000-000075840000}"/>
    <cellStyle name="Normal 6 13 8" xfId="34288" xr:uid="{00000000-0005-0000-0000-000076840000}"/>
    <cellStyle name="Normal 6 13 9" xfId="34289" xr:uid="{00000000-0005-0000-0000-000077840000}"/>
    <cellStyle name="Normal 6 13_Age_Gender" xfId="34290" xr:uid="{00000000-0005-0000-0000-000078840000}"/>
    <cellStyle name="Normal 6 14" xfId="488" xr:uid="{00000000-0005-0000-0000-000079840000}"/>
    <cellStyle name="Normal 6 14 10" xfId="34291" xr:uid="{00000000-0005-0000-0000-00007A840000}"/>
    <cellStyle name="Normal 6 14 11" xfId="34292" xr:uid="{00000000-0005-0000-0000-00007B840000}"/>
    <cellStyle name="Normal 6 14 12" xfId="34293" xr:uid="{00000000-0005-0000-0000-00007C840000}"/>
    <cellStyle name="Normal 6 14 2" xfId="34294" xr:uid="{00000000-0005-0000-0000-00007D840000}"/>
    <cellStyle name="Normal 6 14 2 10" xfId="34295" xr:uid="{00000000-0005-0000-0000-00007E840000}"/>
    <cellStyle name="Normal 6 14 2 2" xfId="34296" xr:uid="{00000000-0005-0000-0000-00007F840000}"/>
    <cellStyle name="Normal 6 14 2 2 2" xfId="34297" xr:uid="{00000000-0005-0000-0000-000080840000}"/>
    <cellStyle name="Normal 6 14 2 2 2 2" xfId="34298" xr:uid="{00000000-0005-0000-0000-000081840000}"/>
    <cellStyle name="Normal 6 14 2 2 2 2 2" xfId="34299" xr:uid="{00000000-0005-0000-0000-000082840000}"/>
    <cellStyle name="Normal 6 14 2 2 2 2 3" xfId="34300" xr:uid="{00000000-0005-0000-0000-000083840000}"/>
    <cellStyle name="Normal 6 14 2 2 2 3" xfId="34301" xr:uid="{00000000-0005-0000-0000-000084840000}"/>
    <cellStyle name="Normal 6 14 2 2 3" xfId="34302" xr:uid="{00000000-0005-0000-0000-000085840000}"/>
    <cellStyle name="Normal 6 14 2 2 3 2" xfId="34303" xr:uid="{00000000-0005-0000-0000-000086840000}"/>
    <cellStyle name="Normal 6 14 2 2 3 3" xfId="34304" xr:uid="{00000000-0005-0000-0000-000087840000}"/>
    <cellStyle name="Normal 6 14 2 2 4" xfId="34305" xr:uid="{00000000-0005-0000-0000-000088840000}"/>
    <cellStyle name="Normal 6 14 2 2 5" xfId="34306" xr:uid="{00000000-0005-0000-0000-000089840000}"/>
    <cellStyle name="Normal 6 14 2 2 6" xfId="34307" xr:uid="{00000000-0005-0000-0000-00008A840000}"/>
    <cellStyle name="Normal 6 14 2 3" xfId="34308" xr:uid="{00000000-0005-0000-0000-00008B840000}"/>
    <cellStyle name="Normal 6 14 2 3 2" xfId="34309" xr:uid="{00000000-0005-0000-0000-00008C840000}"/>
    <cellStyle name="Normal 6 14 2 3 2 2" xfId="34310" xr:uid="{00000000-0005-0000-0000-00008D840000}"/>
    <cellStyle name="Normal 6 14 2 3 2 3" xfId="34311" xr:uid="{00000000-0005-0000-0000-00008E840000}"/>
    <cellStyle name="Normal 6 14 2 3 3" xfId="34312" xr:uid="{00000000-0005-0000-0000-00008F840000}"/>
    <cellStyle name="Normal 6 14 2 4" xfId="34313" xr:uid="{00000000-0005-0000-0000-000090840000}"/>
    <cellStyle name="Normal 6 14 2 4 2" xfId="34314" xr:uid="{00000000-0005-0000-0000-000091840000}"/>
    <cellStyle name="Normal 6 14 2 4 3" xfId="34315" xr:uid="{00000000-0005-0000-0000-000092840000}"/>
    <cellStyle name="Normal 6 14 2 5" xfId="34316" xr:uid="{00000000-0005-0000-0000-000093840000}"/>
    <cellStyle name="Normal 6 14 2 5 2" xfId="34317" xr:uid="{00000000-0005-0000-0000-000094840000}"/>
    <cellStyle name="Normal 6 14 2 6" xfId="34318" xr:uid="{00000000-0005-0000-0000-000095840000}"/>
    <cellStyle name="Normal 6 14 2 7" xfId="34319" xr:uid="{00000000-0005-0000-0000-000096840000}"/>
    <cellStyle name="Normal 6 14 2 8" xfId="34320" xr:uid="{00000000-0005-0000-0000-000097840000}"/>
    <cellStyle name="Normal 6 14 2 9" xfId="34321" xr:uid="{00000000-0005-0000-0000-000098840000}"/>
    <cellStyle name="Normal 6 14 2_Age_Gender" xfId="34322" xr:uid="{00000000-0005-0000-0000-000099840000}"/>
    <cellStyle name="Normal 6 14 3" xfId="34323" xr:uid="{00000000-0005-0000-0000-00009A840000}"/>
    <cellStyle name="Normal 6 14 3 2" xfId="34324" xr:uid="{00000000-0005-0000-0000-00009B840000}"/>
    <cellStyle name="Normal 6 14 3 2 2" xfId="34325" xr:uid="{00000000-0005-0000-0000-00009C840000}"/>
    <cellStyle name="Normal 6 14 3 2 2 2" xfId="34326" xr:uid="{00000000-0005-0000-0000-00009D840000}"/>
    <cellStyle name="Normal 6 14 3 2 2 3" xfId="34327" xr:uid="{00000000-0005-0000-0000-00009E840000}"/>
    <cellStyle name="Normal 6 14 3 2 3" xfId="34328" xr:uid="{00000000-0005-0000-0000-00009F840000}"/>
    <cellStyle name="Normal 6 14 3 3" xfId="34329" xr:uid="{00000000-0005-0000-0000-0000A0840000}"/>
    <cellStyle name="Normal 6 14 3 3 2" xfId="34330" xr:uid="{00000000-0005-0000-0000-0000A1840000}"/>
    <cellStyle name="Normal 6 14 3 3 3" xfId="34331" xr:uid="{00000000-0005-0000-0000-0000A2840000}"/>
    <cellStyle name="Normal 6 14 3 4" xfId="34332" xr:uid="{00000000-0005-0000-0000-0000A3840000}"/>
    <cellStyle name="Normal 6 14 3 5" xfId="34333" xr:uid="{00000000-0005-0000-0000-0000A4840000}"/>
    <cellStyle name="Normal 6 14 3 6" xfId="34334" xr:uid="{00000000-0005-0000-0000-0000A5840000}"/>
    <cellStyle name="Normal 6 14 4" xfId="34335" xr:uid="{00000000-0005-0000-0000-0000A6840000}"/>
    <cellStyle name="Normal 6 14 4 2" xfId="34336" xr:uid="{00000000-0005-0000-0000-0000A7840000}"/>
    <cellStyle name="Normal 6 14 4 2 2" xfId="34337" xr:uid="{00000000-0005-0000-0000-0000A8840000}"/>
    <cellStyle name="Normal 6 14 4 2 3" xfId="34338" xr:uid="{00000000-0005-0000-0000-0000A9840000}"/>
    <cellStyle name="Normal 6 14 4 3" xfId="34339" xr:uid="{00000000-0005-0000-0000-0000AA840000}"/>
    <cellStyle name="Normal 6 14 4 4" xfId="34340" xr:uid="{00000000-0005-0000-0000-0000AB840000}"/>
    <cellStyle name="Normal 6 14 4 5" xfId="34341" xr:uid="{00000000-0005-0000-0000-0000AC840000}"/>
    <cellStyle name="Normal 6 14 5" xfId="34342" xr:uid="{00000000-0005-0000-0000-0000AD840000}"/>
    <cellStyle name="Normal 6 14 5 2" xfId="34343" xr:uid="{00000000-0005-0000-0000-0000AE840000}"/>
    <cellStyle name="Normal 6 14 5 2 2" xfId="34344" xr:uid="{00000000-0005-0000-0000-0000AF840000}"/>
    <cellStyle name="Normal 6 14 5 2 3" xfId="34345" xr:uid="{00000000-0005-0000-0000-0000B0840000}"/>
    <cellStyle name="Normal 6 14 5 3" xfId="34346" xr:uid="{00000000-0005-0000-0000-0000B1840000}"/>
    <cellStyle name="Normal 6 14 6" xfId="34347" xr:uid="{00000000-0005-0000-0000-0000B2840000}"/>
    <cellStyle name="Normal 6 14 6 2" xfId="34348" xr:uid="{00000000-0005-0000-0000-0000B3840000}"/>
    <cellStyle name="Normal 6 14 6 3" xfId="34349" xr:uid="{00000000-0005-0000-0000-0000B4840000}"/>
    <cellStyle name="Normal 6 14 7" xfId="34350" xr:uid="{00000000-0005-0000-0000-0000B5840000}"/>
    <cellStyle name="Normal 6 14 7 2" xfId="34351" xr:uid="{00000000-0005-0000-0000-0000B6840000}"/>
    <cellStyle name="Normal 6 14 8" xfId="34352" xr:uid="{00000000-0005-0000-0000-0000B7840000}"/>
    <cellStyle name="Normal 6 14 9" xfId="34353" xr:uid="{00000000-0005-0000-0000-0000B8840000}"/>
    <cellStyle name="Normal 6 14_Age_Gender" xfId="34354" xr:uid="{00000000-0005-0000-0000-0000B9840000}"/>
    <cellStyle name="Normal 6 15" xfId="489" xr:uid="{00000000-0005-0000-0000-0000BA840000}"/>
    <cellStyle name="Normal 6 15 10" xfId="34355" xr:uid="{00000000-0005-0000-0000-0000BB840000}"/>
    <cellStyle name="Normal 6 15 11" xfId="34356" xr:uid="{00000000-0005-0000-0000-0000BC840000}"/>
    <cellStyle name="Normal 6 15 12" xfId="34357" xr:uid="{00000000-0005-0000-0000-0000BD840000}"/>
    <cellStyle name="Normal 6 15 2" xfId="34358" xr:uid="{00000000-0005-0000-0000-0000BE840000}"/>
    <cellStyle name="Normal 6 15 2 10" xfId="34359" xr:uid="{00000000-0005-0000-0000-0000BF840000}"/>
    <cellStyle name="Normal 6 15 2 2" xfId="34360" xr:uid="{00000000-0005-0000-0000-0000C0840000}"/>
    <cellStyle name="Normal 6 15 2 2 2" xfId="34361" xr:uid="{00000000-0005-0000-0000-0000C1840000}"/>
    <cellStyle name="Normal 6 15 2 2 2 2" xfId="34362" xr:uid="{00000000-0005-0000-0000-0000C2840000}"/>
    <cellStyle name="Normal 6 15 2 2 2 2 2" xfId="34363" xr:uid="{00000000-0005-0000-0000-0000C3840000}"/>
    <cellStyle name="Normal 6 15 2 2 2 2 3" xfId="34364" xr:uid="{00000000-0005-0000-0000-0000C4840000}"/>
    <cellStyle name="Normal 6 15 2 2 2 3" xfId="34365" xr:uid="{00000000-0005-0000-0000-0000C5840000}"/>
    <cellStyle name="Normal 6 15 2 2 3" xfId="34366" xr:uid="{00000000-0005-0000-0000-0000C6840000}"/>
    <cellStyle name="Normal 6 15 2 2 3 2" xfId="34367" xr:uid="{00000000-0005-0000-0000-0000C7840000}"/>
    <cellStyle name="Normal 6 15 2 2 3 3" xfId="34368" xr:uid="{00000000-0005-0000-0000-0000C8840000}"/>
    <cellStyle name="Normal 6 15 2 2 4" xfId="34369" xr:uid="{00000000-0005-0000-0000-0000C9840000}"/>
    <cellStyle name="Normal 6 15 2 2 5" xfId="34370" xr:uid="{00000000-0005-0000-0000-0000CA840000}"/>
    <cellStyle name="Normal 6 15 2 2 6" xfId="34371" xr:uid="{00000000-0005-0000-0000-0000CB840000}"/>
    <cellStyle name="Normal 6 15 2 3" xfId="34372" xr:uid="{00000000-0005-0000-0000-0000CC840000}"/>
    <cellStyle name="Normal 6 15 2 3 2" xfId="34373" xr:uid="{00000000-0005-0000-0000-0000CD840000}"/>
    <cellStyle name="Normal 6 15 2 3 2 2" xfId="34374" xr:uid="{00000000-0005-0000-0000-0000CE840000}"/>
    <cellStyle name="Normal 6 15 2 3 2 3" xfId="34375" xr:uid="{00000000-0005-0000-0000-0000CF840000}"/>
    <cellStyle name="Normal 6 15 2 3 3" xfId="34376" xr:uid="{00000000-0005-0000-0000-0000D0840000}"/>
    <cellStyle name="Normal 6 15 2 4" xfId="34377" xr:uid="{00000000-0005-0000-0000-0000D1840000}"/>
    <cellStyle name="Normal 6 15 2 4 2" xfId="34378" xr:uid="{00000000-0005-0000-0000-0000D2840000}"/>
    <cellStyle name="Normal 6 15 2 4 3" xfId="34379" xr:uid="{00000000-0005-0000-0000-0000D3840000}"/>
    <cellStyle name="Normal 6 15 2 5" xfId="34380" xr:uid="{00000000-0005-0000-0000-0000D4840000}"/>
    <cellStyle name="Normal 6 15 2 5 2" xfId="34381" xr:uid="{00000000-0005-0000-0000-0000D5840000}"/>
    <cellStyle name="Normal 6 15 2 6" xfId="34382" xr:uid="{00000000-0005-0000-0000-0000D6840000}"/>
    <cellStyle name="Normal 6 15 2 7" xfId="34383" xr:uid="{00000000-0005-0000-0000-0000D7840000}"/>
    <cellStyle name="Normal 6 15 2 8" xfId="34384" xr:uid="{00000000-0005-0000-0000-0000D8840000}"/>
    <cellStyle name="Normal 6 15 2 9" xfId="34385" xr:uid="{00000000-0005-0000-0000-0000D9840000}"/>
    <cellStyle name="Normal 6 15 2_Age_Gender" xfId="34386" xr:uid="{00000000-0005-0000-0000-0000DA840000}"/>
    <cellStyle name="Normal 6 15 3" xfId="34387" xr:uid="{00000000-0005-0000-0000-0000DB840000}"/>
    <cellStyle name="Normal 6 15 3 2" xfId="34388" xr:uid="{00000000-0005-0000-0000-0000DC840000}"/>
    <cellStyle name="Normal 6 15 3 2 2" xfId="34389" xr:uid="{00000000-0005-0000-0000-0000DD840000}"/>
    <cellStyle name="Normal 6 15 3 2 2 2" xfId="34390" xr:uid="{00000000-0005-0000-0000-0000DE840000}"/>
    <cellStyle name="Normal 6 15 3 2 2 3" xfId="34391" xr:uid="{00000000-0005-0000-0000-0000DF840000}"/>
    <cellStyle name="Normal 6 15 3 2 3" xfId="34392" xr:uid="{00000000-0005-0000-0000-0000E0840000}"/>
    <cellStyle name="Normal 6 15 3 3" xfId="34393" xr:uid="{00000000-0005-0000-0000-0000E1840000}"/>
    <cellStyle name="Normal 6 15 3 3 2" xfId="34394" xr:uid="{00000000-0005-0000-0000-0000E2840000}"/>
    <cellStyle name="Normal 6 15 3 3 3" xfId="34395" xr:uid="{00000000-0005-0000-0000-0000E3840000}"/>
    <cellStyle name="Normal 6 15 3 4" xfId="34396" xr:uid="{00000000-0005-0000-0000-0000E4840000}"/>
    <cellStyle name="Normal 6 15 3 5" xfId="34397" xr:uid="{00000000-0005-0000-0000-0000E5840000}"/>
    <cellStyle name="Normal 6 15 3 6" xfId="34398" xr:uid="{00000000-0005-0000-0000-0000E6840000}"/>
    <cellStyle name="Normal 6 15 4" xfId="34399" xr:uid="{00000000-0005-0000-0000-0000E7840000}"/>
    <cellStyle name="Normal 6 15 4 2" xfId="34400" xr:uid="{00000000-0005-0000-0000-0000E8840000}"/>
    <cellStyle name="Normal 6 15 4 2 2" xfId="34401" xr:uid="{00000000-0005-0000-0000-0000E9840000}"/>
    <cellStyle name="Normal 6 15 4 2 3" xfId="34402" xr:uid="{00000000-0005-0000-0000-0000EA840000}"/>
    <cellStyle name="Normal 6 15 4 3" xfId="34403" xr:uid="{00000000-0005-0000-0000-0000EB840000}"/>
    <cellStyle name="Normal 6 15 4 4" xfId="34404" xr:uid="{00000000-0005-0000-0000-0000EC840000}"/>
    <cellStyle name="Normal 6 15 4 5" xfId="34405" xr:uid="{00000000-0005-0000-0000-0000ED840000}"/>
    <cellStyle name="Normal 6 15 5" xfId="34406" xr:uid="{00000000-0005-0000-0000-0000EE840000}"/>
    <cellStyle name="Normal 6 15 5 2" xfId="34407" xr:uid="{00000000-0005-0000-0000-0000EF840000}"/>
    <cellStyle name="Normal 6 15 5 2 2" xfId="34408" xr:uid="{00000000-0005-0000-0000-0000F0840000}"/>
    <cellStyle name="Normal 6 15 5 2 3" xfId="34409" xr:uid="{00000000-0005-0000-0000-0000F1840000}"/>
    <cellStyle name="Normal 6 15 5 3" xfId="34410" xr:uid="{00000000-0005-0000-0000-0000F2840000}"/>
    <cellStyle name="Normal 6 15 6" xfId="34411" xr:uid="{00000000-0005-0000-0000-0000F3840000}"/>
    <cellStyle name="Normal 6 15 6 2" xfId="34412" xr:uid="{00000000-0005-0000-0000-0000F4840000}"/>
    <cellStyle name="Normal 6 15 6 3" xfId="34413" xr:uid="{00000000-0005-0000-0000-0000F5840000}"/>
    <cellStyle name="Normal 6 15 7" xfId="34414" xr:uid="{00000000-0005-0000-0000-0000F6840000}"/>
    <cellStyle name="Normal 6 15 7 2" xfId="34415" xr:uid="{00000000-0005-0000-0000-0000F7840000}"/>
    <cellStyle name="Normal 6 15 8" xfId="34416" xr:uid="{00000000-0005-0000-0000-0000F8840000}"/>
    <cellStyle name="Normal 6 15 9" xfId="34417" xr:uid="{00000000-0005-0000-0000-0000F9840000}"/>
    <cellStyle name="Normal 6 15_Age_Gender" xfId="34418" xr:uid="{00000000-0005-0000-0000-0000FA840000}"/>
    <cellStyle name="Normal 6 16" xfId="490" xr:uid="{00000000-0005-0000-0000-0000FB840000}"/>
    <cellStyle name="Normal 6 16 2" xfId="34419" xr:uid="{00000000-0005-0000-0000-0000FC840000}"/>
    <cellStyle name="Normal 6 16 3" xfId="34420" xr:uid="{00000000-0005-0000-0000-0000FD840000}"/>
    <cellStyle name="Normal 6 16 4" xfId="34421" xr:uid="{00000000-0005-0000-0000-0000FE840000}"/>
    <cellStyle name="Normal 6 16 5" xfId="34422" xr:uid="{00000000-0005-0000-0000-0000FF840000}"/>
    <cellStyle name="Normal 6 17" xfId="609" xr:uid="{00000000-0005-0000-0000-000000850000}"/>
    <cellStyle name="Normal 6 17 2" xfId="34423" xr:uid="{00000000-0005-0000-0000-000001850000}"/>
    <cellStyle name="Normal 6 17 3" xfId="34424" xr:uid="{00000000-0005-0000-0000-000002850000}"/>
    <cellStyle name="Normal 6 17 4" xfId="34425" xr:uid="{00000000-0005-0000-0000-000003850000}"/>
    <cellStyle name="Normal 6 17 5" xfId="34426" xr:uid="{00000000-0005-0000-0000-000004850000}"/>
    <cellStyle name="Normal 6 18" xfId="34427" xr:uid="{00000000-0005-0000-0000-000005850000}"/>
    <cellStyle name="Normal 6 18 10" xfId="34428" xr:uid="{00000000-0005-0000-0000-000006850000}"/>
    <cellStyle name="Normal 6 18 2" xfId="34429" xr:uid="{00000000-0005-0000-0000-000007850000}"/>
    <cellStyle name="Normal 6 18 2 2" xfId="34430" xr:uid="{00000000-0005-0000-0000-000008850000}"/>
    <cellStyle name="Normal 6 18 2 2 2" xfId="34431" xr:uid="{00000000-0005-0000-0000-000009850000}"/>
    <cellStyle name="Normal 6 18 2 2 2 2" xfId="34432" xr:uid="{00000000-0005-0000-0000-00000A850000}"/>
    <cellStyle name="Normal 6 18 2 2 2 3" xfId="34433" xr:uid="{00000000-0005-0000-0000-00000B850000}"/>
    <cellStyle name="Normal 6 18 2 2 3" xfId="34434" xr:uid="{00000000-0005-0000-0000-00000C850000}"/>
    <cellStyle name="Normal 6 18 2 3" xfId="34435" xr:uid="{00000000-0005-0000-0000-00000D850000}"/>
    <cellStyle name="Normal 6 18 2 3 2" xfId="34436" xr:uid="{00000000-0005-0000-0000-00000E850000}"/>
    <cellStyle name="Normal 6 18 2 3 3" xfId="34437" xr:uid="{00000000-0005-0000-0000-00000F850000}"/>
    <cellStyle name="Normal 6 18 2 4" xfId="34438" xr:uid="{00000000-0005-0000-0000-000010850000}"/>
    <cellStyle name="Normal 6 18 2 5" xfId="34439" xr:uid="{00000000-0005-0000-0000-000011850000}"/>
    <cellStyle name="Normal 6 18 2 6" xfId="34440" xr:uid="{00000000-0005-0000-0000-000012850000}"/>
    <cellStyle name="Normal 6 18 3" xfId="34441" xr:uid="{00000000-0005-0000-0000-000013850000}"/>
    <cellStyle name="Normal 6 18 3 2" xfId="34442" xr:uid="{00000000-0005-0000-0000-000014850000}"/>
    <cellStyle name="Normal 6 18 3 2 2" xfId="34443" xr:uid="{00000000-0005-0000-0000-000015850000}"/>
    <cellStyle name="Normal 6 18 3 2 3" xfId="34444" xr:uid="{00000000-0005-0000-0000-000016850000}"/>
    <cellStyle name="Normal 6 18 3 3" xfId="34445" xr:uid="{00000000-0005-0000-0000-000017850000}"/>
    <cellStyle name="Normal 6 18 4" xfId="34446" xr:uid="{00000000-0005-0000-0000-000018850000}"/>
    <cellStyle name="Normal 6 18 4 2" xfId="34447" xr:uid="{00000000-0005-0000-0000-000019850000}"/>
    <cellStyle name="Normal 6 18 4 3" xfId="34448" xr:uid="{00000000-0005-0000-0000-00001A850000}"/>
    <cellStyle name="Normal 6 18 5" xfId="34449" xr:uid="{00000000-0005-0000-0000-00001B850000}"/>
    <cellStyle name="Normal 6 18 5 2" xfId="34450" xr:uid="{00000000-0005-0000-0000-00001C850000}"/>
    <cellStyle name="Normal 6 18 6" xfId="34451" xr:uid="{00000000-0005-0000-0000-00001D850000}"/>
    <cellStyle name="Normal 6 18 7" xfId="34452" xr:uid="{00000000-0005-0000-0000-00001E850000}"/>
    <cellStyle name="Normal 6 18 8" xfId="34453" xr:uid="{00000000-0005-0000-0000-00001F850000}"/>
    <cellStyle name="Normal 6 18 9" xfId="34454" xr:uid="{00000000-0005-0000-0000-000020850000}"/>
    <cellStyle name="Normal 6 18_Age_Gender" xfId="34455" xr:uid="{00000000-0005-0000-0000-000021850000}"/>
    <cellStyle name="Normal 6 19" xfId="34456" xr:uid="{00000000-0005-0000-0000-000022850000}"/>
    <cellStyle name="Normal 6 19 2" xfId="34457" xr:uid="{00000000-0005-0000-0000-000023850000}"/>
    <cellStyle name="Normal 6 19 2 2" xfId="34458" xr:uid="{00000000-0005-0000-0000-000024850000}"/>
    <cellStyle name="Normal 6 19 2 2 2" xfId="34459" xr:uid="{00000000-0005-0000-0000-000025850000}"/>
    <cellStyle name="Normal 6 19 2 2 3" xfId="34460" xr:uid="{00000000-0005-0000-0000-000026850000}"/>
    <cellStyle name="Normal 6 19 2 3" xfId="34461" xr:uid="{00000000-0005-0000-0000-000027850000}"/>
    <cellStyle name="Normal 6 19 3" xfId="34462" xr:uid="{00000000-0005-0000-0000-000028850000}"/>
    <cellStyle name="Normal 6 19 3 2" xfId="34463" xr:uid="{00000000-0005-0000-0000-000029850000}"/>
    <cellStyle name="Normal 6 19 3 3" xfId="34464" xr:uid="{00000000-0005-0000-0000-00002A850000}"/>
    <cellStyle name="Normal 6 19 4" xfId="34465" xr:uid="{00000000-0005-0000-0000-00002B850000}"/>
    <cellStyle name="Normal 6 19 5" xfId="34466" xr:uid="{00000000-0005-0000-0000-00002C850000}"/>
    <cellStyle name="Normal 6 19 6" xfId="34467" xr:uid="{00000000-0005-0000-0000-00002D850000}"/>
    <cellStyle name="Normal 6 2" xfId="491" xr:uid="{00000000-0005-0000-0000-00002E850000}"/>
    <cellStyle name="Normal 6 2 10" xfId="34468" xr:uid="{00000000-0005-0000-0000-00002F850000}"/>
    <cellStyle name="Normal 6 2 10 2" xfId="34469" xr:uid="{00000000-0005-0000-0000-000030850000}"/>
    <cellStyle name="Normal 6 2 10 2 2" xfId="34470" xr:uid="{00000000-0005-0000-0000-000031850000}"/>
    <cellStyle name="Normal 6 2 10 2 3" xfId="34471" xr:uid="{00000000-0005-0000-0000-000032850000}"/>
    <cellStyle name="Normal 6 2 10 3" xfId="34472" xr:uid="{00000000-0005-0000-0000-000033850000}"/>
    <cellStyle name="Normal 6 2 11" xfId="34473" xr:uid="{00000000-0005-0000-0000-000034850000}"/>
    <cellStyle name="Normal 6 2 11 2" xfId="34474" xr:uid="{00000000-0005-0000-0000-000035850000}"/>
    <cellStyle name="Normal 6 2 11 2 2" xfId="34475" xr:uid="{00000000-0005-0000-0000-000036850000}"/>
    <cellStyle name="Normal 6 2 11 2 3" xfId="34476" xr:uid="{00000000-0005-0000-0000-000037850000}"/>
    <cellStyle name="Normal 6 2 11 3" xfId="34477" xr:uid="{00000000-0005-0000-0000-000038850000}"/>
    <cellStyle name="Normal 6 2 12" xfId="34478" xr:uid="{00000000-0005-0000-0000-000039850000}"/>
    <cellStyle name="Normal 6 2 12 2" xfId="34479" xr:uid="{00000000-0005-0000-0000-00003A850000}"/>
    <cellStyle name="Normal 6 2 12 3" xfId="34480" xr:uid="{00000000-0005-0000-0000-00003B850000}"/>
    <cellStyle name="Normal 6 2 13" xfId="34481" xr:uid="{00000000-0005-0000-0000-00003C850000}"/>
    <cellStyle name="Normal 6 2 13 2" xfId="34482" xr:uid="{00000000-0005-0000-0000-00003D850000}"/>
    <cellStyle name="Normal 6 2 13 3" xfId="34483" xr:uid="{00000000-0005-0000-0000-00003E850000}"/>
    <cellStyle name="Normal 6 2 14" xfId="34484" xr:uid="{00000000-0005-0000-0000-00003F850000}"/>
    <cellStyle name="Normal 6 2 14 2" xfId="34485" xr:uid="{00000000-0005-0000-0000-000040850000}"/>
    <cellStyle name="Normal 6 2 14 3" xfId="34486" xr:uid="{00000000-0005-0000-0000-000041850000}"/>
    <cellStyle name="Normal 6 2 15" xfId="34487" xr:uid="{00000000-0005-0000-0000-000042850000}"/>
    <cellStyle name="Normal 6 2 15 2" xfId="34488" xr:uid="{00000000-0005-0000-0000-000043850000}"/>
    <cellStyle name="Normal 6 2 15 3" xfId="34489" xr:uid="{00000000-0005-0000-0000-000044850000}"/>
    <cellStyle name="Normal 6 2 16" xfId="34490" xr:uid="{00000000-0005-0000-0000-000045850000}"/>
    <cellStyle name="Normal 6 2 16 2" xfId="34491" xr:uid="{00000000-0005-0000-0000-000046850000}"/>
    <cellStyle name="Normal 6 2 17" xfId="34492" xr:uid="{00000000-0005-0000-0000-000047850000}"/>
    <cellStyle name="Normal 6 2 18" xfId="34493" xr:uid="{00000000-0005-0000-0000-000048850000}"/>
    <cellStyle name="Normal 6 2 19" xfId="34494" xr:uid="{00000000-0005-0000-0000-000049850000}"/>
    <cellStyle name="Normal 6 2 2" xfId="34495" xr:uid="{00000000-0005-0000-0000-00004A850000}"/>
    <cellStyle name="Normal 6 2 2 10" xfId="34496" xr:uid="{00000000-0005-0000-0000-00004B850000}"/>
    <cellStyle name="Normal 6 2 2 2" xfId="34497" xr:uid="{00000000-0005-0000-0000-00004C850000}"/>
    <cellStyle name="Normal 6 2 2 2 2" xfId="34498" xr:uid="{00000000-0005-0000-0000-00004D850000}"/>
    <cellStyle name="Normal 6 2 2 2 2 2" xfId="34499" xr:uid="{00000000-0005-0000-0000-00004E850000}"/>
    <cellStyle name="Normal 6 2 2 2 2 2 2" xfId="34500" xr:uid="{00000000-0005-0000-0000-00004F850000}"/>
    <cellStyle name="Normal 6 2 2 2 2 2 3" xfId="34501" xr:uid="{00000000-0005-0000-0000-000050850000}"/>
    <cellStyle name="Normal 6 2 2 2 2 3" xfId="34502" xr:uid="{00000000-0005-0000-0000-000051850000}"/>
    <cellStyle name="Normal 6 2 2 2 3" xfId="34503" xr:uid="{00000000-0005-0000-0000-000052850000}"/>
    <cellStyle name="Normal 6 2 2 2 3 2" xfId="34504" xr:uid="{00000000-0005-0000-0000-000053850000}"/>
    <cellStyle name="Normal 6 2 2 2 3 3" xfId="34505" xr:uid="{00000000-0005-0000-0000-000054850000}"/>
    <cellStyle name="Normal 6 2 2 2 4" xfId="34506" xr:uid="{00000000-0005-0000-0000-000055850000}"/>
    <cellStyle name="Normal 6 2 2 2 5" xfId="34507" xr:uid="{00000000-0005-0000-0000-000056850000}"/>
    <cellStyle name="Normal 6 2 2 2 6" xfId="34508" xr:uid="{00000000-0005-0000-0000-000057850000}"/>
    <cellStyle name="Normal 6 2 2 3" xfId="34509" xr:uid="{00000000-0005-0000-0000-000058850000}"/>
    <cellStyle name="Normal 6 2 2 3 2" xfId="34510" xr:uid="{00000000-0005-0000-0000-000059850000}"/>
    <cellStyle name="Normal 6 2 2 3 2 2" xfId="34511" xr:uid="{00000000-0005-0000-0000-00005A850000}"/>
    <cellStyle name="Normal 6 2 2 3 2 3" xfId="34512" xr:uid="{00000000-0005-0000-0000-00005B850000}"/>
    <cellStyle name="Normal 6 2 2 3 3" xfId="34513" xr:uid="{00000000-0005-0000-0000-00005C850000}"/>
    <cellStyle name="Normal 6 2 2 4" xfId="34514" xr:uid="{00000000-0005-0000-0000-00005D850000}"/>
    <cellStyle name="Normal 6 2 2 4 2" xfId="34515" xr:uid="{00000000-0005-0000-0000-00005E850000}"/>
    <cellStyle name="Normal 6 2 2 4 3" xfId="34516" xr:uid="{00000000-0005-0000-0000-00005F850000}"/>
    <cellStyle name="Normal 6 2 2 5" xfId="34517" xr:uid="{00000000-0005-0000-0000-000060850000}"/>
    <cellStyle name="Normal 6 2 2 5 2" xfId="34518" xr:uid="{00000000-0005-0000-0000-000061850000}"/>
    <cellStyle name="Normal 6 2 2 6" xfId="34519" xr:uid="{00000000-0005-0000-0000-000062850000}"/>
    <cellStyle name="Normal 6 2 2 7" xfId="34520" xr:uid="{00000000-0005-0000-0000-000063850000}"/>
    <cellStyle name="Normal 6 2 2 8" xfId="34521" xr:uid="{00000000-0005-0000-0000-000064850000}"/>
    <cellStyle name="Normal 6 2 2 9" xfId="34522" xr:uid="{00000000-0005-0000-0000-000065850000}"/>
    <cellStyle name="Normal 6 2 2_Age_Gender" xfId="34523" xr:uid="{00000000-0005-0000-0000-000066850000}"/>
    <cellStyle name="Normal 6 2 20" xfId="34524" xr:uid="{00000000-0005-0000-0000-000067850000}"/>
    <cellStyle name="Normal 6 2 21" xfId="34525" xr:uid="{00000000-0005-0000-0000-000068850000}"/>
    <cellStyle name="Normal 6 2 22" xfId="34526" xr:uid="{00000000-0005-0000-0000-000069850000}"/>
    <cellStyle name="Normal 6 2 3" xfId="34527" xr:uid="{00000000-0005-0000-0000-00006A850000}"/>
    <cellStyle name="Normal 6 2 3 2" xfId="34528" xr:uid="{00000000-0005-0000-0000-00006B850000}"/>
    <cellStyle name="Normal 6 2 3 2 2" xfId="34529" xr:uid="{00000000-0005-0000-0000-00006C850000}"/>
    <cellStyle name="Normal 6 2 3 2 2 2" xfId="34530" xr:uid="{00000000-0005-0000-0000-00006D850000}"/>
    <cellStyle name="Normal 6 2 3 2 2 3" xfId="34531" xr:uid="{00000000-0005-0000-0000-00006E850000}"/>
    <cellStyle name="Normal 6 2 3 2 3" xfId="34532" xr:uid="{00000000-0005-0000-0000-00006F850000}"/>
    <cellStyle name="Normal 6 2 3 3" xfId="34533" xr:uid="{00000000-0005-0000-0000-000070850000}"/>
    <cellStyle name="Normal 6 2 3 3 2" xfId="34534" xr:uid="{00000000-0005-0000-0000-000071850000}"/>
    <cellStyle name="Normal 6 2 3 3 3" xfId="34535" xr:uid="{00000000-0005-0000-0000-000072850000}"/>
    <cellStyle name="Normal 6 2 3 4" xfId="34536" xr:uid="{00000000-0005-0000-0000-000073850000}"/>
    <cellStyle name="Normal 6 2 3 5" xfId="34537" xr:uid="{00000000-0005-0000-0000-000074850000}"/>
    <cellStyle name="Normal 6 2 3 6" xfId="34538" xr:uid="{00000000-0005-0000-0000-000075850000}"/>
    <cellStyle name="Normal 6 2 4" xfId="34539" xr:uid="{00000000-0005-0000-0000-000076850000}"/>
    <cellStyle name="Normal 6 2 4 2" xfId="34540" xr:uid="{00000000-0005-0000-0000-000077850000}"/>
    <cellStyle name="Normal 6 2 4 2 2" xfId="34541" xr:uid="{00000000-0005-0000-0000-000078850000}"/>
    <cellStyle name="Normal 6 2 4 2 2 2" xfId="34542" xr:uid="{00000000-0005-0000-0000-000079850000}"/>
    <cellStyle name="Normal 6 2 4 2 2 3" xfId="34543" xr:uid="{00000000-0005-0000-0000-00007A850000}"/>
    <cellStyle name="Normal 6 2 4 2 3" xfId="34544" xr:uid="{00000000-0005-0000-0000-00007B850000}"/>
    <cellStyle name="Normal 6 2 4 3" xfId="34545" xr:uid="{00000000-0005-0000-0000-00007C850000}"/>
    <cellStyle name="Normal 6 2 4 3 2" xfId="34546" xr:uid="{00000000-0005-0000-0000-00007D850000}"/>
    <cellStyle name="Normal 6 2 4 3 3" xfId="34547" xr:uid="{00000000-0005-0000-0000-00007E850000}"/>
    <cellStyle name="Normal 6 2 4 4" xfId="34548" xr:uid="{00000000-0005-0000-0000-00007F850000}"/>
    <cellStyle name="Normal 6 2 4 5" xfId="34549" xr:uid="{00000000-0005-0000-0000-000080850000}"/>
    <cellStyle name="Normal 6 2 4 6" xfId="34550" xr:uid="{00000000-0005-0000-0000-000081850000}"/>
    <cellStyle name="Normal 6 2 5" xfId="34551" xr:uid="{00000000-0005-0000-0000-000082850000}"/>
    <cellStyle name="Normal 6 2 5 2" xfId="34552" xr:uid="{00000000-0005-0000-0000-000083850000}"/>
    <cellStyle name="Normal 6 2 5 2 2" xfId="34553" xr:uid="{00000000-0005-0000-0000-000084850000}"/>
    <cellStyle name="Normal 6 2 5 2 3" xfId="34554" xr:uid="{00000000-0005-0000-0000-000085850000}"/>
    <cellStyle name="Normal 6 2 5 3" xfId="34555" xr:uid="{00000000-0005-0000-0000-000086850000}"/>
    <cellStyle name="Normal 6 2 6" xfId="34556" xr:uid="{00000000-0005-0000-0000-000087850000}"/>
    <cellStyle name="Normal 6 2 6 2" xfId="34557" xr:uid="{00000000-0005-0000-0000-000088850000}"/>
    <cellStyle name="Normal 6 2 6 2 2" xfId="34558" xr:uid="{00000000-0005-0000-0000-000089850000}"/>
    <cellStyle name="Normal 6 2 6 2 3" xfId="34559" xr:uid="{00000000-0005-0000-0000-00008A850000}"/>
    <cellStyle name="Normal 6 2 6 3" xfId="34560" xr:uid="{00000000-0005-0000-0000-00008B850000}"/>
    <cellStyle name="Normal 6 2 7" xfId="34561" xr:uid="{00000000-0005-0000-0000-00008C850000}"/>
    <cellStyle name="Normal 6 2 7 2" xfId="34562" xr:uid="{00000000-0005-0000-0000-00008D850000}"/>
    <cellStyle name="Normal 6 2 7 2 2" xfId="34563" xr:uid="{00000000-0005-0000-0000-00008E850000}"/>
    <cellStyle name="Normal 6 2 7 2 3" xfId="34564" xr:uid="{00000000-0005-0000-0000-00008F850000}"/>
    <cellStyle name="Normal 6 2 7 3" xfId="34565" xr:uid="{00000000-0005-0000-0000-000090850000}"/>
    <cellStyle name="Normal 6 2 8" xfId="34566" xr:uid="{00000000-0005-0000-0000-000091850000}"/>
    <cellStyle name="Normal 6 2 8 2" xfId="34567" xr:uid="{00000000-0005-0000-0000-000092850000}"/>
    <cellStyle name="Normal 6 2 8 2 2" xfId="34568" xr:uid="{00000000-0005-0000-0000-000093850000}"/>
    <cellStyle name="Normal 6 2 8 2 3" xfId="34569" xr:uid="{00000000-0005-0000-0000-000094850000}"/>
    <cellStyle name="Normal 6 2 8 3" xfId="34570" xr:uid="{00000000-0005-0000-0000-000095850000}"/>
    <cellStyle name="Normal 6 2 9" xfId="34571" xr:uid="{00000000-0005-0000-0000-000096850000}"/>
    <cellStyle name="Normal 6 2 9 2" xfId="34572" xr:uid="{00000000-0005-0000-0000-000097850000}"/>
    <cellStyle name="Normal 6 2 9 2 2" xfId="34573" xr:uid="{00000000-0005-0000-0000-000098850000}"/>
    <cellStyle name="Normal 6 2 9 2 3" xfId="34574" xr:uid="{00000000-0005-0000-0000-000099850000}"/>
    <cellStyle name="Normal 6 2 9 3" xfId="34575" xr:uid="{00000000-0005-0000-0000-00009A850000}"/>
    <cellStyle name="Normal 6 2_Age_Gender" xfId="34576" xr:uid="{00000000-0005-0000-0000-00009B850000}"/>
    <cellStyle name="Normal 6 20" xfId="34577" xr:uid="{00000000-0005-0000-0000-00009C850000}"/>
    <cellStyle name="Normal 6 20 2" xfId="34578" xr:uid="{00000000-0005-0000-0000-00009D850000}"/>
    <cellStyle name="Normal 6 20 2 2" xfId="34579" xr:uid="{00000000-0005-0000-0000-00009E850000}"/>
    <cellStyle name="Normal 6 20 2 2 2" xfId="34580" xr:uid="{00000000-0005-0000-0000-00009F850000}"/>
    <cellStyle name="Normal 6 20 2 2 3" xfId="34581" xr:uid="{00000000-0005-0000-0000-0000A0850000}"/>
    <cellStyle name="Normal 6 20 2 3" xfId="34582" xr:uid="{00000000-0005-0000-0000-0000A1850000}"/>
    <cellStyle name="Normal 6 20 3" xfId="34583" xr:uid="{00000000-0005-0000-0000-0000A2850000}"/>
    <cellStyle name="Normal 6 20 3 2" xfId="34584" xr:uid="{00000000-0005-0000-0000-0000A3850000}"/>
    <cellStyle name="Normal 6 20 3 3" xfId="34585" xr:uid="{00000000-0005-0000-0000-0000A4850000}"/>
    <cellStyle name="Normal 6 20 4" xfId="34586" xr:uid="{00000000-0005-0000-0000-0000A5850000}"/>
    <cellStyle name="Normal 6 20 5" xfId="34587" xr:uid="{00000000-0005-0000-0000-0000A6850000}"/>
    <cellStyle name="Normal 6 20 6" xfId="34588" xr:uid="{00000000-0005-0000-0000-0000A7850000}"/>
    <cellStyle name="Normal 6 21" xfId="34589" xr:uid="{00000000-0005-0000-0000-0000A8850000}"/>
    <cellStyle name="Normal 6 21 2" xfId="34590" xr:uid="{00000000-0005-0000-0000-0000A9850000}"/>
    <cellStyle name="Normal 6 21 2 2" xfId="34591" xr:uid="{00000000-0005-0000-0000-0000AA850000}"/>
    <cellStyle name="Normal 6 21 2 3" xfId="34592" xr:uid="{00000000-0005-0000-0000-0000AB850000}"/>
    <cellStyle name="Normal 6 21 3" xfId="34593" xr:uid="{00000000-0005-0000-0000-0000AC850000}"/>
    <cellStyle name="Normal 6 22" xfId="34594" xr:uid="{00000000-0005-0000-0000-0000AD850000}"/>
    <cellStyle name="Normal 6 22 2" xfId="34595" xr:uid="{00000000-0005-0000-0000-0000AE850000}"/>
    <cellStyle name="Normal 6 22 2 2" xfId="34596" xr:uid="{00000000-0005-0000-0000-0000AF850000}"/>
    <cellStyle name="Normal 6 22 2 3" xfId="34597" xr:uid="{00000000-0005-0000-0000-0000B0850000}"/>
    <cellStyle name="Normal 6 22 3" xfId="34598" xr:uid="{00000000-0005-0000-0000-0000B1850000}"/>
    <cellStyle name="Normal 6 23" xfId="34599" xr:uid="{00000000-0005-0000-0000-0000B2850000}"/>
    <cellStyle name="Normal 6 23 2" xfId="34600" xr:uid="{00000000-0005-0000-0000-0000B3850000}"/>
    <cellStyle name="Normal 6 23 2 2" xfId="34601" xr:uid="{00000000-0005-0000-0000-0000B4850000}"/>
    <cellStyle name="Normal 6 23 2 3" xfId="34602" xr:uid="{00000000-0005-0000-0000-0000B5850000}"/>
    <cellStyle name="Normal 6 23 3" xfId="34603" xr:uid="{00000000-0005-0000-0000-0000B6850000}"/>
    <cellStyle name="Normal 6 24" xfId="34604" xr:uid="{00000000-0005-0000-0000-0000B7850000}"/>
    <cellStyle name="Normal 6 24 2" xfId="34605" xr:uid="{00000000-0005-0000-0000-0000B8850000}"/>
    <cellStyle name="Normal 6 24 2 2" xfId="34606" xr:uid="{00000000-0005-0000-0000-0000B9850000}"/>
    <cellStyle name="Normal 6 24 2 3" xfId="34607" xr:uid="{00000000-0005-0000-0000-0000BA850000}"/>
    <cellStyle name="Normal 6 24 3" xfId="34608" xr:uid="{00000000-0005-0000-0000-0000BB850000}"/>
    <cellStyle name="Normal 6 25" xfId="34609" xr:uid="{00000000-0005-0000-0000-0000BC850000}"/>
    <cellStyle name="Normal 6 25 2" xfId="34610" xr:uid="{00000000-0005-0000-0000-0000BD850000}"/>
    <cellStyle name="Normal 6 25 2 2" xfId="34611" xr:uid="{00000000-0005-0000-0000-0000BE850000}"/>
    <cellStyle name="Normal 6 25 2 3" xfId="34612" xr:uid="{00000000-0005-0000-0000-0000BF850000}"/>
    <cellStyle name="Normal 6 25 3" xfId="34613" xr:uid="{00000000-0005-0000-0000-0000C0850000}"/>
    <cellStyle name="Normal 6 26" xfId="34614" xr:uid="{00000000-0005-0000-0000-0000C1850000}"/>
    <cellStyle name="Normal 6 26 2" xfId="34615" xr:uid="{00000000-0005-0000-0000-0000C2850000}"/>
    <cellStyle name="Normal 6 26 2 2" xfId="34616" xr:uid="{00000000-0005-0000-0000-0000C3850000}"/>
    <cellStyle name="Normal 6 26 2 3" xfId="34617" xr:uid="{00000000-0005-0000-0000-0000C4850000}"/>
    <cellStyle name="Normal 6 26 3" xfId="34618" xr:uid="{00000000-0005-0000-0000-0000C5850000}"/>
    <cellStyle name="Normal 6 27" xfId="34619" xr:uid="{00000000-0005-0000-0000-0000C6850000}"/>
    <cellStyle name="Normal 6 27 2" xfId="34620" xr:uid="{00000000-0005-0000-0000-0000C7850000}"/>
    <cellStyle name="Normal 6 27 2 2" xfId="34621" xr:uid="{00000000-0005-0000-0000-0000C8850000}"/>
    <cellStyle name="Normal 6 27 2 3" xfId="34622" xr:uid="{00000000-0005-0000-0000-0000C9850000}"/>
    <cellStyle name="Normal 6 27 3" xfId="34623" xr:uid="{00000000-0005-0000-0000-0000CA850000}"/>
    <cellStyle name="Normal 6 28" xfId="34624" xr:uid="{00000000-0005-0000-0000-0000CB850000}"/>
    <cellStyle name="Normal 6 28 2" xfId="34625" xr:uid="{00000000-0005-0000-0000-0000CC850000}"/>
    <cellStyle name="Normal 6 28 2 2" xfId="34626" xr:uid="{00000000-0005-0000-0000-0000CD850000}"/>
    <cellStyle name="Normal 6 28 2 3" xfId="34627" xr:uid="{00000000-0005-0000-0000-0000CE850000}"/>
    <cellStyle name="Normal 6 28 3" xfId="34628" xr:uid="{00000000-0005-0000-0000-0000CF850000}"/>
    <cellStyle name="Normal 6 29" xfId="34629" xr:uid="{00000000-0005-0000-0000-0000D0850000}"/>
    <cellStyle name="Normal 6 29 2" xfId="34630" xr:uid="{00000000-0005-0000-0000-0000D1850000}"/>
    <cellStyle name="Normal 6 29 2 2" xfId="34631" xr:uid="{00000000-0005-0000-0000-0000D2850000}"/>
    <cellStyle name="Normal 6 29 2 3" xfId="34632" xr:uid="{00000000-0005-0000-0000-0000D3850000}"/>
    <cellStyle name="Normal 6 29 3" xfId="34633" xr:uid="{00000000-0005-0000-0000-0000D4850000}"/>
    <cellStyle name="Normal 6 3" xfId="492" xr:uid="{00000000-0005-0000-0000-0000D5850000}"/>
    <cellStyle name="Normal 6 3 10" xfId="34634" xr:uid="{00000000-0005-0000-0000-0000D6850000}"/>
    <cellStyle name="Normal 6 3 11" xfId="34635" xr:uid="{00000000-0005-0000-0000-0000D7850000}"/>
    <cellStyle name="Normal 6 3 12" xfId="34636" xr:uid="{00000000-0005-0000-0000-0000D8850000}"/>
    <cellStyle name="Normal 6 3 2" xfId="34637" xr:uid="{00000000-0005-0000-0000-0000D9850000}"/>
    <cellStyle name="Normal 6 3 2 10" xfId="34638" xr:uid="{00000000-0005-0000-0000-0000DA850000}"/>
    <cellStyle name="Normal 6 3 2 2" xfId="34639" xr:uid="{00000000-0005-0000-0000-0000DB850000}"/>
    <cellStyle name="Normal 6 3 2 2 2" xfId="34640" xr:uid="{00000000-0005-0000-0000-0000DC850000}"/>
    <cellStyle name="Normal 6 3 2 2 2 2" xfId="34641" xr:uid="{00000000-0005-0000-0000-0000DD850000}"/>
    <cellStyle name="Normal 6 3 2 2 2 2 2" xfId="34642" xr:uid="{00000000-0005-0000-0000-0000DE850000}"/>
    <cellStyle name="Normal 6 3 2 2 2 2 3" xfId="34643" xr:uid="{00000000-0005-0000-0000-0000DF850000}"/>
    <cellStyle name="Normal 6 3 2 2 2 3" xfId="34644" xr:uid="{00000000-0005-0000-0000-0000E0850000}"/>
    <cellStyle name="Normal 6 3 2 2 3" xfId="34645" xr:uid="{00000000-0005-0000-0000-0000E1850000}"/>
    <cellStyle name="Normal 6 3 2 2 3 2" xfId="34646" xr:uid="{00000000-0005-0000-0000-0000E2850000}"/>
    <cellStyle name="Normal 6 3 2 2 3 3" xfId="34647" xr:uid="{00000000-0005-0000-0000-0000E3850000}"/>
    <cellStyle name="Normal 6 3 2 2 4" xfId="34648" xr:uid="{00000000-0005-0000-0000-0000E4850000}"/>
    <cellStyle name="Normal 6 3 2 2 5" xfId="34649" xr:uid="{00000000-0005-0000-0000-0000E5850000}"/>
    <cellStyle name="Normal 6 3 2 2 6" xfId="34650" xr:uid="{00000000-0005-0000-0000-0000E6850000}"/>
    <cellStyle name="Normal 6 3 2 3" xfId="34651" xr:uid="{00000000-0005-0000-0000-0000E7850000}"/>
    <cellStyle name="Normal 6 3 2 3 2" xfId="34652" xr:uid="{00000000-0005-0000-0000-0000E8850000}"/>
    <cellStyle name="Normal 6 3 2 3 2 2" xfId="34653" xr:uid="{00000000-0005-0000-0000-0000E9850000}"/>
    <cellStyle name="Normal 6 3 2 3 2 3" xfId="34654" xr:uid="{00000000-0005-0000-0000-0000EA850000}"/>
    <cellStyle name="Normal 6 3 2 3 3" xfId="34655" xr:uid="{00000000-0005-0000-0000-0000EB850000}"/>
    <cellStyle name="Normal 6 3 2 4" xfId="34656" xr:uid="{00000000-0005-0000-0000-0000EC850000}"/>
    <cellStyle name="Normal 6 3 2 4 2" xfId="34657" xr:uid="{00000000-0005-0000-0000-0000ED850000}"/>
    <cellStyle name="Normal 6 3 2 4 3" xfId="34658" xr:uid="{00000000-0005-0000-0000-0000EE850000}"/>
    <cellStyle name="Normal 6 3 2 5" xfId="34659" xr:uid="{00000000-0005-0000-0000-0000EF850000}"/>
    <cellStyle name="Normal 6 3 2 5 2" xfId="34660" xr:uid="{00000000-0005-0000-0000-0000F0850000}"/>
    <cellStyle name="Normal 6 3 2 6" xfId="34661" xr:uid="{00000000-0005-0000-0000-0000F1850000}"/>
    <cellStyle name="Normal 6 3 2 7" xfId="34662" xr:uid="{00000000-0005-0000-0000-0000F2850000}"/>
    <cellStyle name="Normal 6 3 2 8" xfId="34663" xr:uid="{00000000-0005-0000-0000-0000F3850000}"/>
    <cellStyle name="Normal 6 3 2 9" xfId="34664" xr:uid="{00000000-0005-0000-0000-0000F4850000}"/>
    <cellStyle name="Normal 6 3 2_Age_Gender" xfId="34665" xr:uid="{00000000-0005-0000-0000-0000F5850000}"/>
    <cellStyle name="Normal 6 3 3" xfId="34666" xr:uid="{00000000-0005-0000-0000-0000F6850000}"/>
    <cellStyle name="Normal 6 3 3 2" xfId="34667" xr:uid="{00000000-0005-0000-0000-0000F7850000}"/>
    <cellStyle name="Normal 6 3 3 2 2" xfId="34668" xr:uid="{00000000-0005-0000-0000-0000F8850000}"/>
    <cellStyle name="Normal 6 3 3 2 2 2" xfId="34669" xr:uid="{00000000-0005-0000-0000-0000F9850000}"/>
    <cellStyle name="Normal 6 3 3 2 2 3" xfId="34670" xr:uid="{00000000-0005-0000-0000-0000FA850000}"/>
    <cellStyle name="Normal 6 3 3 2 3" xfId="34671" xr:uid="{00000000-0005-0000-0000-0000FB850000}"/>
    <cellStyle name="Normal 6 3 3 3" xfId="34672" xr:uid="{00000000-0005-0000-0000-0000FC850000}"/>
    <cellStyle name="Normal 6 3 3 3 2" xfId="34673" xr:uid="{00000000-0005-0000-0000-0000FD850000}"/>
    <cellStyle name="Normal 6 3 3 3 3" xfId="34674" xr:uid="{00000000-0005-0000-0000-0000FE850000}"/>
    <cellStyle name="Normal 6 3 3 4" xfId="34675" xr:uid="{00000000-0005-0000-0000-0000FF850000}"/>
    <cellStyle name="Normal 6 3 3 5" xfId="34676" xr:uid="{00000000-0005-0000-0000-000000860000}"/>
    <cellStyle name="Normal 6 3 3 6" xfId="34677" xr:uid="{00000000-0005-0000-0000-000001860000}"/>
    <cellStyle name="Normal 6 3 4" xfId="34678" xr:uid="{00000000-0005-0000-0000-000002860000}"/>
    <cellStyle name="Normal 6 3 4 2" xfId="34679" xr:uid="{00000000-0005-0000-0000-000003860000}"/>
    <cellStyle name="Normal 6 3 4 2 2" xfId="34680" xr:uid="{00000000-0005-0000-0000-000004860000}"/>
    <cellStyle name="Normal 6 3 4 2 3" xfId="34681" xr:uid="{00000000-0005-0000-0000-000005860000}"/>
    <cellStyle name="Normal 6 3 4 3" xfId="34682" xr:uid="{00000000-0005-0000-0000-000006860000}"/>
    <cellStyle name="Normal 6 3 4 4" xfId="34683" xr:uid="{00000000-0005-0000-0000-000007860000}"/>
    <cellStyle name="Normal 6 3 4 5" xfId="34684" xr:uid="{00000000-0005-0000-0000-000008860000}"/>
    <cellStyle name="Normal 6 3 5" xfId="34685" xr:uid="{00000000-0005-0000-0000-000009860000}"/>
    <cellStyle name="Normal 6 3 5 2" xfId="34686" xr:uid="{00000000-0005-0000-0000-00000A860000}"/>
    <cellStyle name="Normal 6 3 5 2 2" xfId="34687" xr:uid="{00000000-0005-0000-0000-00000B860000}"/>
    <cellStyle name="Normal 6 3 5 2 3" xfId="34688" xr:uid="{00000000-0005-0000-0000-00000C860000}"/>
    <cellStyle name="Normal 6 3 5 3" xfId="34689" xr:uid="{00000000-0005-0000-0000-00000D860000}"/>
    <cellStyle name="Normal 6 3 6" xfId="34690" xr:uid="{00000000-0005-0000-0000-00000E860000}"/>
    <cellStyle name="Normal 6 3 6 2" xfId="34691" xr:uid="{00000000-0005-0000-0000-00000F860000}"/>
    <cellStyle name="Normal 6 3 6 3" xfId="34692" xr:uid="{00000000-0005-0000-0000-000010860000}"/>
    <cellStyle name="Normal 6 3 7" xfId="34693" xr:uid="{00000000-0005-0000-0000-000011860000}"/>
    <cellStyle name="Normal 6 3 7 2" xfId="34694" xr:uid="{00000000-0005-0000-0000-000012860000}"/>
    <cellStyle name="Normal 6 3 8" xfId="34695" xr:uid="{00000000-0005-0000-0000-000013860000}"/>
    <cellStyle name="Normal 6 3 9" xfId="34696" xr:uid="{00000000-0005-0000-0000-000014860000}"/>
    <cellStyle name="Normal 6 3_Age_Gender" xfId="34697" xr:uid="{00000000-0005-0000-0000-000015860000}"/>
    <cellStyle name="Normal 6 30" xfId="34698" xr:uid="{00000000-0005-0000-0000-000016860000}"/>
    <cellStyle name="Normal 6 30 2" xfId="34699" xr:uid="{00000000-0005-0000-0000-000017860000}"/>
    <cellStyle name="Normal 6 30 2 2" xfId="34700" xr:uid="{00000000-0005-0000-0000-000018860000}"/>
    <cellStyle name="Normal 6 30 2 3" xfId="34701" xr:uid="{00000000-0005-0000-0000-000019860000}"/>
    <cellStyle name="Normal 6 30 3" xfId="34702" xr:uid="{00000000-0005-0000-0000-00001A860000}"/>
    <cellStyle name="Normal 6 31" xfId="34703" xr:uid="{00000000-0005-0000-0000-00001B860000}"/>
    <cellStyle name="Normal 6 31 2" xfId="34704" xr:uid="{00000000-0005-0000-0000-00001C860000}"/>
    <cellStyle name="Normal 6 31 2 2" xfId="34705" xr:uid="{00000000-0005-0000-0000-00001D860000}"/>
    <cellStyle name="Normal 6 31 2 3" xfId="34706" xr:uid="{00000000-0005-0000-0000-00001E860000}"/>
    <cellStyle name="Normal 6 31 3" xfId="34707" xr:uid="{00000000-0005-0000-0000-00001F860000}"/>
    <cellStyle name="Normal 6 32" xfId="34708" xr:uid="{00000000-0005-0000-0000-000020860000}"/>
    <cellStyle name="Normal 6 32 2" xfId="34709" xr:uid="{00000000-0005-0000-0000-000021860000}"/>
    <cellStyle name="Normal 6 32 2 2" xfId="34710" xr:uid="{00000000-0005-0000-0000-000022860000}"/>
    <cellStyle name="Normal 6 32 2 3" xfId="34711" xr:uid="{00000000-0005-0000-0000-000023860000}"/>
    <cellStyle name="Normal 6 32 3" xfId="34712" xr:uid="{00000000-0005-0000-0000-000024860000}"/>
    <cellStyle name="Normal 6 33" xfId="34713" xr:uid="{00000000-0005-0000-0000-000025860000}"/>
    <cellStyle name="Normal 6 33 2" xfId="34714" xr:uid="{00000000-0005-0000-0000-000026860000}"/>
    <cellStyle name="Normal 6 33 2 2" xfId="34715" xr:uid="{00000000-0005-0000-0000-000027860000}"/>
    <cellStyle name="Normal 6 33 2 3" xfId="34716" xr:uid="{00000000-0005-0000-0000-000028860000}"/>
    <cellStyle name="Normal 6 33 3" xfId="34717" xr:uid="{00000000-0005-0000-0000-000029860000}"/>
    <cellStyle name="Normal 6 34" xfId="34718" xr:uid="{00000000-0005-0000-0000-00002A860000}"/>
    <cellStyle name="Normal 6 34 2" xfId="34719" xr:uid="{00000000-0005-0000-0000-00002B860000}"/>
    <cellStyle name="Normal 6 34 3" xfId="34720" xr:uid="{00000000-0005-0000-0000-00002C860000}"/>
    <cellStyle name="Normal 6 35" xfId="34721" xr:uid="{00000000-0005-0000-0000-00002D860000}"/>
    <cellStyle name="Normal 6 35 2" xfId="34722" xr:uid="{00000000-0005-0000-0000-00002E860000}"/>
    <cellStyle name="Normal 6 35 3" xfId="34723" xr:uid="{00000000-0005-0000-0000-00002F860000}"/>
    <cellStyle name="Normal 6 36" xfId="34724" xr:uid="{00000000-0005-0000-0000-000030860000}"/>
    <cellStyle name="Normal 6 36 2" xfId="34725" xr:uid="{00000000-0005-0000-0000-000031860000}"/>
    <cellStyle name="Normal 6 36 3" xfId="34726" xr:uid="{00000000-0005-0000-0000-000032860000}"/>
    <cellStyle name="Normal 6 37" xfId="34727" xr:uid="{00000000-0005-0000-0000-000033860000}"/>
    <cellStyle name="Normal 6 37 2" xfId="34728" xr:uid="{00000000-0005-0000-0000-000034860000}"/>
    <cellStyle name="Normal 6 37 3" xfId="34729" xr:uid="{00000000-0005-0000-0000-000035860000}"/>
    <cellStyle name="Normal 6 38" xfId="34730" xr:uid="{00000000-0005-0000-0000-000036860000}"/>
    <cellStyle name="Normal 6 38 2" xfId="34731" xr:uid="{00000000-0005-0000-0000-000037860000}"/>
    <cellStyle name="Normal 6 38 3" xfId="34732" xr:uid="{00000000-0005-0000-0000-000038860000}"/>
    <cellStyle name="Normal 6 39" xfId="34733" xr:uid="{00000000-0005-0000-0000-000039860000}"/>
    <cellStyle name="Normal 6 39 2" xfId="34734" xr:uid="{00000000-0005-0000-0000-00003A860000}"/>
    <cellStyle name="Normal 6 39 3" xfId="34735" xr:uid="{00000000-0005-0000-0000-00003B860000}"/>
    <cellStyle name="Normal 6 4" xfId="493" xr:uid="{00000000-0005-0000-0000-00003C860000}"/>
    <cellStyle name="Normal 6 4 10" xfId="34736" xr:uid="{00000000-0005-0000-0000-00003D860000}"/>
    <cellStyle name="Normal 6 4 11" xfId="34737" xr:uid="{00000000-0005-0000-0000-00003E860000}"/>
    <cellStyle name="Normal 6 4 12" xfId="34738" xr:uid="{00000000-0005-0000-0000-00003F860000}"/>
    <cellStyle name="Normal 6 4 2" xfId="34739" xr:uid="{00000000-0005-0000-0000-000040860000}"/>
    <cellStyle name="Normal 6 4 2 10" xfId="34740" xr:uid="{00000000-0005-0000-0000-000041860000}"/>
    <cellStyle name="Normal 6 4 2 2" xfId="34741" xr:uid="{00000000-0005-0000-0000-000042860000}"/>
    <cellStyle name="Normal 6 4 2 2 2" xfId="34742" xr:uid="{00000000-0005-0000-0000-000043860000}"/>
    <cellStyle name="Normal 6 4 2 2 2 2" xfId="34743" xr:uid="{00000000-0005-0000-0000-000044860000}"/>
    <cellStyle name="Normal 6 4 2 2 2 2 2" xfId="34744" xr:uid="{00000000-0005-0000-0000-000045860000}"/>
    <cellStyle name="Normal 6 4 2 2 2 2 3" xfId="34745" xr:uid="{00000000-0005-0000-0000-000046860000}"/>
    <cellStyle name="Normal 6 4 2 2 2 3" xfId="34746" xr:uid="{00000000-0005-0000-0000-000047860000}"/>
    <cellStyle name="Normal 6 4 2 2 3" xfId="34747" xr:uid="{00000000-0005-0000-0000-000048860000}"/>
    <cellStyle name="Normal 6 4 2 2 3 2" xfId="34748" xr:uid="{00000000-0005-0000-0000-000049860000}"/>
    <cellStyle name="Normal 6 4 2 2 3 3" xfId="34749" xr:uid="{00000000-0005-0000-0000-00004A860000}"/>
    <cellStyle name="Normal 6 4 2 2 4" xfId="34750" xr:uid="{00000000-0005-0000-0000-00004B860000}"/>
    <cellStyle name="Normal 6 4 2 2 5" xfId="34751" xr:uid="{00000000-0005-0000-0000-00004C860000}"/>
    <cellStyle name="Normal 6 4 2 2 6" xfId="34752" xr:uid="{00000000-0005-0000-0000-00004D860000}"/>
    <cellStyle name="Normal 6 4 2 3" xfId="34753" xr:uid="{00000000-0005-0000-0000-00004E860000}"/>
    <cellStyle name="Normal 6 4 2 3 2" xfId="34754" xr:uid="{00000000-0005-0000-0000-00004F860000}"/>
    <cellStyle name="Normal 6 4 2 3 2 2" xfId="34755" xr:uid="{00000000-0005-0000-0000-000050860000}"/>
    <cellStyle name="Normal 6 4 2 3 2 3" xfId="34756" xr:uid="{00000000-0005-0000-0000-000051860000}"/>
    <cellStyle name="Normal 6 4 2 3 3" xfId="34757" xr:uid="{00000000-0005-0000-0000-000052860000}"/>
    <cellStyle name="Normal 6 4 2 4" xfId="34758" xr:uid="{00000000-0005-0000-0000-000053860000}"/>
    <cellStyle name="Normal 6 4 2 4 2" xfId="34759" xr:uid="{00000000-0005-0000-0000-000054860000}"/>
    <cellStyle name="Normal 6 4 2 4 3" xfId="34760" xr:uid="{00000000-0005-0000-0000-000055860000}"/>
    <cellStyle name="Normal 6 4 2 5" xfId="34761" xr:uid="{00000000-0005-0000-0000-000056860000}"/>
    <cellStyle name="Normal 6 4 2 5 2" xfId="34762" xr:uid="{00000000-0005-0000-0000-000057860000}"/>
    <cellStyle name="Normal 6 4 2 6" xfId="34763" xr:uid="{00000000-0005-0000-0000-000058860000}"/>
    <cellStyle name="Normal 6 4 2 7" xfId="34764" xr:uid="{00000000-0005-0000-0000-000059860000}"/>
    <cellStyle name="Normal 6 4 2 8" xfId="34765" xr:uid="{00000000-0005-0000-0000-00005A860000}"/>
    <cellStyle name="Normal 6 4 2 9" xfId="34766" xr:uid="{00000000-0005-0000-0000-00005B860000}"/>
    <cellStyle name="Normal 6 4 2_Age_Gender" xfId="34767" xr:uid="{00000000-0005-0000-0000-00005C860000}"/>
    <cellStyle name="Normal 6 4 3" xfId="34768" xr:uid="{00000000-0005-0000-0000-00005D860000}"/>
    <cellStyle name="Normal 6 4 3 2" xfId="34769" xr:uid="{00000000-0005-0000-0000-00005E860000}"/>
    <cellStyle name="Normal 6 4 3 2 2" xfId="34770" xr:uid="{00000000-0005-0000-0000-00005F860000}"/>
    <cellStyle name="Normal 6 4 3 2 2 2" xfId="34771" xr:uid="{00000000-0005-0000-0000-000060860000}"/>
    <cellStyle name="Normal 6 4 3 2 2 3" xfId="34772" xr:uid="{00000000-0005-0000-0000-000061860000}"/>
    <cellStyle name="Normal 6 4 3 2 3" xfId="34773" xr:uid="{00000000-0005-0000-0000-000062860000}"/>
    <cellStyle name="Normal 6 4 3 3" xfId="34774" xr:uid="{00000000-0005-0000-0000-000063860000}"/>
    <cellStyle name="Normal 6 4 3 3 2" xfId="34775" xr:uid="{00000000-0005-0000-0000-000064860000}"/>
    <cellStyle name="Normal 6 4 3 3 3" xfId="34776" xr:uid="{00000000-0005-0000-0000-000065860000}"/>
    <cellStyle name="Normal 6 4 3 4" xfId="34777" xr:uid="{00000000-0005-0000-0000-000066860000}"/>
    <cellStyle name="Normal 6 4 3 5" xfId="34778" xr:uid="{00000000-0005-0000-0000-000067860000}"/>
    <cellStyle name="Normal 6 4 3 6" xfId="34779" xr:uid="{00000000-0005-0000-0000-000068860000}"/>
    <cellStyle name="Normal 6 4 4" xfId="34780" xr:uid="{00000000-0005-0000-0000-000069860000}"/>
    <cellStyle name="Normal 6 4 4 2" xfId="34781" xr:uid="{00000000-0005-0000-0000-00006A860000}"/>
    <cellStyle name="Normal 6 4 4 2 2" xfId="34782" xr:uid="{00000000-0005-0000-0000-00006B860000}"/>
    <cellStyle name="Normal 6 4 4 2 3" xfId="34783" xr:uid="{00000000-0005-0000-0000-00006C860000}"/>
    <cellStyle name="Normal 6 4 4 3" xfId="34784" xr:uid="{00000000-0005-0000-0000-00006D860000}"/>
    <cellStyle name="Normal 6 4 4 4" xfId="34785" xr:uid="{00000000-0005-0000-0000-00006E860000}"/>
    <cellStyle name="Normal 6 4 4 5" xfId="34786" xr:uid="{00000000-0005-0000-0000-00006F860000}"/>
    <cellStyle name="Normal 6 4 5" xfId="34787" xr:uid="{00000000-0005-0000-0000-000070860000}"/>
    <cellStyle name="Normal 6 4 5 2" xfId="34788" xr:uid="{00000000-0005-0000-0000-000071860000}"/>
    <cellStyle name="Normal 6 4 5 2 2" xfId="34789" xr:uid="{00000000-0005-0000-0000-000072860000}"/>
    <cellStyle name="Normal 6 4 5 2 3" xfId="34790" xr:uid="{00000000-0005-0000-0000-000073860000}"/>
    <cellStyle name="Normal 6 4 5 3" xfId="34791" xr:uid="{00000000-0005-0000-0000-000074860000}"/>
    <cellStyle name="Normal 6 4 6" xfId="34792" xr:uid="{00000000-0005-0000-0000-000075860000}"/>
    <cellStyle name="Normal 6 4 6 2" xfId="34793" xr:uid="{00000000-0005-0000-0000-000076860000}"/>
    <cellStyle name="Normal 6 4 6 3" xfId="34794" xr:uid="{00000000-0005-0000-0000-000077860000}"/>
    <cellStyle name="Normal 6 4 7" xfId="34795" xr:uid="{00000000-0005-0000-0000-000078860000}"/>
    <cellStyle name="Normal 6 4 7 2" xfId="34796" xr:uid="{00000000-0005-0000-0000-000079860000}"/>
    <cellStyle name="Normal 6 4 8" xfId="34797" xr:uid="{00000000-0005-0000-0000-00007A860000}"/>
    <cellStyle name="Normal 6 4 9" xfId="34798" xr:uid="{00000000-0005-0000-0000-00007B860000}"/>
    <cellStyle name="Normal 6 4_Age_Gender" xfId="34799" xr:uid="{00000000-0005-0000-0000-00007C860000}"/>
    <cellStyle name="Normal 6 40" xfId="34800" xr:uid="{00000000-0005-0000-0000-00007D860000}"/>
    <cellStyle name="Normal 6 40 2" xfId="34801" xr:uid="{00000000-0005-0000-0000-00007E860000}"/>
    <cellStyle name="Normal 6 40 3" xfId="34802" xr:uid="{00000000-0005-0000-0000-00007F860000}"/>
    <cellStyle name="Normal 6 41" xfId="34803" xr:uid="{00000000-0005-0000-0000-000080860000}"/>
    <cellStyle name="Normal 6 41 2" xfId="34804" xr:uid="{00000000-0005-0000-0000-000081860000}"/>
    <cellStyle name="Normal 6 41 3" xfId="34805" xr:uid="{00000000-0005-0000-0000-000082860000}"/>
    <cellStyle name="Normal 6 42" xfId="34806" xr:uid="{00000000-0005-0000-0000-000083860000}"/>
    <cellStyle name="Normal 6 42 2" xfId="34807" xr:uid="{00000000-0005-0000-0000-000084860000}"/>
    <cellStyle name="Normal 6 42 3" xfId="34808" xr:uid="{00000000-0005-0000-0000-000085860000}"/>
    <cellStyle name="Normal 6 43" xfId="34809" xr:uid="{00000000-0005-0000-0000-000086860000}"/>
    <cellStyle name="Normal 6 43 2" xfId="34810" xr:uid="{00000000-0005-0000-0000-000087860000}"/>
    <cellStyle name="Normal 6 43 3" xfId="34811" xr:uid="{00000000-0005-0000-0000-000088860000}"/>
    <cellStyle name="Normal 6 44" xfId="34812" xr:uid="{00000000-0005-0000-0000-000089860000}"/>
    <cellStyle name="Normal 6 44 2" xfId="34813" xr:uid="{00000000-0005-0000-0000-00008A860000}"/>
    <cellStyle name="Normal 6 44 3" xfId="34814" xr:uid="{00000000-0005-0000-0000-00008B860000}"/>
    <cellStyle name="Normal 6 45" xfId="34815" xr:uid="{00000000-0005-0000-0000-00008C860000}"/>
    <cellStyle name="Normal 6 45 2" xfId="34816" xr:uid="{00000000-0005-0000-0000-00008D860000}"/>
    <cellStyle name="Normal 6 45 3" xfId="34817" xr:uid="{00000000-0005-0000-0000-00008E860000}"/>
    <cellStyle name="Normal 6 46" xfId="34818" xr:uid="{00000000-0005-0000-0000-00008F860000}"/>
    <cellStyle name="Normal 6 46 2" xfId="34819" xr:uid="{00000000-0005-0000-0000-000090860000}"/>
    <cellStyle name="Normal 6 46 3" xfId="34820" xr:uid="{00000000-0005-0000-0000-000091860000}"/>
    <cellStyle name="Normal 6 47" xfId="34821" xr:uid="{00000000-0005-0000-0000-000092860000}"/>
    <cellStyle name="Normal 6 47 2" xfId="34822" xr:uid="{00000000-0005-0000-0000-000093860000}"/>
    <cellStyle name="Normal 6 47 3" xfId="34823" xr:uid="{00000000-0005-0000-0000-000094860000}"/>
    <cellStyle name="Normal 6 48" xfId="34824" xr:uid="{00000000-0005-0000-0000-000095860000}"/>
    <cellStyle name="Normal 6 48 2" xfId="34825" xr:uid="{00000000-0005-0000-0000-000096860000}"/>
    <cellStyle name="Normal 6 48 3" xfId="34826" xr:uid="{00000000-0005-0000-0000-000097860000}"/>
    <cellStyle name="Normal 6 49" xfId="34827" xr:uid="{00000000-0005-0000-0000-000098860000}"/>
    <cellStyle name="Normal 6 49 2" xfId="34828" xr:uid="{00000000-0005-0000-0000-000099860000}"/>
    <cellStyle name="Normal 6 49 3" xfId="34829" xr:uid="{00000000-0005-0000-0000-00009A860000}"/>
    <cellStyle name="Normal 6 5" xfId="494" xr:uid="{00000000-0005-0000-0000-00009B860000}"/>
    <cellStyle name="Normal 6 5 10" xfId="34830" xr:uid="{00000000-0005-0000-0000-00009C860000}"/>
    <cellStyle name="Normal 6 5 11" xfId="34831" xr:uid="{00000000-0005-0000-0000-00009D860000}"/>
    <cellStyle name="Normal 6 5 12" xfId="34832" xr:uid="{00000000-0005-0000-0000-00009E860000}"/>
    <cellStyle name="Normal 6 5 2" xfId="34833" xr:uid="{00000000-0005-0000-0000-00009F860000}"/>
    <cellStyle name="Normal 6 5 2 10" xfId="34834" xr:uid="{00000000-0005-0000-0000-0000A0860000}"/>
    <cellStyle name="Normal 6 5 2 2" xfId="34835" xr:uid="{00000000-0005-0000-0000-0000A1860000}"/>
    <cellStyle name="Normal 6 5 2 2 2" xfId="34836" xr:uid="{00000000-0005-0000-0000-0000A2860000}"/>
    <cellStyle name="Normal 6 5 2 2 2 2" xfId="34837" xr:uid="{00000000-0005-0000-0000-0000A3860000}"/>
    <cellStyle name="Normal 6 5 2 2 2 2 2" xfId="34838" xr:uid="{00000000-0005-0000-0000-0000A4860000}"/>
    <cellStyle name="Normal 6 5 2 2 2 2 3" xfId="34839" xr:uid="{00000000-0005-0000-0000-0000A5860000}"/>
    <cellStyle name="Normal 6 5 2 2 2 3" xfId="34840" xr:uid="{00000000-0005-0000-0000-0000A6860000}"/>
    <cellStyle name="Normal 6 5 2 2 3" xfId="34841" xr:uid="{00000000-0005-0000-0000-0000A7860000}"/>
    <cellStyle name="Normal 6 5 2 2 3 2" xfId="34842" xr:uid="{00000000-0005-0000-0000-0000A8860000}"/>
    <cellStyle name="Normal 6 5 2 2 3 3" xfId="34843" xr:uid="{00000000-0005-0000-0000-0000A9860000}"/>
    <cellStyle name="Normal 6 5 2 2 4" xfId="34844" xr:uid="{00000000-0005-0000-0000-0000AA860000}"/>
    <cellStyle name="Normal 6 5 2 2 5" xfId="34845" xr:uid="{00000000-0005-0000-0000-0000AB860000}"/>
    <cellStyle name="Normal 6 5 2 2 6" xfId="34846" xr:uid="{00000000-0005-0000-0000-0000AC860000}"/>
    <cellStyle name="Normal 6 5 2 3" xfId="34847" xr:uid="{00000000-0005-0000-0000-0000AD860000}"/>
    <cellStyle name="Normal 6 5 2 3 2" xfId="34848" xr:uid="{00000000-0005-0000-0000-0000AE860000}"/>
    <cellStyle name="Normal 6 5 2 3 2 2" xfId="34849" xr:uid="{00000000-0005-0000-0000-0000AF860000}"/>
    <cellStyle name="Normal 6 5 2 3 2 3" xfId="34850" xr:uid="{00000000-0005-0000-0000-0000B0860000}"/>
    <cellStyle name="Normal 6 5 2 3 3" xfId="34851" xr:uid="{00000000-0005-0000-0000-0000B1860000}"/>
    <cellStyle name="Normal 6 5 2 4" xfId="34852" xr:uid="{00000000-0005-0000-0000-0000B2860000}"/>
    <cellStyle name="Normal 6 5 2 4 2" xfId="34853" xr:uid="{00000000-0005-0000-0000-0000B3860000}"/>
    <cellStyle name="Normal 6 5 2 4 3" xfId="34854" xr:uid="{00000000-0005-0000-0000-0000B4860000}"/>
    <cellStyle name="Normal 6 5 2 5" xfId="34855" xr:uid="{00000000-0005-0000-0000-0000B5860000}"/>
    <cellStyle name="Normal 6 5 2 5 2" xfId="34856" xr:uid="{00000000-0005-0000-0000-0000B6860000}"/>
    <cellStyle name="Normal 6 5 2 6" xfId="34857" xr:uid="{00000000-0005-0000-0000-0000B7860000}"/>
    <cellStyle name="Normal 6 5 2 7" xfId="34858" xr:uid="{00000000-0005-0000-0000-0000B8860000}"/>
    <cellStyle name="Normal 6 5 2 8" xfId="34859" xr:uid="{00000000-0005-0000-0000-0000B9860000}"/>
    <cellStyle name="Normal 6 5 2 9" xfId="34860" xr:uid="{00000000-0005-0000-0000-0000BA860000}"/>
    <cellStyle name="Normal 6 5 2_Age_Gender" xfId="34861" xr:uid="{00000000-0005-0000-0000-0000BB860000}"/>
    <cellStyle name="Normal 6 5 3" xfId="34862" xr:uid="{00000000-0005-0000-0000-0000BC860000}"/>
    <cellStyle name="Normal 6 5 3 2" xfId="34863" xr:uid="{00000000-0005-0000-0000-0000BD860000}"/>
    <cellStyle name="Normal 6 5 3 2 2" xfId="34864" xr:uid="{00000000-0005-0000-0000-0000BE860000}"/>
    <cellStyle name="Normal 6 5 3 2 2 2" xfId="34865" xr:uid="{00000000-0005-0000-0000-0000BF860000}"/>
    <cellStyle name="Normal 6 5 3 2 2 3" xfId="34866" xr:uid="{00000000-0005-0000-0000-0000C0860000}"/>
    <cellStyle name="Normal 6 5 3 2 3" xfId="34867" xr:uid="{00000000-0005-0000-0000-0000C1860000}"/>
    <cellStyle name="Normal 6 5 3 3" xfId="34868" xr:uid="{00000000-0005-0000-0000-0000C2860000}"/>
    <cellStyle name="Normal 6 5 3 3 2" xfId="34869" xr:uid="{00000000-0005-0000-0000-0000C3860000}"/>
    <cellStyle name="Normal 6 5 3 3 3" xfId="34870" xr:uid="{00000000-0005-0000-0000-0000C4860000}"/>
    <cellStyle name="Normal 6 5 3 4" xfId="34871" xr:uid="{00000000-0005-0000-0000-0000C5860000}"/>
    <cellStyle name="Normal 6 5 3 5" xfId="34872" xr:uid="{00000000-0005-0000-0000-0000C6860000}"/>
    <cellStyle name="Normal 6 5 3 6" xfId="34873" xr:uid="{00000000-0005-0000-0000-0000C7860000}"/>
    <cellStyle name="Normal 6 5 4" xfId="34874" xr:uid="{00000000-0005-0000-0000-0000C8860000}"/>
    <cellStyle name="Normal 6 5 4 2" xfId="34875" xr:uid="{00000000-0005-0000-0000-0000C9860000}"/>
    <cellStyle name="Normal 6 5 4 2 2" xfId="34876" xr:uid="{00000000-0005-0000-0000-0000CA860000}"/>
    <cellStyle name="Normal 6 5 4 2 3" xfId="34877" xr:uid="{00000000-0005-0000-0000-0000CB860000}"/>
    <cellStyle name="Normal 6 5 4 3" xfId="34878" xr:uid="{00000000-0005-0000-0000-0000CC860000}"/>
    <cellStyle name="Normal 6 5 4 4" xfId="34879" xr:uid="{00000000-0005-0000-0000-0000CD860000}"/>
    <cellStyle name="Normal 6 5 4 5" xfId="34880" xr:uid="{00000000-0005-0000-0000-0000CE860000}"/>
    <cellStyle name="Normal 6 5 5" xfId="34881" xr:uid="{00000000-0005-0000-0000-0000CF860000}"/>
    <cellStyle name="Normal 6 5 5 2" xfId="34882" xr:uid="{00000000-0005-0000-0000-0000D0860000}"/>
    <cellStyle name="Normal 6 5 5 2 2" xfId="34883" xr:uid="{00000000-0005-0000-0000-0000D1860000}"/>
    <cellStyle name="Normal 6 5 5 2 3" xfId="34884" xr:uid="{00000000-0005-0000-0000-0000D2860000}"/>
    <cellStyle name="Normal 6 5 5 3" xfId="34885" xr:uid="{00000000-0005-0000-0000-0000D3860000}"/>
    <cellStyle name="Normal 6 5 6" xfId="34886" xr:uid="{00000000-0005-0000-0000-0000D4860000}"/>
    <cellStyle name="Normal 6 5 6 2" xfId="34887" xr:uid="{00000000-0005-0000-0000-0000D5860000}"/>
    <cellStyle name="Normal 6 5 6 3" xfId="34888" xr:uid="{00000000-0005-0000-0000-0000D6860000}"/>
    <cellStyle name="Normal 6 5 7" xfId="34889" xr:uid="{00000000-0005-0000-0000-0000D7860000}"/>
    <cellStyle name="Normal 6 5 7 2" xfId="34890" xr:uid="{00000000-0005-0000-0000-0000D8860000}"/>
    <cellStyle name="Normal 6 5 8" xfId="34891" xr:uid="{00000000-0005-0000-0000-0000D9860000}"/>
    <cellStyle name="Normal 6 5 9" xfId="34892" xr:uid="{00000000-0005-0000-0000-0000DA860000}"/>
    <cellStyle name="Normal 6 5_Age_Gender" xfId="34893" xr:uid="{00000000-0005-0000-0000-0000DB860000}"/>
    <cellStyle name="Normal 6 50" xfId="34894" xr:uid="{00000000-0005-0000-0000-0000DC860000}"/>
    <cellStyle name="Normal 6 50 2" xfId="34895" xr:uid="{00000000-0005-0000-0000-0000DD860000}"/>
    <cellStyle name="Normal 6 50 3" xfId="34896" xr:uid="{00000000-0005-0000-0000-0000DE860000}"/>
    <cellStyle name="Normal 6 51" xfId="34897" xr:uid="{00000000-0005-0000-0000-0000DF860000}"/>
    <cellStyle name="Normal 6 51 2" xfId="34898" xr:uid="{00000000-0005-0000-0000-0000E0860000}"/>
    <cellStyle name="Normal 6 51 3" xfId="34899" xr:uid="{00000000-0005-0000-0000-0000E1860000}"/>
    <cellStyle name="Normal 6 52" xfId="34900" xr:uid="{00000000-0005-0000-0000-0000E2860000}"/>
    <cellStyle name="Normal 6 52 2" xfId="34901" xr:uid="{00000000-0005-0000-0000-0000E3860000}"/>
    <cellStyle name="Normal 6 52 3" xfId="34902" xr:uid="{00000000-0005-0000-0000-0000E4860000}"/>
    <cellStyle name="Normal 6 53" xfId="34903" xr:uid="{00000000-0005-0000-0000-0000E5860000}"/>
    <cellStyle name="Normal 6 53 2" xfId="34904" xr:uid="{00000000-0005-0000-0000-0000E6860000}"/>
    <cellStyle name="Normal 6 53 3" xfId="34905" xr:uid="{00000000-0005-0000-0000-0000E7860000}"/>
    <cellStyle name="Normal 6 54" xfId="34906" xr:uid="{00000000-0005-0000-0000-0000E8860000}"/>
    <cellStyle name="Normal 6 54 2" xfId="34907" xr:uid="{00000000-0005-0000-0000-0000E9860000}"/>
    <cellStyle name="Normal 6 54 3" xfId="34908" xr:uid="{00000000-0005-0000-0000-0000EA860000}"/>
    <cellStyle name="Normal 6 55" xfId="34909" xr:uid="{00000000-0005-0000-0000-0000EB860000}"/>
    <cellStyle name="Normal 6 55 2" xfId="34910" xr:uid="{00000000-0005-0000-0000-0000EC860000}"/>
    <cellStyle name="Normal 6 55 3" xfId="34911" xr:uid="{00000000-0005-0000-0000-0000ED860000}"/>
    <cellStyle name="Normal 6 56" xfId="34912" xr:uid="{00000000-0005-0000-0000-0000EE860000}"/>
    <cellStyle name="Normal 6 56 2" xfId="34913" xr:uid="{00000000-0005-0000-0000-0000EF860000}"/>
    <cellStyle name="Normal 6 56 3" xfId="34914" xr:uid="{00000000-0005-0000-0000-0000F0860000}"/>
    <cellStyle name="Normal 6 57" xfId="34915" xr:uid="{00000000-0005-0000-0000-0000F1860000}"/>
    <cellStyle name="Normal 6 57 2" xfId="34916" xr:uid="{00000000-0005-0000-0000-0000F2860000}"/>
    <cellStyle name="Normal 6 57 3" xfId="34917" xr:uid="{00000000-0005-0000-0000-0000F3860000}"/>
    <cellStyle name="Normal 6 58" xfId="34918" xr:uid="{00000000-0005-0000-0000-0000F4860000}"/>
    <cellStyle name="Normal 6 58 2" xfId="34919" xr:uid="{00000000-0005-0000-0000-0000F5860000}"/>
    <cellStyle name="Normal 6 58 3" xfId="34920" xr:uid="{00000000-0005-0000-0000-0000F6860000}"/>
    <cellStyle name="Normal 6 59" xfId="34921" xr:uid="{00000000-0005-0000-0000-0000F7860000}"/>
    <cellStyle name="Normal 6 59 2" xfId="34922" xr:uid="{00000000-0005-0000-0000-0000F8860000}"/>
    <cellStyle name="Normal 6 6" xfId="495" xr:uid="{00000000-0005-0000-0000-0000F9860000}"/>
    <cellStyle name="Normal 6 6 10" xfId="34923" xr:uid="{00000000-0005-0000-0000-0000FA860000}"/>
    <cellStyle name="Normal 6 6 11" xfId="34924" xr:uid="{00000000-0005-0000-0000-0000FB860000}"/>
    <cellStyle name="Normal 6 6 12" xfId="34925" xr:uid="{00000000-0005-0000-0000-0000FC860000}"/>
    <cellStyle name="Normal 6 6 2" xfId="34926" xr:uid="{00000000-0005-0000-0000-0000FD860000}"/>
    <cellStyle name="Normal 6 6 2 10" xfId="34927" xr:uid="{00000000-0005-0000-0000-0000FE860000}"/>
    <cellStyle name="Normal 6 6 2 2" xfId="34928" xr:uid="{00000000-0005-0000-0000-0000FF860000}"/>
    <cellStyle name="Normal 6 6 2 2 2" xfId="34929" xr:uid="{00000000-0005-0000-0000-000000870000}"/>
    <cellStyle name="Normal 6 6 2 2 2 2" xfId="34930" xr:uid="{00000000-0005-0000-0000-000001870000}"/>
    <cellStyle name="Normal 6 6 2 2 2 2 2" xfId="34931" xr:uid="{00000000-0005-0000-0000-000002870000}"/>
    <cellStyle name="Normal 6 6 2 2 2 2 3" xfId="34932" xr:uid="{00000000-0005-0000-0000-000003870000}"/>
    <cellStyle name="Normal 6 6 2 2 2 3" xfId="34933" xr:uid="{00000000-0005-0000-0000-000004870000}"/>
    <cellStyle name="Normal 6 6 2 2 3" xfId="34934" xr:uid="{00000000-0005-0000-0000-000005870000}"/>
    <cellStyle name="Normal 6 6 2 2 3 2" xfId="34935" xr:uid="{00000000-0005-0000-0000-000006870000}"/>
    <cellStyle name="Normal 6 6 2 2 3 3" xfId="34936" xr:uid="{00000000-0005-0000-0000-000007870000}"/>
    <cellStyle name="Normal 6 6 2 2 4" xfId="34937" xr:uid="{00000000-0005-0000-0000-000008870000}"/>
    <cellStyle name="Normal 6 6 2 2 5" xfId="34938" xr:uid="{00000000-0005-0000-0000-000009870000}"/>
    <cellStyle name="Normal 6 6 2 2 6" xfId="34939" xr:uid="{00000000-0005-0000-0000-00000A870000}"/>
    <cellStyle name="Normal 6 6 2 3" xfId="34940" xr:uid="{00000000-0005-0000-0000-00000B870000}"/>
    <cellStyle name="Normal 6 6 2 3 2" xfId="34941" xr:uid="{00000000-0005-0000-0000-00000C870000}"/>
    <cellStyle name="Normal 6 6 2 3 2 2" xfId="34942" xr:uid="{00000000-0005-0000-0000-00000D870000}"/>
    <cellStyle name="Normal 6 6 2 3 2 3" xfId="34943" xr:uid="{00000000-0005-0000-0000-00000E870000}"/>
    <cellStyle name="Normal 6 6 2 3 3" xfId="34944" xr:uid="{00000000-0005-0000-0000-00000F870000}"/>
    <cellStyle name="Normal 6 6 2 4" xfId="34945" xr:uid="{00000000-0005-0000-0000-000010870000}"/>
    <cellStyle name="Normal 6 6 2 4 2" xfId="34946" xr:uid="{00000000-0005-0000-0000-000011870000}"/>
    <cellStyle name="Normal 6 6 2 4 3" xfId="34947" xr:uid="{00000000-0005-0000-0000-000012870000}"/>
    <cellStyle name="Normal 6 6 2 5" xfId="34948" xr:uid="{00000000-0005-0000-0000-000013870000}"/>
    <cellStyle name="Normal 6 6 2 5 2" xfId="34949" xr:uid="{00000000-0005-0000-0000-000014870000}"/>
    <cellStyle name="Normal 6 6 2 6" xfId="34950" xr:uid="{00000000-0005-0000-0000-000015870000}"/>
    <cellStyle name="Normal 6 6 2 7" xfId="34951" xr:uid="{00000000-0005-0000-0000-000016870000}"/>
    <cellStyle name="Normal 6 6 2 8" xfId="34952" xr:uid="{00000000-0005-0000-0000-000017870000}"/>
    <cellStyle name="Normal 6 6 2 9" xfId="34953" xr:uid="{00000000-0005-0000-0000-000018870000}"/>
    <cellStyle name="Normal 6 6 2_Age_Gender" xfId="34954" xr:uid="{00000000-0005-0000-0000-000019870000}"/>
    <cellStyle name="Normal 6 6 3" xfId="34955" xr:uid="{00000000-0005-0000-0000-00001A870000}"/>
    <cellStyle name="Normal 6 6 3 2" xfId="34956" xr:uid="{00000000-0005-0000-0000-00001B870000}"/>
    <cellStyle name="Normal 6 6 3 2 2" xfId="34957" xr:uid="{00000000-0005-0000-0000-00001C870000}"/>
    <cellStyle name="Normal 6 6 3 2 2 2" xfId="34958" xr:uid="{00000000-0005-0000-0000-00001D870000}"/>
    <cellStyle name="Normal 6 6 3 2 2 3" xfId="34959" xr:uid="{00000000-0005-0000-0000-00001E870000}"/>
    <cellStyle name="Normal 6 6 3 2 3" xfId="34960" xr:uid="{00000000-0005-0000-0000-00001F870000}"/>
    <cellStyle name="Normal 6 6 3 3" xfId="34961" xr:uid="{00000000-0005-0000-0000-000020870000}"/>
    <cellStyle name="Normal 6 6 3 3 2" xfId="34962" xr:uid="{00000000-0005-0000-0000-000021870000}"/>
    <cellStyle name="Normal 6 6 3 3 3" xfId="34963" xr:uid="{00000000-0005-0000-0000-000022870000}"/>
    <cellStyle name="Normal 6 6 3 4" xfId="34964" xr:uid="{00000000-0005-0000-0000-000023870000}"/>
    <cellStyle name="Normal 6 6 3 5" xfId="34965" xr:uid="{00000000-0005-0000-0000-000024870000}"/>
    <cellStyle name="Normal 6 6 3 6" xfId="34966" xr:uid="{00000000-0005-0000-0000-000025870000}"/>
    <cellStyle name="Normal 6 6 4" xfId="34967" xr:uid="{00000000-0005-0000-0000-000026870000}"/>
    <cellStyle name="Normal 6 6 4 2" xfId="34968" xr:uid="{00000000-0005-0000-0000-000027870000}"/>
    <cellStyle name="Normal 6 6 4 2 2" xfId="34969" xr:uid="{00000000-0005-0000-0000-000028870000}"/>
    <cellStyle name="Normal 6 6 4 2 3" xfId="34970" xr:uid="{00000000-0005-0000-0000-000029870000}"/>
    <cellStyle name="Normal 6 6 4 3" xfId="34971" xr:uid="{00000000-0005-0000-0000-00002A870000}"/>
    <cellStyle name="Normal 6 6 4 4" xfId="34972" xr:uid="{00000000-0005-0000-0000-00002B870000}"/>
    <cellStyle name="Normal 6 6 4 5" xfId="34973" xr:uid="{00000000-0005-0000-0000-00002C870000}"/>
    <cellStyle name="Normal 6 6 5" xfId="34974" xr:uid="{00000000-0005-0000-0000-00002D870000}"/>
    <cellStyle name="Normal 6 6 5 2" xfId="34975" xr:uid="{00000000-0005-0000-0000-00002E870000}"/>
    <cellStyle name="Normal 6 6 5 2 2" xfId="34976" xr:uid="{00000000-0005-0000-0000-00002F870000}"/>
    <cellStyle name="Normal 6 6 5 2 3" xfId="34977" xr:uid="{00000000-0005-0000-0000-000030870000}"/>
    <cellStyle name="Normal 6 6 5 3" xfId="34978" xr:uid="{00000000-0005-0000-0000-000031870000}"/>
    <cellStyle name="Normal 6 6 6" xfId="34979" xr:uid="{00000000-0005-0000-0000-000032870000}"/>
    <cellStyle name="Normal 6 6 6 2" xfId="34980" xr:uid="{00000000-0005-0000-0000-000033870000}"/>
    <cellStyle name="Normal 6 6 6 3" xfId="34981" xr:uid="{00000000-0005-0000-0000-000034870000}"/>
    <cellStyle name="Normal 6 6 7" xfId="34982" xr:uid="{00000000-0005-0000-0000-000035870000}"/>
    <cellStyle name="Normal 6 6 7 2" xfId="34983" xr:uid="{00000000-0005-0000-0000-000036870000}"/>
    <cellStyle name="Normal 6 6 8" xfId="34984" xr:uid="{00000000-0005-0000-0000-000037870000}"/>
    <cellStyle name="Normal 6 6 9" xfId="34985" xr:uid="{00000000-0005-0000-0000-000038870000}"/>
    <cellStyle name="Normal 6 6_Age_Gender" xfId="34986" xr:uid="{00000000-0005-0000-0000-000039870000}"/>
    <cellStyle name="Normal 6 60" xfId="34987" xr:uid="{00000000-0005-0000-0000-00003A870000}"/>
    <cellStyle name="Normal 6 61" xfId="34988" xr:uid="{00000000-0005-0000-0000-00003B870000}"/>
    <cellStyle name="Normal 6 62" xfId="34989" xr:uid="{00000000-0005-0000-0000-00003C870000}"/>
    <cellStyle name="Normal 6 63" xfId="34990" xr:uid="{00000000-0005-0000-0000-00003D870000}"/>
    <cellStyle name="Normal 6 64" xfId="34991" xr:uid="{00000000-0005-0000-0000-00003E870000}"/>
    <cellStyle name="Normal 6 65" xfId="34992" xr:uid="{00000000-0005-0000-0000-00003F870000}"/>
    <cellStyle name="Normal 6 66" xfId="34993" xr:uid="{00000000-0005-0000-0000-000040870000}"/>
    <cellStyle name="Normal 6 67" xfId="34994" xr:uid="{00000000-0005-0000-0000-000041870000}"/>
    <cellStyle name="Normal 6 68" xfId="34995" xr:uid="{00000000-0005-0000-0000-000042870000}"/>
    <cellStyle name="Normal 6 69" xfId="34996" xr:uid="{00000000-0005-0000-0000-000043870000}"/>
    <cellStyle name="Normal 6 7" xfId="496" xr:uid="{00000000-0005-0000-0000-000044870000}"/>
    <cellStyle name="Normal 6 7 10" xfId="34997" xr:uid="{00000000-0005-0000-0000-000045870000}"/>
    <cellStyle name="Normal 6 7 11" xfId="34998" xr:uid="{00000000-0005-0000-0000-000046870000}"/>
    <cellStyle name="Normal 6 7 12" xfId="34999" xr:uid="{00000000-0005-0000-0000-000047870000}"/>
    <cellStyle name="Normal 6 7 2" xfId="35000" xr:uid="{00000000-0005-0000-0000-000048870000}"/>
    <cellStyle name="Normal 6 7 2 10" xfId="35001" xr:uid="{00000000-0005-0000-0000-000049870000}"/>
    <cellStyle name="Normal 6 7 2 2" xfId="35002" xr:uid="{00000000-0005-0000-0000-00004A870000}"/>
    <cellStyle name="Normal 6 7 2 2 2" xfId="35003" xr:uid="{00000000-0005-0000-0000-00004B870000}"/>
    <cellStyle name="Normal 6 7 2 2 2 2" xfId="35004" xr:uid="{00000000-0005-0000-0000-00004C870000}"/>
    <cellStyle name="Normal 6 7 2 2 2 2 2" xfId="35005" xr:uid="{00000000-0005-0000-0000-00004D870000}"/>
    <cellStyle name="Normal 6 7 2 2 2 2 3" xfId="35006" xr:uid="{00000000-0005-0000-0000-00004E870000}"/>
    <cellStyle name="Normal 6 7 2 2 2 3" xfId="35007" xr:uid="{00000000-0005-0000-0000-00004F870000}"/>
    <cellStyle name="Normal 6 7 2 2 3" xfId="35008" xr:uid="{00000000-0005-0000-0000-000050870000}"/>
    <cellStyle name="Normal 6 7 2 2 3 2" xfId="35009" xr:uid="{00000000-0005-0000-0000-000051870000}"/>
    <cellStyle name="Normal 6 7 2 2 3 3" xfId="35010" xr:uid="{00000000-0005-0000-0000-000052870000}"/>
    <cellStyle name="Normal 6 7 2 2 4" xfId="35011" xr:uid="{00000000-0005-0000-0000-000053870000}"/>
    <cellStyle name="Normal 6 7 2 2 5" xfId="35012" xr:uid="{00000000-0005-0000-0000-000054870000}"/>
    <cellStyle name="Normal 6 7 2 2 6" xfId="35013" xr:uid="{00000000-0005-0000-0000-000055870000}"/>
    <cellStyle name="Normal 6 7 2 3" xfId="35014" xr:uid="{00000000-0005-0000-0000-000056870000}"/>
    <cellStyle name="Normal 6 7 2 3 2" xfId="35015" xr:uid="{00000000-0005-0000-0000-000057870000}"/>
    <cellStyle name="Normal 6 7 2 3 2 2" xfId="35016" xr:uid="{00000000-0005-0000-0000-000058870000}"/>
    <cellStyle name="Normal 6 7 2 3 2 3" xfId="35017" xr:uid="{00000000-0005-0000-0000-000059870000}"/>
    <cellStyle name="Normal 6 7 2 3 3" xfId="35018" xr:uid="{00000000-0005-0000-0000-00005A870000}"/>
    <cellStyle name="Normal 6 7 2 4" xfId="35019" xr:uid="{00000000-0005-0000-0000-00005B870000}"/>
    <cellStyle name="Normal 6 7 2 4 2" xfId="35020" xr:uid="{00000000-0005-0000-0000-00005C870000}"/>
    <cellStyle name="Normal 6 7 2 4 3" xfId="35021" xr:uid="{00000000-0005-0000-0000-00005D870000}"/>
    <cellStyle name="Normal 6 7 2 5" xfId="35022" xr:uid="{00000000-0005-0000-0000-00005E870000}"/>
    <cellStyle name="Normal 6 7 2 5 2" xfId="35023" xr:uid="{00000000-0005-0000-0000-00005F870000}"/>
    <cellStyle name="Normal 6 7 2 6" xfId="35024" xr:uid="{00000000-0005-0000-0000-000060870000}"/>
    <cellStyle name="Normal 6 7 2 7" xfId="35025" xr:uid="{00000000-0005-0000-0000-000061870000}"/>
    <cellStyle name="Normal 6 7 2 8" xfId="35026" xr:uid="{00000000-0005-0000-0000-000062870000}"/>
    <cellStyle name="Normal 6 7 2 9" xfId="35027" xr:uid="{00000000-0005-0000-0000-000063870000}"/>
    <cellStyle name="Normal 6 7 2_Age_Gender" xfId="35028" xr:uid="{00000000-0005-0000-0000-000064870000}"/>
    <cellStyle name="Normal 6 7 3" xfId="35029" xr:uid="{00000000-0005-0000-0000-000065870000}"/>
    <cellStyle name="Normal 6 7 3 2" xfId="35030" xr:uid="{00000000-0005-0000-0000-000066870000}"/>
    <cellStyle name="Normal 6 7 3 2 2" xfId="35031" xr:uid="{00000000-0005-0000-0000-000067870000}"/>
    <cellStyle name="Normal 6 7 3 2 2 2" xfId="35032" xr:uid="{00000000-0005-0000-0000-000068870000}"/>
    <cellStyle name="Normal 6 7 3 2 2 3" xfId="35033" xr:uid="{00000000-0005-0000-0000-000069870000}"/>
    <cellStyle name="Normal 6 7 3 2 3" xfId="35034" xr:uid="{00000000-0005-0000-0000-00006A870000}"/>
    <cellStyle name="Normal 6 7 3 3" xfId="35035" xr:uid="{00000000-0005-0000-0000-00006B870000}"/>
    <cellStyle name="Normal 6 7 3 3 2" xfId="35036" xr:uid="{00000000-0005-0000-0000-00006C870000}"/>
    <cellStyle name="Normal 6 7 3 3 3" xfId="35037" xr:uid="{00000000-0005-0000-0000-00006D870000}"/>
    <cellStyle name="Normal 6 7 3 4" xfId="35038" xr:uid="{00000000-0005-0000-0000-00006E870000}"/>
    <cellStyle name="Normal 6 7 3 5" xfId="35039" xr:uid="{00000000-0005-0000-0000-00006F870000}"/>
    <cellStyle name="Normal 6 7 3 6" xfId="35040" xr:uid="{00000000-0005-0000-0000-000070870000}"/>
    <cellStyle name="Normal 6 7 4" xfId="35041" xr:uid="{00000000-0005-0000-0000-000071870000}"/>
    <cellStyle name="Normal 6 7 4 2" xfId="35042" xr:uid="{00000000-0005-0000-0000-000072870000}"/>
    <cellStyle name="Normal 6 7 4 2 2" xfId="35043" xr:uid="{00000000-0005-0000-0000-000073870000}"/>
    <cellStyle name="Normal 6 7 4 2 3" xfId="35044" xr:uid="{00000000-0005-0000-0000-000074870000}"/>
    <cellStyle name="Normal 6 7 4 3" xfId="35045" xr:uid="{00000000-0005-0000-0000-000075870000}"/>
    <cellStyle name="Normal 6 7 4 4" xfId="35046" xr:uid="{00000000-0005-0000-0000-000076870000}"/>
    <cellStyle name="Normal 6 7 4 5" xfId="35047" xr:uid="{00000000-0005-0000-0000-000077870000}"/>
    <cellStyle name="Normal 6 7 5" xfId="35048" xr:uid="{00000000-0005-0000-0000-000078870000}"/>
    <cellStyle name="Normal 6 7 5 2" xfId="35049" xr:uid="{00000000-0005-0000-0000-000079870000}"/>
    <cellStyle name="Normal 6 7 5 2 2" xfId="35050" xr:uid="{00000000-0005-0000-0000-00007A870000}"/>
    <cellStyle name="Normal 6 7 5 2 3" xfId="35051" xr:uid="{00000000-0005-0000-0000-00007B870000}"/>
    <cellStyle name="Normal 6 7 5 3" xfId="35052" xr:uid="{00000000-0005-0000-0000-00007C870000}"/>
    <cellStyle name="Normal 6 7 6" xfId="35053" xr:uid="{00000000-0005-0000-0000-00007D870000}"/>
    <cellStyle name="Normal 6 7 6 2" xfId="35054" xr:uid="{00000000-0005-0000-0000-00007E870000}"/>
    <cellStyle name="Normal 6 7 6 3" xfId="35055" xr:uid="{00000000-0005-0000-0000-00007F870000}"/>
    <cellStyle name="Normal 6 7 7" xfId="35056" xr:uid="{00000000-0005-0000-0000-000080870000}"/>
    <cellStyle name="Normal 6 7 7 2" xfId="35057" xr:uid="{00000000-0005-0000-0000-000081870000}"/>
    <cellStyle name="Normal 6 7 8" xfId="35058" xr:uid="{00000000-0005-0000-0000-000082870000}"/>
    <cellStyle name="Normal 6 7 9" xfId="35059" xr:uid="{00000000-0005-0000-0000-000083870000}"/>
    <cellStyle name="Normal 6 7_Age_Gender" xfId="35060" xr:uid="{00000000-0005-0000-0000-000084870000}"/>
    <cellStyle name="Normal 6 70" xfId="35061" xr:uid="{00000000-0005-0000-0000-000085870000}"/>
    <cellStyle name="Normal 6 8" xfId="497" xr:uid="{00000000-0005-0000-0000-000086870000}"/>
    <cellStyle name="Normal 6 8 10" xfId="35062" xr:uid="{00000000-0005-0000-0000-000087870000}"/>
    <cellStyle name="Normal 6 8 11" xfId="35063" xr:uid="{00000000-0005-0000-0000-000088870000}"/>
    <cellStyle name="Normal 6 8 12" xfId="35064" xr:uid="{00000000-0005-0000-0000-000089870000}"/>
    <cellStyle name="Normal 6 8 2" xfId="35065" xr:uid="{00000000-0005-0000-0000-00008A870000}"/>
    <cellStyle name="Normal 6 8 2 10" xfId="35066" xr:uid="{00000000-0005-0000-0000-00008B870000}"/>
    <cellStyle name="Normal 6 8 2 2" xfId="35067" xr:uid="{00000000-0005-0000-0000-00008C870000}"/>
    <cellStyle name="Normal 6 8 2 2 2" xfId="35068" xr:uid="{00000000-0005-0000-0000-00008D870000}"/>
    <cellStyle name="Normal 6 8 2 2 2 2" xfId="35069" xr:uid="{00000000-0005-0000-0000-00008E870000}"/>
    <cellStyle name="Normal 6 8 2 2 2 2 2" xfId="35070" xr:uid="{00000000-0005-0000-0000-00008F870000}"/>
    <cellStyle name="Normal 6 8 2 2 2 2 3" xfId="35071" xr:uid="{00000000-0005-0000-0000-000090870000}"/>
    <cellStyle name="Normal 6 8 2 2 2 3" xfId="35072" xr:uid="{00000000-0005-0000-0000-000091870000}"/>
    <cellStyle name="Normal 6 8 2 2 3" xfId="35073" xr:uid="{00000000-0005-0000-0000-000092870000}"/>
    <cellStyle name="Normal 6 8 2 2 3 2" xfId="35074" xr:uid="{00000000-0005-0000-0000-000093870000}"/>
    <cellStyle name="Normal 6 8 2 2 3 3" xfId="35075" xr:uid="{00000000-0005-0000-0000-000094870000}"/>
    <cellStyle name="Normal 6 8 2 2 4" xfId="35076" xr:uid="{00000000-0005-0000-0000-000095870000}"/>
    <cellStyle name="Normal 6 8 2 2 5" xfId="35077" xr:uid="{00000000-0005-0000-0000-000096870000}"/>
    <cellStyle name="Normal 6 8 2 2 6" xfId="35078" xr:uid="{00000000-0005-0000-0000-000097870000}"/>
    <cellStyle name="Normal 6 8 2 3" xfId="35079" xr:uid="{00000000-0005-0000-0000-000098870000}"/>
    <cellStyle name="Normal 6 8 2 3 2" xfId="35080" xr:uid="{00000000-0005-0000-0000-000099870000}"/>
    <cellStyle name="Normal 6 8 2 3 2 2" xfId="35081" xr:uid="{00000000-0005-0000-0000-00009A870000}"/>
    <cellStyle name="Normal 6 8 2 3 2 3" xfId="35082" xr:uid="{00000000-0005-0000-0000-00009B870000}"/>
    <cellStyle name="Normal 6 8 2 3 3" xfId="35083" xr:uid="{00000000-0005-0000-0000-00009C870000}"/>
    <cellStyle name="Normal 6 8 2 4" xfId="35084" xr:uid="{00000000-0005-0000-0000-00009D870000}"/>
    <cellStyle name="Normal 6 8 2 4 2" xfId="35085" xr:uid="{00000000-0005-0000-0000-00009E870000}"/>
    <cellStyle name="Normal 6 8 2 4 3" xfId="35086" xr:uid="{00000000-0005-0000-0000-00009F870000}"/>
    <cellStyle name="Normal 6 8 2 5" xfId="35087" xr:uid="{00000000-0005-0000-0000-0000A0870000}"/>
    <cellStyle name="Normal 6 8 2 5 2" xfId="35088" xr:uid="{00000000-0005-0000-0000-0000A1870000}"/>
    <cellStyle name="Normal 6 8 2 6" xfId="35089" xr:uid="{00000000-0005-0000-0000-0000A2870000}"/>
    <cellStyle name="Normal 6 8 2 7" xfId="35090" xr:uid="{00000000-0005-0000-0000-0000A3870000}"/>
    <cellStyle name="Normal 6 8 2 8" xfId="35091" xr:uid="{00000000-0005-0000-0000-0000A4870000}"/>
    <cellStyle name="Normal 6 8 2 9" xfId="35092" xr:uid="{00000000-0005-0000-0000-0000A5870000}"/>
    <cellStyle name="Normal 6 8 2_Age_Gender" xfId="35093" xr:uid="{00000000-0005-0000-0000-0000A6870000}"/>
    <cellStyle name="Normal 6 8 3" xfId="35094" xr:uid="{00000000-0005-0000-0000-0000A7870000}"/>
    <cellStyle name="Normal 6 8 3 2" xfId="35095" xr:uid="{00000000-0005-0000-0000-0000A8870000}"/>
    <cellStyle name="Normal 6 8 3 2 2" xfId="35096" xr:uid="{00000000-0005-0000-0000-0000A9870000}"/>
    <cellStyle name="Normal 6 8 3 2 2 2" xfId="35097" xr:uid="{00000000-0005-0000-0000-0000AA870000}"/>
    <cellStyle name="Normal 6 8 3 2 2 3" xfId="35098" xr:uid="{00000000-0005-0000-0000-0000AB870000}"/>
    <cellStyle name="Normal 6 8 3 2 3" xfId="35099" xr:uid="{00000000-0005-0000-0000-0000AC870000}"/>
    <cellStyle name="Normal 6 8 3 3" xfId="35100" xr:uid="{00000000-0005-0000-0000-0000AD870000}"/>
    <cellStyle name="Normal 6 8 3 3 2" xfId="35101" xr:uid="{00000000-0005-0000-0000-0000AE870000}"/>
    <cellStyle name="Normal 6 8 3 3 3" xfId="35102" xr:uid="{00000000-0005-0000-0000-0000AF870000}"/>
    <cellStyle name="Normal 6 8 3 4" xfId="35103" xr:uid="{00000000-0005-0000-0000-0000B0870000}"/>
    <cellStyle name="Normal 6 8 3 5" xfId="35104" xr:uid="{00000000-0005-0000-0000-0000B1870000}"/>
    <cellStyle name="Normal 6 8 3 6" xfId="35105" xr:uid="{00000000-0005-0000-0000-0000B2870000}"/>
    <cellStyle name="Normal 6 8 4" xfId="35106" xr:uid="{00000000-0005-0000-0000-0000B3870000}"/>
    <cellStyle name="Normal 6 8 4 2" xfId="35107" xr:uid="{00000000-0005-0000-0000-0000B4870000}"/>
    <cellStyle name="Normal 6 8 4 2 2" xfId="35108" xr:uid="{00000000-0005-0000-0000-0000B5870000}"/>
    <cellStyle name="Normal 6 8 4 2 3" xfId="35109" xr:uid="{00000000-0005-0000-0000-0000B6870000}"/>
    <cellStyle name="Normal 6 8 4 3" xfId="35110" xr:uid="{00000000-0005-0000-0000-0000B7870000}"/>
    <cellStyle name="Normal 6 8 4 4" xfId="35111" xr:uid="{00000000-0005-0000-0000-0000B8870000}"/>
    <cellStyle name="Normal 6 8 4 5" xfId="35112" xr:uid="{00000000-0005-0000-0000-0000B9870000}"/>
    <cellStyle name="Normal 6 8 5" xfId="35113" xr:uid="{00000000-0005-0000-0000-0000BA870000}"/>
    <cellStyle name="Normal 6 8 5 2" xfId="35114" xr:uid="{00000000-0005-0000-0000-0000BB870000}"/>
    <cellStyle name="Normal 6 8 5 2 2" xfId="35115" xr:uid="{00000000-0005-0000-0000-0000BC870000}"/>
    <cellStyle name="Normal 6 8 5 2 3" xfId="35116" xr:uid="{00000000-0005-0000-0000-0000BD870000}"/>
    <cellStyle name="Normal 6 8 5 3" xfId="35117" xr:uid="{00000000-0005-0000-0000-0000BE870000}"/>
    <cellStyle name="Normal 6 8 6" xfId="35118" xr:uid="{00000000-0005-0000-0000-0000BF870000}"/>
    <cellStyle name="Normal 6 8 6 2" xfId="35119" xr:uid="{00000000-0005-0000-0000-0000C0870000}"/>
    <cellStyle name="Normal 6 8 6 3" xfId="35120" xr:uid="{00000000-0005-0000-0000-0000C1870000}"/>
    <cellStyle name="Normal 6 8 7" xfId="35121" xr:uid="{00000000-0005-0000-0000-0000C2870000}"/>
    <cellStyle name="Normal 6 8 7 2" xfId="35122" xr:uid="{00000000-0005-0000-0000-0000C3870000}"/>
    <cellStyle name="Normal 6 8 8" xfId="35123" xr:uid="{00000000-0005-0000-0000-0000C4870000}"/>
    <cellStyle name="Normal 6 8 9" xfId="35124" xr:uid="{00000000-0005-0000-0000-0000C5870000}"/>
    <cellStyle name="Normal 6 8_Age_Gender" xfId="35125" xr:uid="{00000000-0005-0000-0000-0000C6870000}"/>
    <cellStyle name="Normal 6 9" xfId="498" xr:uid="{00000000-0005-0000-0000-0000C7870000}"/>
    <cellStyle name="Normal 6 9 10" xfId="35126" xr:uid="{00000000-0005-0000-0000-0000C8870000}"/>
    <cellStyle name="Normal 6 9 11" xfId="35127" xr:uid="{00000000-0005-0000-0000-0000C9870000}"/>
    <cellStyle name="Normal 6 9 12" xfId="35128" xr:uid="{00000000-0005-0000-0000-0000CA870000}"/>
    <cellStyle name="Normal 6 9 2" xfId="35129" xr:uid="{00000000-0005-0000-0000-0000CB870000}"/>
    <cellStyle name="Normal 6 9 2 10" xfId="35130" xr:uid="{00000000-0005-0000-0000-0000CC870000}"/>
    <cellStyle name="Normal 6 9 2 2" xfId="35131" xr:uid="{00000000-0005-0000-0000-0000CD870000}"/>
    <cellStyle name="Normal 6 9 2 2 2" xfId="35132" xr:uid="{00000000-0005-0000-0000-0000CE870000}"/>
    <cellStyle name="Normal 6 9 2 2 2 2" xfId="35133" xr:uid="{00000000-0005-0000-0000-0000CF870000}"/>
    <cellStyle name="Normal 6 9 2 2 2 2 2" xfId="35134" xr:uid="{00000000-0005-0000-0000-0000D0870000}"/>
    <cellStyle name="Normal 6 9 2 2 2 2 3" xfId="35135" xr:uid="{00000000-0005-0000-0000-0000D1870000}"/>
    <cellStyle name="Normal 6 9 2 2 2 3" xfId="35136" xr:uid="{00000000-0005-0000-0000-0000D2870000}"/>
    <cellStyle name="Normal 6 9 2 2 3" xfId="35137" xr:uid="{00000000-0005-0000-0000-0000D3870000}"/>
    <cellStyle name="Normal 6 9 2 2 3 2" xfId="35138" xr:uid="{00000000-0005-0000-0000-0000D4870000}"/>
    <cellStyle name="Normal 6 9 2 2 3 3" xfId="35139" xr:uid="{00000000-0005-0000-0000-0000D5870000}"/>
    <cellStyle name="Normal 6 9 2 2 4" xfId="35140" xr:uid="{00000000-0005-0000-0000-0000D6870000}"/>
    <cellStyle name="Normal 6 9 2 2 5" xfId="35141" xr:uid="{00000000-0005-0000-0000-0000D7870000}"/>
    <cellStyle name="Normal 6 9 2 2 6" xfId="35142" xr:uid="{00000000-0005-0000-0000-0000D8870000}"/>
    <cellStyle name="Normal 6 9 2 3" xfId="35143" xr:uid="{00000000-0005-0000-0000-0000D9870000}"/>
    <cellStyle name="Normal 6 9 2 3 2" xfId="35144" xr:uid="{00000000-0005-0000-0000-0000DA870000}"/>
    <cellStyle name="Normal 6 9 2 3 2 2" xfId="35145" xr:uid="{00000000-0005-0000-0000-0000DB870000}"/>
    <cellStyle name="Normal 6 9 2 3 2 3" xfId="35146" xr:uid="{00000000-0005-0000-0000-0000DC870000}"/>
    <cellStyle name="Normal 6 9 2 3 3" xfId="35147" xr:uid="{00000000-0005-0000-0000-0000DD870000}"/>
    <cellStyle name="Normal 6 9 2 4" xfId="35148" xr:uid="{00000000-0005-0000-0000-0000DE870000}"/>
    <cellStyle name="Normal 6 9 2 4 2" xfId="35149" xr:uid="{00000000-0005-0000-0000-0000DF870000}"/>
    <cellStyle name="Normal 6 9 2 4 3" xfId="35150" xr:uid="{00000000-0005-0000-0000-0000E0870000}"/>
    <cellStyle name="Normal 6 9 2 5" xfId="35151" xr:uid="{00000000-0005-0000-0000-0000E1870000}"/>
    <cellStyle name="Normal 6 9 2 5 2" xfId="35152" xr:uid="{00000000-0005-0000-0000-0000E2870000}"/>
    <cellStyle name="Normal 6 9 2 6" xfId="35153" xr:uid="{00000000-0005-0000-0000-0000E3870000}"/>
    <cellStyle name="Normal 6 9 2 7" xfId="35154" xr:uid="{00000000-0005-0000-0000-0000E4870000}"/>
    <cellStyle name="Normal 6 9 2 8" xfId="35155" xr:uid="{00000000-0005-0000-0000-0000E5870000}"/>
    <cellStyle name="Normal 6 9 2 9" xfId="35156" xr:uid="{00000000-0005-0000-0000-0000E6870000}"/>
    <cellStyle name="Normal 6 9 2_Age_Gender" xfId="35157" xr:uid="{00000000-0005-0000-0000-0000E7870000}"/>
    <cellStyle name="Normal 6 9 3" xfId="35158" xr:uid="{00000000-0005-0000-0000-0000E8870000}"/>
    <cellStyle name="Normal 6 9 3 2" xfId="35159" xr:uid="{00000000-0005-0000-0000-0000E9870000}"/>
    <cellStyle name="Normal 6 9 3 2 2" xfId="35160" xr:uid="{00000000-0005-0000-0000-0000EA870000}"/>
    <cellStyle name="Normal 6 9 3 2 2 2" xfId="35161" xr:uid="{00000000-0005-0000-0000-0000EB870000}"/>
    <cellStyle name="Normal 6 9 3 2 2 3" xfId="35162" xr:uid="{00000000-0005-0000-0000-0000EC870000}"/>
    <cellStyle name="Normal 6 9 3 2 3" xfId="35163" xr:uid="{00000000-0005-0000-0000-0000ED870000}"/>
    <cellStyle name="Normal 6 9 3 3" xfId="35164" xr:uid="{00000000-0005-0000-0000-0000EE870000}"/>
    <cellStyle name="Normal 6 9 3 3 2" xfId="35165" xr:uid="{00000000-0005-0000-0000-0000EF870000}"/>
    <cellStyle name="Normal 6 9 3 3 3" xfId="35166" xr:uid="{00000000-0005-0000-0000-0000F0870000}"/>
    <cellStyle name="Normal 6 9 3 4" xfId="35167" xr:uid="{00000000-0005-0000-0000-0000F1870000}"/>
    <cellStyle name="Normal 6 9 3 5" xfId="35168" xr:uid="{00000000-0005-0000-0000-0000F2870000}"/>
    <cellStyle name="Normal 6 9 3 6" xfId="35169" xr:uid="{00000000-0005-0000-0000-0000F3870000}"/>
    <cellStyle name="Normal 6 9 4" xfId="35170" xr:uid="{00000000-0005-0000-0000-0000F4870000}"/>
    <cellStyle name="Normal 6 9 4 2" xfId="35171" xr:uid="{00000000-0005-0000-0000-0000F5870000}"/>
    <cellStyle name="Normal 6 9 4 2 2" xfId="35172" xr:uid="{00000000-0005-0000-0000-0000F6870000}"/>
    <cellStyle name="Normal 6 9 4 2 3" xfId="35173" xr:uid="{00000000-0005-0000-0000-0000F7870000}"/>
    <cellStyle name="Normal 6 9 4 3" xfId="35174" xr:uid="{00000000-0005-0000-0000-0000F8870000}"/>
    <cellStyle name="Normal 6 9 4 4" xfId="35175" xr:uid="{00000000-0005-0000-0000-0000F9870000}"/>
    <cellStyle name="Normal 6 9 4 5" xfId="35176" xr:uid="{00000000-0005-0000-0000-0000FA870000}"/>
    <cellStyle name="Normal 6 9 5" xfId="35177" xr:uid="{00000000-0005-0000-0000-0000FB870000}"/>
    <cellStyle name="Normal 6 9 5 2" xfId="35178" xr:uid="{00000000-0005-0000-0000-0000FC870000}"/>
    <cellStyle name="Normal 6 9 5 2 2" xfId="35179" xr:uid="{00000000-0005-0000-0000-0000FD870000}"/>
    <cellStyle name="Normal 6 9 5 2 3" xfId="35180" xr:uid="{00000000-0005-0000-0000-0000FE870000}"/>
    <cellStyle name="Normal 6 9 5 3" xfId="35181" xr:uid="{00000000-0005-0000-0000-0000FF870000}"/>
    <cellStyle name="Normal 6 9 6" xfId="35182" xr:uid="{00000000-0005-0000-0000-000000880000}"/>
    <cellStyle name="Normal 6 9 6 2" xfId="35183" xr:uid="{00000000-0005-0000-0000-000001880000}"/>
    <cellStyle name="Normal 6 9 6 3" xfId="35184" xr:uid="{00000000-0005-0000-0000-000002880000}"/>
    <cellStyle name="Normal 6 9 7" xfId="35185" xr:uid="{00000000-0005-0000-0000-000003880000}"/>
    <cellStyle name="Normal 6 9 7 2" xfId="35186" xr:uid="{00000000-0005-0000-0000-000004880000}"/>
    <cellStyle name="Normal 6 9 8" xfId="35187" xr:uid="{00000000-0005-0000-0000-000005880000}"/>
    <cellStyle name="Normal 6 9 9" xfId="35188" xr:uid="{00000000-0005-0000-0000-000006880000}"/>
    <cellStyle name="Normal 6 9_Age_Gender" xfId="35189" xr:uid="{00000000-0005-0000-0000-000007880000}"/>
    <cellStyle name="Normal 6_Age_Gender" xfId="35190" xr:uid="{00000000-0005-0000-0000-000008880000}"/>
    <cellStyle name="Normal 60" xfId="1622" xr:uid="{00000000-0005-0000-0000-000009880000}"/>
    <cellStyle name="Normal 60 2" xfId="35191" xr:uid="{00000000-0005-0000-0000-00000A880000}"/>
    <cellStyle name="Normal 60 3" xfId="35192" xr:uid="{00000000-0005-0000-0000-00000B880000}"/>
    <cellStyle name="Normal 61" xfId="1623" xr:uid="{00000000-0005-0000-0000-00000C880000}"/>
    <cellStyle name="Normal 61 2" xfId="35193" xr:uid="{00000000-0005-0000-0000-00000D880000}"/>
    <cellStyle name="Normal 61 3" xfId="35194" xr:uid="{00000000-0005-0000-0000-00000E880000}"/>
    <cellStyle name="Normal 62" xfId="1624" xr:uid="{00000000-0005-0000-0000-00000F880000}"/>
    <cellStyle name="Normal 62 2" xfId="35195" xr:uid="{00000000-0005-0000-0000-000010880000}"/>
    <cellStyle name="Normal 62 3" xfId="35196" xr:uid="{00000000-0005-0000-0000-000011880000}"/>
    <cellStyle name="Normal 63" xfId="1625" xr:uid="{00000000-0005-0000-0000-000012880000}"/>
    <cellStyle name="Normal 63 2" xfId="35197" xr:uid="{00000000-0005-0000-0000-000013880000}"/>
    <cellStyle name="Normal 63 3" xfId="35198" xr:uid="{00000000-0005-0000-0000-000014880000}"/>
    <cellStyle name="Normal 64" xfId="1626" xr:uid="{00000000-0005-0000-0000-000015880000}"/>
    <cellStyle name="Normal 64 2" xfId="35199" xr:uid="{00000000-0005-0000-0000-000016880000}"/>
    <cellStyle name="Normal 64 3" xfId="35200" xr:uid="{00000000-0005-0000-0000-000017880000}"/>
    <cellStyle name="Normal 65" xfId="1627" xr:uid="{00000000-0005-0000-0000-000018880000}"/>
    <cellStyle name="Normal 65 2" xfId="35201" xr:uid="{00000000-0005-0000-0000-000019880000}"/>
    <cellStyle name="Normal 65 3" xfId="35202" xr:uid="{00000000-0005-0000-0000-00001A880000}"/>
    <cellStyle name="Normal 66" xfId="1628" xr:uid="{00000000-0005-0000-0000-00001B880000}"/>
    <cellStyle name="Normal 66 2" xfId="35203" xr:uid="{00000000-0005-0000-0000-00001C880000}"/>
    <cellStyle name="Normal 66 3" xfId="35204" xr:uid="{00000000-0005-0000-0000-00001D880000}"/>
    <cellStyle name="Normal 67" xfId="1629" xr:uid="{00000000-0005-0000-0000-00001E880000}"/>
    <cellStyle name="Normal 67 2" xfId="35205" xr:uid="{00000000-0005-0000-0000-00001F880000}"/>
    <cellStyle name="Normal 67 3" xfId="35206" xr:uid="{00000000-0005-0000-0000-000020880000}"/>
    <cellStyle name="Normal 68" xfId="1630" xr:uid="{00000000-0005-0000-0000-000021880000}"/>
    <cellStyle name="Normal 68 2" xfId="35207" xr:uid="{00000000-0005-0000-0000-000022880000}"/>
    <cellStyle name="Normal 68 3" xfId="35208" xr:uid="{00000000-0005-0000-0000-000023880000}"/>
    <cellStyle name="Normal 69" xfId="1631" xr:uid="{00000000-0005-0000-0000-000024880000}"/>
    <cellStyle name="Normal 69 2" xfId="35209" xr:uid="{00000000-0005-0000-0000-000025880000}"/>
    <cellStyle name="Normal 69 3" xfId="35210" xr:uid="{00000000-0005-0000-0000-000026880000}"/>
    <cellStyle name="Normal 7" xfId="499" xr:uid="{00000000-0005-0000-0000-000027880000}"/>
    <cellStyle name="Normal 7 10" xfId="500" xr:uid="{00000000-0005-0000-0000-000028880000}"/>
    <cellStyle name="Normal 7 10 10" xfId="35211" xr:uid="{00000000-0005-0000-0000-000029880000}"/>
    <cellStyle name="Normal 7 10 11" xfId="35212" xr:uid="{00000000-0005-0000-0000-00002A880000}"/>
    <cellStyle name="Normal 7 10 12" xfId="35213" xr:uid="{00000000-0005-0000-0000-00002B880000}"/>
    <cellStyle name="Normal 7 10 2" xfId="35214" xr:uid="{00000000-0005-0000-0000-00002C880000}"/>
    <cellStyle name="Normal 7 10 2 10" xfId="35215" xr:uid="{00000000-0005-0000-0000-00002D880000}"/>
    <cellStyle name="Normal 7 10 2 2" xfId="35216" xr:uid="{00000000-0005-0000-0000-00002E880000}"/>
    <cellStyle name="Normal 7 10 2 2 2" xfId="35217" xr:uid="{00000000-0005-0000-0000-00002F880000}"/>
    <cellStyle name="Normal 7 10 2 2 2 2" xfId="35218" xr:uid="{00000000-0005-0000-0000-000030880000}"/>
    <cellStyle name="Normal 7 10 2 2 2 2 2" xfId="35219" xr:uid="{00000000-0005-0000-0000-000031880000}"/>
    <cellStyle name="Normal 7 10 2 2 2 2 3" xfId="35220" xr:uid="{00000000-0005-0000-0000-000032880000}"/>
    <cellStyle name="Normal 7 10 2 2 2 3" xfId="35221" xr:uid="{00000000-0005-0000-0000-000033880000}"/>
    <cellStyle name="Normal 7 10 2 2 3" xfId="35222" xr:uid="{00000000-0005-0000-0000-000034880000}"/>
    <cellStyle name="Normal 7 10 2 2 3 2" xfId="35223" xr:uid="{00000000-0005-0000-0000-000035880000}"/>
    <cellStyle name="Normal 7 10 2 2 3 3" xfId="35224" xr:uid="{00000000-0005-0000-0000-000036880000}"/>
    <cellStyle name="Normal 7 10 2 2 4" xfId="35225" xr:uid="{00000000-0005-0000-0000-000037880000}"/>
    <cellStyle name="Normal 7 10 2 2 5" xfId="35226" xr:uid="{00000000-0005-0000-0000-000038880000}"/>
    <cellStyle name="Normal 7 10 2 2 6" xfId="35227" xr:uid="{00000000-0005-0000-0000-000039880000}"/>
    <cellStyle name="Normal 7 10 2 3" xfId="35228" xr:uid="{00000000-0005-0000-0000-00003A880000}"/>
    <cellStyle name="Normal 7 10 2 3 2" xfId="35229" xr:uid="{00000000-0005-0000-0000-00003B880000}"/>
    <cellStyle name="Normal 7 10 2 3 2 2" xfId="35230" xr:uid="{00000000-0005-0000-0000-00003C880000}"/>
    <cellStyle name="Normal 7 10 2 3 2 3" xfId="35231" xr:uid="{00000000-0005-0000-0000-00003D880000}"/>
    <cellStyle name="Normal 7 10 2 3 3" xfId="35232" xr:uid="{00000000-0005-0000-0000-00003E880000}"/>
    <cellStyle name="Normal 7 10 2 4" xfId="35233" xr:uid="{00000000-0005-0000-0000-00003F880000}"/>
    <cellStyle name="Normal 7 10 2 4 2" xfId="35234" xr:uid="{00000000-0005-0000-0000-000040880000}"/>
    <cellStyle name="Normal 7 10 2 4 3" xfId="35235" xr:uid="{00000000-0005-0000-0000-000041880000}"/>
    <cellStyle name="Normal 7 10 2 5" xfId="35236" xr:uid="{00000000-0005-0000-0000-000042880000}"/>
    <cellStyle name="Normal 7 10 2 5 2" xfId="35237" xr:uid="{00000000-0005-0000-0000-000043880000}"/>
    <cellStyle name="Normal 7 10 2 6" xfId="35238" xr:uid="{00000000-0005-0000-0000-000044880000}"/>
    <cellStyle name="Normal 7 10 2 7" xfId="35239" xr:uid="{00000000-0005-0000-0000-000045880000}"/>
    <cellStyle name="Normal 7 10 2 8" xfId="35240" xr:uid="{00000000-0005-0000-0000-000046880000}"/>
    <cellStyle name="Normal 7 10 2 9" xfId="35241" xr:uid="{00000000-0005-0000-0000-000047880000}"/>
    <cellStyle name="Normal 7 10 2_Age_Gender" xfId="35242" xr:uid="{00000000-0005-0000-0000-000048880000}"/>
    <cellStyle name="Normal 7 10 3" xfId="35243" xr:uid="{00000000-0005-0000-0000-000049880000}"/>
    <cellStyle name="Normal 7 10 3 2" xfId="35244" xr:uid="{00000000-0005-0000-0000-00004A880000}"/>
    <cellStyle name="Normal 7 10 3 2 2" xfId="35245" xr:uid="{00000000-0005-0000-0000-00004B880000}"/>
    <cellStyle name="Normal 7 10 3 2 2 2" xfId="35246" xr:uid="{00000000-0005-0000-0000-00004C880000}"/>
    <cellStyle name="Normal 7 10 3 2 2 3" xfId="35247" xr:uid="{00000000-0005-0000-0000-00004D880000}"/>
    <cellStyle name="Normal 7 10 3 2 3" xfId="35248" xr:uid="{00000000-0005-0000-0000-00004E880000}"/>
    <cellStyle name="Normal 7 10 3 3" xfId="35249" xr:uid="{00000000-0005-0000-0000-00004F880000}"/>
    <cellStyle name="Normal 7 10 3 3 2" xfId="35250" xr:uid="{00000000-0005-0000-0000-000050880000}"/>
    <cellStyle name="Normal 7 10 3 3 3" xfId="35251" xr:uid="{00000000-0005-0000-0000-000051880000}"/>
    <cellStyle name="Normal 7 10 3 4" xfId="35252" xr:uid="{00000000-0005-0000-0000-000052880000}"/>
    <cellStyle name="Normal 7 10 3 5" xfId="35253" xr:uid="{00000000-0005-0000-0000-000053880000}"/>
    <cellStyle name="Normal 7 10 3 6" xfId="35254" xr:uid="{00000000-0005-0000-0000-000054880000}"/>
    <cellStyle name="Normal 7 10 4" xfId="35255" xr:uid="{00000000-0005-0000-0000-000055880000}"/>
    <cellStyle name="Normal 7 10 4 2" xfId="35256" xr:uid="{00000000-0005-0000-0000-000056880000}"/>
    <cellStyle name="Normal 7 10 4 2 2" xfId="35257" xr:uid="{00000000-0005-0000-0000-000057880000}"/>
    <cellStyle name="Normal 7 10 4 2 3" xfId="35258" xr:uid="{00000000-0005-0000-0000-000058880000}"/>
    <cellStyle name="Normal 7 10 4 3" xfId="35259" xr:uid="{00000000-0005-0000-0000-000059880000}"/>
    <cellStyle name="Normal 7 10 4 4" xfId="35260" xr:uid="{00000000-0005-0000-0000-00005A880000}"/>
    <cellStyle name="Normal 7 10 4 5" xfId="35261" xr:uid="{00000000-0005-0000-0000-00005B880000}"/>
    <cellStyle name="Normal 7 10 5" xfId="35262" xr:uid="{00000000-0005-0000-0000-00005C880000}"/>
    <cellStyle name="Normal 7 10 5 2" xfId="35263" xr:uid="{00000000-0005-0000-0000-00005D880000}"/>
    <cellStyle name="Normal 7 10 5 2 2" xfId="35264" xr:uid="{00000000-0005-0000-0000-00005E880000}"/>
    <cellStyle name="Normal 7 10 5 2 3" xfId="35265" xr:uid="{00000000-0005-0000-0000-00005F880000}"/>
    <cellStyle name="Normal 7 10 5 3" xfId="35266" xr:uid="{00000000-0005-0000-0000-000060880000}"/>
    <cellStyle name="Normal 7 10 6" xfId="35267" xr:uid="{00000000-0005-0000-0000-000061880000}"/>
    <cellStyle name="Normal 7 10 6 2" xfId="35268" xr:uid="{00000000-0005-0000-0000-000062880000}"/>
    <cellStyle name="Normal 7 10 6 3" xfId="35269" xr:uid="{00000000-0005-0000-0000-000063880000}"/>
    <cellStyle name="Normal 7 10 7" xfId="35270" xr:uid="{00000000-0005-0000-0000-000064880000}"/>
    <cellStyle name="Normal 7 10 7 2" xfId="35271" xr:uid="{00000000-0005-0000-0000-000065880000}"/>
    <cellStyle name="Normal 7 10 8" xfId="35272" xr:uid="{00000000-0005-0000-0000-000066880000}"/>
    <cellStyle name="Normal 7 10 9" xfId="35273" xr:uid="{00000000-0005-0000-0000-000067880000}"/>
    <cellStyle name="Normal 7 10_Age_Gender" xfId="35274" xr:uid="{00000000-0005-0000-0000-000068880000}"/>
    <cellStyle name="Normal 7 100" xfId="35275" xr:uid="{00000000-0005-0000-0000-000069880000}"/>
    <cellStyle name="Normal 7 101" xfId="35276" xr:uid="{00000000-0005-0000-0000-00006A880000}"/>
    <cellStyle name="Normal 7 102" xfId="35277" xr:uid="{00000000-0005-0000-0000-00006B880000}"/>
    <cellStyle name="Normal 7 103" xfId="35278" xr:uid="{00000000-0005-0000-0000-00006C880000}"/>
    <cellStyle name="Normal 7 104" xfId="35279" xr:uid="{00000000-0005-0000-0000-00006D880000}"/>
    <cellStyle name="Normal 7 105" xfId="35280" xr:uid="{00000000-0005-0000-0000-00006E880000}"/>
    <cellStyle name="Normal 7 106" xfId="35281" xr:uid="{00000000-0005-0000-0000-00006F880000}"/>
    <cellStyle name="Normal 7 107" xfId="35282" xr:uid="{00000000-0005-0000-0000-000070880000}"/>
    <cellStyle name="Normal 7 108" xfId="35283" xr:uid="{00000000-0005-0000-0000-000071880000}"/>
    <cellStyle name="Normal 7 109" xfId="35284" xr:uid="{00000000-0005-0000-0000-000072880000}"/>
    <cellStyle name="Normal 7 11" xfId="501" xr:uid="{00000000-0005-0000-0000-000073880000}"/>
    <cellStyle name="Normal 7 11 10" xfId="35285" xr:uid="{00000000-0005-0000-0000-000074880000}"/>
    <cellStyle name="Normal 7 11 11" xfId="35286" xr:uid="{00000000-0005-0000-0000-000075880000}"/>
    <cellStyle name="Normal 7 11 12" xfId="35287" xr:uid="{00000000-0005-0000-0000-000076880000}"/>
    <cellStyle name="Normal 7 11 2" xfId="35288" xr:uid="{00000000-0005-0000-0000-000077880000}"/>
    <cellStyle name="Normal 7 11 2 10" xfId="35289" xr:uid="{00000000-0005-0000-0000-000078880000}"/>
    <cellStyle name="Normal 7 11 2 2" xfId="35290" xr:uid="{00000000-0005-0000-0000-000079880000}"/>
    <cellStyle name="Normal 7 11 2 2 2" xfId="35291" xr:uid="{00000000-0005-0000-0000-00007A880000}"/>
    <cellStyle name="Normal 7 11 2 2 2 2" xfId="35292" xr:uid="{00000000-0005-0000-0000-00007B880000}"/>
    <cellStyle name="Normal 7 11 2 2 2 2 2" xfId="35293" xr:uid="{00000000-0005-0000-0000-00007C880000}"/>
    <cellStyle name="Normal 7 11 2 2 2 2 3" xfId="35294" xr:uid="{00000000-0005-0000-0000-00007D880000}"/>
    <cellStyle name="Normal 7 11 2 2 2 3" xfId="35295" xr:uid="{00000000-0005-0000-0000-00007E880000}"/>
    <cellStyle name="Normal 7 11 2 2 3" xfId="35296" xr:uid="{00000000-0005-0000-0000-00007F880000}"/>
    <cellStyle name="Normal 7 11 2 2 3 2" xfId="35297" xr:uid="{00000000-0005-0000-0000-000080880000}"/>
    <cellStyle name="Normal 7 11 2 2 3 3" xfId="35298" xr:uid="{00000000-0005-0000-0000-000081880000}"/>
    <cellStyle name="Normal 7 11 2 2 4" xfId="35299" xr:uid="{00000000-0005-0000-0000-000082880000}"/>
    <cellStyle name="Normal 7 11 2 2 5" xfId="35300" xr:uid="{00000000-0005-0000-0000-000083880000}"/>
    <cellStyle name="Normal 7 11 2 2 6" xfId="35301" xr:uid="{00000000-0005-0000-0000-000084880000}"/>
    <cellStyle name="Normal 7 11 2 3" xfId="35302" xr:uid="{00000000-0005-0000-0000-000085880000}"/>
    <cellStyle name="Normal 7 11 2 3 2" xfId="35303" xr:uid="{00000000-0005-0000-0000-000086880000}"/>
    <cellStyle name="Normal 7 11 2 3 2 2" xfId="35304" xr:uid="{00000000-0005-0000-0000-000087880000}"/>
    <cellStyle name="Normal 7 11 2 3 2 3" xfId="35305" xr:uid="{00000000-0005-0000-0000-000088880000}"/>
    <cellStyle name="Normal 7 11 2 3 3" xfId="35306" xr:uid="{00000000-0005-0000-0000-000089880000}"/>
    <cellStyle name="Normal 7 11 2 4" xfId="35307" xr:uid="{00000000-0005-0000-0000-00008A880000}"/>
    <cellStyle name="Normal 7 11 2 4 2" xfId="35308" xr:uid="{00000000-0005-0000-0000-00008B880000}"/>
    <cellStyle name="Normal 7 11 2 4 3" xfId="35309" xr:uid="{00000000-0005-0000-0000-00008C880000}"/>
    <cellStyle name="Normal 7 11 2 5" xfId="35310" xr:uid="{00000000-0005-0000-0000-00008D880000}"/>
    <cellStyle name="Normal 7 11 2 5 2" xfId="35311" xr:uid="{00000000-0005-0000-0000-00008E880000}"/>
    <cellStyle name="Normal 7 11 2 6" xfId="35312" xr:uid="{00000000-0005-0000-0000-00008F880000}"/>
    <cellStyle name="Normal 7 11 2 7" xfId="35313" xr:uid="{00000000-0005-0000-0000-000090880000}"/>
    <cellStyle name="Normal 7 11 2 8" xfId="35314" xr:uid="{00000000-0005-0000-0000-000091880000}"/>
    <cellStyle name="Normal 7 11 2 9" xfId="35315" xr:uid="{00000000-0005-0000-0000-000092880000}"/>
    <cellStyle name="Normal 7 11 2_Age_Gender" xfId="35316" xr:uid="{00000000-0005-0000-0000-000093880000}"/>
    <cellStyle name="Normal 7 11 3" xfId="35317" xr:uid="{00000000-0005-0000-0000-000094880000}"/>
    <cellStyle name="Normal 7 11 3 2" xfId="35318" xr:uid="{00000000-0005-0000-0000-000095880000}"/>
    <cellStyle name="Normal 7 11 3 2 2" xfId="35319" xr:uid="{00000000-0005-0000-0000-000096880000}"/>
    <cellStyle name="Normal 7 11 3 2 2 2" xfId="35320" xr:uid="{00000000-0005-0000-0000-000097880000}"/>
    <cellStyle name="Normal 7 11 3 2 2 3" xfId="35321" xr:uid="{00000000-0005-0000-0000-000098880000}"/>
    <cellStyle name="Normal 7 11 3 2 3" xfId="35322" xr:uid="{00000000-0005-0000-0000-000099880000}"/>
    <cellStyle name="Normal 7 11 3 3" xfId="35323" xr:uid="{00000000-0005-0000-0000-00009A880000}"/>
    <cellStyle name="Normal 7 11 3 3 2" xfId="35324" xr:uid="{00000000-0005-0000-0000-00009B880000}"/>
    <cellStyle name="Normal 7 11 3 3 3" xfId="35325" xr:uid="{00000000-0005-0000-0000-00009C880000}"/>
    <cellStyle name="Normal 7 11 3 4" xfId="35326" xr:uid="{00000000-0005-0000-0000-00009D880000}"/>
    <cellStyle name="Normal 7 11 3 5" xfId="35327" xr:uid="{00000000-0005-0000-0000-00009E880000}"/>
    <cellStyle name="Normal 7 11 3 6" xfId="35328" xr:uid="{00000000-0005-0000-0000-00009F880000}"/>
    <cellStyle name="Normal 7 11 4" xfId="35329" xr:uid="{00000000-0005-0000-0000-0000A0880000}"/>
    <cellStyle name="Normal 7 11 4 2" xfId="35330" xr:uid="{00000000-0005-0000-0000-0000A1880000}"/>
    <cellStyle name="Normal 7 11 4 2 2" xfId="35331" xr:uid="{00000000-0005-0000-0000-0000A2880000}"/>
    <cellStyle name="Normal 7 11 4 2 3" xfId="35332" xr:uid="{00000000-0005-0000-0000-0000A3880000}"/>
    <cellStyle name="Normal 7 11 4 3" xfId="35333" xr:uid="{00000000-0005-0000-0000-0000A4880000}"/>
    <cellStyle name="Normal 7 11 4 4" xfId="35334" xr:uid="{00000000-0005-0000-0000-0000A5880000}"/>
    <cellStyle name="Normal 7 11 4 5" xfId="35335" xr:uid="{00000000-0005-0000-0000-0000A6880000}"/>
    <cellStyle name="Normal 7 11 5" xfId="35336" xr:uid="{00000000-0005-0000-0000-0000A7880000}"/>
    <cellStyle name="Normal 7 11 5 2" xfId="35337" xr:uid="{00000000-0005-0000-0000-0000A8880000}"/>
    <cellStyle name="Normal 7 11 5 2 2" xfId="35338" xr:uid="{00000000-0005-0000-0000-0000A9880000}"/>
    <cellStyle name="Normal 7 11 5 2 3" xfId="35339" xr:uid="{00000000-0005-0000-0000-0000AA880000}"/>
    <cellStyle name="Normal 7 11 5 3" xfId="35340" xr:uid="{00000000-0005-0000-0000-0000AB880000}"/>
    <cellStyle name="Normal 7 11 6" xfId="35341" xr:uid="{00000000-0005-0000-0000-0000AC880000}"/>
    <cellStyle name="Normal 7 11 6 2" xfId="35342" xr:uid="{00000000-0005-0000-0000-0000AD880000}"/>
    <cellStyle name="Normal 7 11 6 3" xfId="35343" xr:uid="{00000000-0005-0000-0000-0000AE880000}"/>
    <cellStyle name="Normal 7 11 7" xfId="35344" xr:uid="{00000000-0005-0000-0000-0000AF880000}"/>
    <cellStyle name="Normal 7 11 7 2" xfId="35345" xr:uid="{00000000-0005-0000-0000-0000B0880000}"/>
    <cellStyle name="Normal 7 11 8" xfId="35346" xr:uid="{00000000-0005-0000-0000-0000B1880000}"/>
    <cellStyle name="Normal 7 11 9" xfId="35347" xr:uid="{00000000-0005-0000-0000-0000B2880000}"/>
    <cellStyle name="Normal 7 11_Age_Gender" xfId="35348" xr:uid="{00000000-0005-0000-0000-0000B3880000}"/>
    <cellStyle name="Normal 7 110" xfId="35349" xr:uid="{00000000-0005-0000-0000-0000B4880000}"/>
    <cellStyle name="Normal 7 111" xfId="35350" xr:uid="{00000000-0005-0000-0000-0000B5880000}"/>
    <cellStyle name="Normal 7 112" xfId="35351" xr:uid="{00000000-0005-0000-0000-0000B6880000}"/>
    <cellStyle name="Normal 7 113" xfId="35352" xr:uid="{00000000-0005-0000-0000-0000B7880000}"/>
    <cellStyle name="Normal 7 114" xfId="35353" xr:uid="{00000000-0005-0000-0000-0000B8880000}"/>
    <cellStyle name="Normal 7 115" xfId="35354" xr:uid="{00000000-0005-0000-0000-0000B9880000}"/>
    <cellStyle name="Normal 7 116" xfId="35355" xr:uid="{00000000-0005-0000-0000-0000BA880000}"/>
    <cellStyle name="Normal 7 12" xfId="502" xr:uid="{00000000-0005-0000-0000-0000BB880000}"/>
    <cellStyle name="Normal 7 12 10" xfId="35356" xr:uid="{00000000-0005-0000-0000-0000BC880000}"/>
    <cellStyle name="Normal 7 12 11" xfId="35357" xr:uid="{00000000-0005-0000-0000-0000BD880000}"/>
    <cellStyle name="Normal 7 12 12" xfId="35358" xr:uid="{00000000-0005-0000-0000-0000BE880000}"/>
    <cellStyle name="Normal 7 12 2" xfId="35359" xr:uid="{00000000-0005-0000-0000-0000BF880000}"/>
    <cellStyle name="Normal 7 12 2 10" xfId="35360" xr:uid="{00000000-0005-0000-0000-0000C0880000}"/>
    <cellStyle name="Normal 7 12 2 2" xfId="35361" xr:uid="{00000000-0005-0000-0000-0000C1880000}"/>
    <cellStyle name="Normal 7 12 2 2 2" xfId="35362" xr:uid="{00000000-0005-0000-0000-0000C2880000}"/>
    <cellStyle name="Normal 7 12 2 2 2 2" xfId="35363" xr:uid="{00000000-0005-0000-0000-0000C3880000}"/>
    <cellStyle name="Normal 7 12 2 2 2 2 2" xfId="35364" xr:uid="{00000000-0005-0000-0000-0000C4880000}"/>
    <cellStyle name="Normal 7 12 2 2 2 2 3" xfId="35365" xr:uid="{00000000-0005-0000-0000-0000C5880000}"/>
    <cellStyle name="Normal 7 12 2 2 2 3" xfId="35366" xr:uid="{00000000-0005-0000-0000-0000C6880000}"/>
    <cellStyle name="Normal 7 12 2 2 3" xfId="35367" xr:uid="{00000000-0005-0000-0000-0000C7880000}"/>
    <cellStyle name="Normal 7 12 2 2 3 2" xfId="35368" xr:uid="{00000000-0005-0000-0000-0000C8880000}"/>
    <cellStyle name="Normal 7 12 2 2 3 3" xfId="35369" xr:uid="{00000000-0005-0000-0000-0000C9880000}"/>
    <cellStyle name="Normal 7 12 2 2 4" xfId="35370" xr:uid="{00000000-0005-0000-0000-0000CA880000}"/>
    <cellStyle name="Normal 7 12 2 2 5" xfId="35371" xr:uid="{00000000-0005-0000-0000-0000CB880000}"/>
    <cellStyle name="Normal 7 12 2 2 6" xfId="35372" xr:uid="{00000000-0005-0000-0000-0000CC880000}"/>
    <cellStyle name="Normal 7 12 2 3" xfId="35373" xr:uid="{00000000-0005-0000-0000-0000CD880000}"/>
    <cellStyle name="Normal 7 12 2 3 2" xfId="35374" xr:uid="{00000000-0005-0000-0000-0000CE880000}"/>
    <cellStyle name="Normal 7 12 2 3 2 2" xfId="35375" xr:uid="{00000000-0005-0000-0000-0000CF880000}"/>
    <cellStyle name="Normal 7 12 2 3 2 3" xfId="35376" xr:uid="{00000000-0005-0000-0000-0000D0880000}"/>
    <cellStyle name="Normal 7 12 2 3 3" xfId="35377" xr:uid="{00000000-0005-0000-0000-0000D1880000}"/>
    <cellStyle name="Normal 7 12 2 4" xfId="35378" xr:uid="{00000000-0005-0000-0000-0000D2880000}"/>
    <cellStyle name="Normal 7 12 2 4 2" xfId="35379" xr:uid="{00000000-0005-0000-0000-0000D3880000}"/>
    <cellStyle name="Normal 7 12 2 4 3" xfId="35380" xr:uid="{00000000-0005-0000-0000-0000D4880000}"/>
    <cellStyle name="Normal 7 12 2 5" xfId="35381" xr:uid="{00000000-0005-0000-0000-0000D5880000}"/>
    <cellStyle name="Normal 7 12 2 5 2" xfId="35382" xr:uid="{00000000-0005-0000-0000-0000D6880000}"/>
    <cellStyle name="Normal 7 12 2 6" xfId="35383" xr:uid="{00000000-0005-0000-0000-0000D7880000}"/>
    <cellStyle name="Normal 7 12 2 7" xfId="35384" xr:uid="{00000000-0005-0000-0000-0000D8880000}"/>
    <cellStyle name="Normal 7 12 2 8" xfId="35385" xr:uid="{00000000-0005-0000-0000-0000D9880000}"/>
    <cellStyle name="Normal 7 12 2 9" xfId="35386" xr:uid="{00000000-0005-0000-0000-0000DA880000}"/>
    <cellStyle name="Normal 7 12 2_Age_Gender" xfId="35387" xr:uid="{00000000-0005-0000-0000-0000DB880000}"/>
    <cellStyle name="Normal 7 12 3" xfId="35388" xr:uid="{00000000-0005-0000-0000-0000DC880000}"/>
    <cellStyle name="Normal 7 12 3 2" xfId="35389" xr:uid="{00000000-0005-0000-0000-0000DD880000}"/>
    <cellStyle name="Normal 7 12 3 2 2" xfId="35390" xr:uid="{00000000-0005-0000-0000-0000DE880000}"/>
    <cellStyle name="Normal 7 12 3 2 2 2" xfId="35391" xr:uid="{00000000-0005-0000-0000-0000DF880000}"/>
    <cellStyle name="Normal 7 12 3 2 2 3" xfId="35392" xr:uid="{00000000-0005-0000-0000-0000E0880000}"/>
    <cellStyle name="Normal 7 12 3 2 3" xfId="35393" xr:uid="{00000000-0005-0000-0000-0000E1880000}"/>
    <cellStyle name="Normal 7 12 3 3" xfId="35394" xr:uid="{00000000-0005-0000-0000-0000E2880000}"/>
    <cellStyle name="Normal 7 12 3 3 2" xfId="35395" xr:uid="{00000000-0005-0000-0000-0000E3880000}"/>
    <cellStyle name="Normal 7 12 3 3 3" xfId="35396" xr:uid="{00000000-0005-0000-0000-0000E4880000}"/>
    <cellStyle name="Normal 7 12 3 4" xfId="35397" xr:uid="{00000000-0005-0000-0000-0000E5880000}"/>
    <cellStyle name="Normal 7 12 3 5" xfId="35398" xr:uid="{00000000-0005-0000-0000-0000E6880000}"/>
    <cellStyle name="Normal 7 12 3 6" xfId="35399" xr:uid="{00000000-0005-0000-0000-0000E7880000}"/>
    <cellStyle name="Normal 7 12 4" xfId="35400" xr:uid="{00000000-0005-0000-0000-0000E8880000}"/>
    <cellStyle name="Normal 7 12 4 2" xfId="35401" xr:uid="{00000000-0005-0000-0000-0000E9880000}"/>
    <cellStyle name="Normal 7 12 4 2 2" xfId="35402" xr:uid="{00000000-0005-0000-0000-0000EA880000}"/>
    <cellStyle name="Normal 7 12 4 2 3" xfId="35403" xr:uid="{00000000-0005-0000-0000-0000EB880000}"/>
    <cellStyle name="Normal 7 12 4 3" xfId="35404" xr:uid="{00000000-0005-0000-0000-0000EC880000}"/>
    <cellStyle name="Normal 7 12 4 4" xfId="35405" xr:uid="{00000000-0005-0000-0000-0000ED880000}"/>
    <cellStyle name="Normal 7 12 4 5" xfId="35406" xr:uid="{00000000-0005-0000-0000-0000EE880000}"/>
    <cellStyle name="Normal 7 12 5" xfId="35407" xr:uid="{00000000-0005-0000-0000-0000EF880000}"/>
    <cellStyle name="Normal 7 12 5 2" xfId="35408" xr:uid="{00000000-0005-0000-0000-0000F0880000}"/>
    <cellStyle name="Normal 7 12 5 2 2" xfId="35409" xr:uid="{00000000-0005-0000-0000-0000F1880000}"/>
    <cellStyle name="Normal 7 12 5 2 3" xfId="35410" xr:uid="{00000000-0005-0000-0000-0000F2880000}"/>
    <cellStyle name="Normal 7 12 5 3" xfId="35411" xr:uid="{00000000-0005-0000-0000-0000F3880000}"/>
    <cellStyle name="Normal 7 12 6" xfId="35412" xr:uid="{00000000-0005-0000-0000-0000F4880000}"/>
    <cellStyle name="Normal 7 12 6 2" xfId="35413" xr:uid="{00000000-0005-0000-0000-0000F5880000}"/>
    <cellStyle name="Normal 7 12 6 3" xfId="35414" xr:uid="{00000000-0005-0000-0000-0000F6880000}"/>
    <cellStyle name="Normal 7 12 7" xfId="35415" xr:uid="{00000000-0005-0000-0000-0000F7880000}"/>
    <cellStyle name="Normal 7 12 7 2" xfId="35416" xr:uid="{00000000-0005-0000-0000-0000F8880000}"/>
    <cellStyle name="Normal 7 12 8" xfId="35417" xr:uid="{00000000-0005-0000-0000-0000F9880000}"/>
    <cellStyle name="Normal 7 12 9" xfId="35418" xr:uid="{00000000-0005-0000-0000-0000FA880000}"/>
    <cellStyle name="Normal 7 12_Age_Gender" xfId="35419" xr:uid="{00000000-0005-0000-0000-0000FB880000}"/>
    <cellStyle name="Normal 7 13" xfId="503" xr:uid="{00000000-0005-0000-0000-0000FC880000}"/>
    <cellStyle name="Normal 7 13 10" xfId="35420" xr:uid="{00000000-0005-0000-0000-0000FD880000}"/>
    <cellStyle name="Normal 7 13 11" xfId="35421" xr:uid="{00000000-0005-0000-0000-0000FE880000}"/>
    <cellStyle name="Normal 7 13 12" xfId="35422" xr:uid="{00000000-0005-0000-0000-0000FF880000}"/>
    <cellStyle name="Normal 7 13 2" xfId="35423" xr:uid="{00000000-0005-0000-0000-000000890000}"/>
    <cellStyle name="Normal 7 13 2 10" xfId="35424" xr:uid="{00000000-0005-0000-0000-000001890000}"/>
    <cellStyle name="Normal 7 13 2 2" xfId="35425" xr:uid="{00000000-0005-0000-0000-000002890000}"/>
    <cellStyle name="Normal 7 13 2 2 2" xfId="35426" xr:uid="{00000000-0005-0000-0000-000003890000}"/>
    <cellStyle name="Normal 7 13 2 2 2 2" xfId="35427" xr:uid="{00000000-0005-0000-0000-000004890000}"/>
    <cellStyle name="Normal 7 13 2 2 2 2 2" xfId="35428" xr:uid="{00000000-0005-0000-0000-000005890000}"/>
    <cellStyle name="Normal 7 13 2 2 2 2 3" xfId="35429" xr:uid="{00000000-0005-0000-0000-000006890000}"/>
    <cellStyle name="Normal 7 13 2 2 2 3" xfId="35430" xr:uid="{00000000-0005-0000-0000-000007890000}"/>
    <cellStyle name="Normal 7 13 2 2 3" xfId="35431" xr:uid="{00000000-0005-0000-0000-000008890000}"/>
    <cellStyle name="Normal 7 13 2 2 3 2" xfId="35432" xr:uid="{00000000-0005-0000-0000-000009890000}"/>
    <cellStyle name="Normal 7 13 2 2 3 3" xfId="35433" xr:uid="{00000000-0005-0000-0000-00000A890000}"/>
    <cellStyle name="Normal 7 13 2 2 4" xfId="35434" xr:uid="{00000000-0005-0000-0000-00000B890000}"/>
    <cellStyle name="Normal 7 13 2 2 5" xfId="35435" xr:uid="{00000000-0005-0000-0000-00000C890000}"/>
    <cellStyle name="Normal 7 13 2 2 6" xfId="35436" xr:uid="{00000000-0005-0000-0000-00000D890000}"/>
    <cellStyle name="Normal 7 13 2 3" xfId="35437" xr:uid="{00000000-0005-0000-0000-00000E890000}"/>
    <cellStyle name="Normal 7 13 2 3 2" xfId="35438" xr:uid="{00000000-0005-0000-0000-00000F890000}"/>
    <cellStyle name="Normal 7 13 2 3 2 2" xfId="35439" xr:uid="{00000000-0005-0000-0000-000010890000}"/>
    <cellStyle name="Normal 7 13 2 3 2 3" xfId="35440" xr:uid="{00000000-0005-0000-0000-000011890000}"/>
    <cellStyle name="Normal 7 13 2 3 3" xfId="35441" xr:uid="{00000000-0005-0000-0000-000012890000}"/>
    <cellStyle name="Normal 7 13 2 4" xfId="35442" xr:uid="{00000000-0005-0000-0000-000013890000}"/>
    <cellStyle name="Normal 7 13 2 4 2" xfId="35443" xr:uid="{00000000-0005-0000-0000-000014890000}"/>
    <cellStyle name="Normal 7 13 2 4 3" xfId="35444" xr:uid="{00000000-0005-0000-0000-000015890000}"/>
    <cellStyle name="Normal 7 13 2 5" xfId="35445" xr:uid="{00000000-0005-0000-0000-000016890000}"/>
    <cellStyle name="Normal 7 13 2 5 2" xfId="35446" xr:uid="{00000000-0005-0000-0000-000017890000}"/>
    <cellStyle name="Normal 7 13 2 6" xfId="35447" xr:uid="{00000000-0005-0000-0000-000018890000}"/>
    <cellStyle name="Normal 7 13 2 7" xfId="35448" xr:uid="{00000000-0005-0000-0000-000019890000}"/>
    <cellStyle name="Normal 7 13 2 8" xfId="35449" xr:uid="{00000000-0005-0000-0000-00001A890000}"/>
    <cellStyle name="Normal 7 13 2 9" xfId="35450" xr:uid="{00000000-0005-0000-0000-00001B890000}"/>
    <cellStyle name="Normal 7 13 2_Age_Gender" xfId="35451" xr:uid="{00000000-0005-0000-0000-00001C890000}"/>
    <cellStyle name="Normal 7 13 3" xfId="35452" xr:uid="{00000000-0005-0000-0000-00001D890000}"/>
    <cellStyle name="Normal 7 13 3 2" xfId="35453" xr:uid="{00000000-0005-0000-0000-00001E890000}"/>
    <cellStyle name="Normal 7 13 3 2 2" xfId="35454" xr:uid="{00000000-0005-0000-0000-00001F890000}"/>
    <cellStyle name="Normal 7 13 3 2 2 2" xfId="35455" xr:uid="{00000000-0005-0000-0000-000020890000}"/>
    <cellStyle name="Normal 7 13 3 2 2 3" xfId="35456" xr:uid="{00000000-0005-0000-0000-000021890000}"/>
    <cellStyle name="Normal 7 13 3 2 3" xfId="35457" xr:uid="{00000000-0005-0000-0000-000022890000}"/>
    <cellStyle name="Normal 7 13 3 3" xfId="35458" xr:uid="{00000000-0005-0000-0000-000023890000}"/>
    <cellStyle name="Normal 7 13 3 3 2" xfId="35459" xr:uid="{00000000-0005-0000-0000-000024890000}"/>
    <cellStyle name="Normal 7 13 3 3 3" xfId="35460" xr:uid="{00000000-0005-0000-0000-000025890000}"/>
    <cellStyle name="Normal 7 13 3 4" xfId="35461" xr:uid="{00000000-0005-0000-0000-000026890000}"/>
    <cellStyle name="Normal 7 13 3 5" xfId="35462" xr:uid="{00000000-0005-0000-0000-000027890000}"/>
    <cellStyle name="Normal 7 13 3 6" xfId="35463" xr:uid="{00000000-0005-0000-0000-000028890000}"/>
    <cellStyle name="Normal 7 13 4" xfId="35464" xr:uid="{00000000-0005-0000-0000-000029890000}"/>
    <cellStyle name="Normal 7 13 4 2" xfId="35465" xr:uid="{00000000-0005-0000-0000-00002A890000}"/>
    <cellStyle name="Normal 7 13 4 2 2" xfId="35466" xr:uid="{00000000-0005-0000-0000-00002B890000}"/>
    <cellStyle name="Normal 7 13 4 2 3" xfId="35467" xr:uid="{00000000-0005-0000-0000-00002C890000}"/>
    <cellStyle name="Normal 7 13 4 3" xfId="35468" xr:uid="{00000000-0005-0000-0000-00002D890000}"/>
    <cellStyle name="Normal 7 13 4 4" xfId="35469" xr:uid="{00000000-0005-0000-0000-00002E890000}"/>
    <cellStyle name="Normal 7 13 4 5" xfId="35470" xr:uid="{00000000-0005-0000-0000-00002F890000}"/>
    <cellStyle name="Normal 7 13 5" xfId="35471" xr:uid="{00000000-0005-0000-0000-000030890000}"/>
    <cellStyle name="Normal 7 13 5 2" xfId="35472" xr:uid="{00000000-0005-0000-0000-000031890000}"/>
    <cellStyle name="Normal 7 13 5 2 2" xfId="35473" xr:uid="{00000000-0005-0000-0000-000032890000}"/>
    <cellStyle name="Normal 7 13 5 2 3" xfId="35474" xr:uid="{00000000-0005-0000-0000-000033890000}"/>
    <cellStyle name="Normal 7 13 5 3" xfId="35475" xr:uid="{00000000-0005-0000-0000-000034890000}"/>
    <cellStyle name="Normal 7 13 6" xfId="35476" xr:uid="{00000000-0005-0000-0000-000035890000}"/>
    <cellStyle name="Normal 7 13 6 2" xfId="35477" xr:uid="{00000000-0005-0000-0000-000036890000}"/>
    <cellStyle name="Normal 7 13 6 3" xfId="35478" xr:uid="{00000000-0005-0000-0000-000037890000}"/>
    <cellStyle name="Normal 7 13 7" xfId="35479" xr:uid="{00000000-0005-0000-0000-000038890000}"/>
    <cellStyle name="Normal 7 13 7 2" xfId="35480" xr:uid="{00000000-0005-0000-0000-000039890000}"/>
    <cellStyle name="Normal 7 13 8" xfId="35481" xr:uid="{00000000-0005-0000-0000-00003A890000}"/>
    <cellStyle name="Normal 7 13 9" xfId="35482" xr:uid="{00000000-0005-0000-0000-00003B890000}"/>
    <cellStyle name="Normal 7 13_Age_Gender" xfId="35483" xr:uid="{00000000-0005-0000-0000-00003C890000}"/>
    <cellStyle name="Normal 7 14" xfId="504" xr:uid="{00000000-0005-0000-0000-00003D890000}"/>
    <cellStyle name="Normal 7 14 10" xfId="35484" xr:uid="{00000000-0005-0000-0000-00003E890000}"/>
    <cellStyle name="Normal 7 14 11" xfId="35485" xr:uid="{00000000-0005-0000-0000-00003F890000}"/>
    <cellStyle name="Normal 7 14 12" xfId="35486" xr:uid="{00000000-0005-0000-0000-000040890000}"/>
    <cellStyle name="Normal 7 14 2" xfId="35487" xr:uid="{00000000-0005-0000-0000-000041890000}"/>
    <cellStyle name="Normal 7 14 2 10" xfId="35488" xr:uid="{00000000-0005-0000-0000-000042890000}"/>
    <cellStyle name="Normal 7 14 2 2" xfId="35489" xr:uid="{00000000-0005-0000-0000-000043890000}"/>
    <cellStyle name="Normal 7 14 2 2 2" xfId="35490" xr:uid="{00000000-0005-0000-0000-000044890000}"/>
    <cellStyle name="Normal 7 14 2 2 2 2" xfId="35491" xr:uid="{00000000-0005-0000-0000-000045890000}"/>
    <cellStyle name="Normal 7 14 2 2 2 2 2" xfId="35492" xr:uid="{00000000-0005-0000-0000-000046890000}"/>
    <cellStyle name="Normal 7 14 2 2 2 2 3" xfId="35493" xr:uid="{00000000-0005-0000-0000-000047890000}"/>
    <cellStyle name="Normal 7 14 2 2 2 3" xfId="35494" xr:uid="{00000000-0005-0000-0000-000048890000}"/>
    <cellStyle name="Normal 7 14 2 2 3" xfId="35495" xr:uid="{00000000-0005-0000-0000-000049890000}"/>
    <cellStyle name="Normal 7 14 2 2 3 2" xfId="35496" xr:uid="{00000000-0005-0000-0000-00004A890000}"/>
    <cellStyle name="Normal 7 14 2 2 3 3" xfId="35497" xr:uid="{00000000-0005-0000-0000-00004B890000}"/>
    <cellStyle name="Normal 7 14 2 2 4" xfId="35498" xr:uid="{00000000-0005-0000-0000-00004C890000}"/>
    <cellStyle name="Normal 7 14 2 2 5" xfId="35499" xr:uid="{00000000-0005-0000-0000-00004D890000}"/>
    <cellStyle name="Normal 7 14 2 2 6" xfId="35500" xr:uid="{00000000-0005-0000-0000-00004E890000}"/>
    <cellStyle name="Normal 7 14 2 3" xfId="35501" xr:uid="{00000000-0005-0000-0000-00004F890000}"/>
    <cellStyle name="Normal 7 14 2 3 2" xfId="35502" xr:uid="{00000000-0005-0000-0000-000050890000}"/>
    <cellStyle name="Normal 7 14 2 3 2 2" xfId="35503" xr:uid="{00000000-0005-0000-0000-000051890000}"/>
    <cellStyle name="Normal 7 14 2 3 2 3" xfId="35504" xr:uid="{00000000-0005-0000-0000-000052890000}"/>
    <cellStyle name="Normal 7 14 2 3 3" xfId="35505" xr:uid="{00000000-0005-0000-0000-000053890000}"/>
    <cellStyle name="Normal 7 14 2 4" xfId="35506" xr:uid="{00000000-0005-0000-0000-000054890000}"/>
    <cellStyle name="Normal 7 14 2 4 2" xfId="35507" xr:uid="{00000000-0005-0000-0000-000055890000}"/>
    <cellStyle name="Normal 7 14 2 4 3" xfId="35508" xr:uid="{00000000-0005-0000-0000-000056890000}"/>
    <cellStyle name="Normal 7 14 2 5" xfId="35509" xr:uid="{00000000-0005-0000-0000-000057890000}"/>
    <cellStyle name="Normal 7 14 2 5 2" xfId="35510" xr:uid="{00000000-0005-0000-0000-000058890000}"/>
    <cellStyle name="Normal 7 14 2 6" xfId="35511" xr:uid="{00000000-0005-0000-0000-000059890000}"/>
    <cellStyle name="Normal 7 14 2 7" xfId="35512" xr:uid="{00000000-0005-0000-0000-00005A890000}"/>
    <cellStyle name="Normal 7 14 2 8" xfId="35513" xr:uid="{00000000-0005-0000-0000-00005B890000}"/>
    <cellStyle name="Normal 7 14 2 9" xfId="35514" xr:uid="{00000000-0005-0000-0000-00005C890000}"/>
    <cellStyle name="Normal 7 14 2_Age_Gender" xfId="35515" xr:uid="{00000000-0005-0000-0000-00005D890000}"/>
    <cellStyle name="Normal 7 14 3" xfId="35516" xr:uid="{00000000-0005-0000-0000-00005E890000}"/>
    <cellStyle name="Normal 7 14 3 2" xfId="35517" xr:uid="{00000000-0005-0000-0000-00005F890000}"/>
    <cellStyle name="Normal 7 14 3 2 2" xfId="35518" xr:uid="{00000000-0005-0000-0000-000060890000}"/>
    <cellStyle name="Normal 7 14 3 2 2 2" xfId="35519" xr:uid="{00000000-0005-0000-0000-000061890000}"/>
    <cellStyle name="Normal 7 14 3 2 2 3" xfId="35520" xr:uid="{00000000-0005-0000-0000-000062890000}"/>
    <cellStyle name="Normal 7 14 3 2 3" xfId="35521" xr:uid="{00000000-0005-0000-0000-000063890000}"/>
    <cellStyle name="Normal 7 14 3 3" xfId="35522" xr:uid="{00000000-0005-0000-0000-000064890000}"/>
    <cellStyle name="Normal 7 14 3 3 2" xfId="35523" xr:uid="{00000000-0005-0000-0000-000065890000}"/>
    <cellStyle name="Normal 7 14 3 3 3" xfId="35524" xr:uid="{00000000-0005-0000-0000-000066890000}"/>
    <cellStyle name="Normal 7 14 3 4" xfId="35525" xr:uid="{00000000-0005-0000-0000-000067890000}"/>
    <cellStyle name="Normal 7 14 3 5" xfId="35526" xr:uid="{00000000-0005-0000-0000-000068890000}"/>
    <cellStyle name="Normal 7 14 3 6" xfId="35527" xr:uid="{00000000-0005-0000-0000-000069890000}"/>
    <cellStyle name="Normal 7 14 4" xfId="35528" xr:uid="{00000000-0005-0000-0000-00006A890000}"/>
    <cellStyle name="Normal 7 14 4 2" xfId="35529" xr:uid="{00000000-0005-0000-0000-00006B890000}"/>
    <cellStyle name="Normal 7 14 4 2 2" xfId="35530" xr:uid="{00000000-0005-0000-0000-00006C890000}"/>
    <cellStyle name="Normal 7 14 4 2 3" xfId="35531" xr:uid="{00000000-0005-0000-0000-00006D890000}"/>
    <cellStyle name="Normal 7 14 4 3" xfId="35532" xr:uid="{00000000-0005-0000-0000-00006E890000}"/>
    <cellStyle name="Normal 7 14 4 4" xfId="35533" xr:uid="{00000000-0005-0000-0000-00006F890000}"/>
    <cellStyle name="Normal 7 14 4 5" xfId="35534" xr:uid="{00000000-0005-0000-0000-000070890000}"/>
    <cellStyle name="Normal 7 14 5" xfId="35535" xr:uid="{00000000-0005-0000-0000-000071890000}"/>
    <cellStyle name="Normal 7 14 5 2" xfId="35536" xr:uid="{00000000-0005-0000-0000-000072890000}"/>
    <cellStyle name="Normal 7 14 5 2 2" xfId="35537" xr:uid="{00000000-0005-0000-0000-000073890000}"/>
    <cellStyle name="Normal 7 14 5 2 3" xfId="35538" xr:uid="{00000000-0005-0000-0000-000074890000}"/>
    <cellStyle name="Normal 7 14 5 3" xfId="35539" xr:uid="{00000000-0005-0000-0000-000075890000}"/>
    <cellStyle name="Normal 7 14 6" xfId="35540" xr:uid="{00000000-0005-0000-0000-000076890000}"/>
    <cellStyle name="Normal 7 14 6 2" xfId="35541" xr:uid="{00000000-0005-0000-0000-000077890000}"/>
    <cellStyle name="Normal 7 14 6 3" xfId="35542" xr:uid="{00000000-0005-0000-0000-000078890000}"/>
    <cellStyle name="Normal 7 14 7" xfId="35543" xr:uid="{00000000-0005-0000-0000-000079890000}"/>
    <cellStyle name="Normal 7 14 7 2" xfId="35544" xr:uid="{00000000-0005-0000-0000-00007A890000}"/>
    <cellStyle name="Normal 7 14 8" xfId="35545" xr:uid="{00000000-0005-0000-0000-00007B890000}"/>
    <cellStyle name="Normal 7 14 9" xfId="35546" xr:uid="{00000000-0005-0000-0000-00007C890000}"/>
    <cellStyle name="Normal 7 14_Age_Gender" xfId="35547" xr:uid="{00000000-0005-0000-0000-00007D890000}"/>
    <cellStyle name="Normal 7 15" xfId="505" xr:uid="{00000000-0005-0000-0000-00007E890000}"/>
    <cellStyle name="Normal 7 15 10" xfId="35548" xr:uid="{00000000-0005-0000-0000-00007F890000}"/>
    <cellStyle name="Normal 7 15 11" xfId="35549" xr:uid="{00000000-0005-0000-0000-000080890000}"/>
    <cellStyle name="Normal 7 15 12" xfId="35550" xr:uid="{00000000-0005-0000-0000-000081890000}"/>
    <cellStyle name="Normal 7 15 2" xfId="35551" xr:uid="{00000000-0005-0000-0000-000082890000}"/>
    <cellStyle name="Normal 7 15 2 10" xfId="35552" xr:uid="{00000000-0005-0000-0000-000083890000}"/>
    <cellStyle name="Normal 7 15 2 2" xfId="35553" xr:uid="{00000000-0005-0000-0000-000084890000}"/>
    <cellStyle name="Normal 7 15 2 2 2" xfId="35554" xr:uid="{00000000-0005-0000-0000-000085890000}"/>
    <cellStyle name="Normal 7 15 2 2 2 2" xfId="35555" xr:uid="{00000000-0005-0000-0000-000086890000}"/>
    <cellStyle name="Normal 7 15 2 2 2 2 2" xfId="35556" xr:uid="{00000000-0005-0000-0000-000087890000}"/>
    <cellStyle name="Normal 7 15 2 2 2 2 3" xfId="35557" xr:uid="{00000000-0005-0000-0000-000088890000}"/>
    <cellStyle name="Normal 7 15 2 2 2 3" xfId="35558" xr:uid="{00000000-0005-0000-0000-000089890000}"/>
    <cellStyle name="Normal 7 15 2 2 3" xfId="35559" xr:uid="{00000000-0005-0000-0000-00008A890000}"/>
    <cellStyle name="Normal 7 15 2 2 3 2" xfId="35560" xr:uid="{00000000-0005-0000-0000-00008B890000}"/>
    <cellStyle name="Normal 7 15 2 2 3 3" xfId="35561" xr:uid="{00000000-0005-0000-0000-00008C890000}"/>
    <cellStyle name="Normal 7 15 2 2 4" xfId="35562" xr:uid="{00000000-0005-0000-0000-00008D890000}"/>
    <cellStyle name="Normal 7 15 2 2 5" xfId="35563" xr:uid="{00000000-0005-0000-0000-00008E890000}"/>
    <cellStyle name="Normal 7 15 2 2 6" xfId="35564" xr:uid="{00000000-0005-0000-0000-00008F890000}"/>
    <cellStyle name="Normal 7 15 2 3" xfId="35565" xr:uid="{00000000-0005-0000-0000-000090890000}"/>
    <cellStyle name="Normal 7 15 2 3 2" xfId="35566" xr:uid="{00000000-0005-0000-0000-000091890000}"/>
    <cellStyle name="Normal 7 15 2 3 2 2" xfId="35567" xr:uid="{00000000-0005-0000-0000-000092890000}"/>
    <cellStyle name="Normal 7 15 2 3 2 3" xfId="35568" xr:uid="{00000000-0005-0000-0000-000093890000}"/>
    <cellStyle name="Normal 7 15 2 3 3" xfId="35569" xr:uid="{00000000-0005-0000-0000-000094890000}"/>
    <cellStyle name="Normal 7 15 2 4" xfId="35570" xr:uid="{00000000-0005-0000-0000-000095890000}"/>
    <cellStyle name="Normal 7 15 2 4 2" xfId="35571" xr:uid="{00000000-0005-0000-0000-000096890000}"/>
    <cellStyle name="Normal 7 15 2 4 3" xfId="35572" xr:uid="{00000000-0005-0000-0000-000097890000}"/>
    <cellStyle name="Normal 7 15 2 5" xfId="35573" xr:uid="{00000000-0005-0000-0000-000098890000}"/>
    <cellStyle name="Normal 7 15 2 5 2" xfId="35574" xr:uid="{00000000-0005-0000-0000-000099890000}"/>
    <cellStyle name="Normal 7 15 2 6" xfId="35575" xr:uid="{00000000-0005-0000-0000-00009A890000}"/>
    <cellStyle name="Normal 7 15 2 7" xfId="35576" xr:uid="{00000000-0005-0000-0000-00009B890000}"/>
    <cellStyle name="Normal 7 15 2 8" xfId="35577" xr:uid="{00000000-0005-0000-0000-00009C890000}"/>
    <cellStyle name="Normal 7 15 2 9" xfId="35578" xr:uid="{00000000-0005-0000-0000-00009D890000}"/>
    <cellStyle name="Normal 7 15 2_Age_Gender" xfId="35579" xr:uid="{00000000-0005-0000-0000-00009E890000}"/>
    <cellStyle name="Normal 7 15 3" xfId="35580" xr:uid="{00000000-0005-0000-0000-00009F890000}"/>
    <cellStyle name="Normal 7 15 3 2" xfId="35581" xr:uid="{00000000-0005-0000-0000-0000A0890000}"/>
    <cellStyle name="Normal 7 15 3 2 2" xfId="35582" xr:uid="{00000000-0005-0000-0000-0000A1890000}"/>
    <cellStyle name="Normal 7 15 3 2 2 2" xfId="35583" xr:uid="{00000000-0005-0000-0000-0000A2890000}"/>
    <cellStyle name="Normal 7 15 3 2 2 3" xfId="35584" xr:uid="{00000000-0005-0000-0000-0000A3890000}"/>
    <cellStyle name="Normal 7 15 3 2 3" xfId="35585" xr:uid="{00000000-0005-0000-0000-0000A4890000}"/>
    <cellStyle name="Normal 7 15 3 3" xfId="35586" xr:uid="{00000000-0005-0000-0000-0000A5890000}"/>
    <cellStyle name="Normal 7 15 3 3 2" xfId="35587" xr:uid="{00000000-0005-0000-0000-0000A6890000}"/>
    <cellStyle name="Normal 7 15 3 3 3" xfId="35588" xr:uid="{00000000-0005-0000-0000-0000A7890000}"/>
    <cellStyle name="Normal 7 15 3 4" xfId="35589" xr:uid="{00000000-0005-0000-0000-0000A8890000}"/>
    <cellStyle name="Normal 7 15 3 5" xfId="35590" xr:uid="{00000000-0005-0000-0000-0000A9890000}"/>
    <cellStyle name="Normal 7 15 3 6" xfId="35591" xr:uid="{00000000-0005-0000-0000-0000AA890000}"/>
    <cellStyle name="Normal 7 15 4" xfId="35592" xr:uid="{00000000-0005-0000-0000-0000AB890000}"/>
    <cellStyle name="Normal 7 15 4 2" xfId="35593" xr:uid="{00000000-0005-0000-0000-0000AC890000}"/>
    <cellStyle name="Normal 7 15 4 2 2" xfId="35594" xr:uid="{00000000-0005-0000-0000-0000AD890000}"/>
    <cellStyle name="Normal 7 15 4 2 3" xfId="35595" xr:uid="{00000000-0005-0000-0000-0000AE890000}"/>
    <cellStyle name="Normal 7 15 4 3" xfId="35596" xr:uid="{00000000-0005-0000-0000-0000AF890000}"/>
    <cellStyle name="Normal 7 15 4 4" xfId="35597" xr:uid="{00000000-0005-0000-0000-0000B0890000}"/>
    <cellStyle name="Normal 7 15 4 5" xfId="35598" xr:uid="{00000000-0005-0000-0000-0000B1890000}"/>
    <cellStyle name="Normal 7 15 5" xfId="35599" xr:uid="{00000000-0005-0000-0000-0000B2890000}"/>
    <cellStyle name="Normal 7 15 5 2" xfId="35600" xr:uid="{00000000-0005-0000-0000-0000B3890000}"/>
    <cellStyle name="Normal 7 15 5 2 2" xfId="35601" xr:uid="{00000000-0005-0000-0000-0000B4890000}"/>
    <cellStyle name="Normal 7 15 5 2 3" xfId="35602" xr:uid="{00000000-0005-0000-0000-0000B5890000}"/>
    <cellStyle name="Normal 7 15 5 3" xfId="35603" xr:uid="{00000000-0005-0000-0000-0000B6890000}"/>
    <cellStyle name="Normal 7 15 6" xfId="35604" xr:uid="{00000000-0005-0000-0000-0000B7890000}"/>
    <cellStyle name="Normal 7 15 6 2" xfId="35605" xr:uid="{00000000-0005-0000-0000-0000B8890000}"/>
    <cellStyle name="Normal 7 15 6 3" xfId="35606" xr:uid="{00000000-0005-0000-0000-0000B9890000}"/>
    <cellStyle name="Normal 7 15 7" xfId="35607" xr:uid="{00000000-0005-0000-0000-0000BA890000}"/>
    <cellStyle name="Normal 7 15 7 2" xfId="35608" xr:uid="{00000000-0005-0000-0000-0000BB890000}"/>
    <cellStyle name="Normal 7 15 8" xfId="35609" xr:uid="{00000000-0005-0000-0000-0000BC890000}"/>
    <cellStyle name="Normal 7 15 9" xfId="35610" xr:uid="{00000000-0005-0000-0000-0000BD890000}"/>
    <cellStyle name="Normal 7 15_Age_Gender" xfId="35611" xr:uid="{00000000-0005-0000-0000-0000BE890000}"/>
    <cellStyle name="Normal 7 16" xfId="506" xr:uid="{00000000-0005-0000-0000-0000BF890000}"/>
    <cellStyle name="Normal 7 16 2" xfId="1632" xr:uid="{00000000-0005-0000-0000-0000C0890000}"/>
    <cellStyle name="Normal 7 16 2 2" xfId="35612" xr:uid="{00000000-0005-0000-0000-0000C1890000}"/>
    <cellStyle name="Normal 7 16 2 2 2" xfId="35613" xr:uid="{00000000-0005-0000-0000-0000C2890000}"/>
    <cellStyle name="Normal 7 16 2 2 2 2" xfId="35614" xr:uid="{00000000-0005-0000-0000-0000C3890000}"/>
    <cellStyle name="Normal 7 16 2 2 2 3" xfId="35615" xr:uid="{00000000-0005-0000-0000-0000C4890000}"/>
    <cellStyle name="Normal 7 16 2 2 2 4" xfId="35616" xr:uid="{00000000-0005-0000-0000-0000C5890000}"/>
    <cellStyle name="Normal 7 16 2 2 3" xfId="35617" xr:uid="{00000000-0005-0000-0000-0000C6890000}"/>
    <cellStyle name="Normal 7 16 2 2 4" xfId="35618" xr:uid="{00000000-0005-0000-0000-0000C7890000}"/>
    <cellStyle name="Normal 7 16 2 2 5" xfId="35619" xr:uid="{00000000-0005-0000-0000-0000C8890000}"/>
    <cellStyle name="Normal 7 16 2 2 6" xfId="35620" xr:uid="{00000000-0005-0000-0000-0000C9890000}"/>
    <cellStyle name="Normal 7 16 2 3" xfId="35621" xr:uid="{00000000-0005-0000-0000-0000CA890000}"/>
    <cellStyle name="Normal 7 16 2 3 2" xfId="35622" xr:uid="{00000000-0005-0000-0000-0000CB890000}"/>
    <cellStyle name="Normal 7 16 2 3 2 2" xfId="35623" xr:uid="{00000000-0005-0000-0000-0000CC890000}"/>
    <cellStyle name="Normal 7 16 2 3 3" xfId="35624" xr:uid="{00000000-0005-0000-0000-0000CD890000}"/>
    <cellStyle name="Normal 7 16 2 3 4" xfId="35625" xr:uid="{00000000-0005-0000-0000-0000CE890000}"/>
    <cellStyle name="Normal 7 16 2 4" xfId="35626" xr:uid="{00000000-0005-0000-0000-0000CF890000}"/>
    <cellStyle name="Normal 7 16 2 5" xfId="35627" xr:uid="{00000000-0005-0000-0000-0000D0890000}"/>
    <cellStyle name="Normal 7 16 2 6" xfId="35628" xr:uid="{00000000-0005-0000-0000-0000D1890000}"/>
    <cellStyle name="Normal 7 16 2 7" xfId="35629" xr:uid="{00000000-0005-0000-0000-0000D2890000}"/>
    <cellStyle name="Normal 7 16 3" xfId="35630" xr:uid="{00000000-0005-0000-0000-0000D3890000}"/>
    <cellStyle name="Normal 7 16 3 2" xfId="35631" xr:uid="{00000000-0005-0000-0000-0000D4890000}"/>
    <cellStyle name="Normal 7 16 3 2 2" xfId="35632" xr:uid="{00000000-0005-0000-0000-0000D5890000}"/>
    <cellStyle name="Normal 7 16 3 2 3" xfId="35633" xr:uid="{00000000-0005-0000-0000-0000D6890000}"/>
    <cellStyle name="Normal 7 16 3 2 4" xfId="35634" xr:uid="{00000000-0005-0000-0000-0000D7890000}"/>
    <cellStyle name="Normal 7 16 3 3" xfId="35635" xr:uid="{00000000-0005-0000-0000-0000D8890000}"/>
    <cellStyle name="Normal 7 16 3 4" xfId="35636" xr:uid="{00000000-0005-0000-0000-0000D9890000}"/>
    <cellStyle name="Normal 7 16 3 5" xfId="35637" xr:uid="{00000000-0005-0000-0000-0000DA890000}"/>
    <cellStyle name="Normal 7 16 3 6" xfId="35638" xr:uid="{00000000-0005-0000-0000-0000DB890000}"/>
    <cellStyle name="Normal 7 16 4" xfId="35639" xr:uid="{00000000-0005-0000-0000-0000DC890000}"/>
    <cellStyle name="Normal 7 16 4 2" xfId="35640" xr:uid="{00000000-0005-0000-0000-0000DD890000}"/>
    <cellStyle name="Normal 7 16 4 2 2" xfId="35641" xr:uid="{00000000-0005-0000-0000-0000DE890000}"/>
    <cellStyle name="Normal 7 16 4 3" xfId="35642" xr:uid="{00000000-0005-0000-0000-0000DF890000}"/>
    <cellStyle name="Normal 7 16 4 4" xfId="35643" xr:uid="{00000000-0005-0000-0000-0000E0890000}"/>
    <cellStyle name="Normal 7 16 5" xfId="35644" xr:uid="{00000000-0005-0000-0000-0000E1890000}"/>
    <cellStyle name="Normal 7 16 6" xfId="35645" xr:uid="{00000000-0005-0000-0000-0000E2890000}"/>
    <cellStyle name="Normal 7 16 7" xfId="35646" xr:uid="{00000000-0005-0000-0000-0000E3890000}"/>
    <cellStyle name="Normal 7 16 8" xfId="35647" xr:uid="{00000000-0005-0000-0000-0000E4890000}"/>
    <cellStyle name="Normal 7 17" xfId="1633" xr:uid="{00000000-0005-0000-0000-0000E5890000}"/>
    <cellStyle name="Normal 7 17 2" xfId="35648" xr:uid="{00000000-0005-0000-0000-0000E6890000}"/>
    <cellStyle name="Normal 7 17 3" xfId="35649" xr:uid="{00000000-0005-0000-0000-0000E7890000}"/>
    <cellStyle name="Normal 7 17 4" xfId="35650" xr:uid="{00000000-0005-0000-0000-0000E8890000}"/>
    <cellStyle name="Normal 7 17 5" xfId="35651" xr:uid="{00000000-0005-0000-0000-0000E9890000}"/>
    <cellStyle name="Normal 7 18" xfId="1634" xr:uid="{00000000-0005-0000-0000-0000EA890000}"/>
    <cellStyle name="Normal 7 18 2" xfId="35652" xr:uid="{00000000-0005-0000-0000-0000EB890000}"/>
    <cellStyle name="Normal 7 18 3" xfId="35653" xr:uid="{00000000-0005-0000-0000-0000EC890000}"/>
    <cellStyle name="Normal 7 18 4" xfId="35654" xr:uid="{00000000-0005-0000-0000-0000ED890000}"/>
    <cellStyle name="Normal 7 18 5" xfId="35655" xr:uid="{00000000-0005-0000-0000-0000EE890000}"/>
    <cellStyle name="Normal 7 19" xfId="35656" xr:uid="{00000000-0005-0000-0000-0000EF890000}"/>
    <cellStyle name="Normal 7 2" xfId="507" xr:uid="{00000000-0005-0000-0000-0000F0890000}"/>
    <cellStyle name="Normal 7 2 10" xfId="35657" xr:uid="{00000000-0005-0000-0000-0000F1890000}"/>
    <cellStyle name="Normal 7 2 11" xfId="35658" xr:uid="{00000000-0005-0000-0000-0000F2890000}"/>
    <cellStyle name="Normal 7 2 12" xfId="35659" xr:uid="{00000000-0005-0000-0000-0000F3890000}"/>
    <cellStyle name="Normal 7 2 2" xfId="35660" xr:uid="{00000000-0005-0000-0000-0000F4890000}"/>
    <cellStyle name="Normal 7 2 2 10" xfId="35661" xr:uid="{00000000-0005-0000-0000-0000F5890000}"/>
    <cellStyle name="Normal 7 2 2 2" xfId="35662" xr:uid="{00000000-0005-0000-0000-0000F6890000}"/>
    <cellStyle name="Normal 7 2 2 2 2" xfId="35663" xr:uid="{00000000-0005-0000-0000-0000F7890000}"/>
    <cellStyle name="Normal 7 2 2 2 2 2" xfId="35664" xr:uid="{00000000-0005-0000-0000-0000F8890000}"/>
    <cellStyle name="Normal 7 2 2 2 2 2 2" xfId="35665" xr:uid="{00000000-0005-0000-0000-0000F9890000}"/>
    <cellStyle name="Normal 7 2 2 2 2 2 3" xfId="35666" xr:uid="{00000000-0005-0000-0000-0000FA890000}"/>
    <cellStyle name="Normal 7 2 2 2 2 3" xfId="35667" xr:uid="{00000000-0005-0000-0000-0000FB890000}"/>
    <cellStyle name="Normal 7 2 2 2 3" xfId="35668" xr:uid="{00000000-0005-0000-0000-0000FC890000}"/>
    <cellStyle name="Normal 7 2 2 2 3 2" xfId="35669" xr:uid="{00000000-0005-0000-0000-0000FD890000}"/>
    <cellStyle name="Normal 7 2 2 2 3 3" xfId="35670" xr:uid="{00000000-0005-0000-0000-0000FE890000}"/>
    <cellStyle name="Normal 7 2 2 2 4" xfId="35671" xr:uid="{00000000-0005-0000-0000-0000FF890000}"/>
    <cellStyle name="Normal 7 2 2 2 5" xfId="35672" xr:uid="{00000000-0005-0000-0000-0000008A0000}"/>
    <cellStyle name="Normal 7 2 2 2 6" xfId="35673" xr:uid="{00000000-0005-0000-0000-0000018A0000}"/>
    <cellStyle name="Normal 7 2 2 3" xfId="35674" xr:uid="{00000000-0005-0000-0000-0000028A0000}"/>
    <cellStyle name="Normal 7 2 2 3 2" xfId="35675" xr:uid="{00000000-0005-0000-0000-0000038A0000}"/>
    <cellStyle name="Normal 7 2 2 3 2 2" xfId="35676" xr:uid="{00000000-0005-0000-0000-0000048A0000}"/>
    <cellStyle name="Normal 7 2 2 3 2 3" xfId="35677" xr:uid="{00000000-0005-0000-0000-0000058A0000}"/>
    <cellStyle name="Normal 7 2 2 3 3" xfId="35678" xr:uid="{00000000-0005-0000-0000-0000068A0000}"/>
    <cellStyle name="Normal 7 2 2 4" xfId="35679" xr:uid="{00000000-0005-0000-0000-0000078A0000}"/>
    <cellStyle name="Normal 7 2 2 4 2" xfId="35680" xr:uid="{00000000-0005-0000-0000-0000088A0000}"/>
    <cellStyle name="Normal 7 2 2 4 3" xfId="35681" xr:uid="{00000000-0005-0000-0000-0000098A0000}"/>
    <cellStyle name="Normal 7 2 2 5" xfId="35682" xr:uid="{00000000-0005-0000-0000-00000A8A0000}"/>
    <cellStyle name="Normal 7 2 2 5 2" xfId="35683" xr:uid="{00000000-0005-0000-0000-00000B8A0000}"/>
    <cellStyle name="Normal 7 2 2 6" xfId="35684" xr:uid="{00000000-0005-0000-0000-00000C8A0000}"/>
    <cellStyle name="Normal 7 2 2 7" xfId="35685" xr:uid="{00000000-0005-0000-0000-00000D8A0000}"/>
    <cellStyle name="Normal 7 2 2 8" xfId="35686" xr:uid="{00000000-0005-0000-0000-00000E8A0000}"/>
    <cellStyle name="Normal 7 2 2 9" xfId="35687" xr:uid="{00000000-0005-0000-0000-00000F8A0000}"/>
    <cellStyle name="Normal 7 2 2_Age_Gender" xfId="35688" xr:uid="{00000000-0005-0000-0000-0000108A0000}"/>
    <cellStyle name="Normal 7 2 3" xfId="35689" xr:uid="{00000000-0005-0000-0000-0000118A0000}"/>
    <cellStyle name="Normal 7 2 3 2" xfId="35690" xr:uid="{00000000-0005-0000-0000-0000128A0000}"/>
    <cellStyle name="Normal 7 2 3 2 2" xfId="35691" xr:uid="{00000000-0005-0000-0000-0000138A0000}"/>
    <cellStyle name="Normal 7 2 3 2 2 2" xfId="35692" xr:uid="{00000000-0005-0000-0000-0000148A0000}"/>
    <cellStyle name="Normal 7 2 3 2 2 3" xfId="35693" xr:uid="{00000000-0005-0000-0000-0000158A0000}"/>
    <cellStyle name="Normal 7 2 3 2 3" xfId="35694" xr:uid="{00000000-0005-0000-0000-0000168A0000}"/>
    <cellStyle name="Normal 7 2 3 3" xfId="35695" xr:uid="{00000000-0005-0000-0000-0000178A0000}"/>
    <cellStyle name="Normal 7 2 3 3 2" xfId="35696" xr:uid="{00000000-0005-0000-0000-0000188A0000}"/>
    <cellStyle name="Normal 7 2 3 3 3" xfId="35697" xr:uid="{00000000-0005-0000-0000-0000198A0000}"/>
    <cellStyle name="Normal 7 2 3 4" xfId="35698" xr:uid="{00000000-0005-0000-0000-00001A8A0000}"/>
    <cellStyle name="Normal 7 2 3 5" xfId="35699" xr:uid="{00000000-0005-0000-0000-00001B8A0000}"/>
    <cellStyle name="Normal 7 2 3 6" xfId="35700" xr:uid="{00000000-0005-0000-0000-00001C8A0000}"/>
    <cellStyle name="Normal 7 2 4" xfId="35701" xr:uid="{00000000-0005-0000-0000-00001D8A0000}"/>
    <cellStyle name="Normal 7 2 4 2" xfId="35702" xr:uid="{00000000-0005-0000-0000-00001E8A0000}"/>
    <cellStyle name="Normal 7 2 4 2 2" xfId="35703" xr:uid="{00000000-0005-0000-0000-00001F8A0000}"/>
    <cellStyle name="Normal 7 2 4 2 3" xfId="35704" xr:uid="{00000000-0005-0000-0000-0000208A0000}"/>
    <cellStyle name="Normal 7 2 4 3" xfId="35705" xr:uid="{00000000-0005-0000-0000-0000218A0000}"/>
    <cellStyle name="Normal 7 2 4 4" xfId="35706" xr:uid="{00000000-0005-0000-0000-0000228A0000}"/>
    <cellStyle name="Normal 7 2 4 5" xfId="35707" xr:uid="{00000000-0005-0000-0000-0000238A0000}"/>
    <cellStyle name="Normal 7 2 5" xfId="35708" xr:uid="{00000000-0005-0000-0000-0000248A0000}"/>
    <cellStyle name="Normal 7 2 5 2" xfId="35709" xr:uid="{00000000-0005-0000-0000-0000258A0000}"/>
    <cellStyle name="Normal 7 2 5 2 2" xfId="35710" xr:uid="{00000000-0005-0000-0000-0000268A0000}"/>
    <cellStyle name="Normal 7 2 5 2 3" xfId="35711" xr:uid="{00000000-0005-0000-0000-0000278A0000}"/>
    <cellStyle name="Normal 7 2 5 3" xfId="35712" xr:uid="{00000000-0005-0000-0000-0000288A0000}"/>
    <cellStyle name="Normal 7 2 6" xfId="35713" xr:uid="{00000000-0005-0000-0000-0000298A0000}"/>
    <cellStyle name="Normal 7 2 6 2" xfId="35714" xr:uid="{00000000-0005-0000-0000-00002A8A0000}"/>
    <cellStyle name="Normal 7 2 6 3" xfId="35715" xr:uid="{00000000-0005-0000-0000-00002B8A0000}"/>
    <cellStyle name="Normal 7 2 7" xfId="35716" xr:uid="{00000000-0005-0000-0000-00002C8A0000}"/>
    <cellStyle name="Normal 7 2 7 2" xfId="35717" xr:uid="{00000000-0005-0000-0000-00002D8A0000}"/>
    <cellStyle name="Normal 7 2 8" xfId="35718" xr:uid="{00000000-0005-0000-0000-00002E8A0000}"/>
    <cellStyle name="Normal 7 2 9" xfId="35719" xr:uid="{00000000-0005-0000-0000-00002F8A0000}"/>
    <cellStyle name="Normal 7 2_Age_Gender" xfId="35720" xr:uid="{00000000-0005-0000-0000-0000308A0000}"/>
    <cellStyle name="Normal 7 20" xfId="35721" xr:uid="{00000000-0005-0000-0000-0000318A0000}"/>
    <cellStyle name="Normal 7 21" xfId="35722" xr:uid="{00000000-0005-0000-0000-0000328A0000}"/>
    <cellStyle name="Normal 7 22" xfId="35723" xr:uid="{00000000-0005-0000-0000-0000338A0000}"/>
    <cellStyle name="Normal 7 23" xfId="35724" xr:uid="{00000000-0005-0000-0000-0000348A0000}"/>
    <cellStyle name="Normal 7 24" xfId="35725" xr:uid="{00000000-0005-0000-0000-0000358A0000}"/>
    <cellStyle name="Normal 7 25" xfId="35726" xr:uid="{00000000-0005-0000-0000-0000368A0000}"/>
    <cellStyle name="Normal 7 26" xfId="35727" xr:uid="{00000000-0005-0000-0000-0000378A0000}"/>
    <cellStyle name="Normal 7 27" xfId="35728" xr:uid="{00000000-0005-0000-0000-0000388A0000}"/>
    <cellStyle name="Normal 7 28" xfId="35729" xr:uid="{00000000-0005-0000-0000-0000398A0000}"/>
    <cellStyle name="Normal 7 29" xfId="35730" xr:uid="{00000000-0005-0000-0000-00003A8A0000}"/>
    <cellStyle name="Normal 7 3" xfId="508" xr:uid="{00000000-0005-0000-0000-00003B8A0000}"/>
    <cellStyle name="Normal 7 3 10" xfId="35731" xr:uid="{00000000-0005-0000-0000-00003C8A0000}"/>
    <cellStyle name="Normal 7 3 11" xfId="35732" xr:uid="{00000000-0005-0000-0000-00003D8A0000}"/>
    <cellStyle name="Normal 7 3 12" xfId="35733" xr:uid="{00000000-0005-0000-0000-00003E8A0000}"/>
    <cellStyle name="Normal 7 3 2" xfId="35734" xr:uid="{00000000-0005-0000-0000-00003F8A0000}"/>
    <cellStyle name="Normal 7 3 2 10" xfId="35735" xr:uid="{00000000-0005-0000-0000-0000408A0000}"/>
    <cellStyle name="Normal 7 3 2 2" xfId="35736" xr:uid="{00000000-0005-0000-0000-0000418A0000}"/>
    <cellStyle name="Normal 7 3 2 2 2" xfId="35737" xr:uid="{00000000-0005-0000-0000-0000428A0000}"/>
    <cellStyle name="Normal 7 3 2 2 2 2" xfId="35738" xr:uid="{00000000-0005-0000-0000-0000438A0000}"/>
    <cellStyle name="Normal 7 3 2 2 2 2 2" xfId="35739" xr:uid="{00000000-0005-0000-0000-0000448A0000}"/>
    <cellStyle name="Normal 7 3 2 2 2 2 3" xfId="35740" xr:uid="{00000000-0005-0000-0000-0000458A0000}"/>
    <cellStyle name="Normal 7 3 2 2 2 3" xfId="35741" xr:uid="{00000000-0005-0000-0000-0000468A0000}"/>
    <cellStyle name="Normal 7 3 2 2 3" xfId="35742" xr:uid="{00000000-0005-0000-0000-0000478A0000}"/>
    <cellStyle name="Normal 7 3 2 2 3 2" xfId="35743" xr:uid="{00000000-0005-0000-0000-0000488A0000}"/>
    <cellStyle name="Normal 7 3 2 2 3 3" xfId="35744" xr:uid="{00000000-0005-0000-0000-0000498A0000}"/>
    <cellStyle name="Normal 7 3 2 2 4" xfId="35745" xr:uid="{00000000-0005-0000-0000-00004A8A0000}"/>
    <cellStyle name="Normal 7 3 2 2 5" xfId="35746" xr:uid="{00000000-0005-0000-0000-00004B8A0000}"/>
    <cellStyle name="Normal 7 3 2 2 6" xfId="35747" xr:uid="{00000000-0005-0000-0000-00004C8A0000}"/>
    <cellStyle name="Normal 7 3 2 3" xfId="35748" xr:uid="{00000000-0005-0000-0000-00004D8A0000}"/>
    <cellStyle name="Normal 7 3 2 3 2" xfId="35749" xr:uid="{00000000-0005-0000-0000-00004E8A0000}"/>
    <cellStyle name="Normal 7 3 2 3 2 2" xfId="35750" xr:uid="{00000000-0005-0000-0000-00004F8A0000}"/>
    <cellStyle name="Normal 7 3 2 3 2 3" xfId="35751" xr:uid="{00000000-0005-0000-0000-0000508A0000}"/>
    <cellStyle name="Normal 7 3 2 3 3" xfId="35752" xr:uid="{00000000-0005-0000-0000-0000518A0000}"/>
    <cellStyle name="Normal 7 3 2 4" xfId="35753" xr:uid="{00000000-0005-0000-0000-0000528A0000}"/>
    <cellStyle name="Normal 7 3 2 4 2" xfId="35754" xr:uid="{00000000-0005-0000-0000-0000538A0000}"/>
    <cellStyle name="Normal 7 3 2 4 3" xfId="35755" xr:uid="{00000000-0005-0000-0000-0000548A0000}"/>
    <cellStyle name="Normal 7 3 2 5" xfId="35756" xr:uid="{00000000-0005-0000-0000-0000558A0000}"/>
    <cellStyle name="Normal 7 3 2 5 2" xfId="35757" xr:uid="{00000000-0005-0000-0000-0000568A0000}"/>
    <cellStyle name="Normal 7 3 2 6" xfId="35758" xr:uid="{00000000-0005-0000-0000-0000578A0000}"/>
    <cellStyle name="Normal 7 3 2 7" xfId="35759" xr:uid="{00000000-0005-0000-0000-0000588A0000}"/>
    <cellStyle name="Normal 7 3 2 8" xfId="35760" xr:uid="{00000000-0005-0000-0000-0000598A0000}"/>
    <cellStyle name="Normal 7 3 2 9" xfId="35761" xr:uid="{00000000-0005-0000-0000-00005A8A0000}"/>
    <cellStyle name="Normal 7 3 2_Age_Gender" xfId="35762" xr:uid="{00000000-0005-0000-0000-00005B8A0000}"/>
    <cellStyle name="Normal 7 3 3" xfId="35763" xr:uid="{00000000-0005-0000-0000-00005C8A0000}"/>
    <cellStyle name="Normal 7 3 3 2" xfId="35764" xr:uid="{00000000-0005-0000-0000-00005D8A0000}"/>
    <cellStyle name="Normal 7 3 3 2 2" xfId="35765" xr:uid="{00000000-0005-0000-0000-00005E8A0000}"/>
    <cellStyle name="Normal 7 3 3 2 2 2" xfId="35766" xr:uid="{00000000-0005-0000-0000-00005F8A0000}"/>
    <cellStyle name="Normal 7 3 3 2 2 3" xfId="35767" xr:uid="{00000000-0005-0000-0000-0000608A0000}"/>
    <cellStyle name="Normal 7 3 3 2 3" xfId="35768" xr:uid="{00000000-0005-0000-0000-0000618A0000}"/>
    <cellStyle name="Normal 7 3 3 3" xfId="35769" xr:uid="{00000000-0005-0000-0000-0000628A0000}"/>
    <cellStyle name="Normal 7 3 3 3 2" xfId="35770" xr:uid="{00000000-0005-0000-0000-0000638A0000}"/>
    <cellStyle name="Normal 7 3 3 3 3" xfId="35771" xr:uid="{00000000-0005-0000-0000-0000648A0000}"/>
    <cellStyle name="Normal 7 3 3 4" xfId="35772" xr:uid="{00000000-0005-0000-0000-0000658A0000}"/>
    <cellStyle name="Normal 7 3 3 5" xfId="35773" xr:uid="{00000000-0005-0000-0000-0000668A0000}"/>
    <cellStyle name="Normal 7 3 3 6" xfId="35774" xr:uid="{00000000-0005-0000-0000-0000678A0000}"/>
    <cellStyle name="Normal 7 3 4" xfId="35775" xr:uid="{00000000-0005-0000-0000-0000688A0000}"/>
    <cellStyle name="Normal 7 3 4 2" xfId="35776" xr:uid="{00000000-0005-0000-0000-0000698A0000}"/>
    <cellStyle name="Normal 7 3 4 2 2" xfId="35777" xr:uid="{00000000-0005-0000-0000-00006A8A0000}"/>
    <cellStyle name="Normal 7 3 4 2 3" xfId="35778" xr:uid="{00000000-0005-0000-0000-00006B8A0000}"/>
    <cellStyle name="Normal 7 3 4 3" xfId="35779" xr:uid="{00000000-0005-0000-0000-00006C8A0000}"/>
    <cellStyle name="Normal 7 3 4 4" xfId="35780" xr:uid="{00000000-0005-0000-0000-00006D8A0000}"/>
    <cellStyle name="Normal 7 3 4 5" xfId="35781" xr:uid="{00000000-0005-0000-0000-00006E8A0000}"/>
    <cellStyle name="Normal 7 3 5" xfId="35782" xr:uid="{00000000-0005-0000-0000-00006F8A0000}"/>
    <cellStyle name="Normal 7 3 5 2" xfId="35783" xr:uid="{00000000-0005-0000-0000-0000708A0000}"/>
    <cellStyle name="Normal 7 3 5 2 2" xfId="35784" xr:uid="{00000000-0005-0000-0000-0000718A0000}"/>
    <cellStyle name="Normal 7 3 5 2 3" xfId="35785" xr:uid="{00000000-0005-0000-0000-0000728A0000}"/>
    <cellStyle name="Normal 7 3 5 3" xfId="35786" xr:uid="{00000000-0005-0000-0000-0000738A0000}"/>
    <cellStyle name="Normal 7 3 6" xfId="35787" xr:uid="{00000000-0005-0000-0000-0000748A0000}"/>
    <cellStyle name="Normal 7 3 6 2" xfId="35788" xr:uid="{00000000-0005-0000-0000-0000758A0000}"/>
    <cellStyle name="Normal 7 3 6 3" xfId="35789" xr:uid="{00000000-0005-0000-0000-0000768A0000}"/>
    <cellStyle name="Normal 7 3 7" xfId="35790" xr:uid="{00000000-0005-0000-0000-0000778A0000}"/>
    <cellStyle name="Normal 7 3 7 2" xfId="35791" xr:uid="{00000000-0005-0000-0000-0000788A0000}"/>
    <cellStyle name="Normal 7 3 8" xfId="35792" xr:uid="{00000000-0005-0000-0000-0000798A0000}"/>
    <cellStyle name="Normal 7 3 9" xfId="35793" xr:uid="{00000000-0005-0000-0000-00007A8A0000}"/>
    <cellStyle name="Normal 7 3_Age_Gender" xfId="35794" xr:uid="{00000000-0005-0000-0000-00007B8A0000}"/>
    <cellStyle name="Normal 7 30" xfId="35795" xr:uid="{00000000-0005-0000-0000-00007C8A0000}"/>
    <cellStyle name="Normal 7 31" xfId="35796" xr:uid="{00000000-0005-0000-0000-00007D8A0000}"/>
    <cellStyle name="Normal 7 32" xfId="35797" xr:uid="{00000000-0005-0000-0000-00007E8A0000}"/>
    <cellStyle name="Normal 7 33" xfId="35798" xr:uid="{00000000-0005-0000-0000-00007F8A0000}"/>
    <cellStyle name="Normal 7 34" xfId="35799" xr:uid="{00000000-0005-0000-0000-0000808A0000}"/>
    <cellStyle name="Normal 7 35" xfId="35800" xr:uid="{00000000-0005-0000-0000-0000818A0000}"/>
    <cellStyle name="Normal 7 36" xfId="35801" xr:uid="{00000000-0005-0000-0000-0000828A0000}"/>
    <cellStyle name="Normal 7 37" xfId="35802" xr:uid="{00000000-0005-0000-0000-0000838A0000}"/>
    <cellStyle name="Normal 7 38" xfId="35803" xr:uid="{00000000-0005-0000-0000-0000848A0000}"/>
    <cellStyle name="Normal 7 39" xfId="35804" xr:uid="{00000000-0005-0000-0000-0000858A0000}"/>
    <cellStyle name="Normal 7 4" xfId="509" xr:uid="{00000000-0005-0000-0000-0000868A0000}"/>
    <cellStyle name="Normal 7 4 10" xfId="35805" xr:uid="{00000000-0005-0000-0000-0000878A0000}"/>
    <cellStyle name="Normal 7 4 11" xfId="35806" xr:uid="{00000000-0005-0000-0000-0000888A0000}"/>
    <cellStyle name="Normal 7 4 12" xfId="35807" xr:uid="{00000000-0005-0000-0000-0000898A0000}"/>
    <cellStyle name="Normal 7 4 2" xfId="35808" xr:uid="{00000000-0005-0000-0000-00008A8A0000}"/>
    <cellStyle name="Normal 7 4 2 10" xfId="35809" xr:uid="{00000000-0005-0000-0000-00008B8A0000}"/>
    <cellStyle name="Normal 7 4 2 2" xfId="35810" xr:uid="{00000000-0005-0000-0000-00008C8A0000}"/>
    <cellStyle name="Normal 7 4 2 2 2" xfId="35811" xr:uid="{00000000-0005-0000-0000-00008D8A0000}"/>
    <cellStyle name="Normal 7 4 2 2 2 2" xfId="35812" xr:uid="{00000000-0005-0000-0000-00008E8A0000}"/>
    <cellStyle name="Normal 7 4 2 2 2 2 2" xfId="35813" xr:uid="{00000000-0005-0000-0000-00008F8A0000}"/>
    <cellStyle name="Normal 7 4 2 2 2 2 3" xfId="35814" xr:uid="{00000000-0005-0000-0000-0000908A0000}"/>
    <cellStyle name="Normal 7 4 2 2 2 3" xfId="35815" xr:uid="{00000000-0005-0000-0000-0000918A0000}"/>
    <cellStyle name="Normal 7 4 2 2 3" xfId="35816" xr:uid="{00000000-0005-0000-0000-0000928A0000}"/>
    <cellStyle name="Normal 7 4 2 2 3 2" xfId="35817" xr:uid="{00000000-0005-0000-0000-0000938A0000}"/>
    <cellStyle name="Normal 7 4 2 2 3 3" xfId="35818" xr:uid="{00000000-0005-0000-0000-0000948A0000}"/>
    <cellStyle name="Normal 7 4 2 2 4" xfId="35819" xr:uid="{00000000-0005-0000-0000-0000958A0000}"/>
    <cellStyle name="Normal 7 4 2 2 5" xfId="35820" xr:uid="{00000000-0005-0000-0000-0000968A0000}"/>
    <cellStyle name="Normal 7 4 2 2 6" xfId="35821" xr:uid="{00000000-0005-0000-0000-0000978A0000}"/>
    <cellStyle name="Normal 7 4 2 3" xfId="35822" xr:uid="{00000000-0005-0000-0000-0000988A0000}"/>
    <cellStyle name="Normal 7 4 2 3 2" xfId="35823" xr:uid="{00000000-0005-0000-0000-0000998A0000}"/>
    <cellStyle name="Normal 7 4 2 3 2 2" xfId="35824" xr:uid="{00000000-0005-0000-0000-00009A8A0000}"/>
    <cellStyle name="Normal 7 4 2 3 2 3" xfId="35825" xr:uid="{00000000-0005-0000-0000-00009B8A0000}"/>
    <cellStyle name="Normal 7 4 2 3 3" xfId="35826" xr:uid="{00000000-0005-0000-0000-00009C8A0000}"/>
    <cellStyle name="Normal 7 4 2 4" xfId="35827" xr:uid="{00000000-0005-0000-0000-00009D8A0000}"/>
    <cellStyle name="Normal 7 4 2 4 2" xfId="35828" xr:uid="{00000000-0005-0000-0000-00009E8A0000}"/>
    <cellStyle name="Normal 7 4 2 4 3" xfId="35829" xr:uid="{00000000-0005-0000-0000-00009F8A0000}"/>
    <cellStyle name="Normal 7 4 2 5" xfId="35830" xr:uid="{00000000-0005-0000-0000-0000A08A0000}"/>
    <cellStyle name="Normal 7 4 2 5 2" xfId="35831" xr:uid="{00000000-0005-0000-0000-0000A18A0000}"/>
    <cellStyle name="Normal 7 4 2 6" xfId="35832" xr:uid="{00000000-0005-0000-0000-0000A28A0000}"/>
    <cellStyle name="Normal 7 4 2 7" xfId="35833" xr:uid="{00000000-0005-0000-0000-0000A38A0000}"/>
    <cellStyle name="Normal 7 4 2 8" xfId="35834" xr:uid="{00000000-0005-0000-0000-0000A48A0000}"/>
    <cellStyle name="Normal 7 4 2 9" xfId="35835" xr:uid="{00000000-0005-0000-0000-0000A58A0000}"/>
    <cellStyle name="Normal 7 4 2_Age_Gender" xfId="35836" xr:uid="{00000000-0005-0000-0000-0000A68A0000}"/>
    <cellStyle name="Normal 7 4 3" xfId="35837" xr:uid="{00000000-0005-0000-0000-0000A78A0000}"/>
    <cellStyle name="Normal 7 4 3 2" xfId="35838" xr:uid="{00000000-0005-0000-0000-0000A88A0000}"/>
    <cellStyle name="Normal 7 4 3 2 2" xfId="35839" xr:uid="{00000000-0005-0000-0000-0000A98A0000}"/>
    <cellStyle name="Normal 7 4 3 2 2 2" xfId="35840" xr:uid="{00000000-0005-0000-0000-0000AA8A0000}"/>
    <cellStyle name="Normal 7 4 3 2 2 3" xfId="35841" xr:uid="{00000000-0005-0000-0000-0000AB8A0000}"/>
    <cellStyle name="Normal 7 4 3 2 3" xfId="35842" xr:uid="{00000000-0005-0000-0000-0000AC8A0000}"/>
    <cellStyle name="Normal 7 4 3 3" xfId="35843" xr:uid="{00000000-0005-0000-0000-0000AD8A0000}"/>
    <cellStyle name="Normal 7 4 3 3 2" xfId="35844" xr:uid="{00000000-0005-0000-0000-0000AE8A0000}"/>
    <cellStyle name="Normal 7 4 3 3 3" xfId="35845" xr:uid="{00000000-0005-0000-0000-0000AF8A0000}"/>
    <cellStyle name="Normal 7 4 3 4" xfId="35846" xr:uid="{00000000-0005-0000-0000-0000B08A0000}"/>
    <cellStyle name="Normal 7 4 3 5" xfId="35847" xr:uid="{00000000-0005-0000-0000-0000B18A0000}"/>
    <cellStyle name="Normal 7 4 3 6" xfId="35848" xr:uid="{00000000-0005-0000-0000-0000B28A0000}"/>
    <cellStyle name="Normal 7 4 4" xfId="35849" xr:uid="{00000000-0005-0000-0000-0000B38A0000}"/>
    <cellStyle name="Normal 7 4 4 2" xfId="35850" xr:uid="{00000000-0005-0000-0000-0000B48A0000}"/>
    <cellStyle name="Normal 7 4 4 2 2" xfId="35851" xr:uid="{00000000-0005-0000-0000-0000B58A0000}"/>
    <cellStyle name="Normal 7 4 4 2 3" xfId="35852" xr:uid="{00000000-0005-0000-0000-0000B68A0000}"/>
    <cellStyle name="Normal 7 4 4 3" xfId="35853" xr:uid="{00000000-0005-0000-0000-0000B78A0000}"/>
    <cellStyle name="Normal 7 4 4 4" xfId="35854" xr:uid="{00000000-0005-0000-0000-0000B88A0000}"/>
    <cellStyle name="Normal 7 4 4 5" xfId="35855" xr:uid="{00000000-0005-0000-0000-0000B98A0000}"/>
    <cellStyle name="Normal 7 4 5" xfId="35856" xr:uid="{00000000-0005-0000-0000-0000BA8A0000}"/>
    <cellStyle name="Normal 7 4 5 2" xfId="35857" xr:uid="{00000000-0005-0000-0000-0000BB8A0000}"/>
    <cellStyle name="Normal 7 4 5 2 2" xfId="35858" xr:uid="{00000000-0005-0000-0000-0000BC8A0000}"/>
    <cellStyle name="Normal 7 4 5 2 3" xfId="35859" xr:uid="{00000000-0005-0000-0000-0000BD8A0000}"/>
    <cellStyle name="Normal 7 4 5 3" xfId="35860" xr:uid="{00000000-0005-0000-0000-0000BE8A0000}"/>
    <cellStyle name="Normal 7 4 6" xfId="35861" xr:uid="{00000000-0005-0000-0000-0000BF8A0000}"/>
    <cellStyle name="Normal 7 4 6 2" xfId="35862" xr:uid="{00000000-0005-0000-0000-0000C08A0000}"/>
    <cellStyle name="Normal 7 4 6 3" xfId="35863" xr:uid="{00000000-0005-0000-0000-0000C18A0000}"/>
    <cellStyle name="Normal 7 4 7" xfId="35864" xr:uid="{00000000-0005-0000-0000-0000C28A0000}"/>
    <cellStyle name="Normal 7 4 7 2" xfId="35865" xr:uid="{00000000-0005-0000-0000-0000C38A0000}"/>
    <cellStyle name="Normal 7 4 8" xfId="35866" xr:uid="{00000000-0005-0000-0000-0000C48A0000}"/>
    <cellStyle name="Normal 7 4 9" xfId="35867" xr:uid="{00000000-0005-0000-0000-0000C58A0000}"/>
    <cellStyle name="Normal 7 4_Age_Gender" xfId="35868" xr:uid="{00000000-0005-0000-0000-0000C68A0000}"/>
    <cellStyle name="Normal 7 40" xfId="35869" xr:uid="{00000000-0005-0000-0000-0000C78A0000}"/>
    <cellStyle name="Normal 7 41" xfId="35870" xr:uid="{00000000-0005-0000-0000-0000C88A0000}"/>
    <cellStyle name="Normal 7 42" xfId="35871" xr:uid="{00000000-0005-0000-0000-0000C98A0000}"/>
    <cellStyle name="Normal 7 43" xfId="35872" xr:uid="{00000000-0005-0000-0000-0000CA8A0000}"/>
    <cellStyle name="Normal 7 44" xfId="35873" xr:uid="{00000000-0005-0000-0000-0000CB8A0000}"/>
    <cellStyle name="Normal 7 45" xfId="35874" xr:uid="{00000000-0005-0000-0000-0000CC8A0000}"/>
    <cellStyle name="Normal 7 46" xfId="35875" xr:uid="{00000000-0005-0000-0000-0000CD8A0000}"/>
    <cellStyle name="Normal 7 47" xfId="35876" xr:uid="{00000000-0005-0000-0000-0000CE8A0000}"/>
    <cellStyle name="Normal 7 48" xfId="35877" xr:uid="{00000000-0005-0000-0000-0000CF8A0000}"/>
    <cellStyle name="Normal 7 49" xfId="35878" xr:uid="{00000000-0005-0000-0000-0000D08A0000}"/>
    <cellStyle name="Normal 7 5" xfId="510" xr:uid="{00000000-0005-0000-0000-0000D18A0000}"/>
    <cellStyle name="Normal 7 5 10" xfId="35879" xr:uid="{00000000-0005-0000-0000-0000D28A0000}"/>
    <cellStyle name="Normal 7 5 11" xfId="35880" xr:uid="{00000000-0005-0000-0000-0000D38A0000}"/>
    <cellStyle name="Normal 7 5 12" xfId="35881" xr:uid="{00000000-0005-0000-0000-0000D48A0000}"/>
    <cellStyle name="Normal 7 5 2" xfId="35882" xr:uid="{00000000-0005-0000-0000-0000D58A0000}"/>
    <cellStyle name="Normal 7 5 2 10" xfId="35883" xr:uid="{00000000-0005-0000-0000-0000D68A0000}"/>
    <cellStyle name="Normal 7 5 2 2" xfId="35884" xr:uid="{00000000-0005-0000-0000-0000D78A0000}"/>
    <cellStyle name="Normal 7 5 2 2 2" xfId="35885" xr:uid="{00000000-0005-0000-0000-0000D88A0000}"/>
    <cellStyle name="Normal 7 5 2 2 2 2" xfId="35886" xr:uid="{00000000-0005-0000-0000-0000D98A0000}"/>
    <cellStyle name="Normal 7 5 2 2 2 2 2" xfId="35887" xr:uid="{00000000-0005-0000-0000-0000DA8A0000}"/>
    <cellStyle name="Normal 7 5 2 2 2 2 3" xfId="35888" xr:uid="{00000000-0005-0000-0000-0000DB8A0000}"/>
    <cellStyle name="Normal 7 5 2 2 2 3" xfId="35889" xr:uid="{00000000-0005-0000-0000-0000DC8A0000}"/>
    <cellStyle name="Normal 7 5 2 2 3" xfId="35890" xr:uid="{00000000-0005-0000-0000-0000DD8A0000}"/>
    <cellStyle name="Normal 7 5 2 2 3 2" xfId="35891" xr:uid="{00000000-0005-0000-0000-0000DE8A0000}"/>
    <cellStyle name="Normal 7 5 2 2 3 3" xfId="35892" xr:uid="{00000000-0005-0000-0000-0000DF8A0000}"/>
    <cellStyle name="Normal 7 5 2 2 4" xfId="35893" xr:uid="{00000000-0005-0000-0000-0000E08A0000}"/>
    <cellStyle name="Normal 7 5 2 2 5" xfId="35894" xr:uid="{00000000-0005-0000-0000-0000E18A0000}"/>
    <cellStyle name="Normal 7 5 2 2 6" xfId="35895" xr:uid="{00000000-0005-0000-0000-0000E28A0000}"/>
    <cellStyle name="Normal 7 5 2 3" xfId="35896" xr:uid="{00000000-0005-0000-0000-0000E38A0000}"/>
    <cellStyle name="Normal 7 5 2 3 2" xfId="35897" xr:uid="{00000000-0005-0000-0000-0000E48A0000}"/>
    <cellStyle name="Normal 7 5 2 3 2 2" xfId="35898" xr:uid="{00000000-0005-0000-0000-0000E58A0000}"/>
    <cellStyle name="Normal 7 5 2 3 2 3" xfId="35899" xr:uid="{00000000-0005-0000-0000-0000E68A0000}"/>
    <cellStyle name="Normal 7 5 2 3 3" xfId="35900" xr:uid="{00000000-0005-0000-0000-0000E78A0000}"/>
    <cellStyle name="Normal 7 5 2 4" xfId="35901" xr:uid="{00000000-0005-0000-0000-0000E88A0000}"/>
    <cellStyle name="Normal 7 5 2 4 2" xfId="35902" xr:uid="{00000000-0005-0000-0000-0000E98A0000}"/>
    <cellStyle name="Normal 7 5 2 4 3" xfId="35903" xr:uid="{00000000-0005-0000-0000-0000EA8A0000}"/>
    <cellStyle name="Normal 7 5 2 5" xfId="35904" xr:uid="{00000000-0005-0000-0000-0000EB8A0000}"/>
    <cellStyle name="Normal 7 5 2 5 2" xfId="35905" xr:uid="{00000000-0005-0000-0000-0000EC8A0000}"/>
    <cellStyle name="Normal 7 5 2 6" xfId="35906" xr:uid="{00000000-0005-0000-0000-0000ED8A0000}"/>
    <cellStyle name="Normal 7 5 2 7" xfId="35907" xr:uid="{00000000-0005-0000-0000-0000EE8A0000}"/>
    <cellStyle name="Normal 7 5 2 8" xfId="35908" xr:uid="{00000000-0005-0000-0000-0000EF8A0000}"/>
    <cellStyle name="Normal 7 5 2 9" xfId="35909" xr:uid="{00000000-0005-0000-0000-0000F08A0000}"/>
    <cellStyle name="Normal 7 5 2_Age_Gender" xfId="35910" xr:uid="{00000000-0005-0000-0000-0000F18A0000}"/>
    <cellStyle name="Normal 7 5 3" xfId="35911" xr:uid="{00000000-0005-0000-0000-0000F28A0000}"/>
    <cellStyle name="Normal 7 5 3 2" xfId="35912" xr:uid="{00000000-0005-0000-0000-0000F38A0000}"/>
    <cellStyle name="Normal 7 5 3 2 2" xfId="35913" xr:uid="{00000000-0005-0000-0000-0000F48A0000}"/>
    <cellStyle name="Normal 7 5 3 2 2 2" xfId="35914" xr:uid="{00000000-0005-0000-0000-0000F58A0000}"/>
    <cellStyle name="Normal 7 5 3 2 2 3" xfId="35915" xr:uid="{00000000-0005-0000-0000-0000F68A0000}"/>
    <cellStyle name="Normal 7 5 3 2 3" xfId="35916" xr:uid="{00000000-0005-0000-0000-0000F78A0000}"/>
    <cellStyle name="Normal 7 5 3 3" xfId="35917" xr:uid="{00000000-0005-0000-0000-0000F88A0000}"/>
    <cellStyle name="Normal 7 5 3 3 2" xfId="35918" xr:uid="{00000000-0005-0000-0000-0000F98A0000}"/>
    <cellStyle name="Normal 7 5 3 3 3" xfId="35919" xr:uid="{00000000-0005-0000-0000-0000FA8A0000}"/>
    <cellStyle name="Normal 7 5 3 4" xfId="35920" xr:uid="{00000000-0005-0000-0000-0000FB8A0000}"/>
    <cellStyle name="Normal 7 5 3 5" xfId="35921" xr:uid="{00000000-0005-0000-0000-0000FC8A0000}"/>
    <cellStyle name="Normal 7 5 3 6" xfId="35922" xr:uid="{00000000-0005-0000-0000-0000FD8A0000}"/>
    <cellStyle name="Normal 7 5 4" xfId="35923" xr:uid="{00000000-0005-0000-0000-0000FE8A0000}"/>
    <cellStyle name="Normal 7 5 4 2" xfId="35924" xr:uid="{00000000-0005-0000-0000-0000FF8A0000}"/>
    <cellStyle name="Normal 7 5 4 2 2" xfId="35925" xr:uid="{00000000-0005-0000-0000-0000008B0000}"/>
    <cellStyle name="Normal 7 5 4 2 3" xfId="35926" xr:uid="{00000000-0005-0000-0000-0000018B0000}"/>
    <cellStyle name="Normal 7 5 4 3" xfId="35927" xr:uid="{00000000-0005-0000-0000-0000028B0000}"/>
    <cellStyle name="Normal 7 5 4 4" xfId="35928" xr:uid="{00000000-0005-0000-0000-0000038B0000}"/>
    <cellStyle name="Normal 7 5 4 5" xfId="35929" xr:uid="{00000000-0005-0000-0000-0000048B0000}"/>
    <cellStyle name="Normal 7 5 5" xfId="35930" xr:uid="{00000000-0005-0000-0000-0000058B0000}"/>
    <cellStyle name="Normal 7 5 5 2" xfId="35931" xr:uid="{00000000-0005-0000-0000-0000068B0000}"/>
    <cellStyle name="Normal 7 5 5 2 2" xfId="35932" xr:uid="{00000000-0005-0000-0000-0000078B0000}"/>
    <cellStyle name="Normal 7 5 5 2 3" xfId="35933" xr:uid="{00000000-0005-0000-0000-0000088B0000}"/>
    <cellStyle name="Normal 7 5 5 3" xfId="35934" xr:uid="{00000000-0005-0000-0000-0000098B0000}"/>
    <cellStyle name="Normal 7 5 6" xfId="35935" xr:uid="{00000000-0005-0000-0000-00000A8B0000}"/>
    <cellStyle name="Normal 7 5 6 2" xfId="35936" xr:uid="{00000000-0005-0000-0000-00000B8B0000}"/>
    <cellStyle name="Normal 7 5 6 3" xfId="35937" xr:uid="{00000000-0005-0000-0000-00000C8B0000}"/>
    <cellStyle name="Normal 7 5 7" xfId="35938" xr:uid="{00000000-0005-0000-0000-00000D8B0000}"/>
    <cellStyle name="Normal 7 5 7 2" xfId="35939" xr:uid="{00000000-0005-0000-0000-00000E8B0000}"/>
    <cellStyle name="Normal 7 5 8" xfId="35940" xr:uid="{00000000-0005-0000-0000-00000F8B0000}"/>
    <cellStyle name="Normal 7 5 9" xfId="35941" xr:uid="{00000000-0005-0000-0000-0000108B0000}"/>
    <cellStyle name="Normal 7 5_Age_Gender" xfId="35942" xr:uid="{00000000-0005-0000-0000-0000118B0000}"/>
    <cellStyle name="Normal 7 50" xfId="35943" xr:uid="{00000000-0005-0000-0000-0000128B0000}"/>
    <cellStyle name="Normal 7 51" xfId="35944" xr:uid="{00000000-0005-0000-0000-0000138B0000}"/>
    <cellStyle name="Normal 7 52" xfId="35945" xr:uid="{00000000-0005-0000-0000-0000148B0000}"/>
    <cellStyle name="Normal 7 53" xfId="35946" xr:uid="{00000000-0005-0000-0000-0000158B0000}"/>
    <cellStyle name="Normal 7 54" xfId="35947" xr:uid="{00000000-0005-0000-0000-0000168B0000}"/>
    <cellStyle name="Normal 7 55" xfId="35948" xr:uid="{00000000-0005-0000-0000-0000178B0000}"/>
    <cellStyle name="Normal 7 56" xfId="35949" xr:uid="{00000000-0005-0000-0000-0000188B0000}"/>
    <cellStyle name="Normal 7 57" xfId="35950" xr:uid="{00000000-0005-0000-0000-0000198B0000}"/>
    <cellStyle name="Normal 7 58" xfId="35951" xr:uid="{00000000-0005-0000-0000-00001A8B0000}"/>
    <cellStyle name="Normal 7 59" xfId="35952" xr:uid="{00000000-0005-0000-0000-00001B8B0000}"/>
    <cellStyle name="Normal 7 6" xfId="511" xr:uid="{00000000-0005-0000-0000-00001C8B0000}"/>
    <cellStyle name="Normal 7 6 10" xfId="35953" xr:uid="{00000000-0005-0000-0000-00001D8B0000}"/>
    <cellStyle name="Normal 7 6 11" xfId="35954" xr:uid="{00000000-0005-0000-0000-00001E8B0000}"/>
    <cellStyle name="Normal 7 6 12" xfId="35955" xr:uid="{00000000-0005-0000-0000-00001F8B0000}"/>
    <cellStyle name="Normal 7 6 2" xfId="35956" xr:uid="{00000000-0005-0000-0000-0000208B0000}"/>
    <cellStyle name="Normal 7 6 2 10" xfId="35957" xr:uid="{00000000-0005-0000-0000-0000218B0000}"/>
    <cellStyle name="Normal 7 6 2 2" xfId="35958" xr:uid="{00000000-0005-0000-0000-0000228B0000}"/>
    <cellStyle name="Normal 7 6 2 2 2" xfId="35959" xr:uid="{00000000-0005-0000-0000-0000238B0000}"/>
    <cellStyle name="Normal 7 6 2 2 2 2" xfId="35960" xr:uid="{00000000-0005-0000-0000-0000248B0000}"/>
    <cellStyle name="Normal 7 6 2 2 2 2 2" xfId="35961" xr:uid="{00000000-0005-0000-0000-0000258B0000}"/>
    <cellStyle name="Normal 7 6 2 2 2 2 3" xfId="35962" xr:uid="{00000000-0005-0000-0000-0000268B0000}"/>
    <cellStyle name="Normal 7 6 2 2 2 3" xfId="35963" xr:uid="{00000000-0005-0000-0000-0000278B0000}"/>
    <cellStyle name="Normal 7 6 2 2 3" xfId="35964" xr:uid="{00000000-0005-0000-0000-0000288B0000}"/>
    <cellStyle name="Normal 7 6 2 2 3 2" xfId="35965" xr:uid="{00000000-0005-0000-0000-0000298B0000}"/>
    <cellStyle name="Normal 7 6 2 2 3 3" xfId="35966" xr:uid="{00000000-0005-0000-0000-00002A8B0000}"/>
    <cellStyle name="Normal 7 6 2 2 4" xfId="35967" xr:uid="{00000000-0005-0000-0000-00002B8B0000}"/>
    <cellStyle name="Normal 7 6 2 2 5" xfId="35968" xr:uid="{00000000-0005-0000-0000-00002C8B0000}"/>
    <cellStyle name="Normal 7 6 2 2 6" xfId="35969" xr:uid="{00000000-0005-0000-0000-00002D8B0000}"/>
    <cellStyle name="Normal 7 6 2 3" xfId="35970" xr:uid="{00000000-0005-0000-0000-00002E8B0000}"/>
    <cellStyle name="Normal 7 6 2 3 2" xfId="35971" xr:uid="{00000000-0005-0000-0000-00002F8B0000}"/>
    <cellStyle name="Normal 7 6 2 3 2 2" xfId="35972" xr:uid="{00000000-0005-0000-0000-0000308B0000}"/>
    <cellStyle name="Normal 7 6 2 3 2 3" xfId="35973" xr:uid="{00000000-0005-0000-0000-0000318B0000}"/>
    <cellStyle name="Normal 7 6 2 3 3" xfId="35974" xr:uid="{00000000-0005-0000-0000-0000328B0000}"/>
    <cellStyle name="Normal 7 6 2 4" xfId="35975" xr:uid="{00000000-0005-0000-0000-0000338B0000}"/>
    <cellStyle name="Normal 7 6 2 4 2" xfId="35976" xr:uid="{00000000-0005-0000-0000-0000348B0000}"/>
    <cellStyle name="Normal 7 6 2 4 3" xfId="35977" xr:uid="{00000000-0005-0000-0000-0000358B0000}"/>
    <cellStyle name="Normal 7 6 2 5" xfId="35978" xr:uid="{00000000-0005-0000-0000-0000368B0000}"/>
    <cellStyle name="Normal 7 6 2 5 2" xfId="35979" xr:uid="{00000000-0005-0000-0000-0000378B0000}"/>
    <cellStyle name="Normal 7 6 2 6" xfId="35980" xr:uid="{00000000-0005-0000-0000-0000388B0000}"/>
    <cellStyle name="Normal 7 6 2 7" xfId="35981" xr:uid="{00000000-0005-0000-0000-0000398B0000}"/>
    <cellStyle name="Normal 7 6 2 8" xfId="35982" xr:uid="{00000000-0005-0000-0000-00003A8B0000}"/>
    <cellStyle name="Normal 7 6 2 9" xfId="35983" xr:uid="{00000000-0005-0000-0000-00003B8B0000}"/>
    <cellStyle name="Normal 7 6 2_Age_Gender" xfId="35984" xr:uid="{00000000-0005-0000-0000-00003C8B0000}"/>
    <cellStyle name="Normal 7 6 3" xfId="35985" xr:uid="{00000000-0005-0000-0000-00003D8B0000}"/>
    <cellStyle name="Normal 7 6 3 2" xfId="35986" xr:uid="{00000000-0005-0000-0000-00003E8B0000}"/>
    <cellStyle name="Normal 7 6 3 2 2" xfId="35987" xr:uid="{00000000-0005-0000-0000-00003F8B0000}"/>
    <cellStyle name="Normal 7 6 3 2 2 2" xfId="35988" xr:uid="{00000000-0005-0000-0000-0000408B0000}"/>
    <cellStyle name="Normal 7 6 3 2 2 3" xfId="35989" xr:uid="{00000000-0005-0000-0000-0000418B0000}"/>
    <cellStyle name="Normal 7 6 3 2 3" xfId="35990" xr:uid="{00000000-0005-0000-0000-0000428B0000}"/>
    <cellStyle name="Normal 7 6 3 3" xfId="35991" xr:uid="{00000000-0005-0000-0000-0000438B0000}"/>
    <cellStyle name="Normal 7 6 3 3 2" xfId="35992" xr:uid="{00000000-0005-0000-0000-0000448B0000}"/>
    <cellStyle name="Normal 7 6 3 3 3" xfId="35993" xr:uid="{00000000-0005-0000-0000-0000458B0000}"/>
    <cellStyle name="Normal 7 6 3 4" xfId="35994" xr:uid="{00000000-0005-0000-0000-0000468B0000}"/>
    <cellStyle name="Normal 7 6 3 5" xfId="35995" xr:uid="{00000000-0005-0000-0000-0000478B0000}"/>
    <cellStyle name="Normal 7 6 3 6" xfId="35996" xr:uid="{00000000-0005-0000-0000-0000488B0000}"/>
    <cellStyle name="Normal 7 6 4" xfId="35997" xr:uid="{00000000-0005-0000-0000-0000498B0000}"/>
    <cellStyle name="Normal 7 6 4 2" xfId="35998" xr:uid="{00000000-0005-0000-0000-00004A8B0000}"/>
    <cellStyle name="Normal 7 6 4 2 2" xfId="35999" xr:uid="{00000000-0005-0000-0000-00004B8B0000}"/>
    <cellStyle name="Normal 7 6 4 2 3" xfId="36000" xr:uid="{00000000-0005-0000-0000-00004C8B0000}"/>
    <cellStyle name="Normal 7 6 4 3" xfId="36001" xr:uid="{00000000-0005-0000-0000-00004D8B0000}"/>
    <cellStyle name="Normal 7 6 4 4" xfId="36002" xr:uid="{00000000-0005-0000-0000-00004E8B0000}"/>
    <cellStyle name="Normal 7 6 4 5" xfId="36003" xr:uid="{00000000-0005-0000-0000-00004F8B0000}"/>
    <cellStyle name="Normal 7 6 5" xfId="36004" xr:uid="{00000000-0005-0000-0000-0000508B0000}"/>
    <cellStyle name="Normal 7 6 5 2" xfId="36005" xr:uid="{00000000-0005-0000-0000-0000518B0000}"/>
    <cellStyle name="Normal 7 6 5 2 2" xfId="36006" xr:uid="{00000000-0005-0000-0000-0000528B0000}"/>
    <cellStyle name="Normal 7 6 5 2 3" xfId="36007" xr:uid="{00000000-0005-0000-0000-0000538B0000}"/>
    <cellStyle name="Normal 7 6 5 3" xfId="36008" xr:uid="{00000000-0005-0000-0000-0000548B0000}"/>
    <cellStyle name="Normal 7 6 6" xfId="36009" xr:uid="{00000000-0005-0000-0000-0000558B0000}"/>
    <cellStyle name="Normal 7 6 6 2" xfId="36010" xr:uid="{00000000-0005-0000-0000-0000568B0000}"/>
    <cellStyle name="Normal 7 6 6 3" xfId="36011" xr:uid="{00000000-0005-0000-0000-0000578B0000}"/>
    <cellStyle name="Normal 7 6 7" xfId="36012" xr:uid="{00000000-0005-0000-0000-0000588B0000}"/>
    <cellStyle name="Normal 7 6 7 2" xfId="36013" xr:uid="{00000000-0005-0000-0000-0000598B0000}"/>
    <cellStyle name="Normal 7 6 8" xfId="36014" xr:uid="{00000000-0005-0000-0000-00005A8B0000}"/>
    <cellStyle name="Normal 7 6 9" xfId="36015" xr:uid="{00000000-0005-0000-0000-00005B8B0000}"/>
    <cellStyle name="Normal 7 6_Age_Gender" xfId="36016" xr:uid="{00000000-0005-0000-0000-00005C8B0000}"/>
    <cellStyle name="Normal 7 60" xfId="36017" xr:uid="{00000000-0005-0000-0000-00005D8B0000}"/>
    <cellStyle name="Normal 7 61" xfId="36018" xr:uid="{00000000-0005-0000-0000-00005E8B0000}"/>
    <cellStyle name="Normal 7 62" xfId="36019" xr:uid="{00000000-0005-0000-0000-00005F8B0000}"/>
    <cellStyle name="Normal 7 63" xfId="36020" xr:uid="{00000000-0005-0000-0000-0000608B0000}"/>
    <cellStyle name="Normal 7 64" xfId="36021" xr:uid="{00000000-0005-0000-0000-0000618B0000}"/>
    <cellStyle name="Normal 7 65" xfId="36022" xr:uid="{00000000-0005-0000-0000-0000628B0000}"/>
    <cellStyle name="Normal 7 66" xfId="36023" xr:uid="{00000000-0005-0000-0000-0000638B0000}"/>
    <cellStyle name="Normal 7 67" xfId="36024" xr:uid="{00000000-0005-0000-0000-0000648B0000}"/>
    <cellStyle name="Normal 7 68" xfId="36025" xr:uid="{00000000-0005-0000-0000-0000658B0000}"/>
    <cellStyle name="Normal 7 69" xfId="36026" xr:uid="{00000000-0005-0000-0000-0000668B0000}"/>
    <cellStyle name="Normal 7 7" xfId="512" xr:uid="{00000000-0005-0000-0000-0000678B0000}"/>
    <cellStyle name="Normal 7 7 10" xfId="36027" xr:uid="{00000000-0005-0000-0000-0000688B0000}"/>
    <cellStyle name="Normal 7 7 11" xfId="36028" xr:uid="{00000000-0005-0000-0000-0000698B0000}"/>
    <cellStyle name="Normal 7 7 12" xfId="36029" xr:uid="{00000000-0005-0000-0000-00006A8B0000}"/>
    <cellStyle name="Normal 7 7 2" xfId="36030" xr:uid="{00000000-0005-0000-0000-00006B8B0000}"/>
    <cellStyle name="Normal 7 7 2 10" xfId="36031" xr:uid="{00000000-0005-0000-0000-00006C8B0000}"/>
    <cellStyle name="Normal 7 7 2 2" xfId="36032" xr:uid="{00000000-0005-0000-0000-00006D8B0000}"/>
    <cellStyle name="Normal 7 7 2 2 2" xfId="36033" xr:uid="{00000000-0005-0000-0000-00006E8B0000}"/>
    <cellStyle name="Normal 7 7 2 2 2 2" xfId="36034" xr:uid="{00000000-0005-0000-0000-00006F8B0000}"/>
    <cellStyle name="Normal 7 7 2 2 2 2 2" xfId="36035" xr:uid="{00000000-0005-0000-0000-0000708B0000}"/>
    <cellStyle name="Normal 7 7 2 2 2 2 3" xfId="36036" xr:uid="{00000000-0005-0000-0000-0000718B0000}"/>
    <cellStyle name="Normal 7 7 2 2 2 3" xfId="36037" xr:uid="{00000000-0005-0000-0000-0000728B0000}"/>
    <cellStyle name="Normal 7 7 2 2 3" xfId="36038" xr:uid="{00000000-0005-0000-0000-0000738B0000}"/>
    <cellStyle name="Normal 7 7 2 2 3 2" xfId="36039" xr:uid="{00000000-0005-0000-0000-0000748B0000}"/>
    <cellStyle name="Normal 7 7 2 2 3 3" xfId="36040" xr:uid="{00000000-0005-0000-0000-0000758B0000}"/>
    <cellStyle name="Normal 7 7 2 2 4" xfId="36041" xr:uid="{00000000-0005-0000-0000-0000768B0000}"/>
    <cellStyle name="Normal 7 7 2 2 5" xfId="36042" xr:uid="{00000000-0005-0000-0000-0000778B0000}"/>
    <cellStyle name="Normal 7 7 2 2 6" xfId="36043" xr:uid="{00000000-0005-0000-0000-0000788B0000}"/>
    <cellStyle name="Normal 7 7 2 3" xfId="36044" xr:uid="{00000000-0005-0000-0000-0000798B0000}"/>
    <cellStyle name="Normal 7 7 2 3 2" xfId="36045" xr:uid="{00000000-0005-0000-0000-00007A8B0000}"/>
    <cellStyle name="Normal 7 7 2 3 2 2" xfId="36046" xr:uid="{00000000-0005-0000-0000-00007B8B0000}"/>
    <cellStyle name="Normal 7 7 2 3 2 3" xfId="36047" xr:uid="{00000000-0005-0000-0000-00007C8B0000}"/>
    <cellStyle name="Normal 7 7 2 3 3" xfId="36048" xr:uid="{00000000-0005-0000-0000-00007D8B0000}"/>
    <cellStyle name="Normal 7 7 2 4" xfId="36049" xr:uid="{00000000-0005-0000-0000-00007E8B0000}"/>
    <cellStyle name="Normal 7 7 2 4 2" xfId="36050" xr:uid="{00000000-0005-0000-0000-00007F8B0000}"/>
    <cellStyle name="Normal 7 7 2 4 3" xfId="36051" xr:uid="{00000000-0005-0000-0000-0000808B0000}"/>
    <cellStyle name="Normal 7 7 2 5" xfId="36052" xr:uid="{00000000-0005-0000-0000-0000818B0000}"/>
    <cellStyle name="Normal 7 7 2 5 2" xfId="36053" xr:uid="{00000000-0005-0000-0000-0000828B0000}"/>
    <cellStyle name="Normal 7 7 2 6" xfId="36054" xr:uid="{00000000-0005-0000-0000-0000838B0000}"/>
    <cellStyle name="Normal 7 7 2 7" xfId="36055" xr:uid="{00000000-0005-0000-0000-0000848B0000}"/>
    <cellStyle name="Normal 7 7 2 8" xfId="36056" xr:uid="{00000000-0005-0000-0000-0000858B0000}"/>
    <cellStyle name="Normal 7 7 2 9" xfId="36057" xr:uid="{00000000-0005-0000-0000-0000868B0000}"/>
    <cellStyle name="Normal 7 7 2_Age_Gender" xfId="36058" xr:uid="{00000000-0005-0000-0000-0000878B0000}"/>
    <cellStyle name="Normal 7 7 3" xfId="36059" xr:uid="{00000000-0005-0000-0000-0000888B0000}"/>
    <cellStyle name="Normal 7 7 3 2" xfId="36060" xr:uid="{00000000-0005-0000-0000-0000898B0000}"/>
    <cellStyle name="Normal 7 7 3 2 2" xfId="36061" xr:uid="{00000000-0005-0000-0000-00008A8B0000}"/>
    <cellStyle name="Normal 7 7 3 2 2 2" xfId="36062" xr:uid="{00000000-0005-0000-0000-00008B8B0000}"/>
    <cellStyle name="Normal 7 7 3 2 2 3" xfId="36063" xr:uid="{00000000-0005-0000-0000-00008C8B0000}"/>
    <cellStyle name="Normal 7 7 3 2 3" xfId="36064" xr:uid="{00000000-0005-0000-0000-00008D8B0000}"/>
    <cellStyle name="Normal 7 7 3 3" xfId="36065" xr:uid="{00000000-0005-0000-0000-00008E8B0000}"/>
    <cellStyle name="Normal 7 7 3 3 2" xfId="36066" xr:uid="{00000000-0005-0000-0000-00008F8B0000}"/>
    <cellStyle name="Normal 7 7 3 3 3" xfId="36067" xr:uid="{00000000-0005-0000-0000-0000908B0000}"/>
    <cellStyle name="Normal 7 7 3 4" xfId="36068" xr:uid="{00000000-0005-0000-0000-0000918B0000}"/>
    <cellStyle name="Normal 7 7 3 5" xfId="36069" xr:uid="{00000000-0005-0000-0000-0000928B0000}"/>
    <cellStyle name="Normal 7 7 3 6" xfId="36070" xr:uid="{00000000-0005-0000-0000-0000938B0000}"/>
    <cellStyle name="Normal 7 7 4" xfId="36071" xr:uid="{00000000-0005-0000-0000-0000948B0000}"/>
    <cellStyle name="Normal 7 7 4 2" xfId="36072" xr:uid="{00000000-0005-0000-0000-0000958B0000}"/>
    <cellStyle name="Normal 7 7 4 2 2" xfId="36073" xr:uid="{00000000-0005-0000-0000-0000968B0000}"/>
    <cellStyle name="Normal 7 7 4 2 3" xfId="36074" xr:uid="{00000000-0005-0000-0000-0000978B0000}"/>
    <cellStyle name="Normal 7 7 4 3" xfId="36075" xr:uid="{00000000-0005-0000-0000-0000988B0000}"/>
    <cellStyle name="Normal 7 7 4 4" xfId="36076" xr:uid="{00000000-0005-0000-0000-0000998B0000}"/>
    <cellStyle name="Normal 7 7 4 5" xfId="36077" xr:uid="{00000000-0005-0000-0000-00009A8B0000}"/>
    <cellStyle name="Normal 7 7 5" xfId="36078" xr:uid="{00000000-0005-0000-0000-00009B8B0000}"/>
    <cellStyle name="Normal 7 7 5 2" xfId="36079" xr:uid="{00000000-0005-0000-0000-00009C8B0000}"/>
    <cellStyle name="Normal 7 7 5 2 2" xfId="36080" xr:uid="{00000000-0005-0000-0000-00009D8B0000}"/>
    <cellStyle name="Normal 7 7 5 2 3" xfId="36081" xr:uid="{00000000-0005-0000-0000-00009E8B0000}"/>
    <cellStyle name="Normal 7 7 5 3" xfId="36082" xr:uid="{00000000-0005-0000-0000-00009F8B0000}"/>
    <cellStyle name="Normal 7 7 6" xfId="36083" xr:uid="{00000000-0005-0000-0000-0000A08B0000}"/>
    <cellStyle name="Normal 7 7 6 2" xfId="36084" xr:uid="{00000000-0005-0000-0000-0000A18B0000}"/>
    <cellStyle name="Normal 7 7 6 3" xfId="36085" xr:uid="{00000000-0005-0000-0000-0000A28B0000}"/>
    <cellStyle name="Normal 7 7 7" xfId="36086" xr:uid="{00000000-0005-0000-0000-0000A38B0000}"/>
    <cellStyle name="Normal 7 7 7 2" xfId="36087" xr:uid="{00000000-0005-0000-0000-0000A48B0000}"/>
    <cellStyle name="Normal 7 7 8" xfId="36088" xr:uid="{00000000-0005-0000-0000-0000A58B0000}"/>
    <cellStyle name="Normal 7 7 9" xfId="36089" xr:uid="{00000000-0005-0000-0000-0000A68B0000}"/>
    <cellStyle name="Normal 7 7_Age_Gender" xfId="36090" xr:uid="{00000000-0005-0000-0000-0000A78B0000}"/>
    <cellStyle name="Normal 7 70" xfId="36091" xr:uid="{00000000-0005-0000-0000-0000A88B0000}"/>
    <cellStyle name="Normal 7 71" xfId="36092" xr:uid="{00000000-0005-0000-0000-0000A98B0000}"/>
    <cellStyle name="Normal 7 72" xfId="36093" xr:uid="{00000000-0005-0000-0000-0000AA8B0000}"/>
    <cellStyle name="Normal 7 73" xfId="36094" xr:uid="{00000000-0005-0000-0000-0000AB8B0000}"/>
    <cellStyle name="Normal 7 74" xfId="36095" xr:uid="{00000000-0005-0000-0000-0000AC8B0000}"/>
    <cellStyle name="Normal 7 75" xfId="36096" xr:uid="{00000000-0005-0000-0000-0000AD8B0000}"/>
    <cellStyle name="Normal 7 76" xfId="36097" xr:uid="{00000000-0005-0000-0000-0000AE8B0000}"/>
    <cellStyle name="Normal 7 77" xfId="36098" xr:uid="{00000000-0005-0000-0000-0000AF8B0000}"/>
    <cellStyle name="Normal 7 78" xfId="36099" xr:uid="{00000000-0005-0000-0000-0000B08B0000}"/>
    <cellStyle name="Normal 7 79" xfId="36100" xr:uid="{00000000-0005-0000-0000-0000B18B0000}"/>
    <cellStyle name="Normal 7 8" xfId="513" xr:uid="{00000000-0005-0000-0000-0000B28B0000}"/>
    <cellStyle name="Normal 7 8 10" xfId="36101" xr:uid="{00000000-0005-0000-0000-0000B38B0000}"/>
    <cellStyle name="Normal 7 8 11" xfId="36102" xr:uid="{00000000-0005-0000-0000-0000B48B0000}"/>
    <cellStyle name="Normal 7 8 12" xfId="36103" xr:uid="{00000000-0005-0000-0000-0000B58B0000}"/>
    <cellStyle name="Normal 7 8 2" xfId="36104" xr:uid="{00000000-0005-0000-0000-0000B68B0000}"/>
    <cellStyle name="Normal 7 8 2 10" xfId="36105" xr:uid="{00000000-0005-0000-0000-0000B78B0000}"/>
    <cellStyle name="Normal 7 8 2 2" xfId="36106" xr:uid="{00000000-0005-0000-0000-0000B88B0000}"/>
    <cellStyle name="Normal 7 8 2 2 2" xfId="36107" xr:uid="{00000000-0005-0000-0000-0000B98B0000}"/>
    <cellStyle name="Normal 7 8 2 2 2 2" xfId="36108" xr:uid="{00000000-0005-0000-0000-0000BA8B0000}"/>
    <cellStyle name="Normal 7 8 2 2 2 2 2" xfId="36109" xr:uid="{00000000-0005-0000-0000-0000BB8B0000}"/>
    <cellStyle name="Normal 7 8 2 2 2 2 3" xfId="36110" xr:uid="{00000000-0005-0000-0000-0000BC8B0000}"/>
    <cellStyle name="Normal 7 8 2 2 2 3" xfId="36111" xr:uid="{00000000-0005-0000-0000-0000BD8B0000}"/>
    <cellStyle name="Normal 7 8 2 2 3" xfId="36112" xr:uid="{00000000-0005-0000-0000-0000BE8B0000}"/>
    <cellStyle name="Normal 7 8 2 2 3 2" xfId="36113" xr:uid="{00000000-0005-0000-0000-0000BF8B0000}"/>
    <cellStyle name="Normal 7 8 2 2 3 3" xfId="36114" xr:uid="{00000000-0005-0000-0000-0000C08B0000}"/>
    <cellStyle name="Normal 7 8 2 2 4" xfId="36115" xr:uid="{00000000-0005-0000-0000-0000C18B0000}"/>
    <cellStyle name="Normal 7 8 2 2 5" xfId="36116" xr:uid="{00000000-0005-0000-0000-0000C28B0000}"/>
    <cellStyle name="Normal 7 8 2 2 6" xfId="36117" xr:uid="{00000000-0005-0000-0000-0000C38B0000}"/>
    <cellStyle name="Normal 7 8 2 3" xfId="36118" xr:uid="{00000000-0005-0000-0000-0000C48B0000}"/>
    <cellStyle name="Normal 7 8 2 3 2" xfId="36119" xr:uid="{00000000-0005-0000-0000-0000C58B0000}"/>
    <cellStyle name="Normal 7 8 2 3 2 2" xfId="36120" xr:uid="{00000000-0005-0000-0000-0000C68B0000}"/>
    <cellStyle name="Normal 7 8 2 3 2 3" xfId="36121" xr:uid="{00000000-0005-0000-0000-0000C78B0000}"/>
    <cellStyle name="Normal 7 8 2 3 3" xfId="36122" xr:uid="{00000000-0005-0000-0000-0000C88B0000}"/>
    <cellStyle name="Normal 7 8 2 4" xfId="36123" xr:uid="{00000000-0005-0000-0000-0000C98B0000}"/>
    <cellStyle name="Normal 7 8 2 4 2" xfId="36124" xr:uid="{00000000-0005-0000-0000-0000CA8B0000}"/>
    <cellStyle name="Normal 7 8 2 4 3" xfId="36125" xr:uid="{00000000-0005-0000-0000-0000CB8B0000}"/>
    <cellStyle name="Normal 7 8 2 5" xfId="36126" xr:uid="{00000000-0005-0000-0000-0000CC8B0000}"/>
    <cellStyle name="Normal 7 8 2 5 2" xfId="36127" xr:uid="{00000000-0005-0000-0000-0000CD8B0000}"/>
    <cellStyle name="Normal 7 8 2 6" xfId="36128" xr:uid="{00000000-0005-0000-0000-0000CE8B0000}"/>
    <cellStyle name="Normal 7 8 2 7" xfId="36129" xr:uid="{00000000-0005-0000-0000-0000CF8B0000}"/>
    <cellStyle name="Normal 7 8 2 8" xfId="36130" xr:uid="{00000000-0005-0000-0000-0000D08B0000}"/>
    <cellStyle name="Normal 7 8 2 9" xfId="36131" xr:uid="{00000000-0005-0000-0000-0000D18B0000}"/>
    <cellStyle name="Normal 7 8 2_Age_Gender" xfId="36132" xr:uid="{00000000-0005-0000-0000-0000D28B0000}"/>
    <cellStyle name="Normal 7 8 3" xfId="36133" xr:uid="{00000000-0005-0000-0000-0000D38B0000}"/>
    <cellStyle name="Normal 7 8 3 2" xfId="36134" xr:uid="{00000000-0005-0000-0000-0000D48B0000}"/>
    <cellStyle name="Normal 7 8 3 2 2" xfId="36135" xr:uid="{00000000-0005-0000-0000-0000D58B0000}"/>
    <cellStyle name="Normal 7 8 3 2 2 2" xfId="36136" xr:uid="{00000000-0005-0000-0000-0000D68B0000}"/>
    <cellStyle name="Normal 7 8 3 2 2 3" xfId="36137" xr:uid="{00000000-0005-0000-0000-0000D78B0000}"/>
    <cellStyle name="Normal 7 8 3 2 3" xfId="36138" xr:uid="{00000000-0005-0000-0000-0000D88B0000}"/>
    <cellStyle name="Normal 7 8 3 3" xfId="36139" xr:uid="{00000000-0005-0000-0000-0000D98B0000}"/>
    <cellStyle name="Normal 7 8 3 3 2" xfId="36140" xr:uid="{00000000-0005-0000-0000-0000DA8B0000}"/>
    <cellStyle name="Normal 7 8 3 3 3" xfId="36141" xr:uid="{00000000-0005-0000-0000-0000DB8B0000}"/>
    <cellStyle name="Normal 7 8 3 4" xfId="36142" xr:uid="{00000000-0005-0000-0000-0000DC8B0000}"/>
    <cellStyle name="Normal 7 8 3 5" xfId="36143" xr:uid="{00000000-0005-0000-0000-0000DD8B0000}"/>
    <cellStyle name="Normal 7 8 3 6" xfId="36144" xr:uid="{00000000-0005-0000-0000-0000DE8B0000}"/>
    <cellStyle name="Normal 7 8 4" xfId="36145" xr:uid="{00000000-0005-0000-0000-0000DF8B0000}"/>
    <cellStyle name="Normal 7 8 4 2" xfId="36146" xr:uid="{00000000-0005-0000-0000-0000E08B0000}"/>
    <cellStyle name="Normal 7 8 4 2 2" xfId="36147" xr:uid="{00000000-0005-0000-0000-0000E18B0000}"/>
    <cellStyle name="Normal 7 8 4 2 3" xfId="36148" xr:uid="{00000000-0005-0000-0000-0000E28B0000}"/>
    <cellStyle name="Normal 7 8 4 3" xfId="36149" xr:uid="{00000000-0005-0000-0000-0000E38B0000}"/>
    <cellStyle name="Normal 7 8 4 4" xfId="36150" xr:uid="{00000000-0005-0000-0000-0000E48B0000}"/>
    <cellStyle name="Normal 7 8 4 5" xfId="36151" xr:uid="{00000000-0005-0000-0000-0000E58B0000}"/>
    <cellStyle name="Normal 7 8 5" xfId="36152" xr:uid="{00000000-0005-0000-0000-0000E68B0000}"/>
    <cellStyle name="Normal 7 8 5 2" xfId="36153" xr:uid="{00000000-0005-0000-0000-0000E78B0000}"/>
    <cellStyle name="Normal 7 8 5 2 2" xfId="36154" xr:uid="{00000000-0005-0000-0000-0000E88B0000}"/>
    <cellStyle name="Normal 7 8 5 2 3" xfId="36155" xr:uid="{00000000-0005-0000-0000-0000E98B0000}"/>
    <cellStyle name="Normal 7 8 5 3" xfId="36156" xr:uid="{00000000-0005-0000-0000-0000EA8B0000}"/>
    <cellStyle name="Normal 7 8 6" xfId="36157" xr:uid="{00000000-0005-0000-0000-0000EB8B0000}"/>
    <cellStyle name="Normal 7 8 6 2" xfId="36158" xr:uid="{00000000-0005-0000-0000-0000EC8B0000}"/>
    <cellStyle name="Normal 7 8 6 3" xfId="36159" xr:uid="{00000000-0005-0000-0000-0000ED8B0000}"/>
    <cellStyle name="Normal 7 8 7" xfId="36160" xr:uid="{00000000-0005-0000-0000-0000EE8B0000}"/>
    <cellStyle name="Normal 7 8 7 2" xfId="36161" xr:uid="{00000000-0005-0000-0000-0000EF8B0000}"/>
    <cellStyle name="Normal 7 8 8" xfId="36162" xr:uid="{00000000-0005-0000-0000-0000F08B0000}"/>
    <cellStyle name="Normal 7 8 9" xfId="36163" xr:uid="{00000000-0005-0000-0000-0000F18B0000}"/>
    <cellStyle name="Normal 7 8_Age_Gender" xfId="36164" xr:uid="{00000000-0005-0000-0000-0000F28B0000}"/>
    <cellStyle name="Normal 7 80" xfId="36165" xr:uid="{00000000-0005-0000-0000-0000F38B0000}"/>
    <cellStyle name="Normal 7 81" xfId="36166" xr:uid="{00000000-0005-0000-0000-0000F48B0000}"/>
    <cellStyle name="Normal 7 82" xfId="36167" xr:uid="{00000000-0005-0000-0000-0000F58B0000}"/>
    <cellStyle name="Normal 7 83" xfId="36168" xr:uid="{00000000-0005-0000-0000-0000F68B0000}"/>
    <cellStyle name="Normal 7 84" xfId="36169" xr:uid="{00000000-0005-0000-0000-0000F78B0000}"/>
    <cellStyle name="Normal 7 85" xfId="36170" xr:uid="{00000000-0005-0000-0000-0000F88B0000}"/>
    <cellStyle name="Normal 7 86" xfId="36171" xr:uid="{00000000-0005-0000-0000-0000F98B0000}"/>
    <cellStyle name="Normal 7 87" xfId="36172" xr:uid="{00000000-0005-0000-0000-0000FA8B0000}"/>
    <cellStyle name="Normal 7 88" xfId="36173" xr:uid="{00000000-0005-0000-0000-0000FB8B0000}"/>
    <cellStyle name="Normal 7 89" xfId="36174" xr:uid="{00000000-0005-0000-0000-0000FC8B0000}"/>
    <cellStyle name="Normal 7 9" xfId="514" xr:uid="{00000000-0005-0000-0000-0000FD8B0000}"/>
    <cellStyle name="Normal 7 9 10" xfId="36175" xr:uid="{00000000-0005-0000-0000-0000FE8B0000}"/>
    <cellStyle name="Normal 7 9 11" xfId="36176" xr:uid="{00000000-0005-0000-0000-0000FF8B0000}"/>
    <cellStyle name="Normal 7 9 12" xfId="36177" xr:uid="{00000000-0005-0000-0000-0000008C0000}"/>
    <cellStyle name="Normal 7 9 2" xfId="36178" xr:uid="{00000000-0005-0000-0000-0000018C0000}"/>
    <cellStyle name="Normal 7 9 2 10" xfId="36179" xr:uid="{00000000-0005-0000-0000-0000028C0000}"/>
    <cellStyle name="Normal 7 9 2 2" xfId="36180" xr:uid="{00000000-0005-0000-0000-0000038C0000}"/>
    <cellStyle name="Normal 7 9 2 2 2" xfId="36181" xr:uid="{00000000-0005-0000-0000-0000048C0000}"/>
    <cellStyle name="Normal 7 9 2 2 2 2" xfId="36182" xr:uid="{00000000-0005-0000-0000-0000058C0000}"/>
    <cellStyle name="Normal 7 9 2 2 2 2 2" xfId="36183" xr:uid="{00000000-0005-0000-0000-0000068C0000}"/>
    <cellStyle name="Normal 7 9 2 2 2 2 3" xfId="36184" xr:uid="{00000000-0005-0000-0000-0000078C0000}"/>
    <cellStyle name="Normal 7 9 2 2 2 3" xfId="36185" xr:uid="{00000000-0005-0000-0000-0000088C0000}"/>
    <cellStyle name="Normal 7 9 2 2 3" xfId="36186" xr:uid="{00000000-0005-0000-0000-0000098C0000}"/>
    <cellStyle name="Normal 7 9 2 2 3 2" xfId="36187" xr:uid="{00000000-0005-0000-0000-00000A8C0000}"/>
    <cellStyle name="Normal 7 9 2 2 3 3" xfId="36188" xr:uid="{00000000-0005-0000-0000-00000B8C0000}"/>
    <cellStyle name="Normal 7 9 2 2 4" xfId="36189" xr:uid="{00000000-0005-0000-0000-00000C8C0000}"/>
    <cellStyle name="Normal 7 9 2 2 5" xfId="36190" xr:uid="{00000000-0005-0000-0000-00000D8C0000}"/>
    <cellStyle name="Normal 7 9 2 2 6" xfId="36191" xr:uid="{00000000-0005-0000-0000-00000E8C0000}"/>
    <cellStyle name="Normal 7 9 2 3" xfId="36192" xr:uid="{00000000-0005-0000-0000-00000F8C0000}"/>
    <cellStyle name="Normal 7 9 2 3 2" xfId="36193" xr:uid="{00000000-0005-0000-0000-0000108C0000}"/>
    <cellStyle name="Normal 7 9 2 3 2 2" xfId="36194" xr:uid="{00000000-0005-0000-0000-0000118C0000}"/>
    <cellStyle name="Normal 7 9 2 3 2 3" xfId="36195" xr:uid="{00000000-0005-0000-0000-0000128C0000}"/>
    <cellStyle name="Normal 7 9 2 3 3" xfId="36196" xr:uid="{00000000-0005-0000-0000-0000138C0000}"/>
    <cellStyle name="Normal 7 9 2 4" xfId="36197" xr:uid="{00000000-0005-0000-0000-0000148C0000}"/>
    <cellStyle name="Normal 7 9 2 4 2" xfId="36198" xr:uid="{00000000-0005-0000-0000-0000158C0000}"/>
    <cellStyle name="Normal 7 9 2 4 3" xfId="36199" xr:uid="{00000000-0005-0000-0000-0000168C0000}"/>
    <cellStyle name="Normal 7 9 2 5" xfId="36200" xr:uid="{00000000-0005-0000-0000-0000178C0000}"/>
    <cellStyle name="Normal 7 9 2 5 2" xfId="36201" xr:uid="{00000000-0005-0000-0000-0000188C0000}"/>
    <cellStyle name="Normal 7 9 2 6" xfId="36202" xr:uid="{00000000-0005-0000-0000-0000198C0000}"/>
    <cellStyle name="Normal 7 9 2 7" xfId="36203" xr:uid="{00000000-0005-0000-0000-00001A8C0000}"/>
    <cellStyle name="Normal 7 9 2 8" xfId="36204" xr:uid="{00000000-0005-0000-0000-00001B8C0000}"/>
    <cellStyle name="Normal 7 9 2 9" xfId="36205" xr:uid="{00000000-0005-0000-0000-00001C8C0000}"/>
    <cellStyle name="Normal 7 9 2_Age_Gender" xfId="36206" xr:uid="{00000000-0005-0000-0000-00001D8C0000}"/>
    <cellStyle name="Normal 7 9 3" xfId="36207" xr:uid="{00000000-0005-0000-0000-00001E8C0000}"/>
    <cellStyle name="Normal 7 9 3 2" xfId="36208" xr:uid="{00000000-0005-0000-0000-00001F8C0000}"/>
    <cellStyle name="Normal 7 9 3 2 2" xfId="36209" xr:uid="{00000000-0005-0000-0000-0000208C0000}"/>
    <cellStyle name="Normal 7 9 3 2 2 2" xfId="36210" xr:uid="{00000000-0005-0000-0000-0000218C0000}"/>
    <cellStyle name="Normal 7 9 3 2 2 3" xfId="36211" xr:uid="{00000000-0005-0000-0000-0000228C0000}"/>
    <cellStyle name="Normal 7 9 3 2 3" xfId="36212" xr:uid="{00000000-0005-0000-0000-0000238C0000}"/>
    <cellStyle name="Normal 7 9 3 3" xfId="36213" xr:uid="{00000000-0005-0000-0000-0000248C0000}"/>
    <cellStyle name="Normal 7 9 3 3 2" xfId="36214" xr:uid="{00000000-0005-0000-0000-0000258C0000}"/>
    <cellStyle name="Normal 7 9 3 3 3" xfId="36215" xr:uid="{00000000-0005-0000-0000-0000268C0000}"/>
    <cellStyle name="Normal 7 9 3 4" xfId="36216" xr:uid="{00000000-0005-0000-0000-0000278C0000}"/>
    <cellStyle name="Normal 7 9 3 5" xfId="36217" xr:uid="{00000000-0005-0000-0000-0000288C0000}"/>
    <cellStyle name="Normal 7 9 3 6" xfId="36218" xr:uid="{00000000-0005-0000-0000-0000298C0000}"/>
    <cellStyle name="Normal 7 9 4" xfId="36219" xr:uid="{00000000-0005-0000-0000-00002A8C0000}"/>
    <cellStyle name="Normal 7 9 4 2" xfId="36220" xr:uid="{00000000-0005-0000-0000-00002B8C0000}"/>
    <cellStyle name="Normal 7 9 4 2 2" xfId="36221" xr:uid="{00000000-0005-0000-0000-00002C8C0000}"/>
    <cellStyle name="Normal 7 9 4 2 3" xfId="36222" xr:uid="{00000000-0005-0000-0000-00002D8C0000}"/>
    <cellStyle name="Normal 7 9 4 3" xfId="36223" xr:uid="{00000000-0005-0000-0000-00002E8C0000}"/>
    <cellStyle name="Normal 7 9 4 4" xfId="36224" xr:uid="{00000000-0005-0000-0000-00002F8C0000}"/>
    <cellStyle name="Normal 7 9 4 5" xfId="36225" xr:uid="{00000000-0005-0000-0000-0000308C0000}"/>
    <cellStyle name="Normal 7 9 5" xfId="36226" xr:uid="{00000000-0005-0000-0000-0000318C0000}"/>
    <cellStyle name="Normal 7 9 5 2" xfId="36227" xr:uid="{00000000-0005-0000-0000-0000328C0000}"/>
    <cellStyle name="Normal 7 9 5 2 2" xfId="36228" xr:uid="{00000000-0005-0000-0000-0000338C0000}"/>
    <cellStyle name="Normal 7 9 5 2 3" xfId="36229" xr:uid="{00000000-0005-0000-0000-0000348C0000}"/>
    <cellStyle name="Normal 7 9 5 3" xfId="36230" xr:uid="{00000000-0005-0000-0000-0000358C0000}"/>
    <cellStyle name="Normal 7 9 6" xfId="36231" xr:uid="{00000000-0005-0000-0000-0000368C0000}"/>
    <cellStyle name="Normal 7 9 6 2" xfId="36232" xr:uid="{00000000-0005-0000-0000-0000378C0000}"/>
    <cellStyle name="Normal 7 9 6 3" xfId="36233" xr:uid="{00000000-0005-0000-0000-0000388C0000}"/>
    <cellStyle name="Normal 7 9 7" xfId="36234" xr:uid="{00000000-0005-0000-0000-0000398C0000}"/>
    <cellStyle name="Normal 7 9 7 2" xfId="36235" xr:uid="{00000000-0005-0000-0000-00003A8C0000}"/>
    <cellStyle name="Normal 7 9 8" xfId="36236" xr:uid="{00000000-0005-0000-0000-00003B8C0000}"/>
    <cellStyle name="Normal 7 9 9" xfId="36237" xr:uid="{00000000-0005-0000-0000-00003C8C0000}"/>
    <cellStyle name="Normal 7 9_Age_Gender" xfId="36238" xr:uid="{00000000-0005-0000-0000-00003D8C0000}"/>
    <cellStyle name="Normal 7 90" xfId="36239" xr:uid="{00000000-0005-0000-0000-00003E8C0000}"/>
    <cellStyle name="Normal 7 91" xfId="36240" xr:uid="{00000000-0005-0000-0000-00003F8C0000}"/>
    <cellStyle name="Normal 7 92" xfId="36241" xr:uid="{00000000-0005-0000-0000-0000408C0000}"/>
    <cellStyle name="Normal 7 93" xfId="36242" xr:uid="{00000000-0005-0000-0000-0000418C0000}"/>
    <cellStyle name="Normal 7 94" xfId="36243" xr:uid="{00000000-0005-0000-0000-0000428C0000}"/>
    <cellStyle name="Normal 7 95" xfId="36244" xr:uid="{00000000-0005-0000-0000-0000438C0000}"/>
    <cellStyle name="Normal 7 96" xfId="36245" xr:uid="{00000000-0005-0000-0000-0000448C0000}"/>
    <cellStyle name="Normal 7 97" xfId="36246" xr:uid="{00000000-0005-0000-0000-0000458C0000}"/>
    <cellStyle name="Normal 7 98" xfId="36247" xr:uid="{00000000-0005-0000-0000-0000468C0000}"/>
    <cellStyle name="Normal 7 99" xfId="36248" xr:uid="{00000000-0005-0000-0000-0000478C0000}"/>
    <cellStyle name="Normal 70" xfId="1635" xr:uid="{00000000-0005-0000-0000-0000488C0000}"/>
    <cellStyle name="Normal 70 2" xfId="36249" xr:uid="{00000000-0005-0000-0000-0000498C0000}"/>
    <cellStyle name="Normal 70 3" xfId="36250" xr:uid="{00000000-0005-0000-0000-00004A8C0000}"/>
    <cellStyle name="Normal 71" xfId="1636" xr:uid="{00000000-0005-0000-0000-00004B8C0000}"/>
    <cellStyle name="Normal 71 2" xfId="36251" xr:uid="{00000000-0005-0000-0000-00004C8C0000}"/>
    <cellStyle name="Normal 71 3" xfId="36252" xr:uid="{00000000-0005-0000-0000-00004D8C0000}"/>
    <cellStyle name="Normal 72" xfId="1637" xr:uid="{00000000-0005-0000-0000-00004E8C0000}"/>
    <cellStyle name="Normal 72 2" xfId="36253" xr:uid="{00000000-0005-0000-0000-00004F8C0000}"/>
    <cellStyle name="Normal 72 3" xfId="36254" xr:uid="{00000000-0005-0000-0000-0000508C0000}"/>
    <cellStyle name="Normal 73" xfId="1638" xr:uid="{00000000-0005-0000-0000-0000518C0000}"/>
    <cellStyle name="Normal 73 2" xfId="36255" xr:uid="{00000000-0005-0000-0000-0000528C0000}"/>
    <cellStyle name="Normal 73 3" xfId="36256" xr:uid="{00000000-0005-0000-0000-0000538C0000}"/>
    <cellStyle name="Normal 74" xfId="1639" xr:uid="{00000000-0005-0000-0000-0000548C0000}"/>
    <cellStyle name="Normal 74 2" xfId="36257" xr:uid="{00000000-0005-0000-0000-0000558C0000}"/>
    <cellStyle name="Normal 74 3" xfId="36258" xr:uid="{00000000-0005-0000-0000-0000568C0000}"/>
    <cellStyle name="Normal 75" xfId="1640" xr:uid="{00000000-0005-0000-0000-0000578C0000}"/>
    <cellStyle name="Normal 76" xfId="1641" xr:uid="{00000000-0005-0000-0000-0000588C0000}"/>
    <cellStyle name="Normal 77" xfId="1642" xr:uid="{00000000-0005-0000-0000-0000598C0000}"/>
    <cellStyle name="Normal 78" xfId="1643" xr:uid="{00000000-0005-0000-0000-00005A8C0000}"/>
    <cellStyle name="Normal 78 2" xfId="36259" xr:uid="{00000000-0005-0000-0000-00005B8C0000}"/>
    <cellStyle name="Normal 78 3" xfId="36260" xr:uid="{00000000-0005-0000-0000-00005C8C0000}"/>
    <cellStyle name="Normal 79" xfId="1644" xr:uid="{00000000-0005-0000-0000-00005D8C0000}"/>
    <cellStyle name="Normal 79 2" xfId="36261" xr:uid="{00000000-0005-0000-0000-00005E8C0000}"/>
    <cellStyle name="Normal 79 3" xfId="36262" xr:uid="{00000000-0005-0000-0000-00005F8C0000}"/>
    <cellStyle name="Normal 8" xfId="515" xr:uid="{00000000-0005-0000-0000-0000608C0000}"/>
    <cellStyle name="Normal 8 10" xfId="1645" xr:uid="{00000000-0005-0000-0000-0000618C0000}"/>
    <cellStyle name="Normal 8 10 2" xfId="36263" xr:uid="{00000000-0005-0000-0000-0000628C0000}"/>
    <cellStyle name="Normal 8 10 3" xfId="36264" xr:uid="{00000000-0005-0000-0000-0000638C0000}"/>
    <cellStyle name="Normal 8 11" xfId="36265" xr:uid="{00000000-0005-0000-0000-0000648C0000}"/>
    <cellStyle name="Normal 8 11 2" xfId="36266" xr:uid="{00000000-0005-0000-0000-0000658C0000}"/>
    <cellStyle name="Normal 8 12" xfId="36267" xr:uid="{00000000-0005-0000-0000-0000668C0000}"/>
    <cellStyle name="Normal 8 12 2" xfId="36268" xr:uid="{00000000-0005-0000-0000-0000678C0000}"/>
    <cellStyle name="Normal 8 12 2 2" xfId="36269" xr:uid="{00000000-0005-0000-0000-0000688C0000}"/>
    <cellStyle name="Normal 8 12 2 3" xfId="36270" xr:uid="{00000000-0005-0000-0000-0000698C0000}"/>
    <cellStyle name="Normal 8 12 3" xfId="36271" xr:uid="{00000000-0005-0000-0000-00006A8C0000}"/>
    <cellStyle name="Normal 8 12 3 2" xfId="36272" xr:uid="{00000000-0005-0000-0000-00006B8C0000}"/>
    <cellStyle name="Normal 8 12 3 2 2" xfId="36273" xr:uid="{00000000-0005-0000-0000-00006C8C0000}"/>
    <cellStyle name="Normal 8 12 3 2 2 2" xfId="36274" xr:uid="{00000000-0005-0000-0000-00006D8C0000}"/>
    <cellStyle name="Normal 8 12 3 2 2 3" xfId="36275" xr:uid="{00000000-0005-0000-0000-00006E8C0000}"/>
    <cellStyle name="Normal 8 12 3 2 3" xfId="36276" xr:uid="{00000000-0005-0000-0000-00006F8C0000}"/>
    <cellStyle name="Normal 8 12 3 3" xfId="36277" xr:uid="{00000000-0005-0000-0000-0000708C0000}"/>
    <cellStyle name="Normal 8 12 3 3 2" xfId="36278" xr:uid="{00000000-0005-0000-0000-0000718C0000}"/>
    <cellStyle name="Normal 8 12 3 3 3" xfId="36279" xr:uid="{00000000-0005-0000-0000-0000728C0000}"/>
    <cellStyle name="Normal 8 12 3 4" xfId="36280" xr:uid="{00000000-0005-0000-0000-0000738C0000}"/>
    <cellStyle name="Normal 8 12 3 5" xfId="36281" xr:uid="{00000000-0005-0000-0000-0000748C0000}"/>
    <cellStyle name="Normal 8 12 3 6" xfId="36282" xr:uid="{00000000-0005-0000-0000-0000758C0000}"/>
    <cellStyle name="Normal 8 12 4" xfId="36283" xr:uid="{00000000-0005-0000-0000-0000768C0000}"/>
    <cellStyle name="Normal 8 12 4 2" xfId="36284" xr:uid="{00000000-0005-0000-0000-0000778C0000}"/>
    <cellStyle name="Normal 8 12 4 3" xfId="36285" xr:uid="{00000000-0005-0000-0000-0000788C0000}"/>
    <cellStyle name="Normal 8 12 5" xfId="36286" xr:uid="{00000000-0005-0000-0000-0000798C0000}"/>
    <cellStyle name="Normal 8 12 6" xfId="36287" xr:uid="{00000000-0005-0000-0000-00007A8C0000}"/>
    <cellStyle name="Normal 8 12_Age_Gender" xfId="36288" xr:uid="{00000000-0005-0000-0000-00007B8C0000}"/>
    <cellStyle name="Normal 8 13" xfId="36289" xr:uid="{00000000-0005-0000-0000-00007C8C0000}"/>
    <cellStyle name="Normal 8 13 2" xfId="36290" xr:uid="{00000000-0005-0000-0000-00007D8C0000}"/>
    <cellStyle name="Normal 8 13 2 2" xfId="36291" xr:uid="{00000000-0005-0000-0000-00007E8C0000}"/>
    <cellStyle name="Normal 8 13 2 2 2" xfId="36292" xr:uid="{00000000-0005-0000-0000-00007F8C0000}"/>
    <cellStyle name="Normal 8 13 2 2 3" xfId="36293" xr:uid="{00000000-0005-0000-0000-0000808C0000}"/>
    <cellStyle name="Normal 8 13 2 3" xfId="36294" xr:uid="{00000000-0005-0000-0000-0000818C0000}"/>
    <cellStyle name="Normal 8 13 3" xfId="36295" xr:uid="{00000000-0005-0000-0000-0000828C0000}"/>
    <cellStyle name="Normal 8 13 3 2" xfId="36296" xr:uid="{00000000-0005-0000-0000-0000838C0000}"/>
    <cellStyle name="Normal 8 13 3 3" xfId="36297" xr:uid="{00000000-0005-0000-0000-0000848C0000}"/>
    <cellStyle name="Normal 8 13 4" xfId="36298" xr:uid="{00000000-0005-0000-0000-0000858C0000}"/>
    <cellStyle name="Normal 8 13 5" xfId="36299" xr:uid="{00000000-0005-0000-0000-0000868C0000}"/>
    <cellStyle name="Normal 8 13 6" xfId="36300" xr:uid="{00000000-0005-0000-0000-0000878C0000}"/>
    <cellStyle name="Normal 8 14" xfId="36301" xr:uid="{00000000-0005-0000-0000-0000888C0000}"/>
    <cellStyle name="Normal 8 15" xfId="36302" xr:uid="{00000000-0005-0000-0000-0000898C0000}"/>
    <cellStyle name="Normal 8 16" xfId="36303" xr:uid="{00000000-0005-0000-0000-00008A8C0000}"/>
    <cellStyle name="Normal 8 17" xfId="36304" xr:uid="{00000000-0005-0000-0000-00008B8C0000}"/>
    <cellStyle name="Normal 8 18" xfId="36305" xr:uid="{00000000-0005-0000-0000-00008C8C0000}"/>
    <cellStyle name="Normal 8 2" xfId="516" xr:uid="{00000000-0005-0000-0000-00008D8C0000}"/>
    <cellStyle name="Normal 8 2 10" xfId="36306" xr:uid="{00000000-0005-0000-0000-00008E8C0000}"/>
    <cellStyle name="Normal 8 2 11" xfId="36307" xr:uid="{00000000-0005-0000-0000-00008F8C0000}"/>
    <cellStyle name="Normal 8 2 12" xfId="36308" xr:uid="{00000000-0005-0000-0000-0000908C0000}"/>
    <cellStyle name="Normal 8 2 13" xfId="607" xr:uid="{00000000-0005-0000-0000-0000918C0000}"/>
    <cellStyle name="Normal 8 2 2" xfId="1646" xr:uid="{00000000-0005-0000-0000-0000928C0000}"/>
    <cellStyle name="Normal 8 2 2 2" xfId="1647" xr:uid="{00000000-0005-0000-0000-0000938C0000}"/>
    <cellStyle name="Normal 8 2 2 2 2" xfId="36309" xr:uid="{00000000-0005-0000-0000-0000948C0000}"/>
    <cellStyle name="Normal 8 2 2 2 2 2" xfId="36310" xr:uid="{00000000-0005-0000-0000-0000958C0000}"/>
    <cellStyle name="Normal 8 2 2 2 2 2 2" xfId="36311" xr:uid="{00000000-0005-0000-0000-0000968C0000}"/>
    <cellStyle name="Normal 8 2 2 2 2 2 3" xfId="36312" xr:uid="{00000000-0005-0000-0000-0000978C0000}"/>
    <cellStyle name="Normal 8 2 2 2 2 2 4" xfId="36313" xr:uid="{00000000-0005-0000-0000-0000988C0000}"/>
    <cellStyle name="Normal 8 2 2 2 2 3" xfId="36314" xr:uid="{00000000-0005-0000-0000-0000998C0000}"/>
    <cellStyle name="Normal 8 2 2 2 2 4" xfId="36315" xr:uid="{00000000-0005-0000-0000-00009A8C0000}"/>
    <cellStyle name="Normal 8 2 2 2 2 5" xfId="36316" xr:uid="{00000000-0005-0000-0000-00009B8C0000}"/>
    <cellStyle name="Normal 8 2 2 2 2 6" xfId="36317" xr:uid="{00000000-0005-0000-0000-00009C8C0000}"/>
    <cellStyle name="Normal 8 2 2 2 3" xfId="36318" xr:uid="{00000000-0005-0000-0000-00009D8C0000}"/>
    <cellStyle name="Normal 8 2 2 2 3 2" xfId="36319" xr:uid="{00000000-0005-0000-0000-00009E8C0000}"/>
    <cellStyle name="Normal 8 2 2 2 3 2 2" xfId="36320" xr:uid="{00000000-0005-0000-0000-00009F8C0000}"/>
    <cellStyle name="Normal 8 2 2 2 3 3" xfId="36321" xr:uid="{00000000-0005-0000-0000-0000A08C0000}"/>
    <cellStyle name="Normal 8 2 2 2 3 4" xfId="36322" xr:uid="{00000000-0005-0000-0000-0000A18C0000}"/>
    <cellStyle name="Normal 8 2 2 2 4" xfId="36323" xr:uid="{00000000-0005-0000-0000-0000A28C0000}"/>
    <cellStyle name="Normal 8 2 2 2 5" xfId="36324" xr:uid="{00000000-0005-0000-0000-0000A38C0000}"/>
    <cellStyle name="Normal 8 2 2 2 6" xfId="36325" xr:uid="{00000000-0005-0000-0000-0000A48C0000}"/>
    <cellStyle name="Normal 8 2 2 2 7" xfId="36326" xr:uid="{00000000-0005-0000-0000-0000A58C0000}"/>
    <cellStyle name="Normal 8 2 2 3" xfId="36327" xr:uid="{00000000-0005-0000-0000-0000A68C0000}"/>
    <cellStyle name="Normal 8 2 2 3 2" xfId="36328" xr:uid="{00000000-0005-0000-0000-0000A78C0000}"/>
    <cellStyle name="Normal 8 2 2 3 2 2" xfId="36329" xr:uid="{00000000-0005-0000-0000-0000A88C0000}"/>
    <cellStyle name="Normal 8 2 2 3 2 3" xfId="36330" xr:uid="{00000000-0005-0000-0000-0000A98C0000}"/>
    <cellStyle name="Normal 8 2 2 3 2 4" xfId="36331" xr:uid="{00000000-0005-0000-0000-0000AA8C0000}"/>
    <cellStyle name="Normal 8 2 2 3 3" xfId="36332" xr:uid="{00000000-0005-0000-0000-0000AB8C0000}"/>
    <cellStyle name="Normal 8 2 2 3 4" xfId="36333" xr:uid="{00000000-0005-0000-0000-0000AC8C0000}"/>
    <cellStyle name="Normal 8 2 2 3 5" xfId="36334" xr:uid="{00000000-0005-0000-0000-0000AD8C0000}"/>
    <cellStyle name="Normal 8 2 2 3 6" xfId="36335" xr:uid="{00000000-0005-0000-0000-0000AE8C0000}"/>
    <cellStyle name="Normal 8 2 2 4" xfId="36336" xr:uid="{00000000-0005-0000-0000-0000AF8C0000}"/>
    <cellStyle name="Normal 8 2 2 4 2" xfId="36337" xr:uid="{00000000-0005-0000-0000-0000B08C0000}"/>
    <cellStyle name="Normal 8 2 2 4 2 2" xfId="36338" xr:uid="{00000000-0005-0000-0000-0000B18C0000}"/>
    <cellStyle name="Normal 8 2 2 4 3" xfId="36339" xr:uid="{00000000-0005-0000-0000-0000B28C0000}"/>
    <cellStyle name="Normal 8 2 2 4 4" xfId="36340" xr:uid="{00000000-0005-0000-0000-0000B38C0000}"/>
    <cellStyle name="Normal 8 2 2 5" xfId="36341" xr:uid="{00000000-0005-0000-0000-0000B48C0000}"/>
    <cellStyle name="Normal 8 2 2 6" xfId="36342" xr:uid="{00000000-0005-0000-0000-0000B58C0000}"/>
    <cellStyle name="Normal 8 2 2 7" xfId="36343" xr:uid="{00000000-0005-0000-0000-0000B68C0000}"/>
    <cellStyle name="Normal 8 2 2 8" xfId="36344" xr:uid="{00000000-0005-0000-0000-0000B78C0000}"/>
    <cellStyle name="Normal 8 2 3" xfId="1648" xr:uid="{00000000-0005-0000-0000-0000B88C0000}"/>
    <cellStyle name="Normal 8 2 3 2" xfId="1649" xr:uid="{00000000-0005-0000-0000-0000B98C0000}"/>
    <cellStyle name="Normal 8 2 3 2 2" xfId="36345" xr:uid="{00000000-0005-0000-0000-0000BA8C0000}"/>
    <cellStyle name="Normal 8 2 3 2 2 2" xfId="36346" xr:uid="{00000000-0005-0000-0000-0000BB8C0000}"/>
    <cellStyle name="Normal 8 2 3 2 2 2 2" xfId="36347" xr:uid="{00000000-0005-0000-0000-0000BC8C0000}"/>
    <cellStyle name="Normal 8 2 3 2 2 2 3" xfId="36348" xr:uid="{00000000-0005-0000-0000-0000BD8C0000}"/>
    <cellStyle name="Normal 8 2 3 2 2 2 4" xfId="36349" xr:uid="{00000000-0005-0000-0000-0000BE8C0000}"/>
    <cellStyle name="Normal 8 2 3 2 2 3" xfId="36350" xr:uid="{00000000-0005-0000-0000-0000BF8C0000}"/>
    <cellStyle name="Normal 8 2 3 2 2 4" xfId="36351" xr:uid="{00000000-0005-0000-0000-0000C08C0000}"/>
    <cellStyle name="Normal 8 2 3 2 2 5" xfId="36352" xr:uid="{00000000-0005-0000-0000-0000C18C0000}"/>
    <cellStyle name="Normal 8 2 3 2 2 6" xfId="36353" xr:uid="{00000000-0005-0000-0000-0000C28C0000}"/>
    <cellStyle name="Normal 8 2 3 2 3" xfId="36354" xr:uid="{00000000-0005-0000-0000-0000C38C0000}"/>
    <cellStyle name="Normal 8 2 3 2 3 2" xfId="36355" xr:uid="{00000000-0005-0000-0000-0000C48C0000}"/>
    <cellStyle name="Normal 8 2 3 2 3 2 2" xfId="36356" xr:uid="{00000000-0005-0000-0000-0000C58C0000}"/>
    <cellStyle name="Normal 8 2 3 2 3 3" xfId="36357" xr:uid="{00000000-0005-0000-0000-0000C68C0000}"/>
    <cellStyle name="Normal 8 2 3 2 3 4" xfId="36358" xr:uid="{00000000-0005-0000-0000-0000C78C0000}"/>
    <cellStyle name="Normal 8 2 3 2 4" xfId="36359" xr:uid="{00000000-0005-0000-0000-0000C88C0000}"/>
    <cellStyle name="Normal 8 2 3 2 5" xfId="36360" xr:uid="{00000000-0005-0000-0000-0000C98C0000}"/>
    <cellStyle name="Normal 8 2 3 2 6" xfId="36361" xr:uid="{00000000-0005-0000-0000-0000CA8C0000}"/>
    <cellStyle name="Normal 8 2 3 2 7" xfId="36362" xr:uid="{00000000-0005-0000-0000-0000CB8C0000}"/>
    <cellStyle name="Normal 8 2 3 3" xfId="36363" xr:uid="{00000000-0005-0000-0000-0000CC8C0000}"/>
    <cellStyle name="Normal 8 2 3 3 2" xfId="36364" xr:uid="{00000000-0005-0000-0000-0000CD8C0000}"/>
    <cellStyle name="Normal 8 2 3 3 2 2" xfId="36365" xr:uid="{00000000-0005-0000-0000-0000CE8C0000}"/>
    <cellStyle name="Normal 8 2 3 3 2 3" xfId="36366" xr:uid="{00000000-0005-0000-0000-0000CF8C0000}"/>
    <cellStyle name="Normal 8 2 3 3 2 4" xfId="36367" xr:uid="{00000000-0005-0000-0000-0000D08C0000}"/>
    <cellStyle name="Normal 8 2 3 3 3" xfId="36368" xr:uid="{00000000-0005-0000-0000-0000D18C0000}"/>
    <cellStyle name="Normal 8 2 3 3 4" xfId="36369" xr:uid="{00000000-0005-0000-0000-0000D28C0000}"/>
    <cellStyle name="Normal 8 2 3 3 5" xfId="36370" xr:uid="{00000000-0005-0000-0000-0000D38C0000}"/>
    <cellStyle name="Normal 8 2 3 3 6" xfId="36371" xr:uid="{00000000-0005-0000-0000-0000D48C0000}"/>
    <cellStyle name="Normal 8 2 3 4" xfId="36372" xr:uid="{00000000-0005-0000-0000-0000D58C0000}"/>
    <cellStyle name="Normal 8 2 3 4 2" xfId="36373" xr:uid="{00000000-0005-0000-0000-0000D68C0000}"/>
    <cellStyle name="Normal 8 2 3 4 2 2" xfId="36374" xr:uid="{00000000-0005-0000-0000-0000D78C0000}"/>
    <cellStyle name="Normal 8 2 3 4 3" xfId="36375" xr:uid="{00000000-0005-0000-0000-0000D88C0000}"/>
    <cellStyle name="Normal 8 2 3 4 4" xfId="36376" xr:uid="{00000000-0005-0000-0000-0000D98C0000}"/>
    <cellStyle name="Normal 8 2 3 5" xfId="36377" xr:uid="{00000000-0005-0000-0000-0000DA8C0000}"/>
    <cellStyle name="Normal 8 2 3 6" xfId="36378" xr:uid="{00000000-0005-0000-0000-0000DB8C0000}"/>
    <cellStyle name="Normal 8 2 3 7" xfId="36379" xr:uid="{00000000-0005-0000-0000-0000DC8C0000}"/>
    <cellStyle name="Normal 8 2 3 8" xfId="36380" xr:uid="{00000000-0005-0000-0000-0000DD8C0000}"/>
    <cellStyle name="Normal 8 2 4" xfId="1650" xr:uid="{00000000-0005-0000-0000-0000DE8C0000}"/>
    <cellStyle name="Normal 8 2 4 10" xfId="36381" xr:uid="{00000000-0005-0000-0000-0000DF8C0000}"/>
    <cellStyle name="Normal 8 2 4 11" xfId="36382" xr:uid="{00000000-0005-0000-0000-0000E08C0000}"/>
    <cellStyle name="Normal 8 2 4 12" xfId="36383" xr:uid="{00000000-0005-0000-0000-0000E18C0000}"/>
    <cellStyle name="Normal 8 2 4 2" xfId="36384" xr:uid="{00000000-0005-0000-0000-0000E28C0000}"/>
    <cellStyle name="Normal 8 2 4 2 10" xfId="36385" xr:uid="{00000000-0005-0000-0000-0000E38C0000}"/>
    <cellStyle name="Normal 8 2 4 2 2" xfId="36386" xr:uid="{00000000-0005-0000-0000-0000E48C0000}"/>
    <cellStyle name="Normal 8 2 4 2 2 2" xfId="36387" xr:uid="{00000000-0005-0000-0000-0000E58C0000}"/>
    <cellStyle name="Normal 8 2 4 2 2 2 2" xfId="36388" xr:uid="{00000000-0005-0000-0000-0000E68C0000}"/>
    <cellStyle name="Normal 8 2 4 2 2 2 2 2" xfId="36389" xr:uid="{00000000-0005-0000-0000-0000E78C0000}"/>
    <cellStyle name="Normal 8 2 4 2 2 2 2 3" xfId="36390" xr:uid="{00000000-0005-0000-0000-0000E88C0000}"/>
    <cellStyle name="Normal 8 2 4 2 2 2 3" xfId="36391" xr:uid="{00000000-0005-0000-0000-0000E98C0000}"/>
    <cellStyle name="Normal 8 2 4 2 2 3" xfId="36392" xr:uid="{00000000-0005-0000-0000-0000EA8C0000}"/>
    <cellStyle name="Normal 8 2 4 2 2 3 2" xfId="36393" xr:uid="{00000000-0005-0000-0000-0000EB8C0000}"/>
    <cellStyle name="Normal 8 2 4 2 2 3 3" xfId="36394" xr:uid="{00000000-0005-0000-0000-0000EC8C0000}"/>
    <cellStyle name="Normal 8 2 4 2 2 4" xfId="36395" xr:uid="{00000000-0005-0000-0000-0000ED8C0000}"/>
    <cellStyle name="Normal 8 2 4 2 2 5" xfId="36396" xr:uid="{00000000-0005-0000-0000-0000EE8C0000}"/>
    <cellStyle name="Normal 8 2 4 2 2 6" xfId="36397" xr:uid="{00000000-0005-0000-0000-0000EF8C0000}"/>
    <cellStyle name="Normal 8 2 4 2 3" xfId="36398" xr:uid="{00000000-0005-0000-0000-0000F08C0000}"/>
    <cellStyle name="Normal 8 2 4 2 3 2" xfId="36399" xr:uid="{00000000-0005-0000-0000-0000F18C0000}"/>
    <cellStyle name="Normal 8 2 4 2 3 2 2" xfId="36400" xr:uid="{00000000-0005-0000-0000-0000F28C0000}"/>
    <cellStyle name="Normal 8 2 4 2 3 2 3" xfId="36401" xr:uid="{00000000-0005-0000-0000-0000F38C0000}"/>
    <cellStyle name="Normal 8 2 4 2 3 3" xfId="36402" xr:uid="{00000000-0005-0000-0000-0000F48C0000}"/>
    <cellStyle name="Normal 8 2 4 2 4" xfId="36403" xr:uid="{00000000-0005-0000-0000-0000F58C0000}"/>
    <cellStyle name="Normal 8 2 4 2 4 2" xfId="36404" xr:uid="{00000000-0005-0000-0000-0000F68C0000}"/>
    <cellStyle name="Normal 8 2 4 2 4 3" xfId="36405" xr:uid="{00000000-0005-0000-0000-0000F78C0000}"/>
    <cellStyle name="Normal 8 2 4 2 5" xfId="36406" xr:uid="{00000000-0005-0000-0000-0000F88C0000}"/>
    <cellStyle name="Normal 8 2 4 2 5 2" xfId="36407" xr:uid="{00000000-0005-0000-0000-0000F98C0000}"/>
    <cellStyle name="Normal 8 2 4 2 6" xfId="36408" xr:uid="{00000000-0005-0000-0000-0000FA8C0000}"/>
    <cellStyle name="Normal 8 2 4 2 7" xfId="36409" xr:uid="{00000000-0005-0000-0000-0000FB8C0000}"/>
    <cellStyle name="Normal 8 2 4 2 8" xfId="36410" xr:uid="{00000000-0005-0000-0000-0000FC8C0000}"/>
    <cellStyle name="Normal 8 2 4 2 9" xfId="36411" xr:uid="{00000000-0005-0000-0000-0000FD8C0000}"/>
    <cellStyle name="Normal 8 2 4 2_Age_Gender" xfId="36412" xr:uid="{00000000-0005-0000-0000-0000FE8C0000}"/>
    <cellStyle name="Normal 8 2 4 3" xfId="36413" xr:uid="{00000000-0005-0000-0000-0000FF8C0000}"/>
    <cellStyle name="Normal 8 2 4 3 2" xfId="36414" xr:uid="{00000000-0005-0000-0000-0000008D0000}"/>
    <cellStyle name="Normal 8 2 4 3 2 2" xfId="36415" xr:uid="{00000000-0005-0000-0000-0000018D0000}"/>
    <cellStyle name="Normal 8 2 4 3 2 2 2" xfId="36416" xr:uid="{00000000-0005-0000-0000-0000028D0000}"/>
    <cellStyle name="Normal 8 2 4 3 2 2 3" xfId="36417" xr:uid="{00000000-0005-0000-0000-0000038D0000}"/>
    <cellStyle name="Normal 8 2 4 3 2 3" xfId="36418" xr:uid="{00000000-0005-0000-0000-0000048D0000}"/>
    <cellStyle name="Normal 8 2 4 3 3" xfId="36419" xr:uid="{00000000-0005-0000-0000-0000058D0000}"/>
    <cellStyle name="Normal 8 2 4 3 3 2" xfId="36420" xr:uid="{00000000-0005-0000-0000-0000068D0000}"/>
    <cellStyle name="Normal 8 2 4 3 3 3" xfId="36421" xr:uid="{00000000-0005-0000-0000-0000078D0000}"/>
    <cellStyle name="Normal 8 2 4 3 4" xfId="36422" xr:uid="{00000000-0005-0000-0000-0000088D0000}"/>
    <cellStyle name="Normal 8 2 4 3 5" xfId="36423" xr:uid="{00000000-0005-0000-0000-0000098D0000}"/>
    <cellStyle name="Normal 8 2 4 3 6" xfId="36424" xr:uid="{00000000-0005-0000-0000-00000A8D0000}"/>
    <cellStyle name="Normal 8 2 4 4" xfId="36425" xr:uid="{00000000-0005-0000-0000-00000B8D0000}"/>
    <cellStyle name="Normal 8 2 4 4 2" xfId="36426" xr:uid="{00000000-0005-0000-0000-00000C8D0000}"/>
    <cellStyle name="Normal 8 2 4 4 2 2" xfId="36427" xr:uid="{00000000-0005-0000-0000-00000D8D0000}"/>
    <cellStyle name="Normal 8 2 4 4 2 3" xfId="36428" xr:uid="{00000000-0005-0000-0000-00000E8D0000}"/>
    <cellStyle name="Normal 8 2 4 4 3" xfId="36429" xr:uid="{00000000-0005-0000-0000-00000F8D0000}"/>
    <cellStyle name="Normal 8 2 4 4 4" xfId="36430" xr:uid="{00000000-0005-0000-0000-0000108D0000}"/>
    <cellStyle name="Normal 8 2 4 4 5" xfId="36431" xr:uid="{00000000-0005-0000-0000-0000118D0000}"/>
    <cellStyle name="Normal 8 2 4 5" xfId="36432" xr:uid="{00000000-0005-0000-0000-0000128D0000}"/>
    <cellStyle name="Normal 8 2 4 5 2" xfId="36433" xr:uid="{00000000-0005-0000-0000-0000138D0000}"/>
    <cellStyle name="Normal 8 2 4 5 2 2" xfId="36434" xr:uid="{00000000-0005-0000-0000-0000148D0000}"/>
    <cellStyle name="Normal 8 2 4 5 2 3" xfId="36435" xr:uid="{00000000-0005-0000-0000-0000158D0000}"/>
    <cellStyle name="Normal 8 2 4 5 3" xfId="36436" xr:uid="{00000000-0005-0000-0000-0000168D0000}"/>
    <cellStyle name="Normal 8 2 4 6" xfId="36437" xr:uid="{00000000-0005-0000-0000-0000178D0000}"/>
    <cellStyle name="Normal 8 2 4 6 2" xfId="36438" xr:uid="{00000000-0005-0000-0000-0000188D0000}"/>
    <cellStyle name="Normal 8 2 4 6 3" xfId="36439" xr:uid="{00000000-0005-0000-0000-0000198D0000}"/>
    <cellStyle name="Normal 8 2 4 7" xfId="36440" xr:uid="{00000000-0005-0000-0000-00001A8D0000}"/>
    <cellStyle name="Normal 8 2 4 7 2" xfId="36441" xr:uid="{00000000-0005-0000-0000-00001B8D0000}"/>
    <cellStyle name="Normal 8 2 4 8" xfId="36442" xr:uid="{00000000-0005-0000-0000-00001C8D0000}"/>
    <cellStyle name="Normal 8 2 4 9" xfId="36443" xr:uid="{00000000-0005-0000-0000-00001D8D0000}"/>
    <cellStyle name="Normal 8 2 4_Age_Gender" xfId="36444" xr:uid="{00000000-0005-0000-0000-00001E8D0000}"/>
    <cellStyle name="Normal 8 2 5" xfId="1651" xr:uid="{00000000-0005-0000-0000-00001F8D0000}"/>
    <cellStyle name="Normal 8 2 5 2" xfId="36445" xr:uid="{00000000-0005-0000-0000-0000208D0000}"/>
    <cellStyle name="Normal 8 2 5 2 2" xfId="36446" xr:uid="{00000000-0005-0000-0000-0000218D0000}"/>
    <cellStyle name="Normal 8 2 5 2 2 2" xfId="36447" xr:uid="{00000000-0005-0000-0000-0000228D0000}"/>
    <cellStyle name="Normal 8 2 5 2 2 3" xfId="36448" xr:uid="{00000000-0005-0000-0000-0000238D0000}"/>
    <cellStyle name="Normal 8 2 5 2 2 4" xfId="36449" xr:uid="{00000000-0005-0000-0000-0000248D0000}"/>
    <cellStyle name="Normal 8 2 5 2 3" xfId="36450" xr:uid="{00000000-0005-0000-0000-0000258D0000}"/>
    <cellStyle name="Normal 8 2 5 2 4" xfId="36451" xr:uid="{00000000-0005-0000-0000-0000268D0000}"/>
    <cellStyle name="Normal 8 2 5 2 5" xfId="36452" xr:uid="{00000000-0005-0000-0000-0000278D0000}"/>
    <cellStyle name="Normal 8 2 5 2 6" xfId="36453" xr:uid="{00000000-0005-0000-0000-0000288D0000}"/>
    <cellStyle name="Normal 8 2 5 3" xfId="36454" xr:uid="{00000000-0005-0000-0000-0000298D0000}"/>
    <cellStyle name="Normal 8 2 5 3 2" xfId="36455" xr:uid="{00000000-0005-0000-0000-00002A8D0000}"/>
    <cellStyle name="Normal 8 2 5 3 2 2" xfId="36456" xr:uid="{00000000-0005-0000-0000-00002B8D0000}"/>
    <cellStyle name="Normal 8 2 5 3 3" xfId="36457" xr:uid="{00000000-0005-0000-0000-00002C8D0000}"/>
    <cellStyle name="Normal 8 2 5 3 4" xfId="36458" xr:uid="{00000000-0005-0000-0000-00002D8D0000}"/>
    <cellStyle name="Normal 8 2 5 4" xfId="36459" xr:uid="{00000000-0005-0000-0000-00002E8D0000}"/>
    <cellStyle name="Normal 8 2 5 5" xfId="36460" xr:uid="{00000000-0005-0000-0000-00002F8D0000}"/>
    <cellStyle name="Normal 8 2 5 6" xfId="36461" xr:uid="{00000000-0005-0000-0000-0000308D0000}"/>
    <cellStyle name="Normal 8 2 5 7" xfId="36462" xr:uid="{00000000-0005-0000-0000-0000318D0000}"/>
    <cellStyle name="Normal 8 2 6" xfId="36463" xr:uid="{00000000-0005-0000-0000-0000328D0000}"/>
    <cellStyle name="Normal 8 2 6 2" xfId="36464" xr:uid="{00000000-0005-0000-0000-0000338D0000}"/>
    <cellStyle name="Normal 8 2 6 2 2" xfId="36465" xr:uid="{00000000-0005-0000-0000-0000348D0000}"/>
    <cellStyle name="Normal 8 2 6 2 3" xfId="36466" xr:uid="{00000000-0005-0000-0000-0000358D0000}"/>
    <cellStyle name="Normal 8 2 6 2 4" xfId="36467" xr:uid="{00000000-0005-0000-0000-0000368D0000}"/>
    <cellStyle name="Normal 8 2 6 3" xfId="36468" xr:uid="{00000000-0005-0000-0000-0000378D0000}"/>
    <cellStyle name="Normal 8 2 6 4" xfId="36469" xr:uid="{00000000-0005-0000-0000-0000388D0000}"/>
    <cellStyle name="Normal 8 2 6 5" xfId="36470" xr:uid="{00000000-0005-0000-0000-0000398D0000}"/>
    <cellStyle name="Normal 8 2 6 6" xfId="36471" xr:uid="{00000000-0005-0000-0000-00003A8D0000}"/>
    <cellStyle name="Normal 8 2 7" xfId="36472" xr:uid="{00000000-0005-0000-0000-00003B8D0000}"/>
    <cellStyle name="Normal 8 2 7 2" xfId="36473" xr:uid="{00000000-0005-0000-0000-00003C8D0000}"/>
    <cellStyle name="Normal 8 2 7 2 2" xfId="36474" xr:uid="{00000000-0005-0000-0000-00003D8D0000}"/>
    <cellStyle name="Normal 8 2 7 3" xfId="36475" xr:uid="{00000000-0005-0000-0000-00003E8D0000}"/>
    <cellStyle name="Normal 8 2 7 4" xfId="36476" xr:uid="{00000000-0005-0000-0000-00003F8D0000}"/>
    <cellStyle name="Normal 8 2 8" xfId="36477" xr:uid="{00000000-0005-0000-0000-0000408D0000}"/>
    <cellStyle name="Normal 8 2 9" xfId="36478" xr:uid="{00000000-0005-0000-0000-0000418D0000}"/>
    <cellStyle name="Normal 8 2_Lookups" xfId="36479" xr:uid="{00000000-0005-0000-0000-0000428D0000}"/>
    <cellStyle name="Normal 8 3" xfId="517" xr:uid="{00000000-0005-0000-0000-0000438D0000}"/>
    <cellStyle name="Normal 8 3 10" xfId="36480" xr:uid="{00000000-0005-0000-0000-0000448D0000}"/>
    <cellStyle name="Normal 8 3 11" xfId="36481" xr:uid="{00000000-0005-0000-0000-0000458D0000}"/>
    <cellStyle name="Normal 8 3 12" xfId="36482" xr:uid="{00000000-0005-0000-0000-0000468D0000}"/>
    <cellStyle name="Normal 8 3 2" xfId="1652" xr:uid="{00000000-0005-0000-0000-0000478D0000}"/>
    <cellStyle name="Normal 8 3 2 2" xfId="1653" xr:uid="{00000000-0005-0000-0000-0000488D0000}"/>
    <cellStyle name="Normal 8 3 2 2 2" xfId="36483" xr:uid="{00000000-0005-0000-0000-0000498D0000}"/>
    <cellStyle name="Normal 8 3 2 2 2 2" xfId="36484" xr:uid="{00000000-0005-0000-0000-00004A8D0000}"/>
    <cellStyle name="Normal 8 3 2 2 2 2 2" xfId="36485" xr:uid="{00000000-0005-0000-0000-00004B8D0000}"/>
    <cellStyle name="Normal 8 3 2 2 2 2 3" xfId="36486" xr:uid="{00000000-0005-0000-0000-00004C8D0000}"/>
    <cellStyle name="Normal 8 3 2 2 2 2 4" xfId="36487" xr:uid="{00000000-0005-0000-0000-00004D8D0000}"/>
    <cellStyle name="Normal 8 3 2 2 2 3" xfId="36488" xr:uid="{00000000-0005-0000-0000-00004E8D0000}"/>
    <cellStyle name="Normal 8 3 2 2 2 4" xfId="36489" xr:uid="{00000000-0005-0000-0000-00004F8D0000}"/>
    <cellStyle name="Normal 8 3 2 2 2 5" xfId="36490" xr:uid="{00000000-0005-0000-0000-0000508D0000}"/>
    <cellStyle name="Normal 8 3 2 2 2 6" xfId="36491" xr:uid="{00000000-0005-0000-0000-0000518D0000}"/>
    <cellStyle name="Normal 8 3 2 2 3" xfId="36492" xr:uid="{00000000-0005-0000-0000-0000528D0000}"/>
    <cellStyle name="Normal 8 3 2 2 3 2" xfId="36493" xr:uid="{00000000-0005-0000-0000-0000538D0000}"/>
    <cellStyle name="Normal 8 3 2 2 3 2 2" xfId="36494" xr:uid="{00000000-0005-0000-0000-0000548D0000}"/>
    <cellStyle name="Normal 8 3 2 2 3 3" xfId="36495" xr:uid="{00000000-0005-0000-0000-0000558D0000}"/>
    <cellStyle name="Normal 8 3 2 2 3 4" xfId="36496" xr:uid="{00000000-0005-0000-0000-0000568D0000}"/>
    <cellStyle name="Normal 8 3 2 2 4" xfId="36497" xr:uid="{00000000-0005-0000-0000-0000578D0000}"/>
    <cellStyle name="Normal 8 3 2 2 5" xfId="36498" xr:uid="{00000000-0005-0000-0000-0000588D0000}"/>
    <cellStyle name="Normal 8 3 2 2 6" xfId="36499" xr:uid="{00000000-0005-0000-0000-0000598D0000}"/>
    <cellStyle name="Normal 8 3 2 2 7" xfId="36500" xr:uid="{00000000-0005-0000-0000-00005A8D0000}"/>
    <cellStyle name="Normal 8 3 2 3" xfId="36501" xr:uid="{00000000-0005-0000-0000-00005B8D0000}"/>
    <cellStyle name="Normal 8 3 2 3 2" xfId="36502" xr:uid="{00000000-0005-0000-0000-00005C8D0000}"/>
    <cellStyle name="Normal 8 3 2 3 2 2" xfId="36503" xr:uid="{00000000-0005-0000-0000-00005D8D0000}"/>
    <cellStyle name="Normal 8 3 2 3 2 3" xfId="36504" xr:uid="{00000000-0005-0000-0000-00005E8D0000}"/>
    <cellStyle name="Normal 8 3 2 3 2 4" xfId="36505" xr:uid="{00000000-0005-0000-0000-00005F8D0000}"/>
    <cellStyle name="Normal 8 3 2 3 3" xfId="36506" xr:uid="{00000000-0005-0000-0000-0000608D0000}"/>
    <cellStyle name="Normal 8 3 2 3 4" xfId="36507" xr:uid="{00000000-0005-0000-0000-0000618D0000}"/>
    <cellStyle name="Normal 8 3 2 3 5" xfId="36508" xr:uid="{00000000-0005-0000-0000-0000628D0000}"/>
    <cellStyle name="Normal 8 3 2 3 6" xfId="36509" xr:uid="{00000000-0005-0000-0000-0000638D0000}"/>
    <cellStyle name="Normal 8 3 2 4" xfId="36510" xr:uid="{00000000-0005-0000-0000-0000648D0000}"/>
    <cellStyle name="Normal 8 3 2 4 2" xfId="36511" xr:uid="{00000000-0005-0000-0000-0000658D0000}"/>
    <cellStyle name="Normal 8 3 2 4 2 2" xfId="36512" xr:uid="{00000000-0005-0000-0000-0000668D0000}"/>
    <cellStyle name="Normal 8 3 2 4 3" xfId="36513" xr:uid="{00000000-0005-0000-0000-0000678D0000}"/>
    <cellStyle name="Normal 8 3 2 4 4" xfId="36514" xr:uid="{00000000-0005-0000-0000-0000688D0000}"/>
    <cellStyle name="Normal 8 3 2 5" xfId="36515" xr:uid="{00000000-0005-0000-0000-0000698D0000}"/>
    <cellStyle name="Normal 8 3 2 6" xfId="36516" xr:uid="{00000000-0005-0000-0000-00006A8D0000}"/>
    <cellStyle name="Normal 8 3 2 7" xfId="36517" xr:uid="{00000000-0005-0000-0000-00006B8D0000}"/>
    <cellStyle name="Normal 8 3 2 8" xfId="36518" xr:uid="{00000000-0005-0000-0000-00006C8D0000}"/>
    <cellStyle name="Normal 8 3 3" xfId="1654" xr:uid="{00000000-0005-0000-0000-00006D8D0000}"/>
    <cellStyle name="Normal 8 3 3 10" xfId="36519" xr:uid="{00000000-0005-0000-0000-00006E8D0000}"/>
    <cellStyle name="Normal 8 3 3 11" xfId="36520" xr:uid="{00000000-0005-0000-0000-00006F8D0000}"/>
    <cellStyle name="Normal 8 3 3 12" xfId="36521" xr:uid="{00000000-0005-0000-0000-0000708D0000}"/>
    <cellStyle name="Normal 8 3 3 2" xfId="36522" xr:uid="{00000000-0005-0000-0000-0000718D0000}"/>
    <cellStyle name="Normal 8 3 3 2 10" xfId="36523" xr:uid="{00000000-0005-0000-0000-0000728D0000}"/>
    <cellStyle name="Normal 8 3 3 2 2" xfId="36524" xr:uid="{00000000-0005-0000-0000-0000738D0000}"/>
    <cellStyle name="Normal 8 3 3 2 2 2" xfId="36525" xr:uid="{00000000-0005-0000-0000-0000748D0000}"/>
    <cellStyle name="Normal 8 3 3 2 2 2 2" xfId="36526" xr:uid="{00000000-0005-0000-0000-0000758D0000}"/>
    <cellStyle name="Normal 8 3 3 2 2 2 2 2" xfId="36527" xr:uid="{00000000-0005-0000-0000-0000768D0000}"/>
    <cellStyle name="Normal 8 3 3 2 2 2 2 3" xfId="36528" xr:uid="{00000000-0005-0000-0000-0000778D0000}"/>
    <cellStyle name="Normal 8 3 3 2 2 2 3" xfId="36529" xr:uid="{00000000-0005-0000-0000-0000788D0000}"/>
    <cellStyle name="Normal 8 3 3 2 2 3" xfId="36530" xr:uid="{00000000-0005-0000-0000-0000798D0000}"/>
    <cellStyle name="Normal 8 3 3 2 2 3 2" xfId="36531" xr:uid="{00000000-0005-0000-0000-00007A8D0000}"/>
    <cellStyle name="Normal 8 3 3 2 2 3 3" xfId="36532" xr:uid="{00000000-0005-0000-0000-00007B8D0000}"/>
    <cellStyle name="Normal 8 3 3 2 2 4" xfId="36533" xr:uid="{00000000-0005-0000-0000-00007C8D0000}"/>
    <cellStyle name="Normal 8 3 3 2 2 5" xfId="36534" xr:uid="{00000000-0005-0000-0000-00007D8D0000}"/>
    <cellStyle name="Normal 8 3 3 2 2 6" xfId="36535" xr:uid="{00000000-0005-0000-0000-00007E8D0000}"/>
    <cellStyle name="Normal 8 3 3 2 3" xfId="36536" xr:uid="{00000000-0005-0000-0000-00007F8D0000}"/>
    <cellStyle name="Normal 8 3 3 2 3 2" xfId="36537" xr:uid="{00000000-0005-0000-0000-0000808D0000}"/>
    <cellStyle name="Normal 8 3 3 2 3 2 2" xfId="36538" xr:uid="{00000000-0005-0000-0000-0000818D0000}"/>
    <cellStyle name="Normal 8 3 3 2 3 2 3" xfId="36539" xr:uid="{00000000-0005-0000-0000-0000828D0000}"/>
    <cellStyle name="Normal 8 3 3 2 3 3" xfId="36540" xr:uid="{00000000-0005-0000-0000-0000838D0000}"/>
    <cellStyle name="Normal 8 3 3 2 4" xfId="36541" xr:uid="{00000000-0005-0000-0000-0000848D0000}"/>
    <cellStyle name="Normal 8 3 3 2 4 2" xfId="36542" xr:uid="{00000000-0005-0000-0000-0000858D0000}"/>
    <cellStyle name="Normal 8 3 3 2 4 3" xfId="36543" xr:uid="{00000000-0005-0000-0000-0000868D0000}"/>
    <cellStyle name="Normal 8 3 3 2 5" xfId="36544" xr:uid="{00000000-0005-0000-0000-0000878D0000}"/>
    <cellStyle name="Normal 8 3 3 2 5 2" xfId="36545" xr:uid="{00000000-0005-0000-0000-0000888D0000}"/>
    <cellStyle name="Normal 8 3 3 2 6" xfId="36546" xr:uid="{00000000-0005-0000-0000-0000898D0000}"/>
    <cellStyle name="Normal 8 3 3 2 7" xfId="36547" xr:uid="{00000000-0005-0000-0000-00008A8D0000}"/>
    <cellStyle name="Normal 8 3 3 2 8" xfId="36548" xr:uid="{00000000-0005-0000-0000-00008B8D0000}"/>
    <cellStyle name="Normal 8 3 3 2 9" xfId="36549" xr:uid="{00000000-0005-0000-0000-00008C8D0000}"/>
    <cellStyle name="Normal 8 3 3 2_Age_Gender" xfId="36550" xr:uid="{00000000-0005-0000-0000-00008D8D0000}"/>
    <cellStyle name="Normal 8 3 3 3" xfId="36551" xr:uid="{00000000-0005-0000-0000-00008E8D0000}"/>
    <cellStyle name="Normal 8 3 3 3 2" xfId="36552" xr:uid="{00000000-0005-0000-0000-00008F8D0000}"/>
    <cellStyle name="Normal 8 3 3 3 2 2" xfId="36553" xr:uid="{00000000-0005-0000-0000-0000908D0000}"/>
    <cellStyle name="Normal 8 3 3 3 2 2 2" xfId="36554" xr:uid="{00000000-0005-0000-0000-0000918D0000}"/>
    <cellStyle name="Normal 8 3 3 3 2 2 3" xfId="36555" xr:uid="{00000000-0005-0000-0000-0000928D0000}"/>
    <cellStyle name="Normal 8 3 3 3 2 3" xfId="36556" xr:uid="{00000000-0005-0000-0000-0000938D0000}"/>
    <cellStyle name="Normal 8 3 3 3 3" xfId="36557" xr:uid="{00000000-0005-0000-0000-0000948D0000}"/>
    <cellStyle name="Normal 8 3 3 3 3 2" xfId="36558" xr:uid="{00000000-0005-0000-0000-0000958D0000}"/>
    <cellStyle name="Normal 8 3 3 3 3 3" xfId="36559" xr:uid="{00000000-0005-0000-0000-0000968D0000}"/>
    <cellStyle name="Normal 8 3 3 3 4" xfId="36560" xr:uid="{00000000-0005-0000-0000-0000978D0000}"/>
    <cellStyle name="Normal 8 3 3 3 5" xfId="36561" xr:uid="{00000000-0005-0000-0000-0000988D0000}"/>
    <cellStyle name="Normal 8 3 3 3 6" xfId="36562" xr:uid="{00000000-0005-0000-0000-0000998D0000}"/>
    <cellStyle name="Normal 8 3 3 4" xfId="36563" xr:uid="{00000000-0005-0000-0000-00009A8D0000}"/>
    <cellStyle name="Normal 8 3 3 4 2" xfId="36564" xr:uid="{00000000-0005-0000-0000-00009B8D0000}"/>
    <cellStyle name="Normal 8 3 3 4 2 2" xfId="36565" xr:uid="{00000000-0005-0000-0000-00009C8D0000}"/>
    <cellStyle name="Normal 8 3 3 4 2 3" xfId="36566" xr:uid="{00000000-0005-0000-0000-00009D8D0000}"/>
    <cellStyle name="Normal 8 3 3 4 3" xfId="36567" xr:uid="{00000000-0005-0000-0000-00009E8D0000}"/>
    <cellStyle name="Normal 8 3 3 4 4" xfId="36568" xr:uid="{00000000-0005-0000-0000-00009F8D0000}"/>
    <cellStyle name="Normal 8 3 3 4 5" xfId="36569" xr:uid="{00000000-0005-0000-0000-0000A08D0000}"/>
    <cellStyle name="Normal 8 3 3 5" xfId="36570" xr:uid="{00000000-0005-0000-0000-0000A18D0000}"/>
    <cellStyle name="Normal 8 3 3 5 2" xfId="36571" xr:uid="{00000000-0005-0000-0000-0000A28D0000}"/>
    <cellStyle name="Normal 8 3 3 5 2 2" xfId="36572" xr:uid="{00000000-0005-0000-0000-0000A38D0000}"/>
    <cellStyle name="Normal 8 3 3 5 2 3" xfId="36573" xr:uid="{00000000-0005-0000-0000-0000A48D0000}"/>
    <cellStyle name="Normal 8 3 3 5 3" xfId="36574" xr:uid="{00000000-0005-0000-0000-0000A58D0000}"/>
    <cellStyle name="Normal 8 3 3 6" xfId="36575" xr:uid="{00000000-0005-0000-0000-0000A68D0000}"/>
    <cellStyle name="Normal 8 3 3 6 2" xfId="36576" xr:uid="{00000000-0005-0000-0000-0000A78D0000}"/>
    <cellStyle name="Normal 8 3 3 6 3" xfId="36577" xr:uid="{00000000-0005-0000-0000-0000A88D0000}"/>
    <cellStyle name="Normal 8 3 3 7" xfId="36578" xr:uid="{00000000-0005-0000-0000-0000A98D0000}"/>
    <cellStyle name="Normal 8 3 3 7 2" xfId="36579" xr:uid="{00000000-0005-0000-0000-0000AA8D0000}"/>
    <cellStyle name="Normal 8 3 3 8" xfId="36580" xr:uid="{00000000-0005-0000-0000-0000AB8D0000}"/>
    <cellStyle name="Normal 8 3 3 9" xfId="36581" xr:uid="{00000000-0005-0000-0000-0000AC8D0000}"/>
    <cellStyle name="Normal 8 3 3_Age_Gender" xfId="36582" xr:uid="{00000000-0005-0000-0000-0000AD8D0000}"/>
    <cellStyle name="Normal 8 3 4" xfId="1655" xr:uid="{00000000-0005-0000-0000-0000AE8D0000}"/>
    <cellStyle name="Normal 8 3 4 2" xfId="36583" xr:uid="{00000000-0005-0000-0000-0000AF8D0000}"/>
    <cellStyle name="Normal 8 3 4 2 2" xfId="36584" xr:uid="{00000000-0005-0000-0000-0000B08D0000}"/>
    <cellStyle name="Normal 8 3 4 2 2 2" xfId="36585" xr:uid="{00000000-0005-0000-0000-0000B18D0000}"/>
    <cellStyle name="Normal 8 3 4 2 2 3" xfId="36586" xr:uid="{00000000-0005-0000-0000-0000B28D0000}"/>
    <cellStyle name="Normal 8 3 4 2 2 4" xfId="36587" xr:uid="{00000000-0005-0000-0000-0000B38D0000}"/>
    <cellStyle name="Normal 8 3 4 2 3" xfId="36588" xr:uid="{00000000-0005-0000-0000-0000B48D0000}"/>
    <cellStyle name="Normal 8 3 4 2 4" xfId="36589" xr:uid="{00000000-0005-0000-0000-0000B58D0000}"/>
    <cellStyle name="Normal 8 3 4 2 5" xfId="36590" xr:uid="{00000000-0005-0000-0000-0000B68D0000}"/>
    <cellStyle name="Normal 8 3 4 2 6" xfId="36591" xr:uid="{00000000-0005-0000-0000-0000B78D0000}"/>
    <cellStyle name="Normal 8 3 4 3" xfId="36592" xr:uid="{00000000-0005-0000-0000-0000B88D0000}"/>
    <cellStyle name="Normal 8 3 4 3 2" xfId="36593" xr:uid="{00000000-0005-0000-0000-0000B98D0000}"/>
    <cellStyle name="Normal 8 3 4 3 2 2" xfId="36594" xr:uid="{00000000-0005-0000-0000-0000BA8D0000}"/>
    <cellStyle name="Normal 8 3 4 3 3" xfId="36595" xr:uid="{00000000-0005-0000-0000-0000BB8D0000}"/>
    <cellStyle name="Normal 8 3 4 3 4" xfId="36596" xr:uid="{00000000-0005-0000-0000-0000BC8D0000}"/>
    <cellStyle name="Normal 8 3 4 4" xfId="36597" xr:uid="{00000000-0005-0000-0000-0000BD8D0000}"/>
    <cellStyle name="Normal 8 3 4 5" xfId="36598" xr:uid="{00000000-0005-0000-0000-0000BE8D0000}"/>
    <cellStyle name="Normal 8 3 4 6" xfId="36599" xr:uid="{00000000-0005-0000-0000-0000BF8D0000}"/>
    <cellStyle name="Normal 8 3 4 7" xfId="36600" xr:uid="{00000000-0005-0000-0000-0000C08D0000}"/>
    <cellStyle name="Normal 8 3 5" xfId="36601" xr:uid="{00000000-0005-0000-0000-0000C18D0000}"/>
    <cellStyle name="Normal 8 3 5 2" xfId="36602" xr:uid="{00000000-0005-0000-0000-0000C28D0000}"/>
    <cellStyle name="Normal 8 3 5 2 2" xfId="36603" xr:uid="{00000000-0005-0000-0000-0000C38D0000}"/>
    <cellStyle name="Normal 8 3 5 2 3" xfId="36604" xr:uid="{00000000-0005-0000-0000-0000C48D0000}"/>
    <cellStyle name="Normal 8 3 5 2 4" xfId="36605" xr:uid="{00000000-0005-0000-0000-0000C58D0000}"/>
    <cellStyle name="Normal 8 3 5 3" xfId="36606" xr:uid="{00000000-0005-0000-0000-0000C68D0000}"/>
    <cellStyle name="Normal 8 3 5 4" xfId="36607" xr:uid="{00000000-0005-0000-0000-0000C78D0000}"/>
    <cellStyle name="Normal 8 3 5 5" xfId="36608" xr:uid="{00000000-0005-0000-0000-0000C88D0000}"/>
    <cellStyle name="Normal 8 3 5 6" xfId="36609" xr:uid="{00000000-0005-0000-0000-0000C98D0000}"/>
    <cellStyle name="Normal 8 3 6" xfId="36610" xr:uid="{00000000-0005-0000-0000-0000CA8D0000}"/>
    <cellStyle name="Normal 8 3 6 2" xfId="36611" xr:uid="{00000000-0005-0000-0000-0000CB8D0000}"/>
    <cellStyle name="Normal 8 3 6 2 2" xfId="36612" xr:uid="{00000000-0005-0000-0000-0000CC8D0000}"/>
    <cellStyle name="Normal 8 3 6 3" xfId="36613" xr:uid="{00000000-0005-0000-0000-0000CD8D0000}"/>
    <cellStyle name="Normal 8 3 6 4" xfId="36614" xr:uid="{00000000-0005-0000-0000-0000CE8D0000}"/>
    <cellStyle name="Normal 8 3 7" xfId="36615" xr:uid="{00000000-0005-0000-0000-0000CF8D0000}"/>
    <cellStyle name="Normal 8 3 8" xfId="36616" xr:uid="{00000000-0005-0000-0000-0000D08D0000}"/>
    <cellStyle name="Normal 8 3 9" xfId="36617" xr:uid="{00000000-0005-0000-0000-0000D18D0000}"/>
    <cellStyle name="Normal 8 4" xfId="518" xr:uid="{00000000-0005-0000-0000-0000D28D0000}"/>
    <cellStyle name="Normal 8 4 10" xfId="36618" xr:uid="{00000000-0005-0000-0000-0000D38D0000}"/>
    <cellStyle name="Normal 8 4 11" xfId="36619" xr:uid="{00000000-0005-0000-0000-0000D48D0000}"/>
    <cellStyle name="Normal 8 4 11 2" xfId="36620" xr:uid="{00000000-0005-0000-0000-0000D58D0000}"/>
    <cellStyle name="Normal 8 4 12" xfId="36621" xr:uid="{00000000-0005-0000-0000-0000D68D0000}"/>
    <cellStyle name="Normal 8 4 13" xfId="36622" xr:uid="{00000000-0005-0000-0000-0000D78D0000}"/>
    <cellStyle name="Normal 8 4 14" xfId="36623" xr:uid="{00000000-0005-0000-0000-0000D88D0000}"/>
    <cellStyle name="Normal 8 4 15" xfId="36624" xr:uid="{00000000-0005-0000-0000-0000D98D0000}"/>
    <cellStyle name="Normal 8 4 16" xfId="36625" xr:uid="{00000000-0005-0000-0000-0000DA8D0000}"/>
    <cellStyle name="Normal 8 4 2" xfId="36626" xr:uid="{00000000-0005-0000-0000-0000DB8D0000}"/>
    <cellStyle name="Normal 8 4 2 10" xfId="36627" xr:uid="{00000000-0005-0000-0000-0000DC8D0000}"/>
    <cellStyle name="Normal 8 4 2 2" xfId="36628" xr:uid="{00000000-0005-0000-0000-0000DD8D0000}"/>
    <cellStyle name="Normal 8 4 2 2 2" xfId="36629" xr:uid="{00000000-0005-0000-0000-0000DE8D0000}"/>
    <cellStyle name="Normal 8 4 2 2 2 2" xfId="36630" xr:uid="{00000000-0005-0000-0000-0000DF8D0000}"/>
    <cellStyle name="Normal 8 4 2 2 2 2 2" xfId="36631" xr:uid="{00000000-0005-0000-0000-0000E08D0000}"/>
    <cellStyle name="Normal 8 4 2 2 2 2 3" xfId="36632" xr:uid="{00000000-0005-0000-0000-0000E18D0000}"/>
    <cellStyle name="Normal 8 4 2 2 2 3" xfId="36633" xr:uid="{00000000-0005-0000-0000-0000E28D0000}"/>
    <cellStyle name="Normal 8 4 2 2 3" xfId="36634" xr:uid="{00000000-0005-0000-0000-0000E38D0000}"/>
    <cellStyle name="Normal 8 4 2 2 3 2" xfId="36635" xr:uid="{00000000-0005-0000-0000-0000E48D0000}"/>
    <cellStyle name="Normal 8 4 2 2 3 3" xfId="36636" xr:uid="{00000000-0005-0000-0000-0000E58D0000}"/>
    <cellStyle name="Normal 8 4 2 2 4" xfId="36637" xr:uid="{00000000-0005-0000-0000-0000E68D0000}"/>
    <cellStyle name="Normal 8 4 2 2 5" xfId="36638" xr:uid="{00000000-0005-0000-0000-0000E78D0000}"/>
    <cellStyle name="Normal 8 4 2 2 6" xfId="36639" xr:uid="{00000000-0005-0000-0000-0000E88D0000}"/>
    <cellStyle name="Normal 8 4 2 3" xfId="36640" xr:uid="{00000000-0005-0000-0000-0000E98D0000}"/>
    <cellStyle name="Normal 8 4 2 3 2" xfId="36641" xr:uid="{00000000-0005-0000-0000-0000EA8D0000}"/>
    <cellStyle name="Normal 8 4 2 3 2 2" xfId="36642" xr:uid="{00000000-0005-0000-0000-0000EB8D0000}"/>
    <cellStyle name="Normal 8 4 2 3 2 3" xfId="36643" xr:uid="{00000000-0005-0000-0000-0000EC8D0000}"/>
    <cellStyle name="Normal 8 4 2 3 3" xfId="36644" xr:uid="{00000000-0005-0000-0000-0000ED8D0000}"/>
    <cellStyle name="Normal 8 4 2 4" xfId="36645" xr:uid="{00000000-0005-0000-0000-0000EE8D0000}"/>
    <cellStyle name="Normal 8 4 2 4 2" xfId="36646" xr:uid="{00000000-0005-0000-0000-0000EF8D0000}"/>
    <cellStyle name="Normal 8 4 2 4 3" xfId="36647" xr:uid="{00000000-0005-0000-0000-0000F08D0000}"/>
    <cellStyle name="Normal 8 4 2 5" xfId="36648" xr:uid="{00000000-0005-0000-0000-0000F18D0000}"/>
    <cellStyle name="Normal 8 4 2 5 2" xfId="36649" xr:uid="{00000000-0005-0000-0000-0000F28D0000}"/>
    <cellStyle name="Normal 8 4 2 6" xfId="36650" xr:uid="{00000000-0005-0000-0000-0000F38D0000}"/>
    <cellStyle name="Normal 8 4 2 7" xfId="36651" xr:uid="{00000000-0005-0000-0000-0000F48D0000}"/>
    <cellStyle name="Normal 8 4 2 8" xfId="36652" xr:uid="{00000000-0005-0000-0000-0000F58D0000}"/>
    <cellStyle name="Normal 8 4 2 9" xfId="36653" xr:uid="{00000000-0005-0000-0000-0000F68D0000}"/>
    <cellStyle name="Normal 8 4 2_Age_Gender" xfId="36654" xr:uid="{00000000-0005-0000-0000-0000F78D0000}"/>
    <cellStyle name="Normal 8 4 3" xfId="36655" xr:uid="{00000000-0005-0000-0000-0000F88D0000}"/>
    <cellStyle name="Normal 8 4 3 2" xfId="36656" xr:uid="{00000000-0005-0000-0000-0000F98D0000}"/>
    <cellStyle name="Normal 8 4 3 2 2" xfId="36657" xr:uid="{00000000-0005-0000-0000-0000FA8D0000}"/>
    <cellStyle name="Normal 8 4 3 2 3" xfId="36658" xr:uid="{00000000-0005-0000-0000-0000FB8D0000}"/>
    <cellStyle name="Normal 8 4 3 2 4" xfId="36659" xr:uid="{00000000-0005-0000-0000-0000FC8D0000}"/>
    <cellStyle name="Normal 8 4 3 3" xfId="36660" xr:uid="{00000000-0005-0000-0000-0000FD8D0000}"/>
    <cellStyle name="Normal 8 4 3 3 2" xfId="36661" xr:uid="{00000000-0005-0000-0000-0000FE8D0000}"/>
    <cellStyle name="Normal 8 4 3 3 2 2" xfId="36662" xr:uid="{00000000-0005-0000-0000-0000FF8D0000}"/>
    <cellStyle name="Normal 8 4 3 3 2 2 2" xfId="36663" xr:uid="{00000000-0005-0000-0000-0000008E0000}"/>
    <cellStyle name="Normal 8 4 3 3 2 2 3" xfId="36664" xr:uid="{00000000-0005-0000-0000-0000018E0000}"/>
    <cellStyle name="Normal 8 4 3 3 2 3" xfId="36665" xr:uid="{00000000-0005-0000-0000-0000028E0000}"/>
    <cellStyle name="Normal 8 4 3 3 3" xfId="36666" xr:uid="{00000000-0005-0000-0000-0000038E0000}"/>
    <cellStyle name="Normal 8 4 3 3 3 2" xfId="36667" xr:uid="{00000000-0005-0000-0000-0000048E0000}"/>
    <cellStyle name="Normal 8 4 3 3 3 3" xfId="36668" xr:uid="{00000000-0005-0000-0000-0000058E0000}"/>
    <cellStyle name="Normal 8 4 3 3 4" xfId="36669" xr:uid="{00000000-0005-0000-0000-0000068E0000}"/>
    <cellStyle name="Normal 8 4 3 3 5" xfId="36670" xr:uid="{00000000-0005-0000-0000-0000078E0000}"/>
    <cellStyle name="Normal 8 4 3 3 6" xfId="36671" xr:uid="{00000000-0005-0000-0000-0000088E0000}"/>
    <cellStyle name="Normal 8 4 3 4" xfId="36672" xr:uid="{00000000-0005-0000-0000-0000098E0000}"/>
    <cellStyle name="Normal 8 4 3 4 2" xfId="36673" xr:uid="{00000000-0005-0000-0000-00000A8E0000}"/>
    <cellStyle name="Normal 8 4 3 4 3" xfId="36674" xr:uid="{00000000-0005-0000-0000-00000B8E0000}"/>
    <cellStyle name="Normal 8 4 3 5" xfId="36675" xr:uid="{00000000-0005-0000-0000-00000C8E0000}"/>
    <cellStyle name="Normal 8 4 3 6" xfId="36676" xr:uid="{00000000-0005-0000-0000-00000D8E0000}"/>
    <cellStyle name="Normal 8 4 3 7" xfId="36677" xr:uid="{00000000-0005-0000-0000-00000E8E0000}"/>
    <cellStyle name="Normal 8 4 3_Age_Gender" xfId="36678" xr:uid="{00000000-0005-0000-0000-00000F8E0000}"/>
    <cellStyle name="Normal 8 4 4" xfId="36679" xr:uid="{00000000-0005-0000-0000-0000108E0000}"/>
    <cellStyle name="Normal 8 4 4 2" xfId="36680" xr:uid="{00000000-0005-0000-0000-0000118E0000}"/>
    <cellStyle name="Normal 8 4 4 2 2" xfId="36681" xr:uid="{00000000-0005-0000-0000-0000128E0000}"/>
    <cellStyle name="Normal 8 4 4 2 2 2" xfId="36682" xr:uid="{00000000-0005-0000-0000-0000138E0000}"/>
    <cellStyle name="Normal 8 4 4 2 2 3" xfId="36683" xr:uid="{00000000-0005-0000-0000-0000148E0000}"/>
    <cellStyle name="Normal 8 4 4 2 3" xfId="36684" xr:uid="{00000000-0005-0000-0000-0000158E0000}"/>
    <cellStyle name="Normal 8 4 4 3" xfId="36685" xr:uid="{00000000-0005-0000-0000-0000168E0000}"/>
    <cellStyle name="Normal 8 4 4 3 2" xfId="36686" xr:uid="{00000000-0005-0000-0000-0000178E0000}"/>
    <cellStyle name="Normal 8 4 4 3 3" xfId="36687" xr:uid="{00000000-0005-0000-0000-0000188E0000}"/>
    <cellStyle name="Normal 8 4 4 4" xfId="36688" xr:uid="{00000000-0005-0000-0000-0000198E0000}"/>
    <cellStyle name="Normal 8 4 4 5" xfId="36689" xr:uid="{00000000-0005-0000-0000-00001A8E0000}"/>
    <cellStyle name="Normal 8 4 4 6" xfId="36690" xr:uid="{00000000-0005-0000-0000-00001B8E0000}"/>
    <cellStyle name="Normal 8 4 5" xfId="36691" xr:uid="{00000000-0005-0000-0000-00001C8E0000}"/>
    <cellStyle name="Normal 8 4 5 2" xfId="36692" xr:uid="{00000000-0005-0000-0000-00001D8E0000}"/>
    <cellStyle name="Normal 8 4 5 2 2" xfId="36693" xr:uid="{00000000-0005-0000-0000-00001E8E0000}"/>
    <cellStyle name="Normal 8 4 5 2 3" xfId="36694" xr:uid="{00000000-0005-0000-0000-00001F8E0000}"/>
    <cellStyle name="Normal 8 4 5 3" xfId="36695" xr:uid="{00000000-0005-0000-0000-0000208E0000}"/>
    <cellStyle name="Normal 8 4 5 4" xfId="36696" xr:uid="{00000000-0005-0000-0000-0000218E0000}"/>
    <cellStyle name="Normal 8 4 5 5" xfId="36697" xr:uid="{00000000-0005-0000-0000-0000228E0000}"/>
    <cellStyle name="Normal 8 4 6" xfId="36698" xr:uid="{00000000-0005-0000-0000-0000238E0000}"/>
    <cellStyle name="Normal 8 4 6 2" xfId="36699" xr:uid="{00000000-0005-0000-0000-0000248E0000}"/>
    <cellStyle name="Normal 8 4 6 2 2" xfId="36700" xr:uid="{00000000-0005-0000-0000-0000258E0000}"/>
    <cellStyle name="Normal 8 4 6 2 3" xfId="36701" xr:uid="{00000000-0005-0000-0000-0000268E0000}"/>
    <cellStyle name="Normal 8 4 6 3" xfId="36702" xr:uid="{00000000-0005-0000-0000-0000278E0000}"/>
    <cellStyle name="Normal 8 4 7" xfId="36703" xr:uid="{00000000-0005-0000-0000-0000288E0000}"/>
    <cellStyle name="Normal 8 4 7 2" xfId="36704" xr:uid="{00000000-0005-0000-0000-0000298E0000}"/>
    <cellStyle name="Normal 8 4 7 3" xfId="36705" xr:uid="{00000000-0005-0000-0000-00002A8E0000}"/>
    <cellStyle name="Normal 8 4 8" xfId="36706" xr:uid="{00000000-0005-0000-0000-00002B8E0000}"/>
    <cellStyle name="Normal 8 4 9" xfId="36707" xr:uid="{00000000-0005-0000-0000-00002C8E0000}"/>
    <cellStyle name="Normal 8 4_Age_Gender" xfId="36708" xr:uid="{00000000-0005-0000-0000-00002D8E0000}"/>
    <cellStyle name="Normal 8 5" xfId="519" xr:uid="{00000000-0005-0000-0000-00002E8E0000}"/>
    <cellStyle name="Normal 8 5 10" xfId="36709" xr:uid="{00000000-0005-0000-0000-00002F8E0000}"/>
    <cellStyle name="Normal 8 5 11" xfId="36710" xr:uid="{00000000-0005-0000-0000-0000308E0000}"/>
    <cellStyle name="Normal 8 5 11 2" xfId="36711" xr:uid="{00000000-0005-0000-0000-0000318E0000}"/>
    <cellStyle name="Normal 8 5 12" xfId="36712" xr:uid="{00000000-0005-0000-0000-0000328E0000}"/>
    <cellStyle name="Normal 8 5 13" xfId="36713" xr:uid="{00000000-0005-0000-0000-0000338E0000}"/>
    <cellStyle name="Normal 8 5 14" xfId="36714" xr:uid="{00000000-0005-0000-0000-0000348E0000}"/>
    <cellStyle name="Normal 8 5 15" xfId="36715" xr:uid="{00000000-0005-0000-0000-0000358E0000}"/>
    <cellStyle name="Normal 8 5 16" xfId="36716" xr:uid="{00000000-0005-0000-0000-0000368E0000}"/>
    <cellStyle name="Normal 8 5 2" xfId="36717" xr:uid="{00000000-0005-0000-0000-0000378E0000}"/>
    <cellStyle name="Normal 8 5 2 10" xfId="36718" xr:uid="{00000000-0005-0000-0000-0000388E0000}"/>
    <cellStyle name="Normal 8 5 2 2" xfId="36719" xr:uid="{00000000-0005-0000-0000-0000398E0000}"/>
    <cellStyle name="Normal 8 5 2 2 2" xfId="36720" xr:uid="{00000000-0005-0000-0000-00003A8E0000}"/>
    <cellStyle name="Normal 8 5 2 2 2 2" xfId="36721" xr:uid="{00000000-0005-0000-0000-00003B8E0000}"/>
    <cellStyle name="Normal 8 5 2 2 2 2 2" xfId="36722" xr:uid="{00000000-0005-0000-0000-00003C8E0000}"/>
    <cellStyle name="Normal 8 5 2 2 2 2 3" xfId="36723" xr:uid="{00000000-0005-0000-0000-00003D8E0000}"/>
    <cellStyle name="Normal 8 5 2 2 2 3" xfId="36724" xr:uid="{00000000-0005-0000-0000-00003E8E0000}"/>
    <cellStyle name="Normal 8 5 2 2 3" xfId="36725" xr:uid="{00000000-0005-0000-0000-00003F8E0000}"/>
    <cellStyle name="Normal 8 5 2 2 3 2" xfId="36726" xr:uid="{00000000-0005-0000-0000-0000408E0000}"/>
    <cellStyle name="Normal 8 5 2 2 3 3" xfId="36727" xr:uid="{00000000-0005-0000-0000-0000418E0000}"/>
    <cellStyle name="Normal 8 5 2 2 4" xfId="36728" xr:uid="{00000000-0005-0000-0000-0000428E0000}"/>
    <cellStyle name="Normal 8 5 2 2 5" xfId="36729" xr:uid="{00000000-0005-0000-0000-0000438E0000}"/>
    <cellStyle name="Normal 8 5 2 2 6" xfId="36730" xr:uid="{00000000-0005-0000-0000-0000448E0000}"/>
    <cellStyle name="Normal 8 5 2 3" xfId="36731" xr:uid="{00000000-0005-0000-0000-0000458E0000}"/>
    <cellStyle name="Normal 8 5 2 3 2" xfId="36732" xr:uid="{00000000-0005-0000-0000-0000468E0000}"/>
    <cellStyle name="Normal 8 5 2 3 2 2" xfId="36733" xr:uid="{00000000-0005-0000-0000-0000478E0000}"/>
    <cellStyle name="Normal 8 5 2 3 2 3" xfId="36734" xr:uid="{00000000-0005-0000-0000-0000488E0000}"/>
    <cellStyle name="Normal 8 5 2 3 3" xfId="36735" xr:uid="{00000000-0005-0000-0000-0000498E0000}"/>
    <cellStyle name="Normal 8 5 2 4" xfId="36736" xr:uid="{00000000-0005-0000-0000-00004A8E0000}"/>
    <cellStyle name="Normal 8 5 2 4 2" xfId="36737" xr:uid="{00000000-0005-0000-0000-00004B8E0000}"/>
    <cellStyle name="Normal 8 5 2 4 3" xfId="36738" xr:uid="{00000000-0005-0000-0000-00004C8E0000}"/>
    <cellStyle name="Normal 8 5 2 5" xfId="36739" xr:uid="{00000000-0005-0000-0000-00004D8E0000}"/>
    <cellStyle name="Normal 8 5 2 5 2" xfId="36740" xr:uid="{00000000-0005-0000-0000-00004E8E0000}"/>
    <cellStyle name="Normal 8 5 2 6" xfId="36741" xr:uid="{00000000-0005-0000-0000-00004F8E0000}"/>
    <cellStyle name="Normal 8 5 2 7" xfId="36742" xr:uid="{00000000-0005-0000-0000-0000508E0000}"/>
    <cellStyle name="Normal 8 5 2 8" xfId="36743" xr:uid="{00000000-0005-0000-0000-0000518E0000}"/>
    <cellStyle name="Normal 8 5 2 9" xfId="36744" xr:uid="{00000000-0005-0000-0000-0000528E0000}"/>
    <cellStyle name="Normal 8 5 2_Age_Gender" xfId="36745" xr:uid="{00000000-0005-0000-0000-0000538E0000}"/>
    <cellStyle name="Normal 8 5 3" xfId="36746" xr:uid="{00000000-0005-0000-0000-0000548E0000}"/>
    <cellStyle name="Normal 8 5 3 2" xfId="36747" xr:uid="{00000000-0005-0000-0000-0000558E0000}"/>
    <cellStyle name="Normal 8 5 3 2 2" xfId="36748" xr:uid="{00000000-0005-0000-0000-0000568E0000}"/>
    <cellStyle name="Normal 8 5 3 2 3" xfId="36749" xr:uid="{00000000-0005-0000-0000-0000578E0000}"/>
    <cellStyle name="Normal 8 5 3 2 4" xfId="36750" xr:uid="{00000000-0005-0000-0000-0000588E0000}"/>
    <cellStyle name="Normal 8 5 3 3" xfId="36751" xr:uid="{00000000-0005-0000-0000-0000598E0000}"/>
    <cellStyle name="Normal 8 5 3 3 2" xfId="36752" xr:uid="{00000000-0005-0000-0000-00005A8E0000}"/>
    <cellStyle name="Normal 8 5 3 3 2 2" xfId="36753" xr:uid="{00000000-0005-0000-0000-00005B8E0000}"/>
    <cellStyle name="Normal 8 5 3 3 2 2 2" xfId="36754" xr:uid="{00000000-0005-0000-0000-00005C8E0000}"/>
    <cellStyle name="Normal 8 5 3 3 2 2 3" xfId="36755" xr:uid="{00000000-0005-0000-0000-00005D8E0000}"/>
    <cellStyle name="Normal 8 5 3 3 2 3" xfId="36756" xr:uid="{00000000-0005-0000-0000-00005E8E0000}"/>
    <cellStyle name="Normal 8 5 3 3 3" xfId="36757" xr:uid="{00000000-0005-0000-0000-00005F8E0000}"/>
    <cellStyle name="Normal 8 5 3 3 3 2" xfId="36758" xr:uid="{00000000-0005-0000-0000-0000608E0000}"/>
    <cellStyle name="Normal 8 5 3 3 3 3" xfId="36759" xr:uid="{00000000-0005-0000-0000-0000618E0000}"/>
    <cellStyle name="Normal 8 5 3 3 4" xfId="36760" xr:uid="{00000000-0005-0000-0000-0000628E0000}"/>
    <cellStyle name="Normal 8 5 3 3 5" xfId="36761" xr:uid="{00000000-0005-0000-0000-0000638E0000}"/>
    <cellStyle name="Normal 8 5 3 3 6" xfId="36762" xr:uid="{00000000-0005-0000-0000-0000648E0000}"/>
    <cellStyle name="Normal 8 5 3 4" xfId="36763" xr:uid="{00000000-0005-0000-0000-0000658E0000}"/>
    <cellStyle name="Normal 8 5 3 4 2" xfId="36764" xr:uid="{00000000-0005-0000-0000-0000668E0000}"/>
    <cellStyle name="Normal 8 5 3 4 3" xfId="36765" xr:uid="{00000000-0005-0000-0000-0000678E0000}"/>
    <cellStyle name="Normal 8 5 3 5" xfId="36766" xr:uid="{00000000-0005-0000-0000-0000688E0000}"/>
    <cellStyle name="Normal 8 5 3 6" xfId="36767" xr:uid="{00000000-0005-0000-0000-0000698E0000}"/>
    <cellStyle name="Normal 8 5 3 7" xfId="36768" xr:uid="{00000000-0005-0000-0000-00006A8E0000}"/>
    <cellStyle name="Normal 8 5 3_Age_Gender" xfId="36769" xr:uid="{00000000-0005-0000-0000-00006B8E0000}"/>
    <cellStyle name="Normal 8 5 4" xfId="36770" xr:uid="{00000000-0005-0000-0000-00006C8E0000}"/>
    <cellStyle name="Normal 8 5 4 2" xfId="36771" xr:uid="{00000000-0005-0000-0000-00006D8E0000}"/>
    <cellStyle name="Normal 8 5 4 2 2" xfId="36772" xr:uid="{00000000-0005-0000-0000-00006E8E0000}"/>
    <cellStyle name="Normal 8 5 4 2 2 2" xfId="36773" xr:uid="{00000000-0005-0000-0000-00006F8E0000}"/>
    <cellStyle name="Normal 8 5 4 2 2 3" xfId="36774" xr:uid="{00000000-0005-0000-0000-0000708E0000}"/>
    <cellStyle name="Normal 8 5 4 2 3" xfId="36775" xr:uid="{00000000-0005-0000-0000-0000718E0000}"/>
    <cellStyle name="Normal 8 5 4 3" xfId="36776" xr:uid="{00000000-0005-0000-0000-0000728E0000}"/>
    <cellStyle name="Normal 8 5 4 3 2" xfId="36777" xr:uid="{00000000-0005-0000-0000-0000738E0000}"/>
    <cellStyle name="Normal 8 5 4 3 3" xfId="36778" xr:uid="{00000000-0005-0000-0000-0000748E0000}"/>
    <cellStyle name="Normal 8 5 4 4" xfId="36779" xr:uid="{00000000-0005-0000-0000-0000758E0000}"/>
    <cellStyle name="Normal 8 5 4 5" xfId="36780" xr:uid="{00000000-0005-0000-0000-0000768E0000}"/>
    <cellStyle name="Normal 8 5 4 6" xfId="36781" xr:uid="{00000000-0005-0000-0000-0000778E0000}"/>
    <cellStyle name="Normal 8 5 5" xfId="36782" xr:uid="{00000000-0005-0000-0000-0000788E0000}"/>
    <cellStyle name="Normal 8 5 5 2" xfId="36783" xr:uid="{00000000-0005-0000-0000-0000798E0000}"/>
    <cellStyle name="Normal 8 5 5 2 2" xfId="36784" xr:uid="{00000000-0005-0000-0000-00007A8E0000}"/>
    <cellStyle name="Normal 8 5 5 2 3" xfId="36785" xr:uid="{00000000-0005-0000-0000-00007B8E0000}"/>
    <cellStyle name="Normal 8 5 5 3" xfId="36786" xr:uid="{00000000-0005-0000-0000-00007C8E0000}"/>
    <cellStyle name="Normal 8 5 5 4" xfId="36787" xr:uid="{00000000-0005-0000-0000-00007D8E0000}"/>
    <cellStyle name="Normal 8 5 5 5" xfId="36788" xr:uid="{00000000-0005-0000-0000-00007E8E0000}"/>
    <cellStyle name="Normal 8 5 6" xfId="36789" xr:uid="{00000000-0005-0000-0000-00007F8E0000}"/>
    <cellStyle name="Normal 8 5 6 2" xfId="36790" xr:uid="{00000000-0005-0000-0000-0000808E0000}"/>
    <cellStyle name="Normal 8 5 6 2 2" xfId="36791" xr:uid="{00000000-0005-0000-0000-0000818E0000}"/>
    <cellStyle name="Normal 8 5 6 2 3" xfId="36792" xr:uid="{00000000-0005-0000-0000-0000828E0000}"/>
    <cellStyle name="Normal 8 5 6 3" xfId="36793" xr:uid="{00000000-0005-0000-0000-0000838E0000}"/>
    <cellStyle name="Normal 8 5 7" xfId="36794" xr:uid="{00000000-0005-0000-0000-0000848E0000}"/>
    <cellStyle name="Normal 8 5 7 2" xfId="36795" xr:uid="{00000000-0005-0000-0000-0000858E0000}"/>
    <cellStyle name="Normal 8 5 7 3" xfId="36796" xr:uid="{00000000-0005-0000-0000-0000868E0000}"/>
    <cellStyle name="Normal 8 5 8" xfId="36797" xr:uid="{00000000-0005-0000-0000-0000878E0000}"/>
    <cellStyle name="Normal 8 5 9" xfId="36798" xr:uid="{00000000-0005-0000-0000-0000888E0000}"/>
    <cellStyle name="Normal 8 5_Age_Gender" xfId="36799" xr:uid="{00000000-0005-0000-0000-0000898E0000}"/>
    <cellStyle name="Normal 8 6" xfId="520" xr:uid="{00000000-0005-0000-0000-00008A8E0000}"/>
    <cellStyle name="Normal 8 6 10" xfId="36800" xr:uid="{00000000-0005-0000-0000-00008B8E0000}"/>
    <cellStyle name="Normal 8 6 11" xfId="36801" xr:uid="{00000000-0005-0000-0000-00008C8E0000}"/>
    <cellStyle name="Normal 8 6 11 2" xfId="36802" xr:uid="{00000000-0005-0000-0000-00008D8E0000}"/>
    <cellStyle name="Normal 8 6 12" xfId="36803" xr:uid="{00000000-0005-0000-0000-00008E8E0000}"/>
    <cellStyle name="Normal 8 6 13" xfId="36804" xr:uid="{00000000-0005-0000-0000-00008F8E0000}"/>
    <cellStyle name="Normal 8 6 14" xfId="36805" xr:uid="{00000000-0005-0000-0000-0000908E0000}"/>
    <cellStyle name="Normal 8 6 15" xfId="36806" xr:uid="{00000000-0005-0000-0000-0000918E0000}"/>
    <cellStyle name="Normal 8 6 2" xfId="36807" xr:uid="{00000000-0005-0000-0000-0000928E0000}"/>
    <cellStyle name="Normal 8 6 2 10" xfId="36808" xr:uid="{00000000-0005-0000-0000-0000938E0000}"/>
    <cellStyle name="Normal 8 6 2 2" xfId="36809" xr:uid="{00000000-0005-0000-0000-0000948E0000}"/>
    <cellStyle name="Normal 8 6 2 2 2" xfId="36810" xr:uid="{00000000-0005-0000-0000-0000958E0000}"/>
    <cellStyle name="Normal 8 6 2 2 2 2" xfId="36811" xr:uid="{00000000-0005-0000-0000-0000968E0000}"/>
    <cellStyle name="Normal 8 6 2 2 2 2 2" xfId="36812" xr:uid="{00000000-0005-0000-0000-0000978E0000}"/>
    <cellStyle name="Normal 8 6 2 2 2 2 3" xfId="36813" xr:uid="{00000000-0005-0000-0000-0000988E0000}"/>
    <cellStyle name="Normal 8 6 2 2 2 3" xfId="36814" xr:uid="{00000000-0005-0000-0000-0000998E0000}"/>
    <cellStyle name="Normal 8 6 2 2 3" xfId="36815" xr:uid="{00000000-0005-0000-0000-00009A8E0000}"/>
    <cellStyle name="Normal 8 6 2 2 3 2" xfId="36816" xr:uid="{00000000-0005-0000-0000-00009B8E0000}"/>
    <cellStyle name="Normal 8 6 2 2 3 3" xfId="36817" xr:uid="{00000000-0005-0000-0000-00009C8E0000}"/>
    <cellStyle name="Normal 8 6 2 2 4" xfId="36818" xr:uid="{00000000-0005-0000-0000-00009D8E0000}"/>
    <cellStyle name="Normal 8 6 2 2 5" xfId="36819" xr:uid="{00000000-0005-0000-0000-00009E8E0000}"/>
    <cellStyle name="Normal 8 6 2 2 6" xfId="36820" xr:uid="{00000000-0005-0000-0000-00009F8E0000}"/>
    <cellStyle name="Normal 8 6 2 3" xfId="36821" xr:uid="{00000000-0005-0000-0000-0000A08E0000}"/>
    <cellStyle name="Normal 8 6 2 3 2" xfId="36822" xr:uid="{00000000-0005-0000-0000-0000A18E0000}"/>
    <cellStyle name="Normal 8 6 2 3 2 2" xfId="36823" xr:uid="{00000000-0005-0000-0000-0000A28E0000}"/>
    <cellStyle name="Normal 8 6 2 3 2 3" xfId="36824" xr:uid="{00000000-0005-0000-0000-0000A38E0000}"/>
    <cellStyle name="Normal 8 6 2 3 3" xfId="36825" xr:uid="{00000000-0005-0000-0000-0000A48E0000}"/>
    <cellStyle name="Normal 8 6 2 4" xfId="36826" xr:uid="{00000000-0005-0000-0000-0000A58E0000}"/>
    <cellStyle name="Normal 8 6 2 4 2" xfId="36827" xr:uid="{00000000-0005-0000-0000-0000A68E0000}"/>
    <cellStyle name="Normal 8 6 2 4 3" xfId="36828" xr:uid="{00000000-0005-0000-0000-0000A78E0000}"/>
    <cellStyle name="Normal 8 6 2 5" xfId="36829" xr:uid="{00000000-0005-0000-0000-0000A88E0000}"/>
    <cellStyle name="Normal 8 6 2 5 2" xfId="36830" xr:uid="{00000000-0005-0000-0000-0000A98E0000}"/>
    <cellStyle name="Normal 8 6 2 6" xfId="36831" xr:uid="{00000000-0005-0000-0000-0000AA8E0000}"/>
    <cellStyle name="Normal 8 6 2 7" xfId="36832" xr:uid="{00000000-0005-0000-0000-0000AB8E0000}"/>
    <cellStyle name="Normal 8 6 2 8" xfId="36833" xr:uid="{00000000-0005-0000-0000-0000AC8E0000}"/>
    <cellStyle name="Normal 8 6 2 9" xfId="36834" xr:uid="{00000000-0005-0000-0000-0000AD8E0000}"/>
    <cellStyle name="Normal 8 6 2_Age_Gender" xfId="36835" xr:uid="{00000000-0005-0000-0000-0000AE8E0000}"/>
    <cellStyle name="Normal 8 6 3" xfId="36836" xr:uid="{00000000-0005-0000-0000-0000AF8E0000}"/>
    <cellStyle name="Normal 8 6 3 2" xfId="36837" xr:uid="{00000000-0005-0000-0000-0000B08E0000}"/>
    <cellStyle name="Normal 8 6 3 2 2" xfId="36838" xr:uid="{00000000-0005-0000-0000-0000B18E0000}"/>
    <cellStyle name="Normal 8 6 3 2 2 2" xfId="36839" xr:uid="{00000000-0005-0000-0000-0000B28E0000}"/>
    <cellStyle name="Normal 8 6 3 2 2 3" xfId="36840" xr:uid="{00000000-0005-0000-0000-0000B38E0000}"/>
    <cellStyle name="Normal 8 6 3 2 3" xfId="36841" xr:uid="{00000000-0005-0000-0000-0000B48E0000}"/>
    <cellStyle name="Normal 8 6 3 3" xfId="36842" xr:uid="{00000000-0005-0000-0000-0000B58E0000}"/>
    <cellStyle name="Normal 8 6 3 3 2" xfId="36843" xr:uid="{00000000-0005-0000-0000-0000B68E0000}"/>
    <cellStyle name="Normal 8 6 3 3 3" xfId="36844" xr:uid="{00000000-0005-0000-0000-0000B78E0000}"/>
    <cellStyle name="Normal 8 6 3 4" xfId="36845" xr:uid="{00000000-0005-0000-0000-0000B88E0000}"/>
    <cellStyle name="Normal 8 6 3 5" xfId="36846" xr:uid="{00000000-0005-0000-0000-0000B98E0000}"/>
    <cellStyle name="Normal 8 6 3 6" xfId="36847" xr:uid="{00000000-0005-0000-0000-0000BA8E0000}"/>
    <cellStyle name="Normal 8 6 4" xfId="36848" xr:uid="{00000000-0005-0000-0000-0000BB8E0000}"/>
    <cellStyle name="Normal 8 6 4 2" xfId="36849" xr:uid="{00000000-0005-0000-0000-0000BC8E0000}"/>
    <cellStyle name="Normal 8 6 4 3" xfId="36850" xr:uid="{00000000-0005-0000-0000-0000BD8E0000}"/>
    <cellStyle name="Normal 8 6 5" xfId="36851" xr:uid="{00000000-0005-0000-0000-0000BE8E0000}"/>
    <cellStyle name="Normal 8 6 5 2" xfId="36852" xr:uid="{00000000-0005-0000-0000-0000BF8E0000}"/>
    <cellStyle name="Normal 8 6 5 2 2" xfId="36853" xr:uid="{00000000-0005-0000-0000-0000C08E0000}"/>
    <cellStyle name="Normal 8 6 5 2 3" xfId="36854" xr:uid="{00000000-0005-0000-0000-0000C18E0000}"/>
    <cellStyle name="Normal 8 6 5 3" xfId="36855" xr:uid="{00000000-0005-0000-0000-0000C28E0000}"/>
    <cellStyle name="Normal 8 6 5 4" xfId="36856" xr:uid="{00000000-0005-0000-0000-0000C38E0000}"/>
    <cellStyle name="Normal 8 6 5 5" xfId="36857" xr:uid="{00000000-0005-0000-0000-0000C48E0000}"/>
    <cellStyle name="Normal 8 6 6" xfId="36858" xr:uid="{00000000-0005-0000-0000-0000C58E0000}"/>
    <cellStyle name="Normal 8 6 6 2" xfId="36859" xr:uid="{00000000-0005-0000-0000-0000C68E0000}"/>
    <cellStyle name="Normal 8 6 6 2 2" xfId="36860" xr:uid="{00000000-0005-0000-0000-0000C78E0000}"/>
    <cellStyle name="Normal 8 6 6 2 3" xfId="36861" xr:uid="{00000000-0005-0000-0000-0000C88E0000}"/>
    <cellStyle name="Normal 8 6 6 3" xfId="36862" xr:uid="{00000000-0005-0000-0000-0000C98E0000}"/>
    <cellStyle name="Normal 8 6 7" xfId="36863" xr:uid="{00000000-0005-0000-0000-0000CA8E0000}"/>
    <cellStyle name="Normal 8 6 7 2" xfId="36864" xr:uid="{00000000-0005-0000-0000-0000CB8E0000}"/>
    <cellStyle name="Normal 8 6 7 3" xfId="36865" xr:uid="{00000000-0005-0000-0000-0000CC8E0000}"/>
    <cellStyle name="Normal 8 6 8" xfId="36866" xr:uid="{00000000-0005-0000-0000-0000CD8E0000}"/>
    <cellStyle name="Normal 8 6 9" xfId="36867" xr:uid="{00000000-0005-0000-0000-0000CE8E0000}"/>
    <cellStyle name="Normal 8 6_Age_Gender" xfId="36868" xr:uid="{00000000-0005-0000-0000-0000CF8E0000}"/>
    <cellStyle name="Normal 8 7" xfId="521" xr:uid="{00000000-0005-0000-0000-0000D08E0000}"/>
    <cellStyle name="Normal 8 7 10" xfId="36869" xr:uid="{00000000-0005-0000-0000-0000D18E0000}"/>
    <cellStyle name="Normal 8 7 11" xfId="36870" xr:uid="{00000000-0005-0000-0000-0000D28E0000}"/>
    <cellStyle name="Normal 8 7 12" xfId="36871" xr:uid="{00000000-0005-0000-0000-0000D38E0000}"/>
    <cellStyle name="Normal 8 7 2" xfId="36872" xr:uid="{00000000-0005-0000-0000-0000D48E0000}"/>
    <cellStyle name="Normal 8 7 2 10" xfId="36873" xr:uid="{00000000-0005-0000-0000-0000D58E0000}"/>
    <cellStyle name="Normal 8 7 2 2" xfId="36874" xr:uid="{00000000-0005-0000-0000-0000D68E0000}"/>
    <cellStyle name="Normal 8 7 2 2 2" xfId="36875" xr:uid="{00000000-0005-0000-0000-0000D78E0000}"/>
    <cellStyle name="Normal 8 7 2 2 2 2" xfId="36876" xr:uid="{00000000-0005-0000-0000-0000D88E0000}"/>
    <cellStyle name="Normal 8 7 2 2 2 2 2" xfId="36877" xr:uid="{00000000-0005-0000-0000-0000D98E0000}"/>
    <cellStyle name="Normal 8 7 2 2 2 2 3" xfId="36878" xr:uid="{00000000-0005-0000-0000-0000DA8E0000}"/>
    <cellStyle name="Normal 8 7 2 2 2 3" xfId="36879" xr:uid="{00000000-0005-0000-0000-0000DB8E0000}"/>
    <cellStyle name="Normal 8 7 2 2 3" xfId="36880" xr:uid="{00000000-0005-0000-0000-0000DC8E0000}"/>
    <cellStyle name="Normal 8 7 2 2 3 2" xfId="36881" xr:uid="{00000000-0005-0000-0000-0000DD8E0000}"/>
    <cellStyle name="Normal 8 7 2 2 3 3" xfId="36882" xr:uid="{00000000-0005-0000-0000-0000DE8E0000}"/>
    <cellStyle name="Normal 8 7 2 2 4" xfId="36883" xr:uid="{00000000-0005-0000-0000-0000DF8E0000}"/>
    <cellStyle name="Normal 8 7 2 2 5" xfId="36884" xr:uid="{00000000-0005-0000-0000-0000E08E0000}"/>
    <cellStyle name="Normal 8 7 2 2 6" xfId="36885" xr:uid="{00000000-0005-0000-0000-0000E18E0000}"/>
    <cellStyle name="Normal 8 7 2 3" xfId="36886" xr:uid="{00000000-0005-0000-0000-0000E28E0000}"/>
    <cellStyle name="Normal 8 7 2 3 2" xfId="36887" xr:uid="{00000000-0005-0000-0000-0000E38E0000}"/>
    <cellStyle name="Normal 8 7 2 3 2 2" xfId="36888" xr:uid="{00000000-0005-0000-0000-0000E48E0000}"/>
    <cellStyle name="Normal 8 7 2 3 2 3" xfId="36889" xr:uid="{00000000-0005-0000-0000-0000E58E0000}"/>
    <cellStyle name="Normal 8 7 2 3 3" xfId="36890" xr:uid="{00000000-0005-0000-0000-0000E68E0000}"/>
    <cellStyle name="Normal 8 7 2 4" xfId="36891" xr:uid="{00000000-0005-0000-0000-0000E78E0000}"/>
    <cellStyle name="Normal 8 7 2 4 2" xfId="36892" xr:uid="{00000000-0005-0000-0000-0000E88E0000}"/>
    <cellStyle name="Normal 8 7 2 4 3" xfId="36893" xr:uid="{00000000-0005-0000-0000-0000E98E0000}"/>
    <cellStyle name="Normal 8 7 2 5" xfId="36894" xr:uid="{00000000-0005-0000-0000-0000EA8E0000}"/>
    <cellStyle name="Normal 8 7 2 5 2" xfId="36895" xr:uid="{00000000-0005-0000-0000-0000EB8E0000}"/>
    <cellStyle name="Normal 8 7 2 6" xfId="36896" xr:uid="{00000000-0005-0000-0000-0000EC8E0000}"/>
    <cellStyle name="Normal 8 7 2 7" xfId="36897" xr:uid="{00000000-0005-0000-0000-0000ED8E0000}"/>
    <cellStyle name="Normal 8 7 2 8" xfId="36898" xr:uid="{00000000-0005-0000-0000-0000EE8E0000}"/>
    <cellStyle name="Normal 8 7 2 9" xfId="36899" xr:uid="{00000000-0005-0000-0000-0000EF8E0000}"/>
    <cellStyle name="Normal 8 7 2_Age_Gender" xfId="36900" xr:uid="{00000000-0005-0000-0000-0000F08E0000}"/>
    <cellStyle name="Normal 8 7 3" xfId="36901" xr:uid="{00000000-0005-0000-0000-0000F18E0000}"/>
    <cellStyle name="Normal 8 7 3 2" xfId="36902" xr:uid="{00000000-0005-0000-0000-0000F28E0000}"/>
    <cellStyle name="Normal 8 7 3 2 2" xfId="36903" xr:uid="{00000000-0005-0000-0000-0000F38E0000}"/>
    <cellStyle name="Normal 8 7 3 2 2 2" xfId="36904" xr:uid="{00000000-0005-0000-0000-0000F48E0000}"/>
    <cellStyle name="Normal 8 7 3 2 2 3" xfId="36905" xr:uid="{00000000-0005-0000-0000-0000F58E0000}"/>
    <cellStyle name="Normal 8 7 3 2 3" xfId="36906" xr:uid="{00000000-0005-0000-0000-0000F68E0000}"/>
    <cellStyle name="Normal 8 7 3 3" xfId="36907" xr:uid="{00000000-0005-0000-0000-0000F78E0000}"/>
    <cellStyle name="Normal 8 7 3 3 2" xfId="36908" xr:uid="{00000000-0005-0000-0000-0000F88E0000}"/>
    <cellStyle name="Normal 8 7 3 3 3" xfId="36909" xr:uid="{00000000-0005-0000-0000-0000F98E0000}"/>
    <cellStyle name="Normal 8 7 3 4" xfId="36910" xr:uid="{00000000-0005-0000-0000-0000FA8E0000}"/>
    <cellStyle name="Normal 8 7 3 5" xfId="36911" xr:uid="{00000000-0005-0000-0000-0000FB8E0000}"/>
    <cellStyle name="Normal 8 7 3 6" xfId="36912" xr:uid="{00000000-0005-0000-0000-0000FC8E0000}"/>
    <cellStyle name="Normal 8 7 4" xfId="36913" xr:uid="{00000000-0005-0000-0000-0000FD8E0000}"/>
    <cellStyle name="Normal 8 7 4 2" xfId="36914" xr:uid="{00000000-0005-0000-0000-0000FE8E0000}"/>
    <cellStyle name="Normal 8 7 4 2 2" xfId="36915" xr:uid="{00000000-0005-0000-0000-0000FF8E0000}"/>
    <cellStyle name="Normal 8 7 4 2 3" xfId="36916" xr:uid="{00000000-0005-0000-0000-0000008F0000}"/>
    <cellStyle name="Normal 8 7 4 3" xfId="36917" xr:uid="{00000000-0005-0000-0000-0000018F0000}"/>
    <cellStyle name="Normal 8 7 4 4" xfId="36918" xr:uid="{00000000-0005-0000-0000-0000028F0000}"/>
    <cellStyle name="Normal 8 7 4 5" xfId="36919" xr:uid="{00000000-0005-0000-0000-0000038F0000}"/>
    <cellStyle name="Normal 8 7 5" xfId="36920" xr:uid="{00000000-0005-0000-0000-0000048F0000}"/>
    <cellStyle name="Normal 8 7 5 2" xfId="36921" xr:uid="{00000000-0005-0000-0000-0000058F0000}"/>
    <cellStyle name="Normal 8 7 5 2 2" xfId="36922" xr:uid="{00000000-0005-0000-0000-0000068F0000}"/>
    <cellStyle name="Normal 8 7 5 2 3" xfId="36923" xr:uid="{00000000-0005-0000-0000-0000078F0000}"/>
    <cellStyle name="Normal 8 7 5 3" xfId="36924" xr:uid="{00000000-0005-0000-0000-0000088F0000}"/>
    <cellStyle name="Normal 8 7 6" xfId="36925" xr:uid="{00000000-0005-0000-0000-0000098F0000}"/>
    <cellStyle name="Normal 8 7 6 2" xfId="36926" xr:uid="{00000000-0005-0000-0000-00000A8F0000}"/>
    <cellStyle name="Normal 8 7 6 3" xfId="36927" xr:uid="{00000000-0005-0000-0000-00000B8F0000}"/>
    <cellStyle name="Normal 8 7 7" xfId="36928" xr:uid="{00000000-0005-0000-0000-00000C8F0000}"/>
    <cellStyle name="Normal 8 7 7 2" xfId="36929" xr:uid="{00000000-0005-0000-0000-00000D8F0000}"/>
    <cellStyle name="Normal 8 7 8" xfId="36930" xr:uid="{00000000-0005-0000-0000-00000E8F0000}"/>
    <cellStyle name="Normal 8 7 9" xfId="36931" xr:uid="{00000000-0005-0000-0000-00000F8F0000}"/>
    <cellStyle name="Normal 8 7_Age_Gender" xfId="36932" xr:uid="{00000000-0005-0000-0000-0000108F0000}"/>
    <cellStyle name="Normal 8 8" xfId="522" xr:uid="{00000000-0005-0000-0000-0000118F0000}"/>
    <cellStyle name="Normal 8 8 10" xfId="36933" xr:uid="{00000000-0005-0000-0000-0000128F0000}"/>
    <cellStyle name="Normal 8 8 11" xfId="36934" xr:uid="{00000000-0005-0000-0000-0000138F0000}"/>
    <cellStyle name="Normal 8 8 12" xfId="36935" xr:uid="{00000000-0005-0000-0000-0000148F0000}"/>
    <cellStyle name="Normal 8 8 2" xfId="36936" xr:uid="{00000000-0005-0000-0000-0000158F0000}"/>
    <cellStyle name="Normal 8 8 2 10" xfId="36937" xr:uid="{00000000-0005-0000-0000-0000168F0000}"/>
    <cellStyle name="Normal 8 8 2 2" xfId="36938" xr:uid="{00000000-0005-0000-0000-0000178F0000}"/>
    <cellStyle name="Normal 8 8 2 2 2" xfId="36939" xr:uid="{00000000-0005-0000-0000-0000188F0000}"/>
    <cellStyle name="Normal 8 8 2 2 2 2" xfId="36940" xr:uid="{00000000-0005-0000-0000-0000198F0000}"/>
    <cellStyle name="Normal 8 8 2 2 2 2 2" xfId="36941" xr:uid="{00000000-0005-0000-0000-00001A8F0000}"/>
    <cellStyle name="Normal 8 8 2 2 2 2 3" xfId="36942" xr:uid="{00000000-0005-0000-0000-00001B8F0000}"/>
    <cellStyle name="Normal 8 8 2 2 2 3" xfId="36943" xr:uid="{00000000-0005-0000-0000-00001C8F0000}"/>
    <cellStyle name="Normal 8 8 2 2 3" xfId="36944" xr:uid="{00000000-0005-0000-0000-00001D8F0000}"/>
    <cellStyle name="Normal 8 8 2 2 3 2" xfId="36945" xr:uid="{00000000-0005-0000-0000-00001E8F0000}"/>
    <cellStyle name="Normal 8 8 2 2 3 3" xfId="36946" xr:uid="{00000000-0005-0000-0000-00001F8F0000}"/>
    <cellStyle name="Normal 8 8 2 2 4" xfId="36947" xr:uid="{00000000-0005-0000-0000-0000208F0000}"/>
    <cellStyle name="Normal 8 8 2 2 5" xfId="36948" xr:uid="{00000000-0005-0000-0000-0000218F0000}"/>
    <cellStyle name="Normal 8 8 2 2 6" xfId="36949" xr:uid="{00000000-0005-0000-0000-0000228F0000}"/>
    <cellStyle name="Normal 8 8 2 3" xfId="36950" xr:uid="{00000000-0005-0000-0000-0000238F0000}"/>
    <cellStyle name="Normal 8 8 2 3 2" xfId="36951" xr:uid="{00000000-0005-0000-0000-0000248F0000}"/>
    <cellStyle name="Normal 8 8 2 3 2 2" xfId="36952" xr:uid="{00000000-0005-0000-0000-0000258F0000}"/>
    <cellStyle name="Normal 8 8 2 3 2 3" xfId="36953" xr:uid="{00000000-0005-0000-0000-0000268F0000}"/>
    <cellStyle name="Normal 8 8 2 3 3" xfId="36954" xr:uid="{00000000-0005-0000-0000-0000278F0000}"/>
    <cellStyle name="Normal 8 8 2 4" xfId="36955" xr:uid="{00000000-0005-0000-0000-0000288F0000}"/>
    <cellStyle name="Normal 8 8 2 4 2" xfId="36956" xr:uid="{00000000-0005-0000-0000-0000298F0000}"/>
    <cellStyle name="Normal 8 8 2 4 3" xfId="36957" xr:uid="{00000000-0005-0000-0000-00002A8F0000}"/>
    <cellStyle name="Normal 8 8 2 5" xfId="36958" xr:uid="{00000000-0005-0000-0000-00002B8F0000}"/>
    <cellStyle name="Normal 8 8 2 5 2" xfId="36959" xr:uid="{00000000-0005-0000-0000-00002C8F0000}"/>
    <cellStyle name="Normal 8 8 2 6" xfId="36960" xr:uid="{00000000-0005-0000-0000-00002D8F0000}"/>
    <cellStyle name="Normal 8 8 2 7" xfId="36961" xr:uid="{00000000-0005-0000-0000-00002E8F0000}"/>
    <cellStyle name="Normal 8 8 2 8" xfId="36962" xr:uid="{00000000-0005-0000-0000-00002F8F0000}"/>
    <cellStyle name="Normal 8 8 2 9" xfId="36963" xr:uid="{00000000-0005-0000-0000-0000308F0000}"/>
    <cellStyle name="Normal 8 8 2_Age_Gender" xfId="36964" xr:uid="{00000000-0005-0000-0000-0000318F0000}"/>
    <cellStyle name="Normal 8 8 3" xfId="36965" xr:uid="{00000000-0005-0000-0000-0000328F0000}"/>
    <cellStyle name="Normal 8 8 3 2" xfId="36966" xr:uid="{00000000-0005-0000-0000-0000338F0000}"/>
    <cellStyle name="Normal 8 8 3 2 2" xfId="36967" xr:uid="{00000000-0005-0000-0000-0000348F0000}"/>
    <cellStyle name="Normal 8 8 3 2 2 2" xfId="36968" xr:uid="{00000000-0005-0000-0000-0000358F0000}"/>
    <cellStyle name="Normal 8 8 3 2 2 3" xfId="36969" xr:uid="{00000000-0005-0000-0000-0000368F0000}"/>
    <cellStyle name="Normal 8 8 3 2 3" xfId="36970" xr:uid="{00000000-0005-0000-0000-0000378F0000}"/>
    <cellStyle name="Normal 8 8 3 3" xfId="36971" xr:uid="{00000000-0005-0000-0000-0000388F0000}"/>
    <cellStyle name="Normal 8 8 3 3 2" xfId="36972" xr:uid="{00000000-0005-0000-0000-0000398F0000}"/>
    <cellStyle name="Normal 8 8 3 3 3" xfId="36973" xr:uid="{00000000-0005-0000-0000-00003A8F0000}"/>
    <cellStyle name="Normal 8 8 3 4" xfId="36974" xr:uid="{00000000-0005-0000-0000-00003B8F0000}"/>
    <cellStyle name="Normal 8 8 3 5" xfId="36975" xr:uid="{00000000-0005-0000-0000-00003C8F0000}"/>
    <cellStyle name="Normal 8 8 3 6" xfId="36976" xr:uid="{00000000-0005-0000-0000-00003D8F0000}"/>
    <cellStyle name="Normal 8 8 4" xfId="36977" xr:uid="{00000000-0005-0000-0000-00003E8F0000}"/>
    <cellStyle name="Normal 8 8 4 2" xfId="36978" xr:uid="{00000000-0005-0000-0000-00003F8F0000}"/>
    <cellStyle name="Normal 8 8 4 2 2" xfId="36979" xr:uid="{00000000-0005-0000-0000-0000408F0000}"/>
    <cellStyle name="Normal 8 8 4 2 3" xfId="36980" xr:uid="{00000000-0005-0000-0000-0000418F0000}"/>
    <cellStyle name="Normal 8 8 4 3" xfId="36981" xr:uid="{00000000-0005-0000-0000-0000428F0000}"/>
    <cellStyle name="Normal 8 8 4 4" xfId="36982" xr:uid="{00000000-0005-0000-0000-0000438F0000}"/>
    <cellStyle name="Normal 8 8 4 5" xfId="36983" xr:uid="{00000000-0005-0000-0000-0000448F0000}"/>
    <cellStyle name="Normal 8 8 5" xfId="36984" xr:uid="{00000000-0005-0000-0000-0000458F0000}"/>
    <cellStyle name="Normal 8 8 5 2" xfId="36985" xr:uid="{00000000-0005-0000-0000-0000468F0000}"/>
    <cellStyle name="Normal 8 8 5 2 2" xfId="36986" xr:uid="{00000000-0005-0000-0000-0000478F0000}"/>
    <cellStyle name="Normal 8 8 5 2 3" xfId="36987" xr:uid="{00000000-0005-0000-0000-0000488F0000}"/>
    <cellStyle name="Normal 8 8 5 3" xfId="36988" xr:uid="{00000000-0005-0000-0000-0000498F0000}"/>
    <cellStyle name="Normal 8 8 6" xfId="36989" xr:uid="{00000000-0005-0000-0000-00004A8F0000}"/>
    <cellStyle name="Normal 8 8 6 2" xfId="36990" xr:uid="{00000000-0005-0000-0000-00004B8F0000}"/>
    <cellStyle name="Normal 8 8 6 3" xfId="36991" xr:uid="{00000000-0005-0000-0000-00004C8F0000}"/>
    <cellStyle name="Normal 8 8 7" xfId="36992" xr:uid="{00000000-0005-0000-0000-00004D8F0000}"/>
    <cellStyle name="Normal 8 8 7 2" xfId="36993" xr:uid="{00000000-0005-0000-0000-00004E8F0000}"/>
    <cellStyle name="Normal 8 8 8" xfId="36994" xr:uid="{00000000-0005-0000-0000-00004F8F0000}"/>
    <cellStyle name="Normal 8 8 9" xfId="36995" xr:uid="{00000000-0005-0000-0000-0000508F0000}"/>
    <cellStyle name="Normal 8 8_Age_Gender" xfId="36996" xr:uid="{00000000-0005-0000-0000-0000518F0000}"/>
    <cellStyle name="Normal 8 9" xfId="523" xr:uid="{00000000-0005-0000-0000-0000528F0000}"/>
    <cellStyle name="Normal 8 9 2" xfId="36997" xr:uid="{00000000-0005-0000-0000-0000538F0000}"/>
    <cellStyle name="Normal 8 9 2 2" xfId="36998" xr:uid="{00000000-0005-0000-0000-0000548F0000}"/>
    <cellStyle name="Normal 8 9 2 3" xfId="36999" xr:uid="{00000000-0005-0000-0000-0000558F0000}"/>
    <cellStyle name="Normal 8 9 3" xfId="37000" xr:uid="{00000000-0005-0000-0000-0000568F0000}"/>
    <cellStyle name="Normal 8 9 3 2" xfId="37001" xr:uid="{00000000-0005-0000-0000-0000578F0000}"/>
    <cellStyle name="Normal 8 9 4" xfId="37002" xr:uid="{00000000-0005-0000-0000-0000588F0000}"/>
    <cellStyle name="Normal 8 9 5" xfId="37003" xr:uid="{00000000-0005-0000-0000-0000598F0000}"/>
    <cellStyle name="Normal 8 9_Age_Gender" xfId="37004" xr:uid="{00000000-0005-0000-0000-00005A8F0000}"/>
    <cellStyle name="Normal 8_Age_Gender" xfId="37005" xr:uid="{00000000-0005-0000-0000-00005B8F0000}"/>
    <cellStyle name="Normal 80" xfId="1656" xr:uid="{00000000-0005-0000-0000-00005C8F0000}"/>
    <cellStyle name="Normal 80 2" xfId="37006" xr:uid="{00000000-0005-0000-0000-00005D8F0000}"/>
    <cellStyle name="Normal 80 3" xfId="37007" xr:uid="{00000000-0005-0000-0000-00005E8F0000}"/>
    <cellStyle name="Normal 81" xfId="1657" xr:uid="{00000000-0005-0000-0000-00005F8F0000}"/>
    <cellStyle name="Normal 81 2" xfId="37008" xr:uid="{00000000-0005-0000-0000-0000608F0000}"/>
    <cellStyle name="Normal 81 3" xfId="37009" xr:uid="{00000000-0005-0000-0000-0000618F0000}"/>
    <cellStyle name="Normal 82" xfId="1658" xr:uid="{00000000-0005-0000-0000-0000628F0000}"/>
    <cellStyle name="Normal 82 2" xfId="37010" xr:uid="{00000000-0005-0000-0000-0000638F0000}"/>
    <cellStyle name="Normal 82 3" xfId="37011" xr:uid="{00000000-0005-0000-0000-0000648F0000}"/>
    <cellStyle name="Normal 83" xfId="1659" xr:uid="{00000000-0005-0000-0000-0000658F0000}"/>
    <cellStyle name="Normal 83 2" xfId="37012" xr:uid="{00000000-0005-0000-0000-0000668F0000}"/>
    <cellStyle name="Normal 83 3" xfId="37013" xr:uid="{00000000-0005-0000-0000-0000678F0000}"/>
    <cellStyle name="Normal 84" xfId="1660" xr:uid="{00000000-0005-0000-0000-0000688F0000}"/>
    <cellStyle name="Normal 84 2" xfId="37014" xr:uid="{00000000-0005-0000-0000-0000698F0000}"/>
    <cellStyle name="Normal 84 3" xfId="37015" xr:uid="{00000000-0005-0000-0000-00006A8F0000}"/>
    <cellStyle name="Normal 85" xfId="1661" xr:uid="{00000000-0005-0000-0000-00006B8F0000}"/>
    <cellStyle name="Normal 85 2" xfId="37016" xr:uid="{00000000-0005-0000-0000-00006C8F0000}"/>
    <cellStyle name="Normal 85 3" xfId="37017" xr:uid="{00000000-0005-0000-0000-00006D8F0000}"/>
    <cellStyle name="Normal 86" xfId="1662" xr:uid="{00000000-0005-0000-0000-00006E8F0000}"/>
    <cellStyle name="Normal 86 2" xfId="37018" xr:uid="{00000000-0005-0000-0000-00006F8F0000}"/>
    <cellStyle name="Normal 86 3" xfId="37019" xr:uid="{00000000-0005-0000-0000-0000708F0000}"/>
    <cellStyle name="Normal 87" xfId="1663" xr:uid="{00000000-0005-0000-0000-0000718F0000}"/>
    <cellStyle name="Normal 88" xfId="1664" xr:uid="{00000000-0005-0000-0000-0000728F0000}"/>
    <cellStyle name="Normal 89" xfId="1665" xr:uid="{00000000-0005-0000-0000-0000738F0000}"/>
    <cellStyle name="Normal 89 2" xfId="37020" xr:uid="{00000000-0005-0000-0000-0000748F0000}"/>
    <cellStyle name="Normal 89 3" xfId="37021" xr:uid="{00000000-0005-0000-0000-0000758F0000}"/>
    <cellStyle name="Normal 9" xfId="524" xr:uid="{00000000-0005-0000-0000-0000768F0000}"/>
    <cellStyle name="Normal 9 10" xfId="525" xr:uid="{00000000-0005-0000-0000-0000778F0000}"/>
    <cellStyle name="Normal 9 10 10" xfId="37022" xr:uid="{00000000-0005-0000-0000-0000788F0000}"/>
    <cellStyle name="Normal 9 10 11" xfId="37023" xr:uid="{00000000-0005-0000-0000-0000798F0000}"/>
    <cellStyle name="Normal 9 10 12" xfId="37024" xr:uid="{00000000-0005-0000-0000-00007A8F0000}"/>
    <cellStyle name="Normal 9 10 2" xfId="37025" xr:uid="{00000000-0005-0000-0000-00007B8F0000}"/>
    <cellStyle name="Normal 9 10 2 10" xfId="37026" xr:uid="{00000000-0005-0000-0000-00007C8F0000}"/>
    <cellStyle name="Normal 9 10 2 2" xfId="37027" xr:uid="{00000000-0005-0000-0000-00007D8F0000}"/>
    <cellStyle name="Normal 9 10 2 2 2" xfId="37028" xr:uid="{00000000-0005-0000-0000-00007E8F0000}"/>
    <cellStyle name="Normal 9 10 2 2 2 2" xfId="37029" xr:uid="{00000000-0005-0000-0000-00007F8F0000}"/>
    <cellStyle name="Normal 9 10 2 2 2 2 2" xfId="37030" xr:uid="{00000000-0005-0000-0000-0000808F0000}"/>
    <cellStyle name="Normal 9 10 2 2 2 2 3" xfId="37031" xr:uid="{00000000-0005-0000-0000-0000818F0000}"/>
    <cellStyle name="Normal 9 10 2 2 2 3" xfId="37032" xr:uid="{00000000-0005-0000-0000-0000828F0000}"/>
    <cellStyle name="Normal 9 10 2 2 3" xfId="37033" xr:uid="{00000000-0005-0000-0000-0000838F0000}"/>
    <cellStyle name="Normal 9 10 2 2 3 2" xfId="37034" xr:uid="{00000000-0005-0000-0000-0000848F0000}"/>
    <cellStyle name="Normal 9 10 2 2 3 3" xfId="37035" xr:uid="{00000000-0005-0000-0000-0000858F0000}"/>
    <cellStyle name="Normal 9 10 2 2 4" xfId="37036" xr:uid="{00000000-0005-0000-0000-0000868F0000}"/>
    <cellStyle name="Normal 9 10 2 2 5" xfId="37037" xr:uid="{00000000-0005-0000-0000-0000878F0000}"/>
    <cellStyle name="Normal 9 10 2 2 6" xfId="37038" xr:uid="{00000000-0005-0000-0000-0000888F0000}"/>
    <cellStyle name="Normal 9 10 2 3" xfId="37039" xr:uid="{00000000-0005-0000-0000-0000898F0000}"/>
    <cellStyle name="Normal 9 10 2 3 2" xfId="37040" xr:uid="{00000000-0005-0000-0000-00008A8F0000}"/>
    <cellStyle name="Normal 9 10 2 3 2 2" xfId="37041" xr:uid="{00000000-0005-0000-0000-00008B8F0000}"/>
    <cellStyle name="Normal 9 10 2 3 2 3" xfId="37042" xr:uid="{00000000-0005-0000-0000-00008C8F0000}"/>
    <cellStyle name="Normal 9 10 2 3 3" xfId="37043" xr:uid="{00000000-0005-0000-0000-00008D8F0000}"/>
    <cellStyle name="Normal 9 10 2 4" xfId="37044" xr:uid="{00000000-0005-0000-0000-00008E8F0000}"/>
    <cellStyle name="Normal 9 10 2 4 2" xfId="37045" xr:uid="{00000000-0005-0000-0000-00008F8F0000}"/>
    <cellStyle name="Normal 9 10 2 4 3" xfId="37046" xr:uid="{00000000-0005-0000-0000-0000908F0000}"/>
    <cellStyle name="Normal 9 10 2 5" xfId="37047" xr:uid="{00000000-0005-0000-0000-0000918F0000}"/>
    <cellStyle name="Normal 9 10 2 5 2" xfId="37048" xr:uid="{00000000-0005-0000-0000-0000928F0000}"/>
    <cellStyle name="Normal 9 10 2 6" xfId="37049" xr:uid="{00000000-0005-0000-0000-0000938F0000}"/>
    <cellStyle name="Normal 9 10 2 7" xfId="37050" xr:uid="{00000000-0005-0000-0000-0000948F0000}"/>
    <cellStyle name="Normal 9 10 2 8" xfId="37051" xr:uid="{00000000-0005-0000-0000-0000958F0000}"/>
    <cellStyle name="Normal 9 10 2 9" xfId="37052" xr:uid="{00000000-0005-0000-0000-0000968F0000}"/>
    <cellStyle name="Normal 9 10 2_Age_Gender" xfId="37053" xr:uid="{00000000-0005-0000-0000-0000978F0000}"/>
    <cellStyle name="Normal 9 10 3" xfId="37054" xr:uid="{00000000-0005-0000-0000-0000988F0000}"/>
    <cellStyle name="Normal 9 10 3 2" xfId="37055" xr:uid="{00000000-0005-0000-0000-0000998F0000}"/>
    <cellStyle name="Normal 9 10 3 2 2" xfId="37056" xr:uid="{00000000-0005-0000-0000-00009A8F0000}"/>
    <cellStyle name="Normal 9 10 3 2 2 2" xfId="37057" xr:uid="{00000000-0005-0000-0000-00009B8F0000}"/>
    <cellStyle name="Normal 9 10 3 2 2 3" xfId="37058" xr:uid="{00000000-0005-0000-0000-00009C8F0000}"/>
    <cellStyle name="Normal 9 10 3 2 3" xfId="37059" xr:uid="{00000000-0005-0000-0000-00009D8F0000}"/>
    <cellStyle name="Normal 9 10 3 3" xfId="37060" xr:uid="{00000000-0005-0000-0000-00009E8F0000}"/>
    <cellStyle name="Normal 9 10 3 3 2" xfId="37061" xr:uid="{00000000-0005-0000-0000-00009F8F0000}"/>
    <cellStyle name="Normal 9 10 3 3 3" xfId="37062" xr:uid="{00000000-0005-0000-0000-0000A08F0000}"/>
    <cellStyle name="Normal 9 10 3 4" xfId="37063" xr:uid="{00000000-0005-0000-0000-0000A18F0000}"/>
    <cellStyle name="Normal 9 10 3 5" xfId="37064" xr:uid="{00000000-0005-0000-0000-0000A28F0000}"/>
    <cellStyle name="Normal 9 10 3 6" xfId="37065" xr:uid="{00000000-0005-0000-0000-0000A38F0000}"/>
    <cellStyle name="Normal 9 10 4" xfId="37066" xr:uid="{00000000-0005-0000-0000-0000A48F0000}"/>
    <cellStyle name="Normal 9 10 4 2" xfId="37067" xr:uid="{00000000-0005-0000-0000-0000A58F0000}"/>
    <cellStyle name="Normal 9 10 4 2 2" xfId="37068" xr:uid="{00000000-0005-0000-0000-0000A68F0000}"/>
    <cellStyle name="Normal 9 10 4 2 3" xfId="37069" xr:uid="{00000000-0005-0000-0000-0000A78F0000}"/>
    <cellStyle name="Normal 9 10 4 3" xfId="37070" xr:uid="{00000000-0005-0000-0000-0000A88F0000}"/>
    <cellStyle name="Normal 9 10 4 4" xfId="37071" xr:uid="{00000000-0005-0000-0000-0000A98F0000}"/>
    <cellStyle name="Normal 9 10 4 5" xfId="37072" xr:uid="{00000000-0005-0000-0000-0000AA8F0000}"/>
    <cellStyle name="Normal 9 10 5" xfId="37073" xr:uid="{00000000-0005-0000-0000-0000AB8F0000}"/>
    <cellStyle name="Normal 9 10 5 2" xfId="37074" xr:uid="{00000000-0005-0000-0000-0000AC8F0000}"/>
    <cellStyle name="Normal 9 10 5 2 2" xfId="37075" xr:uid="{00000000-0005-0000-0000-0000AD8F0000}"/>
    <cellStyle name="Normal 9 10 5 2 3" xfId="37076" xr:uid="{00000000-0005-0000-0000-0000AE8F0000}"/>
    <cellStyle name="Normal 9 10 5 3" xfId="37077" xr:uid="{00000000-0005-0000-0000-0000AF8F0000}"/>
    <cellStyle name="Normal 9 10 6" xfId="37078" xr:uid="{00000000-0005-0000-0000-0000B08F0000}"/>
    <cellStyle name="Normal 9 10 6 2" xfId="37079" xr:uid="{00000000-0005-0000-0000-0000B18F0000}"/>
    <cellStyle name="Normal 9 10 6 3" xfId="37080" xr:uid="{00000000-0005-0000-0000-0000B28F0000}"/>
    <cellStyle name="Normal 9 10 7" xfId="37081" xr:uid="{00000000-0005-0000-0000-0000B38F0000}"/>
    <cellStyle name="Normal 9 10 7 2" xfId="37082" xr:uid="{00000000-0005-0000-0000-0000B48F0000}"/>
    <cellStyle name="Normal 9 10 8" xfId="37083" xr:uid="{00000000-0005-0000-0000-0000B58F0000}"/>
    <cellStyle name="Normal 9 10 9" xfId="37084" xr:uid="{00000000-0005-0000-0000-0000B68F0000}"/>
    <cellStyle name="Normal 9 10_Age_Gender" xfId="37085" xr:uid="{00000000-0005-0000-0000-0000B78F0000}"/>
    <cellStyle name="Normal 9 11" xfId="526" xr:uid="{00000000-0005-0000-0000-0000B88F0000}"/>
    <cellStyle name="Normal 9 11 10" xfId="37086" xr:uid="{00000000-0005-0000-0000-0000B98F0000}"/>
    <cellStyle name="Normal 9 11 11" xfId="37087" xr:uid="{00000000-0005-0000-0000-0000BA8F0000}"/>
    <cellStyle name="Normal 9 11 12" xfId="37088" xr:uid="{00000000-0005-0000-0000-0000BB8F0000}"/>
    <cellStyle name="Normal 9 11 2" xfId="37089" xr:uid="{00000000-0005-0000-0000-0000BC8F0000}"/>
    <cellStyle name="Normal 9 11 2 10" xfId="37090" xr:uid="{00000000-0005-0000-0000-0000BD8F0000}"/>
    <cellStyle name="Normal 9 11 2 2" xfId="37091" xr:uid="{00000000-0005-0000-0000-0000BE8F0000}"/>
    <cellStyle name="Normal 9 11 2 2 2" xfId="37092" xr:uid="{00000000-0005-0000-0000-0000BF8F0000}"/>
    <cellStyle name="Normal 9 11 2 2 2 2" xfId="37093" xr:uid="{00000000-0005-0000-0000-0000C08F0000}"/>
    <cellStyle name="Normal 9 11 2 2 2 2 2" xfId="37094" xr:uid="{00000000-0005-0000-0000-0000C18F0000}"/>
    <cellStyle name="Normal 9 11 2 2 2 2 3" xfId="37095" xr:uid="{00000000-0005-0000-0000-0000C28F0000}"/>
    <cellStyle name="Normal 9 11 2 2 2 3" xfId="37096" xr:uid="{00000000-0005-0000-0000-0000C38F0000}"/>
    <cellStyle name="Normal 9 11 2 2 3" xfId="37097" xr:uid="{00000000-0005-0000-0000-0000C48F0000}"/>
    <cellStyle name="Normal 9 11 2 2 3 2" xfId="37098" xr:uid="{00000000-0005-0000-0000-0000C58F0000}"/>
    <cellStyle name="Normal 9 11 2 2 3 3" xfId="37099" xr:uid="{00000000-0005-0000-0000-0000C68F0000}"/>
    <cellStyle name="Normal 9 11 2 2 4" xfId="37100" xr:uid="{00000000-0005-0000-0000-0000C78F0000}"/>
    <cellStyle name="Normal 9 11 2 2 5" xfId="37101" xr:uid="{00000000-0005-0000-0000-0000C88F0000}"/>
    <cellStyle name="Normal 9 11 2 2 6" xfId="37102" xr:uid="{00000000-0005-0000-0000-0000C98F0000}"/>
    <cellStyle name="Normal 9 11 2 3" xfId="37103" xr:uid="{00000000-0005-0000-0000-0000CA8F0000}"/>
    <cellStyle name="Normal 9 11 2 3 2" xfId="37104" xr:uid="{00000000-0005-0000-0000-0000CB8F0000}"/>
    <cellStyle name="Normal 9 11 2 3 2 2" xfId="37105" xr:uid="{00000000-0005-0000-0000-0000CC8F0000}"/>
    <cellStyle name="Normal 9 11 2 3 2 3" xfId="37106" xr:uid="{00000000-0005-0000-0000-0000CD8F0000}"/>
    <cellStyle name="Normal 9 11 2 3 3" xfId="37107" xr:uid="{00000000-0005-0000-0000-0000CE8F0000}"/>
    <cellStyle name="Normal 9 11 2 4" xfId="37108" xr:uid="{00000000-0005-0000-0000-0000CF8F0000}"/>
    <cellStyle name="Normal 9 11 2 4 2" xfId="37109" xr:uid="{00000000-0005-0000-0000-0000D08F0000}"/>
    <cellStyle name="Normal 9 11 2 4 3" xfId="37110" xr:uid="{00000000-0005-0000-0000-0000D18F0000}"/>
    <cellStyle name="Normal 9 11 2 5" xfId="37111" xr:uid="{00000000-0005-0000-0000-0000D28F0000}"/>
    <cellStyle name="Normal 9 11 2 5 2" xfId="37112" xr:uid="{00000000-0005-0000-0000-0000D38F0000}"/>
    <cellStyle name="Normal 9 11 2 6" xfId="37113" xr:uid="{00000000-0005-0000-0000-0000D48F0000}"/>
    <cellStyle name="Normal 9 11 2 7" xfId="37114" xr:uid="{00000000-0005-0000-0000-0000D58F0000}"/>
    <cellStyle name="Normal 9 11 2 8" xfId="37115" xr:uid="{00000000-0005-0000-0000-0000D68F0000}"/>
    <cellStyle name="Normal 9 11 2 9" xfId="37116" xr:uid="{00000000-0005-0000-0000-0000D78F0000}"/>
    <cellStyle name="Normal 9 11 2_Age_Gender" xfId="37117" xr:uid="{00000000-0005-0000-0000-0000D88F0000}"/>
    <cellStyle name="Normal 9 11 3" xfId="37118" xr:uid="{00000000-0005-0000-0000-0000D98F0000}"/>
    <cellStyle name="Normal 9 11 3 2" xfId="37119" xr:uid="{00000000-0005-0000-0000-0000DA8F0000}"/>
    <cellStyle name="Normal 9 11 3 2 2" xfId="37120" xr:uid="{00000000-0005-0000-0000-0000DB8F0000}"/>
    <cellStyle name="Normal 9 11 3 2 2 2" xfId="37121" xr:uid="{00000000-0005-0000-0000-0000DC8F0000}"/>
    <cellStyle name="Normal 9 11 3 2 2 3" xfId="37122" xr:uid="{00000000-0005-0000-0000-0000DD8F0000}"/>
    <cellStyle name="Normal 9 11 3 2 3" xfId="37123" xr:uid="{00000000-0005-0000-0000-0000DE8F0000}"/>
    <cellStyle name="Normal 9 11 3 3" xfId="37124" xr:uid="{00000000-0005-0000-0000-0000DF8F0000}"/>
    <cellStyle name="Normal 9 11 3 3 2" xfId="37125" xr:uid="{00000000-0005-0000-0000-0000E08F0000}"/>
    <cellStyle name="Normal 9 11 3 3 3" xfId="37126" xr:uid="{00000000-0005-0000-0000-0000E18F0000}"/>
    <cellStyle name="Normal 9 11 3 4" xfId="37127" xr:uid="{00000000-0005-0000-0000-0000E28F0000}"/>
    <cellStyle name="Normal 9 11 3 5" xfId="37128" xr:uid="{00000000-0005-0000-0000-0000E38F0000}"/>
    <cellStyle name="Normal 9 11 3 6" xfId="37129" xr:uid="{00000000-0005-0000-0000-0000E48F0000}"/>
    <cellStyle name="Normal 9 11 4" xfId="37130" xr:uid="{00000000-0005-0000-0000-0000E58F0000}"/>
    <cellStyle name="Normal 9 11 4 2" xfId="37131" xr:uid="{00000000-0005-0000-0000-0000E68F0000}"/>
    <cellStyle name="Normal 9 11 4 2 2" xfId="37132" xr:uid="{00000000-0005-0000-0000-0000E78F0000}"/>
    <cellStyle name="Normal 9 11 4 2 3" xfId="37133" xr:uid="{00000000-0005-0000-0000-0000E88F0000}"/>
    <cellStyle name="Normal 9 11 4 3" xfId="37134" xr:uid="{00000000-0005-0000-0000-0000E98F0000}"/>
    <cellStyle name="Normal 9 11 4 4" xfId="37135" xr:uid="{00000000-0005-0000-0000-0000EA8F0000}"/>
    <cellStyle name="Normal 9 11 4 5" xfId="37136" xr:uid="{00000000-0005-0000-0000-0000EB8F0000}"/>
    <cellStyle name="Normal 9 11 5" xfId="37137" xr:uid="{00000000-0005-0000-0000-0000EC8F0000}"/>
    <cellStyle name="Normal 9 11 5 2" xfId="37138" xr:uid="{00000000-0005-0000-0000-0000ED8F0000}"/>
    <cellStyle name="Normal 9 11 5 2 2" xfId="37139" xr:uid="{00000000-0005-0000-0000-0000EE8F0000}"/>
    <cellStyle name="Normal 9 11 5 2 3" xfId="37140" xr:uid="{00000000-0005-0000-0000-0000EF8F0000}"/>
    <cellStyle name="Normal 9 11 5 3" xfId="37141" xr:uid="{00000000-0005-0000-0000-0000F08F0000}"/>
    <cellStyle name="Normal 9 11 6" xfId="37142" xr:uid="{00000000-0005-0000-0000-0000F18F0000}"/>
    <cellStyle name="Normal 9 11 6 2" xfId="37143" xr:uid="{00000000-0005-0000-0000-0000F28F0000}"/>
    <cellStyle name="Normal 9 11 6 3" xfId="37144" xr:uid="{00000000-0005-0000-0000-0000F38F0000}"/>
    <cellStyle name="Normal 9 11 7" xfId="37145" xr:uid="{00000000-0005-0000-0000-0000F48F0000}"/>
    <cellStyle name="Normal 9 11 7 2" xfId="37146" xr:uid="{00000000-0005-0000-0000-0000F58F0000}"/>
    <cellStyle name="Normal 9 11 8" xfId="37147" xr:uid="{00000000-0005-0000-0000-0000F68F0000}"/>
    <cellStyle name="Normal 9 11 9" xfId="37148" xr:uid="{00000000-0005-0000-0000-0000F78F0000}"/>
    <cellStyle name="Normal 9 11_Age_Gender" xfId="37149" xr:uid="{00000000-0005-0000-0000-0000F88F0000}"/>
    <cellStyle name="Normal 9 12" xfId="527" xr:uid="{00000000-0005-0000-0000-0000F98F0000}"/>
    <cellStyle name="Normal 9 12 10" xfId="37150" xr:uid="{00000000-0005-0000-0000-0000FA8F0000}"/>
    <cellStyle name="Normal 9 12 11" xfId="37151" xr:uid="{00000000-0005-0000-0000-0000FB8F0000}"/>
    <cellStyle name="Normal 9 12 12" xfId="37152" xr:uid="{00000000-0005-0000-0000-0000FC8F0000}"/>
    <cellStyle name="Normal 9 12 2" xfId="37153" xr:uid="{00000000-0005-0000-0000-0000FD8F0000}"/>
    <cellStyle name="Normal 9 12 2 10" xfId="37154" xr:uid="{00000000-0005-0000-0000-0000FE8F0000}"/>
    <cellStyle name="Normal 9 12 2 2" xfId="37155" xr:uid="{00000000-0005-0000-0000-0000FF8F0000}"/>
    <cellStyle name="Normal 9 12 2 2 2" xfId="37156" xr:uid="{00000000-0005-0000-0000-000000900000}"/>
    <cellStyle name="Normal 9 12 2 2 2 2" xfId="37157" xr:uid="{00000000-0005-0000-0000-000001900000}"/>
    <cellStyle name="Normal 9 12 2 2 2 2 2" xfId="37158" xr:uid="{00000000-0005-0000-0000-000002900000}"/>
    <cellStyle name="Normal 9 12 2 2 2 2 3" xfId="37159" xr:uid="{00000000-0005-0000-0000-000003900000}"/>
    <cellStyle name="Normal 9 12 2 2 2 3" xfId="37160" xr:uid="{00000000-0005-0000-0000-000004900000}"/>
    <cellStyle name="Normal 9 12 2 2 3" xfId="37161" xr:uid="{00000000-0005-0000-0000-000005900000}"/>
    <cellStyle name="Normal 9 12 2 2 3 2" xfId="37162" xr:uid="{00000000-0005-0000-0000-000006900000}"/>
    <cellStyle name="Normal 9 12 2 2 3 3" xfId="37163" xr:uid="{00000000-0005-0000-0000-000007900000}"/>
    <cellStyle name="Normal 9 12 2 2 4" xfId="37164" xr:uid="{00000000-0005-0000-0000-000008900000}"/>
    <cellStyle name="Normal 9 12 2 2 5" xfId="37165" xr:uid="{00000000-0005-0000-0000-000009900000}"/>
    <cellStyle name="Normal 9 12 2 2 6" xfId="37166" xr:uid="{00000000-0005-0000-0000-00000A900000}"/>
    <cellStyle name="Normal 9 12 2 3" xfId="37167" xr:uid="{00000000-0005-0000-0000-00000B900000}"/>
    <cellStyle name="Normal 9 12 2 3 2" xfId="37168" xr:uid="{00000000-0005-0000-0000-00000C900000}"/>
    <cellStyle name="Normal 9 12 2 3 2 2" xfId="37169" xr:uid="{00000000-0005-0000-0000-00000D900000}"/>
    <cellStyle name="Normal 9 12 2 3 2 3" xfId="37170" xr:uid="{00000000-0005-0000-0000-00000E900000}"/>
    <cellStyle name="Normal 9 12 2 3 3" xfId="37171" xr:uid="{00000000-0005-0000-0000-00000F900000}"/>
    <cellStyle name="Normal 9 12 2 4" xfId="37172" xr:uid="{00000000-0005-0000-0000-000010900000}"/>
    <cellStyle name="Normal 9 12 2 4 2" xfId="37173" xr:uid="{00000000-0005-0000-0000-000011900000}"/>
    <cellStyle name="Normal 9 12 2 4 3" xfId="37174" xr:uid="{00000000-0005-0000-0000-000012900000}"/>
    <cellStyle name="Normal 9 12 2 5" xfId="37175" xr:uid="{00000000-0005-0000-0000-000013900000}"/>
    <cellStyle name="Normal 9 12 2 5 2" xfId="37176" xr:uid="{00000000-0005-0000-0000-000014900000}"/>
    <cellStyle name="Normal 9 12 2 6" xfId="37177" xr:uid="{00000000-0005-0000-0000-000015900000}"/>
    <cellStyle name="Normal 9 12 2 7" xfId="37178" xr:uid="{00000000-0005-0000-0000-000016900000}"/>
    <cellStyle name="Normal 9 12 2 8" xfId="37179" xr:uid="{00000000-0005-0000-0000-000017900000}"/>
    <cellStyle name="Normal 9 12 2 9" xfId="37180" xr:uid="{00000000-0005-0000-0000-000018900000}"/>
    <cellStyle name="Normal 9 12 2_Age_Gender" xfId="37181" xr:uid="{00000000-0005-0000-0000-000019900000}"/>
    <cellStyle name="Normal 9 12 3" xfId="37182" xr:uid="{00000000-0005-0000-0000-00001A900000}"/>
    <cellStyle name="Normal 9 12 3 2" xfId="37183" xr:uid="{00000000-0005-0000-0000-00001B900000}"/>
    <cellStyle name="Normal 9 12 3 2 2" xfId="37184" xr:uid="{00000000-0005-0000-0000-00001C900000}"/>
    <cellStyle name="Normal 9 12 3 2 2 2" xfId="37185" xr:uid="{00000000-0005-0000-0000-00001D900000}"/>
    <cellStyle name="Normal 9 12 3 2 2 3" xfId="37186" xr:uid="{00000000-0005-0000-0000-00001E900000}"/>
    <cellStyle name="Normal 9 12 3 2 3" xfId="37187" xr:uid="{00000000-0005-0000-0000-00001F900000}"/>
    <cellStyle name="Normal 9 12 3 3" xfId="37188" xr:uid="{00000000-0005-0000-0000-000020900000}"/>
    <cellStyle name="Normal 9 12 3 3 2" xfId="37189" xr:uid="{00000000-0005-0000-0000-000021900000}"/>
    <cellStyle name="Normal 9 12 3 3 3" xfId="37190" xr:uid="{00000000-0005-0000-0000-000022900000}"/>
    <cellStyle name="Normal 9 12 3 4" xfId="37191" xr:uid="{00000000-0005-0000-0000-000023900000}"/>
    <cellStyle name="Normal 9 12 3 5" xfId="37192" xr:uid="{00000000-0005-0000-0000-000024900000}"/>
    <cellStyle name="Normal 9 12 3 6" xfId="37193" xr:uid="{00000000-0005-0000-0000-000025900000}"/>
    <cellStyle name="Normal 9 12 4" xfId="37194" xr:uid="{00000000-0005-0000-0000-000026900000}"/>
    <cellStyle name="Normal 9 12 4 2" xfId="37195" xr:uid="{00000000-0005-0000-0000-000027900000}"/>
    <cellStyle name="Normal 9 12 4 2 2" xfId="37196" xr:uid="{00000000-0005-0000-0000-000028900000}"/>
    <cellStyle name="Normal 9 12 4 2 3" xfId="37197" xr:uid="{00000000-0005-0000-0000-000029900000}"/>
    <cellStyle name="Normal 9 12 4 3" xfId="37198" xr:uid="{00000000-0005-0000-0000-00002A900000}"/>
    <cellStyle name="Normal 9 12 4 4" xfId="37199" xr:uid="{00000000-0005-0000-0000-00002B900000}"/>
    <cellStyle name="Normal 9 12 4 5" xfId="37200" xr:uid="{00000000-0005-0000-0000-00002C900000}"/>
    <cellStyle name="Normal 9 12 5" xfId="37201" xr:uid="{00000000-0005-0000-0000-00002D900000}"/>
    <cellStyle name="Normal 9 12 5 2" xfId="37202" xr:uid="{00000000-0005-0000-0000-00002E900000}"/>
    <cellStyle name="Normal 9 12 5 2 2" xfId="37203" xr:uid="{00000000-0005-0000-0000-00002F900000}"/>
    <cellStyle name="Normal 9 12 5 2 3" xfId="37204" xr:uid="{00000000-0005-0000-0000-000030900000}"/>
    <cellStyle name="Normal 9 12 5 3" xfId="37205" xr:uid="{00000000-0005-0000-0000-000031900000}"/>
    <cellStyle name="Normal 9 12 6" xfId="37206" xr:uid="{00000000-0005-0000-0000-000032900000}"/>
    <cellStyle name="Normal 9 12 6 2" xfId="37207" xr:uid="{00000000-0005-0000-0000-000033900000}"/>
    <cellStyle name="Normal 9 12 6 3" xfId="37208" xr:uid="{00000000-0005-0000-0000-000034900000}"/>
    <cellStyle name="Normal 9 12 7" xfId="37209" xr:uid="{00000000-0005-0000-0000-000035900000}"/>
    <cellStyle name="Normal 9 12 7 2" xfId="37210" xr:uid="{00000000-0005-0000-0000-000036900000}"/>
    <cellStyle name="Normal 9 12 8" xfId="37211" xr:uid="{00000000-0005-0000-0000-000037900000}"/>
    <cellStyle name="Normal 9 12 9" xfId="37212" xr:uid="{00000000-0005-0000-0000-000038900000}"/>
    <cellStyle name="Normal 9 12_Age_Gender" xfId="37213" xr:uid="{00000000-0005-0000-0000-000039900000}"/>
    <cellStyle name="Normal 9 13" xfId="528" xr:uid="{00000000-0005-0000-0000-00003A900000}"/>
    <cellStyle name="Normal 9 13 10" xfId="37214" xr:uid="{00000000-0005-0000-0000-00003B900000}"/>
    <cellStyle name="Normal 9 13 11" xfId="37215" xr:uid="{00000000-0005-0000-0000-00003C900000}"/>
    <cellStyle name="Normal 9 13 12" xfId="37216" xr:uid="{00000000-0005-0000-0000-00003D900000}"/>
    <cellStyle name="Normal 9 13 2" xfId="37217" xr:uid="{00000000-0005-0000-0000-00003E900000}"/>
    <cellStyle name="Normal 9 13 2 10" xfId="37218" xr:uid="{00000000-0005-0000-0000-00003F900000}"/>
    <cellStyle name="Normal 9 13 2 2" xfId="37219" xr:uid="{00000000-0005-0000-0000-000040900000}"/>
    <cellStyle name="Normal 9 13 2 2 2" xfId="37220" xr:uid="{00000000-0005-0000-0000-000041900000}"/>
    <cellStyle name="Normal 9 13 2 2 2 2" xfId="37221" xr:uid="{00000000-0005-0000-0000-000042900000}"/>
    <cellStyle name="Normal 9 13 2 2 2 2 2" xfId="37222" xr:uid="{00000000-0005-0000-0000-000043900000}"/>
    <cellStyle name="Normal 9 13 2 2 2 2 3" xfId="37223" xr:uid="{00000000-0005-0000-0000-000044900000}"/>
    <cellStyle name="Normal 9 13 2 2 2 3" xfId="37224" xr:uid="{00000000-0005-0000-0000-000045900000}"/>
    <cellStyle name="Normal 9 13 2 2 3" xfId="37225" xr:uid="{00000000-0005-0000-0000-000046900000}"/>
    <cellStyle name="Normal 9 13 2 2 3 2" xfId="37226" xr:uid="{00000000-0005-0000-0000-000047900000}"/>
    <cellStyle name="Normal 9 13 2 2 3 3" xfId="37227" xr:uid="{00000000-0005-0000-0000-000048900000}"/>
    <cellStyle name="Normal 9 13 2 2 4" xfId="37228" xr:uid="{00000000-0005-0000-0000-000049900000}"/>
    <cellStyle name="Normal 9 13 2 2 5" xfId="37229" xr:uid="{00000000-0005-0000-0000-00004A900000}"/>
    <cellStyle name="Normal 9 13 2 2 6" xfId="37230" xr:uid="{00000000-0005-0000-0000-00004B900000}"/>
    <cellStyle name="Normal 9 13 2 3" xfId="37231" xr:uid="{00000000-0005-0000-0000-00004C900000}"/>
    <cellStyle name="Normal 9 13 2 3 2" xfId="37232" xr:uid="{00000000-0005-0000-0000-00004D900000}"/>
    <cellStyle name="Normal 9 13 2 3 2 2" xfId="37233" xr:uid="{00000000-0005-0000-0000-00004E900000}"/>
    <cellStyle name="Normal 9 13 2 3 2 3" xfId="37234" xr:uid="{00000000-0005-0000-0000-00004F900000}"/>
    <cellStyle name="Normal 9 13 2 3 3" xfId="37235" xr:uid="{00000000-0005-0000-0000-000050900000}"/>
    <cellStyle name="Normal 9 13 2 4" xfId="37236" xr:uid="{00000000-0005-0000-0000-000051900000}"/>
    <cellStyle name="Normal 9 13 2 4 2" xfId="37237" xr:uid="{00000000-0005-0000-0000-000052900000}"/>
    <cellStyle name="Normal 9 13 2 4 3" xfId="37238" xr:uid="{00000000-0005-0000-0000-000053900000}"/>
    <cellStyle name="Normal 9 13 2 5" xfId="37239" xr:uid="{00000000-0005-0000-0000-000054900000}"/>
    <cellStyle name="Normal 9 13 2 5 2" xfId="37240" xr:uid="{00000000-0005-0000-0000-000055900000}"/>
    <cellStyle name="Normal 9 13 2 6" xfId="37241" xr:uid="{00000000-0005-0000-0000-000056900000}"/>
    <cellStyle name="Normal 9 13 2 7" xfId="37242" xr:uid="{00000000-0005-0000-0000-000057900000}"/>
    <cellStyle name="Normal 9 13 2 8" xfId="37243" xr:uid="{00000000-0005-0000-0000-000058900000}"/>
    <cellStyle name="Normal 9 13 2 9" xfId="37244" xr:uid="{00000000-0005-0000-0000-000059900000}"/>
    <cellStyle name="Normal 9 13 2_Age_Gender" xfId="37245" xr:uid="{00000000-0005-0000-0000-00005A900000}"/>
    <cellStyle name="Normal 9 13 3" xfId="37246" xr:uid="{00000000-0005-0000-0000-00005B900000}"/>
    <cellStyle name="Normal 9 13 3 2" xfId="37247" xr:uid="{00000000-0005-0000-0000-00005C900000}"/>
    <cellStyle name="Normal 9 13 3 2 2" xfId="37248" xr:uid="{00000000-0005-0000-0000-00005D900000}"/>
    <cellStyle name="Normal 9 13 3 2 2 2" xfId="37249" xr:uid="{00000000-0005-0000-0000-00005E900000}"/>
    <cellStyle name="Normal 9 13 3 2 2 3" xfId="37250" xr:uid="{00000000-0005-0000-0000-00005F900000}"/>
    <cellStyle name="Normal 9 13 3 2 3" xfId="37251" xr:uid="{00000000-0005-0000-0000-000060900000}"/>
    <cellStyle name="Normal 9 13 3 3" xfId="37252" xr:uid="{00000000-0005-0000-0000-000061900000}"/>
    <cellStyle name="Normal 9 13 3 3 2" xfId="37253" xr:uid="{00000000-0005-0000-0000-000062900000}"/>
    <cellStyle name="Normal 9 13 3 3 3" xfId="37254" xr:uid="{00000000-0005-0000-0000-000063900000}"/>
    <cellStyle name="Normal 9 13 3 4" xfId="37255" xr:uid="{00000000-0005-0000-0000-000064900000}"/>
    <cellStyle name="Normal 9 13 3 5" xfId="37256" xr:uid="{00000000-0005-0000-0000-000065900000}"/>
    <cellStyle name="Normal 9 13 3 6" xfId="37257" xr:uid="{00000000-0005-0000-0000-000066900000}"/>
    <cellStyle name="Normal 9 13 4" xfId="37258" xr:uid="{00000000-0005-0000-0000-000067900000}"/>
    <cellStyle name="Normal 9 13 4 2" xfId="37259" xr:uid="{00000000-0005-0000-0000-000068900000}"/>
    <cellStyle name="Normal 9 13 4 2 2" xfId="37260" xr:uid="{00000000-0005-0000-0000-000069900000}"/>
    <cellStyle name="Normal 9 13 4 2 3" xfId="37261" xr:uid="{00000000-0005-0000-0000-00006A900000}"/>
    <cellStyle name="Normal 9 13 4 3" xfId="37262" xr:uid="{00000000-0005-0000-0000-00006B900000}"/>
    <cellStyle name="Normal 9 13 4 4" xfId="37263" xr:uid="{00000000-0005-0000-0000-00006C900000}"/>
    <cellStyle name="Normal 9 13 4 5" xfId="37264" xr:uid="{00000000-0005-0000-0000-00006D900000}"/>
    <cellStyle name="Normal 9 13 5" xfId="37265" xr:uid="{00000000-0005-0000-0000-00006E900000}"/>
    <cellStyle name="Normal 9 13 5 2" xfId="37266" xr:uid="{00000000-0005-0000-0000-00006F900000}"/>
    <cellStyle name="Normal 9 13 5 2 2" xfId="37267" xr:uid="{00000000-0005-0000-0000-000070900000}"/>
    <cellStyle name="Normal 9 13 5 2 3" xfId="37268" xr:uid="{00000000-0005-0000-0000-000071900000}"/>
    <cellStyle name="Normal 9 13 5 3" xfId="37269" xr:uid="{00000000-0005-0000-0000-000072900000}"/>
    <cellStyle name="Normal 9 13 6" xfId="37270" xr:uid="{00000000-0005-0000-0000-000073900000}"/>
    <cellStyle name="Normal 9 13 6 2" xfId="37271" xr:uid="{00000000-0005-0000-0000-000074900000}"/>
    <cellStyle name="Normal 9 13 6 3" xfId="37272" xr:uid="{00000000-0005-0000-0000-000075900000}"/>
    <cellStyle name="Normal 9 13 7" xfId="37273" xr:uid="{00000000-0005-0000-0000-000076900000}"/>
    <cellStyle name="Normal 9 13 7 2" xfId="37274" xr:uid="{00000000-0005-0000-0000-000077900000}"/>
    <cellStyle name="Normal 9 13 8" xfId="37275" xr:uid="{00000000-0005-0000-0000-000078900000}"/>
    <cellStyle name="Normal 9 13 9" xfId="37276" xr:uid="{00000000-0005-0000-0000-000079900000}"/>
    <cellStyle name="Normal 9 13_Age_Gender" xfId="37277" xr:uid="{00000000-0005-0000-0000-00007A900000}"/>
    <cellStyle name="Normal 9 14" xfId="529" xr:uid="{00000000-0005-0000-0000-00007B900000}"/>
    <cellStyle name="Normal 9 14 10" xfId="37278" xr:uid="{00000000-0005-0000-0000-00007C900000}"/>
    <cellStyle name="Normal 9 14 11" xfId="37279" xr:uid="{00000000-0005-0000-0000-00007D900000}"/>
    <cellStyle name="Normal 9 14 12" xfId="37280" xr:uid="{00000000-0005-0000-0000-00007E900000}"/>
    <cellStyle name="Normal 9 14 2" xfId="37281" xr:uid="{00000000-0005-0000-0000-00007F900000}"/>
    <cellStyle name="Normal 9 14 2 10" xfId="37282" xr:uid="{00000000-0005-0000-0000-000080900000}"/>
    <cellStyle name="Normal 9 14 2 2" xfId="37283" xr:uid="{00000000-0005-0000-0000-000081900000}"/>
    <cellStyle name="Normal 9 14 2 2 2" xfId="37284" xr:uid="{00000000-0005-0000-0000-000082900000}"/>
    <cellStyle name="Normal 9 14 2 2 2 2" xfId="37285" xr:uid="{00000000-0005-0000-0000-000083900000}"/>
    <cellStyle name="Normal 9 14 2 2 2 2 2" xfId="37286" xr:uid="{00000000-0005-0000-0000-000084900000}"/>
    <cellStyle name="Normal 9 14 2 2 2 2 3" xfId="37287" xr:uid="{00000000-0005-0000-0000-000085900000}"/>
    <cellStyle name="Normal 9 14 2 2 2 3" xfId="37288" xr:uid="{00000000-0005-0000-0000-000086900000}"/>
    <cellStyle name="Normal 9 14 2 2 3" xfId="37289" xr:uid="{00000000-0005-0000-0000-000087900000}"/>
    <cellStyle name="Normal 9 14 2 2 3 2" xfId="37290" xr:uid="{00000000-0005-0000-0000-000088900000}"/>
    <cellStyle name="Normal 9 14 2 2 3 3" xfId="37291" xr:uid="{00000000-0005-0000-0000-000089900000}"/>
    <cellStyle name="Normal 9 14 2 2 4" xfId="37292" xr:uid="{00000000-0005-0000-0000-00008A900000}"/>
    <cellStyle name="Normal 9 14 2 2 5" xfId="37293" xr:uid="{00000000-0005-0000-0000-00008B900000}"/>
    <cellStyle name="Normal 9 14 2 2 6" xfId="37294" xr:uid="{00000000-0005-0000-0000-00008C900000}"/>
    <cellStyle name="Normal 9 14 2 3" xfId="37295" xr:uid="{00000000-0005-0000-0000-00008D900000}"/>
    <cellStyle name="Normal 9 14 2 3 2" xfId="37296" xr:uid="{00000000-0005-0000-0000-00008E900000}"/>
    <cellStyle name="Normal 9 14 2 3 2 2" xfId="37297" xr:uid="{00000000-0005-0000-0000-00008F900000}"/>
    <cellStyle name="Normal 9 14 2 3 2 3" xfId="37298" xr:uid="{00000000-0005-0000-0000-000090900000}"/>
    <cellStyle name="Normal 9 14 2 3 3" xfId="37299" xr:uid="{00000000-0005-0000-0000-000091900000}"/>
    <cellStyle name="Normal 9 14 2 4" xfId="37300" xr:uid="{00000000-0005-0000-0000-000092900000}"/>
    <cellStyle name="Normal 9 14 2 4 2" xfId="37301" xr:uid="{00000000-0005-0000-0000-000093900000}"/>
    <cellStyle name="Normal 9 14 2 4 3" xfId="37302" xr:uid="{00000000-0005-0000-0000-000094900000}"/>
    <cellStyle name="Normal 9 14 2 5" xfId="37303" xr:uid="{00000000-0005-0000-0000-000095900000}"/>
    <cellStyle name="Normal 9 14 2 5 2" xfId="37304" xr:uid="{00000000-0005-0000-0000-000096900000}"/>
    <cellStyle name="Normal 9 14 2 6" xfId="37305" xr:uid="{00000000-0005-0000-0000-000097900000}"/>
    <cellStyle name="Normal 9 14 2 7" xfId="37306" xr:uid="{00000000-0005-0000-0000-000098900000}"/>
    <cellStyle name="Normal 9 14 2 8" xfId="37307" xr:uid="{00000000-0005-0000-0000-000099900000}"/>
    <cellStyle name="Normal 9 14 2 9" xfId="37308" xr:uid="{00000000-0005-0000-0000-00009A900000}"/>
    <cellStyle name="Normal 9 14 2_Age_Gender" xfId="37309" xr:uid="{00000000-0005-0000-0000-00009B900000}"/>
    <cellStyle name="Normal 9 14 3" xfId="37310" xr:uid="{00000000-0005-0000-0000-00009C900000}"/>
    <cellStyle name="Normal 9 14 3 2" xfId="37311" xr:uid="{00000000-0005-0000-0000-00009D900000}"/>
    <cellStyle name="Normal 9 14 3 2 2" xfId="37312" xr:uid="{00000000-0005-0000-0000-00009E900000}"/>
    <cellStyle name="Normal 9 14 3 2 2 2" xfId="37313" xr:uid="{00000000-0005-0000-0000-00009F900000}"/>
    <cellStyle name="Normal 9 14 3 2 2 3" xfId="37314" xr:uid="{00000000-0005-0000-0000-0000A0900000}"/>
    <cellStyle name="Normal 9 14 3 2 3" xfId="37315" xr:uid="{00000000-0005-0000-0000-0000A1900000}"/>
    <cellStyle name="Normal 9 14 3 3" xfId="37316" xr:uid="{00000000-0005-0000-0000-0000A2900000}"/>
    <cellStyle name="Normal 9 14 3 3 2" xfId="37317" xr:uid="{00000000-0005-0000-0000-0000A3900000}"/>
    <cellStyle name="Normal 9 14 3 3 3" xfId="37318" xr:uid="{00000000-0005-0000-0000-0000A4900000}"/>
    <cellStyle name="Normal 9 14 3 4" xfId="37319" xr:uid="{00000000-0005-0000-0000-0000A5900000}"/>
    <cellStyle name="Normal 9 14 3 5" xfId="37320" xr:uid="{00000000-0005-0000-0000-0000A6900000}"/>
    <cellStyle name="Normal 9 14 3 6" xfId="37321" xr:uid="{00000000-0005-0000-0000-0000A7900000}"/>
    <cellStyle name="Normal 9 14 4" xfId="37322" xr:uid="{00000000-0005-0000-0000-0000A8900000}"/>
    <cellStyle name="Normal 9 14 4 2" xfId="37323" xr:uid="{00000000-0005-0000-0000-0000A9900000}"/>
    <cellStyle name="Normal 9 14 4 2 2" xfId="37324" xr:uid="{00000000-0005-0000-0000-0000AA900000}"/>
    <cellStyle name="Normal 9 14 4 2 3" xfId="37325" xr:uid="{00000000-0005-0000-0000-0000AB900000}"/>
    <cellStyle name="Normal 9 14 4 3" xfId="37326" xr:uid="{00000000-0005-0000-0000-0000AC900000}"/>
    <cellStyle name="Normal 9 14 4 4" xfId="37327" xr:uid="{00000000-0005-0000-0000-0000AD900000}"/>
    <cellStyle name="Normal 9 14 4 5" xfId="37328" xr:uid="{00000000-0005-0000-0000-0000AE900000}"/>
    <cellStyle name="Normal 9 14 5" xfId="37329" xr:uid="{00000000-0005-0000-0000-0000AF900000}"/>
    <cellStyle name="Normal 9 14 5 2" xfId="37330" xr:uid="{00000000-0005-0000-0000-0000B0900000}"/>
    <cellStyle name="Normal 9 14 5 2 2" xfId="37331" xr:uid="{00000000-0005-0000-0000-0000B1900000}"/>
    <cellStyle name="Normal 9 14 5 2 3" xfId="37332" xr:uid="{00000000-0005-0000-0000-0000B2900000}"/>
    <cellStyle name="Normal 9 14 5 3" xfId="37333" xr:uid="{00000000-0005-0000-0000-0000B3900000}"/>
    <cellStyle name="Normal 9 14 6" xfId="37334" xr:uid="{00000000-0005-0000-0000-0000B4900000}"/>
    <cellStyle name="Normal 9 14 6 2" xfId="37335" xr:uid="{00000000-0005-0000-0000-0000B5900000}"/>
    <cellStyle name="Normal 9 14 6 3" xfId="37336" xr:uid="{00000000-0005-0000-0000-0000B6900000}"/>
    <cellStyle name="Normal 9 14 7" xfId="37337" xr:uid="{00000000-0005-0000-0000-0000B7900000}"/>
    <cellStyle name="Normal 9 14 7 2" xfId="37338" xr:uid="{00000000-0005-0000-0000-0000B8900000}"/>
    <cellStyle name="Normal 9 14 8" xfId="37339" xr:uid="{00000000-0005-0000-0000-0000B9900000}"/>
    <cellStyle name="Normal 9 14 9" xfId="37340" xr:uid="{00000000-0005-0000-0000-0000BA900000}"/>
    <cellStyle name="Normal 9 14_Age_Gender" xfId="37341" xr:uid="{00000000-0005-0000-0000-0000BB900000}"/>
    <cellStyle name="Normal 9 15" xfId="530" xr:uid="{00000000-0005-0000-0000-0000BC900000}"/>
    <cellStyle name="Normal 9 15 10" xfId="37342" xr:uid="{00000000-0005-0000-0000-0000BD900000}"/>
    <cellStyle name="Normal 9 15 11" xfId="37343" xr:uid="{00000000-0005-0000-0000-0000BE900000}"/>
    <cellStyle name="Normal 9 15 12" xfId="37344" xr:uid="{00000000-0005-0000-0000-0000BF900000}"/>
    <cellStyle name="Normal 9 15 2" xfId="37345" xr:uid="{00000000-0005-0000-0000-0000C0900000}"/>
    <cellStyle name="Normal 9 15 2 10" xfId="37346" xr:uid="{00000000-0005-0000-0000-0000C1900000}"/>
    <cellStyle name="Normal 9 15 2 2" xfId="37347" xr:uid="{00000000-0005-0000-0000-0000C2900000}"/>
    <cellStyle name="Normal 9 15 2 2 2" xfId="37348" xr:uid="{00000000-0005-0000-0000-0000C3900000}"/>
    <cellStyle name="Normal 9 15 2 2 2 2" xfId="37349" xr:uid="{00000000-0005-0000-0000-0000C4900000}"/>
    <cellStyle name="Normal 9 15 2 2 2 2 2" xfId="37350" xr:uid="{00000000-0005-0000-0000-0000C5900000}"/>
    <cellStyle name="Normal 9 15 2 2 2 2 3" xfId="37351" xr:uid="{00000000-0005-0000-0000-0000C6900000}"/>
    <cellStyle name="Normal 9 15 2 2 2 3" xfId="37352" xr:uid="{00000000-0005-0000-0000-0000C7900000}"/>
    <cellStyle name="Normal 9 15 2 2 3" xfId="37353" xr:uid="{00000000-0005-0000-0000-0000C8900000}"/>
    <cellStyle name="Normal 9 15 2 2 3 2" xfId="37354" xr:uid="{00000000-0005-0000-0000-0000C9900000}"/>
    <cellStyle name="Normal 9 15 2 2 3 3" xfId="37355" xr:uid="{00000000-0005-0000-0000-0000CA900000}"/>
    <cellStyle name="Normal 9 15 2 2 4" xfId="37356" xr:uid="{00000000-0005-0000-0000-0000CB900000}"/>
    <cellStyle name="Normal 9 15 2 2 5" xfId="37357" xr:uid="{00000000-0005-0000-0000-0000CC900000}"/>
    <cellStyle name="Normal 9 15 2 2 6" xfId="37358" xr:uid="{00000000-0005-0000-0000-0000CD900000}"/>
    <cellStyle name="Normal 9 15 2 3" xfId="37359" xr:uid="{00000000-0005-0000-0000-0000CE900000}"/>
    <cellStyle name="Normal 9 15 2 3 2" xfId="37360" xr:uid="{00000000-0005-0000-0000-0000CF900000}"/>
    <cellStyle name="Normal 9 15 2 3 2 2" xfId="37361" xr:uid="{00000000-0005-0000-0000-0000D0900000}"/>
    <cellStyle name="Normal 9 15 2 3 2 3" xfId="37362" xr:uid="{00000000-0005-0000-0000-0000D1900000}"/>
    <cellStyle name="Normal 9 15 2 3 3" xfId="37363" xr:uid="{00000000-0005-0000-0000-0000D2900000}"/>
    <cellStyle name="Normal 9 15 2 4" xfId="37364" xr:uid="{00000000-0005-0000-0000-0000D3900000}"/>
    <cellStyle name="Normal 9 15 2 4 2" xfId="37365" xr:uid="{00000000-0005-0000-0000-0000D4900000}"/>
    <cellStyle name="Normal 9 15 2 4 3" xfId="37366" xr:uid="{00000000-0005-0000-0000-0000D5900000}"/>
    <cellStyle name="Normal 9 15 2 5" xfId="37367" xr:uid="{00000000-0005-0000-0000-0000D6900000}"/>
    <cellStyle name="Normal 9 15 2 5 2" xfId="37368" xr:uid="{00000000-0005-0000-0000-0000D7900000}"/>
    <cellStyle name="Normal 9 15 2 6" xfId="37369" xr:uid="{00000000-0005-0000-0000-0000D8900000}"/>
    <cellStyle name="Normal 9 15 2 7" xfId="37370" xr:uid="{00000000-0005-0000-0000-0000D9900000}"/>
    <cellStyle name="Normal 9 15 2 8" xfId="37371" xr:uid="{00000000-0005-0000-0000-0000DA900000}"/>
    <cellStyle name="Normal 9 15 2 9" xfId="37372" xr:uid="{00000000-0005-0000-0000-0000DB900000}"/>
    <cellStyle name="Normal 9 15 2_Age_Gender" xfId="37373" xr:uid="{00000000-0005-0000-0000-0000DC900000}"/>
    <cellStyle name="Normal 9 15 3" xfId="37374" xr:uid="{00000000-0005-0000-0000-0000DD900000}"/>
    <cellStyle name="Normal 9 15 3 2" xfId="37375" xr:uid="{00000000-0005-0000-0000-0000DE900000}"/>
    <cellStyle name="Normal 9 15 3 2 2" xfId="37376" xr:uid="{00000000-0005-0000-0000-0000DF900000}"/>
    <cellStyle name="Normal 9 15 3 2 2 2" xfId="37377" xr:uid="{00000000-0005-0000-0000-0000E0900000}"/>
    <cellStyle name="Normal 9 15 3 2 2 3" xfId="37378" xr:uid="{00000000-0005-0000-0000-0000E1900000}"/>
    <cellStyle name="Normal 9 15 3 2 3" xfId="37379" xr:uid="{00000000-0005-0000-0000-0000E2900000}"/>
    <cellStyle name="Normal 9 15 3 3" xfId="37380" xr:uid="{00000000-0005-0000-0000-0000E3900000}"/>
    <cellStyle name="Normal 9 15 3 3 2" xfId="37381" xr:uid="{00000000-0005-0000-0000-0000E4900000}"/>
    <cellStyle name="Normal 9 15 3 3 3" xfId="37382" xr:uid="{00000000-0005-0000-0000-0000E5900000}"/>
    <cellStyle name="Normal 9 15 3 4" xfId="37383" xr:uid="{00000000-0005-0000-0000-0000E6900000}"/>
    <cellStyle name="Normal 9 15 3 5" xfId="37384" xr:uid="{00000000-0005-0000-0000-0000E7900000}"/>
    <cellStyle name="Normal 9 15 3 6" xfId="37385" xr:uid="{00000000-0005-0000-0000-0000E8900000}"/>
    <cellStyle name="Normal 9 15 4" xfId="37386" xr:uid="{00000000-0005-0000-0000-0000E9900000}"/>
    <cellStyle name="Normal 9 15 4 2" xfId="37387" xr:uid="{00000000-0005-0000-0000-0000EA900000}"/>
    <cellStyle name="Normal 9 15 4 2 2" xfId="37388" xr:uid="{00000000-0005-0000-0000-0000EB900000}"/>
    <cellStyle name="Normal 9 15 4 2 3" xfId="37389" xr:uid="{00000000-0005-0000-0000-0000EC900000}"/>
    <cellStyle name="Normal 9 15 4 3" xfId="37390" xr:uid="{00000000-0005-0000-0000-0000ED900000}"/>
    <cellStyle name="Normal 9 15 4 4" xfId="37391" xr:uid="{00000000-0005-0000-0000-0000EE900000}"/>
    <cellStyle name="Normal 9 15 4 5" xfId="37392" xr:uid="{00000000-0005-0000-0000-0000EF900000}"/>
    <cellStyle name="Normal 9 15 5" xfId="37393" xr:uid="{00000000-0005-0000-0000-0000F0900000}"/>
    <cellStyle name="Normal 9 15 5 2" xfId="37394" xr:uid="{00000000-0005-0000-0000-0000F1900000}"/>
    <cellStyle name="Normal 9 15 5 2 2" xfId="37395" xr:uid="{00000000-0005-0000-0000-0000F2900000}"/>
    <cellStyle name="Normal 9 15 5 2 3" xfId="37396" xr:uid="{00000000-0005-0000-0000-0000F3900000}"/>
    <cellStyle name="Normal 9 15 5 3" xfId="37397" xr:uid="{00000000-0005-0000-0000-0000F4900000}"/>
    <cellStyle name="Normal 9 15 6" xfId="37398" xr:uid="{00000000-0005-0000-0000-0000F5900000}"/>
    <cellStyle name="Normal 9 15 6 2" xfId="37399" xr:uid="{00000000-0005-0000-0000-0000F6900000}"/>
    <cellStyle name="Normal 9 15 6 3" xfId="37400" xr:uid="{00000000-0005-0000-0000-0000F7900000}"/>
    <cellStyle name="Normal 9 15 7" xfId="37401" xr:uid="{00000000-0005-0000-0000-0000F8900000}"/>
    <cellStyle name="Normal 9 15 7 2" xfId="37402" xr:uid="{00000000-0005-0000-0000-0000F9900000}"/>
    <cellStyle name="Normal 9 15 8" xfId="37403" xr:uid="{00000000-0005-0000-0000-0000FA900000}"/>
    <cellStyle name="Normal 9 15 9" xfId="37404" xr:uid="{00000000-0005-0000-0000-0000FB900000}"/>
    <cellStyle name="Normal 9 15_Age_Gender" xfId="37405" xr:uid="{00000000-0005-0000-0000-0000FC900000}"/>
    <cellStyle name="Normal 9 16" xfId="531" xr:uid="{00000000-0005-0000-0000-0000FD900000}"/>
    <cellStyle name="Normal 9 16 2" xfId="37406" xr:uid="{00000000-0005-0000-0000-0000FE900000}"/>
    <cellStyle name="Normal 9 16 2 2" xfId="37407" xr:uid="{00000000-0005-0000-0000-0000FF900000}"/>
    <cellStyle name="Normal 9 16 2 3" xfId="37408" xr:uid="{00000000-0005-0000-0000-000000910000}"/>
    <cellStyle name="Normal 9 16 3" xfId="37409" xr:uid="{00000000-0005-0000-0000-000001910000}"/>
    <cellStyle name="Normal 9 16 3 2" xfId="37410" xr:uid="{00000000-0005-0000-0000-000002910000}"/>
    <cellStyle name="Normal 9 16 4" xfId="37411" xr:uid="{00000000-0005-0000-0000-000003910000}"/>
    <cellStyle name="Normal 9 16 5" xfId="37412" xr:uid="{00000000-0005-0000-0000-000004910000}"/>
    <cellStyle name="Normal 9 16_Age_Gender" xfId="37413" xr:uid="{00000000-0005-0000-0000-000005910000}"/>
    <cellStyle name="Normal 9 17" xfId="37414" xr:uid="{00000000-0005-0000-0000-000006910000}"/>
    <cellStyle name="Normal 9 17 2" xfId="37415" xr:uid="{00000000-0005-0000-0000-000007910000}"/>
    <cellStyle name="Normal 9 17 3" xfId="37416" xr:uid="{00000000-0005-0000-0000-000008910000}"/>
    <cellStyle name="Normal 9 18" xfId="37417" xr:uid="{00000000-0005-0000-0000-000009910000}"/>
    <cellStyle name="Normal 9 18 2" xfId="37418" xr:uid="{00000000-0005-0000-0000-00000A910000}"/>
    <cellStyle name="Normal 9 19" xfId="37419" xr:uid="{00000000-0005-0000-0000-00000B910000}"/>
    <cellStyle name="Normal 9 2" xfId="532" xr:uid="{00000000-0005-0000-0000-00000C910000}"/>
    <cellStyle name="Normal 9 2 10" xfId="37420" xr:uid="{00000000-0005-0000-0000-00000D910000}"/>
    <cellStyle name="Normal 9 2 11" xfId="37421" xr:uid="{00000000-0005-0000-0000-00000E910000}"/>
    <cellStyle name="Normal 9 2 12" xfId="37422" xr:uid="{00000000-0005-0000-0000-00000F910000}"/>
    <cellStyle name="Normal 9 2 2" xfId="1666" xr:uid="{00000000-0005-0000-0000-000010910000}"/>
    <cellStyle name="Normal 9 2 2 2" xfId="1667" xr:uid="{00000000-0005-0000-0000-000011910000}"/>
    <cellStyle name="Normal 9 2 2 2 2" xfId="37423" xr:uid="{00000000-0005-0000-0000-000012910000}"/>
    <cellStyle name="Normal 9 2 2 2 2 2" xfId="37424" xr:uid="{00000000-0005-0000-0000-000013910000}"/>
    <cellStyle name="Normal 9 2 2 2 2 2 2" xfId="37425" xr:uid="{00000000-0005-0000-0000-000014910000}"/>
    <cellStyle name="Normal 9 2 2 2 2 2 3" xfId="37426" xr:uid="{00000000-0005-0000-0000-000015910000}"/>
    <cellStyle name="Normal 9 2 2 2 2 2 4" xfId="37427" xr:uid="{00000000-0005-0000-0000-000016910000}"/>
    <cellStyle name="Normal 9 2 2 2 2 3" xfId="37428" xr:uid="{00000000-0005-0000-0000-000017910000}"/>
    <cellStyle name="Normal 9 2 2 2 2 4" xfId="37429" xr:uid="{00000000-0005-0000-0000-000018910000}"/>
    <cellStyle name="Normal 9 2 2 2 2 5" xfId="37430" xr:uid="{00000000-0005-0000-0000-000019910000}"/>
    <cellStyle name="Normal 9 2 2 2 2 6" xfId="37431" xr:uid="{00000000-0005-0000-0000-00001A910000}"/>
    <cellStyle name="Normal 9 2 2 2 3" xfId="37432" xr:uid="{00000000-0005-0000-0000-00001B910000}"/>
    <cellStyle name="Normal 9 2 2 2 3 2" xfId="37433" xr:uid="{00000000-0005-0000-0000-00001C910000}"/>
    <cellStyle name="Normal 9 2 2 2 3 2 2" xfId="37434" xr:uid="{00000000-0005-0000-0000-00001D910000}"/>
    <cellStyle name="Normal 9 2 2 2 3 3" xfId="37435" xr:uid="{00000000-0005-0000-0000-00001E910000}"/>
    <cellStyle name="Normal 9 2 2 2 3 4" xfId="37436" xr:uid="{00000000-0005-0000-0000-00001F910000}"/>
    <cellStyle name="Normal 9 2 2 2 4" xfId="37437" xr:uid="{00000000-0005-0000-0000-000020910000}"/>
    <cellStyle name="Normal 9 2 2 2 5" xfId="37438" xr:uid="{00000000-0005-0000-0000-000021910000}"/>
    <cellStyle name="Normal 9 2 2 2 6" xfId="37439" xr:uid="{00000000-0005-0000-0000-000022910000}"/>
    <cellStyle name="Normal 9 2 2 2 7" xfId="37440" xr:uid="{00000000-0005-0000-0000-000023910000}"/>
    <cellStyle name="Normal 9 2 2 3" xfId="37441" xr:uid="{00000000-0005-0000-0000-000024910000}"/>
    <cellStyle name="Normal 9 2 2 3 2" xfId="37442" xr:uid="{00000000-0005-0000-0000-000025910000}"/>
    <cellStyle name="Normal 9 2 2 3 2 2" xfId="37443" xr:uid="{00000000-0005-0000-0000-000026910000}"/>
    <cellStyle name="Normal 9 2 2 3 2 3" xfId="37444" xr:uid="{00000000-0005-0000-0000-000027910000}"/>
    <cellStyle name="Normal 9 2 2 3 2 4" xfId="37445" xr:uid="{00000000-0005-0000-0000-000028910000}"/>
    <cellStyle name="Normal 9 2 2 3 3" xfId="37446" xr:uid="{00000000-0005-0000-0000-000029910000}"/>
    <cellStyle name="Normal 9 2 2 3 4" xfId="37447" xr:uid="{00000000-0005-0000-0000-00002A910000}"/>
    <cellStyle name="Normal 9 2 2 3 5" xfId="37448" xr:uid="{00000000-0005-0000-0000-00002B910000}"/>
    <cellStyle name="Normal 9 2 2 3 6" xfId="37449" xr:uid="{00000000-0005-0000-0000-00002C910000}"/>
    <cellStyle name="Normal 9 2 2 4" xfId="37450" xr:uid="{00000000-0005-0000-0000-00002D910000}"/>
    <cellStyle name="Normal 9 2 2 4 2" xfId="37451" xr:uid="{00000000-0005-0000-0000-00002E910000}"/>
    <cellStyle name="Normal 9 2 2 4 2 2" xfId="37452" xr:uid="{00000000-0005-0000-0000-00002F910000}"/>
    <cellStyle name="Normal 9 2 2 4 3" xfId="37453" xr:uid="{00000000-0005-0000-0000-000030910000}"/>
    <cellStyle name="Normal 9 2 2 4 4" xfId="37454" xr:uid="{00000000-0005-0000-0000-000031910000}"/>
    <cellStyle name="Normal 9 2 2 5" xfId="37455" xr:uid="{00000000-0005-0000-0000-000032910000}"/>
    <cellStyle name="Normal 9 2 2 6" xfId="37456" xr:uid="{00000000-0005-0000-0000-000033910000}"/>
    <cellStyle name="Normal 9 2 2 7" xfId="37457" xr:uid="{00000000-0005-0000-0000-000034910000}"/>
    <cellStyle name="Normal 9 2 2 8" xfId="37458" xr:uid="{00000000-0005-0000-0000-000035910000}"/>
    <cellStyle name="Normal 9 2 3" xfId="1668" xr:uid="{00000000-0005-0000-0000-000036910000}"/>
    <cellStyle name="Normal 9 2 3 2" xfId="1669" xr:uid="{00000000-0005-0000-0000-000037910000}"/>
    <cellStyle name="Normal 9 2 3 2 2" xfId="37459" xr:uid="{00000000-0005-0000-0000-000038910000}"/>
    <cellStyle name="Normal 9 2 3 2 2 2" xfId="37460" xr:uid="{00000000-0005-0000-0000-000039910000}"/>
    <cellStyle name="Normal 9 2 3 2 2 2 2" xfId="37461" xr:uid="{00000000-0005-0000-0000-00003A910000}"/>
    <cellStyle name="Normal 9 2 3 2 2 2 3" xfId="37462" xr:uid="{00000000-0005-0000-0000-00003B910000}"/>
    <cellStyle name="Normal 9 2 3 2 2 2 4" xfId="37463" xr:uid="{00000000-0005-0000-0000-00003C910000}"/>
    <cellStyle name="Normal 9 2 3 2 2 3" xfId="37464" xr:uid="{00000000-0005-0000-0000-00003D910000}"/>
    <cellStyle name="Normal 9 2 3 2 2 4" xfId="37465" xr:uid="{00000000-0005-0000-0000-00003E910000}"/>
    <cellStyle name="Normal 9 2 3 2 2 5" xfId="37466" xr:uid="{00000000-0005-0000-0000-00003F910000}"/>
    <cellStyle name="Normal 9 2 3 2 2 6" xfId="37467" xr:uid="{00000000-0005-0000-0000-000040910000}"/>
    <cellStyle name="Normal 9 2 3 2 3" xfId="37468" xr:uid="{00000000-0005-0000-0000-000041910000}"/>
    <cellStyle name="Normal 9 2 3 2 3 2" xfId="37469" xr:uid="{00000000-0005-0000-0000-000042910000}"/>
    <cellStyle name="Normal 9 2 3 2 3 2 2" xfId="37470" xr:uid="{00000000-0005-0000-0000-000043910000}"/>
    <cellStyle name="Normal 9 2 3 2 3 3" xfId="37471" xr:uid="{00000000-0005-0000-0000-000044910000}"/>
    <cellStyle name="Normal 9 2 3 2 3 4" xfId="37472" xr:uid="{00000000-0005-0000-0000-000045910000}"/>
    <cellStyle name="Normal 9 2 3 2 4" xfId="37473" xr:uid="{00000000-0005-0000-0000-000046910000}"/>
    <cellStyle name="Normal 9 2 3 2 5" xfId="37474" xr:uid="{00000000-0005-0000-0000-000047910000}"/>
    <cellStyle name="Normal 9 2 3 2 6" xfId="37475" xr:uid="{00000000-0005-0000-0000-000048910000}"/>
    <cellStyle name="Normal 9 2 3 2 7" xfId="37476" xr:uid="{00000000-0005-0000-0000-000049910000}"/>
    <cellStyle name="Normal 9 2 3 3" xfId="37477" xr:uid="{00000000-0005-0000-0000-00004A910000}"/>
    <cellStyle name="Normal 9 2 3 3 2" xfId="37478" xr:uid="{00000000-0005-0000-0000-00004B910000}"/>
    <cellStyle name="Normal 9 2 3 3 2 2" xfId="37479" xr:uid="{00000000-0005-0000-0000-00004C910000}"/>
    <cellStyle name="Normal 9 2 3 3 2 3" xfId="37480" xr:uid="{00000000-0005-0000-0000-00004D910000}"/>
    <cellStyle name="Normal 9 2 3 3 2 4" xfId="37481" xr:uid="{00000000-0005-0000-0000-00004E910000}"/>
    <cellStyle name="Normal 9 2 3 3 3" xfId="37482" xr:uid="{00000000-0005-0000-0000-00004F910000}"/>
    <cellStyle name="Normal 9 2 3 3 4" xfId="37483" xr:uid="{00000000-0005-0000-0000-000050910000}"/>
    <cellStyle name="Normal 9 2 3 3 5" xfId="37484" xr:uid="{00000000-0005-0000-0000-000051910000}"/>
    <cellStyle name="Normal 9 2 3 3 6" xfId="37485" xr:uid="{00000000-0005-0000-0000-000052910000}"/>
    <cellStyle name="Normal 9 2 3 4" xfId="37486" xr:uid="{00000000-0005-0000-0000-000053910000}"/>
    <cellStyle name="Normal 9 2 3 4 2" xfId="37487" xr:uid="{00000000-0005-0000-0000-000054910000}"/>
    <cellStyle name="Normal 9 2 3 4 2 2" xfId="37488" xr:uid="{00000000-0005-0000-0000-000055910000}"/>
    <cellStyle name="Normal 9 2 3 4 3" xfId="37489" xr:uid="{00000000-0005-0000-0000-000056910000}"/>
    <cellStyle name="Normal 9 2 3 4 4" xfId="37490" xr:uid="{00000000-0005-0000-0000-000057910000}"/>
    <cellStyle name="Normal 9 2 3 5" xfId="37491" xr:uid="{00000000-0005-0000-0000-000058910000}"/>
    <cellStyle name="Normal 9 2 3 6" xfId="37492" xr:uid="{00000000-0005-0000-0000-000059910000}"/>
    <cellStyle name="Normal 9 2 3 7" xfId="37493" xr:uid="{00000000-0005-0000-0000-00005A910000}"/>
    <cellStyle name="Normal 9 2 3 8" xfId="37494" xr:uid="{00000000-0005-0000-0000-00005B910000}"/>
    <cellStyle name="Normal 9 2 4" xfId="1670" xr:uid="{00000000-0005-0000-0000-00005C910000}"/>
    <cellStyle name="Normal 9 2 4 10" xfId="37495" xr:uid="{00000000-0005-0000-0000-00005D910000}"/>
    <cellStyle name="Normal 9 2 4 11" xfId="37496" xr:uid="{00000000-0005-0000-0000-00005E910000}"/>
    <cellStyle name="Normal 9 2 4 12" xfId="37497" xr:uid="{00000000-0005-0000-0000-00005F910000}"/>
    <cellStyle name="Normal 9 2 4 2" xfId="37498" xr:uid="{00000000-0005-0000-0000-000060910000}"/>
    <cellStyle name="Normal 9 2 4 2 10" xfId="37499" xr:uid="{00000000-0005-0000-0000-000061910000}"/>
    <cellStyle name="Normal 9 2 4 2 2" xfId="37500" xr:uid="{00000000-0005-0000-0000-000062910000}"/>
    <cellStyle name="Normal 9 2 4 2 2 2" xfId="37501" xr:uid="{00000000-0005-0000-0000-000063910000}"/>
    <cellStyle name="Normal 9 2 4 2 2 2 2" xfId="37502" xr:uid="{00000000-0005-0000-0000-000064910000}"/>
    <cellStyle name="Normal 9 2 4 2 2 2 2 2" xfId="37503" xr:uid="{00000000-0005-0000-0000-000065910000}"/>
    <cellStyle name="Normal 9 2 4 2 2 2 2 3" xfId="37504" xr:uid="{00000000-0005-0000-0000-000066910000}"/>
    <cellStyle name="Normal 9 2 4 2 2 2 3" xfId="37505" xr:uid="{00000000-0005-0000-0000-000067910000}"/>
    <cellStyle name="Normal 9 2 4 2 2 3" xfId="37506" xr:uid="{00000000-0005-0000-0000-000068910000}"/>
    <cellStyle name="Normal 9 2 4 2 2 3 2" xfId="37507" xr:uid="{00000000-0005-0000-0000-000069910000}"/>
    <cellStyle name="Normal 9 2 4 2 2 3 3" xfId="37508" xr:uid="{00000000-0005-0000-0000-00006A910000}"/>
    <cellStyle name="Normal 9 2 4 2 2 4" xfId="37509" xr:uid="{00000000-0005-0000-0000-00006B910000}"/>
    <cellStyle name="Normal 9 2 4 2 2 5" xfId="37510" xr:uid="{00000000-0005-0000-0000-00006C910000}"/>
    <cellStyle name="Normal 9 2 4 2 2 6" xfId="37511" xr:uid="{00000000-0005-0000-0000-00006D910000}"/>
    <cellStyle name="Normal 9 2 4 2 3" xfId="37512" xr:uid="{00000000-0005-0000-0000-00006E910000}"/>
    <cellStyle name="Normal 9 2 4 2 3 2" xfId="37513" xr:uid="{00000000-0005-0000-0000-00006F910000}"/>
    <cellStyle name="Normal 9 2 4 2 3 2 2" xfId="37514" xr:uid="{00000000-0005-0000-0000-000070910000}"/>
    <cellStyle name="Normal 9 2 4 2 3 2 3" xfId="37515" xr:uid="{00000000-0005-0000-0000-000071910000}"/>
    <cellStyle name="Normal 9 2 4 2 3 3" xfId="37516" xr:uid="{00000000-0005-0000-0000-000072910000}"/>
    <cellStyle name="Normal 9 2 4 2 4" xfId="37517" xr:uid="{00000000-0005-0000-0000-000073910000}"/>
    <cellStyle name="Normal 9 2 4 2 4 2" xfId="37518" xr:uid="{00000000-0005-0000-0000-000074910000}"/>
    <cellStyle name="Normal 9 2 4 2 4 3" xfId="37519" xr:uid="{00000000-0005-0000-0000-000075910000}"/>
    <cellStyle name="Normal 9 2 4 2 5" xfId="37520" xr:uid="{00000000-0005-0000-0000-000076910000}"/>
    <cellStyle name="Normal 9 2 4 2 5 2" xfId="37521" xr:uid="{00000000-0005-0000-0000-000077910000}"/>
    <cellStyle name="Normal 9 2 4 2 6" xfId="37522" xr:uid="{00000000-0005-0000-0000-000078910000}"/>
    <cellStyle name="Normal 9 2 4 2 7" xfId="37523" xr:uid="{00000000-0005-0000-0000-000079910000}"/>
    <cellStyle name="Normal 9 2 4 2 8" xfId="37524" xr:uid="{00000000-0005-0000-0000-00007A910000}"/>
    <cellStyle name="Normal 9 2 4 2 9" xfId="37525" xr:uid="{00000000-0005-0000-0000-00007B910000}"/>
    <cellStyle name="Normal 9 2 4 2_Age_Gender" xfId="37526" xr:uid="{00000000-0005-0000-0000-00007C910000}"/>
    <cellStyle name="Normal 9 2 4 3" xfId="37527" xr:uid="{00000000-0005-0000-0000-00007D910000}"/>
    <cellStyle name="Normal 9 2 4 3 2" xfId="37528" xr:uid="{00000000-0005-0000-0000-00007E910000}"/>
    <cellStyle name="Normal 9 2 4 3 2 2" xfId="37529" xr:uid="{00000000-0005-0000-0000-00007F910000}"/>
    <cellStyle name="Normal 9 2 4 3 2 2 2" xfId="37530" xr:uid="{00000000-0005-0000-0000-000080910000}"/>
    <cellStyle name="Normal 9 2 4 3 2 2 3" xfId="37531" xr:uid="{00000000-0005-0000-0000-000081910000}"/>
    <cellStyle name="Normal 9 2 4 3 2 3" xfId="37532" xr:uid="{00000000-0005-0000-0000-000082910000}"/>
    <cellStyle name="Normal 9 2 4 3 3" xfId="37533" xr:uid="{00000000-0005-0000-0000-000083910000}"/>
    <cellStyle name="Normal 9 2 4 3 3 2" xfId="37534" xr:uid="{00000000-0005-0000-0000-000084910000}"/>
    <cellStyle name="Normal 9 2 4 3 3 3" xfId="37535" xr:uid="{00000000-0005-0000-0000-000085910000}"/>
    <cellStyle name="Normal 9 2 4 3 4" xfId="37536" xr:uid="{00000000-0005-0000-0000-000086910000}"/>
    <cellStyle name="Normal 9 2 4 3 5" xfId="37537" xr:uid="{00000000-0005-0000-0000-000087910000}"/>
    <cellStyle name="Normal 9 2 4 3 6" xfId="37538" xr:uid="{00000000-0005-0000-0000-000088910000}"/>
    <cellStyle name="Normal 9 2 4 4" xfId="37539" xr:uid="{00000000-0005-0000-0000-000089910000}"/>
    <cellStyle name="Normal 9 2 4 4 2" xfId="37540" xr:uid="{00000000-0005-0000-0000-00008A910000}"/>
    <cellStyle name="Normal 9 2 4 4 2 2" xfId="37541" xr:uid="{00000000-0005-0000-0000-00008B910000}"/>
    <cellStyle name="Normal 9 2 4 4 2 3" xfId="37542" xr:uid="{00000000-0005-0000-0000-00008C910000}"/>
    <cellStyle name="Normal 9 2 4 4 3" xfId="37543" xr:uid="{00000000-0005-0000-0000-00008D910000}"/>
    <cellStyle name="Normal 9 2 4 4 4" xfId="37544" xr:uid="{00000000-0005-0000-0000-00008E910000}"/>
    <cellStyle name="Normal 9 2 4 4 5" xfId="37545" xr:uid="{00000000-0005-0000-0000-00008F910000}"/>
    <cellStyle name="Normal 9 2 4 5" xfId="37546" xr:uid="{00000000-0005-0000-0000-000090910000}"/>
    <cellStyle name="Normal 9 2 4 5 2" xfId="37547" xr:uid="{00000000-0005-0000-0000-000091910000}"/>
    <cellStyle name="Normal 9 2 4 5 2 2" xfId="37548" xr:uid="{00000000-0005-0000-0000-000092910000}"/>
    <cellStyle name="Normal 9 2 4 5 2 3" xfId="37549" xr:uid="{00000000-0005-0000-0000-000093910000}"/>
    <cellStyle name="Normal 9 2 4 5 3" xfId="37550" xr:uid="{00000000-0005-0000-0000-000094910000}"/>
    <cellStyle name="Normal 9 2 4 6" xfId="37551" xr:uid="{00000000-0005-0000-0000-000095910000}"/>
    <cellStyle name="Normal 9 2 4 6 2" xfId="37552" xr:uid="{00000000-0005-0000-0000-000096910000}"/>
    <cellStyle name="Normal 9 2 4 6 3" xfId="37553" xr:uid="{00000000-0005-0000-0000-000097910000}"/>
    <cellStyle name="Normal 9 2 4 7" xfId="37554" xr:uid="{00000000-0005-0000-0000-000098910000}"/>
    <cellStyle name="Normal 9 2 4 7 2" xfId="37555" xr:uid="{00000000-0005-0000-0000-000099910000}"/>
    <cellStyle name="Normal 9 2 4 8" xfId="37556" xr:uid="{00000000-0005-0000-0000-00009A910000}"/>
    <cellStyle name="Normal 9 2 4 9" xfId="37557" xr:uid="{00000000-0005-0000-0000-00009B910000}"/>
    <cellStyle name="Normal 9 2 4_Age_Gender" xfId="37558" xr:uid="{00000000-0005-0000-0000-00009C910000}"/>
    <cellStyle name="Normal 9 2 5" xfId="1671" xr:uid="{00000000-0005-0000-0000-00009D910000}"/>
    <cellStyle name="Normal 9 2 5 2" xfId="37559" xr:uid="{00000000-0005-0000-0000-00009E910000}"/>
    <cellStyle name="Normal 9 2 5 2 2" xfId="37560" xr:uid="{00000000-0005-0000-0000-00009F910000}"/>
    <cellStyle name="Normal 9 2 5 2 2 2" xfId="37561" xr:uid="{00000000-0005-0000-0000-0000A0910000}"/>
    <cellStyle name="Normal 9 2 5 2 2 3" xfId="37562" xr:uid="{00000000-0005-0000-0000-0000A1910000}"/>
    <cellStyle name="Normal 9 2 5 2 2 4" xfId="37563" xr:uid="{00000000-0005-0000-0000-0000A2910000}"/>
    <cellStyle name="Normal 9 2 5 2 3" xfId="37564" xr:uid="{00000000-0005-0000-0000-0000A3910000}"/>
    <cellStyle name="Normal 9 2 5 2 4" xfId="37565" xr:uid="{00000000-0005-0000-0000-0000A4910000}"/>
    <cellStyle name="Normal 9 2 5 2 5" xfId="37566" xr:uid="{00000000-0005-0000-0000-0000A5910000}"/>
    <cellStyle name="Normal 9 2 5 2 6" xfId="37567" xr:uid="{00000000-0005-0000-0000-0000A6910000}"/>
    <cellStyle name="Normal 9 2 5 3" xfId="37568" xr:uid="{00000000-0005-0000-0000-0000A7910000}"/>
    <cellStyle name="Normal 9 2 5 3 2" xfId="37569" xr:uid="{00000000-0005-0000-0000-0000A8910000}"/>
    <cellStyle name="Normal 9 2 5 3 2 2" xfId="37570" xr:uid="{00000000-0005-0000-0000-0000A9910000}"/>
    <cellStyle name="Normal 9 2 5 3 3" xfId="37571" xr:uid="{00000000-0005-0000-0000-0000AA910000}"/>
    <cellStyle name="Normal 9 2 5 3 4" xfId="37572" xr:uid="{00000000-0005-0000-0000-0000AB910000}"/>
    <cellStyle name="Normal 9 2 5 4" xfId="37573" xr:uid="{00000000-0005-0000-0000-0000AC910000}"/>
    <cellStyle name="Normal 9 2 5 5" xfId="37574" xr:uid="{00000000-0005-0000-0000-0000AD910000}"/>
    <cellStyle name="Normal 9 2 5 6" xfId="37575" xr:uid="{00000000-0005-0000-0000-0000AE910000}"/>
    <cellStyle name="Normal 9 2 5 7" xfId="37576" xr:uid="{00000000-0005-0000-0000-0000AF910000}"/>
    <cellStyle name="Normal 9 2 6" xfId="37577" xr:uid="{00000000-0005-0000-0000-0000B0910000}"/>
    <cellStyle name="Normal 9 2 6 2" xfId="37578" xr:uid="{00000000-0005-0000-0000-0000B1910000}"/>
    <cellStyle name="Normal 9 2 6 2 2" xfId="37579" xr:uid="{00000000-0005-0000-0000-0000B2910000}"/>
    <cellStyle name="Normal 9 2 6 2 3" xfId="37580" xr:uid="{00000000-0005-0000-0000-0000B3910000}"/>
    <cellStyle name="Normal 9 2 6 2 4" xfId="37581" xr:uid="{00000000-0005-0000-0000-0000B4910000}"/>
    <cellStyle name="Normal 9 2 6 3" xfId="37582" xr:uid="{00000000-0005-0000-0000-0000B5910000}"/>
    <cellStyle name="Normal 9 2 6 4" xfId="37583" xr:uid="{00000000-0005-0000-0000-0000B6910000}"/>
    <cellStyle name="Normal 9 2 6 5" xfId="37584" xr:uid="{00000000-0005-0000-0000-0000B7910000}"/>
    <cellStyle name="Normal 9 2 6 6" xfId="37585" xr:uid="{00000000-0005-0000-0000-0000B8910000}"/>
    <cellStyle name="Normal 9 2 7" xfId="37586" xr:uid="{00000000-0005-0000-0000-0000B9910000}"/>
    <cellStyle name="Normal 9 2 7 2" xfId="37587" xr:uid="{00000000-0005-0000-0000-0000BA910000}"/>
    <cellStyle name="Normal 9 2 7 2 2" xfId="37588" xr:uid="{00000000-0005-0000-0000-0000BB910000}"/>
    <cellStyle name="Normal 9 2 7 3" xfId="37589" xr:uid="{00000000-0005-0000-0000-0000BC910000}"/>
    <cellStyle name="Normal 9 2 7 4" xfId="37590" xr:uid="{00000000-0005-0000-0000-0000BD910000}"/>
    <cellStyle name="Normal 9 2 8" xfId="37591" xr:uid="{00000000-0005-0000-0000-0000BE910000}"/>
    <cellStyle name="Normal 9 2 9" xfId="37592" xr:uid="{00000000-0005-0000-0000-0000BF910000}"/>
    <cellStyle name="Normal 9 2_Lookups" xfId="37593" xr:uid="{00000000-0005-0000-0000-0000C0910000}"/>
    <cellStyle name="Normal 9 20" xfId="37594" xr:uid="{00000000-0005-0000-0000-0000C1910000}"/>
    <cellStyle name="Normal 9 21" xfId="37595" xr:uid="{00000000-0005-0000-0000-0000C2910000}"/>
    <cellStyle name="Normal 9 22" xfId="37596" xr:uid="{00000000-0005-0000-0000-0000C3910000}"/>
    <cellStyle name="Normal 9 23" xfId="37597" xr:uid="{00000000-0005-0000-0000-0000C4910000}"/>
    <cellStyle name="Normal 9 24" xfId="37598" xr:uid="{00000000-0005-0000-0000-0000C5910000}"/>
    <cellStyle name="Normal 9 25" xfId="37599" xr:uid="{00000000-0005-0000-0000-0000C6910000}"/>
    <cellStyle name="Normal 9 26" xfId="37600" xr:uid="{00000000-0005-0000-0000-0000C7910000}"/>
    <cellStyle name="Normal 9 27" xfId="37601" xr:uid="{00000000-0005-0000-0000-0000C8910000}"/>
    <cellStyle name="Normal 9 28" xfId="37602" xr:uid="{00000000-0005-0000-0000-0000C9910000}"/>
    <cellStyle name="Normal 9 29" xfId="37603" xr:uid="{00000000-0005-0000-0000-0000CA910000}"/>
    <cellStyle name="Normal 9 3" xfId="533" xr:uid="{00000000-0005-0000-0000-0000CB910000}"/>
    <cellStyle name="Normal 9 3 10" xfId="37604" xr:uid="{00000000-0005-0000-0000-0000CC910000}"/>
    <cellStyle name="Normal 9 3 11" xfId="37605" xr:uid="{00000000-0005-0000-0000-0000CD910000}"/>
    <cellStyle name="Normal 9 3 12" xfId="37606" xr:uid="{00000000-0005-0000-0000-0000CE910000}"/>
    <cellStyle name="Normal 9 3 2" xfId="1672" xr:uid="{00000000-0005-0000-0000-0000CF910000}"/>
    <cellStyle name="Normal 9 3 2 2" xfId="1673" xr:uid="{00000000-0005-0000-0000-0000D0910000}"/>
    <cellStyle name="Normal 9 3 2 2 2" xfId="37607" xr:uid="{00000000-0005-0000-0000-0000D1910000}"/>
    <cellStyle name="Normal 9 3 2 2 2 2" xfId="37608" xr:uid="{00000000-0005-0000-0000-0000D2910000}"/>
    <cellStyle name="Normal 9 3 2 2 2 2 2" xfId="37609" xr:uid="{00000000-0005-0000-0000-0000D3910000}"/>
    <cellStyle name="Normal 9 3 2 2 2 2 3" xfId="37610" xr:uid="{00000000-0005-0000-0000-0000D4910000}"/>
    <cellStyle name="Normal 9 3 2 2 2 2 4" xfId="37611" xr:uid="{00000000-0005-0000-0000-0000D5910000}"/>
    <cellStyle name="Normal 9 3 2 2 2 3" xfId="37612" xr:uid="{00000000-0005-0000-0000-0000D6910000}"/>
    <cellStyle name="Normal 9 3 2 2 2 4" xfId="37613" xr:uid="{00000000-0005-0000-0000-0000D7910000}"/>
    <cellStyle name="Normal 9 3 2 2 2 5" xfId="37614" xr:uid="{00000000-0005-0000-0000-0000D8910000}"/>
    <cellStyle name="Normal 9 3 2 2 2 6" xfId="37615" xr:uid="{00000000-0005-0000-0000-0000D9910000}"/>
    <cellStyle name="Normal 9 3 2 2 3" xfId="37616" xr:uid="{00000000-0005-0000-0000-0000DA910000}"/>
    <cellStyle name="Normal 9 3 2 2 3 2" xfId="37617" xr:uid="{00000000-0005-0000-0000-0000DB910000}"/>
    <cellStyle name="Normal 9 3 2 2 3 2 2" xfId="37618" xr:uid="{00000000-0005-0000-0000-0000DC910000}"/>
    <cellStyle name="Normal 9 3 2 2 3 3" xfId="37619" xr:uid="{00000000-0005-0000-0000-0000DD910000}"/>
    <cellStyle name="Normal 9 3 2 2 3 4" xfId="37620" xr:uid="{00000000-0005-0000-0000-0000DE910000}"/>
    <cellStyle name="Normal 9 3 2 2 4" xfId="37621" xr:uid="{00000000-0005-0000-0000-0000DF910000}"/>
    <cellStyle name="Normal 9 3 2 2 5" xfId="37622" xr:uid="{00000000-0005-0000-0000-0000E0910000}"/>
    <cellStyle name="Normal 9 3 2 2 6" xfId="37623" xr:uid="{00000000-0005-0000-0000-0000E1910000}"/>
    <cellStyle name="Normal 9 3 2 2 7" xfId="37624" xr:uid="{00000000-0005-0000-0000-0000E2910000}"/>
    <cellStyle name="Normal 9 3 2 3" xfId="37625" xr:uid="{00000000-0005-0000-0000-0000E3910000}"/>
    <cellStyle name="Normal 9 3 2 3 2" xfId="37626" xr:uid="{00000000-0005-0000-0000-0000E4910000}"/>
    <cellStyle name="Normal 9 3 2 3 2 2" xfId="37627" xr:uid="{00000000-0005-0000-0000-0000E5910000}"/>
    <cellStyle name="Normal 9 3 2 3 2 3" xfId="37628" xr:uid="{00000000-0005-0000-0000-0000E6910000}"/>
    <cellStyle name="Normal 9 3 2 3 2 4" xfId="37629" xr:uid="{00000000-0005-0000-0000-0000E7910000}"/>
    <cellStyle name="Normal 9 3 2 3 3" xfId="37630" xr:uid="{00000000-0005-0000-0000-0000E8910000}"/>
    <cellStyle name="Normal 9 3 2 3 4" xfId="37631" xr:uid="{00000000-0005-0000-0000-0000E9910000}"/>
    <cellStyle name="Normal 9 3 2 3 5" xfId="37632" xr:uid="{00000000-0005-0000-0000-0000EA910000}"/>
    <cellStyle name="Normal 9 3 2 3 6" xfId="37633" xr:uid="{00000000-0005-0000-0000-0000EB910000}"/>
    <cellStyle name="Normal 9 3 2 4" xfId="37634" xr:uid="{00000000-0005-0000-0000-0000EC910000}"/>
    <cellStyle name="Normal 9 3 2 4 2" xfId="37635" xr:uid="{00000000-0005-0000-0000-0000ED910000}"/>
    <cellStyle name="Normal 9 3 2 4 2 2" xfId="37636" xr:uid="{00000000-0005-0000-0000-0000EE910000}"/>
    <cellStyle name="Normal 9 3 2 4 3" xfId="37637" xr:uid="{00000000-0005-0000-0000-0000EF910000}"/>
    <cellStyle name="Normal 9 3 2 4 4" xfId="37638" xr:uid="{00000000-0005-0000-0000-0000F0910000}"/>
    <cellStyle name="Normal 9 3 2 5" xfId="37639" xr:uid="{00000000-0005-0000-0000-0000F1910000}"/>
    <cellStyle name="Normal 9 3 2 6" xfId="37640" xr:uid="{00000000-0005-0000-0000-0000F2910000}"/>
    <cellStyle name="Normal 9 3 2 7" xfId="37641" xr:uid="{00000000-0005-0000-0000-0000F3910000}"/>
    <cellStyle name="Normal 9 3 2 8" xfId="37642" xr:uid="{00000000-0005-0000-0000-0000F4910000}"/>
    <cellStyle name="Normal 9 3 3" xfId="1674" xr:uid="{00000000-0005-0000-0000-0000F5910000}"/>
    <cellStyle name="Normal 9 3 3 10" xfId="37643" xr:uid="{00000000-0005-0000-0000-0000F6910000}"/>
    <cellStyle name="Normal 9 3 3 11" xfId="37644" xr:uid="{00000000-0005-0000-0000-0000F7910000}"/>
    <cellStyle name="Normal 9 3 3 12" xfId="37645" xr:uid="{00000000-0005-0000-0000-0000F8910000}"/>
    <cellStyle name="Normal 9 3 3 2" xfId="37646" xr:uid="{00000000-0005-0000-0000-0000F9910000}"/>
    <cellStyle name="Normal 9 3 3 2 10" xfId="37647" xr:uid="{00000000-0005-0000-0000-0000FA910000}"/>
    <cellStyle name="Normal 9 3 3 2 2" xfId="37648" xr:uid="{00000000-0005-0000-0000-0000FB910000}"/>
    <cellStyle name="Normal 9 3 3 2 2 2" xfId="37649" xr:uid="{00000000-0005-0000-0000-0000FC910000}"/>
    <cellStyle name="Normal 9 3 3 2 2 2 2" xfId="37650" xr:uid="{00000000-0005-0000-0000-0000FD910000}"/>
    <cellStyle name="Normal 9 3 3 2 2 2 2 2" xfId="37651" xr:uid="{00000000-0005-0000-0000-0000FE910000}"/>
    <cellStyle name="Normal 9 3 3 2 2 2 2 3" xfId="37652" xr:uid="{00000000-0005-0000-0000-0000FF910000}"/>
    <cellStyle name="Normal 9 3 3 2 2 2 3" xfId="37653" xr:uid="{00000000-0005-0000-0000-000000920000}"/>
    <cellStyle name="Normal 9 3 3 2 2 3" xfId="37654" xr:uid="{00000000-0005-0000-0000-000001920000}"/>
    <cellStyle name="Normal 9 3 3 2 2 3 2" xfId="37655" xr:uid="{00000000-0005-0000-0000-000002920000}"/>
    <cellStyle name="Normal 9 3 3 2 2 3 3" xfId="37656" xr:uid="{00000000-0005-0000-0000-000003920000}"/>
    <cellStyle name="Normal 9 3 3 2 2 4" xfId="37657" xr:uid="{00000000-0005-0000-0000-000004920000}"/>
    <cellStyle name="Normal 9 3 3 2 2 5" xfId="37658" xr:uid="{00000000-0005-0000-0000-000005920000}"/>
    <cellStyle name="Normal 9 3 3 2 2 6" xfId="37659" xr:uid="{00000000-0005-0000-0000-000006920000}"/>
    <cellStyle name="Normal 9 3 3 2 3" xfId="37660" xr:uid="{00000000-0005-0000-0000-000007920000}"/>
    <cellStyle name="Normal 9 3 3 2 3 2" xfId="37661" xr:uid="{00000000-0005-0000-0000-000008920000}"/>
    <cellStyle name="Normal 9 3 3 2 3 2 2" xfId="37662" xr:uid="{00000000-0005-0000-0000-000009920000}"/>
    <cellStyle name="Normal 9 3 3 2 3 2 3" xfId="37663" xr:uid="{00000000-0005-0000-0000-00000A920000}"/>
    <cellStyle name="Normal 9 3 3 2 3 3" xfId="37664" xr:uid="{00000000-0005-0000-0000-00000B920000}"/>
    <cellStyle name="Normal 9 3 3 2 4" xfId="37665" xr:uid="{00000000-0005-0000-0000-00000C920000}"/>
    <cellStyle name="Normal 9 3 3 2 4 2" xfId="37666" xr:uid="{00000000-0005-0000-0000-00000D920000}"/>
    <cellStyle name="Normal 9 3 3 2 4 3" xfId="37667" xr:uid="{00000000-0005-0000-0000-00000E920000}"/>
    <cellStyle name="Normal 9 3 3 2 5" xfId="37668" xr:uid="{00000000-0005-0000-0000-00000F920000}"/>
    <cellStyle name="Normal 9 3 3 2 5 2" xfId="37669" xr:uid="{00000000-0005-0000-0000-000010920000}"/>
    <cellStyle name="Normal 9 3 3 2 6" xfId="37670" xr:uid="{00000000-0005-0000-0000-000011920000}"/>
    <cellStyle name="Normal 9 3 3 2 7" xfId="37671" xr:uid="{00000000-0005-0000-0000-000012920000}"/>
    <cellStyle name="Normal 9 3 3 2 8" xfId="37672" xr:uid="{00000000-0005-0000-0000-000013920000}"/>
    <cellStyle name="Normal 9 3 3 2 9" xfId="37673" xr:uid="{00000000-0005-0000-0000-000014920000}"/>
    <cellStyle name="Normal 9 3 3 2_Age_Gender" xfId="37674" xr:uid="{00000000-0005-0000-0000-000015920000}"/>
    <cellStyle name="Normal 9 3 3 3" xfId="37675" xr:uid="{00000000-0005-0000-0000-000016920000}"/>
    <cellStyle name="Normal 9 3 3 3 2" xfId="37676" xr:uid="{00000000-0005-0000-0000-000017920000}"/>
    <cellStyle name="Normal 9 3 3 3 2 2" xfId="37677" xr:uid="{00000000-0005-0000-0000-000018920000}"/>
    <cellStyle name="Normal 9 3 3 3 2 2 2" xfId="37678" xr:uid="{00000000-0005-0000-0000-000019920000}"/>
    <cellStyle name="Normal 9 3 3 3 2 2 3" xfId="37679" xr:uid="{00000000-0005-0000-0000-00001A920000}"/>
    <cellStyle name="Normal 9 3 3 3 2 3" xfId="37680" xr:uid="{00000000-0005-0000-0000-00001B920000}"/>
    <cellStyle name="Normal 9 3 3 3 3" xfId="37681" xr:uid="{00000000-0005-0000-0000-00001C920000}"/>
    <cellStyle name="Normal 9 3 3 3 3 2" xfId="37682" xr:uid="{00000000-0005-0000-0000-00001D920000}"/>
    <cellStyle name="Normal 9 3 3 3 3 3" xfId="37683" xr:uid="{00000000-0005-0000-0000-00001E920000}"/>
    <cellStyle name="Normal 9 3 3 3 4" xfId="37684" xr:uid="{00000000-0005-0000-0000-00001F920000}"/>
    <cellStyle name="Normal 9 3 3 3 5" xfId="37685" xr:uid="{00000000-0005-0000-0000-000020920000}"/>
    <cellStyle name="Normal 9 3 3 3 6" xfId="37686" xr:uid="{00000000-0005-0000-0000-000021920000}"/>
    <cellStyle name="Normal 9 3 3 4" xfId="37687" xr:uid="{00000000-0005-0000-0000-000022920000}"/>
    <cellStyle name="Normal 9 3 3 4 2" xfId="37688" xr:uid="{00000000-0005-0000-0000-000023920000}"/>
    <cellStyle name="Normal 9 3 3 4 2 2" xfId="37689" xr:uid="{00000000-0005-0000-0000-000024920000}"/>
    <cellStyle name="Normal 9 3 3 4 2 3" xfId="37690" xr:uid="{00000000-0005-0000-0000-000025920000}"/>
    <cellStyle name="Normal 9 3 3 4 3" xfId="37691" xr:uid="{00000000-0005-0000-0000-000026920000}"/>
    <cellStyle name="Normal 9 3 3 4 4" xfId="37692" xr:uid="{00000000-0005-0000-0000-000027920000}"/>
    <cellStyle name="Normal 9 3 3 4 5" xfId="37693" xr:uid="{00000000-0005-0000-0000-000028920000}"/>
    <cellStyle name="Normal 9 3 3 5" xfId="37694" xr:uid="{00000000-0005-0000-0000-000029920000}"/>
    <cellStyle name="Normal 9 3 3 5 2" xfId="37695" xr:uid="{00000000-0005-0000-0000-00002A920000}"/>
    <cellStyle name="Normal 9 3 3 5 2 2" xfId="37696" xr:uid="{00000000-0005-0000-0000-00002B920000}"/>
    <cellStyle name="Normal 9 3 3 5 2 3" xfId="37697" xr:uid="{00000000-0005-0000-0000-00002C920000}"/>
    <cellStyle name="Normal 9 3 3 5 3" xfId="37698" xr:uid="{00000000-0005-0000-0000-00002D920000}"/>
    <cellStyle name="Normal 9 3 3 6" xfId="37699" xr:uid="{00000000-0005-0000-0000-00002E920000}"/>
    <cellStyle name="Normal 9 3 3 6 2" xfId="37700" xr:uid="{00000000-0005-0000-0000-00002F920000}"/>
    <cellStyle name="Normal 9 3 3 6 3" xfId="37701" xr:uid="{00000000-0005-0000-0000-000030920000}"/>
    <cellStyle name="Normal 9 3 3 7" xfId="37702" xr:uid="{00000000-0005-0000-0000-000031920000}"/>
    <cellStyle name="Normal 9 3 3 7 2" xfId="37703" xr:uid="{00000000-0005-0000-0000-000032920000}"/>
    <cellStyle name="Normal 9 3 3 8" xfId="37704" xr:uid="{00000000-0005-0000-0000-000033920000}"/>
    <cellStyle name="Normal 9 3 3 9" xfId="37705" xr:uid="{00000000-0005-0000-0000-000034920000}"/>
    <cellStyle name="Normal 9 3 3_Age_Gender" xfId="37706" xr:uid="{00000000-0005-0000-0000-000035920000}"/>
    <cellStyle name="Normal 9 3 4" xfId="1675" xr:uid="{00000000-0005-0000-0000-000036920000}"/>
    <cellStyle name="Normal 9 3 4 2" xfId="37707" xr:uid="{00000000-0005-0000-0000-000037920000}"/>
    <cellStyle name="Normal 9 3 4 2 2" xfId="37708" xr:uid="{00000000-0005-0000-0000-000038920000}"/>
    <cellStyle name="Normal 9 3 4 2 2 2" xfId="37709" xr:uid="{00000000-0005-0000-0000-000039920000}"/>
    <cellStyle name="Normal 9 3 4 2 2 3" xfId="37710" xr:uid="{00000000-0005-0000-0000-00003A920000}"/>
    <cellStyle name="Normal 9 3 4 2 2 4" xfId="37711" xr:uid="{00000000-0005-0000-0000-00003B920000}"/>
    <cellStyle name="Normal 9 3 4 2 3" xfId="37712" xr:uid="{00000000-0005-0000-0000-00003C920000}"/>
    <cellStyle name="Normal 9 3 4 2 4" xfId="37713" xr:uid="{00000000-0005-0000-0000-00003D920000}"/>
    <cellStyle name="Normal 9 3 4 2 5" xfId="37714" xr:uid="{00000000-0005-0000-0000-00003E920000}"/>
    <cellStyle name="Normal 9 3 4 2 6" xfId="37715" xr:uid="{00000000-0005-0000-0000-00003F920000}"/>
    <cellStyle name="Normal 9 3 4 3" xfId="37716" xr:uid="{00000000-0005-0000-0000-000040920000}"/>
    <cellStyle name="Normal 9 3 4 3 2" xfId="37717" xr:uid="{00000000-0005-0000-0000-000041920000}"/>
    <cellStyle name="Normal 9 3 4 3 2 2" xfId="37718" xr:uid="{00000000-0005-0000-0000-000042920000}"/>
    <cellStyle name="Normal 9 3 4 3 3" xfId="37719" xr:uid="{00000000-0005-0000-0000-000043920000}"/>
    <cellStyle name="Normal 9 3 4 3 4" xfId="37720" xr:uid="{00000000-0005-0000-0000-000044920000}"/>
    <cellStyle name="Normal 9 3 4 4" xfId="37721" xr:uid="{00000000-0005-0000-0000-000045920000}"/>
    <cellStyle name="Normal 9 3 4 5" xfId="37722" xr:uid="{00000000-0005-0000-0000-000046920000}"/>
    <cellStyle name="Normal 9 3 4 6" xfId="37723" xr:uid="{00000000-0005-0000-0000-000047920000}"/>
    <cellStyle name="Normal 9 3 4 7" xfId="37724" xr:uid="{00000000-0005-0000-0000-000048920000}"/>
    <cellStyle name="Normal 9 3 5" xfId="37725" xr:uid="{00000000-0005-0000-0000-000049920000}"/>
    <cellStyle name="Normal 9 3 5 2" xfId="37726" xr:uid="{00000000-0005-0000-0000-00004A920000}"/>
    <cellStyle name="Normal 9 3 5 2 2" xfId="37727" xr:uid="{00000000-0005-0000-0000-00004B920000}"/>
    <cellStyle name="Normal 9 3 5 2 3" xfId="37728" xr:uid="{00000000-0005-0000-0000-00004C920000}"/>
    <cellStyle name="Normal 9 3 5 2 4" xfId="37729" xr:uid="{00000000-0005-0000-0000-00004D920000}"/>
    <cellStyle name="Normal 9 3 5 3" xfId="37730" xr:uid="{00000000-0005-0000-0000-00004E920000}"/>
    <cellStyle name="Normal 9 3 5 4" xfId="37731" xr:uid="{00000000-0005-0000-0000-00004F920000}"/>
    <cellStyle name="Normal 9 3 5 5" xfId="37732" xr:uid="{00000000-0005-0000-0000-000050920000}"/>
    <cellStyle name="Normal 9 3 5 6" xfId="37733" xr:uid="{00000000-0005-0000-0000-000051920000}"/>
    <cellStyle name="Normal 9 3 6" xfId="37734" xr:uid="{00000000-0005-0000-0000-000052920000}"/>
    <cellStyle name="Normal 9 3 6 2" xfId="37735" xr:uid="{00000000-0005-0000-0000-000053920000}"/>
    <cellStyle name="Normal 9 3 6 2 2" xfId="37736" xr:uid="{00000000-0005-0000-0000-000054920000}"/>
    <cellStyle name="Normal 9 3 6 3" xfId="37737" xr:uid="{00000000-0005-0000-0000-000055920000}"/>
    <cellStyle name="Normal 9 3 6 4" xfId="37738" xr:uid="{00000000-0005-0000-0000-000056920000}"/>
    <cellStyle name="Normal 9 3 7" xfId="37739" xr:uid="{00000000-0005-0000-0000-000057920000}"/>
    <cellStyle name="Normal 9 3 8" xfId="37740" xr:uid="{00000000-0005-0000-0000-000058920000}"/>
    <cellStyle name="Normal 9 3 9" xfId="37741" xr:uid="{00000000-0005-0000-0000-000059920000}"/>
    <cellStyle name="Normal 9 30" xfId="37742" xr:uid="{00000000-0005-0000-0000-00005A920000}"/>
    <cellStyle name="Normal 9 31" xfId="37743" xr:uid="{00000000-0005-0000-0000-00005B920000}"/>
    <cellStyle name="Normal 9 31 2" xfId="37744" xr:uid="{00000000-0005-0000-0000-00005C920000}"/>
    <cellStyle name="Normal 9 31 3" xfId="37745" xr:uid="{00000000-0005-0000-0000-00005D920000}"/>
    <cellStyle name="Normal 9 32" xfId="37746" xr:uid="{00000000-0005-0000-0000-00005E920000}"/>
    <cellStyle name="Normal 9 33" xfId="37747" xr:uid="{00000000-0005-0000-0000-00005F920000}"/>
    <cellStyle name="Normal 9 34" xfId="37748" xr:uid="{00000000-0005-0000-0000-000060920000}"/>
    <cellStyle name="Normal 9 35" xfId="37749" xr:uid="{00000000-0005-0000-0000-000061920000}"/>
    <cellStyle name="Normal 9 35 2" xfId="37750" xr:uid="{00000000-0005-0000-0000-000062920000}"/>
    <cellStyle name="Normal 9 35 3" xfId="37751" xr:uid="{00000000-0005-0000-0000-000063920000}"/>
    <cellStyle name="Normal 9 36" xfId="37752" xr:uid="{00000000-0005-0000-0000-000064920000}"/>
    <cellStyle name="Normal 9 36 2" xfId="37753" xr:uid="{00000000-0005-0000-0000-000065920000}"/>
    <cellStyle name="Normal 9 36 3" xfId="37754" xr:uid="{00000000-0005-0000-0000-000066920000}"/>
    <cellStyle name="Normal 9 37" xfId="37755" xr:uid="{00000000-0005-0000-0000-000067920000}"/>
    <cellStyle name="Normal 9 37 2" xfId="37756" xr:uid="{00000000-0005-0000-0000-000068920000}"/>
    <cellStyle name="Normal 9 37 3" xfId="37757" xr:uid="{00000000-0005-0000-0000-000069920000}"/>
    <cellStyle name="Normal 9 38" xfId="37758" xr:uid="{00000000-0005-0000-0000-00006A920000}"/>
    <cellStyle name="Normal 9 39" xfId="37759" xr:uid="{00000000-0005-0000-0000-00006B920000}"/>
    <cellStyle name="Normal 9 4" xfId="534" xr:uid="{00000000-0005-0000-0000-00006C920000}"/>
    <cellStyle name="Normal 9 4 10" xfId="37760" xr:uid="{00000000-0005-0000-0000-00006D920000}"/>
    <cellStyle name="Normal 9 4 11" xfId="37761" xr:uid="{00000000-0005-0000-0000-00006E920000}"/>
    <cellStyle name="Normal 9 4 11 2" xfId="37762" xr:uid="{00000000-0005-0000-0000-00006F920000}"/>
    <cellStyle name="Normal 9 4 12" xfId="37763" xr:uid="{00000000-0005-0000-0000-000070920000}"/>
    <cellStyle name="Normal 9 4 13" xfId="37764" xr:uid="{00000000-0005-0000-0000-000071920000}"/>
    <cellStyle name="Normal 9 4 14" xfId="37765" xr:uid="{00000000-0005-0000-0000-000072920000}"/>
    <cellStyle name="Normal 9 4 15" xfId="37766" xr:uid="{00000000-0005-0000-0000-000073920000}"/>
    <cellStyle name="Normal 9 4 16" xfId="37767" xr:uid="{00000000-0005-0000-0000-000074920000}"/>
    <cellStyle name="Normal 9 4 2" xfId="37768" xr:uid="{00000000-0005-0000-0000-000075920000}"/>
    <cellStyle name="Normal 9 4 2 10" xfId="37769" xr:uid="{00000000-0005-0000-0000-000076920000}"/>
    <cellStyle name="Normal 9 4 2 2" xfId="37770" xr:uid="{00000000-0005-0000-0000-000077920000}"/>
    <cellStyle name="Normal 9 4 2 2 2" xfId="37771" xr:uid="{00000000-0005-0000-0000-000078920000}"/>
    <cellStyle name="Normal 9 4 2 2 2 2" xfId="37772" xr:uid="{00000000-0005-0000-0000-000079920000}"/>
    <cellStyle name="Normal 9 4 2 2 2 2 2" xfId="37773" xr:uid="{00000000-0005-0000-0000-00007A920000}"/>
    <cellStyle name="Normal 9 4 2 2 2 2 3" xfId="37774" xr:uid="{00000000-0005-0000-0000-00007B920000}"/>
    <cellStyle name="Normal 9 4 2 2 2 3" xfId="37775" xr:uid="{00000000-0005-0000-0000-00007C920000}"/>
    <cellStyle name="Normal 9 4 2 2 3" xfId="37776" xr:uid="{00000000-0005-0000-0000-00007D920000}"/>
    <cellStyle name="Normal 9 4 2 2 3 2" xfId="37777" xr:uid="{00000000-0005-0000-0000-00007E920000}"/>
    <cellStyle name="Normal 9 4 2 2 3 3" xfId="37778" xr:uid="{00000000-0005-0000-0000-00007F920000}"/>
    <cellStyle name="Normal 9 4 2 2 4" xfId="37779" xr:uid="{00000000-0005-0000-0000-000080920000}"/>
    <cellStyle name="Normal 9 4 2 2 5" xfId="37780" xr:uid="{00000000-0005-0000-0000-000081920000}"/>
    <cellStyle name="Normal 9 4 2 2 6" xfId="37781" xr:uid="{00000000-0005-0000-0000-000082920000}"/>
    <cellStyle name="Normal 9 4 2 3" xfId="37782" xr:uid="{00000000-0005-0000-0000-000083920000}"/>
    <cellStyle name="Normal 9 4 2 3 2" xfId="37783" xr:uid="{00000000-0005-0000-0000-000084920000}"/>
    <cellStyle name="Normal 9 4 2 3 2 2" xfId="37784" xr:uid="{00000000-0005-0000-0000-000085920000}"/>
    <cellStyle name="Normal 9 4 2 3 2 3" xfId="37785" xr:uid="{00000000-0005-0000-0000-000086920000}"/>
    <cellStyle name="Normal 9 4 2 3 3" xfId="37786" xr:uid="{00000000-0005-0000-0000-000087920000}"/>
    <cellStyle name="Normal 9 4 2 4" xfId="37787" xr:uid="{00000000-0005-0000-0000-000088920000}"/>
    <cellStyle name="Normal 9 4 2 4 2" xfId="37788" xr:uid="{00000000-0005-0000-0000-000089920000}"/>
    <cellStyle name="Normal 9 4 2 4 3" xfId="37789" xr:uid="{00000000-0005-0000-0000-00008A920000}"/>
    <cellStyle name="Normal 9 4 2 5" xfId="37790" xr:uid="{00000000-0005-0000-0000-00008B920000}"/>
    <cellStyle name="Normal 9 4 2 5 2" xfId="37791" xr:uid="{00000000-0005-0000-0000-00008C920000}"/>
    <cellStyle name="Normal 9 4 2 6" xfId="37792" xr:uid="{00000000-0005-0000-0000-00008D920000}"/>
    <cellStyle name="Normal 9 4 2 7" xfId="37793" xr:uid="{00000000-0005-0000-0000-00008E920000}"/>
    <cellStyle name="Normal 9 4 2 8" xfId="37794" xr:uid="{00000000-0005-0000-0000-00008F920000}"/>
    <cellStyle name="Normal 9 4 2 9" xfId="37795" xr:uid="{00000000-0005-0000-0000-000090920000}"/>
    <cellStyle name="Normal 9 4 2_Age_Gender" xfId="37796" xr:uid="{00000000-0005-0000-0000-000091920000}"/>
    <cellStyle name="Normal 9 4 3" xfId="37797" xr:uid="{00000000-0005-0000-0000-000092920000}"/>
    <cellStyle name="Normal 9 4 3 2" xfId="37798" xr:uid="{00000000-0005-0000-0000-000093920000}"/>
    <cellStyle name="Normal 9 4 3 2 2" xfId="37799" xr:uid="{00000000-0005-0000-0000-000094920000}"/>
    <cellStyle name="Normal 9 4 3 2 3" xfId="37800" xr:uid="{00000000-0005-0000-0000-000095920000}"/>
    <cellStyle name="Normal 9 4 3 2 4" xfId="37801" xr:uid="{00000000-0005-0000-0000-000096920000}"/>
    <cellStyle name="Normal 9 4 3 3" xfId="37802" xr:uid="{00000000-0005-0000-0000-000097920000}"/>
    <cellStyle name="Normal 9 4 3 3 2" xfId="37803" xr:uid="{00000000-0005-0000-0000-000098920000}"/>
    <cellStyle name="Normal 9 4 3 3 2 2" xfId="37804" xr:uid="{00000000-0005-0000-0000-000099920000}"/>
    <cellStyle name="Normal 9 4 3 3 2 2 2" xfId="37805" xr:uid="{00000000-0005-0000-0000-00009A920000}"/>
    <cellStyle name="Normal 9 4 3 3 2 2 3" xfId="37806" xr:uid="{00000000-0005-0000-0000-00009B920000}"/>
    <cellStyle name="Normal 9 4 3 3 2 3" xfId="37807" xr:uid="{00000000-0005-0000-0000-00009C920000}"/>
    <cellStyle name="Normal 9 4 3 3 3" xfId="37808" xr:uid="{00000000-0005-0000-0000-00009D920000}"/>
    <cellStyle name="Normal 9 4 3 3 3 2" xfId="37809" xr:uid="{00000000-0005-0000-0000-00009E920000}"/>
    <cellStyle name="Normal 9 4 3 3 3 3" xfId="37810" xr:uid="{00000000-0005-0000-0000-00009F920000}"/>
    <cellStyle name="Normal 9 4 3 3 4" xfId="37811" xr:uid="{00000000-0005-0000-0000-0000A0920000}"/>
    <cellStyle name="Normal 9 4 3 3 5" xfId="37812" xr:uid="{00000000-0005-0000-0000-0000A1920000}"/>
    <cellStyle name="Normal 9 4 3 3 6" xfId="37813" xr:uid="{00000000-0005-0000-0000-0000A2920000}"/>
    <cellStyle name="Normal 9 4 3 4" xfId="37814" xr:uid="{00000000-0005-0000-0000-0000A3920000}"/>
    <cellStyle name="Normal 9 4 3 4 2" xfId="37815" xr:uid="{00000000-0005-0000-0000-0000A4920000}"/>
    <cellStyle name="Normal 9 4 3 4 3" xfId="37816" xr:uid="{00000000-0005-0000-0000-0000A5920000}"/>
    <cellStyle name="Normal 9 4 3 5" xfId="37817" xr:uid="{00000000-0005-0000-0000-0000A6920000}"/>
    <cellStyle name="Normal 9 4 3 6" xfId="37818" xr:uid="{00000000-0005-0000-0000-0000A7920000}"/>
    <cellStyle name="Normal 9 4 3 7" xfId="37819" xr:uid="{00000000-0005-0000-0000-0000A8920000}"/>
    <cellStyle name="Normal 9 4 3_Age_Gender" xfId="37820" xr:uid="{00000000-0005-0000-0000-0000A9920000}"/>
    <cellStyle name="Normal 9 4 4" xfId="37821" xr:uid="{00000000-0005-0000-0000-0000AA920000}"/>
    <cellStyle name="Normal 9 4 4 2" xfId="37822" xr:uid="{00000000-0005-0000-0000-0000AB920000}"/>
    <cellStyle name="Normal 9 4 4 2 2" xfId="37823" xr:uid="{00000000-0005-0000-0000-0000AC920000}"/>
    <cellStyle name="Normal 9 4 4 2 2 2" xfId="37824" xr:uid="{00000000-0005-0000-0000-0000AD920000}"/>
    <cellStyle name="Normal 9 4 4 2 2 3" xfId="37825" xr:uid="{00000000-0005-0000-0000-0000AE920000}"/>
    <cellStyle name="Normal 9 4 4 2 3" xfId="37826" xr:uid="{00000000-0005-0000-0000-0000AF920000}"/>
    <cellStyle name="Normal 9 4 4 3" xfId="37827" xr:uid="{00000000-0005-0000-0000-0000B0920000}"/>
    <cellStyle name="Normal 9 4 4 3 2" xfId="37828" xr:uid="{00000000-0005-0000-0000-0000B1920000}"/>
    <cellStyle name="Normal 9 4 4 3 3" xfId="37829" xr:uid="{00000000-0005-0000-0000-0000B2920000}"/>
    <cellStyle name="Normal 9 4 4 4" xfId="37830" xr:uid="{00000000-0005-0000-0000-0000B3920000}"/>
    <cellStyle name="Normal 9 4 4 5" xfId="37831" xr:uid="{00000000-0005-0000-0000-0000B4920000}"/>
    <cellStyle name="Normal 9 4 4 6" xfId="37832" xr:uid="{00000000-0005-0000-0000-0000B5920000}"/>
    <cellStyle name="Normal 9 4 5" xfId="37833" xr:uid="{00000000-0005-0000-0000-0000B6920000}"/>
    <cellStyle name="Normal 9 4 5 2" xfId="37834" xr:uid="{00000000-0005-0000-0000-0000B7920000}"/>
    <cellStyle name="Normal 9 4 5 2 2" xfId="37835" xr:uid="{00000000-0005-0000-0000-0000B8920000}"/>
    <cellStyle name="Normal 9 4 5 2 3" xfId="37836" xr:uid="{00000000-0005-0000-0000-0000B9920000}"/>
    <cellStyle name="Normal 9 4 5 3" xfId="37837" xr:uid="{00000000-0005-0000-0000-0000BA920000}"/>
    <cellStyle name="Normal 9 4 5 4" xfId="37838" xr:uid="{00000000-0005-0000-0000-0000BB920000}"/>
    <cellStyle name="Normal 9 4 5 5" xfId="37839" xr:uid="{00000000-0005-0000-0000-0000BC920000}"/>
    <cellStyle name="Normal 9 4 6" xfId="37840" xr:uid="{00000000-0005-0000-0000-0000BD920000}"/>
    <cellStyle name="Normal 9 4 6 2" xfId="37841" xr:uid="{00000000-0005-0000-0000-0000BE920000}"/>
    <cellStyle name="Normal 9 4 6 2 2" xfId="37842" xr:uid="{00000000-0005-0000-0000-0000BF920000}"/>
    <cellStyle name="Normal 9 4 6 2 3" xfId="37843" xr:uid="{00000000-0005-0000-0000-0000C0920000}"/>
    <cellStyle name="Normal 9 4 6 3" xfId="37844" xr:uid="{00000000-0005-0000-0000-0000C1920000}"/>
    <cellStyle name="Normal 9 4 7" xfId="37845" xr:uid="{00000000-0005-0000-0000-0000C2920000}"/>
    <cellStyle name="Normal 9 4 7 2" xfId="37846" xr:uid="{00000000-0005-0000-0000-0000C3920000}"/>
    <cellStyle name="Normal 9 4 7 3" xfId="37847" xr:uid="{00000000-0005-0000-0000-0000C4920000}"/>
    <cellStyle name="Normal 9 4 8" xfId="37848" xr:uid="{00000000-0005-0000-0000-0000C5920000}"/>
    <cellStyle name="Normal 9 4 9" xfId="37849" xr:uid="{00000000-0005-0000-0000-0000C6920000}"/>
    <cellStyle name="Normal 9 4_Age_Gender" xfId="37850" xr:uid="{00000000-0005-0000-0000-0000C7920000}"/>
    <cellStyle name="Normal 9 40" xfId="37851" xr:uid="{00000000-0005-0000-0000-0000C8920000}"/>
    <cellStyle name="Normal 9 41" xfId="37852" xr:uid="{00000000-0005-0000-0000-0000C9920000}"/>
    <cellStyle name="Normal 9 42" xfId="37853" xr:uid="{00000000-0005-0000-0000-0000CA920000}"/>
    <cellStyle name="Normal 9 43" xfId="37854" xr:uid="{00000000-0005-0000-0000-0000CB920000}"/>
    <cellStyle name="Normal 9 44" xfId="37855" xr:uid="{00000000-0005-0000-0000-0000CC920000}"/>
    <cellStyle name="Normal 9 45" xfId="37856" xr:uid="{00000000-0005-0000-0000-0000CD920000}"/>
    <cellStyle name="Normal 9 46" xfId="37857" xr:uid="{00000000-0005-0000-0000-0000CE920000}"/>
    <cellStyle name="Normal 9 47" xfId="37858" xr:uid="{00000000-0005-0000-0000-0000CF920000}"/>
    <cellStyle name="Normal 9 48" xfId="37859" xr:uid="{00000000-0005-0000-0000-0000D0920000}"/>
    <cellStyle name="Normal 9 49" xfId="37860" xr:uid="{00000000-0005-0000-0000-0000D1920000}"/>
    <cellStyle name="Normal 9 5" xfId="535" xr:uid="{00000000-0005-0000-0000-0000D2920000}"/>
    <cellStyle name="Normal 9 5 10" xfId="37861" xr:uid="{00000000-0005-0000-0000-0000D3920000}"/>
    <cellStyle name="Normal 9 5 11" xfId="37862" xr:uid="{00000000-0005-0000-0000-0000D4920000}"/>
    <cellStyle name="Normal 9 5 12" xfId="37863" xr:uid="{00000000-0005-0000-0000-0000D5920000}"/>
    <cellStyle name="Normal 9 5 2" xfId="37864" xr:uid="{00000000-0005-0000-0000-0000D6920000}"/>
    <cellStyle name="Normal 9 5 2 10" xfId="37865" xr:uid="{00000000-0005-0000-0000-0000D7920000}"/>
    <cellStyle name="Normal 9 5 2 2" xfId="37866" xr:uid="{00000000-0005-0000-0000-0000D8920000}"/>
    <cellStyle name="Normal 9 5 2 2 2" xfId="37867" xr:uid="{00000000-0005-0000-0000-0000D9920000}"/>
    <cellStyle name="Normal 9 5 2 2 2 2" xfId="37868" xr:uid="{00000000-0005-0000-0000-0000DA920000}"/>
    <cellStyle name="Normal 9 5 2 2 2 2 2" xfId="37869" xr:uid="{00000000-0005-0000-0000-0000DB920000}"/>
    <cellStyle name="Normal 9 5 2 2 2 2 3" xfId="37870" xr:uid="{00000000-0005-0000-0000-0000DC920000}"/>
    <cellStyle name="Normal 9 5 2 2 2 3" xfId="37871" xr:uid="{00000000-0005-0000-0000-0000DD920000}"/>
    <cellStyle name="Normal 9 5 2 2 3" xfId="37872" xr:uid="{00000000-0005-0000-0000-0000DE920000}"/>
    <cellStyle name="Normal 9 5 2 2 3 2" xfId="37873" xr:uid="{00000000-0005-0000-0000-0000DF920000}"/>
    <cellStyle name="Normal 9 5 2 2 3 3" xfId="37874" xr:uid="{00000000-0005-0000-0000-0000E0920000}"/>
    <cellStyle name="Normal 9 5 2 2 4" xfId="37875" xr:uid="{00000000-0005-0000-0000-0000E1920000}"/>
    <cellStyle name="Normal 9 5 2 2 5" xfId="37876" xr:uid="{00000000-0005-0000-0000-0000E2920000}"/>
    <cellStyle name="Normal 9 5 2 2 6" xfId="37877" xr:uid="{00000000-0005-0000-0000-0000E3920000}"/>
    <cellStyle name="Normal 9 5 2 3" xfId="37878" xr:uid="{00000000-0005-0000-0000-0000E4920000}"/>
    <cellStyle name="Normal 9 5 2 3 2" xfId="37879" xr:uid="{00000000-0005-0000-0000-0000E5920000}"/>
    <cellStyle name="Normal 9 5 2 3 2 2" xfId="37880" xr:uid="{00000000-0005-0000-0000-0000E6920000}"/>
    <cellStyle name="Normal 9 5 2 3 2 3" xfId="37881" xr:uid="{00000000-0005-0000-0000-0000E7920000}"/>
    <cellStyle name="Normal 9 5 2 3 3" xfId="37882" xr:uid="{00000000-0005-0000-0000-0000E8920000}"/>
    <cellStyle name="Normal 9 5 2 4" xfId="37883" xr:uid="{00000000-0005-0000-0000-0000E9920000}"/>
    <cellStyle name="Normal 9 5 2 4 2" xfId="37884" xr:uid="{00000000-0005-0000-0000-0000EA920000}"/>
    <cellStyle name="Normal 9 5 2 4 3" xfId="37885" xr:uid="{00000000-0005-0000-0000-0000EB920000}"/>
    <cellStyle name="Normal 9 5 2 5" xfId="37886" xr:uid="{00000000-0005-0000-0000-0000EC920000}"/>
    <cellStyle name="Normal 9 5 2 5 2" xfId="37887" xr:uid="{00000000-0005-0000-0000-0000ED920000}"/>
    <cellStyle name="Normal 9 5 2 6" xfId="37888" xr:uid="{00000000-0005-0000-0000-0000EE920000}"/>
    <cellStyle name="Normal 9 5 2 7" xfId="37889" xr:uid="{00000000-0005-0000-0000-0000EF920000}"/>
    <cellStyle name="Normal 9 5 2 8" xfId="37890" xr:uid="{00000000-0005-0000-0000-0000F0920000}"/>
    <cellStyle name="Normal 9 5 2 9" xfId="37891" xr:uid="{00000000-0005-0000-0000-0000F1920000}"/>
    <cellStyle name="Normal 9 5 2_Age_Gender" xfId="37892" xr:uid="{00000000-0005-0000-0000-0000F2920000}"/>
    <cellStyle name="Normal 9 5 3" xfId="37893" xr:uid="{00000000-0005-0000-0000-0000F3920000}"/>
    <cellStyle name="Normal 9 5 3 2" xfId="37894" xr:uid="{00000000-0005-0000-0000-0000F4920000}"/>
    <cellStyle name="Normal 9 5 3 2 2" xfId="37895" xr:uid="{00000000-0005-0000-0000-0000F5920000}"/>
    <cellStyle name="Normal 9 5 3 2 2 2" xfId="37896" xr:uid="{00000000-0005-0000-0000-0000F6920000}"/>
    <cellStyle name="Normal 9 5 3 2 2 3" xfId="37897" xr:uid="{00000000-0005-0000-0000-0000F7920000}"/>
    <cellStyle name="Normal 9 5 3 2 3" xfId="37898" xr:uid="{00000000-0005-0000-0000-0000F8920000}"/>
    <cellStyle name="Normal 9 5 3 3" xfId="37899" xr:uid="{00000000-0005-0000-0000-0000F9920000}"/>
    <cellStyle name="Normal 9 5 3 3 2" xfId="37900" xr:uid="{00000000-0005-0000-0000-0000FA920000}"/>
    <cellStyle name="Normal 9 5 3 3 3" xfId="37901" xr:uid="{00000000-0005-0000-0000-0000FB920000}"/>
    <cellStyle name="Normal 9 5 3 4" xfId="37902" xr:uid="{00000000-0005-0000-0000-0000FC920000}"/>
    <cellStyle name="Normal 9 5 3 5" xfId="37903" xr:uid="{00000000-0005-0000-0000-0000FD920000}"/>
    <cellStyle name="Normal 9 5 3 6" xfId="37904" xr:uid="{00000000-0005-0000-0000-0000FE920000}"/>
    <cellStyle name="Normal 9 5 4" xfId="37905" xr:uid="{00000000-0005-0000-0000-0000FF920000}"/>
    <cellStyle name="Normal 9 5 4 2" xfId="37906" xr:uid="{00000000-0005-0000-0000-000000930000}"/>
    <cellStyle name="Normal 9 5 4 2 2" xfId="37907" xr:uid="{00000000-0005-0000-0000-000001930000}"/>
    <cellStyle name="Normal 9 5 4 2 3" xfId="37908" xr:uid="{00000000-0005-0000-0000-000002930000}"/>
    <cellStyle name="Normal 9 5 4 3" xfId="37909" xr:uid="{00000000-0005-0000-0000-000003930000}"/>
    <cellStyle name="Normal 9 5 4 4" xfId="37910" xr:uid="{00000000-0005-0000-0000-000004930000}"/>
    <cellStyle name="Normal 9 5 4 5" xfId="37911" xr:uid="{00000000-0005-0000-0000-000005930000}"/>
    <cellStyle name="Normal 9 5 5" xfId="37912" xr:uid="{00000000-0005-0000-0000-000006930000}"/>
    <cellStyle name="Normal 9 5 5 2" xfId="37913" xr:uid="{00000000-0005-0000-0000-000007930000}"/>
    <cellStyle name="Normal 9 5 5 2 2" xfId="37914" xr:uid="{00000000-0005-0000-0000-000008930000}"/>
    <cellStyle name="Normal 9 5 5 2 3" xfId="37915" xr:uid="{00000000-0005-0000-0000-000009930000}"/>
    <cellStyle name="Normal 9 5 5 3" xfId="37916" xr:uid="{00000000-0005-0000-0000-00000A930000}"/>
    <cellStyle name="Normal 9 5 6" xfId="37917" xr:uid="{00000000-0005-0000-0000-00000B930000}"/>
    <cellStyle name="Normal 9 5 6 2" xfId="37918" xr:uid="{00000000-0005-0000-0000-00000C930000}"/>
    <cellStyle name="Normal 9 5 6 3" xfId="37919" xr:uid="{00000000-0005-0000-0000-00000D930000}"/>
    <cellStyle name="Normal 9 5 7" xfId="37920" xr:uid="{00000000-0005-0000-0000-00000E930000}"/>
    <cellStyle name="Normal 9 5 7 2" xfId="37921" xr:uid="{00000000-0005-0000-0000-00000F930000}"/>
    <cellStyle name="Normal 9 5 8" xfId="37922" xr:uid="{00000000-0005-0000-0000-000010930000}"/>
    <cellStyle name="Normal 9 5 9" xfId="37923" xr:uid="{00000000-0005-0000-0000-000011930000}"/>
    <cellStyle name="Normal 9 5_Age_Gender" xfId="37924" xr:uid="{00000000-0005-0000-0000-000012930000}"/>
    <cellStyle name="Normal 9 50" xfId="37925" xr:uid="{00000000-0005-0000-0000-000013930000}"/>
    <cellStyle name="Normal 9 51" xfId="37926" xr:uid="{00000000-0005-0000-0000-000014930000}"/>
    <cellStyle name="Normal 9 52" xfId="37927" xr:uid="{00000000-0005-0000-0000-000015930000}"/>
    <cellStyle name="Normal 9 53" xfId="37928" xr:uid="{00000000-0005-0000-0000-000016930000}"/>
    <cellStyle name="Normal 9 54" xfId="37929" xr:uid="{00000000-0005-0000-0000-000017930000}"/>
    <cellStyle name="Normal 9 55" xfId="37930" xr:uid="{00000000-0005-0000-0000-000018930000}"/>
    <cellStyle name="Normal 9 56" xfId="37931" xr:uid="{00000000-0005-0000-0000-000019930000}"/>
    <cellStyle name="Normal 9 57" xfId="37932" xr:uid="{00000000-0005-0000-0000-00001A930000}"/>
    <cellStyle name="Normal 9 58" xfId="37933" xr:uid="{00000000-0005-0000-0000-00001B930000}"/>
    <cellStyle name="Normal 9 59" xfId="37934" xr:uid="{00000000-0005-0000-0000-00001C930000}"/>
    <cellStyle name="Normal 9 6" xfId="536" xr:uid="{00000000-0005-0000-0000-00001D930000}"/>
    <cellStyle name="Normal 9 6 10" xfId="37935" xr:uid="{00000000-0005-0000-0000-00001E930000}"/>
    <cellStyle name="Normal 9 6 11" xfId="37936" xr:uid="{00000000-0005-0000-0000-00001F930000}"/>
    <cellStyle name="Normal 9 6 12" xfId="37937" xr:uid="{00000000-0005-0000-0000-000020930000}"/>
    <cellStyle name="Normal 9 6 2" xfId="37938" xr:uid="{00000000-0005-0000-0000-000021930000}"/>
    <cellStyle name="Normal 9 6 2 10" xfId="37939" xr:uid="{00000000-0005-0000-0000-000022930000}"/>
    <cellStyle name="Normal 9 6 2 2" xfId="37940" xr:uid="{00000000-0005-0000-0000-000023930000}"/>
    <cellStyle name="Normal 9 6 2 2 2" xfId="37941" xr:uid="{00000000-0005-0000-0000-000024930000}"/>
    <cellStyle name="Normal 9 6 2 2 2 2" xfId="37942" xr:uid="{00000000-0005-0000-0000-000025930000}"/>
    <cellStyle name="Normal 9 6 2 2 2 2 2" xfId="37943" xr:uid="{00000000-0005-0000-0000-000026930000}"/>
    <cellStyle name="Normal 9 6 2 2 2 2 3" xfId="37944" xr:uid="{00000000-0005-0000-0000-000027930000}"/>
    <cellStyle name="Normal 9 6 2 2 2 3" xfId="37945" xr:uid="{00000000-0005-0000-0000-000028930000}"/>
    <cellStyle name="Normal 9 6 2 2 3" xfId="37946" xr:uid="{00000000-0005-0000-0000-000029930000}"/>
    <cellStyle name="Normal 9 6 2 2 3 2" xfId="37947" xr:uid="{00000000-0005-0000-0000-00002A930000}"/>
    <cellStyle name="Normal 9 6 2 2 3 3" xfId="37948" xr:uid="{00000000-0005-0000-0000-00002B930000}"/>
    <cellStyle name="Normal 9 6 2 2 4" xfId="37949" xr:uid="{00000000-0005-0000-0000-00002C930000}"/>
    <cellStyle name="Normal 9 6 2 2 5" xfId="37950" xr:uid="{00000000-0005-0000-0000-00002D930000}"/>
    <cellStyle name="Normal 9 6 2 2 6" xfId="37951" xr:uid="{00000000-0005-0000-0000-00002E930000}"/>
    <cellStyle name="Normal 9 6 2 3" xfId="37952" xr:uid="{00000000-0005-0000-0000-00002F930000}"/>
    <cellStyle name="Normal 9 6 2 3 2" xfId="37953" xr:uid="{00000000-0005-0000-0000-000030930000}"/>
    <cellStyle name="Normal 9 6 2 3 2 2" xfId="37954" xr:uid="{00000000-0005-0000-0000-000031930000}"/>
    <cellStyle name="Normal 9 6 2 3 2 3" xfId="37955" xr:uid="{00000000-0005-0000-0000-000032930000}"/>
    <cellStyle name="Normal 9 6 2 3 3" xfId="37956" xr:uid="{00000000-0005-0000-0000-000033930000}"/>
    <cellStyle name="Normal 9 6 2 4" xfId="37957" xr:uid="{00000000-0005-0000-0000-000034930000}"/>
    <cellStyle name="Normal 9 6 2 4 2" xfId="37958" xr:uid="{00000000-0005-0000-0000-000035930000}"/>
    <cellStyle name="Normal 9 6 2 4 3" xfId="37959" xr:uid="{00000000-0005-0000-0000-000036930000}"/>
    <cellStyle name="Normal 9 6 2 5" xfId="37960" xr:uid="{00000000-0005-0000-0000-000037930000}"/>
    <cellStyle name="Normal 9 6 2 5 2" xfId="37961" xr:uid="{00000000-0005-0000-0000-000038930000}"/>
    <cellStyle name="Normal 9 6 2 6" xfId="37962" xr:uid="{00000000-0005-0000-0000-000039930000}"/>
    <cellStyle name="Normal 9 6 2 7" xfId="37963" xr:uid="{00000000-0005-0000-0000-00003A930000}"/>
    <cellStyle name="Normal 9 6 2 8" xfId="37964" xr:uid="{00000000-0005-0000-0000-00003B930000}"/>
    <cellStyle name="Normal 9 6 2 9" xfId="37965" xr:uid="{00000000-0005-0000-0000-00003C930000}"/>
    <cellStyle name="Normal 9 6 2_Age_Gender" xfId="37966" xr:uid="{00000000-0005-0000-0000-00003D930000}"/>
    <cellStyle name="Normal 9 6 3" xfId="37967" xr:uid="{00000000-0005-0000-0000-00003E930000}"/>
    <cellStyle name="Normal 9 6 3 2" xfId="37968" xr:uid="{00000000-0005-0000-0000-00003F930000}"/>
    <cellStyle name="Normal 9 6 3 2 2" xfId="37969" xr:uid="{00000000-0005-0000-0000-000040930000}"/>
    <cellStyle name="Normal 9 6 3 2 2 2" xfId="37970" xr:uid="{00000000-0005-0000-0000-000041930000}"/>
    <cellStyle name="Normal 9 6 3 2 2 3" xfId="37971" xr:uid="{00000000-0005-0000-0000-000042930000}"/>
    <cellStyle name="Normal 9 6 3 2 3" xfId="37972" xr:uid="{00000000-0005-0000-0000-000043930000}"/>
    <cellStyle name="Normal 9 6 3 3" xfId="37973" xr:uid="{00000000-0005-0000-0000-000044930000}"/>
    <cellStyle name="Normal 9 6 3 3 2" xfId="37974" xr:uid="{00000000-0005-0000-0000-000045930000}"/>
    <cellStyle name="Normal 9 6 3 3 3" xfId="37975" xr:uid="{00000000-0005-0000-0000-000046930000}"/>
    <cellStyle name="Normal 9 6 3 4" xfId="37976" xr:uid="{00000000-0005-0000-0000-000047930000}"/>
    <cellStyle name="Normal 9 6 3 5" xfId="37977" xr:uid="{00000000-0005-0000-0000-000048930000}"/>
    <cellStyle name="Normal 9 6 3 6" xfId="37978" xr:uid="{00000000-0005-0000-0000-000049930000}"/>
    <cellStyle name="Normal 9 6 4" xfId="37979" xr:uid="{00000000-0005-0000-0000-00004A930000}"/>
    <cellStyle name="Normal 9 6 4 2" xfId="37980" xr:uid="{00000000-0005-0000-0000-00004B930000}"/>
    <cellStyle name="Normal 9 6 4 2 2" xfId="37981" xr:uid="{00000000-0005-0000-0000-00004C930000}"/>
    <cellStyle name="Normal 9 6 4 2 3" xfId="37982" xr:uid="{00000000-0005-0000-0000-00004D930000}"/>
    <cellStyle name="Normal 9 6 4 3" xfId="37983" xr:uid="{00000000-0005-0000-0000-00004E930000}"/>
    <cellStyle name="Normal 9 6 4 4" xfId="37984" xr:uid="{00000000-0005-0000-0000-00004F930000}"/>
    <cellStyle name="Normal 9 6 4 5" xfId="37985" xr:uid="{00000000-0005-0000-0000-000050930000}"/>
    <cellStyle name="Normal 9 6 5" xfId="37986" xr:uid="{00000000-0005-0000-0000-000051930000}"/>
    <cellStyle name="Normal 9 6 5 2" xfId="37987" xr:uid="{00000000-0005-0000-0000-000052930000}"/>
    <cellStyle name="Normal 9 6 5 2 2" xfId="37988" xr:uid="{00000000-0005-0000-0000-000053930000}"/>
    <cellStyle name="Normal 9 6 5 2 3" xfId="37989" xr:uid="{00000000-0005-0000-0000-000054930000}"/>
    <cellStyle name="Normal 9 6 5 3" xfId="37990" xr:uid="{00000000-0005-0000-0000-000055930000}"/>
    <cellStyle name="Normal 9 6 6" xfId="37991" xr:uid="{00000000-0005-0000-0000-000056930000}"/>
    <cellStyle name="Normal 9 6 6 2" xfId="37992" xr:uid="{00000000-0005-0000-0000-000057930000}"/>
    <cellStyle name="Normal 9 6 6 3" xfId="37993" xr:uid="{00000000-0005-0000-0000-000058930000}"/>
    <cellStyle name="Normal 9 6 7" xfId="37994" xr:uid="{00000000-0005-0000-0000-000059930000}"/>
    <cellStyle name="Normal 9 6 7 2" xfId="37995" xr:uid="{00000000-0005-0000-0000-00005A930000}"/>
    <cellStyle name="Normal 9 6 8" xfId="37996" xr:uid="{00000000-0005-0000-0000-00005B930000}"/>
    <cellStyle name="Normal 9 6 9" xfId="37997" xr:uid="{00000000-0005-0000-0000-00005C930000}"/>
    <cellStyle name="Normal 9 6_Age_Gender" xfId="37998" xr:uid="{00000000-0005-0000-0000-00005D930000}"/>
    <cellStyle name="Normal 9 60" xfId="37999" xr:uid="{00000000-0005-0000-0000-00005E930000}"/>
    <cellStyle name="Normal 9 61" xfId="38000" xr:uid="{00000000-0005-0000-0000-00005F930000}"/>
    <cellStyle name="Normal 9 62" xfId="38001" xr:uid="{00000000-0005-0000-0000-000060930000}"/>
    <cellStyle name="Normal 9 63" xfId="38002" xr:uid="{00000000-0005-0000-0000-000061930000}"/>
    <cellStyle name="Normal 9 64" xfId="38003" xr:uid="{00000000-0005-0000-0000-000062930000}"/>
    <cellStyle name="Normal 9 65" xfId="38004" xr:uid="{00000000-0005-0000-0000-000063930000}"/>
    <cellStyle name="Normal 9 66" xfId="38005" xr:uid="{00000000-0005-0000-0000-000064930000}"/>
    <cellStyle name="Normal 9 67" xfId="38006" xr:uid="{00000000-0005-0000-0000-000065930000}"/>
    <cellStyle name="Normal 9 68" xfId="38007" xr:uid="{00000000-0005-0000-0000-000066930000}"/>
    <cellStyle name="Normal 9 69" xfId="38008" xr:uid="{00000000-0005-0000-0000-000067930000}"/>
    <cellStyle name="Normal 9 7" xfId="537" xr:uid="{00000000-0005-0000-0000-000068930000}"/>
    <cellStyle name="Normal 9 7 10" xfId="38009" xr:uid="{00000000-0005-0000-0000-000069930000}"/>
    <cellStyle name="Normal 9 7 11" xfId="38010" xr:uid="{00000000-0005-0000-0000-00006A930000}"/>
    <cellStyle name="Normal 9 7 12" xfId="38011" xr:uid="{00000000-0005-0000-0000-00006B930000}"/>
    <cellStyle name="Normal 9 7 2" xfId="38012" xr:uid="{00000000-0005-0000-0000-00006C930000}"/>
    <cellStyle name="Normal 9 7 2 10" xfId="38013" xr:uid="{00000000-0005-0000-0000-00006D930000}"/>
    <cellStyle name="Normal 9 7 2 2" xfId="38014" xr:uid="{00000000-0005-0000-0000-00006E930000}"/>
    <cellStyle name="Normal 9 7 2 2 2" xfId="38015" xr:uid="{00000000-0005-0000-0000-00006F930000}"/>
    <cellStyle name="Normal 9 7 2 2 2 2" xfId="38016" xr:uid="{00000000-0005-0000-0000-000070930000}"/>
    <cellStyle name="Normal 9 7 2 2 2 2 2" xfId="38017" xr:uid="{00000000-0005-0000-0000-000071930000}"/>
    <cellStyle name="Normal 9 7 2 2 2 2 3" xfId="38018" xr:uid="{00000000-0005-0000-0000-000072930000}"/>
    <cellStyle name="Normal 9 7 2 2 2 3" xfId="38019" xr:uid="{00000000-0005-0000-0000-000073930000}"/>
    <cellStyle name="Normal 9 7 2 2 3" xfId="38020" xr:uid="{00000000-0005-0000-0000-000074930000}"/>
    <cellStyle name="Normal 9 7 2 2 3 2" xfId="38021" xr:uid="{00000000-0005-0000-0000-000075930000}"/>
    <cellStyle name="Normal 9 7 2 2 3 3" xfId="38022" xr:uid="{00000000-0005-0000-0000-000076930000}"/>
    <cellStyle name="Normal 9 7 2 2 4" xfId="38023" xr:uid="{00000000-0005-0000-0000-000077930000}"/>
    <cellStyle name="Normal 9 7 2 2 5" xfId="38024" xr:uid="{00000000-0005-0000-0000-000078930000}"/>
    <cellStyle name="Normal 9 7 2 2 6" xfId="38025" xr:uid="{00000000-0005-0000-0000-000079930000}"/>
    <cellStyle name="Normal 9 7 2 3" xfId="38026" xr:uid="{00000000-0005-0000-0000-00007A930000}"/>
    <cellStyle name="Normal 9 7 2 3 2" xfId="38027" xr:uid="{00000000-0005-0000-0000-00007B930000}"/>
    <cellStyle name="Normal 9 7 2 3 2 2" xfId="38028" xr:uid="{00000000-0005-0000-0000-00007C930000}"/>
    <cellStyle name="Normal 9 7 2 3 2 3" xfId="38029" xr:uid="{00000000-0005-0000-0000-00007D930000}"/>
    <cellStyle name="Normal 9 7 2 3 3" xfId="38030" xr:uid="{00000000-0005-0000-0000-00007E930000}"/>
    <cellStyle name="Normal 9 7 2 4" xfId="38031" xr:uid="{00000000-0005-0000-0000-00007F930000}"/>
    <cellStyle name="Normal 9 7 2 4 2" xfId="38032" xr:uid="{00000000-0005-0000-0000-000080930000}"/>
    <cellStyle name="Normal 9 7 2 4 3" xfId="38033" xr:uid="{00000000-0005-0000-0000-000081930000}"/>
    <cellStyle name="Normal 9 7 2 5" xfId="38034" xr:uid="{00000000-0005-0000-0000-000082930000}"/>
    <cellStyle name="Normal 9 7 2 5 2" xfId="38035" xr:uid="{00000000-0005-0000-0000-000083930000}"/>
    <cellStyle name="Normal 9 7 2 6" xfId="38036" xr:uid="{00000000-0005-0000-0000-000084930000}"/>
    <cellStyle name="Normal 9 7 2 7" xfId="38037" xr:uid="{00000000-0005-0000-0000-000085930000}"/>
    <cellStyle name="Normal 9 7 2 8" xfId="38038" xr:uid="{00000000-0005-0000-0000-000086930000}"/>
    <cellStyle name="Normal 9 7 2 9" xfId="38039" xr:uid="{00000000-0005-0000-0000-000087930000}"/>
    <cellStyle name="Normal 9 7 2_Age_Gender" xfId="38040" xr:uid="{00000000-0005-0000-0000-000088930000}"/>
    <cellStyle name="Normal 9 7 3" xfId="38041" xr:uid="{00000000-0005-0000-0000-000089930000}"/>
    <cellStyle name="Normal 9 7 3 2" xfId="38042" xr:uid="{00000000-0005-0000-0000-00008A930000}"/>
    <cellStyle name="Normal 9 7 3 2 2" xfId="38043" xr:uid="{00000000-0005-0000-0000-00008B930000}"/>
    <cellStyle name="Normal 9 7 3 2 2 2" xfId="38044" xr:uid="{00000000-0005-0000-0000-00008C930000}"/>
    <cellStyle name="Normal 9 7 3 2 2 3" xfId="38045" xr:uid="{00000000-0005-0000-0000-00008D930000}"/>
    <cellStyle name="Normal 9 7 3 2 3" xfId="38046" xr:uid="{00000000-0005-0000-0000-00008E930000}"/>
    <cellStyle name="Normal 9 7 3 3" xfId="38047" xr:uid="{00000000-0005-0000-0000-00008F930000}"/>
    <cellStyle name="Normal 9 7 3 3 2" xfId="38048" xr:uid="{00000000-0005-0000-0000-000090930000}"/>
    <cellStyle name="Normal 9 7 3 3 3" xfId="38049" xr:uid="{00000000-0005-0000-0000-000091930000}"/>
    <cellStyle name="Normal 9 7 3 4" xfId="38050" xr:uid="{00000000-0005-0000-0000-000092930000}"/>
    <cellStyle name="Normal 9 7 3 5" xfId="38051" xr:uid="{00000000-0005-0000-0000-000093930000}"/>
    <cellStyle name="Normal 9 7 3 6" xfId="38052" xr:uid="{00000000-0005-0000-0000-000094930000}"/>
    <cellStyle name="Normal 9 7 4" xfId="38053" xr:uid="{00000000-0005-0000-0000-000095930000}"/>
    <cellStyle name="Normal 9 7 4 2" xfId="38054" xr:uid="{00000000-0005-0000-0000-000096930000}"/>
    <cellStyle name="Normal 9 7 4 2 2" xfId="38055" xr:uid="{00000000-0005-0000-0000-000097930000}"/>
    <cellStyle name="Normal 9 7 4 2 3" xfId="38056" xr:uid="{00000000-0005-0000-0000-000098930000}"/>
    <cellStyle name="Normal 9 7 4 3" xfId="38057" xr:uid="{00000000-0005-0000-0000-000099930000}"/>
    <cellStyle name="Normal 9 7 4 4" xfId="38058" xr:uid="{00000000-0005-0000-0000-00009A930000}"/>
    <cellStyle name="Normal 9 7 4 5" xfId="38059" xr:uid="{00000000-0005-0000-0000-00009B930000}"/>
    <cellStyle name="Normal 9 7 5" xfId="38060" xr:uid="{00000000-0005-0000-0000-00009C930000}"/>
    <cellStyle name="Normal 9 7 5 2" xfId="38061" xr:uid="{00000000-0005-0000-0000-00009D930000}"/>
    <cellStyle name="Normal 9 7 5 2 2" xfId="38062" xr:uid="{00000000-0005-0000-0000-00009E930000}"/>
    <cellStyle name="Normal 9 7 5 2 3" xfId="38063" xr:uid="{00000000-0005-0000-0000-00009F930000}"/>
    <cellStyle name="Normal 9 7 5 3" xfId="38064" xr:uid="{00000000-0005-0000-0000-0000A0930000}"/>
    <cellStyle name="Normal 9 7 6" xfId="38065" xr:uid="{00000000-0005-0000-0000-0000A1930000}"/>
    <cellStyle name="Normal 9 7 6 2" xfId="38066" xr:uid="{00000000-0005-0000-0000-0000A2930000}"/>
    <cellStyle name="Normal 9 7 6 3" xfId="38067" xr:uid="{00000000-0005-0000-0000-0000A3930000}"/>
    <cellStyle name="Normal 9 7 7" xfId="38068" xr:uid="{00000000-0005-0000-0000-0000A4930000}"/>
    <cellStyle name="Normal 9 7 7 2" xfId="38069" xr:uid="{00000000-0005-0000-0000-0000A5930000}"/>
    <cellStyle name="Normal 9 7 8" xfId="38070" xr:uid="{00000000-0005-0000-0000-0000A6930000}"/>
    <cellStyle name="Normal 9 7 9" xfId="38071" xr:uid="{00000000-0005-0000-0000-0000A7930000}"/>
    <cellStyle name="Normal 9 7_Age_Gender" xfId="38072" xr:uid="{00000000-0005-0000-0000-0000A8930000}"/>
    <cellStyle name="Normal 9 8" xfId="538" xr:uid="{00000000-0005-0000-0000-0000A9930000}"/>
    <cellStyle name="Normal 9 8 10" xfId="38073" xr:uid="{00000000-0005-0000-0000-0000AA930000}"/>
    <cellStyle name="Normal 9 8 11" xfId="38074" xr:uid="{00000000-0005-0000-0000-0000AB930000}"/>
    <cellStyle name="Normal 9 8 12" xfId="38075" xr:uid="{00000000-0005-0000-0000-0000AC930000}"/>
    <cellStyle name="Normal 9 8 2" xfId="38076" xr:uid="{00000000-0005-0000-0000-0000AD930000}"/>
    <cellStyle name="Normal 9 8 2 10" xfId="38077" xr:uid="{00000000-0005-0000-0000-0000AE930000}"/>
    <cellStyle name="Normal 9 8 2 2" xfId="38078" xr:uid="{00000000-0005-0000-0000-0000AF930000}"/>
    <cellStyle name="Normal 9 8 2 2 2" xfId="38079" xr:uid="{00000000-0005-0000-0000-0000B0930000}"/>
    <cellStyle name="Normal 9 8 2 2 2 2" xfId="38080" xr:uid="{00000000-0005-0000-0000-0000B1930000}"/>
    <cellStyle name="Normal 9 8 2 2 2 2 2" xfId="38081" xr:uid="{00000000-0005-0000-0000-0000B2930000}"/>
    <cellStyle name="Normal 9 8 2 2 2 2 3" xfId="38082" xr:uid="{00000000-0005-0000-0000-0000B3930000}"/>
    <cellStyle name="Normal 9 8 2 2 2 3" xfId="38083" xr:uid="{00000000-0005-0000-0000-0000B4930000}"/>
    <cellStyle name="Normal 9 8 2 2 3" xfId="38084" xr:uid="{00000000-0005-0000-0000-0000B5930000}"/>
    <cellStyle name="Normal 9 8 2 2 3 2" xfId="38085" xr:uid="{00000000-0005-0000-0000-0000B6930000}"/>
    <cellStyle name="Normal 9 8 2 2 3 3" xfId="38086" xr:uid="{00000000-0005-0000-0000-0000B7930000}"/>
    <cellStyle name="Normal 9 8 2 2 4" xfId="38087" xr:uid="{00000000-0005-0000-0000-0000B8930000}"/>
    <cellStyle name="Normal 9 8 2 2 5" xfId="38088" xr:uid="{00000000-0005-0000-0000-0000B9930000}"/>
    <cellStyle name="Normal 9 8 2 2 6" xfId="38089" xr:uid="{00000000-0005-0000-0000-0000BA930000}"/>
    <cellStyle name="Normal 9 8 2 3" xfId="38090" xr:uid="{00000000-0005-0000-0000-0000BB930000}"/>
    <cellStyle name="Normal 9 8 2 3 2" xfId="38091" xr:uid="{00000000-0005-0000-0000-0000BC930000}"/>
    <cellStyle name="Normal 9 8 2 3 2 2" xfId="38092" xr:uid="{00000000-0005-0000-0000-0000BD930000}"/>
    <cellStyle name="Normal 9 8 2 3 2 3" xfId="38093" xr:uid="{00000000-0005-0000-0000-0000BE930000}"/>
    <cellStyle name="Normal 9 8 2 3 3" xfId="38094" xr:uid="{00000000-0005-0000-0000-0000BF930000}"/>
    <cellStyle name="Normal 9 8 2 4" xfId="38095" xr:uid="{00000000-0005-0000-0000-0000C0930000}"/>
    <cellStyle name="Normal 9 8 2 4 2" xfId="38096" xr:uid="{00000000-0005-0000-0000-0000C1930000}"/>
    <cellStyle name="Normal 9 8 2 4 3" xfId="38097" xr:uid="{00000000-0005-0000-0000-0000C2930000}"/>
    <cellStyle name="Normal 9 8 2 5" xfId="38098" xr:uid="{00000000-0005-0000-0000-0000C3930000}"/>
    <cellStyle name="Normal 9 8 2 5 2" xfId="38099" xr:uid="{00000000-0005-0000-0000-0000C4930000}"/>
    <cellStyle name="Normal 9 8 2 6" xfId="38100" xr:uid="{00000000-0005-0000-0000-0000C5930000}"/>
    <cellStyle name="Normal 9 8 2 7" xfId="38101" xr:uid="{00000000-0005-0000-0000-0000C6930000}"/>
    <cellStyle name="Normal 9 8 2 8" xfId="38102" xr:uid="{00000000-0005-0000-0000-0000C7930000}"/>
    <cellStyle name="Normal 9 8 2 9" xfId="38103" xr:uid="{00000000-0005-0000-0000-0000C8930000}"/>
    <cellStyle name="Normal 9 8 2_Age_Gender" xfId="38104" xr:uid="{00000000-0005-0000-0000-0000C9930000}"/>
    <cellStyle name="Normal 9 8 3" xfId="38105" xr:uid="{00000000-0005-0000-0000-0000CA930000}"/>
    <cellStyle name="Normal 9 8 3 2" xfId="38106" xr:uid="{00000000-0005-0000-0000-0000CB930000}"/>
    <cellStyle name="Normal 9 8 3 2 2" xfId="38107" xr:uid="{00000000-0005-0000-0000-0000CC930000}"/>
    <cellStyle name="Normal 9 8 3 2 2 2" xfId="38108" xr:uid="{00000000-0005-0000-0000-0000CD930000}"/>
    <cellStyle name="Normal 9 8 3 2 2 3" xfId="38109" xr:uid="{00000000-0005-0000-0000-0000CE930000}"/>
    <cellStyle name="Normal 9 8 3 2 3" xfId="38110" xr:uid="{00000000-0005-0000-0000-0000CF930000}"/>
    <cellStyle name="Normal 9 8 3 3" xfId="38111" xr:uid="{00000000-0005-0000-0000-0000D0930000}"/>
    <cellStyle name="Normal 9 8 3 3 2" xfId="38112" xr:uid="{00000000-0005-0000-0000-0000D1930000}"/>
    <cellStyle name="Normal 9 8 3 3 3" xfId="38113" xr:uid="{00000000-0005-0000-0000-0000D2930000}"/>
    <cellStyle name="Normal 9 8 3 4" xfId="38114" xr:uid="{00000000-0005-0000-0000-0000D3930000}"/>
    <cellStyle name="Normal 9 8 3 5" xfId="38115" xr:uid="{00000000-0005-0000-0000-0000D4930000}"/>
    <cellStyle name="Normal 9 8 3 6" xfId="38116" xr:uid="{00000000-0005-0000-0000-0000D5930000}"/>
    <cellStyle name="Normal 9 8 4" xfId="38117" xr:uid="{00000000-0005-0000-0000-0000D6930000}"/>
    <cellStyle name="Normal 9 8 4 2" xfId="38118" xr:uid="{00000000-0005-0000-0000-0000D7930000}"/>
    <cellStyle name="Normal 9 8 4 2 2" xfId="38119" xr:uid="{00000000-0005-0000-0000-0000D8930000}"/>
    <cellStyle name="Normal 9 8 4 2 3" xfId="38120" xr:uid="{00000000-0005-0000-0000-0000D9930000}"/>
    <cellStyle name="Normal 9 8 4 3" xfId="38121" xr:uid="{00000000-0005-0000-0000-0000DA930000}"/>
    <cellStyle name="Normal 9 8 4 4" xfId="38122" xr:uid="{00000000-0005-0000-0000-0000DB930000}"/>
    <cellStyle name="Normal 9 8 4 5" xfId="38123" xr:uid="{00000000-0005-0000-0000-0000DC930000}"/>
    <cellStyle name="Normal 9 8 5" xfId="38124" xr:uid="{00000000-0005-0000-0000-0000DD930000}"/>
    <cellStyle name="Normal 9 8 5 2" xfId="38125" xr:uid="{00000000-0005-0000-0000-0000DE930000}"/>
    <cellStyle name="Normal 9 8 5 2 2" xfId="38126" xr:uid="{00000000-0005-0000-0000-0000DF930000}"/>
    <cellStyle name="Normal 9 8 5 2 3" xfId="38127" xr:uid="{00000000-0005-0000-0000-0000E0930000}"/>
    <cellStyle name="Normal 9 8 5 3" xfId="38128" xr:uid="{00000000-0005-0000-0000-0000E1930000}"/>
    <cellStyle name="Normal 9 8 6" xfId="38129" xr:uid="{00000000-0005-0000-0000-0000E2930000}"/>
    <cellStyle name="Normal 9 8 6 2" xfId="38130" xr:uid="{00000000-0005-0000-0000-0000E3930000}"/>
    <cellStyle name="Normal 9 8 6 3" xfId="38131" xr:uid="{00000000-0005-0000-0000-0000E4930000}"/>
    <cellStyle name="Normal 9 8 7" xfId="38132" xr:uid="{00000000-0005-0000-0000-0000E5930000}"/>
    <cellStyle name="Normal 9 8 7 2" xfId="38133" xr:uid="{00000000-0005-0000-0000-0000E6930000}"/>
    <cellStyle name="Normal 9 8 8" xfId="38134" xr:uid="{00000000-0005-0000-0000-0000E7930000}"/>
    <cellStyle name="Normal 9 8 9" xfId="38135" xr:uid="{00000000-0005-0000-0000-0000E8930000}"/>
    <cellStyle name="Normal 9 8_Age_Gender" xfId="38136" xr:uid="{00000000-0005-0000-0000-0000E9930000}"/>
    <cellStyle name="Normal 9 9" xfId="539" xr:uid="{00000000-0005-0000-0000-0000EA930000}"/>
    <cellStyle name="Normal 9 9 10" xfId="38137" xr:uid="{00000000-0005-0000-0000-0000EB930000}"/>
    <cellStyle name="Normal 9 9 11" xfId="38138" xr:uid="{00000000-0005-0000-0000-0000EC930000}"/>
    <cellStyle name="Normal 9 9 12" xfId="38139" xr:uid="{00000000-0005-0000-0000-0000ED930000}"/>
    <cellStyle name="Normal 9 9 2" xfId="38140" xr:uid="{00000000-0005-0000-0000-0000EE930000}"/>
    <cellStyle name="Normal 9 9 2 10" xfId="38141" xr:uid="{00000000-0005-0000-0000-0000EF930000}"/>
    <cellStyle name="Normal 9 9 2 2" xfId="38142" xr:uid="{00000000-0005-0000-0000-0000F0930000}"/>
    <cellStyle name="Normal 9 9 2 2 2" xfId="38143" xr:uid="{00000000-0005-0000-0000-0000F1930000}"/>
    <cellStyle name="Normal 9 9 2 2 2 2" xfId="38144" xr:uid="{00000000-0005-0000-0000-0000F2930000}"/>
    <cellStyle name="Normal 9 9 2 2 2 2 2" xfId="38145" xr:uid="{00000000-0005-0000-0000-0000F3930000}"/>
    <cellStyle name="Normal 9 9 2 2 2 2 3" xfId="38146" xr:uid="{00000000-0005-0000-0000-0000F4930000}"/>
    <cellStyle name="Normal 9 9 2 2 2 3" xfId="38147" xr:uid="{00000000-0005-0000-0000-0000F5930000}"/>
    <cellStyle name="Normal 9 9 2 2 3" xfId="38148" xr:uid="{00000000-0005-0000-0000-0000F6930000}"/>
    <cellStyle name="Normal 9 9 2 2 3 2" xfId="38149" xr:uid="{00000000-0005-0000-0000-0000F7930000}"/>
    <cellStyle name="Normal 9 9 2 2 3 3" xfId="38150" xr:uid="{00000000-0005-0000-0000-0000F8930000}"/>
    <cellStyle name="Normal 9 9 2 2 4" xfId="38151" xr:uid="{00000000-0005-0000-0000-0000F9930000}"/>
    <cellStyle name="Normal 9 9 2 2 5" xfId="38152" xr:uid="{00000000-0005-0000-0000-0000FA930000}"/>
    <cellStyle name="Normal 9 9 2 2 6" xfId="38153" xr:uid="{00000000-0005-0000-0000-0000FB930000}"/>
    <cellStyle name="Normal 9 9 2 3" xfId="38154" xr:uid="{00000000-0005-0000-0000-0000FC930000}"/>
    <cellStyle name="Normal 9 9 2 3 2" xfId="38155" xr:uid="{00000000-0005-0000-0000-0000FD930000}"/>
    <cellStyle name="Normal 9 9 2 3 2 2" xfId="38156" xr:uid="{00000000-0005-0000-0000-0000FE930000}"/>
    <cellStyle name="Normal 9 9 2 3 2 3" xfId="38157" xr:uid="{00000000-0005-0000-0000-0000FF930000}"/>
    <cellStyle name="Normal 9 9 2 3 3" xfId="38158" xr:uid="{00000000-0005-0000-0000-000000940000}"/>
    <cellStyle name="Normal 9 9 2 4" xfId="38159" xr:uid="{00000000-0005-0000-0000-000001940000}"/>
    <cellStyle name="Normal 9 9 2 4 2" xfId="38160" xr:uid="{00000000-0005-0000-0000-000002940000}"/>
    <cellStyle name="Normal 9 9 2 4 3" xfId="38161" xr:uid="{00000000-0005-0000-0000-000003940000}"/>
    <cellStyle name="Normal 9 9 2 5" xfId="38162" xr:uid="{00000000-0005-0000-0000-000004940000}"/>
    <cellStyle name="Normal 9 9 2 5 2" xfId="38163" xr:uid="{00000000-0005-0000-0000-000005940000}"/>
    <cellStyle name="Normal 9 9 2 6" xfId="38164" xr:uid="{00000000-0005-0000-0000-000006940000}"/>
    <cellStyle name="Normal 9 9 2 7" xfId="38165" xr:uid="{00000000-0005-0000-0000-000007940000}"/>
    <cellStyle name="Normal 9 9 2 8" xfId="38166" xr:uid="{00000000-0005-0000-0000-000008940000}"/>
    <cellStyle name="Normal 9 9 2 9" xfId="38167" xr:uid="{00000000-0005-0000-0000-000009940000}"/>
    <cellStyle name="Normal 9 9 2_Age_Gender" xfId="38168" xr:uid="{00000000-0005-0000-0000-00000A940000}"/>
    <cellStyle name="Normal 9 9 3" xfId="38169" xr:uid="{00000000-0005-0000-0000-00000B940000}"/>
    <cellStyle name="Normal 9 9 3 2" xfId="38170" xr:uid="{00000000-0005-0000-0000-00000C940000}"/>
    <cellStyle name="Normal 9 9 3 2 2" xfId="38171" xr:uid="{00000000-0005-0000-0000-00000D940000}"/>
    <cellStyle name="Normal 9 9 3 2 2 2" xfId="38172" xr:uid="{00000000-0005-0000-0000-00000E940000}"/>
    <cellStyle name="Normal 9 9 3 2 2 3" xfId="38173" xr:uid="{00000000-0005-0000-0000-00000F940000}"/>
    <cellStyle name="Normal 9 9 3 2 3" xfId="38174" xr:uid="{00000000-0005-0000-0000-000010940000}"/>
    <cellStyle name="Normal 9 9 3 3" xfId="38175" xr:uid="{00000000-0005-0000-0000-000011940000}"/>
    <cellStyle name="Normal 9 9 3 3 2" xfId="38176" xr:uid="{00000000-0005-0000-0000-000012940000}"/>
    <cellStyle name="Normal 9 9 3 3 3" xfId="38177" xr:uid="{00000000-0005-0000-0000-000013940000}"/>
    <cellStyle name="Normal 9 9 3 4" xfId="38178" xr:uid="{00000000-0005-0000-0000-000014940000}"/>
    <cellStyle name="Normal 9 9 3 5" xfId="38179" xr:uid="{00000000-0005-0000-0000-000015940000}"/>
    <cellStyle name="Normal 9 9 3 6" xfId="38180" xr:uid="{00000000-0005-0000-0000-000016940000}"/>
    <cellStyle name="Normal 9 9 4" xfId="38181" xr:uid="{00000000-0005-0000-0000-000017940000}"/>
    <cellStyle name="Normal 9 9 4 2" xfId="38182" xr:uid="{00000000-0005-0000-0000-000018940000}"/>
    <cellStyle name="Normal 9 9 4 2 2" xfId="38183" xr:uid="{00000000-0005-0000-0000-000019940000}"/>
    <cellStyle name="Normal 9 9 4 2 3" xfId="38184" xr:uid="{00000000-0005-0000-0000-00001A940000}"/>
    <cellStyle name="Normal 9 9 4 3" xfId="38185" xr:uid="{00000000-0005-0000-0000-00001B940000}"/>
    <cellStyle name="Normal 9 9 4 4" xfId="38186" xr:uid="{00000000-0005-0000-0000-00001C940000}"/>
    <cellStyle name="Normal 9 9 4 5" xfId="38187" xr:uid="{00000000-0005-0000-0000-00001D940000}"/>
    <cellStyle name="Normal 9 9 5" xfId="38188" xr:uid="{00000000-0005-0000-0000-00001E940000}"/>
    <cellStyle name="Normal 9 9 5 2" xfId="38189" xr:uid="{00000000-0005-0000-0000-00001F940000}"/>
    <cellStyle name="Normal 9 9 5 2 2" xfId="38190" xr:uid="{00000000-0005-0000-0000-000020940000}"/>
    <cellStyle name="Normal 9 9 5 2 3" xfId="38191" xr:uid="{00000000-0005-0000-0000-000021940000}"/>
    <cellStyle name="Normal 9 9 5 3" xfId="38192" xr:uid="{00000000-0005-0000-0000-000022940000}"/>
    <cellStyle name="Normal 9 9 6" xfId="38193" xr:uid="{00000000-0005-0000-0000-000023940000}"/>
    <cellStyle name="Normal 9 9 6 2" xfId="38194" xr:uid="{00000000-0005-0000-0000-000024940000}"/>
    <cellStyle name="Normal 9 9 6 3" xfId="38195" xr:uid="{00000000-0005-0000-0000-000025940000}"/>
    <cellStyle name="Normal 9 9 7" xfId="38196" xr:uid="{00000000-0005-0000-0000-000026940000}"/>
    <cellStyle name="Normal 9 9 7 2" xfId="38197" xr:uid="{00000000-0005-0000-0000-000027940000}"/>
    <cellStyle name="Normal 9 9 8" xfId="38198" xr:uid="{00000000-0005-0000-0000-000028940000}"/>
    <cellStyle name="Normal 9 9 9" xfId="38199" xr:uid="{00000000-0005-0000-0000-000029940000}"/>
    <cellStyle name="Normal 9 9_Age_Gender" xfId="38200" xr:uid="{00000000-0005-0000-0000-00002A940000}"/>
    <cellStyle name="Normal 9_Age_Gender" xfId="38201" xr:uid="{00000000-0005-0000-0000-00002B940000}"/>
    <cellStyle name="Normal 90" xfId="1676" xr:uid="{00000000-0005-0000-0000-00002C940000}"/>
    <cellStyle name="Normal 90 2" xfId="38202" xr:uid="{00000000-0005-0000-0000-00002D940000}"/>
    <cellStyle name="Normal 90 3" xfId="38203" xr:uid="{00000000-0005-0000-0000-00002E940000}"/>
    <cellStyle name="Normal 91" xfId="1677" xr:uid="{00000000-0005-0000-0000-00002F940000}"/>
    <cellStyle name="Normal 91 2" xfId="38204" xr:uid="{00000000-0005-0000-0000-000030940000}"/>
    <cellStyle name="Normal 91 3" xfId="38205" xr:uid="{00000000-0005-0000-0000-000031940000}"/>
    <cellStyle name="Normal 92" xfId="1678" xr:uid="{00000000-0005-0000-0000-000032940000}"/>
    <cellStyle name="Normal 92 2" xfId="38206" xr:uid="{00000000-0005-0000-0000-000033940000}"/>
    <cellStyle name="Normal 92 3" xfId="38207" xr:uid="{00000000-0005-0000-0000-000034940000}"/>
    <cellStyle name="Normal 93" xfId="1679" xr:uid="{00000000-0005-0000-0000-000035940000}"/>
    <cellStyle name="Normal 93 2" xfId="38208" xr:uid="{00000000-0005-0000-0000-000036940000}"/>
    <cellStyle name="Normal 93 3" xfId="38209" xr:uid="{00000000-0005-0000-0000-000037940000}"/>
    <cellStyle name="Normal 94" xfId="1680" xr:uid="{00000000-0005-0000-0000-000038940000}"/>
    <cellStyle name="Normal 94 2" xfId="38210" xr:uid="{00000000-0005-0000-0000-000039940000}"/>
    <cellStyle name="Normal 94 3" xfId="38211" xr:uid="{00000000-0005-0000-0000-00003A940000}"/>
    <cellStyle name="Normal 95" xfId="1681" xr:uid="{00000000-0005-0000-0000-00003B940000}"/>
    <cellStyle name="Normal 95 2" xfId="38212" xr:uid="{00000000-0005-0000-0000-00003C940000}"/>
    <cellStyle name="Normal 95 3" xfId="38213" xr:uid="{00000000-0005-0000-0000-00003D940000}"/>
    <cellStyle name="Normal 96" xfId="1682" xr:uid="{00000000-0005-0000-0000-00003E940000}"/>
    <cellStyle name="Normal 96 2" xfId="38214" xr:uid="{00000000-0005-0000-0000-00003F940000}"/>
    <cellStyle name="Normal 96 3" xfId="38215" xr:uid="{00000000-0005-0000-0000-000040940000}"/>
    <cellStyle name="Normal 97" xfId="1683" xr:uid="{00000000-0005-0000-0000-000041940000}"/>
    <cellStyle name="Normal 97 2" xfId="38216" xr:uid="{00000000-0005-0000-0000-000042940000}"/>
    <cellStyle name="Normal 97 3" xfId="38217" xr:uid="{00000000-0005-0000-0000-000043940000}"/>
    <cellStyle name="Normal 98" xfId="1684" xr:uid="{00000000-0005-0000-0000-000044940000}"/>
    <cellStyle name="Normal 98 2" xfId="38218" xr:uid="{00000000-0005-0000-0000-000045940000}"/>
    <cellStyle name="Normal 98 3" xfId="38219" xr:uid="{00000000-0005-0000-0000-000046940000}"/>
    <cellStyle name="Normal 99" xfId="1685" xr:uid="{00000000-0005-0000-0000-000047940000}"/>
    <cellStyle name="Normal 99 2" xfId="38220" xr:uid="{00000000-0005-0000-0000-000048940000}"/>
    <cellStyle name="Normal 99 3" xfId="38221" xr:uid="{00000000-0005-0000-0000-000049940000}"/>
    <cellStyle name="Note 2" xfId="540" xr:uid="{00000000-0005-0000-0000-00004A940000}"/>
    <cellStyle name="Note 2 2" xfId="1686" xr:uid="{00000000-0005-0000-0000-00004B940000}"/>
    <cellStyle name="Note 2 2 2" xfId="38222" xr:uid="{00000000-0005-0000-0000-00004C940000}"/>
    <cellStyle name="Note 2 3" xfId="1687" xr:uid="{00000000-0005-0000-0000-00004D940000}"/>
    <cellStyle name="Note 2 4" xfId="38223" xr:uid="{00000000-0005-0000-0000-00004E940000}"/>
    <cellStyle name="Note 3" xfId="1688" xr:uid="{00000000-0005-0000-0000-00004F940000}"/>
    <cellStyle name="Note 3 2" xfId="38224" xr:uid="{00000000-0005-0000-0000-000050940000}"/>
    <cellStyle name="Note 3 3" xfId="38225" xr:uid="{00000000-0005-0000-0000-000051940000}"/>
    <cellStyle name="Note 4" xfId="1689" xr:uid="{00000000-0005-0000-0000-000052940000}"/>
    <cellStyle name="Note 4 2" xfId="1690" xr:uid="{00000000-0005-0000-0000-000053940000}"/>
    <cellStyle name="Note 4 3" xfId="38226" xr:uid="{00000000-0005-0000-0000-000054940000}"/>
    <cellStyle name="Note 5" xfId="38227" xr:uid="{00000000-0005-0000-0000-000055940000}"/>
    <cellStyle name="Note 5 2" xfId="38228" xr:uid="{00000000-0005-0000-0000-000056940000}"/>
    <cellStyle name="Note 6" xfId="38229" xr:uid="{00000000-0005-0000-0000-000057940000}"/>
    <cellStyle name="Note 7" xfId="38230" xr:uid="{00000000-0005-0000-0000-000058940000}"/>
    <cellStyle name="Output 2" xfId="541" xr:uid="{00000000-0005-0000-0000-000059940000}"/>
    <cellStyle name="Output 2 2" xfId="1691" xr:uid="{00000000-0005-0000-0000-00005A940000}"/>
    <cellStyle name="Output 2 3" xfId="1692" xr:uid="{00000000-0005-0000-0000-00005B940000}"/>
    <cellStyle name="Output 2 4" xfId="38231" xr:uid="{00000000-0005-0000-0000-00005C940000}"/>
    <cellStyle name="Output 3" xfId="1693" xr:uid="{00000000-0005-0000-0000-00005D940000}"/>
    <cellStyle name="Output 3 2" xfId="38232" xr:uid="{00000000-0005-0000-0000-00005E940000}"/>
    <cellStyle name="Output 4" xfId="38233" xr:uid="{00000000-0005-0000-0000-00005F940000}"/>
    <cellStyle name="Percent" xfId="602" builtinId="5"/>
    <cellStyle name="Percent ()" xfId="1694" xr:uid="{00000000-0005-0000-0000-000061940000}"/>
    <cellStyle name="Percent (2)" xfId="1695" xr:uid="{00000000-0005-0000-0000-000062940000}"/>
    <cellStyle name="Percent (2) 2" xfId="1696" xr:uid="{00000000-0005-0000-0000-000063940000}"/>
    <cellStyle name="Percent (2) 2 2" xfId="1697" xr:uid="{00000000-0005-0000-0000-000064940000}"/>
    <cellStyle name="Percent [0]" xfId="38234" xr:uid="{00000000-0005-0000-0000-000065940000}"/>
    <cellStyle name="Percent [00]" xfId="38235" xr:uid="{00000000-0005-0000-0000-000066940000}"/>
    <cellStyle name="Percent [2]" xfId="542" xr:uid="{00000000-0005-0000-0000-000067940000}"/>
    <cellStyle name="Percent [2] 2" xfId="543" xr:uid="{00000000-0005-0000-0000-000068940000}"/>
    <cellStyle name="Percent [2] 2 2" xfId="38236" xr:uid="{00000000-0005-0000-0000-000069940000}"/>
    <cellStyle name="Percent [2] 2 3" xfId="38237" xr:uid="{00000000-0005-0000-0000-00006A940000}"/>
    <cellStyle name="Percent [2] 2 4" xfId="38238" xr:uid="{00000000-0005-0000-0000-00006B940000}"/>
    <cellStyle name="Percent [2] 2 5" xfId="38239" xr:uid="{00000000-0005-0000-0000-00006C940000}"/>
    <cellStyle name="Percent [2] 3" xfId="1698" xr:uid="{00000000-0005-0000-0000-00006D940000}"/>
    <cellStyle name="Percent [2] 4" xfId="1699" xr:uid="{00000000-0005-0000-0000-00006E940000}"/>
    <cellStyle name="Percent [2] 5" xfId="38240" xr:uid="{00000000-0005-0000-0000-00006F940000}"/>
    <cellStyle name="Percent [2] 6" xfId="38241" xr:uid="{00000000-0005-0000-0000-000070940000}"/>
    <cellStyle name="Percent 10" xfId="544" xr:uid="{00000000-0005-0000-0000-000071940000}"/>
    <cellStyle name="Percent 10 2" xfId="1700" xr:uid="{00000000-0005-0000-0000-000072940000}"/>
    <cellStyle name="Percent 10 2 2" xfId="38242" xr:uid="{00000000-0005-0000-0000-000073940000}"/>
    <cellStyle name="Percent 10 2 2 2" xfId="38243" xr:uid="{00000000-0005-0000-0000-000074940000}"/>
    <cellStyle name="Percent 10 2 2 2 2" xfId="38244" xr:uid="{00000000-0005-0000-0000-000075940000}"/>
    <cellStyle name="Percent 10 2 2 2 3" xfId="38245" xr:uid="{00000000-0005-0000-0000-000076940000}"/>
    <cellStyle name="Percent 10 2 2 2 4" xfId="38246" xr:uid="{00000000-0005-0000-0000-000077940000}"/>
    <cellStyle name="Percent 10 2 2 3" xfId="38247" xr:uid="{00000000-0005-0000-0000-000078940000}"/>
    <cellStyle name="Percent 10 2 2 4" xfId="38248" xr:uid="{00000000-0005-0000-0000-000079940000}"/>
    <cellStyle name="Percent 10 2 2 5" xfId="38249" xr:uid="{00000000-0005-0000-0000-00007A940000}"/>
    <cellStyle name="Percent 10 2 2 6" xfId="38250" xr:uid="{00000000-0005-0000-0000-00007B940000}"/>
    <cellStyle name="Percent 10 2 3" xfId="38251" xr:uid="{00000000-0005-0000-0000-00007C940000}"/>
    <cellStyle name="Percent 10 2 3 2" xfId="38252" xr:uid="{00000000-0005-0000-0000-00007D940000}"/>
    <cellStyle name="Percent 10 2 3 2 2" xfId="38253" xr:uid="{00000000-0005-0000-0000-00007E940000}"/>
    <cellStyle name="Percent 10 2 3 3" xfId="38254" xr:uid="{00000000-0005-0000-0000-00007F940000}"/>
    <cellStyle name="Percent 10 2 3 4" xfId="38255" xr:uid="{00000000-0005-0000-0000-000080940000}"/>
    <cellStyle name="Percent 10 2 4" xfId="38256" xr:uid="{00000000-0005-0000-0000-000081940000}"/>
    <cellStyle name="Percent 10 2 5" xfId="38257" xr:uid="{00000000-0005-0000-0000-000082940000}"/>
    <cellStyle name="Percent 10 2 6" xfId="38258" xr:uid="{00000000-0005-0000-0000-000083940000}"/>
    <cellStyle name="Percent 10 2 7" xfId="38259" xr:uid="{00000000-0005-0000-0000-000084940000}"/>
    <cellStyle name="Percent 10 3" xfId="38260" xr:uid="{00000000-0005-0000-0000-000085940000}"/>
    <cellStyle name="Percent 10 3 2" xfId="38261" xr:uid="{00000000-0005-0000-0000-000086940000}"/>
    <cellStyle name="Percent 10 3 2 2" xfId="38262" xr:uid="{00000000-0005-0000-0000-000087940000}"/>
    <cellStyle name="Percent 10 3 2 3" xfId="38263" xr:uid="{00000000-0005-0000-0000-000088940000}"/>
    <cellStyle name="Percent 10 3 2 4" xfId="38264" xr:uid="{00000000-0005-0000-0000-000089940000}"/>
    <cellStyle name="Percent 10 3 3" xfId="38265" xr:uid="{00000000-0005-0000-0000-00008A940000}"/>
    <cellStyle name="Percent 10 3 4" xfId="38266" xr:uid="{00000000-0005-0000-0000-00008B940000}"/>
    <cellStyle name="Percent 10 3 5" xfId="38267" xr:uid="{00000000-0005-0000-0000-00008C940000}"/>
    <cellStyle name="Percent 10 3 6" xfId="38268" xr:uid="{00000000-0005-0000-0000-00008D940000}"/>
    <cellStyle name="Percent 10 4" xfId="38269" xr:uid="{00000000-0005-0000-0000-00008E940000}"/>
    <cellStyle name="Percent 10 4 2" xfId="38270" xr:uid="{00000000-0005-0000-0000-00008F940000}"/>
    <cellStyle name="Percent 10 4 2 2" xfId="38271" xr:uid="{00000000-0005-0000-0000-000090940000}"/>
    <cellStyle name="Percent 10 4 3" xfId="38272" xr:uid="{00000000-0005-0000-0000-000091940000}"/>
    <cellStyle name="Percent 10 4 4" xfId="38273" xr:uid="{00000000-0005-0000-0000-000092940000}"/>
    <cellStyle name="Percent 10 5" xfId="38274" xr:uid="{00000000-0005-0000-0000-000093940000}"/>
    <cellStyle name="Percent 10 6" xfId="38275" xr:uid="{00000000-0005-0000-0000-000094940000}"/>
    <cellStyle name="Percent 10 7" xfId="38276" xr:uid="{00000000-0005-0000-0000-000095940000}"/>
    <cellStyle name="Percent 10 8" xfId="38277" xr:uid="{00000000-0005-0000-0000-000096940000}"/>
    <cellStyle name="Percent 100" xfId="38278" xr:uid="{00000000-0005-0000-0000-000097940000}"/>
    <cellStyle name="Percent 101" xfId="38279" xr:uid="{00000000-0005-0000-0000-000098940000}"/>
    <cellStyle name="Percent 101 2" xfId="38280" xr:uid="{00000000-0005-0000-0000-000099940000}"/>
    <cellStyle name="Percent 102" xfId="38281" xr:uid="{00000000-0005-0000-0000-00009A940000}"/>
    <cellStyle name="Percent 103" xfId="38282" xr:uid="{00000000-0005-0000-0000-00009B940000}"/>
    <cellStyle name="Percent 104" xfId="38283" xr:uid="{00000000-0005-0000-0000-00009C940000}"/>
    <cellStyle name="Percent 105" xfId="38284" xr:uid="{00000000-0005-0000-0000-00009D940000}"/>
    <cellStyle name="Percent 106" xfId="38285" xr:uid="{00000000-0005-0000-0000-00009E940000}"/>
    <cellStyle name="Percent 107" xfId="38286" xr:uid="{00000000-0005-0000-0000-00009F940000}"/>
    <cellStyle name="Percent 108" xfId="38287" xr:uid="{00000000-0005-0000-0000-0000A0940000}"/>
    <cellStyle name="Percent 109" xfId="38288" xr:uid="{00000000-0005-0000-0000-0000A1940000}"/>
    <cellStyle name="Percent 11" xfId="545" xr:uid="{00000000-0005-0000-0000-0000A2940000}"/>
    <cellStyle name="Percent 11 10" xfId="38289" xr:uid="{00000000-0005-0000-0000-0000A3940000}"/>
    <cellStyle name="Percent 11 11" xfId="38290" xr:uid="{00000000-0005-0000-0000-0000A4940000}"/>
    <cellStyle name="Percent 11 2" xfId="1701" xr:uid="{00000000-0005-0000-0000-0000A5940000}"/>
    <cellStyle name="Percent 11 2 2" xfId="38291" xr:uid="{00000000-0005-0000-0000-0000A6940000}"/>
    <cellStyle name="Percent 11 2 2 2" xfId="38292" xr:uid="{00000000-0005-0000-0000-0000A7940000}"/>
    <cellStyle name="Percent 11 2 2 2 2" xfId="38293" xr:uid="{00000000-0005-0000-0000-0000A8940000}"/>
    <cellStyle name="Percent 11 2 2 2 3" xfId="38294" xr:uid="{00000000-0005-0000-0000-0000A9940000}"/>
    <cellStyle name="Percent 11 2 2 2 4" xfId="38295" xr:uid="{00000000-0005-0000-0000-0000AA940000}"/>
    <cellStyle name="Percent 11 2 2 3" xfId="38296" xr:uid="{00000000-0005-0000-0000-0000AB940000}"/>
    <cellStyle name="Percent 11 2 2 4" xfId="38297" xr:uid="{00000000-0005-0000-0000-0000AC940000}"/>
    <cellStyle name="Percent 11 2 2 5" xfId="38298" xr:uid="{00000000-0005-0000-0000-0000AD940000}"/>
    <cellStyle name="Percent 11 2 2 6" xfId="38299" xr:uid="{00000000-0005-0000-0000-0000AE940000}"/>
    <cellStyle name="Percent 11 2 3" xfId="38300" xr:uid="{00000000-0005-0000-0000-0000AF940000}"/>
    <cellStyle name="Percent 11 2 3 2" xfId="38301" xr:uid="{00000000-0005-0000-0000-0000B0940000}"/>
    <cellStyle name="Percent 11 2 3 2 2" xfId="38302" xr:uid="{00000000-0005-0000-0000-0000B1940000}"/>
    <cellStyle name="Percent 11 2 3 3" xfId="38303" xr:uid="{00000000-0005-0000-0000-0000B2940000}"/>
    <cellStyle name="Percent 11 2 3 4" xfId="38304" xr:uid="{00000000-0005-0000-0000-0000B3940000}"/>
    <cellStyle name="Percent 11 2 4" xfId="38305" xr:uid="{00000000-0005-0000-0000-0000B4940000}"/>
    <cellStyle name="Percent 11 2 5" xfId="38306" xr:uid="{00000000-0005-0000-0000-0000B5940000}"/>
    <cellStyle name="Percent 11 2 6" xfId="38307" xr:uid="{00000000-0005-0000-0000-0000B6940000}"/>
    <cellStyle name="Percent 11 2 7" xfId="38308" xr:uid="{00000000-0005-0000-0000-0000B7940000}"/>
    <cellStyle name="Percent 11 3" xfId="1702" xr:uid="{00000000-0005-0000-0000-0000B8940000}"/>
    <cellStyle name="Percent 11 3 2" xfId="38309" xr:uid="{00000000-0005-0000-0000-0000B9940000}"/>
    <cellStyle name="Percent 11 3 3" xfId="38310" xr:uid="{00000000-0005-0000-0000-0000BA940000}"/>
    <cellStyle name="Percent 11 3 4" xfId="38311" xr:uid="{00000000-0005-0000-0000-0000BB940000}"/>
    <cellStyle name="Percent 11 3 5" xfId="38312" xr:uid="{00000000-0005-0000-0000-0000BC940000}"/>
    <cellStyle name="Percent 11 4" xfId="38313" xr:uid="{00000000-0005-0000-0000-0000BD940000}"/>
    <cellStyle name="Percent 11 4 2" xfId="38314" xr:uid="{00000000-0005-0000-0000-0000BE940000}"/>
    <cellStyle name="Percent 11 4 2 2" xfId="38315" xr:uid="{00000000-0005-0000-0000-0000BF940000}"/>
    <cellStyle name="Percent 11 4 2 3" xfId="38316" xr:uid="{00000000-0005-0000-0000-0000C0940000}"/>
    <cellStyle name="Percent 11 4 2 4" xfId="38317" xr:uid="{00000000-0005-0000-0000-0000C1940000}"/>
    <cellStyle name="Percent 11 4 3" xfId="38318" xr:uid="{00000000-0005-0000-0000-0000C2940000}"/>
    <cellStyle name="Percent 11 4 4" xfId="38319" xr:uid="{00000000-0005-0000-0000-0000C3940000}"/>
    <cellStyle name="Percent 11 4 5" xfId="38320" xr:uid="{00000000-0005-0000-0000-0000C4940000}"/>
    <cellStyle name="Percent 11 4 6" xfId="38321" xr:uid="{00000000-0005-0000-0000-0000C5940000}"/>
    <cellStyle name="Percent 11 5" xfId="38322" xr:uid="{00000000-0005-0000-0000-0000C6940000}"/>
    <cellStyle name="Percent 11 5 2" xfId="38323" xr:uid="{00000000-0005-0000-0000-0000C7940000}"/>
    <cellStyle name="Percent 11 5 2 2" xfId="38324" xr:uid="{00000000-0005-0000-0000-0000C8940000}"/>
    <cellStyle name="Percent 11 5 3" xfId="38325" xr:uid="{00000000-0005-0000-0000-0000C9940000}"/>
    <cellStyle name="Percent 11 5 4" xfId="38326" xr:uid="{00000000-0005-0000-0000-0000CA940000}"/>
    <cellStyle name="Percent 11 6" xfId="38327" xr:uid="{00000000-0005-0000-0000-0000CB940000}"/>
    <cellStyle name="Percent 11 7" xfId="38328" xr:uid="{00000000-0005-0000-0000-0000CC940000}"/>
    <cellStyle name="Percent 11 8" xfId="38329" xr:uid="{00000000-0005-0000-0000-0000CD940000}"/>
    <cellStyle name="Percent 11 9" xfId="38330" xr:uid="{00000000-0005-0000-0000-0000CE940000}"/>
    <cellStyle name="Percent 110" xfId="38331" xr:uid="{00000000-0005-0000-0000-0000CF940000}"/>
    <cellStyle name="Percent 111" xfId="38332" xr:uid="{00000000-0005-0000-0000-0000D0940000}"/>
    <cellStyle name="Percent 112" xfId="38333" xr:uid="{00000000-0005-0000-0000-0000D1940000}"/>
    <cellStyle name="Percent 113" xfId="38334" xr:uid="{00000000-0005-0000-0000-0000D2940000}"/>
    <cellStyle name="Percent 114" xfId="38335" xr:uid="{00000000-0005-0000-0000-0000D3940000}"/>
    <cellStyle name="Percent 115" xfId="38336" xr:uid="{00000000-0005-0000-0000-0000D4940000}"/>
    <cellStyle name="Percent 116" xfId="38337" xr:uid="{00000000-0005-0000-0000-0000D5940000}"/>
    <cellStyle name="Percent 117" xfId="38338" xr:uid="{00000000-0005-0000-0000-0000D6940000}"/>
    <cellStyle name="Percent 118" xfId="38339" xr:uid="{00000000-0005-0000-0000-0000D7940000}"/>
    <cellStyle name="Percent 119" xfId="38340" xr:uid="{00000000-0005-0000-0000-0000D8940000}"/>
    <cellStyle name="Percent 12" xfId="546" xr:uid="{00000000-0005-0000-0000-0000D9940000}"/>
    <cellStyle name="Percent 12 2" xfId="38341" xr:uid="{00000000-0005-0000-0000-0000DA940000}"/>
    <cellStyle name="Percent 12 3" xfId="38342" xr:uid="{00000000-0005-0000-0000-0000DB940000}"/>
    <cellStyle name="Percent 12 4" xfId="38343" xr:uid="{00000000-0005-0000-0000-0000DC940000}"/>
    <cellStyle name="Percent 12 5" xfId="38344" xr:uid="{00000000-0005-0000-0000-0000DD940000}"/>
    <cellStyle name="Percent 120" xfId="38345" xr:uid="{00000000-0005-0000-0000-0000DE940000}"/>
    <cellStyle name="Percent 121" xfId="38346" xr:uid="{00000000-0005-0000-0000-0000DF940000}"/>
    <cellStyle name="Percent 122" xfId="38347" xr:uid="{00000000-0005-0000-0000-0000E0940000}"/>
    <cellStyle name="Percent 123" xfId="38348" xr:uid="{00000000-0005-0000-0000-0000E1940000}"/>
    <cellStyle name="Percent 124" xfId="38349" xr:uid="{00000000-0005-0000-0000-0000E2940000}"/>
    <cellStyle name="Percent 125" xfId="38350" xr:uid="{00000000-0005-0000-0000-0000E3940000}"/>
    <cellStyle name="Percent 126" xfId="38351" xr:uid="{00000000-0005-0000-0000-0000E4940000}"/>
    <cellStyle name="Percent 127" xfId="38352" xr:uid="{00000000-0005-0000-0000-0000E5940000}"/>
    <cellStyle name="Percent 128" xfId="38353" xr:uid="{00000000-0005-0000-0000-0000E6940000}"/>
    <cellStyle name="Percent 129" xfId="38354" xr:uid="{00000000-0005-0000-0000-0000E7940000}"/>
    <cellStyle name="Percent 13" xfId="547" xr:uid="{00000000-0005-0000-0000-0000E8940000}"/>
    <cellStyle name="Percent 13 2" xfId="38355" xr:uid="{00000000-0005-0000-0000-0000E9940000}"/>
    <cellStyle name="Percent 13 3" xfId="38356" xr:uid="{00000000-0005-0000-0000-0000EA940000}"/>
    <cellStyle name="Percent 13 4" xfId="38357" xr:uid="{00000000-0005-0000-0000-0000EB940000}"/>
    <cellStyle name="Percent 13 5" xfId="38358" xr:uid="{00000000-0005-0000-0000-0000EC940000}"/>
    <cellStyle name="Percent 130" xfId="38359" xr:uid="{00000000-0005-0000-0000-0000ED940000}"/>
    <cellStyle name="Percent 131" xfId="38360" xr:uid="{00000000-0005-0000-0000-0000EE940000}"/>
    <cellStyle name="Percent 132" xfId="38361" xr:uid="{00000000-0005-0000-0000-0000EF940000}"/>
    <cellStyle name="Percent 133" xfId="38362" xr:uid="{00000000-0005-0000-0000-0000F0940000}"/>
    <cellStyle name="Percent 134" xfId="38363" xr:uid="{00000000-0005-0000-0000-0000F1940000}"/>
    <cellStyle name="Percent 135" xfId="38364" xr:uid="{00000000-0005-0000-0000-0000F2940000}"/>
    <cellStyle name="Percent 136" xfId="38365" xr:uid="{00000000-0005-0000-0000-0000F3940000}"/>
    <cellStyle name="Percent 137" xfId="38366" xr:uid="{00000000-0005-0000-0000-0000F4940000}"/>
    <cellStyle name="Percent 138" xfId="38367" xr:uid="{00000000-0005-0000-0000-0000F5940000}"/>
    <cellStyle name="Percent 139" xfId="38368" xr:uid="{00000000-0005-0000-0000-0000F6940000}"/>
    <cellStyle name="Percent 14" xfId="548" xr:uid="{00000000-0005-0000-0000-0000F7940000}"/>
    <cellStyle name="Percent 14 2" xfId="38369" xr:uid="{00000000-0005-0000-0000-0000F8940000}"/>
    <cellStyle name="Percent 14 3" xfId="38370" xr:uid="{00000000-0005-0000-0000-0000F9940000}"/>
    <cellStyle name="Percent 14 4" xfId="38371" xr:uid="{00000000-0005-0000-0000-0000FA940000}"/>
    <cellStyle name="Percent 14 5" xfId="38372" xr:uid="{00000000-0005-0000-0000-0000FB940000}"/>
    <cellStyle name="Percent 140" xfId="38373" xr:uid="{00000000-0005-0000-0000-0000FC940000}"/>
    <cellStyle name="Percent 141" xfId="38374" xr:uid="{00000000-0005-0000-0000-0000FD940000}"/>
    <cellStyle name="Percent 142" xfId="38375" xr:uid="{00000000-0005-0000-0000-0000FE940000}"/>
    <cellStyle name="Percent 143" xfId="38376" xr:uid="{00000000-0005-0000-0000-0000FF940000}"/>
    <cellStyle name="Percent 144" xfId="38377" xr:uid="{00000000-0005-0000-0000-000000950000}"/>
    <cellStyle name="Percent 145" xfId="38378" xr:uid="{00000000-0005-0000-0000-000001950000}"/>
    <cellStyle name="Percent 146" xfId="38379" xr:uid="{00000000-0005-0000-0000-000002950000}"/>
    <cellStyle name="Percent 147" xfId="38380" xr:uid="{00000000-0005-0000-0000-000003950000}"/>
    <cellStyle name="Percent 148" xfId="38381" xr:uid="{00000000-0005-0000-0000-000004950000}"/>
    <cellStyle name="Percent 149" xfId="38382" xr:uid="{00000000-0005-0000-0000-000005950000}"/>
    <cellStyle name="Percent 15" xfId="549" xr:uid="{00000000-0005-0000-0000-000006950000}"/>
    <cellStyle name="Percent 15 10" xfId="38383" xr:uid="{00000000-0005-0000-0000-000007950000}"/>
    <cellStyle name="Percent 15 2" xfId="1703" xr:uid="{00000000-0005-0000-0000-000008950000}"/>
    <cellStyle name="Percent 15 2 2" xfId="38384" xr:uid="{00000000-0005-0000-0000-000009950000}"/>
    <cellStyle name="Percent 15 2 2 2" xfId="38385" xr:uid="{00000000-0005-0000-0000-00000A950000}"/>
    <cellStyle name="Percent 15 2 2 2 2" xfId="38386" xr:uid="{00000000-0005-0000-0000-00000B950000}"/>
    <cellStyle name="Percent 15 2 2 2 3" xfId="38387" xr:uid="{00000000-0005-0000-0000-00000C950000}"/>
    <cellStyle name="Percent 15 2 2 2 4" xfId="38388" xr:uid="{00000000-0005-0000-0000-00000D950000}"/>
    <cellStyle name="Percent 15 2 2 3" xfId="38389" xr:uid="{00000000-0005-0000-0000-00000E950000}"/>
    <cellStyle name="Percent 15 2 2 4" xfId="38390" xr:uid="{00000000-0005-0000-0000-00000F950000}"/>
    <cellStyle name="Percent 15 2 2 5" xfId="38391" xr:uid="{00000000-0005-0000-0000-000010950000}"/>
    <cellStyle name="Percent 15 2 2 6" xfId="38392" xr:uid="{00000000-0005-0000-0000-000011950000}"/>
    <cellStyle name="Percent 15 2 3" xfId="38393" xr:uid="{00000000-0005-0000-0000-000012950000}"/>
    <cellStyle name="Percent 15 2 3 2" xfId="38394" xr:uid="{00000000-0005-0000-0000-000013950000}"/>
    <cellStyle name="Percent 15 2 3 2 2" xfId="38395" xr:uid="{00000000-0005-0000-0000-000014950000}"/>
    <cellStyle name="Percent 15 2 3 3" xfId="38396" xr:uid="{00000000-0005-0000-0000-000015950000}"/>
    <cellStyle name="Percent 15 2 3 4" xfId="38397" xr:uid="{00000000-0005-0000-0000-000016950000}"/>
    <cellStyle name="Percent 15 2 4" xfId="38398" xr:uid="{00000000-0005-0000-0000-000017950000}"/>
    <cellStyle name="Percent 15 2 5" xfId="38399" xr:uid="{00000000-0005-0000-0000-000018950000}"/>
    <cellStyle name="Percent 15 2 6" xfId="38400" xr:uid="{00000000-0005-0000-0000-000019950000}"/>
    <cellStyle name="Percent 15 2 7" xfId="38401" xr:uid="{00000000-0005-0000-0000-00001A950000}"/>
    <cellStyle name="Percent 15 3" xfId="38402" xr:uid="{00000000-0005-0000-0000-00001B950000}"/>
    <cellStyle name="Percent 15 3 2" xfId="38403" xr:uid="{00000000-0005-0000-0000-00001C950000}"/>
    <cellStyle name="Percent 15 3 2 2" xfId="38404" xr:uid="{00000000-0005-0000-0000-00001D950000}"/>
    <cellStyle name="Percent 15 3 2 3" xfId="38405" xr:uid="{00000000-0005-0000-0000-00001E950000}"/>
    <cellStyle name="Percent 15 3 2 4" xfId="38406" xr:uid="{00000000-0005-0000-0000-00001F950000}"/>
    <cellStyle name="Percent 15 3 3" xfId="38407" xr:uid="{00000000-0005-0000-0000-000020950000}"/>
    <cellStyle name="Percent 15 3 4" xfId="38408" xr:uid="{00000000-0005-0000-0000-000021950000}"/>
    <cellStyle name="Percent 15 3 5" xfId="38409" xr:uid="{00000000-0005-0000-0000-000022950000}"/>
    <cellStyle name="Percent 15 3 6" xfId="38410" xr:uid="{00000000-0005-0000-0000-000023950000}"/>
    <cellStyle name="Percent 15 4" xfId="38411" xr:uid="{00000000-0005-0000-0000-000024950000}"/>
    <cellStyle name="Percent 15 4 2" xfId="38412" xr:uid="{00000000-0005-0000-0000-000025950000}"/>
    <cellStyle name="Percent 15 4 2 2" xfId="38413" xr:uid="{00000000-0005-0000-0000-000026950000}"/>
    <cellStyle name="Percent 15 4 3" xfId="38414" xr:uid="{00000000-0005-0000-0000-000027950000}"/>
    <cellStyle name="Percent 15 4 4" xfId="38415" xr:uid="{00000000-0005-0000-0000-000028950000}"/>
    <cellStyle name="Percent 15 5" xfId="38416" xr:uid="{00000000-0005-0000-0000-000029950000}"/>
    <cellStyle name="Percent 15 6" xfId="38417" xr:uid="{00000000-0005-0000-0000-00002A950000}"/>
    <cellStyle name="Percent 15 7" xfId="38418" xr:uid="{00000000-0005-0000-0000-00002B950000}"/>
    <cellStyle name="Percent 15 8" xfId="38419" xr:uid="{00000000-0005-0000-0000-00002C950000}"/>
    <cellStyle name="Percent 15 9" xfId="38420" xr:uid="{00000000-0005-0000-0000-00002D950000}"/>
    <cellStyle name="Percent 150" xfId="38421" xr:uid="{00000000-0005-0000-0000-00002E950000}"/>
    <cellStyle name="Percent 151" xfId="38422" xr:uid="{00000000-0005-0000-0000-00002F950000}"/>
    <cellStyle name="Percent 152" xfId="38423" xr:uid="{00000000-0005-0000-0000-000030950000}"/>
    <cellStyle name="Percent 153" xfId="38424" xr:uid="{00000000-0005-0000-0000-000031950000}"/>
    <cellStyle name="Percent 154" xfId="38425" xr:uid="{00000000-0005-0000-0000-000032950000}"/>
    <cellStyle name="Percent 155" xfId="38426" xr:uid="{00000000-0005-0000-0000-000033950000}"/>
    <cellStyle name="Percent 156" xfId="38427" xr:uid="{00000000-0005-0000-0000-000034950000}"/>
    <cellStyle name="Percent 157" xfId="38428" xr:uid="{00000000-0005-0000-0000-000035950000}"/>
    <cellStyle name="Percent 158" xfId="38429" xr:uid="{00000000-0005-0000-0000-000036950000}"/>
    <cellStyle name="Percent 159" xfId="38430" xr:uid="{00000000-0005-0000-0000-000037950000}"/>
    <cellStyle name="Percent 16" xfId="610" xr:uid="{00000000-0005-0000-0000-000038950000}"/>
    <cellStyle name="Percent 16 10" xfId="38431" xr:uid="{00000000-0005-0000-0000-000039950000}"/>
    <cellStyle name="Percent 16 2" xfId="1704" xr:uid="{00000000-0005-0000-0000-00003A950000}"/>
    <cellStyle name="Percent 16 2 2" xfId="38432" xr:uid="{00000000-0005-0000-0000-00003B950000}"/>
    <cellStyle name="Percent 16 2 2 2" xfId="38433" xr:uid="{00000000-0005-0000-0000-00003C950000}"/>
    <cellStyle name="Percent 16 2 2 2 2" xfId="38434" xr:uid="{00000000-0005-0000-0000-00003D950000}"/>
    <cellStyle name="Percent 16 2 2 2 3" xfId="38435" xr:uid="{00000000-0005-0000-0000-00003E950000}"/>
    <cellStyle name="Percent 16 2 2 2 4" xfId="38436" xr:uid="{00000000-0005-0000-0000-00003F950000}"/>
    <cellStyle name="Percent 16 2 2 3" xfId="38437" xr:uid="{00000000-0005-0000-0000-000040950000}"/>
    <cellStyle name="Percent 16 2 2 4" xfId="38438" xr:uid="{00000000-0005-0000-0000-000041950000}"/>
    <cellStyle name="Percent 16 2 2 5" xfId="38439" xr:uid="{00000000-0005-0000-0000-000042950000}"/>
    <cellStyle name="Percent 16 2 2 6" xfId="38440" xr:uid="{00000000-0005-0000-0000-000043950000}"/>
    <cellStyle name="Percent 16 2 3" xfId="38441" xr:uid="{00000000-0005-0000-0000-000044950000}"/>
    <cellStyle name="Percent 16 2 3 2" xfId="38442" xr:uid="{00000000-0005-0000-0000-000045950000}"/>
    <cellStyle name="Percent 16 2 3 2 2" xfId="38443" xr:uid="{00000000-0005-0000-0000-000046950000}"/>
    <cellStyle name="Percent 16 2 3 3" xfId="38444" xr:uid="{00000000-0005-0000-0000-000047950000}"/>
    <cellStyle name="Percent 16 2 3 4" xfId="38445" xr:uid="{00000000-0005-0000-0000-000048950000}"/>
    <cellStyle name="Percent 16 2 4" xfId="38446" xr:uid="{00000000-0005-0000-0000-000049950000}"/>
    <cellStyle name="Percent 16 2 5" xfId="38447" xr:uid="{00000000-0005-0000-0000-00004A950000}"/>
    <cellStyle name="Percent 16 2 6" xfId="38448" xr:uid="{00000000-0005-0000-0000-00004B950000}"/>
    <cellStyle name="Percent 16 2 7" xfId="38449" xr:uid="{00000000-0005-0000-0000-00004C950000}"/>
    <cellStyle name="Percent 16 3" xfId="38450" xr:uid="{00000000-0005-0000-0000-00004D950000}"/>
    <cellStyle name="Percent 16 3 2" xfId="38451" xr:uid="{00000000-0005-0000-0000-00004E950000}"/>
    <cellStyle name="Percent 16 3 2 2" xfId="38452" xr:uid="{00000000-0005-0000-0000-00004F950000}"/>
    <cellStyle name="Percent 16 3 2 3" xfId="38453" xr:uid="{00000000-0005-0000-0000-000050950000}"/>
    <cellStyle name="Percent 16 3 2 4" xfId="38454" xr:uid="{00000000-0005-0000-0000-000051950000}"/>
    <cellStyle name="Percent 16 3 3" xfId="38455" xr:uid="{00000000-0005-0000-0000-000052950000}"/>
    <cellStyle name="Percent 16 3 4" xfId="38456" xr:uid="{00000000-0005-0000-0000-000053950000}"/>
    <cellStyle name="Percent 16 3 5" xfId="38457" xr:uid="{00000000-0005-0000-0000-000054950000}"/>
    <cellStyle name="Percent 16 3 6" xfId="38458" xr:uid="{00000000-0005-0000-0000-000055950000}"/>
    <cellStyle name="Percent 16 4" xfId="38459" xr:uid="{00000000-0005-0000-0000-000056950000}"/>
    <cellStyle name="Percent 16 4 2" xfId="38460" xr:uid="{00000000-0005-0000-0000-000057950000}"/>
    <cellStyle name="Percent 16 4 2 2" xfId="38461" xr:uid="{00000000-0005-0000-0000-000058950000}"/>
    <cellStyle name="Percent 16 4 3" xfId="38462" xr:uid="{00000000-0005-0000-0000-000059950000}"/>
    <cellStyle name="Percent 16 4 4" xfId="38463" xr:uid="{00000000-0005-0000-0000-00005A950000}"/>
    <cellStyle name="Percent 16 5" xfId="38464" xr:uid="{00000000-0005-0000-0000-00005B950000}"/>
    <cellStyle name="Percent 16 6" xfId="38465" xr:uid="{00000000-0005-0000-0000-00005C950000}"/>
    <cellStyle name="Percent 16 7" xfId="38466" xr:uid="{00000000-0005-0000-0000-00005D950000}"/>
    <cellStyle name="Percent 16 8" xfId="38467" xr:uid="{00000000-0005-0000-0000-00005E950000}"/>
    <cellStyle name="Percent 16 9" xfId="38468" xr:uid="{00000000-0005-0000-0000-00005F950000}"/>
    <cellStyle name="Percent 160" xfId="38469" xr:uid="{00000000-0005-0000-0000-000060950000}"/>
    <cellStyle name="Percent 161" xfId="38470" xr:uid="{00000000-0005-0000-0000-000061950000}"/>
    <cellStyle name="Percent 162" xfId="38471" xr:uid="{00000000-0005-0000-0000-000062950000}"/>
    <cellStyle name="Percent 163" xfId="38472" xr:uid="{00000000-0005-0000-0000-000063950000}"/>
    <cellStyle name="Percent 164" xfId="38473" xr:uid="{00000000-0005-0000-0000-000064950000}"/>
    <cellStyle name="Percent 165" xfId="38474" xr:uid="{00000000-0005-0000-0000-000065950000}"/>
    <cellStyle name="Percent 166" xfId="38475" xr:uid="{00000000-0005-0000-0000-000066950000}"/>
    <cellStyle name="Percent 167" xfId="38476" xr:uid="{00000000-0005-0000-0000-000067950000}"/>
    <cellStyle name="Percent 17" xfId="1705" xr:uid="{00000000-0005-0000-0000-000068950000}"/>
    <cellStyle name="Percent 17 2" xfId="38477" xr:uid="{00000000-0005-0000-0000-000069950000}"/>
    <cellStyle name="Percent 17 2 2" xfId="38478" xr:uid="{00000000-0005-0000-0000-00006A950000}"/>
    <cellStyle name="Percent 17 2 2 2" xfId="38479" xr:uid="{00000000-0005-0000-0000-00006B950000}"/>
    <cellStyle name="Percent 17 2 2 3" xfId="38480" xr:uid="{00000000-0005-0000-0000-00006C950000}"/>
    <cellStyle name="Percent 17 2 2 4" xfId="38481" xr:uid="{00000000-0005-0000-0000-00006D950000}"/>
    <cellStyle name="Percent 17 2 3" xfId="38482" xr:uid="{00000000-0005-0000-0000-00006E950000}"/>
    <cellStyle name="Percent 17 2 4" xfId="38483" xr:uid="{00000000-0005-0000-0000-00006F950000}"/>
    <cellStyle name="Percent 17 2 5" xfId="38484" xr:uid="{00000000-0005-0000-0000-000070950000}"/>
    <cellStyle name="Percent 17 2 6" xfId="38485" xr:uid="{00000000-0005-0000-0000-000071950000}"/>
    <cellStyle name="Percent 17 3" xfId="38486" xr:uid="{00000000-0005-0000-0000-000072950000}"/>
    <cellStyle name="Percent 17 3 2" xfId="38487" xr:uid="{00000000-0005-0000-0000-000073950000}"/>
    <cellStyle name="Percent 17 3 2 2" xfId="38488" xr:uid="{00000000-0005-0000-0000-000074950000}"/>
    <cellStyle name="Percent 17 3 3" xfId="38489" xr:uid="{00000000-0005-0000-0000-000075950000}"/>
    <cellStyle name="Percent 17 3 4" xfId="38490" xr:uid="{00000000-0005-0000-0000-000076950000}"/>
    <cellStyle name="Percent 17 4" xfId="38491" xr:uid="{00000000-0005-0000-0000-000077950000}"/>
    <cellStyle name="Percent 17 5" xfId="38492" xr:uid="{00000000-0005-0000-0000-000078950000}"/>
    <cellStyle name="Percent 17 6" xfId="38493" xr:uid="{00000000-0005-0000-0000-000079950000}"/>
    <cellStyle name="Percent 17 7" xfId="38494" xr:uid="{00000000-0005-0000-0000-00007A950000}"/>
    <cellStyle name="Percent 17 8" xfId="38495" xr:uid="{00000000-0005-0000-0000-00007B950000}"/>
    <cellStyle name="Percent 18" xfId="1706" xr:uid="{00000000-0005-0000-0000-00007C950000}"/>
    <cellStyle name="Percent 18 2" xfId="38496" xr:uid="{00000000-0005-0000-0000-00007D950000}"/>
    <cellStyle name="Percent 18 2 2" xfId="38497" xr:uid="{00000000-0005-0000-0000-00007E950000}"/>
    <cellStyle name="Percent 18 2 2 2" xfId="38498" xr:uid="{00000000-0005-0000-0000-00007F950000}"/>
    <cellStyle name="Percent 18 2 2 3" xfId="38499" xr:uid="{00000000-0005-0000-0000-000080950000}"/>
    <cellStyle name="Percent 18 2 2 4" xfId="38500" xr:uid="{00000000-0005-0000-0000-000081950000}"/>
    <cellStyle name="Percent 18 2 3" xfId="38501" xr:uid="{00000000-0005-0000-0000-000082950000}"/>
    <cellStyle name="Percent 18 2 4" xfId="38502" xr:uid="{00000000-0005-0000-0000-000083950000}"/>
    <cellStyle name="Percent 18 2 5" xfId="38503" xr:uid="{00000000-0005-0000-0000-000084950000}"/>
    <cellStyle name="Percent 18 2 6" xfId="38504" xr:uid="{00000000-0005-0000-0000-000085950000}"/>
    <cellStyle name="Percent 18 3" xfId="38505" xr:uid="{00000000-0005-0000-0000-000086950000}"/>
    <cellStyle name="Percent 18 3 2" xfId="38506" xr:uid="{00000000-0005-0000-0000-000087950000}"/>
    <cellStyle name="Percent 18 3 2 2" xfId="38507" xr:uid="{00000000-0005-0000-0000-000088950000}"/>
    <cellStyle name="Percent 18 3 3" xfId="38508" xr:uid="{00000000-0005-0000-0000-000089950000}"/>
    <cellStyle name="Percent 18 3 4" xfId="38509" xr:uid="{00000000-0005-0000-0000-00008A950000}"/>
    <cellStyle name="Percent 18 4" xfId="38510" xr:uid="{00000000-0005-0000-0000-00008B950000}"/>
    <cellStyle name="Percent 18 5" xfId="38511" xr:uid="{00000000-0005-0000-0000-00008C950000}"/>
    <cellStyle name="Percent 18 6" xfId="38512" xr:uid="{00000000-0005-0000-0000-00008D950000}"/>
    <cellStyle name="Percent 18 7" xfId="38513" xr:uid="{00000000-0005-0000-0000-00008E950000}"/>
    <cellStyle name="Percent 18 8" xfId="38514" xr:uid="{00000000-0005-0000-0000-00008F950000}"/>
    <cellStyle name="Percent 19" xfId="1707" xr:uid="{00000000-0005-0000-0000-000090950000}"/>
    <cellStyle name="Percent 19 10" xfId="38515" xr:uid="{00000000-0005-0000-0000-000091950000}"/>
    <cellStyle name="Percent 19 11" xfId="38516" xr:uid="{00000000-0005-0000-0000-000092950000}"/>
    <cellStyle name="Percent 19 2" xfId="38517" xr:uid="{00000000-0005-0000-0000-000093950000}"/>
    <cellStyle name="Percent 19 2 2" xfId="38518" xr:uid="{00000000-0005-0000-0000-000094950000}"/>
    <cellStyle name="Percent 19 2 3" xfId="38519" xr:uid="{00000000-0005-0000-0000-000095950000}"/>
    <cellStyle name="Percent 19 2 4" xfId="38520" xr:uid="{00000000-0005-0000-0000-000096950000}"/>
    <cellStyle name="Percent 19 2 5" xfId="38521" xr:uid="{00000000-0005-0000-0000-000097950000}"/>
    <cellStyle name="Percent 19 3" xfId="38522" xr:uid="{00000000-0005-0000-0000-000098950000}"/>
    <cellStyle name="Percent 19 3 2" xfId="38523" xr:uid="{00000000-0005-0000-0000-000099950000}"/>
    <cellStyle name="Percent 19 3 3" xfId="38524" xr:uid="{00000000-0005-0000-0000-00009A950000}"/>
    <cellStyle name="Percent 19 3 4" xfId="38525" xr:uid="{00000000-0005-0000-0000-00009B950000}"/>
    <cellStyle name="Percent 19 3 5" xfId="38526" xr:uid="{00000000-0005-0000-0000-00009C950000}"/>
    <cellStyle name="Percent 19 4" xfId="38527" xr:uid="{00000000-0005-0000-0000-00009D950000}"/>
    <cellStyle name="Percent 19 4 2" xfId="38528" xr:uid="{00000000-0005-0000-0000-00009E950000}"/>
    <cellStyle name="Percent 19 4 3" xfId="38529" xr:uid="{00000000-0005-0000-0000-00009F950000}"/>
    <cellStyle name="Percent 19 4 4" xfId="38530" xr:uid="{00000000-0005-0000-0000-0000A0950000}"/>
    <cellStyle name="Percent 19 5" xfId="38531" xr:uid="{00000000-0005-0000-0000-0000A1950000}"/>
    <cellStyle name="Percent 19 5 2" xfId="38532" xr:uid="{00000000-0005-0000-0000-0000A2950000}"/>
    <cellStyle name="Percent 19 5 3" xfId="38533" xr:uid="{00000000-0005-0000-0000-0000A3950000}"/>
    <cellStyle name="Percent 19 5 4" xfId="38534" xr:uid="{00000000-0005-0000-0000-0000A4950000}"/>
    <cellStyle name="Percent 19 6" xfId="38535" xr:uid="{00000000-0005-0000-0000-0000A5950000}"/>
    <cellStyle name="Percent 19 7" xfId="38536" xr:uid="{00000000-0005-0000-0000-0000A6950000}"/>
    <cellStyle name="Percent 19 8" xfId="38537" xr:uid="{00000000-0005-0000-0000-0000A7950000}"/>
    <cellStyle name="Percent 19 9" xfId="38538" xr:uid="{00000000-0005-0000-0000-0000A8950000}"/>
    <cellStyle name="Percent 2" xfId="550" xr:uid="{00000000-0005-0000-0000-0000A9950000}"/>
    <cellStyle name="Percent 2 10" xfId="551" xr:uid="{00000000-0005-0000-0000-0000AA950000}"/>
    <cellStyle name="Percent 2 10 2" xfId="1708" xr:uid="{00000000-0005-0000-0000-0000AB950000}"/>
    <cellStyle name="Percent 2 10 3" xfId="1709" xr:uid="{00000000-0005-0000-0000-0000AC950000}"/>
    <cellStyle name="Percent 2 10 4" xfId="38539" xr:uid="{00000000-0005-0000-0000-0000AD950000}"/>
    <cellStyle name="Percent 2 10 5" xfId="38540" xr:uid="{00000000-0005-0000-0000-0000AE950000}"/>
    <cellStyle name="Percent 2 10 6" xfId="38541" xr:uid="{00000000-0005-0000-0000-0000AF950000}"/>
    <cellStyle name="Percent 2 10 7" xfId="38542" xr:uid="{00000000-0005-0000-0000-0000B0950000}"/>
    <cellStyle name="Percent 2 11" xfId="552" xr:uid="{00000000-0005-0000-0000-0000B1950000}"/>
    <cellStyle name="Percent 2 11 2" xfId="1710" xr:uid="{00000000-0005-0000-0000-0000B2950000}"/>
    <cellStyle name="Percent 2 11 3" xfId="1711" xr:uid="{00000000-0005-0000-0000-0000B3950000}"/>
    <cellStyle name="Percent 2 11 4" xfId="38543" xr:uid="{00000000-0005-0000-0000-0000B4950000}"/>
    <cellStyle name="Percent 2 11 5" xfId="38544" xr:uid="{00000000-0005-0000-0000-0000B5950000}"/>
    <cellStyle name="Percent 2 11 6" xfId="38545" xr:uid="{00000000-0005-0000-0000-0000B6950000}"/>
    <cellStyle name="Percent 2 11 7" xfId="38546" xr:uid="{00000000-0005-0000-0000-0000B7950000}"/>
    <cellStyle name="Percent 2 12" xfId="553" xr:uid="{00000000-0005-0000-0000-0000B8950000}"/>
    <cellStyle name="Percent 2 12 2" xfId="1712" xr:uid="{00000000-0005-0000-0000-0000B9950000}"/>
    <cellStyle name="Percent 2 12 3" xfId="1713" xr:uid="{00000000-0005-0000-0000-0000BA950000}"/>
    <cellStyle name="Percent 2 12 4" xfId="38547" xr:uid="{00000000-0005-0000-0000-0000BB950000}"/>
    <cellStyle name="Percent 2 12 5" xfId="38548" xr:uid="{00000000-0005-0000-0000-0000BC950000}"/>
    <cellStyle name="Percent 2 12 6" xfId="38549" xr:uid="{00000000-0005-0000-0000-0000BD950000}"/>
    <cellStyle name="Percent 2 12 7" xfId="38550" xr:uid="{00000000-0005-0000-0000-0000BE950000}"/>
    <cellStyle name="Percent 2 13" xfId="554" xr:uid="{00000000-0005-0000-0000-0000BF950000}"/>
    <cellStyle name="Percent 2 13 10" xfId="38551" xr:uid="{00000000-0005-0000-0000-0000C0950000}"/>
    <cellStyle name="Percent 2 13 11" xfId="38552" xr:uid="{00000000-0005-0000-0000-0000C1950000}"/>
    <cellStyle name="Percent 2 13 12" xfId="38553" xr:uid="{00000000-0005-0000-0000-0000C2950000}"/>
    <cellStyle name="Percent 2 13 13" xfId="38554" xr:uid="{00000000-0005-0000-0000-0000C3950000}"/>
    <cellStyle name="Percent 2 13 2" xfId="38555" xr:uid="{00000000-0005-0000-0000-0000C4950000}"/>
    <cellStyle name="Percent 2 13 2 10" xfId="38556" xr:uid="{00000000-0005-0000-0000-0000C5950000}"/>
    <cellStyle name="Percent 2 13 2 2" xfId="38557" xr:uid="{00000000-0005-0000-0000-0000C6950000}"/>
    <cellStyle name="Percent 2 13 2 2 2" xfId="38558" xr:uid="{00000000-0005-0000-0000-0000C7950000}"/>
    <cellStyle name="Percent 2 13 2 2 2 2" xfId="38559" xr:uid="{00000000-0005-0000-0000-0000C8950000}"/>
    <cellStyle name="Percent 2 13 2 2 2 2 2" xfId="38560" xr:uid="{00000000-0005-0000-0000-0000C9950000}"/>
    <cellStyle name="Percent 2 13 2 2 2 2 3" xfId="38561" xr:uid="{00000000-0005-0000-0000-0000CA950000}"/>
    <cellStyle name="Percent 2 13 2 2 2 3" xfId="38562" xr:uid="{00000000-0005-0000-0000-0000CB950000}"/>
    <cellStyle name="Percent 2 13 2 2 3" xfId="38563" xr:uid="{00000000-0005-0000-0000-0000CC950000}"/>
    <cellStyle name="Percent 2 13 2 2 3 2" xfId="38564" xr:uid="{00000000-0005-0000-0000-0000CD950000}"/>
    <cellStyle name="Percent 2 13 2 2 3 3" xfId="38565" xr:uid="{00000000-0005-0000-0000-0000CE950000}"/>
    <cellStyle name="Percent 2 13 2 2 4" xfId="38566" xr:uid="{00000000-0005-0000-0000-0000CF950000}"/>
    <cellStyle name="Percent 2 13 2 2 5" xfId="38567" xr:uid="{00000000-0005-0000-0000-0000D0950000}"/>
    <cellStyle name="Percent 2 13 2 2 6" xfId="38568" xr:uid="{00000000-0005-0000-0000-0000D1950000}"/>
    <cellStyle name="Percent 2 13 2 3" xfId="38569" xr:uid="{00000000-0005-0000-0000-0000D2950000}"/>
    <cellStyle name="Percent 2 13 2 3 2" xfId="38570" xr:uid="{00000000-0005-0000-0000-0000D3950000}"/>
    <cellStyle name="Percent 2 13 2 3 2 2" xfId="38571" xr:uid="{00000000-0005-0000-0000-0000D4950000}"/>
    <cellStyle name="Percent 2 13 2 3 2 3" xfId="38572" xr:uid="{00000000-0005-0000-0000-0000D5950000}"/>
    <cellStyle name="Percent 2 13 2 3 3" xfId="38573" xr:uid="{00000000-0005-0000-0000-0000D6950000}"/>
    <cellStyle name="Percent 2 13 2 4" xfId="38574" xr:uid="{00000000-0005-0000-0000-0000D7950000}"/>
    <cellStyle name="Percent 2 13 2 4 2" xfId="38575" xr:uid="{00000000-0005-0000-0000-0000D8950000}"/>
    <cellStyle name="Percent 2 13 2 4 3" xfId="38576" xr:uid="{00000000-0005-0000-0000-0000D9950000}"/>
    <cellStyle name="Percent 2 13 2 5" xfId="38577" xr:uid="{00000000-0005-0000-0000-0000DA950000}"/>
    <cellStyle name="Percent 2 13 2 5 2" xfId="38578" xr:uid="{00000000-0005-0000-0000-0000DB950000}"/>
    <cellStyle name="Percent 2 13 2 6" xfId="38579" xr:uid="{00000000-0005-0000-0000-0000DC950000}"/>
    <cellStyle name="Percent 2 13 2 7" xfId="38580" xr:uid="{00000000-0005-0000-0000-0000DD950000}"/>
    <cellStyle name="Percent 2 13 2 8" xfId="38581" xr:uid="{00000000-0005-0000-0000-0000DE950000}"/>
    <cellStyle name="Percent 2 13 2 9" xfId="38582" xr:uid="{00000000-0005-0000-0000-0000DF950000}"/>
    <cellStyle name="Percent 2 13 3" xfId="38583" xr:uid="{00000000-0005-0000-0000-0000E0950000}"/>
    <cellStyle name="Percent 2 13 3 2" xfId="38584" xr:uid="{00000000-0005-0000-0000-0000E1950000}"/>
    <cellStyle name="Percent 2 13 3 2 2" xfId="38585" xr:uid="{00000000-0005-0000-0000-0000E2950000}"/>
    <cellStyle name="Percent 2 13 3 2 2 2" xfId="38586" xr:uid="{00000000-0005-0000-0000-0000E3950000}"/>
    <cellStyle name="Percent 2 13 3 2 2 3" xfId="38587" xr:uid="{00000000-0005-0000-0000-0000E4950000}"/>
    <cellStyle name="Percent 2 13 3 2 3" xfId="38588" xr:uid="{00000000-0005-0000-0000-0000E5950000}"/>
    <cellStyle name="Percent 2 13 3 3" xfId="38589" xr:uid="{00000000-0005-0000-0000-0000E6950000}"/>
    <cellStyle name="Percent 2 13 3 3 2" xfId="38590" xr:uid="{00000000-0005-0000-0000-0000E7950000}"/>
    <cellStyle name="Percent 2 13 3 3 3" xfId="38591" xr:uid="{00000000-0005-0000-0000-0000E8950000}"/>
    <cellStyle name="Percent 2 13 3 4" xfId="38592" xr:uid="{00000000-0005-0000-0000-0000E9950000}"/>
    <cellStyle name="Percent 2 13 3 5" xfId="38593" xr:uid="{00000000-0005-0000-0000-0000EA950000}"/>
    <cellStyle name="Percent 2 13 3 6" xfId="38594" xr:uid="{00000000-0005-0000-0000-0000EB950000}"/>
    <cellStyle name="Percent 2 13 4" xfId="38595" xr:uid="{00000000-0005-0000-0000-0000EC950000}"/>
    <cellStyle name="Percent 2 13 4 2" xfId="38596" xr:uid="{00000000-0005-0000-0000-0000ED950000}"/>
    <cellStyle name="Percent 2 13 4 3" xfId="38597" xr:uid="{00000000-0005-0000-0000-0000EE950000}"/>
    <cellStyle name="Percent 2 13 4 4" xfId="38598" xr:uid="{00000000-0005-0000-0000-0000EF950000}"/>
    <cellStyle name="Percent 2 13 5" xfId="38599" xr:uid="{00000000-0005-0000-0000-0000F0950000}"/>
    <cellStyle name="Percent 2 13 5 2" xfId="38600" xr:uid="{00000000-0005-0000-0000-0000F1950000}"/>
    <cellStyle name="Percent 2 13 5 2 2" xfId="38601" xr:uid="{00000000-0005-0000-0000-0000F2950000}"/>
    <cellStyle name="Percent 2 13 5 2 3" xfId="38602" xr:uid="{00000000-0005-0000-0000-0000F3950000}"/>
    <cellStyle name="Percent 2 13 5 3" xfId="38603" xr:uid="{00000000-0005-0000-0000-0000F4950000}"/>
    <cellStyle name="Percent 2 13 5 4" xfId="38604" xr:uid="{00000000-0005-0000-0000-0000F5950000}"/>
    <cellStyle name="Percent 2 13 5 5" xfId="38605" xr:uid="{00000000-0005-0000-0000-0000F6950000}"/>
    <cellStyle name="Percent 2 13 6" xfId="38606" xr:uid="{00000000-0005-0000-0000-0000F7950000}"/>
    <cellStyle name="Percent 2 13 6 2" xfId="38607" xr:uid="{00000000-0005-0000-0000-0000F8950000}"/>
    <cellStyle name="Percent 2 13 6 2 2" xfId="38608" xr:uid="{00000000-0005-0000-0000-0000F9950000}"/>
    <cellStyle name="Percent 2 13 6 2 3" xfId="38609" xr:uid="{00000000-0005-0000-0000-0000FA950000}"/>
    <cellStyle name="Percent 2 13 6 3" xfId="38610" xr:uid="{00000000-0005-0000-0000-0000FB950000}"/>
    <cellStyle name="Percent 2 13 7" xfId="38611" xr:uid="{00000000-0005-0000-0000-0000FC950000}"/>
    <cellStyle name="Percent 2 13 7 2" xfId="38612" xr:uid="{00000000-0005-0000-0000-0000FD950000}"/>
    <cellStyle name="Percent 2 13 7 3" xfId="38613" xr:uid="{00000000-0005-0000-0000-0000FE950000}"/>
    <cellStyle name="Percent 2 13 8" xfId="38614" xr:uid="{00000000-0005-0000-0000-0000FF950000}"/>
    <cellStyle name="Percent 2 13 8 2" xfId="38615" xr:uid="{00000000-0005-0000-0000-000000960000}"/>
    <cellStyle name="Percent 2 13 9" xfId="38616" xr:uid="{00000000-0005-0000-0000-000001960000}"/>
    <cellStyle name="Percent 2 14" xfId="555" xr:uid="{00000000-0005-0000-0000-000002960000}"/>
    <cellStyle name="Percent 2 14 2" xfId="38617" xr:uid="{00000000-0005-0000-0000-000003960000}"/>
    <cellStyle name="Percent 2 14 3" xfId="38618" xr:uid="{00000000-0005-0000-0000-000004960000}"/>
    <cellStyle name="Percent 2 14 4" xfId="38619" xr:uid="{00000000-0005-0000-0000-000005960000}"/>
    <cellStyle name="Percent 2 14 5" xfId="38620" xr:uid="{00000000-0005-0000-0000-000006960000}"/>
    <cellStyle name="Percent 2 15" xfId="1714" xr:uid="{00000000-0005-0000-0000-000007960000}"/>
    <cellStyle name="Percent 2 15 2" xfId="38621" xr:uid="{00000000-0005-0000-0000-000008960000}"/>
    <cellStyle name="Percent 2 15 3" xfId="38622" xr:uid="{00000000-0005-0000-0000-000009960000}"/>
    <cellStyle name="Percent 2 15 4" xfId="38623" xr:uid="{00000000-0005-0000-0000-00000A960000}"/>
    <cellStyle name="Percent 2 16" xfId="38624" xr:uid="{00000000-0005-0000-0000-00000B960000}"/>
    <cellStyle name="Percent 2 16 2" xfId="38625" xr:uid="{00000000-0005-0000-0000-00000C960000}"/>
    <cellStyle name="Percent 2 16 2 2" xfId="38626" xr:uid="{00000000-0005-0000-0000-00000D960000}"/>
    <cellStyle name="Percent 2 16 2 2 2" xfId="38627" xr:uid="{00000000-0005-0000-0000-00000E960000}"/>
    <cellStyle name="Percent 2 16 2 2 3" xfId="38628" xr:uid="{00000000-0005-0000-0000-00000F960000}"/>
    <cellStyle name="Percent 2 16 2 3" xfId="38629" xr:uid="{00000000-0005-0000-0000-000010960000}"/>
    <cellStyle name="Percent 2 16 3" xfId="38630" xr:uid="{00000000-0005-0000-0000-000011960000}"/>
    <cellStyle name="Percent 2 16 3 2" xfId="38631" xr:uid="{00000000-0005-0000-0000-000012960000}"/>
    <cellStyle name="Percent 2 16 3 3" xfId="38632" xr:uid="{00000000-0005-0000-0000-000013960000}"/>
    <cellStyle name="Percent 2 16 4" xfId="38633" xr:uid="{00000000-0005-0000-0000-000014960000}"/>
    <cellStyle name="Percent 2 16 5" xfId="38634" xr:uid="{00000000-0005-0000-0000-000015960000}"/>
    <cellStyle name="Percent 2 16 6" xfId="38635" xr:uid="{00000000-0005-0000-0000-000016960000}"/>
    <cellStyle name="Percent 2 17" xfId="38636" xr:uid="{00000000-0005-0000-0000-000017960000}"/>
    <cellStyle name="Percent 2 18" xfId="38637" xr:uid="{00000000-0005-0000-0000-000018960000}"/>
    <cellStyle name="Percent 2 18 2" xfId="38638" xr:uid="{00000000-0005-0000-0000-000019960000}"/>
    <cellStyle name="Percent 2 18 3" xfId="38639" xr:uid="{00000000-0005-0000-0000-00001A960000}"/>
    <cellStyle name="Percent 2 19" xfId="38640" xr:uid="{00000000-0005-0000-0000-00001B960000}"/>
    <cellStyle name="Percent 2 19 2" xfId="38641" xr:uid="{00000000-0005-0000-0000-00001C960000}"/>
    <cellStyle name="Percent 2 19 3" xfId="38642" xr:uid="{00000000-0005-0000-0000-00001D960000}"/>
    <cellStyle name="Percent 2 2" xfId="556" xr:uid="{00000000-0005-0000-0000-00001E960000}"/>
    <cellStyle name="Percent 2 2 10" xfId="38643" xr:uid="{00000000-0005-0000-0000-00001F960000}"/>
    <cellStyle name="Percent 2 2 10 2" xfId="38644" xr:uid="{00000000-0005-0000-0000-000020960000}"/>
    <cellStyle name="Percent 2 2 10 3" xfId="38645" xr:uid="{00000000-0005-0000-0000-000021960000}"/>
    <cellStyle name="Percent 2 2 11" xfId="38646" xr:uid="{00000000-0005-0000-0000-000022960000}"/>
    <cellStyle name="Percent 2 2 11 2" xfId="38647" xr:uid="{00000000-0005-0000-0000-000023960000}"/>
    <cellStyle name="Percent 2 2 12" xfId="38648" xr:uid="{00000000-0005-0000-0000-000024960000}"/>
    <cellStyle name="Percent 2 2 13" xfId="38649" xr:uid="{00000000-0005-0000-0000-000025960000}"/>
    <cellStyle name="Percent 2 2 14" xfId="38650" xr:uid="{00000000-0005-0000-0000-000026960000}"/>
    <cellStyle name="Percent 2 2 15" xfId="38651" xr:uid="{00000000-0005-0000-0000-000027960000}"/>
    <cellStyle name="Percent 2 2 16" xfId="38652" xr:uid="{00000000-0005-0000-0000-000028960000}"/>
    <cellStyle name="Percent 2 2 2" xfId="1715" xr:uid="{00000000-0005-0000-0000-000029960000}"/>
    <cellStyle name="Percent 2 2 2 10" xfId="38653" xr:uid="{00000000-0005-0000-0000-00002A960000}"/>
    <cellStyle name="Percent 2 2 2 11" xfId="38654" xr:uid="{00000000-0005-0000-0000-00002B960000}"/>
    <cellStyle name="Percent 2 2 2 12" xfId="38655" xr:uid="{00000000-0005-0000-0000-00002C960000}"/>
    <cellStyle name="Percent 2 2 2 13" xfId="38656" xr:uid="{00000000-0005-0000-0000-00002D960000}"/>
    <cellStyle name="Percent 2 2 2 14" xfId="38657" xr:uid="{00000000-0005-0000-0000-00002E960000}"/>
    <cellStyle name="Percent 2 2 2 2" xfId="38658" xr:uid="{00000000-0005-0000-0000-00002F960000}"/>
    <cellStyle name="Percent 2 2 2 2 10" xfId="38659" xr:uid="{00000000-0005-0000-0000-000030960000}"/>
    <cellStyle name="Percent 2 2 2 2 2" xfId="38660" xr:uid="{00000000-0005-0000-0000-000031960000}"/>
    <cellStyle name="Percent 2 2 2 2 2 2" xfId="38661" xr:uid="{00000000-0005-0000-0000-000032960000}"/>
    <cellStyle name="Percent 2 2 2 2 2 2 2" xfId="38662" xr:uid="{00000000-0005-0000-0000-000033960000}"/>
    <cellStyle name="Percent 2 2 2 2 2 2 2 2" xfId="38663" xr:uid="{00000000-0005-0000-0000-000034960000}"/>
    <cellStyle name="Percent 2 2 2 2 2 2 2 3" xfId="38664" xr:uid="{00000000-0005-0000-0000-000035960000}"/>
    <cellStyle name="Percent 2 2 2 2 2 2 3" xfId="38665" xr:uid="{00000000-0005-0000-0000-000036960000}"/>
    <cellStyle name="Percent 2 2 2 2 2 3" xfId="38666" xr:uid="{00000000-0005-0000-0000-000037960000}"/>
    <cellStyle name="Percent 2 2 2 2 2 3 2" xfId="38667" xr:uid="{00000000-0005-0000-0000-000038960000}"/>
    <cellStyle name="Percent 2 2 2 2 2 3 3" xfId="38668" xr:uid="{00000000-0005-0000-0000-000039960000}"/>
    <cellStyle name="Percent 2 2 2 2 2 4" xfId="38669" xr:uid="{00000000-0005-0000-0000-00003A960000}"/>
    <cellStyle name="Percent 2 2 2 2 2 5" xfId="38670" xr:uid="{00000000-0005-0000-0000-00003B960000}"/>
    <cellStyle name="Percent 2 2 2 2 2 6" xfId="38671" xr:uid="{00000000-0005-0000-0000-00003C960000}"/>
    <cellStyle name="Percent 2 2 2 2 3" xfId="38672" xr:uid="{00000000-0005-0000-0000-00003D960000}"/>
    <cellStyle name="Percent 2 2 2 2 3 2" xfId="38673" xr:uid="{00000000-0005-0000-0000-00003E960000}"/>
    <cellStyle name="Percent 2 2 2 2 3 2 2" xfId="38674" xr:uid="{00000000-0005-0000-0000-00003F960000}"/>
    <cellStyle name="Percent 2 2 2 2 3 2 3" xfId="38675" xr:uid="{00000000-0005-0000-0000-000040960000}"/>
    <cellStyle name="Percent 2 2 2 2 3 3" xfId="38676" xr:uid="{00000000-0005-0000-0000-000041960000}"/>
    <cellStyle name="Percent 2 2 2 2 4" xfId="38677" xr:uid="{00000000-0005-0000-0000-000042960000}"/>
    <cellStyle name="Percent 2 2 2 2 4 2" xfId="38678" xr:uid="{00000000-0005-0000-0000-000043960000}"/>
    <cellStyle name="Percent 2 2 2 2 4 3" xfId="38679" xr:uid="{00000000-0005-0000-0000-000044960000}"/>
    <cellStyle name="Percent 2 2 2 2 5" xfId="38680" xr:uid="{00000000-0005-0000-0000-000045960000}"/>
    <cellStyle name="Percent 2 2 2 2 5 2" xfId="38681" xr:uid="{00000000-0005-0000-0000-000046960000}"/>
    <cellStyle name="Percent 2 2 2 2 6" xfId="38682" xr:uid="{00000000-0005-0000-0000-000047960000}"/>
    <cellStyle name="Percent 2 2 2 2 7" xfId="38683" xr:uid="{00000000-0005-0000-0000-000048960000}"/>
    <cellStyle name="Percent 2 2 2 2 8" xfId="38684" xr:uid="{00000000-0005-0000-0000-000049960000}"/>
    <cellStyle name="Percent 2 2 2 2 9" xfId="38685" xr:uid="{00000000-0005-0000-0000-00004A960000}"/>
    <cellStyle name="Percent 2 2 2 3" xfId="38686" xr:uid="{00000000-0005-0000-0000-00004B960000}"/>
    <cellStyle name="Percent 2 2 2 3 2" xfId="38687" xr:uid="{00000000-0005-0000-0000-00004C960000}"/>
    <cellStyle name="Percent 2 2 2 3 2 2" xfId="38688" xr:uid="{00000000-0005-0000-0000-00004D960000}"/>
    <cellStyle name="Percent 2 2 2 3 2 2 2" xfId="38689" xr:uid="{00000000-0005-0000-0000-00004E960000}"/>
    <cellStyle name="Percent 2 2 2 3 2 2 3" xfId="38690" xr:uid="{00000000-0005-0000-0000-00004F960000}"/>
    <cellStyle name="Percent 2 2 2 3 2 3" xfId="38691" xr:uid="{00000000-0005-0000-0000-000050960000}"/>
    <cellStyle name="Percent 2 2 2 3 3" xfId="38692" xr:uid="{00000000-0005-0000-0000-000051960000}"/>
    <cellStyle name="Percent 2 2 2 3 3 2" xfId="38693" xr:uid="{00000000-0005-0000-0000-000052960000}"/>
    <cellStyle name="Percent 2 2 2 3 3 3" xfId="38694" xr:uid="{00000000-0005-0000-0000-000053960000}"/>
    <cellStyle name="Percent 2 2 2 3 4" xfId="38695" xr:uid="{00000000-0005-0000-0000-000054960000}"/>
    <cellStyle name="Percent 2 2 2 3 5" xfId="38696" xr:uid="{00000000-0005-0000-0000-000055960000}"/>
    <cellStyle name="Percent 2 2 2 3 6" xfId="38697" xr:uid="{00000000-0005-0000-0000-000056960000}"/>
    <cellStyle name="Percent 2 2 2 4" xfId="38698" xr:uid="{00000000-0005-0000-0000-000057960000}"/>
    <cellStyle name="Percent 2 2 2 4 2" xfId="38699" xr:uid="{00000000-0005-0000-0000-000058960000}"/>
    <cellStyle name="Percent 2 2 2 4 3" xfId="38700" xr:uid="{00000000-0005-0000-0000-000059960000}"/>
    <cellStyle name="Percent 2 2 2 4 4" xfId="38701" xr:uid="{00000000-0005-0000-0000-00005A960000}"/>
    <cellStyle name="Percent 2 2 2 5" xfId="38702" xr:uid="{00000000-0005-0000-0000-00005B960000}"/>
    <cellStyle name="Percent 2 2 2 5 2" xfId="38703" xr:uid="{00000000-0005-0000-0000-00005C960000}"/>
    <cellStyle name="Percent 2 2 2 5 2 2" xfId="38704" xr:uid="{00000000-0005-0000-0000-00005D960000}"/>
    <cellStyle name="Percent 2 2 2 5 2 3" xfId="38705" xr:uid="{00000000-0005-0000-0000-00005E960000}"/>
    <cellStyle name="Percent 2 2 2 5 3" xfId="38706" xr:uid="{00000000-0005-0000-0000-00005F960000}"/>
    <cellStyle name="Percent 2 2 2 5 4" xfId="38707" xr:uid="{00000000-0005-0000-0000-000060960000}"/>
    <cellStyle name="Percent 2 2 2 5 5" xfId="38708" xr:uid="{00000000-0005-0000-0000-000061960000}"/>
    <cellStyle name="Percent 2 2 2 6" xfId="38709" xr:uid="{00000000-0005-0000-0000-000062960000}"/>
    <cellStyle name="Percent 2 2 2 6 2" xfId="38710" xr:uid="{00000000-0005-0000-0000-000063960000}"/>
    <cellStyle name="Percent 2 2 2 6 2 2" xfId="38711" xr:uid="{00000000-0005-0000-0000-000064960000}"/>
    <cellStyle name="Percent 2 2 2 6 2 3" xfId="38712" xr:uid="{00000000-0005-0000-0000-000065960000}"/>
    <cellStyle name="Percent 2 2 2 6 3" xfId="38713" xr:uid="{00000000-0005-0000-0000-000066960000}"/>
    <cellStyle name="Percent 2 2 2 7" xfId="38714" xr:uid="{00000000-0005-0000-0000-000067960000}"/>
    <cellStyle name="Percent 2 2 2 8" xfId="38715" xr:uid="{00000000-0005-0000-0000-000068960000}"/>
    <cellStyle name="Percent 2 2 2 8 2" xfId="38716" xr:uid="{00000000-0005-0000-0000-000069960000}"/>
    <cellStyle name="Percent 2 2 2 8 3" xfId="38717" xr:uid="{00000000-0005-0000-0000-00006A960000}"/>
    <cellStyle name="Percent 2 2 2 9" xfId="38718" xr:uid="{00000000-0005-0000-0000-00006B960000}"/>
    <cellStyle name="Percent 2 2 2 9 2" xfId="38719" xr:uid="{00000000-0005-0000-0000-00006C960000}"/>
    <cellStyle name="Percent 2 2 3" xfId="1716" xr:uid="{00000000-0005-0000-0000-00006D960000}"/>
    <cellStyle name="Percent 2 2 3 2" xfId="38720" xr:uid="{00000000-0005-0000-0000-00006E960000}"/>
    <cellStyle name="Percent 2 2 3 3" xfId="38721" xr:uid="{00000000-0005-0000-0000-00006F960000}"/>
    <cellStyle name="Percent 2 2 3 4" xfId="38722" xr:uid="{00000000-0005-0000-0000-000070960000}"/>
    <cellStyle name="Percent 2 2 3 5" xfId="38723" xr:uid="{00000000-0005-0000-0000-000071960000}"/>
    <cellStyle name="Percent 2 2 4" xfId="38724" xr:uid="{00000000-0005-0000-0000-000072960000}"/>
    <cellStyle name="Percent 2 2 4 10" xfId="38725" xr:uid="{00000000-0005-0000-0000-000073960000}"/>
    <cellStyle name="Percent 2 2 4 2" xfId="38726" xr:uid="{00000000-0005-0000-0000-000074960000}"/>
    <cellStyle name="Percent 2 2 4 2 2" xfId="38727" xr:uid="{00000000-0005-0000-0000-000075960000}"/>
    <cellStyle name="Percent 2 2 4 2 2 2" xfId="38728" xr:uid="{00000000-0005-0000-0000-000076960000}"/>
    <cellStyle name="Percent 2 2 4 2 2 2 2" xfId="38729" xr:uid="{00000000-0005-0000-0000-000077960000}"/>
    <cellStyle name="Percent 2 2 4 2 2 2 3" xfId="38730" xr:uid="{00000000-0005-0000-0000-000078960000}"/>
    <cellStyle name="Percent 2 2 4 2 2 3" xfId="38731" xr:uid="{00000000-0005-0000-0000-000079960000}"/>
    <cellStyle name="Percent 2 2 4 2 3" xfId="38732" xr:uid="{00000000-0005-0000-0000-00007A960000}"/>
    <cellStyle name="Percent 2 2 4 2 3 2" xfId="38733" xr:uid="{00000000-0005-0000-0000-00007B960000}"/>
    <cellStyle name="Percent 2 2 4 2 3 3" xfId="38734" xr:uid="{00000000-0005-0000-0000-00007C960000}"/>
    <cellStyle name="Percent 2 2 4 2 4" xfId="38735" xr:uid="{00000000-0005-0000-0000-00007D960000}"/>
    <cellStyle name="Percent 2 2 4 2 5" xfId="38736" xr:uid="{00000000-0005-0000-0000-00007E960000}"/>
    <cellStyle name="Percent 2 2 4 2 6" xfId="38737" xr:uid="{00000000-0005-0000-0000-00007F960000}"/>
    <cellStyle name="Percent 2 2 4 3" xfId="38738" xr:uid="{00000000-0005-0000-0000-000080960000}"/>
    <cellStyle name="Percent 2 2 4 3 2" xfId="38739" xr:uid="{00000000-0005-0000-0000-000081960000}"/>
    <cellStyle name="Percent 2 2 4 3 2 2" xfId="38740" xr:uid="{00000000-0005-0000-0000-000082960000}"/>
    <cellStyle name="Percent 2 2 4 3 2 3" xfId="38741" xr:uid="{00000000-0005-0000-0000-000083960000}"/>
    <cellStyle name="Percent 2 2 4 3 3" xfId="38742" xr:uid="{00000000-0005-0000-0000-000084960000}"/>
    <cellStyle name="Percent 2 2 4 4" xfId="38743" xr:uid="{00000000-0005-0000-0000-000085960000}"/>
    <cellStyle name="Percent 2 2 4 4 2" xfId="38744" xr:uid="{00000000-0005-0000-0000-000086960000}"/>
    <cellStyle name="Percent 2 2 4 4 3" xfId="38745" xr:uid="{00000000-0005-0000-0000-000087960000}"/>
    <cellStyle name="Percent 2 2 4 5" xfId="38746" xr:uid="{00000000-0005-0000-0000-000088960000}"/>
    <cellStyle name="Percent 2 2 4 5 2" xfId="38747" xr:uid="{00000000-0005-0000-0000-000089960000}"/>
    <cellStyle name="Percent 2 2 4 6" xfId="38748" xr:uid="{00000000-0005-0000-0000-00008A960000}"/>
    <cellStyle name="Percent 2 2 4 7" xfId="38749" xr:uid="{00000000-0005-0000-0000-00008B960000}"/>
    <cellStyle name="Percent 2 2 4 8" xfId="38750" xr:uid="{00000000-0005-0000-0000-00008C960000}"/>
    <cellStyle name="Percent 2 2 4 9" xfId="38751" xr:uid="{00000000-0005-0000-0000-00008D960000}"/>
    <cellStyle name="Percent 2 2 5" xfId="38752" xr:uid="{00000000-0005-0000-0000-00008E960000}"/>
    <cellStyle name="Percent 2 2 5 2" xfId="38753" xr:uid="{00000000-0005-0000-0000-00008F960000}"/>
    <cellStyle name="Percent 2 2 5 2 2" xfId="38754" xr:uid="{00000000-0005-0000-0000-000090960000}"/>
    <cellStyle name="Percent 2 2 5 2 2 2" xfId="38755" xr:uid="{00000000-0005-0000-0000-000091960000}"/>
    <cellStyle name="Percent 2 2 5 2 2 3" xfId="38756" xr:uid="{00000000-0005-0000-0000-000092960000}"/>
    <cellStyle name="Percent 2 2 5 2 3" xfId="38757" xr:uid="{00000000-0005-0000-0000-000093960000}"/>
    <cellStyle name="Percent 2 2 5 3" xfId="38758" xr:uid="{00000000-0005-0000-0000-000094960000}"/>
    <cellStyle name="Percent 2 2 5 3 2" xfId="38759" xr:uid="{00000000-0005-0000-0000-000095960000}"/>
    <cellStyle name="Percent 2 2 5 3 3" xfId="38760" xr:uid="{00000000-0005-0000-0000-000096960000}"/>
    <cellStyle name="Percent 2 2 5 4" xfId="38761" xr:uid="{00000000-0005-0000-0000-000097960000}"/>
    <cellStyle name="Percent 2 2 5 5" xfId="38762" xr:uid="{00000000-0005-0000-0000-000098960000}"/>
    <cellStyle name="Percent 2 2 5 6" xfId="38763" xr:uid="{00000000-0005-0000-0000-000099960000}"/>
    <cellStyle name="Percent 2 2 6" xfId="38764" xr:uid="{00000000-0005-0000-0000-00009A960000}"/>
    <cellStyle name="Percent 2 2 6 2" xfId="38765" xr:uid="{00000000-0005-0000-0000-00009B960000}"/>
    <cellStyle name="Percent 2 2 6 2 2" xfId="38766" xr:uid="{00000000-0005-0000-0000-00009C960000}"/>
    <cellStyle name="Percent 2 2 6 2 3" xfId="38767" xr:uid="{00000000-0005-0000-0000-00009D960000}"/>
    <cellStyle name="Percent 2 2 6 3" xfId="38768" xr:uid="{00000000-0005-0000-0000-00009E960000}"/>
    <cellStyle name="Percent 2 2 6 4" xfId="38769" xr:uid="{00000000-0005-0000-0000-00009F960000}"/>
    <cellStyle name="Percent 2 2 6 5" xfId="38770" xr:uid="{00000000-0005-0000-0000-0000A0960000}"/>
    <cellStyle name="Percent 2 2 7" xfId="38771" xr:uid="{00000000-0005-0000-0000-0000A1960000}"/>
    <cellStyle name="Percent 2 2 7 2" xfId="38772" xr:uid="{00000000-0005-0000-0000-0000A2960000}"/>
    <cellStyle name="Percent 2 2 7 2 2" xfId="38773" xr:uid="{00000000-0005-0000-0000-0000A3960000}"/>
    <cellStyle name="Percent 2 2 7 2 3" xfId="38774" xr:uid="{00000000-0005-0000-0000-0000A4960000}"/>
    <cellStyle name="Percent 2 2 7 3" xfId="38775" xr:uid="{00000000-0005-0000-0000-0000A5960000}"/>
    <cellStyle name="Percent 2 2 8" xfId="38776" xr:uid="{00000000-0005-0000-0000-0000A6960000}"/>
    <cellStyle name="Percent 2 2 9" xfId="38777" xr:uid="{00000000-0005-0000-0000-0000A7960000}"/>
    <cellStyle name="Percent 2 2 9 2" xfId="38778" xr:uid="{00000000-0005-0000-0000-0000A8960000}"/>
    <cellStyle name="Percent 2 2 9 3" xfId="38779" xr:uid="{00000000-0005-0000-0000-0000A9960000}"/>
    <cellStyle name="Percent 2 20" xfId="38780" xr:uid="{00000000-0005-0000-0000-0000AA960000}"/>
    <cellStyle name="Percent 2 20 2" xfId="38781" xr:uid="{00000000-0005-0000-0000-0000AB960000}"/>
    <cellStyle name="Percent 2 20 3" xfId="38782" xr:uid="{00000000-0005-0000-0000-0000AC960000}"/>
    <cellStyle name="Percent 2 21" xfId="38783" xr:uid="{00000000-0005-0000-0000-0000AD960000}"/>
    <cellStyle name="Percent 2 22" xfId="38784" xr:uid="{00000000-0005-0000-0000-0000AE960000}"/>
    <cellStyle name="Percent 2 23" xfId="38785" xr:uid="{00000000-0005-0000-0000-0000AF960000}"/>
    <cellStyle name="Percent 2 24" xfId="38786" xr:uid="{00000000-0005-0000-0000-0000B0960000}"/>
    <cellStyle name="Percent 2 3" xfId="557" xr:uid="{00000000-0005-0000-0000-0000B1960000}"/>
    <cellStyle name="Percent 2 3 10" xfId="608" xr:uid="{00000000-0005-0000-0000-0000B2960000}"/>
    <cellStyle name="Percent 2 3 2" xfId="1717" xr:uid="{00000000-0005-0000-0000-0000B3960000}"/>
    <cellStyle name="Percent 2 3 2 10" xfId="38787" xr:uid="{00000000-0005-0000-0000-0000B4960000}"/>
    <cellStyle name="Percent 2 3 2 11" xfId="38788" xr:uid="{00000000-0005-0000-0000-0000B5960000}"/>
    <cellStyle name="Percent 2 3 2 12" xfId="38789" xr:uid="{00000000-0005-0000-0000-0000B6960000}"/>
    <cellStyle name="Percent 2 3 2 13" xfId="38790" xr:uid="{00000000-0005-0000-0000-0000B7960000}"/>
    <cellStyle name="Percent 2 3 2 14" xfId="38791" xr:uid="{00000000-0005-0000-0000-0000B8960000}"/>
    <cellStyle name="Percent 2 3 2 2" xfId="38792" xr:uid="{00000000-0005-0000-0000-0000B9960000}"/>
    <cellStyle name="Percent 2 3 2 2 10" xfId="38793" xr:uid="{00000000-0005-0000-0000-0000BA960000}"/>
    <cellStyle name="Percent 2 3 2 2 2" xfId="38794" xr:uid="{00000000-0005-0000-0000-0000BB960000}"/>
    <cellStyle name="Percent 2 3 2 2 2 2" xfId="38795" xr:uid="{00000000-0005-0000-0000-0000BC960000}"/>
    <cellStyle name="Percent 2 3 2 2 2 2 2" xfId="38796" xr:uid="{00000000-0005-0000-0000-0000BD960000}"/>
    <cellStyle name="Percent 2 3 2 2 2 2 2 2" xfId="38797" xr:uid="{00000000-0005-0000-0000-0000BE960000}"/>
    <cellStyle name="Percent 2 3 2 2 2 2 2 3" xfId="38798" xr:uid="{00000000-0005-0000-0000-0000BF960000}"/>
    <cellStyle name="Percent 2 3 2 2 2 2 3" xfId="38799" xr:uid="{00000000-0005-0000-0000-0000C0960000}"/>
    <cellStyle name="Percent 2 3 2 2 2 3" xfId="38800" xr:uid="{00000000-0005-0000-0000-0000C1960000}"/>
    <cellStyle name="Percent 2 3 2 2 2 3 2" xfId="38801" xr:uid="{00000000-0005-0000-0000-0000C2960000}"/>
    <cellStyle name="Percent 2 3 2 2 2 3 3" xfId="38802" xr:uid="{00000000-0005-0000-0000-0000C3960000}"/>
    <cellStyle name="Percent 2 3 2 2 2 4" xfId="38803" xr:uid="{00000000-0005-0000-0000-0000C4960000}"/>
    <cellStyle name="Percent 2 3 2 2 2 5" xfId="38804" xr:uid="{00000000-0005-0000-0000-0000C5960000}"/>
    <cellStyle name="Percent 2 3 2 2 2 6" xfId="38805" xr:uid="{00000000-0005-0000-0000-0000C6960000}"/>
    <cellStyle name="Percent 2 3 2 2 3" xfId="38806" xr:uid="{00000000-0005-0000-0000-0000C7960000}"/>
    <cellStyle name="Percent 2 3 2 2 3 2" xfId="38807" xr:uid="{00000000-0005-0000-0000-0000C8960000}"/>
    <cellStyle name="Percent 2 3 2 2 3 2 2" xfId="38808" xr:uid="{00000000-0005-0000-0000-0000C9960000}"/>
    <cellStyle name="Percent 2 3 2 2 3 2 3" xfId="38809" xr:uid="{00000000-0005-0000-0000-0000CA960000}"/>
    <cellStyle name="Percent 2 3 2 2 3 3" xfId="38810" xr:uid="{00000000-0005-0000-0000-0000CB960000}"/>
    <cellStyle name="Percent 2 3 2 2 4" xfId="38811" xr:uid="{00000000-0005-0000-0000-0000CC960000}"/>
    <cellStyle name="Percent 2 3 2 2 4 2" xfId="38812" xr:uid="{00000000-0005-0000-0000-0000CD960000}"/>
    <cellStyle name="Percent 2 3 2 2 4 3" xfId="38813" xr:uid="{00000000-0005-0000-0000-0000CE960000}"/>
    <cellStyle name="Percent 2 3 2 2 5" xfId="38814" xr:uid="{00000000-0005-0000-0000-0000CF960000}"/>
    <cellStyle name="Percent 2 3 2 2 5 2" xfId="38815" xr:uid="{00000000-0005-0000-0000-0000D0960000}"/>
    <cellStyle name="Percent 2 3 2 2 6" xfId="38816" xr:uid="{00000000-0005-0000-0000-0000D1960000}"/>
    <cellStyle name="Percent 2 3 2 2 7" xfId="38817" xr:uid="{00000000-0005-0000-0000-0000D2960000}"/>
    <cellStyle name="Percent 2 3 2 2 8" xfId="38818" xr:uid="{00000000-0005-0000-0000-0000D3960000}"/>
    <cellStyle name="Percent 2 3 2 2 9" xfId="38819" xr:uid="{00000000-0005-0000-0000-0000D4960000}"/>
    <cellStyle name="Percent 2 3 2 3" xfId="38820" xr:uid="{00000000-0005-0000-0000-0000D5960000}"/>
    <cellStyle name="Percent 2 3 2 3 2" xfId="38821" xr:uid="{00000000-0005-0000-0000-0000D6960000}"/>
    <cellStyle name="Percent 2 3 2 3 2 2" xfId="38822" xr:uid="{00000000-0005-0000-0000-0000D7960000}"/>
    <cellStyle name="Percent 2 3 2 3 2 2 2" xfId="38823" xr:uid="{00000000-0005-0000-0000-0000D8960000}"/>
    <cellStyle name="Percent 2 3 2 3 2 2 3" xfId="38824" xr:uid="{00000000-0005-0000-0000-0000D9960000}"/>
    <cellStyle name="Percent 2 3 2 3 2 3" xfId="38825" xr:uid="{00000000-0005-0000-0000-0000DA960000}"/>
    <cellStyle name="Percent 2 3 2 3 3" xfId="38826" xr:uid="{00000000-0005-0000-0000-0000DB960000}"/>
    <cellStyle name="Percent 2 3 2 3 3 2" xfId="38827" xr:uid="{00000000-0005-0000-0000-0000DC960000}"/>
    <cellStyle name="Percent 2 3 2 3 3 3" xfId="38828" xr:uid="{00000000-0005-0000-0000-0000DD960000}"/>
    <cellStyle name="Percent 2 3 2 3 4" xfId="38829" xr:uid="{00000000-0005-0000-0000-0000DE960000}"/>
    <cellStyle name="Percent 2 3 2 3 5" xfId="38830" xr:uid="{00000000-0005-0000-0000-0000DF960000}"/>
    <cellStyle name="Percent 2 3 2 3 6" xfId="38831" xr:uid="{00000000-0005-0000-0000-0000E0960000}"/>
    <cellStyle name="Percent 2 3 2 4" xfId="38832" xr:uid="{00000000-0005-0000-0000-0000E1960000}"/>
    <cellStyle name="Percent 2 3 2 4 2" xfId="38833" xr:uid="{00000000-0005-0000-0000-0000E2960000}"/>
    <cellStyle name="Percent 2 3 2 4 3" xfId="38834" xr:uid="{00000000-0005-0000-0000-0000E3960000}"/>
    <cellStyle name="Percent 2 3 2 4 4" xfId="38835" xr:uid="{00000000-0005-0000-0000-0000E4960000}"/>
    <cellStyle name="Percent 2 3 2 5" xfId="38836" xr:uid="{00000000-0005-0000-0000-0000E5960000}"/>
    <cellStyle name="Percent 2 3 2 5 2" xfId="38837" xr:uid="{00000000-0005-0000-0000-0000E6960000}"/>
    <cellStyle name="Percent 2 3 2 5 2 2" xfId="38838" xr:uid="{00000000-0005-0000-0000-0000E7960000}"/>
    <cellStyle name="Percent 2 3 2 5 2 3" xfId="38839" xr:uid="{00000000-0005-0000-0000-0000E8960000}"/>
    <cellStyle name="Percent 2 3 2 5 3" xfId="38840" xr:uid="{00000000-0005-0000-0000-0000E9960000}"/>
    <cellStyle name="Percent 2 3 2 5 4" xfId="38841" xr:uid="{00000000-0005-0000-0000-0000EA960000}"/>
    <cellStyle name="Percent 2 3 2 5 5" xfId="38842" xr:uid="{00000000-0005-0000-0000-0000EB960000}"/>
    <cellStyle name="Percent 2 3 2 6" xfId="38843" xr:uid="{00000000-0005-0000-0000-0000EC960000}"/>
    <cellStyle name="Percent 2 3 2 6 2" xfId="38844" xr:uid="{00000000-0005-0000-0000-0000ED960000}"/>
    <cellStyle name="Percent 2 3 2 6 2 2" xfId="38845" xr:uid="{00000000-0005-0000-0000-0000EE960000}"/>
    <cellStyle name="Percent 2 3 2 6 2 3" xfId="38846" xr:uid="{00000000-0005-0000-0000-0000EF960000}"/>
    <cellStyle name="Percent 2 3 2 6 3" xfId="38847" xr:uid="{00000000-0005-0000-0000-0000F0960000}"/>
    <cellStyle name="Percent 2 3 2 7" xfId="38848" xr:uid="{00000000-0005-0000-0000-0000F1960000}"/>
    <cellStyle name="Percent 2 3 2 8" xfId="38849" xr:uid="{00000000-0005-0000-0000-0000F2960000}"/>
    <cellStyle name="Percent 2 3 2 8 2" xfId="38850" xr:uid="{00000000-0005-0000-0000-0000F3960000}"/>
    <cellStyle name="Percent 2 3 2 8 3" xfId="38851" xr:uid="{00000000-0005-0000-0000-0000F4960000}"/>
    <cellStyle name="Percent 2 3 2 9" xfId="38852" xr:uid="{00000000-0005-0000-0000-0000F5960000}"/>
    <cellStyle name="Percent 2 3 2 9 2" xfId="38853" xr:uid="{00000000-0005-0000-0000-0000F6960000}"/>
    <cellStyle name="Percent 2 3 3" xfId="1718" xr:uid="{00000000-0005-0000-0000-0000F7960000}"/>
    <cellStyle name="Percent 2 3 3 10" xfId="38854" xr:uid="{00000000-0005-0000-0000-0000F8960000}"/>
    <cellStyle name="Percent 2 3 3 11" xfId="38855" xr:uid="{00000000-0005-0000-0000-0000F9960000}"/>
    <cellStyle name="Percent 2 3 3 2" xfId="38856" xr:uid="{00000000-0005-0000-0000-0000FA960000}"/>
    <cellStyle name="Percent 2 3 3 2 2" xfId="38857" xr:uid="{00000000-0005-0000-0000-0000FB960000}"/>
    <cellStyle name="Percent 2 3 3 2 2 2" xfId="38858" xr:uid="{00000000-0005-0000-0000-0000FC960000}"/>
    <cellStyle name="Percent 2 3 3 2 2 2 2" xfId="38859" xr:uid="{00000000-0005-0000-0000-0000FD960000}"/>
    <cellStyle name="Percent 2 3 3 2 2 2 3" xfId="38860" xr:uid="{00000000-0005-0000-0000-0000FE960000}"/>
    <cellStyle name="Percent 2 3 3 2 2 3" xfId="38861" xr:uid="{00000000-0005-0000-0000-0000FF960000}"/>
    <cellStyle name="Percent 2 3 3 2 3" xfId="38862" xr:uid="{00000000-0005-0000-0000-000000970000}"/>
    <cellStyle name="Percent 2 3 3 2 3 2" xfId="38863" xr:uid="{00000000-0005-0000-0000-000001970000}"/>
    <cellStyle name="Percent 2 3 3 2 3 3" xfId="38864" xr:uid="{00000000-0005-0000-0000-000002970000}"/>
    <cellStyle name="Percent 2 3 3 2 4" xfId="38865" xr:uid="{00000000-0005-0000-0000-000003970000}"/>
    <cellStyle name="Percent 2 3 3 2 5" xfId="38866" xr:uid="{00000000-0005-0000-0000-000004970000}"/>
    <cellStyle name="Percent 2 3 3 2 6" xfId="38867" xr:uid="{00000000-0005-0000-0000-000005970000}"/>
    <cellStyle name="Percent 2 3 3 3" xfId="38868" xr:uid="{00000000-0005-0000-0000-000006970000}"/>
    <cellStyle name="Percent 2 3 3 3 2" xfId="38869" xr:uid="{00000000-0005-0000-0000-000007970000}"/>
    <cellStyle name="Percent 2 3 3 3 2 2" xfId="38870" xr:uid="{00000000-0005-0000-0000-000008970000}"/>
    <cellStyle name="Percent 2 3 3 3 2 3" xfId="38871" xr:uid="{00000000-0005-0000-0000-000009970000}"/>
    <cellStyle name="Percent 2 3 3 3 3" xfId="38872" xr:uid="{00000000-0005-0000-0000-00000A970000}"/>
    <cellStyle name="Percent 2 3 3 4" xfId="38873" xr:uid="{00000000-0005-0000-0000-00000B970000}"/>
    <cellStyle name="Percent 2 3 3 5" xfId="38874" xr:uid="{00000000-0005-0000-0000-00000C970000}"/>
    <cellStyle name="Percent 2 3 3 5 2" xfId="38875" xr:uid="{00000000-0005-0000-0000-00000D970000}"/>
    <cellStyle name="Percent 2 3 3 5 3" xfId="38876" xr:uid="{00000000-0005-0000-0000-00000E970000}"/>
    <cellStyle name="Percent 2 3 3 6" xfId="38877" xr:uid="{00000000-0005-0000-0000-00000F970000}"/>
    <cellStyle name="Percent 2 3 3 6 2" xfId="38878" xr:uid="{00000000-0005-0000-0000-000010970000}"/>
    <cellStyle name="Percent 2 3 3 7" xfId="38879" xr:uid="{00000000-0005-0000-0000-000011970000}"/>
    <cellStyle name="Percent 2 3 3 8" xfId="38880" xr:uid="{00000000-0005-0000-0000-000012970000}"/>
    <cellStyle name="Percent 2 3 3 9" xfId="38881" xr:uid="{00000000-0005-0000-0000-000013970000}"/>
    <cellStyle name="Percent 2 3 4" xfId="1719" xr:uid="{00000000-0005-0000-0000-000014970000}"/>
    <cellStyle name="Percent 2 3 5" xfId="38882" xr:uid="{00000000-0005-0000-0000-000015970000}"/>
    <cellStyle name="Percent 2 3 6" xfId="38883" xr:uid="{00000000-0005-0000-0000-000016970000}"/>
    <cellStyle name="Percent 2 3 7" xfId="38884" xr:uid="{00000000-0005-0000-0000-000017970000}"/>
    <cellStyle name="Percent 2 3 8" xfId="38885" xr:uid="{00000000-0005-0000-0000-000018970000}"/>
    <cellStyle name="Percent 2 3 9" xfId="38886" xr:uid="{00000000-0005-0000-0000-000019970000}"/>
    <cellStyle name="Percent 2 4" xfId="558" xr:uid="{00000000-0005-0000-0000-00001A970000}"/>
    <cellStyle name="Percent 2 4 2" xfId="1720" xr:uid="{00000000-0005-0000-0000-00001B970000}"/>
    <cellStyle name="Percent 2 4 3" xfId="1721" xr:uid="{00000000-0005-0000-0000-00001C970000}"/>
    <cellStyle name="Percent 2 4 4" xfId="1722" xr:uid="{00000000-0005-0000-0000-00001D970000}"/>
    <cellStyle name="Percent 2 4 5" xfId="38887" xr:uid="{00000000-0005-0000-0000-00001E970000}"/>
    <cellStyle name="Percent 2 4 6" xfId="38888" xr:uid="{00000000-0005-0000-0000-00001F970000}"/>
    <cellStyle name="Percent 2 4 7" xfId="38889" xr:uid="{00000000-0005-0000-0000-000020970000}"/>
    <cellStyle name="Percent 2 5" xfId="559" xr:uid="{00000000-0005-0000-0000-000021970000}"/>
    <cellStyle name="Percent 2 5 2" xfId="1723" xr:uid="{00000000-0005-0000-0000-000022970000}"/>
    <cellStyle name="Percent 2 5 3" xfId="1724" xr:uid="{00000000-0005-0000-0000-000023970000}"/>
    <cellStyle name="Percent 2 5 4" xfId="38890" xr:uid="{00000000-0005-0000-0000-000024970000}"/>
    <cellStyle name="Percent 2 5 5" xfId="38891" xr:uid="{00000000-0005-0000-0000-000025970000}"/>
    <cellStyle name="Percent 2 5 6" xfId="38892" xr:uid="{00000000-0005-0000-0000-000026970000}"/>
    <cellStyle name="Percent 2 5 7" xfId="38893" xr:uid="{00000000-0005-0000-0000-000027970000}"/>
    <cellStyle name="Percent 2 6" xfId="560" xr:uid="{00000000-0005-0000-0000-000028970000}"/>
    <cellStyle name="Percent 2 6 2" xfId="1725" xr:uid="{00000000-0005-0000-0000-000029970000}"/>
    <cellStyle name="Percent 2 6 3" xfId="1726" xr:uid="{00000000-0005-0000-0000-00002A970000}"/>
    <cellStyle name="Percent 2 6 4" xfId="38894" xr:uid="{00000000-0005-0000-0000-00002B970000}"/>
    <cellStyle name="Percent 2 6 5" xfId="38895" xr:uid="{00000000-0005-0000-0000-00002C970000}"/>
    <cellStyle name="Percent 2 6 6" xfId="38896" xr:uid="{00000000-0005-0000-0000-00002D970000}"/>
    <cellStyle name="Percent 2 6 7" xfId="38897" xr:uid="{00000000-0005-0000-0000-00002E970000}"/>
    <cellStyle name="Percent 2 7" xfId="561" xr:uid="{00000000-0005-0000-0000-00002F970000}"/>
    <cellStyle name="Percent 2 7 2" xfId="1727" xr:uid="{00000000-0005-0000-0000-000030970000}"/>
    <cellStyle name="Percent 2 7 3" xfId="1728" xr:uid="{00000000-0005-0000-0000-000031970000}"/>
    <cellStyle name="Percent 2 7 4" xfId="38898" xr:uid="{00000000-0005-0000-0000-000032970000}"/>
    <cellStyle name="Percent 2 7 5" xfId="38899" xr:uid="{00000000-0005-0000-0000-000033970000}"/>
    <cellStyle name="Percent 2 7 6" xfId="38900" xr:uid="{00000000-0005-0000-0000-000034970000}"/>
    <cellStyle name="Percent 2 7 7" xfId="38901" xr:uid="{00000000-0005-0000-0000-000035970000}"/>
    <cellStyle name="Percent 2 8" xfId="562" xr:uid="{00000000-0005-0000-0000-000036970000}"/>
    <cellStyle name="Percent 2 8 2" xfId="1729" xr:uid="{00000000-0005-0000-0000-000037970000}"/>
    <cellStyle name="Percent 2 8 3" xfId="1730" xr:uid="{00000000-0005-0000-0000-000038970000}"/>
    <cellStyle name="Percent 2 8 4" xfId="38902" xr:uid="{00000000-0005-0000-0000-000039970000}"/>
    <cellStyle name="Percent 2 8 5" xfId="38903" xr:uid="{00000000-0005-0000-0000-00003A970000}"/>
    <cellStyle name="Percent 2 8 6" xfId="38904" xr:uid="{00000000-0005-0000-0000-00003B970000}"/>
    <cellStyle name="Percent 2 8 7" xfId="38905" xr:uid="{00000000-0005-0000-0000-00003C970000}"/>
    <cellStyle name="Percent 2 9" xfId="563" xr:uid="{00000000-0005-0000-0000-00003D970000}"/>
    <cellStyle name="Percent 2 9 2" xfId="1731" xr:uid="{00000000-0005-0000-0000-00003E970000}"/>
    <cellStyle name="Percent 2 9 3" xfId="1732" xr:uid="{00000000-0005-0000-0000-00003F970000}"/>
    <cellStyle name="Percent 2 9 4" xfId="38906" xr:uid="{00000000-0005-0000-0000-000040970000}"/>
    <cellStyle name="Percent 2 9 5" xfId="38907" xr:uid="{00000000-0005-0000-0000-000041970000}"/>
    <cellStyle name="Percent 2 9 6" xfId="38908" xr:uid="{00000000-0005-0000-0000-000042970000}"/>
    <cellStyle name="Percent 2 9 7" xfId="38909" xr:uid="{00000000-0005-0000-0000-000043970000}"/>
    <cellStyle name="Percent 20" xfId="1733" xr:uid="{00000000-0005-0000-0000-000044970000}"/>
    <cellStyle name="Percent 20 2" xfId="38910" xr:uid="{00000000-0005-0000-0000-000045970000}"/>
    <cellStyle name="Percent 20 2 2" xfId="38911" xr:uid="{00000000-0005-0000-0000-000046970000}"/>
    <cellStyle name="Percent 20 2 3" xfId="38912" xr:uid="{00000000-0005-0000-0000-000047970000}"/>
    <cellStyle name="Percent 20 2 4" xfId="38913" xr:uid="{00000000-0005-0000-0000-000048970000}"/>
    <cellStyle name="Percent 20 3" xfId="38914" xr:uid="{00000000-0005-0000-0000-000049970000}"/>
    <cellStyle name="Percent 20 4" xfId="38915" xr:uid="{00000000-0005-0000-0000-00004A970000}"/>
    <cellStyle name="Percent 20 5" xfId="38916" xr:uid="{00000000-0005-0000-0000-00004B970000}"/>
    <cellStyle name="Percent 20 6" xfId="38917" xr:uid="{00000000-0005-0000-0000-00004C970000}"/>
    <cellStyle name="Percent 20 7" xfId="38918" xr:uid="{00000000-0005-0000-0000-00004D970000}"/>
    <cellStyle name="Percent 20 8" xfId="38919" xr:uid="{00000000-0005-0000-0000-00004E970000}"/>
    <cellStyle name="Percent 21" xfId="1734" xr:uid="{00000000-0005-0000-0000-00004F970000}"/>
    <cellStyle name="Percent 21 10" xfId="38920" xr:uid="{00000000-0005-0000-0000-000050970000}"/>
    <cellStyle name="Percent 21 11" xfId="38921" xr:uid="{00000000-0005-0000-0000-000051970000}"/>
    <cellStyle name="Percent 21 12" xfId="38922" xr:uid="{00000000-0005-0000-0000-000052970000}"/>
    <cellStyle name="Percent 21 13" xfId="38923" xr:uid="{00000000-0005-0000-0000-000053970000}"/>
    <cellStyle name="Percent 21 2" xfId="38924" xr:uid="{00000000-0005-0000-0000-000054970000}"/>
    <cellStyle name="Percent 21 2 2" xfId="38925" xr:uid="{00000000-0005-0000-0000-000055970000}"/>
    <cellStyle name="Percent 21 2 2 2" xfId="38926" xr:uid="{00000000-0005-0000-0000-000056970000}"/>
    <cellStyle name="Percent 21 2 2 2 2" xfId="38927" xr:uid="{00000000-0005-0000-0000-000057970000}"/>
    <cellStyle name="Percent 21 2 2 2 3" xfId="38928" xr:uid="{00000000-0005-0000-0000-000058970000}"/>
    <cellStyle name="Percent 21 2 2 3" xfId="38929" xr:uid="{00000000-0005-0000-0000-000059970000}"/>
    <cellStyle name="Percent 21 2 3" xfId="38930" xr:uid="{00000000-0005-0000-0000-00005A970000}"/>
    <cellStyle name="Percent 21 2 3 2" xfId="38931" xr:uid="{00000000-0005-0000-0000-00005B970000}"/>
    <cellStyle name="Percent 21 2 3 3" xfId="38932" xr:uid="{00000000-0005-0000-0000-00005C970000}"/>
    <cellStyle name="Percent 21 2 4" xfId="38933" xr:uid="{00000000-0005-0000-0000-00005D970000}"/>
    <cellStyle name="Percent 21 2 5" xfId="38934" xr:uid="{00000000-0005-0000-0000-00005E970000}"/>
    <cellStyle name="Percent 21 2 6" xfId="38935" xr:uid="{00000000-0005-0000-0000-00005F970000}"/>
    <cellStyle name="Percent 21 3" xfId="38936" xr:uid="{00000000-0005-0000-0000-000060970000}"/>
    <cellStyle name="Percent 21 3 2" xfId="38937" xr:uid="{00000000-0005-0000-0000-000061970000}"/>
    <cellStyle name="Percent 21 3 3" xfId="38938" xr:uid="{00000000-0005-0000-0000-000062970000}"/>
    <cellStyle name="Percent 21 3 4" xfId="38939" xr:uid="{00000000-0005-0000-0000-000063970000}"/>
    <cellStyle name="Percent 21 4" xfId="38940" xr:uid="{00000000-0005-0000-0000-000064970000}"/>
    <cellStyle name="Percent 21 4 2" xfId="38941" xr:uid="{00000000-0005-0000-0000-000065970000}"/>
    <cellStyle name="Percent 21 4 2 2" xfId="38942" xr:uid="{00000000-0005-0000-0000-000066970000}"/>
    <cellStyle name="Percent 21 4 2 3" xfId="38943" xr:uid="{00000000-0005-0000-0000-000067970000}"/>
    <cellStyle name="Percent 21 4 3" xfId="38944" xr:uid="{00000000-0005-0000-0000-000068970000}"/>
    <cellStyle name="Percent 21 5" xfId="38945" xr:uid="{00000000-0005-0000-0000-000069970000}"/>
    <cellStyle name="Percent 21 6" xfId="38946" xr:uid="{00000000-0005-0000-0000-00006A970000}"/>
    <cellStyle name="Percent 21 6 2" xfId="38947" xr:uid="{00000000-0005-0000-0000-00006B970000}"/>
    <cellStyle name="Percent 21 6 3" xfId="38948" xr:uid="{00000000-0005-0000-0000-00006C970000}"/>
    <cellStyle name="Percent 21 7" xfId="38949" xr:uid="{00000000-0005-0000-0000-00006D970000}"/>
    <cellStyle name="Percent 21 7 2" xfId="38950" xr:uid="{00000000-0005-0000-0000-00006E970000}"/>
    <cellStyle name="Percent 21 8" xfId="38951" xr:uid="{00000000-0005-0000-0000-00006F970000}"/>
    <cellStyle name="Percent 21 9" xfId="38952" xr:uid="{00000000-0005-0000-0000-000070970000}"/>
    <cellStyle name="Percent 22" xfId="1735" xr:uid="{00000000-0005-0000-0000-000071970000}"/>
    <cellStyle name="Percent 22 10" xfId="38953" xr:uid="{00000000-0005-0000-0000-000072970000}"/>
    <cellStyle name="Percent 22 11" xfId="38954" xr:uid="{00000000-0005-0000-0000-000073970000}"/>
    <cellStyle name="Percent 22 12" xfId="38955" xr:uid="{00000000-0005-0000-0000-000074970000}"/>
    <cellStyle name="Percent 22 13" xfId="38956" xr:uid="{00000000-0005-0000-0000-000075970000}"/>
    <cellStyle name="Percent 22 2" xfId="38957" xr:uid="{00000000-0005-0000-0000-000076970000}"/>
    <cellStyle name="Percent 22 2 2" xfId="38958" xr:uid="{00000000-0005-0000-0000-000077970000}"/>
    <cellStyle name="Percent 22 2 2 2" xfId="38959" xr:uid="{00000000-0005-0000-0000-000078970000}"/>
    <cellStyle name="Percent 22 2 2 2 2" xfId="38960" xr:uid="{00000000-0005-0000-0000-000079970000}"/>
    <cellStyle name="Percent 22 2 2 2 3" xfId="38961" xr:uid="{00000000-0005-0000-0000-00007A970000}"/>
    <cellStyle name="Percent 22 2 2 3" xfId="38962" xr:uid="{00000000-0005-0000-0000-00007B970000}"/>
    <cellStyle name="Percent 22 2 3" xfId="38963" xr:uid="{00000000-0005-0000-0000-00007C970000}"/>
    <cellStyle name="Percent 22 2 3 2" xfId="38964" xr:uid="{00000000-0005-0000-0000-00007D970000}"/>
    <cellStyle name="Percent 22 2 3 3" xfId="38965" xr:uid="{00000000-0005-0000-0000-00007E970000}"/>
    <cellStyle name="Percent 22 2 4" xfId="38966" xr:uid="{00000000-0005-0000-0000-00007F970000}"/>
    <cellStyle name="Percent 22 2 5" xfId="38967" xr:uid="{00000000-0005-0000-0000-000080970000}"/>
    <cellStyle name="Percent 22 2 6" xfId="38968" xr:uid="{00000000-0005-0000-0000-000081970000}"/>
    <cellStyle name="Percent 22 3" xfId="38969" xr:uid="{00000000-0005-0000-0000-000082970000}"/>
    <cellStyle name="Percent 22 3 2" xfId="38970" xr:uid="{00000000-0005-0000-0000-000083970000}"/>
    <cellStyle name="Percent 22 3 3" xfId="38971" xr:uid="{00000000-0005-0000-0000-000084970000}"/>
    <cellStyle name="Percent 22 3 4" xfId="38972" xr:uid="{00000000-0005-0000-0000-000085970000}"/>
    <cellStyle name="Percent 22 4" xfId="38973" xr:uid="{00000000-0005-0000-0000-000086970000}"/>
    <cellStyle name="Percent 22 4 2" xfId="38974" xr:uid="{00000000-0005-0000-0000-000087970000}"/>
    <cellStyle name="Percent 22 4 2 2" xfId="38975" xr:uid="{00000000-0005-0000-0000-000088970000}"/>
    <cellStyle name="Percent 22 4 2 3" xfId="38976" xr:uid="{00000000-0005-0000-0000-000089970000}"/>
    <cellStyle name="Percent 22 4 3" xfId="38977" xr:uid="{00000000-0005-0000-0000-00008A970000}"/>
    <cellStyle name="Percent 22 5" xfId="38978" xr:uid="{00000000-0005-0000-0000-00008B970000}"/>
    <cellStyle name="Percent 22 6" xfId="38979" xr:uid="{00000000-0005-0000-0000-00008C970000}"/>
    <cellStyle name="Percent 22 6 2" xfId="38980" xr:uid="{00000000-0005-0000-0000-00008D970000}"/>
    <cellStyle name="Percent 22 6 3" xfId="38981" xr:uid="{00000000-0005-0000-0000-00008E970000}"/>
    <cellStyle name="Percent 22 7" xfId="38982" xr:uid="{00000000-0005-0000-0000-00008F970000}"/>
    <cellStyle name="Percent 22 7 2" xfId="38983" xr:uid="{00000000-0005-0000-0000-000090970000}"/>
    <cellStyle name="Percent 22 8" xfId="38984" xr:uid="{00000000-0005-0000-0000-000091970000}"/>
    <cellStyle name="Percent 22 9" xfId="38985" xr:uid="{00000000-0005-0000-0000-000092970000}"/>
    <cellStyle name="Percent 23" xfId="1736" xr:uid="{00000000-0005-0000-0000-000093970000}"/>
    <cellStyle name="Percent 23 10" xfId="38986" xr:uid="{00000000-0005-0000-0000-000094970000}"/>
    <cellStyle name="Percent 23 11" xfId="38987" xr:uid="{00000000-0005-0000-0000-000095970000}"/>
    <cellStyle name="Percent 23 12" xfId="38988" xr:uid="{00000000-0005-0000-0000-000096970000}"/>
    <cellStyle name="Percent 23 13" xfId="38989" xr:uid="{00000000-0005-0000-0000-000097970000}"/>
    <cellStyle name="Percent 23 2" xfId="1737" xr:uid="{00000000-0005-0000-0000-000098970000}"/>
    <cellStyle name="Percent 23 2 2" xfId="38990" xr:uid="{00000000-0005-0000-0000-000099970000}"/>
    <cellStyle name="Percent 23 2 2 2" xfId="38991" xr:uid="{00000000-0005-0000-0000-00009A970000}"/>
    <cellStyle name="Percent 23 2 2 2 2" xfId="38992" xr:uid="{00000000-0005-0000-0000-00009B970000}"/>
    <cellStyle name="Percent 23 2 2 2 3" xfId="38993" xr:uid="{00000000-0005-0000-0000-00009C970000}"/>
    <cellStyle name="Percent 23 2 2 3" xfId="38994" xr:uid="{00000000-0005-0000-0000-00009D970000}"/>
    <cellStyle name="Percent 23 2 3" xfId="38995" xr:uid="{00000000-0005-0000-0000-00009E970000}"/>
    <cellStyle name="Percent 23 2 4" xfId="38996" xr:uid="{00000000-0005-0000-0000-00009F970000}"/>
    <cellStyle name="Percent 23 2 4 2" xfId="38997" xr:uid="{00000000-0005-0000-0000-0000A0970000}"/>
    <cellStyle name="Percent 23 2 4 3" xfId="38998" xr:uid="{00000000-0005-0000-0000-0000A1970000}"/>
    <cellStyle name="Percent 23 2 5" xfId="38999" xr:uid="{00000000-0005-0000-0000-0000A2970000}"/>
    <cellStyle name="Percent 23 2 6" xfId="39000" xr:uid="{00000000-0005-0000-0000-0000A3970000}"/>
    <cellStyle name="Percent 23 2 7" xfId="39001" xr:uid="{00000000-0005-0000-0000-0000A4970000}"/>
    <cellStyle name="Percent 23 3" xfId="39002" xr:uid="{00000000-0005-0000-0000-0000A5970000}"/>
    <cellStyle name="Percent 23 3 2" xfId="39003" xr:uid="{00000000-0005-0000-0000-0000A6970000}"/>
    <cellStyle name="Percent 23 3 3" xfId="39004" xr:uid="{00000000-0005-0000-0000-0000A7970000}"/>
    <cellStyle name="Percent 23 3 4" xfId="39005" xr:uid="{00000000-0005-0000-0000-0000A8970000}"/>
    <cellStyle name="Percent 23 4" xfId="39006" xr:uid="{00000000-0005-0000-0000-0000A9970000}"/>
    <cellStyle name="Percent 23 4 2" xfId="39007" xr:uid="{00000000-0005-0000-0000-0000AA970000}"/>
    <cellStyle name="Percent 23 4 2 2" xfId="39008" xr:uid="{00000000-0005-0000-0000-0000AB970000}"/>
    <cellStyle name="Percent 23 4 2 3" xfId="39009" xr:uid="{00000000-0005-0000-0000-0000AC970000}"/>
    <cellStyle name="Percent 23 4 3" xfId="39010" xr:uid="{00000000-0005-0000-0000-0000AD970000}"/>
    <cellStyle name="Percent 23 5" xfId="39011" xr:uid="{00000000-0005-0000-0000-0000AE970000}"/>
    <cellStyle name="Percent 23 6" xfId="39012" xr:uid="{00000000-0005-0000-0000-0000AF970000}"/>
    <cellStyle name="Percent 23 6 2" xfId="39013" xr:uid="{00000000-0005-0000-0000-0000B0970000}"/>
    <cellStyle name="Percent 23 6 3" xfId="39014" xr:uid="{00000000-0005-0000-0000-0000B1970000}"/>
    <cellStyle name="Percent 23 7" xfId="39015" xr:uid="{00000000-0005-0000-0000-0000B2970000}"/>
    <cellStyle name="Percent 23 7 2" xfId="39016" xr:uid="{00000000-0005-0000-0000-0000B3970000}"/>
    <cellStyle name="Percent 23 8" xfId="39017" xr:uid="{00000000-0005-0000-0000-0000B4970000}"/>
    <cellStyle name="Percent 23 9" xfId="39018" xr:uid="{00000000-0005-0000-0000-0000B5970000}"/>
    <cellStyle name="Percent 24" xfId="1738" xr:uid="{00000000-0005-0000-0000-0000B6970000}"/>
    <cellStyle name="Percent 24 2" xfId="39019" xr:uid="{00000000-0005-0000-0000-0000B7970000}"/>
    <cellStyle name="Percent 24 2 2" xfId="39020" xr:uid="{00000000-0005-0000-0000-0000B8970000}"/>
    <cellStyle name="Percent 24 2 3" xfId="39021" xr:uid="{00000000-0005-0000-0000-0000B9970000}"/>
    <cellStyle name="Percent 24 2 4" xfId="39022" xr:uid="{00000000-0005-0000-0000-0000BA970000}"/>
    <cellStyle name="Percent 24 3" xfId="39023" xr:uid="{00000000-0005-0000-0000-0000BB970000}"/>
    <cellStyle name="Percent 24 3 2" xfId="39024" xr:uid="{00000000-0005-0000-0000-0000BC970000}"/>
    <cellStyle name="Percent 24 3 3" xfId="39025" xr:uid="{00000000-0005-0000-0000-0000BD970000}"/>
    <cellStyle name="Percent 24 3 4" xfId="39026" xr:uid="{00000000-0005-0000-0000-0000BE970000}"/>
    <cellStyle name="Percent 24 4" xfId="39027" xr:uid="{00000000-0005-0000-0000-0000BF970000}"/>
    <cellStyle name="Percent 24 5" xfId="39028" xr:uid="{00000000-0005-0000-0000-0000C0970000}"/>
    <cellStyle name="Percent 24 6" xfId="39029" xr:uid="{00000000-0005-0000-0000-0000C1970000}"/>
    <cellStyle name="Percent 24 7" xfId="39030" xr:uid="{00000000-0005-0000-0000-0000C2970000}"/>
    <cellStyle name="Percent 24 8" xfId="39031" xr:uid="{00000000-0005-0000-0000-0000C3970000}"/>
    <cellStyle name="Percent 24 9" xfId="39032" xr:uid="{00000000-0005-0000-0000-0000C4970000}"/>
    <cellStyle name="Percent 25" xfId="1739" xr:uid="{00000000-0005-0000-0000-0000C5970000}"/>
    <cellStyle name="Percent 25 10" xfId="39033" xr:uid="{00000000-0005-0000-0000-0000C6970000}"/>
    <cellStyle name="Percent 25 2" xfId="1740" xr:uid="{00000000-0005-0000-0000-0000C7970000}"/>
    <cellStyle name="Percent 25 2 2" xfId="39034" xr:uid="{00000000-0005-0000-0000-0000C8970000}"/>
    <cellStyle name="Percent 25 2 3" xfId="39035" xr:uid="{00000000-0005-0000-0000-0000C9970000}"/>
    <cellStyle name="Percent 25 2 4" xfId="39036" xr:uid="{00000000-0005-0000-0000-0000CA970000}"/>
    <cellStyle name="Percent 25 3" xfId="1741" xr:uid="{00000000-0005-0000-0000-0000CB970000}"/>
    <cellStyle name="Percent 25 3 2" xfId="39037" xr:uid="{00000000-0005-0000-0000-0000CC970000}"/>
    <cellStyle name="Percent 25 3 2 2" xfId="39038" xr:uid="{00000000-0005-0000-0000-0000CD970000}"/>
    <cellStyle name="Percent 25 3 2 2 2" xfId="39039" xr:uid="{00000000-0005-0000-0000-0000CE970000}"/>
    <cellStyle name="Percent 25 3 2 2 3" xfId="39040" xr:uid="{00000000-0005-0000-0000-0000CF970000}"/>
    <cellStyle name="Percent 25 3 2 3" xfId="39041" xr:uid="{00000000-0005-0000-0000-0000D0970000}"/>
    <cellStyle name="Percent 25 3 3" xfId="39042" xr:uid="{00000000-0005-0000-0000-0000D1970000}"/>
    <cellStyle name="Percent 25 3 3 2" xfId="39043" xr:uid="{00000000-0005-0000-0000-0000D2970000}"/>
    <cellStyle name="Percent 25 3 3 3" xfId="39044" xr:uid="{00000000-0005-0000-0000-0000D3970000}"/>
    <cellStyle name="Percent 25 3 4" xfId="39045" xr:uid="{00000000-0005-0000-0000-0000D4970000}"/>
    <cellStyle name="Percent 25 3 5" xfId="39046" xr:uid="{00000000-0005-0000-0000-0000D5970000}"/>
    <cellStyle name="Percent 25 3 6" xfId="39047" xr:uid="{00000000-0005-0000-0000-0000D6970000}"/>
    <cellStyle name="Percent 25 4" xfId="39048" xr:uid="{00000000-0005-0000-0000-0000D7970000}"/>
    <cellStyle name="Percent 25 4 2" xfId="39049" xr:uid="{00000000-0005-0000-0000-0000D8970000}"/>
    <cellStyle name="Percent 25 4 2 2" xfId="39050" xr:uid="{00000000-0005-0000-0000-0000D9970000}"/>
    <cellStyle name="Percent 25 4 2 3" xfId="39051" xr:uid="{00000000-0005-0000-0000-0000DA970000}"/>
    <cellStyle name="Percent 25 4 3" xfId="39052" xr:uid="{00000000-0005-0000-0000-0000DB970000}"/>
    <cellStyle name="Percent 25 5" xfId="39053" xr:uid="{00000000-0005-0000-0000-0000DC970000}"/>
    <cellStyle name="Percent 25 6" xfId="39054" xr:uid="{00000000-0005-0000-0000-0000DD970000}"/>
    <cellStyle name="Percent 25 7" xfId="39055" xr:uid="{00000000-0005-0000-0000-0000DE970000}"/>
    <cellStyle name="Percent 25 8" xfId="39056" xr:uid="{00000000-0005-0000-0000-0000DF970000}"/>
    <cellStyle name="Percent 25 9" xfId="39057" xr:uid="{00000000-0005-0000-0000-0000E0970000}"/>
    <cellStyle name="Percent 26" xfId="1742" xr:uid="{00000000-0005-0000-0000-0000E1970000}"/>
    <cellStyle name="Percent 26 2" xfId="39058" xr:uid="{00000000-0005-0000-0000-0000E2970000}"/>
    <cellStyle name="Percent 26 3" xfId="39059" xr:uid="{00000000-0005-0000-0000-0000E3970000}"/>
    <cellStyle name="Percent 26 4" xfId="39060" xr:uid="{00000000-0005-0000-0000-0000E4970000}"/>
    <cellStyle name="Percent 27" xfId="1743" xr:uid="{00000000-0005-0000-0000-0000E5970000}"/>
    <cellStyle name="Percent 27 2" xfId="1744" xr:uid="{00000000-0005-0000-0000-0000E6970000}"/>
    <cellStyle name="Percent 27 3" xfId="1745" xr:uid="{00000000-0005-0000-0000-0000E7970000}"/>
    <cellStyle name="Percent 27 4" xfId="39061" xr:uid="{00000000-0005-0000-0000-0000E8970000}"/>
    <cellStyle name="Percent 28" xfId="1746" xr:uid="{00000000-0005-0000-0000-0000E9970000}"/>
    <cellStyle name="Percent 28 2" xfId="39062" xr:uid="{00000000-0005-0000-0000-0000EA970000}"/>
    <cellStyle name="Percent 28 3" xfId="39063" xr:uid="{00000000-0005-0000-0000-0000EB970000}"/>
    <cellStyle name="Percent 28 4" xfId="39064" xr:uid="{00000000-0005-0000-0000-0000EC970000}"/>
    <cellStyle name="Percent 29" xfId="1747" xr:uid="{00000000-0005-0000-0000-0000ED970000}"/>
    <cellStyle name="Percent 29 2" xfId="39065" xr:uid="{00000000-0005-0000-0000-0000EE970000}"/>
    <cellStyle name="Percent 29 2 2" xfId="39066" xr:uid="{00000000-0005-0000-0000-0000EF970000}"/>
    <cellStyle name="Percent 29 2 2 2" xfId="39067" xr:uid="{00000000-0005-0000-0000-0000F0970000}"/>
    <cellStyle name="Percent 29 2 2 3" xfId="39068" xr:uid="{00000000-0005-0000-0000-0000F1970000}"/>
    <cellStyle name="Percent 29 2 3" xfId="39069" xr:uid="{00000000-0005-0000-0000-0000F2970000}"/>
    <cellStyle name="Percent 29 3" xfId="39070" xr:uid="{00000000-0005-0000-0000-0000F3970000}"/>
    <cellStyle name="Percent 29 3 2" xfId="39071" xr:uid="{00000000-0005-0000-0000-0000F4970000}"/>
    <cellStyle name="Percent 29 3 3" xfId="39072" xr:uid="{00000000-0005-0000-0000-0000F5970000}"/>
    <cellStyle name="Percent 29 4" xfId="39073" xr:uid="{00000000-0005-0000-0000-0000F6970000}"/>
    <cellStyle name="Percent 29 5" xfId="39074" xr:uid="{00000000-0005-0000-0000-0000F7970000}"/>
    <cellStyle name="Percent 29 6" xfId="39075" xr:uid="{00000000-0005-0000-0000-0000F8970000}"/>
    <cellStyle name="Percent 3" xfId="564" xr:uid="{00000000-0005-0000-0000-0000F9970000}"/>
    <cellStyle name="Percent 3 10" xfId="39076" xr:uid="{00000000-0005-0000-0000-0000FA970000}"/>
    <cellStyle name="Percent 3 2" xfId="565" xr:uid="{00000000-0005-0000-0000-0000FB970000}"/>
    <cellStyle name="Percent 3 2 2" xfId="1748" xr:uid="{00000000-0005-0000-0000-0000FC970000}"/>
    <cellStyle name="Percent 3 2 3" xfId="39077" xr:uid="{00000000-0005-0000-0000-0000FD970000}"/>
    <cellStyle name="Percent 3 2 4" xfId="39078" xr:uid="{00000000-0005-0000-0000-0000FE970000}"/>
    <cellStyle name="Percent 3 2 5" xfId="39079" xr:uid="{00000000-0005-0000-0000-0000FF970000}"/>
    <cellStyle name="Percent 3 3" xfId="1749" xr:uid="{00000000-0005-0000-0000-000000980000}"/>
    <cellStyle name="Percent 3 3 2" xfId="39080" xr:uid="{00000000-0005-0000-0000-000001980000}"/>
    <cellStyle name="Percent 3 3 3" xfId="39081" xr:uid="{00000000-0005-0000-0000-000002980000}"/>
    <cellStyle name="Percent 3 3 4" xfId="39082" xr:uid="{00000000-0005-0000-0000-000003980000}"/>
    <cellStyle name="Percent 3 3 5" xfId="39083" xr:uid="{00000000-0005-0000-0000-000004980000}"/>
    <cellStyle name="Percent 3 3 6" xfId="39084" xr:uid="{00000000-0005-0000-0000-000005980000}"/>
    <cellStyle name="Percent 3 4" xfId="1750" xr:uid="{00000000-0005-0000-0000-000006980000}"/>
    <cellStyle name="Percent 3 4 2" xfId="39085" xr:uid="{00000000-0005-0000-0000-000007980000}"/>
    <cellStyle name="Percent 3 4 3" xfId="39086" xr:uid="{00000000-0005-0000-0000-000008980000}"/>
    <cellStyle name="Percent 3 4 4" xfId="39087" xr:uid="{00000000-0005-0000-0000-000009980000}"/>
    <cellStyle name="Percent 3 4 5" xfId="39088" xr:uid="{00000000-0005-0000-0000-00000A980000}"/>
    <cellStyle name="Percent 3 5" xfId="1751" xr:uid="{00000000-0005-0000-0000-00000B980000}"/>
    <cellStyle name="Percent 3 6" xfId="39089" xr:uid="{00000000-0005-0000-0000-00000C980000}"/>
    <cellStyle name="Percent 3 7" xfId="39090" xr:uid="{00000000-0005-0000-0000-00000D980000}"/>
    <cellStyle name="Percent 3 8" xfId="39091" xr:uid="{00000000-0005-0000-0000-00000E980000}"/>
    <cellStyle name="Percent 3 9" xfId="39092" xr:uid="{00000000-0005-0000-0000-00000F980000}"/>
    <cellStyle name="Percent 30" xfId="1752" xr:uid="{00000000-0005-0000-0000-000010980000}"/>
    <cellStyle name="Percent 30 2" xfId="39093" xr:uid="{00000000-0005-0000-0000-000011980000}"/>
    <cellStyle name="Percent 30 2 2" xfId="39094" xr:uid="{00000000-0005-0000-0000-000012980000}"/>
    <cellStyle name="Percent 30 2 2 2" xfId="39095" xr:uid="{00000000-0005-0000-0000-000013980000}"/>
    <cellStyle name="Percent 30 2 2 3" xfId="39096" xr:uid="{00000000-0005-0000-0000-000014980000}"/>
    <cellStyle name="Percent 30 2 3" xfId="39097" xr:uid="{00000000-0005-0000-0000-000015980000}"/>
    <cellStyle name="Percent 30 3" xfId="39098" xr:uid="{00000000-0005-0000-0000-000016980000}"/>
    <cellStyle name="Percent 30 3 2" xfId="39099" xr:uid="{00000000-0005-0000-0000-000017980000}"/>
    <cellStyle name="Percent 30 3 3" xfId="39100" xr:uid="{00000000-0005-0000-0000-000018980000}"/>
    <cellStyle name="Percent 30 4" xfId="39101" xr:uid="{00000000-0005-0000-0000-000019980000}"/>
    <cellStyle name="Percent 30 5" xfId="39102" xr:uid="{00000000-0005-0000-0000-00001A980000}"/>
    <cellStyle name="Percent 30 6" xfId="39103" xr:uid="{00000000-0005-0000-0000-00001B980000}"/>
    <cellStyle name="Percent 31" xfId="1753" xr:uid="{00000000-0005-0000-0000-00001C980000}"/>
    <cellStyle name="Percent 31 2" xfId="39104" xr:uid="{00000000-0005-0000-0000-00001D980000}"/>
    <cellStyle name="Percent 31 2 2" xfId="39105" xr:uid="{00000000-0005-0000-0000-00001E980000}"/>
    <cellStyle name="Percent 31 2 2 2" xfId="39106" xr:uid="{00000000-0005-0000-0000-00001F980000}"/>
    <cellStyle name="Percent 31 2 2 3" xfId="39107" xr:uid="{00000000-0005-0000-0000-000020980000}"/>
    <cellStyle name="Percent 31 2 3" xfId="39108" xr:uid="{00000000-0005-0000-0000-000021980000}"/>
    <cellStyle name="Percent 31 3" xfId="39109" xr:uid="{00000000-0005-0000-0000-000022980000}"/>
    <cellStyle name="Percent 31 3 2" xfId="39110" xr:uid="{00000000-0005-0000-0000-000023980000}"/>
    <cellStyle name="Percent 31 3 3" xfId="39111" xr:uid="{00000000-0005-0000-0000-000024980000}"/>
    <cellStyle name="Percent 31 4" xfId="39112" xr:uid="{00000000-0005-0000-0000-000025980000}"/>
    <cellStyle name="Percent 31 5" xfId="39113" xr:uid="{00000000-0005-0000-0000-000026980000}"/>
    <cellStyle name="Percent 31 6" xfId="39114" xr:uid="{00000000-0005-0000-0000-000027980000}"/>
    <cellStyle name="Percent 32" xfId="1754" xr:uid="{00000000-0005-0000-0000-000028980000}"/>
    <cellStyle name="Percent 32 2" xfId="39115" xr:uid="{00000000-0005-0000-0000-000029980000}"/>
    <cellStyle name="Percent 32 2 2" xfId="39116" xr:uid="{00000000-0005-0000-0000-00002A980000}"/>
    <cellStyle name="Percent 32 2 2 2" xfId="39117" xr:uid="{00000000-0005-0000-0000-00002B980000}"/>
    <cellStyle name="Percent 32 2 2 3" xfId="39118" xr:uid="{00000000-0005-0000-0000-00002C980000}"/>
    <cellStyle name="Percent 32 2 3" xfId="39119" xr:uid="{00000000-0005-0000-0000-00002D980000}"/>
    <cellStyle name="Percent 32 3" xfId="39120" xr:uid="{00000000-0005-0000-0000-00002E980000}"/>
    <cellStyle name="Percent 32 3 2" xfId="39121" xr:uid="{00000000-0005-0000-0000-00002F980000}"/>
    <cellStyle name="Percent 32 3 3" xfId="39122" xr:uid="{00000000-0005-0000-0000-000030980000}"/>
    <cellStyle name="Percent 32 4" xfId="39123" xr:uid="{00000000-0005-0000-0000-000031980000}"/>
    <cellStyle name="Percent 32 5" xfId="39124" xr:uid="{00000000-0005-0000-0000-000032980000}"/>
    <cellStyle name="Percent 32 6" xfId="39125" xr:uid="{00000000-0005-0000-0000-000033980000}"/>
    <cellStyle name="Percent 33" xfId="1755" xr:uid="{00000000-0005-0000-0000-000034980000}"/>
    <cellStyle name="Percent 33 2" xfId="39126" xr:uid="{00000000-0005-0000-0000-000035980000}"/>
    <cellStyle name="Percent 33 2 2" xfId="39127" xr:uid="{00000000-0005-0000-0000-000036980000}"/>
    <cellStyle name="Percent 33 2 2 2" xfId="39128" xr:uid="{00000000-0005-0000-0000-000037980000}"/>
    <cellStyle name="Percent 33 2 2 2 2" xfId="39129" xr:uid="{00000000-0005-0000-0000-000038980000}"/>
    <cellStyle name="Percent 33 2 2 2 3" xfId="39130" xr:uid="{00000000-0005-0000-0000-000039980000}"/>
    <cellStyle name="Percent 33 2 2 3" xfId="39131" xr:uid="{00000000-0005-0000-0000-00003A980000}"/>
    <cellStyle name="Percent 33 2 3" xfId="39132" xr:uid="{00000000-0005-0000-0000-00003B980000}"/>
    <cellStyle name="Percent 33 2 3 2" xfId="39133" xr:uid="{00000000-0005-0000-0000-00003C980000}"/>
    <cellStyle name="Percent 33 2 3 3" xfId="39134" xr:uid="{00000000-0005-0000-0000-00003D980000}"/>
    <cellStyle name="Percent 33 2 4" xfId="39135" xr:uid="{00000000-0005-0000-0000-00003E980000}"/>
    <cellStyle name="Percent 33 2 5" xfId="39136" xr:uid="{00000000-0005-0000-0000-00003F980000}"/>
    <cellStyle name="Percent 33 2 6" xfId="39137" xr:uid="{00000000-0005-0000-0000-000040980000}"/>
    <cellStyle name="Percent 33 3" xfId="39138" xr:uid="{00000000-0005-0000-0000-000041980000}"/>
    <cellStyle name="Percent 33 3 2" xfId="39139" xr:uid="{00000000-0005-0000-0000-000042980000}"/>
    <cellStyle name="Percent 33 3 3" xfId="39140" xr:uid="{00000000-0005-0000-0000-000043980000}"/>
    <cellStyle name="Percent 33 4" xfId="39141" xr:uid="{00000000-0005-0000-0000-000044980000}"/>
    <cellStyle name="Percent 33 4 2" xfId="39142" xr:uid="{00000000-0005-0000-0000-000045980000}"/>
    <cellStyle name="Percent 33 4 3" xfId="39143" xr:uid="{00000000-0005-0000-0000-000046980000}"/>
    <cellStyle name="Percent 33 5" xfId="39144" xr:uid="{00000000-0005-0000-0000-000047980000}"/>
    <cellStyle name="Percent 33 6" xfId="39145" xr:uid="{00000000-0005-0000-0000-000048980000}"/>
    <cellStyle name="Percent 34" xfId="1756" xr:uid="{00000000-0005-0000-0000-000049980000}"/>
    <cellStyle name="Percent 34 2" xfId="39146" xr:uid="{00000000-0005-0000-0000-00004A980000}"/>
    <cellStyle name="Percent 34 3" xfId="39147" xr:uid="{00000000-0005-0000-0000-00004B980000}"/>
    <cellStyle name="Percent 34 4" xfId="39148" xr:uid="{00000000-0005-0000-0000-00004C980000}"/>
    <cellStyle name="Percent 35" xfId="1757" xr:uid="{00000000-0005-0000-0000-00004D980000}"/>
    <cellStyle name="Percent 35 2" xfId="39149" xr:uid="{00000000-0005-0000-0000-00004E980000}"/>
    <cellStyle name="Percent 35 2 2" xfId="39150" xr:uid="{00000000-0005-0000-0000-00004F980000}"/>
    <cellStyle name="Percent 35 2 3" xfId="39151" xr:uid="{00000000-0005-0000-0000-000050980000}"/>
    <cellStyle name="Percent 35 3" xfId="39152" xr:uid="{00000000-0005-0000-0000-000051980000}"/>
    <cellStyle name="Percent 36" xfId="1758" xr:uid="{00000000-0005-0000-0000-000052980000}"/>
    <cellStyle name="Percent 36 2" xfId="39153" xr:uid="{00000000-0005-0000-0000-000053980000}"/>
    <cellStyle name="Percent 36 2 2" xfId="39154" xr:uid="{00000000-0005-0000-0000-000054980000}"/>
    <cellStyle name="Percent 36 2 3" xfId="39155" xr:uid="{00000000-0005-0000-0000-000055980000}"/>
    <cellStyle name="Percent 36 3" xfId="39156" xr:uid="{00000000-0005-0000-0000-000056980000}"/>
    <cellStyle name="Percent 37" xfId="1759" xr:uid="{00000000-0005-0000-0000-000057980000}"/>
    <cellStyle name="Percent 37 2" xfId="39157" xr:uid="{00000000-0005-0000-0000-000058980000}"/>
    <cellStyle name="Percent 37 3" xfId="39158" xr:uid="{00000000-0005-0000-0000-000059980000}"/>
    <cellStyle name="Percent 38" xfId="1760" xr:uid="{00000000-0005-0000-0000-00005A980000}"/>
    <cellStyle name="Percent 38 2" xfId="39159" xr:uid="{00000000-0005-0000-0000-00005B980000}"/>
    <cellStyle name="Percent 38 2 2" xfId="39160" xr:uid="{00000000-0005-0000-0000-00005C980000}"/>
    <cellStyle name="Percent 38 2 3" xfId="39161" xr:uid="{00000000-0005-0000-0000-00005D980000}"/>
    <cellStyle name="Percent 38 3" xfId="39162" xr:uid="{00000000-0005-0000-0000-00005E980000}"/>
    <cellStyle name="Percent 39" xfId="1761" xr:uid="{00000000-0005-0000-0000-00005F980000}"/>
    <cellStyle name="Percent 4" xfId="566" xr:uid="{00000000-0005-0000-0000-000060980000}"/>
    <cellStyle name="Percent 4 10" xfId="39163" xr:uid="{00000000-0005-0000-0000-000061980000}"/>
    <cellStyle name="Percent 4 10 2" xfId="39164" xr:uid="{00000000-0005-0000-0000-000062980000}"/>
    <cellStyle name="Percent 4 10 2 2" xfId="39165" xr:uid="{00000000-0005-0000-0000-000063980000}"/>
    <cellStyle name="Percent 4 10 2 2 2" xfId="39166" xr:uid="{00000000-0005-0000-0000-000064980000}"/>
    <cellStyle name="Percent 4 10 2 2 3" xfId="39167" xr:uid="{00000000-0005-0000-0000-000065980000}"/>
    <cellStyle name="Percent 4 10 2 3" xfId="39168" xr:uid="{00000000-0005-0000-0000-000066980000}"/>
    <cellStyle name="Percent 4 10 3" xfId="39169" xr:uid="{00000000-0005-0000-0000-000067980000}"/>
    <cellStyle name="Percent 4 10 3 2" xfId="39170" xr:uid="{00000000-0005-0000-0000-000068980000}"/>
    <cellStyle name="Percent 4 10 3 3" xfId="39171" xr:uid="{00000000-0005-0000-0000-000069980000}"/>
    <cellStyle name="Percent 4 10 4" xfId="39172" xr:uid="{00000000-0005-0000-0000-00006A980000}"/>
    <cellStyle name="Percent 4 10 5" xfId="39173" xr:uid="{00000000-0005-0000-0000-00006B980000}"/>
    <cellStyle name="Percent 4 10 6" xfId="39174" xr:uid="{00000000-0005-0000-0000-00006C980000}"/>
    <cellStyle name="Percent 4 11" xfId="39175" xr:uid="{00000000-0005-0000-0000-00006D980000}"/>
    <cellStyle name="Percent 4 11 2" xfId="39176" xr:uid="{00000000-0005-0000-0000-00006E980000}"/>
    <cellStyle name="Percent 4 11 3" xfId="39177" xr:uid="{00000000-0005-0000-0000-00006F980000}"/>
    <cellStyle name="Percent 4 11 4" xfId="39178" xr:uid="{00000000-0005-0000-0000-000070980000}"/>
    <cellStyle name="Percent 4 12" xfId="39179" xr:uid="{00000000-0005-0000-0000-000071980000}"/>
    <cellStyle name="Percent 4 12 2" xfId="39180" xr:uid="{00000000-0005-0000-0000-000072980000}"/>
    <cellStyle name="Percent 4 12 2 2" xfId="39181" xr:uid="{00000000-0005-0000-0000-000073980000}"/>
    <cellStyle name="Percent 4 12 2 3" xfId="39182" xr:uid="{00000000-0005-0000-0000-000074980000}"/>
    <cellStyle name="Percent 4 12 3" xfId="39183" xr:uid="{00000000-0005-0000-0000-000075980000}"/>
    <cellStyle name="Percent 4 12 4" xfId="39184" xr:uid="{00000000-0005-0000-0000-000076980000}"/>
    <cellStyle name="Percent 4 12 5" xfId="39185" xr:uid="{00000000-0005-0000-0000-000077980000}"/>
    <cellStyle name="Percent 4 13" xfId="39186" xr:uid="{00000000-0005-0000-0000-000078980000}"/>
    <cellStyle name="Percent 4 13 2" xfId="39187" xr:uid="{00000000-0005-0000-0000-000079980000}"/>
    <cellStyle name="Percent 4 13 2 2" xfId="39188" xr:uid="{00000000-0005-0000-0000-00007A980000}"/>
    <cellStyle name="Percent 4 13 2 3" xfId="39189" xr:uid="{00000000-0005-0000-0000-00007B980000}"/>
    <cellStyle name="Percent 4 13 3" xfId="39190" xr:uid="{00000000-0005-0000-0000-00007C980000}"/>
    <cellStyle name="Percent 4 14" xfId="39191" xr:uid="{00000000-0005-0000-0000-00007D980000}"/>
    <cellStyle name="Percent 4 15" xfId="39192" xr:uid="{00000000-0005-0000-0000-00007E980000}"/>
    <cellStyle name="Percent 4 15 2" xfId="39193" xr:uid="{00000000-0005-0000-0000-00007F980000}"/>
    <cellStyle name="Percent 4 15 3" xfId="39194" xr:uid="{00000000-0005-0000-0000-000080980000}"/>
    <cellStyle name="Percent 4 16" xfId="39195" xr:uid="{00000000-0005-0000-0000-000081980000}"/>
    <cellStyle name="Percent 4 16 2" xfId="39196" xr:uid="{00000000-0005-0000-0000-000082980000}"/>
    <cellStyle name="Percent 4 16 3" xfId="39197" xr:uid="{00000000-0005-0000-0000-000083980000}"/>
    <cellStyle name="Percent 4 17" xfId="39198" xr:uid="{00000000-0005-0000-0000-000084980000}"/>
    <cellStyle name="Percent 4 17 2" xfId="39199" xr:uid="{00000000-0005-0000-0000-000085980000}"/>
    <cellStyle name="Percent 4 18" xfId="39200" xr:uid="{00000000-0005-0000-0000-000086980000}"/>
    <cellStyle name="Percent 4 19" xfId="39201" xr:uid="{00000000-0005-0000-0000-000087980000}"/>
    <cellStyle name="Percent 4 2" xfId="567" xr:uid="{00000000-0005-0000-0000-000088980000}"/>
    <cellStyle name="Percent 4 2 2" xfId="568" xr:uid="{00000000-0005-0000-0000-000089980000}"/>
    <cellStyle name="Percent 4 2 2 2" xfId="1762" xr:uid="{00000000-0005-0000-0000-00008A980000}"/>
    <cellStyle name="Percent 4 2 2 3" xfId="1763" xr:uid="{00000000-0005-0000-0000-00008B980000}"/>
    <cellStyle name="Percent 4 2 2 4" xfId="39202" xr:uid="{00000000-0005-0000-0000-00008C980000}"/>
    <cellStyle name="Percent 4 2 2 5" xfId="39203" xr:uid="{00000000-0005-0000-0000-00008D980000}"/>
    <cellStyle name="Percent 4 2 2 6" xfId="39204" xr:uid="{00000000-0005-0000-0000-00008E980000}"/>
    <cellStyle name="Percent 4 2 2 7" xfId="39205" xr:uid="{00000000-0005-0000-0000-00008F980000}"/>
    <cellStyle name="Percent 4 2 3" xfId="1764" xr:uid="{00000000-0005-0000-0000-000090980000}"/>
    <cellStyle name="Percent 4 2 4" xfId="1765" xr:uid="{00000000-0005-0000-0000-000091980000}"/>
    <cellStyle name="Percent 4 2 5" xfId="39206" xr:uid="{00000000-0005-0000-0000-000092980000}"/>
    <cellStyle name="Percent 4 2 6" xfId="39207" xr:uid="{00000000-0005-0000-0000-000093980000}"/>
    <cellStyle name="Percent 4 2 7" xfId="39208" xr:uid="{00000000-0005-0000-0000-000094980000}"/>
    <cellStyle name="Percent 4 2 8" xfId="39209" xr:uid="{00000000-0005-0000-0000-000095980000}"/>
    <cellStyle name="Percent 4 20" xfId="39210" xr:uid="{00000000-0005-0000-0000-000096980000}"/>
    <cellStyle name="Percent 4 21" xfId="39211" xr:uid="{00000000-0005-0000-0000-000097980000}"/>
    <cellStyle name="Percent 4 22" xfId="39212" xr:uid="{00000000-0005-0000-0000-000098980000}"/>
    <cellStyle name="Percent 4 23" xfId="39213" xr:uid="{00000000-0005-0000-0000-000099980000}"/>
    <cellStyle name="Percent 4 3" xfId="569" xr:uid="{00000000-0005-0000-0000-00009A980000}"/>
    <cellStyle name="Percent 4 3 2" xfId="1766" xr:uid="{00000000-0005-0000-0000-00009B980000}"/>
    <cellStyle name="Percent 4 3 3" xfId="1767" xr:uid="{00000000-0005-0000-0000-00009C980000}"/>
    <cellStyle name="Percent 4 3 4" xfId="39214" xr:uid="{00000000-0005-0000-0000-00009D980000}"/>
    <cellStyle name="Percent 4 3 5" xfId="39215" xr:uid="{00000000-0005-0000-0000-00009E980000}"/>
    <cellStyle name="Percent 4 3 6" xfId="39216" xr:uid="{00000000-0005-0000-0000-00009F980000}"/>
    <cellStyle name="Percent 4 3 7" xfId="39217" xr:uid="{00000000-0005-0000-0000-0000A0980000}"/>
    <cellStyle name="Percent 4 4" xfId="570" xr:uid="{00000000-0005-0000-0000-0000A1980000}"/>
    <cellStyle name="Percent 4 4 2" xfId="1768" xr:uid="{00000000-0005-0000-0000-0000A2980000}"/>
    <cellStyle name="Percent 4 4 3" xfId="1769" xr:uid="{00000000-0005-0000-0000-0000A3980000}"/>
    <cellStyle name="Percent 4 4 4" xfId="39218" xr:uid="{00000000-0005-0000-0000-0000A4980000}"/>
    <cellStyle name="Percent 4 4 5" xfId="39219" xr:uid="{00000000-0005-0000-0000-0000A5980000}"/>
    <cellStyle name="Percent 4 4 6" xfId="39220" xr:uid="{00000000-0005-0000-0000-0000A6980000}"/>
    <cellStyle name="Percent 4 4 7" xfId="39221" xr:uid="{00000000-0005-0000-0000-0000A7980000}"/>
    <cellStyle name="Percent 4 5" xfId="571" xr:uid="{00000000-0005-0000-0000-0000A8980000}"/>
    <cellStyle name="Percent 4 5 2" xfId="39222" xr:uid="{00000000-0005-0000-0000-0000A9980000}"/>
    <cellStyle name="Percent 4 5 3" xfId="39223" xr:uid="{00000000-0005-0000-0000-0000AA980000}"/>
    <cellStyle name="Percent 4 5 4" xfId="39224" xr:uid="{00000000-0005-0000-0000-0000AB980000}"/>
    <cellStyle name="Percent 4 5 5" xfId="39225" xr:uid="{00000000-0005-0000-0000-0000AC980000}"/>
    <cellStyle name="Percent 4 6" xfId="1770" xr:uid="{00000000-0005-0000-0000-0000AD980000}"/>
    <cellStyle name="Percent 4 6 10" xfId="39226" xr:uid="{00000000-0005-0000-0000-0000AE980000}"/>
    <cellStyle name="Percent 4 6 11" xfId="39227" xr:uid="{00000000-0005-0000-0000-0000AF980000}"/>
    <cellStyle name="Percent 4 6 12" xfId="39228" xr:uid="{00000000-0005-0000-0000-0000B0980000}"/>
    <cellStyle name="Percent 4 6 13" xfId="39229" xr:uid="{00000000-0005-0000-0000-0000B1980000}"/>
    <cellStyle name="Percent 4 6 14" xfId="39230" xr:uid="{00000000-0005-0000-0000-0000B2980000}"/>
    <cellStyle name="Percent 4 6 2" xfId="39231" xr:uid="{00000000-0005-0000-0000-0000B3980000}"/>
    <cellStyle name="Percent 4 6 2 10" xfId="39232" xr:uid="{00000000-0005-0000-0000-0000B4980000}"/>
    <cellStyle name="Percent 4 6 2 2" xfId="39233" xr:uid="{00000000-0005-0000-0000-0000B5980000}"/>
    <cellStyle name="Percent 4 6 2 2 2" xfId="39234" xr:uid="{00000000-0005-0000-0000-0000B6980000}"/>
    <cellStyle name="Percent 4 6 2 2 2 2" xfId="39235" xr:uid="{00000000-0005-0000-0000-0000B7980000}"/>
    <cellStyle name="Percent 4 6 2 2 2 2 2" xfId="39236" xr:uid="{00000000-0005-0000-0000-0000B8980000}"/>
    <cellStyle name="Percent 4 6 2 2 2 2 3" xfId="39237" xr:uid="{00000000-0005-0000-0000-0000B9980000}"/>
    <cellStyle name="Percent 4 6 2 2 2 3" xfId="39238" xr:uid="{00000000-0005-0000-0000-0000BA980000}"/>
    <cellStyle name="Percent 4 6 2 2 3" xfId="39239" xr:uid="{00000000-0005-0000-0000-0000BB980000}"/>
    <cellStyle name="Percent 4 6 2 2 3 2" xfId="39240" xr:uid="{00000000-0005-0000-0000-0000BC980000}"/>
    <cellStyle name="Percent 4 6 2 2 3 3" xfId="39241" xr:uid="{00000000-0005-0000-0000-0000BD980000}"/>
    <cellStyle name="Percent 4 6 2 2 4" xfId="39242" xr:uid="{00000000-0005-0000-0000-0000BE980000}"/>
    <cellStyle name="Percent 4 6 2 2 5" xfId="39243" xr:uid="{00000000-0005-0000-0000-0000BF980000}"/>
    <cellStyle name="Percent 4 6 2 2 6" xfId="39244" xr:uid="{00000000-0005-0000-0000-0000C0980000}"/>
    <cellStyle name="Percent 4 6 2 3" xfId="39245" xr:uid="{00000000-0005-0000-0000-0000C1980000}"/>
    <cellStyle name="Percent 4 6 2 3 2" xfId="39246" xr:uid="{00000000-0005-0000-0000-0000C2980000}"/>
    <cellStyle name="Percent 4 6 2 3 2 2" xfId="39247" xr:uid="{00000000-0005-0000-0000-0000C3980000}"/>
    <cellStyle name="Percent 4 6 2 3 2 3" xfId="39248" xr:uid="{00000000-0005-0000-0000-0000C4980000}"/>
    <cellStyle name="Percent 4 6 2 3 3" xfId="39249" xr:uid="{00000000-0005-0000-0000-0000C5980000}"/>
    <cellStyle name="Percent 4 6 2 4" xfId="39250" xr:uid="{00000000-0005-0000-0000-0000C6980000}"/>
    <cellStyle name="Percent 4 6 2 4 2" xfId="39251" xr:uid="{00000000-0005-0000-0000-0000C7980000}"/>
    <cellStyle name="Percent 4 6 2 4 3" xfId="39252" xr:uid="{00000000-0005-0000-0000-0000C8980000}"/>
    <cellStyle name="Percent 4 6 2 5" xfId="39253" xr:uid="{00000000-0005-0000-0000-0000C9980000}"/>
    <cellStyle name="Percent 4 6 2 5 2" xfId="39254" xr:uid="{00000000-0005-0000-0000-0000CA980000}"/>
    <cellStyle name="Percent 4 6 2 6" xfId="39255" xr:uid="{00000000-0005-0000-0000-0000CB980000}"/>
    <cellStyle name="Percent 4 6 2 7" xfId="39256" xr:uid="{00000000-0005-0000-0000-0000CC980000}"/>
    <cellStyle name="Percent 4 6 2 8" xfId="39257" xr:uid="{00000000-0005-0000-0000-0000CD980000}"/>
    <cellStyle name="Percent 4 6 2 9" xfId="39258" xr:uid="{00000000-0005-0000-0000-0000CE980000}"/>
    <cellStyle name="Percent 4 6 3" xfId="39259" xr:uid="{00000000-0005-0000-0000-0000CF980000}"/>
    <cellStyle name="Percent 4 6 3 2" xfId="39260" xr:uid="{00000000-0005-0000-0000-0000D0980000}"/>
    <cellStyle name="Percent 4 6 3 2 2" xfId="39261" xr:uid="{00000000-0005-0000-0000-0000D1980000}"/>
    <cellStyle name="Percent 4 6 3 2 2 2" xfId="39262" xr:uid="{00000000-0005-0000-0000-0000D2980000}"/>
    <cellStyle name="Percent 4 6 3 2 2 3" xfId="39263" xr:uid="{00000000-0005-0000-0000-0000D3980000}"/>
    <cellStyle name="Percent 4 6 3 2 3" xfId="39264" xr:uid="{00000000-0005-0000-0000-0000D4980000}"/>
    <cellStyle name="Percent 4 6 3 3" xfId="39265" xr:uid="{00000000-0005-0000-0000-0000D5980000}"/>
    <cellStyle name="Percent 4 6 3 3 2" xfId="39266" xr:uid="{00000000-0005-0000-0000-0000D6980000}"/>
    <cellStyle name="Percent 4 6 3 3 3" xfId="39267" xr:uid="{00000000-0005-0000-0000-0000D7980000}"/>
    <cellStyle name="Percent 4 6 3 4" xfId="39268" xr:uid="{00000000-0005-0000-0000-0000D8980000}"/>
    <cellStyle name="Percent 4 6 3 5" xfId="39269" xr:uid="{00000000-0005-0000-0000-0000D9980000}"/>
    <cellStyle name="Percent 4 6 3 6" xfId="39270" xr:uid="{00000000-0005-0000-0000-0000DA980000}"/>
    <cellStyle name="Percent 4 6 4" xfId="39271" xr:uid="{00000000-0005-0000-0000-0000DB980000}"/>
    <cellStyle name="Percent 4 6 4 2" xfId="39272" xr:uid="{00000000-0005-0000-0000-0000DC980000}"/>
    <cellStyle name="Percent 4 6 4 3" xfId="39273" xr:uid="{00000000-0005-0000-0000-0000DD980000}"/>
    <cellStyle name="Percent 4 6 4 4" xfId="39274" xr:uid="{00000000-0005-0000-0000-0000DE980000}"/>
    <cellStyle name="Percent 4 6 5" xfId="39275" xr:uid="{00000000-0005-0000-0000-0000DF980000}"/>
    <cellStyle name="Percent 4 6 5 2" xfId="39276" xr:uid="{00000000-0005-0000-0000-0000E0980000}"/>
    <cellStyle name="Percent 4 6 5 2 2" xfId="39277" xr:uid="{00000000-0005-0000-0000-0000E1980000}"/>
    <cellStyle name="Percent 4 6 5 2 3" xfId="39278" xr:uid="{00000000-0005-0000-0000-0000E2980000}"/>
    <cellStyle name="Percent 4 6 5 3" xfId="39279" xr:uid="{00000000-0005-0000-0000-0000E3980000}"/>
    <cellStyle name="Percent 4 6 5 4" xfId="39280" xr:uid="{00000000-0005-0000-0000-0000E4980000}"/>
    <cellStyle name="Percent 4 6 5 5" xfId="39281" xr:uid="{00000000-0005-0000-0000-0000E5980000}"/>
    <cellStyle name="Percent 4 6 6" xfId="39282" xr:uid="{00000000-0005-0000-0000-0000E6980000}"/>
    <cellStyle name="Percent 4 6 6 2" xfId="39283" xr:uid="{00000000-0005-0000-0000-0000E7980000}"/>
    <cellStyle name="Percent 4 6 6 2 2" xfId="39284" xr:uid="{00000000-0005-0000-0000-0000E8980000}"/>
    <cellStyle name="Percent 4 6 6 2 3" xfId="39285" xr:uid="{00000000-0005-0000-0000-0000E9980000}"/>
    <cellStyle name="Percent 4 6 6 3" xfId="39286" xr:uid="{00000000-0005-0000-0000-0000EA980000}"/>
    <cellStyle name="Percent 4 6 7" xfId="39287" xr:uid="{00000000-0005-0000-0000-0000EB980000}"/>
    <cellStyle name="Percent 4 6 8" xfId="39288" xr:uid="{00000000-0005-0000-0000-0000EC980000}"/>
    <cellStyle name="Percent 4 6 8 2" xfId="39289" xr:uid="{00000000-0005-0000-0000-0000ED980000}"/>
    <cellStyle name="Percent 4 6 8 3" xfId="39290" xr:uid="{00000000-0005-0000-0000-0000EE980000}"/>
    <cellStyle name="Percent 4 6 9" xfId="39291" xr:uid="{00000000-0005-0000-0000-0000EF980000}"/>
    <cellStyle name="Percent 4 6 9 2" xfId="39292" xr:uid="{00000000-0005-0000-0000-0000F0980000}"/>
    <cellStyle name="Percent 4 7" xfId="1771" xr:uid="{00000000-0005-0000-0000-0000F1980000}"/>
    <cellStyle name="Percent 4 7 2" xfId="39293" xr:uid="{00000000-0005-0000-0000-0000F2980000}"/>
    <cellStyle name="Percent 4 7 3" xfId="39294" xr:uid="{00000000-0005-0000-0000-0000F3980000}"/>
    <cellStyle name="Percent 4 7 4" xfId="39295" xr:uid="{00000000-0005-0000-0000-0000F4980000}"/>
    <cellStyle name="Percent 4 7 5" xfId="39296" xr:uid="{00000000-0005-0000-0000-0000F5980000}"/>
    <cellStyle name="Percent 4 7 6" xfId="39297" xr:uid="{00000000-0005-0000-0000-0000F6980000}"/>
    <cellStyle name="Percent 4 8" xfId="1772" xr:uid="{00000000-0005-0000-0000-0000F7980000}"/>
    <cellStyle name="Percent 4 8 10" xfId="39298" xr:uid="{00000000-0005-0000-0000-0000F8980000}"/>
    <cellStyle name="Percent 4 8 11" xfId="39299" xr:uid="{00000000-0005-0000-0000-0000F9980000}"/>
    <cellStyle name="Percent 4 8 12" xfId="39300" xr:uid="{00000000-0005-0000-0000-0000FA980000}"/>
    <cellStyle name="Percent 4 8 13" xfId="39301" xr:uid="{00000000-0005-0000-0000-0000FB980000}"/>
    <cellStyle name="Percent 4 8 2" xfId="39302" xr:uid="{00000000-0005-0000-0000-0000FC980000}"/>
    <cellStyle name="Percent 4 8 2 10" xfId="39303" xr:uid="{00000000-0005-0000-0000-0000FD980000}"/>
    <cellStyle name="Percent 4 8 2 2" xfId="39304" xr:uid="{00000000-0005-0000-0000-0000FE980000}"/>
    <cellStyle name="Percent 4 8 2 2 2" xfId="39305" xr:uid="{00000000-0005-0000-0000-0000FF980000}"/>
    <cellStyle name="Percent 4 8 2 2 2 2" xfId="39306" xr:uid="{00000000-0005-0000-0000-000000990000}"/>
    <cellStyle name="Percent 4 8 2 2 2 2 2" xfId="39307" xr:uid="{00000000-0005-0000-0000-000001990000}"/>
    <cellStyle name="Percent 4 8 2 2 2 2 3" xfId="39308" xr:uid="{00000000-0005-0000-0000-000002990000}"/>
    <cellStyle name="Percent 4 8 2 2 2 3" xfId="39309" xr:uid="{00000000-0005-0000-0000-000003990000}"/>
    <cellStyle name="Percent 4 8 2 2 3" xfId="39310" xr:uid="{00000000-0005-0000-0000-000004990000}"/>
    <cellStyle name="Percent 4 8 2 2 3 2" xfId="39311" xr:uid="{00000000-0005-0000-0000-000005990000}"/>
    <cellStyle name="Percent 4 8 2 2 3 3" xfId="39312" xr:uid="{00000000-0005-0000-0000-000006990000}"/>
    <cellStyle name="Percent 4 8 2 2 4" xfId="39313" xr:uid="{00000000-0005-0000-0000-000007990000}"/>
    <cellStyle name="Percent 4 8 2 2 5" xfId="39314" xr:uid="{00000000-0005-0000-0000-000008990000}"/>
    <cellStyle name="Percent 4 8 2 2 6" xfId="39315" xr:uid="{00000000-0005-0000-0000-000009990000}"/>
    <cellStyle name="Percent 4 8 2 3" xfId="39316" xr:uid="{00000000-0005-0000-0000-00000A990000}"/>
    <cellStyle name="Percent 4 8 2 3 2" xfId="39317" xr:uid="{00000000-0005-0000-0000-00000B990000}"/>
    <cellStyle name="Percent 4 8 2 3 2 2" xfId="39318" xr:uid="{00000000-0005-0000-0000-00000C990000}"/>
    <cellStyle name="Percent 4 8 2 3 2 3" xfId="39319" xr:uid="{00000000-0005-0000-0000-00000D990000}"/>
    <cellStyle name="Percent 4 8 2 3 3" xfId="39320" xr:uid="{00000000-0005-0000-0000-00000E990000}"/>
    <cellStyle name="Percent 4 8 2 4" xfId="39321" xr:uid="{00000000-0005-0000-0000-00000F990000}"/>
    <cellStyle name="Percent 4 8 2 4 2" xfId="39322" xr:uid="{00000000-0005-0000-0000-000010990000}"/>
    <cellStyle name="Percent 4 8 2 4 3" xfId="39323" xr:uid="{00000000-0005-0000-0000-000011990000}"/>
    <cellStyle name="Percent 4 8 2 5" xfId="39324" xr:uid="{00000000-0005-0000-0000-000012990000}"/>
    <cellStyle name="Percent 4 8 2 5 2" xfId="39325" xr:uid="{00000000-0005-0000-0000-000013990000}"/>
    <cellStyle name="Percent 4 8 2 6" xfId="39326" xr:uid="{00000000-0005-0000-0000-000014990000}"/>
    <cellStyle name="Percent 4 8 2 7" xfId="39327" xr:uid="{00000000-0005-0000-0000-000015990000}"/>
    <cellStyle name="Percent 4 8 2 8" xfId="39328" xr:uid="{00000000-0005-0000-0000-000016990000}"/>
    <cellStyle name="Percent 4 8 2 9" xfId="39329" xr:uid="{00000000-0005-0000-0000-000017990000}"/>
    <cellStyle name="Percent 4 8 3" xfId="39330" xr:uid="{00000000-0005-0000-0000-000018990000}"/>
    <cellStyle name="Percent 4 8 3 2" xfId="39331" xr:uid="{00000000-0005-0000-0000-000019990000}"/>
    <cellStyle name="Percent 4 8 3 2 2" xfId="39332" xr:uid="{00000000-0005-0000-0000-00001A990000}"/>
    <cellStyle name="Percent 4 8 3 2 2 2" xfId="39333" xr:uid="{00000000-0005-0000-0000-00001B990000}"/>
    <cellStyle name="Percent 4 8 3 2 2 3" xfId="39334" xr:uid="{00000000-0005-0000-0000-00001C990000}"/>
    <cellStyle name="Percent 4 8 3 2 3" xfId="39335" xr:uid="{00000000-0005-0000-0000-00001D990000}"/>
    <cellStyle name="Percent 4 8 3 3" xfId="39336" xr:uid="{00000000-0005-0000-0000-00001E990000}"/>
    <cellStyle name="Percent 4 8 3 3 2" xfId="39337" xr:uid="{00000000-0005-0000-0000-00001F990000}"/>
    <cellStyle name="Percent 4 8 3 3 3" xfId="39338" xr:uid="{00000000-0005-0000-0000-000020990000}"/>
    <cellStyle name="Percent 4 8 3 4" xfId="39339" xr:uid="{00000000-0005-0000-0000-000021990000}"/>
    <cellStyle name="Percent 4 8 3 5" xfId="39340" xr:uid="{00000000-0005-0000-0000-000022990000}"/>
    <cellStyle name="Percent 4 8 3 6" xfId="39341" xr:uid="{00000000-0005-0000-0000-000023990000}"/>
    <cellStyle name="Percent 4 8 4" xfId="39342" xr:uid="{00000000-0005-0000-0000-000024990000}"/>
    <cellStyle name="Percent 4 8 4 2" xfId="39343" xr:uid="{00000000-0005-0000-0000-000025990000}"/>
    <cellStyle name="Percent 4 8 4 3" xfId="39344" xr:uid="{00000000-0005-0000-0000-000026990000}"/>
    <cellStyle name="Percent 4 8 4 4" xfId="39345" xr:uid="{00000000-0005-0000-0000-000027990000}"/>
    <cellStyle name="Percent 4 8 5" xfId="39346" xr:uid="{00000000-0005-0000-0000-000028990000}"/>
    <cellStyle name="Percent 4 8 5 2" xfId="39347" xr:uid="{00000000-0005-0000-0000-000029990000}"/>
    <cellStyle name="Percent 4 8 5 2 2" xfId="39348" xr:uid="{00000000-0005-0000-0000-00002A990000}"/>
    <cellStyle name="Percent 4 8 5 2 3" xfId="39349" xr:uid="{00000000-0005-0000-0000-00002B990000}"/>
    <cellStyle name="Percent 4 8 5 3" xfId="39350" xr:uid="{00000000-0005-0000-0000-00002C990000}"/>
    <cellStyle name="Percent 4 8 5 4" xfId="39351" xr:uid="{00000000-0005-0000-0000-00002D990000}"/>
    <cellStyle name="Percent 4 8 5 5" xfId="39352" xr:uid="{00000000-0005-0000-0000-00002E990000}"/>
    <cellStyle name="Percent 4 8 6" xfId="39353" xr:uid="{00000000-0005-0000-0000-00002F990000}"/>
    <cellStyle name="Percent 4 8 6 2" xfId="39354" xr:uid="{00000000-0005-0000-0000-000030990000}"/>
    <cellStyle name="Percent 4 8 6 2 2" xfId="39355" xr:uid="{00000000-0005-0000-0000-000031990000}"/>
    <cellStyle name="Percent 4 8 6 2 3" xfId="39356" xr:uid="{00000000-0005-0000-0000-000032990000}"/>
    <cellStyle name="Percent 4 8 6 3" xfId="39357" xr:uid="{00000000-0005-0000-0000-000033990000}"/>
    <cellStyle name="Percent 4 8 7" xfId="39358" xr:uid="{00000000-0005-0000-0000-000034990000}"/>
    <cellStyle name="Percent 4 8 7 2" xfId="39359" xr:uid="{00000000-0005-0000-0000-000035990000}"/>
    <cellStyle name="Percent 4 8 7 3" xfId="39360" xr:uid="{00000000-0005-0000-0000-000036990000}"/>
    <cellStyle name="Percent 4 8 8" xfId="39361" xr:uid="{00000000-0005-0000-0000-000037990000}"/>
    <cellStyle name="Percent 4 8 8 2" xfId="39362" xr:uid="{00000000-0005-0000-0000-000038990000}"/>
    <cellStyle name="Percent 4 8 9" xfId="39363" xr:uid="{00000000-0005-0000-0000-000039990000}"/>
    <cellStyle name="Percent 4 9" xfId="39364" xr:uid="{00000000-0005-0000-0000-00003A990000}"/>
    <cellStyle name="Percent 4 9 10" xfId="39365" xr:uid="{00000000-0005-0000-0000-00003B990000}"/>
    <cellStyle name="Percent 4 9 2" xfId="39366" xr:uid="{00000000-0005-0000-0000-00003C990000}"/>
    <cellStyle name="Percent 4 9 2 2" xfId="39367" xr:uid="{00000000-0005-0000-0000-00003D990000}"/>
    <cellStyle name="Percent 4 9 2 2 2" xfId="39368" xr:uid="{00000000-0005-0000-0000-00003E990000}"/>
    <cellStyle name="Percent 4 9 2 2 2 2" xfId="39369" xr:uid="{00000000-0005-0000-0000-00003F990000}"/>
    <cellStyle name="Percent 4 9 2 2 2 3" xfId="39370" xr:uid="{00000000-0005-0000-0000-000040990000}"/>
    <cellStyle name="Percent 4 9 2 2 3" xfId="39371" xr:uid="{00000000-0005-0000-0000-000041990000}"/>
    <cellStyle name="Percent 4 9 2 3" xfId="39372" xr:uid="{00000000-0005-0000-0000-000042990000}"/>
    <cellStyle name="Percent 4 9 2 3 2" xfId="39373" xr:uid="{00000000-0005-0000-0000-000043990000}"/>
    <cellStyle name="Percent 4 9 2 3 3" xfId="39374" xr:uid="{00000000-0005-0000-0000-000044990000}"/>
    <cellStyle name="Percent 4 9 2 4" xfId="39375" xr:uid="{00000000-0005-0000-0000-000045990000}"/>
    <cellStyle name="Percent 4 9 2 5" xfId="39376" xr:uid="{00000000-0005-0000-0000-000046990000}"/>
    <cellStyle name="Percent 4 9 2 6" xfId="39377" xr:uid="{00000000-0005-0000-0000-000047990000}"/>
    <cellStyle name="Percent 4 9 3" xfId="39378" xr:uid="{00000000-0005-0000-0000-000048990000}"/>
    <cellStyle name="Percent 4 9 3 2" xfId="39379" xr:uid="{00000000-0005-0000-0000-000049990000}"/>
    <cellStyle name="Percent 4 9 3 2 2" xfId="39380" xr:uid="{00000000-0005-0000-0000-00004A990000}"/>
    <cellStyle name="Percent 4 9 3 2 3" xfId="39381" xr:uid="{00000000-0005-0000-0000-00004B990000}"/>
    <cellStyle name="Percent 4 9 3 3" xfId="39382" xr:uid="{00000000-0005-0000-0000-00004C990000}"/>
    <cellStyle name="Percent 4 9 4" xfId="39383" xr:uid="{00000000-0005-0000-0000-00004D990000}"/>
    <cellStyle name="Percent 4 9 4 2" xfId="39384" xr:uid="{00000000-0005-0000-0000-00004E990000}"/>
    <cellStyle name="Percent 4 9 4 3" xfId="39385" xr:uid="{00000000-0005-0000-0000-00004F990000}"/>
    <cellStyle name="Percent 4 9 5" xfId="39386" xr:uid="{00000000-0005-0000-0000-000050990000}"/>
    <cellStyle name="Percent 4 9 5 2" xfId="39387" xr:uid="{00000000-0005-0000-0000-000051990000}"/>
    <cellStyle name="Percent 4 9 6" xfId="39388" xr:uid="{00000000-0005-0000-0000-000052990000}"/>
    <cellStyle name="Percent 4 9 7" xfId="39389" xr:uid="{00000000-0005-0000-0000-000053990000}"/>
    <cellStyle name="Percent 4 9 8" xfId="39390" xr:uid="{00000000-0005-0000-0000-000054990000}"/>
    <cellStyle name="Percent 4 9 9" xfId="39391" xr:uid="{00000000-0005-0000-0000-000055990000}"/>
    <cellStyle name="Percent 40" xfId="1773" xr:uid="{00000000-0005-0000-0000-000056990000}"/>
    <cellStyle name="Percent 40 2" xfId="39392" xr:uid="{00000000-0005-0000-0000-000057990000}"/>
    <cellStyle name="Percent 40 3" xfId="39393" xr:uid="{00000000-0005-0000-0000-000058990000}"/>
    <cellStyle name="Percent 41" xfId="1774" xr:uid="{00000000-0005-0000-0000-000059990000}"/>
    <cellStyle name="Percent 42" xfId="1775" xr:uid="{00000000-0005-0000-0000-00005A990000}"/>
    <cellStyle name="Percent 43" xfId="1776" xr:uid="{00000000-0005-0000-0000-00005B990000}"/>
    <cellStyle name="Percent 43 2" xfId="39394" xr:uid="{00000000-0005-0000-0000-00005C990000}"/>
    <cellStyle name="Percent 43 3" xfId="39395" xr:uid="{00000000-0005-0000-0000-00005D990000}"/>
    <cellStyle name="Percent 44" xfId="1777" xr:uid="{00000000-0005-0000-0000-00005E990000}"/>
    <cellStyle name="Percent 44 2" xfId="39396" xr:uid="{00000000-0005-0000-0000-00005F990000}"/>
    <cellStyle name="Percent 44 3" xfId="39397" xr:uid="{00000000-0005-0000-0000-000060990000}"/>
    <cellStyle name="Percent 45" xfId="1778" xr:uid="{00000000-0005-0000-0000-000061990000}"/>
    <cellStyle name="Percent 45 2" xfId="39398" xr:uid="{00000000-0005-0000-0000-000062990000}"/>
    <cellStyle name="Percent 45 3" xfId="39399" xr:uid="{00000000-0005-0000-0000-000063990000}"/>
    <cellStyle name="Percent 46" xfId="1779" xr:uid="{00000000-0005-0000-0000-000064990000}"/>
    <cellStyle name="Percent 46 2" xfId="39400" xr:uid="{00000000-0005-0000-0000-000065990000}"/>
    <cellStyle name="Percent 46 3" xfId="39401" xr:uid="{00000000-0005-0000-0000-000066990000}"/>
    <cellStyle name="Percent 47" xfId="1780" xr:uid="{00000000-0005-0000-0000-000067990000}"/>
    <cellStyle name="Percent 47 2" xfId="39402" xr:uid="{00000000-0005-0000-0000-000068990000}"/>
    <cellStyle name="Percent 47 3" xfId="39403" xr:uid="{00000000-0005-0000-0000-000069990000}"/>
    <cellStyle name="Percent 48" xfId="1781" xr:uid="{00000000-0005-0000-0000-00006A990000}"/>
    <cellStyle name="Percent 48 2" xfId="39404" xr:uid="{00000000-0005-0000-0000-00006B990000}"/>
    <cellStyle name="Percent 48 3" xfId="39405" xr:uid="{00000000-0005-0000-0000-00006C990000}"/>
    <cellStyle name="Percent 49" xfId="1782" xr:uid="{00000000-0005-0000-0000-00006D990000}"/>
    <cellStyle name="Percent 49 2" xfId="39406" xr:uid="{00000000-0005-0000-0000-00006E990000}"/>
    <cellStyle name="Percent 49 3" xfId="39407" xr:uid="{00000000-0005-0000-0000-00006F990000}"/>
    <cellStyle name="Percent 5" xfId="572" xr:uid="{00000000-0005-0000-0000-000070990000}"/>
    <cellStyle name="Percent 5 10" xfId="39408" xr:uid="{00000000-0005-0000-0000-000071990000}"/>
    <cellStyle name="Percent 5 2" xfId="1783" xr:uid="{00000000-0005-0000-0000-000072990000}"/>
    <cellStyle name="Percent 5 2 2" xfId="39409" xr:uid="{00000000-0005-0000-0000-000073990000}"/>
    <cellStyle name="Percent 5 2 3" xfId="39410" xr:uid="{00000000-0005-0000-0000-000074990000}"/>
    <cellStyle name="Percent 5 2 4" xfId="39411" xr:uid="{00000000-0005-0000-0000-000075990000}"/>
    <cellStyle name="Percent 5 2 5" xfId="39412" xr:uid="{00000000-0005-0000-0000-000076990000}"/>
    <cellStyle name="Percent 5 3" xfId="39413" xr:uid="{00000000-0005-0000-0000-000077990000}"/>
    <cellStyle name="Percent 5 3 2" xfId="39414" xr:uid="{00000000-0005-0000-0000-000078990000}"/>
    <cellStyle name="Percent 5 3 3" xfId="39415" xr:uid="{00000000-0005-0000-0000-000079990000}"/>
    <cellStyle name="Percent 5 3 4" xfId="39416" xr:uid="{00000000-0005-0000-0000-00007A990000}"/>
    <cellStyle name="Percent 5 3 5" xfId="39417" xr:uid="{00000000-0005-0000-0000-00007B990000}"/>
    <cellStyle name="Percent 5 4" xfId="39418" xr:uid="{00000000-0005-0000-0000-00007C990000}"/>
    <cellStyle name="Percent 5 4 2" xfId="39419" xr:uid="{00000000-0005-0000-0000-00007D990000}"/>
    <cellStyle name="Percent 5 4 3" xfId="39420" xr:uid="{00000000-0005-0000-0000-00007E990000}"/>
    <cellStyle name="Percent 5 4 4" xfId="39421" xr:uid="{00000000-0005-0000-0000-00007F990000}"/>
    <cellStyle name="Percent 5 5" xfId="39422" xr:uid="{00000000-0005-0000-0000-000080990000}"/>
    <cellStyle name="Percent 5 5 2" xfId="39423" xr:uid="{00000000-0005-0000-0000-000081990000}"/>
    <cellStyle name="Percent 5 5 3" xfId="39424" xr:uid="{00000000-0005-0000-0000-000082990000}"/>
    <cellStyle name="Percent 5 5 4" xfId="39425" xr:uid="{00000000-0005-0000-0000-000083990000}"/>
    <cellStyle name="Percent 5 6" xfId="39426" xr:uid="{00000000-0005-0000-0000-000084990000}"/>
    <cellStyle name="Percent 5 7" xfId="39427" xr:uid="{00000000-0005-0000-0000-000085990000}"/>
    <cellStyle name="Percent 5 8" xfId="39428" xr:uid="{00000000-0005-0000-0000-000086990000}"/>
    <cellStyle name="Percent 5 9" xfId="39429" xr:uid="{00000000-0005-0000-0000-000087990000}"/>
    <cellStyle name="Percent 50" xfId="1784" xr:uid="{00000000-0005-0000-0000-000088990000}"/>
    <cellStyle name="Percent 50 2" xfId="39430" xr:uid="{00000000-0005-0000-0000-000089990000}"/>
    <cellStyle name="Percent 50 3" xfId="39431" xr:uid="{00000000-0005-0000-0000-00008A990000}"/>
    <cellStyle name="Percent 51" xfId="1785" xr:uid="{00000000-0005-0000-0000-00008B990000}"/>
    <cellStyle name="Percent 51 2" xfId="39432" xr:uid="{00000000-0005-0000-0000-00008C990000}"/>
    <cellStyle name="Percent 51 3" xfId="39433" xr:uid="{00000000-0005-0000-0000-00008D990000}"/>
    <cellStyle name="Percent 52" xfId="1786" xr:uid="{00000000-0005-0000-0000-00008E990000}"/>
    <cellStyle name="Percent 53" xfId="1787" xr:uid="{00000000-0005-0000-0000-00008F990000}"/>
    <cellStyle name="Percent 53 2" xfId="39434" xr:uid="{00000000-0005-0000-0000-000090990000}"/>
    <cellStyle name="Percent 53 3" xfId="39435" xr:uid="{00000000-0005-0000-0000-000091990000}"/>
    <cellStyle name="Percent 54" xfId="1788" xr:uid="{00000000-0005-0000-0000-000092990000}"/>
    <cellStyle name="Percent 54 2" xfId="39436" xr:uid="{00000000-0005-0000-0000-000093990000}"/>
    <cellStyle name="Percent 54 3" xfId="39437" xr:uid="{00000000-0005-0000-0000-000094990000}"/>
    <cellStyle name="Percent 55" xfId="1789" xr:uid="{00000000-0005-0000-0000-000095990000}"/>
    <cellStyle name="Percent 55 2" xfId="39438" xr:uid="{00000000-0005-0000-0000-000096990000}"/>
    <cellStyle name="Percent 55 3" xfId="39439" xr:uid="{00000000-0005-0000-0000-000097990000}"/>
    <cellStyle name="Percent 56" xfId="1790" xr:uid="{00000000-0005-0000-0000-000098990000}"/>
    <cellStyle name="Percent 56 2" xfId="39440" xr:uid="{00000000-0005-0000-0000-000099990000}"/>
    <cellStyle name="Percent 56 3" xfId="39441" xr:uid="{00000000-0005-0000-0000-00009A990000}"/>
    <cellStyle name="Percent 57" xfId="1791" xr:uid="{00000000-0005-0000-0000-00009B990000}"/>
    <cellStyle name="Percent 57 2" xfId="39442" xr:uid="{00000000-0005-0000-0000-00009C990000}"/>
    <cellStyle name="Percent 57 3" xfId="39443" xr:uid="{00000000-0005-0000-0000-00009D990000}"/>
    <cellStyle name="Percent 58" xfId="1792" xr:uid="{00000000-0005-0000-0000-00009E990000}"/>
    <cellStyle name="Percent 58 2" xfId="39444" xr:uid="{00000000-0005-0000-0000-00009F990000}"/>
    <cellStyle name="Percent 58 3" xfId="39445" xr:uid="{00000000-0005-0000-0000-0000A0990000}"/>
    <cellStyle name="Percent 59" xfId="1793" xr:uid="{00000000-0005-0000-0000-0000A1990000}"/>
    <cellStyle name="Percent 59 2" xfId="39446" xr:uid="{00000000-0005-0000-0000-0000A2990000}"/>
    <cellStyle name="Percent 59 3" xfId="39447" xr:uid="{00000000-0005-0000-0000-0000A3990000}"/>
    <cellStyle name="Percent 6" xfId="573" xr:uid="{00000000-0005-0000-0000-0000A4990000}"/>
    <cellStyle name="Percent 6 2" xfId="1794" xr:uid="{00000000-0005-0000-0000-0000A5990000}"/>
    <cellStyle name="Percent 6 3" xfId="1795" xr:uid="{00000000-0005-0000-0000-0000A6990000}"/>
    <cellStyle name="Percent 6 4" xfId="39448" xr:uid="{00000000-0005-0000-0000-0000A7990000}"/>
    <cellStyle name="Percent 6 5" xfId="39449" xr:uid="{00000000-0005-0000-0000-0000A8990000}"/>
    <cellStyle name="Percent 6 6" xfId="39450" xr:uid="{00000000-0005-0000-0000-0000A9990000}"/>
    <cellStyle name="Percent 6 7" xfId="39451" xr:uid="{00000000-0005-0000-0000-0000AA990000}"/>
    <cellStyle name="Percent 60" xfId="1796" xr:uid="{00000000-0005-0000-0000-0000AB990000}"/>
    <cellStyle name="Percent 60 2" xfId="39452" xr:uid="{00000000-0005-0000-0000-0000AC990000}"/>
    <cellStyle name="Percent 60 3" xfId="39453" xr:uid="{00000000-0005-0000-0000-0000AD990000}"/>
    <cellStyle name="Percent 61" xfId="1797" xr:uid="{00000000-0005-0000-0000-0000AE990000}"/>
    <cellStyle name="Percent 61 2" xfId="39454" xr:uid="{00000000-0005-0000-0000-0000AF990000}"/>
    <cellStyle name="Percent 61 3" xfId="39455" xr:uid="{00000000-0005-0000-0000-0000B0990000}"/>
    <cellStyle name="Percent 62" xfId="1798" xr:uid="{00000000-0005-0000-0000-0000B1990000}"/>
    <cellStyle name="Percent 62 2" xfId="39456" xr:uid="{00000000-0005-0000-0000-0000B2990000}"/>
    <cellStyle name="Percent 62 3" xfId="39457" xr:uid="{00000000-0005-0000-0000-0000B3990000}"/>
    <cellStyle name="Percent 63" xfId="1799" xr:uid="{00000000-0005-0000-0000-0000B4990000}"/>
    <cellStyle name="Percent 63 2" xfId="39458" xr:uid="{00000000-0005-0000-0000-0000B5990000}"/>
    <cellStyle name="Percent 63 3" xfId="39459" xr:uid="{00000000-0005-0000-0000-0000B6990000}"/>
    <cellStyle name="Percent 64" xfId="1800" xr:uid="{00000000-0005-0000-0000-0000B7990000}"/>
    <cellStyle name="Percent 64 2" xfId="39460" xr:uid="{00000000-0005-0000-0000-0000B8990000}"/>
    <cellStyle name="Percent 64 3" xfId="39461" xr:uid="{00000000-0005-0000-0000-0000B9990000}"/>
    <cellStyle name="Percent 65" xfId="1801" xr:uid="{00000000-0005-0000-0000-0000BA990000}"/>
    <cellStyle name="Percent 65 2" xfId="39462" xr:uid="{00000000-0005-0000-0000-0000BB990000}"/>
    <cellStyle name="Percent 65 3" xfId="39463" xr:uid="{00000000-0005-0000-0000-0000BC990000}"/>
    <cellStyle name="Percent 66" xfId="1802" xr:uid="{00000000-0005-0000-0000-0000BD990000}"/>
    <cellStyle name="Percent 66 2" xfId="39464" xr:uid="{00000000-0005-0000-0000-0000BE990000}"/>
    <cellStyle name="Percent 66 3" xfId="39465" xr:uid="{00000000-0005-0000-0000-0000BF990000}"/>
    <cellStyle name="Percent 67" xfId="1803" xr:uid="{00000000-0005-0000-0000-0000C0990000}"/>
    <cellStyle name="Percent 67 2" xfId="39466" xr:uid="{00000000-0005-0000-0000-0000C1990000}"/>
    <cellStyle name="Percent 67 3" xfId="39467" xr:uid="{00000000-0005-0000-0000-0000C2990000}"/>
    <cellStyle name="Percent 68" xfId="1804" xr:uid="{00000000-0005-0000-0000-0000C3990000}"/>
    <cellStyle name="Percent 68 2" xfId="39468" xr:uid="{00000000-0005-0000-0000-0000C4990000}"/>
    <cellStyle name="Percent 68 3" xfId="39469" xr:uid="{00000000-0005-0000-0000-0000C5990000}"/>
    <cellStyle name="Percent 69" xfId="1805" xr:uid="{00000000-0005-0000-0000-0000C6990000}"/>
    <cellStyle name="Percent 69 2" xfId="39470" xr:uid="{00000000-0005-0000-0000-0000C7990000}"/>
    <cellStyle name="Percent 69 3" xfId="39471" xr:uid="{00000000-0005-0000-0000-0000C8990000}"/>
    <cellStyle name="Percent 7" xfId="574" xr:uid="{00000000-0005-0000-0000-0000C9990000}"/>
    <cellStyle name="Percent 7 10" xfId="1806" xr:uid="{00000000-0005-0000-0000-0000CA990000}"/>
    <cellStyle name="Percent 7 11" xfId="39472" xr:uid="{00000000-0005-0000-0000-0000CB990000}"/>
    <cellStyle name="Percent 7 12" xfId="39473" xr:uid="{00000000-0005-0000-0000-0000CC990000}"/>
    <cellStyle name="Percent 7 13" xfId="39474" xr:uid="{00000000-0005-0000-0000-0000CD990000}"/>
    <cellStyle name="Percent 7 14" xfId="39475" xr:uid="{00000000-0005-0000-0000-0000CE990000}"/>
    <cellStyle name="Percent 7 2" xfId="575" xr:uid="{00000000-0005-0000-0000-0000CF990000}"/>
    <cellStyle name="Percent 7 2 2" xfId="1807" xr:uid="{00000000-0005-0000-0000-0000D0990000}"/>
    <cellStyle name="Percent 7 2 3" xfId="1808" xr:uid="{00000000-0005-0000-0000-0000D1990000}"/>
    <cellStyle name="Percent 7 2 4" xfId="39476" xr:uid="{00000000-0005-0000-0000-0000D2990000}"/>
    <cellStyle name="Percent 7 2 5" xfId="39477" xr:uid="{00000000-0005-0000-0000-0000D3990000}"/>
    <cellStyle name="Percent 7 2 6" xfId="39478" xr:uid="{00000000-0005-0000-0000-0000D4990000}"/>
    <cellStyle name="Percent 7 2 7" xfId="39479" xr:uid="{00000000-0005-0000-0000-0000D5990000}"/>
    <cellStyle name="Percent 7 3" xfId="576" xr:uid="{00000000-0005-0000-0000-0000D6990000}"/>
    <cellStyle name="Percent 7 3 2" xfId="1809" xr:uid="{00000000-0005-0000-0000-0000D7990000}"/>
    <cellStyle name="Percent 7 3 3" xfId="1810" xr:uid="{00000000-0005-0000-0000-0000D8990000}"/>
    <cellStyle name="Percent 7 3 4" xfId="39480" xr:uid="{00000000-0005-0000-0000-0000D9990000}"/>
    <cellStyle name="Percent 7 3 5" xfId="39481" xr:uid="{00000000-0005-0000-0000-0000DA990000}"/>
    <cellStyle name="Percent 7 3 6" xfId="39482" xr:uid="{00000000-0005-0000-0000-0000DB990000}"/>
    <cellStyle name="Percent 7 3 7" xfId="39483" xr:uid="{00000000-0005-0000-0000-0000DC990000}"/>
    <cellStyle name="Percent 7 4" xfId="577" xr:uid="{00000000-0005-0000-0000-0000DD990000}"/>
    <cellStyle name="Percent 7 4 2" xfId="1811" xr:uid="{00000000-0005-0000-0000-0000DE990000}"/>
    <cellStyle name="Percent 7 4 3" xfId="1812" xr:uid="{00000000-0005-0000-0000-0000DF990000}"/>
    <cellStyle name="Percent 7 4 4" xfId="39484" xr:uid="{00000000-0005-0000-0000-0000E0990000}"/>
    <cellStyle name="Percent 7 4 5" xfId="39485" xr:uid="{00000000-0005-0000-0000-0000E1990000}"/>
    <cellStyle name="Percent 7 4 6" xfId="39486" xr:uid="{00000000-0005-0000-0000-0000E2990000}"/>
    <cellStyle name="Percent 7 4 7" xfId="39487" xr:uid="{00000000-0005-0000-0000-0000E3990000}"/>
    <cellStyle name="Percent 7 5" xfId="578" xr:uid="{00000000-0005-0000-0000-0000E4990000}"/>
    <cellStyle name="Percent 7 5 2" xfId="1813" xr:uid="{00000000-0005-0000-0000-0000E5990000}"/>
    <cellStyle name="Percent 7 5 3" xfId="1814" xr:uid="{00000000-0005-0000-0000-0000E6990000}"/>
    <cellStyle name="Percent 7 5 4" xfId="39488" xr:uid="{00000000-0005-0000-0000-0000E7990000}"/>
    <cellStyle name="Percent 7 5 5" xfId="39489" xr:uid="{00000000-0005-0000-0000-0000E8990000}"/>
    <cellStyle name="Percent 7 5 6" xfId="39490" xr:uid="{00000000-0005-0000-0000-0000E9990000}"/>
    <cellStyle name="Percent 7 5 7" xfId="39491" xr:uid="{00000000-0005-0000-0000-0000EA990000}"/>
    <cellStyle name="Percent 7 6" xfId="579" xr:uid="{00000000-0005-0000-0000-0000EB990000}"/>
    <cellStyle name="Percent 7 6 2" xfId="1815" xr:uid="{00000000-0005-0000-0000-0000EC990000}"/>
    <cellStyle name="Percent 7 6 3" xfId="1816" xr:uid="{00000000-0005-0000-0000-0000ED990000}"/>
    <cellStyle name="Percent 7 6 4" xfId="39492" xr:uid="{00000000-0005-0000-0000-0000EE990000}"/>
    <cellStyle name="Percent 7 6 5" xfId="39493" xr:uid="{00000000-0005-0000-0000-0000EF990000}"/>
    <cellStyle name="Percent 7 6 6" xfId="39494" xr:uid="{00000000-0005-0000-0000-0000F0990000}"/>
    <cellStyle name="Percent 7 6 7" xfId="39495" xr:uid="{00000000-0005-0000-0000-0000F1990000}"/>
    <cellStyle name="Percent 7 7" xfId="580" xr:uid="{00000000-0005-0000-0000-0000F2990000}"/>
    <cellStyle name="Percent 7 7 2" xfId="1817" xr:uid="{00000000-0005-0000-0000-0000F3990000}"/>
    <cellStyle name="Percent 7 7 3" xfId="1818" xr:uid="{00000000-0005-0000-0000-0000F4990000}"/>
    <cellStyle name="Percent 7 7 4" xfId="39496" xr:uid="{00000000-0005-0000-0000-0000F5990000}"/>
    <cellStyle name="Percent 7 7 5" xfId="39497" xr:uid="{00000000-0005-0000-0000-0000F6990000}"/>
    <cellStyle name="Percent 7 7 6" xfId="39498" xr:uid="{00000000-0005-0000-0000-0000F7990000}"/>
    <cellStyle name="Percent 7 7 7" xfId="39499" xr:uid="{00000000-0005-0000-0000-0000F8990000}"/>
    <cellStyle name="Percent 7 8" xfId="581" xr:uid="{00000000-0005-0000-0000-0000F9990000}"/>
    <cellStyle name="Percent 7 8 2" xfId="1819" xr:uid="{00000000-0005-0000-0000-0000FA990000}"/>
    <cellStyle name="Percent 7 8 3" xfId="1820" xr:uid="{00000000-0005-0000-0000-0000FB990000}"/>
    <cellStyle name="Percent 7 8 4" xfId="39500" xr:uid="{00000000-0005-0000-0000-0000FC990000}"/>
    <cellStyle name="Percent 7 8 5" xfId="39501" xr:uid="{00000000-0005-0000-0000-0000FD990000}"/>
    <cellStyle name="Percent 7 8 6" xfId="39502" xr:uid="{00000000-0005-0000-0000-0000FE990000}"/>
    <cellStyle name="Percent 7 8 7" xfId="39503" xr:uid="{00000000-0005-0000-0000-0000FF990000}"/>
    <cellStyle name="Percent 7 9" xfId="1821" xr:uid="{00000000-0005-0000-0000-0000009A0000}"/>
    <cellStyle name="Percent 70" xfId="1822" xr:uid="{00000000-0005-0000-0000-0000019A0000}"/>
    <cellStyle name="Percent 70 2" xfId="39504" xr:uid="{00000000-0005-0000-0000-0000029A0000}"/>
    <cellStyle name="Percent 70 3" xfId="39505" xr:uid="{00000000-0005-0000-0000-0000039A0000}"/>
    <cellStyle name="Percent 71" xfId="1823" xr:uid="{00000000-0005-0000-0000-0000049A0000}"/>
    <cellStyle name="Percent 71 2" xfId="39506" xr:uid="{00000000-0005-0000-0000-0000059A0000}"/>
    <cellStyle name="Percent 71 3" xfId="39507" xr:uid="{00000000-0005-0000-0000-0000069A0000}"/>
    <cellStyle name="Percent 72" xfId="1824" xr:uid="{00000000-0005-0000-0000-0000079A0000}"/>
    <cellStyle name="Percent 72 2" xfId="39508" xr:uid="{00000000-0005-0000-0000-0000089A0000}"/>
    <cellStyle name="Percent 72 3" xfId="39509" xr:uid="{00000000-0005-0000-0000-0000099A0000}"/>
    <cellStyle name="Percent 73" xfId="1825" xr:uid="{00000000-0005-0000-0000-00000A9A0000}"/>
    <cellStyle name="Percent 73 2" xfId="39510" xr:uid="{00000000-0005-0000-0000-00000B9A0000}"/>
    <cellStyle name="Percent 73 3" xfId="39511" xr:uid="{00000000-0005-0000-0000-00000C9A0000}"/>
    <cellStyle name="Percent 74" xfId="1826" xr:uid="{00000000-0005-0000-0000-00000D9A0000}"/>
    <cellStyle name="Percent 74 2" xfId="39512" xr:uid="{00000000-0005-0000-0000-00000E9A0000}"/>
    <cellStyle name="Percent 74 3" xfId="39513" xr:uid="{00000000-0005-0000-0000-00000F9A0000}"/>
    <cellStyle name="Percent 75" xfId="1827" xr:uid="{00000000-0005-0000-0000-0000109A0000}"/>
    <cellStyle name="Percent 75 2" xfId="39514" xr:uid="{00000000-0005-0000-0000-0000119A0000}"/>
    <cellStyle name="Percent 75 3" xfId="39515" xr:uid="{00000000-0005-0000-0000-0000129A0000}"/>
    <cellStyle name="Percent 76" xfId="1828" xr:uid="{00000000-0005-0000-0000-0000139A0000}"/>
    <cellStyle name="Percent 76 2" xfId="39516" xr:uid="{00000000-0005-0000-0000-0000149A0000}"/>
    <cellStyle name="Percent 76 3" xfId="39517" xr:uid="{00000000-0005-0000-0000-0000159A0000}"/>
    <cellStyle name="Percent 77" xfId="1829" xr:uid="{00000000-0005-0000-0000-0000169A0000}"/>
    <cellStyle name="Percent 77 2" xfId="39518" xr:uid="{00000000-0005-0000-0000-0000179A0000}"/>
    <cellStyle name="Percent 77 3" xfId="39519" xr:uid="{00000000-0005-0000-0000-0000189A0000}"/>
    <cellStyle name="Percent 78" xfId="1830" xr:uid="{00000000-0005-0000-0000-0000199A0000}"/>
    <cellStyle name="Percent 79" xfId="1831" xr:uid="{00000000-0005-0000-0000-00001A9A0000}"/>
    <cellStyle name="Percent 8" xfId="582" xr:uid="{00000000-0005-0000-0000-00001B9A0000}"/>
    <cellStyle name="Percent 8 2" xfId="1832" xr:uid="{00000000-0005-0000-0000-00001C9A0000}"/>
    <cellStyle name="Percent 8 3" xfId="1833" xr:uid="{00000000-0005-0000-0000-00001D9A0000}"/>
    <cellStyle name="Percent 8 4" xfId="39520" xr:uid="{00000000-0005-0000-0000-00001E9A0000}"/>
    <cellStyle name="Percent 8 5" xfId="39521" xr:uid="{00000000-0005-0000-0000-00001F9A0000}"/>
    <cellStyle name="Percent 8 6" xfId="39522" xr:uid="{00000000-0005-0000-0000-0000209A0000}"/>
    <cellStyle name="Percent 8 7" xfId="39523" xr:uid="{00000000-0005-0000-0000-0000219A0000}"/>
    <cellStyle name="Percent 80" xfId="1834" xr:uid="{00000000-0005-0000-0000-0000229A0000}"/>
    <cellStyle name="Percent 81" xfId="1835" xr:uid="{00000000-0005-0000-0000-0000239A0000}"/>
    <cellStyle name="Percent 82" xfId="1836" xr:uid="{00000000-0005-0000-0000-0000249A0000}"/>
    <cellStyle name="Percent 83" xfId="1837" xr:uid="{00000000-0005-0000-0000-0000259A0000}"/>
    <cellStyle name="Percent 84" xfId="1838" xr:uid="{00000000-0005-0000-0000-0000269A0000}"/>
    <cellStyle name="Percent 85" xfId="1839" xr:uid="{00000000-0005-0000-0000-0000279A0000}"/>
    <cellStyle name="Percent 86" xfId="1840" xr:uid="{00000000-0005-0000-0000-0000289A0000}"/>
    <cellStyle name="Percent 87" xfId="1841" xr:uid="{00000000-0005-0000-0000-0000299A0000}"/>
    <cellStyle name="Percent 88" xfId="1842" xr:uid="{00000000-0005-0000-0000-00002A9A0000}"/>
    <cellStyle name="Percent 89" xfId="1843" xr:uid="{00000000-0005-0000-0000-00002B9A0000}"/>
    <cellStyle name="Percent 9" xfId="583" xr:uid="{00000000-0005-0000-0000-00002C9A0000}"/>
    <cellStyle name="Percent 9 2" xfId="1844" xr:uid="{00000000-0005-0000-0000-00002D9A0000}"/>
    <cellStyle name="Percent 9 3" xfId="1845" xr:uid="{00000000-0005-0000-0000-00002E9A0000}"/>
    <cellStyle name="Percent 9 4" xfId="39524" xr:uid="{00000000-0005-0000-0000-00002F9A0000}"/>
    <cellStyle name="Percent 9 5" xfId="39525" xr:uid="{00000000-0005-0000-0000-0000309A0000}"/>
    <cellStyle name="Percent 9 6" xfId="39526" xr:uid="{00000000-0005-0000-0000-0000319A0000}"/>
    <cellStyle name="Percent 9 7" xfId="39527" xr:uid="{00000000-0005-0000-0000-0000329A0000}"/>
    <cellStyle name="Percent 90" xfId="1846" xr:uid="{00000000-0005-0000-0000-0000339A0000}"/>
    <cellStyle name="Percent 91" xfId="1847" xr:uid="{00000000-0005-0000-0000-0000349A0000}"/>
    <cellStyle name="Percent 92" xfId="1848" xr:uid="{00000000-0005-0000-0000-0000359A0000}"/>
    <cellStyle name="Percent 93" xfId="39528" xr:uid="{00000000-0005-0000-0000-0000369A0000}"/>
    <cellStyle name="Percent 94" xfId="39529" xr:uid="{00000000-0005-0000-0000-0000379A0000}"/>
    <cellStyle name="Percent 95" xfId="39530" xr:uid="{00000000-0005-0000-0000-0000389A0000}"/>
    <cellStyle name="Percent 96" xfId="39531" xr:uid="{00000000-0005-0000-0000-0000399A0000}"/>
    <cellStyle name="Percent 97" xfId="39532" xr:uid="{00000000-0005-0000-0000-00003A9A0000}"/>
    <cellStyle name="Percent 98" xfId="39533" xr:uid="{00000000-0005-0000-0000-00003B9A0000}"/>
    <cellStyle name="Percent 99" xfId="39534" xr:uid="{00000000-0005-0000-0000-00003C9A0000}"/>
    <cellStyle name="Percent(2)" xfId="1849" xr:uid="{00000000-0005-0000-0000-00003D9A0000}"/>
    <cellStyle name="Percent(2) 2" xfId="1850" xr:uid="{00000000-0005-0000-0000-00003E9A0000}"/>
    <cellStyle name="Percent(2) 2 2" xfId="1851" xr:uid="{00000000-0005-0000-0000-00003F9A0000}"/>
    <cellStyle name="Percent2" xfId="1852" xr:uid="{00000000-0005-0000-0000-0000409A0000}"/>
    <cellStyle name="Percent2 2" xfId="1853" xr:uid="{00000000-0005-0000-0000-0000419A0000}"/>
    <cellStyle name="Percent2 2 2" xfId="1854" xr:uid="{00000000-0005-0000-0000-0000429A0000}"/>
    <cellStyle name="PH Name" xfId="584" xr:uid="{00000000-0005-0000-0000-0000439A0000}"/>
    <cellStyle name="PH Name 10" xfId="39535" xr:uid="{00000000-0005-0000-0000-0000449A0000}"/>
    <cellStyle name="PH Name 11" xfId="39536" xr:uid="{00000000-0005-0000-0000-0000459A0000}"/>
    <cellStyle name="PH Name 12" xfId="39537" xr:uid="{00000000-0005-0000-0000-0000469A0000}"/>
    <cellStyle name="PH Name 2" xfId="1855" xr:uid="{00000000-0005-0000-0000-0000479A0000}"/>
    <cellStyle name="PH Name 2 2" xfId="39538" xr:uid="{00000000-0005-0000-0000-0000489A0000}"/>
    <cellStyle name="PH Name 2 2 2" xfId="39539" xr:uid="{00000000-0005-0000-0000-0000499A0000}"/>
    <cellStyle name="PH Name 2 2 3" xfId="39540" xr:uid="{00000000-0005-0000-0000-00004A9A0000}"/>
    <cellStyle name="PH Name 2 2 4" xfId="39541" xr:uid="{00000000-0005-0000-0000-00004B9A0000}"/>
    <cellStyle name="PH Name 2 3" xfId="39542" xr:uid="{00000000-0005-0000-0000-00004C9A0000}"/>
    <cellStyle name="PH Name 2 3 2" xfId="39543" xr:uid="{00000000-0005-0000-0000-00004D9A0000}"/>
    <cellStyle name="PH Name 2 3 3" xfId="39544" xr:uid="{00000000-0005-0000-0000-00004E9A0000}"/>
    <cellStyle name="PH Name 2 3 4" xfId="39545" xr:uid="{00000000-0005-0000-0000-00004F9A0000}"/>
    <cellStyle name="PH Name 2 4" xfId="39546" xr:uid="{00000000-0005-0000-0000-0000509A0000}"/>
    <cellStyle name="PH Name 2 5" xfId="39547" xr:uid="{00000000-0005-0000-0000-0000519A0000}"/>
    <cellStyle name="PH Name 2 6" xfId="39548" xr:uid="{00000000-0005-0000-0000-0000529A0000}"/>
    <cellStyle name="PH Name 2 7" xfId="39549" xr:uid="{00000000-0005-0000-0000-0000539A0000}"/>
    <cellStyle name="PH Name 3" xfId="1856" xr:uid="{00000000-0005-0000-0000-0000549A0000}"/>
    <cellStyle name="PH Name 3 2" xfId="39550" xr:uid="{00000000-0005-0000-0000-0000559A0000}"/>
    <cellStyle name="PH Name 3 2 2" xfId="39551" xr:uid="{00000000-0005-0000-0000-0000569A0000}"/>
    <cellStyle name="PH Name 3 2 3" xfId="39552" xr:uid="{00000000-0005-0000-0000-0000579A0000}"/>
    <cellStyle name="PH Name 3 2 4" xfId="39553" xr:uid="{00000000-0005-0000-0000-0000589A0000}"/>
    <cellStyle name="PH Name 3 3" xfId="39554" xr:uid="{00000000-0005-0000-0000-0000599A0000}"/>
    <cellStyle name="PH Name 3 3 2" xfId="39555" xr:uid="{00000000-0005-0000-0000-00005A9A0000}"/>
    <cellStyle name="PH Name 3 3 3" xfId="39556" xr:uid="{00000000-0005-0000-0000-00005B9A0000}"/>
    <cellStyle name="PH Name 3 3 4" xfId="39557" xr:uid="{00000000-0005-0000-0000-00005C9A0000}"/>
    <cellStyle name="PH Name 3 4" xfId="39558" xr:uid="{00000000-0005-0000-0000-00005D9A0000}"/>
    <cellStyle name="PH Name 3 5" xfId="39559" xr:uid="{00000000-0005-0000-0000-00005E9A0000}"/>
    <cellStyle name="PH Name 3 6" xfId="39560" xr:uid="{00000000-0005-0000-0000-00005F9A0000}"/>
    <cellStyle name="PH Name 3 7" xfId="39561" xr:uid="{00000000-0005-0000-0000-0000609A0000}"/>
    <cellStyle name="PH Name 4" xfId="1857" xr:uid="{00000000-0005-0000-0000-0000619A0000}"/>
    <cellStyle name="PH Name 4 2" xfId="39562" xr:uid="{00000000-0005-0000-0000-0000629A0000}"/>
    <cellStyle name="PH Name 4 3" xfId="39563" xr:uid="{00000000-0005-0000-0000-0000639A0000}"/>
    <cellStyle name="PH Name 4 4" xfId="39564" xr:uid="{00000000-0005-0000-0000-0000649A0000}"/>
    <cellStyle name="PH Name 4 5" xfId="39565" xr:uid="{00000000-0005-0000-0000-0000659A0000}"/>
    <cellStyle name="PH Name 5" xfId="39566" xr:uid="{00000000-0005-0000-0000-0000669A0000}"/>
    <cellStyle name="PH Name 5 2" xfId="39567" xr:uid="{00000000-0005-0000-0000-0000679A0000}"/>
    <cellStyle name="PH Name 5 2 2" xfId="39568" xr:uid="{00000000-0005-0000-0000-0000689A0000}"/>
    <cellStyle name="PH Name 5 2 3" xfId="39569" xr:uid="{00000000-0005-0000-0000-0000699A0000}"/>
    <cellStyle name="PH Name 5 2 4" xfId="39570" xr:uid="{00000000-0005-0000-0000-00006A9A0000}"/>
    <cellStyle name="PH Name 5 3" xfId="39571" xr:uid="{00000000-0005-0000-0000-00006B9A0000}"/>
    <cellStyle name="PH Name 5 3 2" xfId="39572" xr:uid="{00000000-0005-0000-0000-00006C9A0000}"/>
    <cellStyle name="PH Name 5 3 3" xfId="39573" xr:uid="{00000000-0005-0000-0000-00006D9A0000}"/>
    <cellStyle name="PH Name 5 3 4" xfId="39574" xr:uid="{00000000-0005-0000-0000-00006E9A0000}"/>
    <cellStyle name="PH Name 5 4" xfId="39575" xr:uid="{00000000-0005-0000-0000-00006F9A0000}"/>
    <cellStyle name="PH Name 5 5" xfId="39576" xr:uid="{00000000-0005-0000-0000-0000709A0000}"/>
    <cellStyle name="PH Name 5 6" xfId="39577" xr:uid="{00000000-0005-0000-0000-0000719A0000}"/>
    <cellStyle name="PH Name 5 7" xfId="39578" xr:uid="{00000000-0005-0000-0000-0000729A0000}"/>
    <cellStyle name="PH Name 5_Age_Gender" xfId="39579" xr:uid="{00000000-0005-0000-0000-0000739A0000}"/>
    <cellStyle name="PH Name 6" xfId="39580" xr:uid="{00000000-0005-0000-0000-0000749A0000}"/>
    <cellStyle name="PH Name 6 2" xfId="39581" xr:uid="{00000000-0005-0000-0000-0000759A0000}"/>
    <cellStyle name="PH Name 6 3" xfId="39582" xr:uid="{00000000-0005-0000-0000-0000769A0000}"/>
    <cellStyle name="PH Name 6 4" xfId="39583" xr:uid="{00000000-0005-0000-0000-0000779A0000}"/>
    <cellStyle name="PH Name 7" xfId="39584" xr:uid="{00000000-0005-0000-0000-0000789A0000}"/>
    <cellStyle name="PH Name 8" xfId="39585" xr:uid="{00000000-0005-0000-0000-0000799A0000}"/>
    <cellStyle name="PH Name 9" xfId="39586" xr:uid="{00000000-0005-0000-0000-00007A9A0000}"/>
    <cellStyle name="PH Name_Age_Gender" xfId="39587" xr:uid="{00000000-0005-0000-0000-00007B9A0000}"/>
    <cellStyle name="PH Number" xfId="585" xr:uid="{00000000-0005-0000-0000-00007C9A0000}"/>
    <cellStyle name="PH Number 10" xfId="39588" xr:uid="{00000000-0005-0000-0000-00007D9A0000}"/>
    <cellStyle name="PH Number 11" xfId="39589" xr:uid="{00000000-0005-0000-0000-00007E9A0000}"/>
    <cellStyle name="PH Number 2" xfId="1858" xr:uid="{00000000-0005-0000-0000-00007F9A0000}"/>
    <cellStyle name="PH Number 2 2" xfId="39590" xr:uid="{00000000-0005-0000-0000-0000809A0000}"/>
    <cellStyle name="PH Number 2 2 2" xfId="39591" xr:uid="{00000000-0005-0000-0000-0000819A0000}"/>
    <cellStyle name="PH Number 2 2 3" xfId="39592" xr:uid="{00000000-0005-0000-0000-0000829A0000}"/>
    <cellStyle name="PH Number 2 2 4" xfId="39593" xr:uid="{00000000-0005-0000-0000-0000839A0000}"/>
    <cellStyle name="PH Number 2 3" xfId="39594" xr:uid="{00000000-0005-0000-0000-0000849A0000}"/>
    <cellStyle name="PH Number 2 3 2" xfId="39595" xr:uid="{00000000-0005-0000-0000-0000859A0000}"/>
    <cellStyle name="PH Number 2 3 3" xfId="39596" xr:uid="{00000000-0005-0000-0000-0000869A0000}"/>
    <cellStyle name="PH Number 2 3 4" xfId="39597" xr:uid="{00000000-0005-0000-0000-0000879A0000}"/>
    <cellStyle name="PH Number 2 4" xfId="39598" xr:uid="{00000000-0005-0000-0000-0000889A0000}"/>
    <cellStyle name="PH Number 2 5" xfId="39599" xr:uid="{00000000-0005-0000-0000-0000899A0000}"/>
    <cellStyle name="PH Number 2 6" xfId="39600" xr:uid="{00000000-0005-0000-0000-00008A9A0000}"/>
    <cellStyle name="PH Number 2 7" xfId="39601" xr:uid="{00000000-0005-0000-0000-00008B9A0000}"/>
    <cellStyle name="PH Number 3" xfId="1859" xr:uid="{00000000-0005-0000-0000-00008C9A0000}"/>
    <cellStyle name="PH Number 3 2" xfId="39602" xr:uid="{00000000-0005-0000-0000-00008D9A0000}"/>
    <cellStyle name="PH Number 3 2 2" xfId="39603" xr:uid="{00000000-0005-0000-0000-00008E9A0000}"/>
    <cellStyle name="PH Number 3 2 3" xfId="39604" xr:uid="{00000000-0005-0000-0000-00008F9A0000}"/>
    <cellStyle name="PH Number 3 2 4" xfId="39605" xr:uid="{00000000-0005-0000-0000-0000909A0000}"/>
    <cellStyle name="PH Number 3 3" xfId="39606" xr:uid="{00000000-0005-0000-0000-0000919A0000}"/>
    <cellStyle name="PH Number 3 3 2" xfId="39607" xr:uid="{00000000-0005-0000-0000-0000929A0000}"/>
    <cellStyle name="PH Number 3 3 3" xfId="39608" xr:uid="{00000000-0005-0000-0000-0000939A0000}"/>
    <cellStyle name="PH Number 3 3 4" xfId="39609" xr:uid="{00000000-0005-0000-0000-0000949A0000}"/>
    <cellStyle name="PH Number 3 4" xfId="39610" xr:uid="{00000000-0005-0000-0000-0000959A0000}"/>
    <cellStyle name="PH Number 3 5" xfId="39611" xr:uid="{00000000-0005-0000-0000-0000969A0000}"/>
    <cellStyle name="PH Number 3 6" xfId="39612" xr:uid="{00000000-0005-0000-0000-0000979A0000}"/>
    <cellStyle name="PH Number 3 7" xfId="39613" xr:uid="{00000000-0005-0000-0000-0000989A0000}"/>
    <cellStyle name="PH Number 4" xfId="1860" xr:uid="{00000000-0005-0000-0000-0000999A0000}"/>
    <cellStyle name="PH Number 4 2" xfId="39614" xr:uid="{00000000-0005-0000-0000-00009A9A0000}"/>
    <cellStyle name="PH Number 4 3" xfId="39615" xr:uid="{00000000-0005-0000-0000-00009B9A0000}"/>
    <cellStyle name="PH Number 4 4" xfId="39616" xr:uid="{00000000-0005-0000-0000-00009C9A0000}"/>
    <cellStyle name="PH Number 4 5" xfId="39617" xr:uid="{00000000-0005-0000-0000-00009D9A0000}"/>
    <cellStyle name="PH Number 5" xfId="1861" xr:uid="{00000000-0005-0000-0000-00009E9A0000}"/>
    <cellStyle name="PH Number 5 2" xfId="39618" xr:uid="{00000000-0005-0000-0000-00009F9A0000}"/>
    <cellStyle name="PH Number 5 3" xfId="39619" xr:uid="{00000000-0005-0000-0000-0000A09A0000}"/>
    <cellStyle name="PH Number 5 4" xfId="39620" xr:uid="{00000000-0005-0000-0000-0000A19A0000}"/>
    <cellStyle name="PH Number 6" xfId="39621" xr:uid="{00000000-0005-0000-0000-0000A29A0000}"/>
    <cellStyle name="PH Number 7" xfId="39622" xr:uid="{00000000-0005-0000-0000-0000A39A0000}"/>
    <cellStyle name="PH Number 8" xfId="39623" xr:uid="{00000000-0005-0000-0000-0000A49A0000}"/>
    <cellStyle name="PH Number 9" xfId="39624" xr:uid="{00000000-0005-0000-0000-0000A59A0000}"/>
    <cellStyle name="PH Number_Age_Gender" xfId="39625" xr:uid="{00000000-0005-0000-0000-0000A69A0000}"/>
    <cellStyle name="PrePop Currency (0)" xfId="39626" xr:uid="{00000000-0005-0000-0000-0000A79A0000}"/>
    <cellStyle name="PrePop Currency (2)" xfId="39627" xr:uid="{00000000-0005-0000-0000-0000A89A0000}"/>
    <cellStyle name="PrePop Units (0)" xfId="39628" xr:uid="{00000000-0005-0000-0000-0000A99A0000}"/>
    <cellStyle name="PrePop Units (1)" xfId="39629" xr:uid="{00000000-0005-0000-0000-0000AA9A0000}"/>
    <cellStyle name="PrePop Units (2)" xfId="39630" xr:uid="{00000000-0005-0000-0000-0000AB9A0000}"/>
    <cellStyle name="Product Header" xfId="39631" xr:uid="{00000000-0005-0000-0000-0000AC9A0000}"/>
    <cellStyle name="PSChar" xfId="586" xr:uid="{00000000-0005-0000-0000-0000AD9A0000}"/>
    <cellStyle name="PSChar 2" xfId="1862" xr:uid="{00000000-0005-0000-0000-0000AE9A0000}"/>
    <cellStyle name="PSChar 2 2" xfId="39632" xr:uid="{00000000-0005-0000-0000-0000AF9A0000}"/>
    <cellStyle name="PSChar 2 2 2" xfId="39633" xr:uid="{00000000-0005-0000-0000-0000B09A0000}"/>
    <cellStyle name="PSChar 2 2 2 2" xfId="39634" xr:uid="{00000000-0005-0000-0000-0000B19A0000}"/>
    <cellStyle name="PSChar 2 2 2 3" xfId="39635" xr:uid="{00000000-0005-0000-0000-0000B29A0000}"/>
    <cellStyle name="PSChar 2 2 2 4" xfId="39636" xr:uid="{00000000-0005-0000-0000-0000B39A0000}"/>
    <cellStyle name="PSChar 2 2 3" xfId="39637" xr:uid="{00000000-0005-0000-0000-0000B49A0000}"/>
    <cellStyle name="PSChar 2 2 4" xfId="39638" xr:uid="{00000000-0005-0000-0000-0000B59A0000}"/>
    <cellStyle name="PSChar 2 2 5" xfId="39639" xr:uid="{00000000-0005-0000-0000-0000B69A0000}"/>
    <cellStyle name="PSChar 2 2 6" xfId="39640" xr:uid="{00000000-0005-0000-0000-0000B79A0000}"/>
    <cellStyle name="PSChar 2 3" xfId="39641" xr:uid="{00000000-0005-0000-0000-0000B89A0000}"/>
    <cellStyle name="PSChar 2 3 2" xfId="39642" xr:uid="{00000000-0005-0000-0000-0000B99A0000}"/>
    <cellStyle name="PSChar 2 3 2 2" xfId="39643" xr:uid="{00000000-0005-0000-0000-0000BA9A0000}"/>
    <cellStyle name="PSChar 2 3 3" xfId="39644" xr:uid="{00000000-0005-0000-0000-0000BB9A0000}"/>
    <cellStyle name="PSChar 2 3 4" xfId="39645" xr:uid="{00000000-0005-0000-0000-0000BC9A0000}"/>
    <cellStyle name="PSChar 2 4" xfId="39646" xr:uid="{00000000-0005-0000-0000-0000BD9A0000}"/>
    <cellStyle name="PSChar 2 5" xfId="39647" xr:uid="{00000000-0005-0000-0000-0000BE9A0000}"/>
    <cellStyle name="PSChar 2 6" xfId="39648" xr:uid="{00000000-0005-0000-0000-0000BF9A0000}"/>
    <cellStyle name="PSChar 2 7" xfId="39649" xr:uid="{00000000-0005-0000-0000-0000C09A0000}"/>
    <cellStyle name="PSChar 3" xfId="39650" xr:uid="{00000000-0005-0000-0000-0000C19A0000}"/>
    <cellStyle name="PSChar 3 2" xfId="39651" xr:uid="{00000000-0005-0000-0000-0000C29A0000}"/>
    <cellStyle name="PSChar 3 2 2" xfId="39652" xr:uid="{00000000-0005-0000-0000-0000C39A0000}"/>
    <cellStyle name="PSChar 3 2 3" xfId="39653" xr:uid="{00000000-0005-0000-0000-0000C49A0000}"/>
    <cellStyle name="PSChar 3 2 4" xfId="39654" xr:uid="{00000000-0005-0000-0000-0000C59A0000}"/>
    <cellStyle name="PSChar 3 3" xfId="39655" xr:uid="{00000000-0005-0000-0000-0000C69A0000}"/>
    <cellStyle name="PSChar 3 4" xfId="39656" xr:uid="{00000000-0005-0000-0000-0000C79A0000}"/>
    <cellStyle name="PSChar 3 5" xfId="39657" xr:uid="{00000000-0005-0000-0000-0000C89A0000}"/>
    <cellStyle name="PSChar 3 6" xfId="39658" xr:uid="{00000000-0005-0000-0000-0000C99A0000}"/>
    <cellStyle name="PSChar 4" xfId="39659" xr:uid="{00000000-0005-0000-0000-0000CA9A0000}"/>
    <cellStyle name="PSChar 4 2" xfId="39660" xr:uid="{00000000-0005-0000-0000-0000CB9A0000}"/>
    <cellStyle name="PSChar 4 2 2" xfId="39661" xr:uid="{00000000-0005-0000-0000-0000CC9A0000}"/>
    <cellStyle name="PSChar 4 3" xfId="39662" xr:uid="{00000000-0005-0000-0000-0000CD9A0000}"/>
    <cellStyle name="PSChar 4 4" xfId="39663" xr:uid="{00000000-0005-0000-0000-0000CE9A0000}"/>
    <cellStyle name="PSChar 5" xfId="39664" xr:uid="{00000000-0005-0000-0000-0000CF9A0000}"/>
    <cellStyle name="PSChar 6" xfId="39665" xr:uid="{00000000-0005-0000-0000-0000D09A0000}"/>
    <cellStyle name="PSChar 7" xfId="39666" xr:uid="{00000000-0005-0000-0000-0000D19A0000}"/>
    <cellStyle name="PSChar 8" xfId="39667" xr:uid="{00000000-0005-0000-0000-0000D29A0000}"/>
    <cellStyle name="PSDate" xfId="587" xr:uid="{00000000-0005-0000-0000-0000D39A0000}"/>
    <cellStyle name="PSDate 2" xfId="1863" xr:uid="{00000000-0005-0000-0000-0000D49A0000}"/>
    <cellStyle name="PSDate 2 2" xfId="39668" xr:uid="{00000000-0005-0000-0000-0000D59A0000}"/>
    <cellStyle name="PSDate 2 2 2" xfId="39669" xr:uid="{00000000-0005-0000-0000-0000D69A0000}"/>
    <cellStyle name="PSDate 2 2 2 2" xfId="39670" xr:uid="{00000000-0005-0000-0000-0000D79A0000}"/>
    <cellStyle name="PSDate 2 2 2 3" xfId="39671" xr:uid="{00000000-0005-0000-0000-0000D89A0000}"/>
    <cellStyle name="PSDate 2 2 2 4" xfId="39672" xr:uid="{00000000-0005-0000-0000-0000D99A0000}"/>
    <cellStyle name="PSDate 2 2 3" xfId="39673" xr:uid="{00000000-0005-0000-0000-0000DA9A0000}"/>
    <cellStyle name="PSDate 2 2 4" xfId="39674" xr:uid="{00000000-0005-0000-0000-0000DB9A0000}"/>
    <cellStyle name="PSDate 2 2 5" xfId="39675" xr:uid="{00000000-0005-0000-0000-0000DC9A0000}"/>
    <cellStyle name="PSDate 2 2 6" xfId="39676" xr:uid="{00000000-0005-0000-0000-0000DD9A0000}"/>
    <cellStyle name="PSDate 2 3" xfId="39677" xr:uid="{00000000-0005-0000-0000-0000DE9A0000}"/>
    <cellStyle name="PSDate 2 3 2" xfId="39678" xr:uid="{00000000-0005-0000-0000-0000DF9A0000}"/>
    <cellStyle name="PSDate 2 3 2 2" xfId="39679" xr:uid="{00000000-0005-0000-0000-0000E09A0000}"/>
    <cellStyle name="PSDate 2 3 3" xfId="39680" xr:uid="{00000000-0005-0000-0000-0000E19A0000}"/>
    <cellStyle name="PSDate 2 3 4" xfId="39681" xr:uid="{00000000-0005-0000-0000-0000E29A0000}"/>
    <cellStyle name="PSDate 2 4" xfId="39682" xr:uid="{00000000-0005-0000-0000-0000E39A0000}"/>
    <cellStyle name="PSDate 2 5" xfId="39683" xr:uid="{00000000-0005-0000-0000-0000E49A0000}"/>
    <cellStyle name="PSDate 2 6" xfId="39684" xr:uid="{00000000-0005-0000-0000-0000E59A0000}"/>
    <cellStyle name="PSDate 2 7" xfId="39685" xr:uid="{00000000-0005-0000-0000-0000E69A0000}"/>
    <cellStyle name="PSDate 3" xfId="39686" xr:uid="{00000000-0005-0000-0000-0000E79A0000}"/>
    <cellStyle name="PSDate 3 2" xfId="39687" xr:uid="{00000000-0005-0000-0000-0000E89A0000}"/>
    <cellStyle name="PSDate 3 2 2" xfId="39688" xr:uid="{00000000-0005-0000-0000-0000E99A0000}"/>
    <cellStyle name="PSDate 3 2 3" xfId="39689" xr:uid="{00000000-0005-0000-0000-0000EA9A0000}"/>
    <cellStyle name="PSDate 3 2 4" xfId="39690" xr:uid="{00000000-0005-0000-0000-0000EB9A0000}"/>
    <cellStyle name="PSDate 3 3" xfId="39691" xr:uid="{00000000-0005-0000-0000-0000EC9A0000}"/>
    <cellStyle name="PSDate 3 4" xfId="39692" xr:uid="{00000000-0005-0000-0000-0000ED9A0000}"/>
    <cellStyle name="PSDate 3 5" xfId="39693" xr:uid="{00000000-0005-0000-0000-0000EE9A0000}"/>
    <cellStyle name="PSDate 3 6" xfId="39694" xr:uid="{00000000-0005-0000-0000-0000EF9A0000}"/>
    <cellStyle name="PSDate 4" xfId="39695" xr:uid="{00000000-0005-0000-0000-0000F09A0000}"/>
    <cellStyle name="PSDate 4 2" xfId="39696" xr:uid="{00000000-0005-0000-0000-0000F19A0000}"/>
    <cellStyle name="PSDate 4 2 2" xfId="39697" xr:uid="{00000000-0005-0000-0000-0000F29A0000}"/>
    <cellStyle name="PSDate 4 3" xfId="39698" xr:uid="{00000000-0005-0000-0000-0000F39A0000}"/>
    <cellStyle name="PSDate 4 4" xfId="39699" xr:uid="{00000000-0005-0000-0000-0000F49A0000}"/>
    <cellStyle name="PSDate 5" xfId="39700" xr:uid="{00000000-0005-0000-0000-0000F59A0000}"/>
    <cellStyle name="PSDate 6" xfId="39701" xr:uid="{00000000-0005-0000-0000-0000F69A0000}"/>
    <cellStyle name="PSDate 7" xfId="39702" xr:uid="{00000000-0005-0000-0000-0000F79A0000}"/>
    <cellStyle name="PSDate 8" xfId="39703" xr:uid="{00000000-0005-0000-0000-0000F89A0000}"/>
    <cellStyle name="PSDec" xfId="588" xr:uid="{00000000-0005-0000-0000-0000F99A0000}"/>
    <cellStyle name="PSDec 2" xfId="1864" xr:uid="{00000000-0005-0000-0000-0000FA9A0000}"/>
    <cellStyle name="PSDec 2 2" xfId="39704" xr:uid="{00000000-0005-0000-0000-0000FB9A0000}"/>
    <cellStyle name="PSDec 2 2 2" xfId="39705" xr:uid="{00000000-0005-0000-0000-0000FC9A0000}"/>
    <cellStyle name="PSDec 2 2 2 2" xfId="39706" xr:uid="{00000000-0005-0000-0000-0000FD9A0000}"/>
    <cellStyle name="PSDec 2 2 2 3" xfId="39707" xr:uid="{00000000-0005-0000-0000-0000FE9A0000}"/>
    <cellStyle name="PSDec 2 2 2 4" xfId="39708" xr:uid="{00000000-0005-0000-0000-0000FF9A0000}"/>
    <cellStyle name="PSDec 2 2 3" xfId="39709" xr:uid="{00000000-0005-0000-0000-0000009B0000}"/>
    <cellStyle name="PSDec 2 2 4" xfId="39710" xr:uid="{00000000-0005-0000-0000-0000019B0000}"/>
    <cellStyle name="PSDec 2 2 5" xfId="39711" xr:uid="{00000000-0005-0000-0000-0000029B0000}"/>
    <cellStyle name="PSDec 2 2 6" xfId="39712" xr:uid="{00000000-0005-0000-0000-0000039B0000}"/>
    <cellStyle name="PSDec 2 3" xfId="39713" xr:uid="{00000000-0005-0000-0000-0000049B0000}"/>
    <cellStyle name="PSDec 2 3 2" xfId="39714" xr:uid="{00000000-0005-0000-0000-0000059B0000}"/>
    <cellStyle name="PSDec 2 3 2 2" xfId="39715" xr:uid="{00000000-0005-0000-0000-0000069B0000}"/>
    <cellStyle name="PSDec 2 3 3" xfId="39716" xr:uid="{00000000-0005-0000-0000-0000079B0000}"/>
    <cellStyle name="PSDec 2 3 4" xfId="39717" xr:uid="{00000000-0005-0000-0000-0000089B0000}"/>
    <cellStyle name="PSDec 2 4" xfId="39718" xr:uid="{00000000-0005-0000-0000-0000099B0000}"/>
    <cellStyle name="PSDec 2 5" xfId="39719" xr:uid="{00000000-0005-0000-0000-00000A9B0000}"/>
    <cellStyle name="PSDec 2 6" xfId="39720" xr:uid="{00000000-0005-0000-0000-00000B9B0000}"/>
    <cellStyle name="PSDec 2 7" xfId="39721" xr:uid="{00000000-0005-0000-0000-00000C9B0000}"/>
    <cellStyle name="PSDec 3" xfId="39722" xr:uid="{00000000-0005-0000-0000-00000D9B0000}"/>
    <cellStyle name="PSDec 3 2" xfId="39723" xr:uid="{00000000-0005-0000-0000-00000E9B0000}"/>
    <cellStyle name="PSDec 3 2 2" xfId="39724" xr:uid="{00000000-0005-0000-0000-00000F9B0000}"/>
    <cellStyle name="PSDec 3 2 3" xfId="39725" xr:uid="{00000000-0005-0000-0000-0000109B0000}"/>
    <cellStyle name="PSDec 3 2 4" xfId="39726" xr:uid="{00000000-0005-0000-0000-0000119B0000}"/>
    <cellStyle name="PSDec 3 3" xfId="39727" xr:uid="{00000000-0005-0000-0000-0000129B0000}"/>
    <cellStyle name="PSDec 3 4" xfId="39728" xr:uid="{00000000-0005-0000-0000-0000139B0000}"/>
    <cellStyle name="PSDec 3 5" xfId="39729" xr:uid="{00000000-0005-0000-0000-0000149B0000}"/>
    <cellStyle name="PSDec 3 6" xfId="39730" xr:uid="{00000000-0005-0000-0000-0000159B0000}"/>
    <cellStyle name="PSDec 4" xfId="39731" xr:uid="{00000000-0005-0000-0000-0000169B0000}"/>
    <cellStyle name="PSDec 4 2" xfId="39732" xr:uid="{00000000-0005-0000-0000-0000179B0000}"/>
    <cellStyle name="PSDec 4 2 2" xfId="39733" xr:uid="{00000000-0005-0000-0000-0000189B0000}"/>
    <cellStyle name="PSDec 4 3" xfId="39734" xr:uid="{00000000-0005-0000-0000-0000199B0000}"/>
    <cellStyle name="PSDec 4 4" xfId="39735" xr:uid="{00000000-0005-0000-0000-00001A9B0000}"/>
    <cellStyle name="PSDec 5" xfId="39736" xr:uid="{00000000-0005-0000-0000-00001B9B0000}"/>
    <cellStyle name="PSDec 6" xfId="39737" xr:uid="{00000000-0005-0000-0000-00001C9B0000}"/>
    <cellStyle name="PSDec 7" xfId="39738" xr:uid="{00000000-0005-0000-0000-00001D9B0000}"/>
    <cellStyle name="PSDec 8" xfId="39739" xr:uid="{00000000-0005-0000-0000-00001E9B0000}"/>
    <cellStyle name="PSHeading" xfId="589" xr:uid="{00000000-0005-0000-0000-00001F9B0000}"/>
    <cellStyle name="PSHeading 10" xfId="39740" xr:uid="{00000000-0005-0000-0000-0000209B0000}"/>
    <cellStyle name="PSHeading 2" xfId="1865" xr:uid="{00000000-0005-0000-0000-0000219B0000}"/>
    <cellStyle name="PSHeading 2 2" xfId="39741" xr:uid="{00000000-0005-0000-0000-0000229B0000}"/>
    <cellStyle name="PSHeading 2 2 2" xfId="39742" xr:uid="{00000000-0005-0000-0000-0000239B0000}"/>
    <cellStyle name="PSHeading 2 2 3" xfId="39743" xr:uid="{00000000-0005-0000-0000-0000249B0000}"/>
    <cellStyle name="PSHeading 2 2 4" xfId="39744" xr:uid="{00000000-0005-0000-0000-0000259B0000}"/>
    <cellStyle name="PSHeading 2 3" xfId="39745" xr:uid="{00000000-0005-0000-0000-0000269B0000}"/>
    <cellStyle name="PSHeading 2 3 2" xfId="39746" xr:uid="{00000000-0005-0000-0000-0000279B0000}"/>
    <cellStyle name="PSHeading 2 3 3" xfId="39747" xr:uid="{00000000-0005-0000-0000-0000289B0000}"/>
    <cellStyle name="PSHeading 2 3 4" xfId="39748" xr:uid="{00000000-0005-0000-0000-0000299B0000}"/>
    <cellStyle name="PSHeading 2 4" xfId="39749" xr:uid="{00000000-0005-0000-0000-00002A9B0000}"/>
    <cellStyle name="PSHeading 2 5" xfId="39750" xr:uid="{00000000-0005-0000-0000-00002B9B0000}"/>
    <cellStyle name="PSHeading 2 6" xfId="39751" xr:uid="{00000000-0005-0000-0000-00002C9B0000}"/>
    <cellStyle name="PSHeading 2 7" xfId="39752" xr:uid="{00000000-0005-0000-0000-00002D9B0000}"/>
    <cellStyle name="PSHeading 2_Age_Gender" xfId="39753" xr:uid="{00000000-0005-0000-0000-00002E9B0000}"/>
    <cellStyle name="PSHeading 3" xfId="39754" xr:uid="{00000000-0005-0000-0000-00002F9B0000}"/>
    <cellStyle name="PSHeading 3 2" xfId="39755" xr:uid="{00000000-0005-0000-0000-0000309B0000}"/>
    <cellStyle name="PSHeading 3 2 2" xfId="39756" xr:uid="{00000000-0005-0000-0000-0000319B0000}"/>
    <cellStyle name="PSHeading 3 2 3" xfId="39757" xr:uid="{00000000-0005-0000-0000-0000329B0000}"/>
    <cellStyle name="PSHeading 3 2 4" xfId="39758" xr:uid="{00000000-0005-0000-0000-0000339B0000}"/>
    <cellStyle name="PSHeading 3 3" xfId="39759" xr:uid="{00000000-0005-0000-0000-0000349B0000}"/>
    <cellStyle name="PSHeading 3 4" xfId="39760" xr:uid="{00000000-0005-0000-0000-0000359B0000}"/>
    <cellStyle name="PSHeading 3 5" xfId="39761" xr:uid="{00000000-0005-0000-0000-0000369B0000}"/>
    <cellStyle name="PSHeading 3 6" xfId="39762" xr:uid="{00000000-0005-0000-0000-0000379B0000}"/>
    <cellStyle name="PSHeading 4" xfId="39763" xr:uid="{00000000-0005-0000-0000-0000389B0000}"/>
    <cellStyle name="PSHeading 4 2" xfId="39764" xr:uid="{00000000-0005-0000-0000-0000399B0000}"/>
    <cellStyle name="PSHeading 4 3" xfId="39765" xr:uid="{00000000-0005-0000-0000-00003A9B0000}"/>
    <cellStyle name="PSHeading 4 4" xfId="39766" xr:uid="{00000000-0005-0000-0000-00003B9B0000}"/>
    <cellStyle name="PSHeading 5" xfId="39767" xr:uid="{00000000-0005-0000-0000-00003C9B0000}"/>
    <cellStyle name="PSHeading 5 2" xfId="39768" xr:uid="{00000000-0005-0000-0000-00003D9B0000}"/>
    <cellStyle name="PSHeading 5 2 2" xfId="39769" xr:uid="{00000000-0005-0000-0000-00003E9B0000}"/>
    <cellStyle name="PSHeading 5 3" xfId="39770" xr:uid="{00000000-0005-0000-0000-00003F9B0000}"/>
    <cellStyle name="PSHeading 5 4" xfId="39771" xr:uid="{00000000-0005-0000-0000-0000409B0000}"/>
    <cellStyle name="PSHeading 6" xfId="39772" xr:uid="{00000000-0005-0000-0000-0000419B0000}"/>
    <cellStyle name="PSHeading 7" xfId="39773" xr:uid="{00000000-0005-0000-0000-0000429B0000}"/>
    <cellStyle name="PSHeading 8" xfId="39774" xr:uid="{00000000-0005-0000-0000-0000439B0000}"/>
    <cellStyle name="PSHeading 9" xfId="39775" xr:uid="{00000000-0005-0000-0000-0000449B0000}"/>
    <cellStyle name="PSInt" xfId="590" xr:uid="{00000000-0005-0000-0000-0000459B0000}"/>
    <cellStyle name="PSInt 2" xfId="1866" xr:uid="{00000000-0005-0000-0000-0000469B0000}"/>
    <cellStyle name="PSInt 2 2" xfId="39776" xr:uid="{00000000-0005-0000-0000-0000479B0000}"/>
    <cellStyle name="PSInt 2 2 2" xfId="39777" xr:uid="{00000000-0005-0000-0000-0000489B0000}"/>
    <cellStyle name="PSInt 2 2 2 2" xfId="39778" xr:uid="{00000000-0005-0000-0000-0000499B0000}"/>
    <cellStyle name="PSInt 2 2 2 3" xfId="39779" xr:uid="{00000000-0005-0000-0000-00004A9B0000}"/>
    <cellStyle name="PSInt 2 2 2 4" xfId="39780" xr:uid="{00000000-0005-0000-0000-00004B9B0000}"/>
    <cellStyle name="PSInt 2 2 3" xfId="39781" xr:uid="{00000000-0005-0000-0000-00004C9B0000}"/>
    <cellStyle name="PSInt 2 2 4" xfId="39782" xr:uid="{00000000-0005-0000-0000-00004D9B0000}"/>
    <cellStyle name="PSInt 2 2 5" xfId="39783" xr:uid="{00000000-0005-0000-0000-00004E9B0000}"/>
    <cellStyle name="PSInt 2 2 6" xfId="39784" xr:uid="{00000000-0005-0000-0000-00004F9B0000}"/>
    <cellStyle name="PSInt 2 3" xfId="39785" xr:uid="{00000000-0005-0000-0000-0000509B0000}"/>
    <cellStyle name="PSInt 2 3 2" xfId="39786" xr:uid="{00000000-0005-0000-0000-0000519B0000}"/>
    <cellStyle name="PSInt 2 3 2 2" xfId="39787" xr:uid="{00000000-0005-0000-0000-0000529B0000}"/>
    <cellStyle name="PSInt 2 3 3" xfId="39788" xr:uid="{00000000-0005-0000-0000-0000539B0000}"/>
    <cellStyle name="PSInt 2 3 4" xfId="39789" xr:uid="{00000000-0005-0000-0000-0000549B0000}"/>
    <cellStyle name="PSInt 2 4" xfId="39790" xr:uid="{00000000-0005-0000-0000-0000559B0000}"/>
    <cellStyle name="PSInt 2 5" xfId="39791" xr:uid="{00000000-0005-0000-0000-0000569B0000}"/>
    <cellStyle name="PSInt 2 6" xfId="39792" xr:uid="{00000000-0005-0000-0000-0000579B0000}"/>
    <cellStyle name="PSInt 2 7" xfId="39793" xr:uid="{00000000-0005-0000-0000-0000589B0000}"/>
    <cellStyle name="PSInt 3" xfId="39794" xr:uid="{00000000-0005-0000-0000-0000599B0000}"/>
    <cellStyle name="PSInt 3 2" xfId="39795" xr:uid="{00000000-0005-0000-0000-00005A9B0000}"/>
    <cellStyle name="PSInt 3 2 2" xfId="39796" xr:uid="{00000000-0005-0000-0000-00005B9B0000}"/>
    <cellStyle name="PSInt 3 2 3" xfId="39797" xr:uid="{00000000-0005-0000-0000-00005C9B0000}"/>
    <cellStyle name="PSInt 3 2 4" xfId="39798" xr:uid="{00000000-0005-0000-0000-00005D9B0000}"/>
    <cellStyle name="PSInt 3 3" xfId="39799" xr:uid="{00000000-0005-0000-0000-00005E9B0000}"/>
    <cellStyle name="PSInt 3 4" xfId="39800" xr:uid="{00000000-0005-0000-0000-00005F9B0000}"/>
    <cellStyle name="PSInt 3 5" xfId="39801" xr:uid="{00000000-0005-0000-0000-0000609B0000}"/>
    <cellStyle name="PSInt 3 6" xfId="39802" xr:uid="{00000000-0005-0000-0000-0000619B0000}"/>
    <cellStyle name="PSInt 4" xfId="39803" xr:uid="{00000000-0005-0000-0000-0000629B0000}"/>
    <cellStyle name="PSInt 4 2" xfId="39804" xr:uid="{00000000-0005-0000-0000-0000639B0000}"/>
    <cellStyle name="PSInt 4 2 2" xfId="39805" xr:uid="{00000000-0005-0000-0000-0000649B0000}"/>
    <cellStyle name="PSInt 4 3" xfId="39806" xr:uid="{00000000-0005-0000-0000-0000659B0000}"/>
    <cellStyle name="PSInt 4 4" xfId="39807" xr:uid="{00000000-0005-0000-0000-0000669B0000}"/>
    <cellStyle name="PSInt 5" xfId="39808" xr:uid="{00000000-0005-0000-0000-0000679B0000}"/>
    <cellStyle name="PSInt 6" xfId="39809" xr:uid="{00000000-0005-0000-0000-0000689B0000}"/>
    <cellStyle name="PSInt 7" xfId="39810" xr:uid="{00000000-0005-0000-0000-0000699B0000}"/>
    <cellStyle name="PSInt 8" xfId="39811" xr:uid="{00000000-0005-0000-0000-00006A9B0000}"/>
    <cellStyle name="PSSpacer" xfId="591" xr:uid="{00000000-0005-0000-0000-00006B9B0000}"/>
    <cellStyle name="PSSpacer 2" xfId="1867" xr:uid="{00000000-0005-0000-0000-00006C9B0000}"/>
    <cellStyle name="PSSpacer 2 2" xfId="39812" xr:uid="{00000000-0005-0000-0000-00006D9B0000}"/>
    <cellStyle name="PSSpacer 2 2 2" xfId="39813" xr:uid="{00000000-0005-0000-0000-00006E9B0000}"/>
    <cellStyle name="PSSpacer 2 2 2 2" xfId="39814" xr:uid="{00000000-0005-0000-0000-00006F9B0000}"/>
    <cellStyle name="PSSpacer 2 2 2 3" xfId="39815" xr:uid="{00000000-0005-0000-0000-0000709B0000}"/>
    <cellStyle name="PSSpacer 2 2 2 4" xfId="39816" xr:uid="{00000000-0005-0000-0000-0000719B0000}"/>
    <cellStyle name="PSSpacer 2 2 3" xfId="39817" xr:uid="{00000000-0005-0000-0000-0000729B0000}"/>
    <cellStyle name="PSSpacer 2 2 4" xfId="39818" xr:uid="{00000000-0005-0000-0000-0000739B0000}"/>
    <cellStyle name="PSSpacer 2 2 5" xfId="39819" xr:uid="{00000000-0005-0000-0000-0000749B0000}"/>
    <cellStyle name="PSSpacer 2 2 6" xfId="39820" xr:uid="{00000000-0005-0000-0000-0000759B0000}"/>
    <cellStyle name="PSSpacer 2 3" xfId="39821" xr:uid="{00000000-0005-0000-0000-0000769B0000}"/>
    <cellStyle name="PSSpacer 2 3 2" xfId="39822" xr:uid="{00000000-0005-0000-0000-0000779B0000}"/>
    <cellStyle name="PSSpacer 2 3 2 2" xfId="39823" xr:uid="{00000000-0005-0000-0000-0000789B0000}"/>
    <cellStyle name="PSSpacer 2 3 3" xfId="39824" xr:uid="{00000000-0005-0000-0000-0000799B0000}"/>
    <cellStyle name="PSSpacer 2 3 4" xfId="39825" xr:uid="{00000000-0005-0000-0000-00007A9B0000}"/>
    <cellStyle name="PSSpacer 2 4" xfId="39826" xr:uid="{00000000-0005-0000-0000-00007B9B0000}"/>
    <cellStyle name="PSSpacer 2 5" xfId="39827" xr:uid="{00000000-0005-0000-0000-00007C9B0000}"/>
    <cellStyle name="PSSpacer 2 6" xfId="39828" xr:uid="{00000000-0005-0000-0000-00007D9B0000}"/>
    <cellStyle name="PSSpacer 2 7" xfId="39829" xr:uid="{00000000-0005-0000-0000-00007E9B0000}"/>
    <cellStyle name="PSSpacer 3" xfId="39830" xr:uid="{00000000-0005-0000-0000-00007F9B0000}"/>
    <cellStyle name="PSSpacer 3 2" xfId="39831" xr:uid="{00000000-0005-0000-0000-0000809B0000}"/>
    <cellStyle name="PSSpacer 3 2 2" xfId="39832" xr:uid="{00000000-0005-0000-0000-0000819B0000}"/>
    <cellStyle name="PSSpacer 3 2 3" xfId="39833" xr:uid="{00000000-0005-0000-0000-0000829B0000}"/>
    <cellStyle name="PSSpacer 3 2 4" xfId="39834" xr:uid="{00000000-0005-0000-0000-0000839B0000}"/>
    <cellStyle name="PSSpacer 3 3" xfId="39835" xr:uid="{00000000-0005-0000-0000-0000849B0000}"/>
    <cellStyle name="PSSpacer 3 4" xfId="39836" xr:uid="{00000000-0005-0000-0000-0000859B0000}"/>
    <cellStyle name="PSSpacer 3 5" xfId="39837" xr:uid="{00000000-0005-0000-0000-0000869B0000}"/>
    <cellStyle name="PSSpacer 3 6" xfId="39838" xr:uid="{00000000-0005-0000-0000-0000879B0000}"/>
    <cellStyle name="PSSpacer 4" xfId="39839" xr:uid="{00000000-0005-0000-0000-0000889B0000}"/>
    <cellStyle name="PSSpacer 4 2" xfId="39840" xr:uid="{00000000-0005-0000-0000-0000899B0000}"/>
    <cellStyle name="PSSpacer 4 2 2" xfId="39841" xr:uid="{00000000-0005-0000-0000-00008A9B0000}"/>
    <cellStyle name="PSSpacer 4 3" xfId="39842" xr:uid="{00000000-0005-0000-0000-00008B9B0000}"/>
    <cellStyle name="PSSpacer 4 4" xfId="39843" xr:uid="{00000000-0005-0000-0000-00008C9B0000}"/>
    <cellStyle name="PSSpacer 5" xfId="39844" xr:uid="{00000000-0005-0000-0000-00008D9B0000}"/>
    <cellStyle name="PSSpacer 6" xfId="39845" xr:uid="{00000000-0005-0000-0000-00008E9B0000}"/>
    <cellStyle name="PSSpacer 7" xfId="39846" xr:uid="{00000000-0005-0000-0000-00008F9B0000}"/>
    <cellStyle name="PSSpacer 8" xfId="39847" xr:uid="{00000000-0005-0000-0000-0000909B0000}"/>
    <cellStyle name="Pull Quotes" xfId="592" xr:uid="{00000000-0005-0000-0000-0000919B0000}"/>
    <cellStyle name="Pull Quotes 2" xfId="1868" xr:uid="{00000000-0005-0000-0000-0000929B0000}"/>
    <cellStyle name="Pull Quotes 2 2" xfId="39848" xr:uid="{00000000-0005-0000-0000-0000939B0000}"/>
    <cellStyle name="Pull Quotes 2 3" xfId="39849" xr:uid="{00000000-0005-0000-0000-0000949B0000}"/>
    <cellStyle name="Pull Quotes 2 4" xfId="39850" xr:uid="{00000000-0005-0000-0000-0000959B0000}"/>
    <cellStyle name="Pull Quotes 2 5" xfId="39851" xr:uid="{00000000-0005-0000-0000-0000969B0000}"/>
    <cellStyle name="Pull Quotes 3" xfId="1869" xr:uid="{00000000-0005-0000-0000-0000979B0000}"/>
    <cellStyle name="Pull Quotes 3 2" xfId="39852" xr:uid="{00000000-0005-0000-0000-0000989B0000}"/>
    <cellStyle name="Pull Quotes 3 2 2" xfId="39853" xr:uid="{00000000-0005-0000-0000-0000999B0000}"/>
    <cellStyle name="Pull Quotes 3 2 3" xfId="39854" xr:uid="{00000000-0005-0000-0000-00009A9B0000}"/>
    <cellStyle name="Pull Quotes 3 2 4" xfId="39855" xr:uid="{00000000-0005-0000-0000-00009B9B0000}"/>
    <cellStyle name="Pull Quotes 3 3" xfId="39856" xr:uid="{00000000-0005-0000-0000-00009C9B0000}"/>
    <cellStyle name="Pull Quotes 3 3 2" xfId="39857" xr:uid="{00000000-0005-0000-0000-00009D9B0000}"/>
    <cellStyle name="Pull Quotes 3 3 3" xfId="39858" xr:uid="{00000000-0005-0000-0000-00009E9B0000}"/>
    <cellStyle name="Pull Quotes 3 3 4" xfId="39859" xr:uid="{00000000-0005-0000-0000-00009F9B0000}"/>
    <cellStyle name="Pull Quotes 3 4" xfId="39860" xr:uid="{00000000-0005-0000-0000-0000A09B0000}"/>
    <cellStyle name="Pull Quotes 3 5" xfId="39861" xr:uid="{00000000-0005-0000-0000-0000A19B0000}"/>
    <cellStyle name="Pull Quotes 3 6" xfId="39862" xr:uid="{00000000-0005-0000-0000-0000A29B0000}"/>
    <cellStyle name="Pull Quotes 3 7" xfId="39863" xr:uid="{00000000-0005-0000-0000-0000A39B0000}"/>
    <cellStyle name="Pull Quotes 4" xfId="1870" xr:uid="{00000000-0005-0000-0000-0000A49B0000}"/>
    <cellStyle name="Pull Quotes 5" xfId="39864" xr:uid="{00000000-0005-0000-0000-0000A59B0000}"/>
    <cellStyle name="Pull Quotes 6" xfId="39865" xr:uid="{00000000-0005-0000-0000-0000A69B0000}"/>
    <cellStyle name="Pull Quotes 7" xfId="39866" xr:uid="{00000000-0005-0000-0000-0000A79B0000}"/>
    <cellStyle name="Pull Quotes 8" xfId="39867" xr:uid="{00000000-0005-0000-0000-0000A89B0000}"/>
    <cellStyle name="Region" xfId="1871" xr:uid="{00000000-0005-0000-0000-0000A99B0000}"/>
    <cellStyle name="regional" xfId="1872" xr:uid="{00000000-0005-0000-0000-0000AA9B0000}"/>
    <cellStyle name="Reset  - Style7" xfId="39868" xr:uid="{00000000-0005-0000-0000-0000AB9B0000}"/>
    <cellStyle name="Reset - Style7" xfId="39869" xr:uid="{00000000-0005-0000-0000-0000AC9B0000}"/>
    <cellStyle name="results" xfId="39870" xr:uid="{00000000-0005-0000-0000-0000AD9B0000}"/>
    <cellStyle name="RevList" xfId="593" xr:uid="{00000000-0005-0000-0000-0000AE9B0000}"/>
    <cellStyle name="RevList 2" xfId="39871" xr:uid="{00000000-0005-0000-0000-0000AF9B0000}"/>
    <cellStyle name="RevList 3" xfId="39872" xr:uid="{00000000-0005-0000-0000-0000B09B0000}"/>
    <cellStyle name="RevList 4" xfId="39873" xr:uid="{00000000-0005-0000-0000-0000B19B0000}"/>
    <cellStyle name="RevList 5" xfId="39874" xr:uid="{00000000-0005-0000-0000-0000B29B0000}"/>
    <cellStyle name="Short $" xfId="39875" xr:uid="{00000000-0005-0000-0000-0000B39B0000}"/>
    <cellStyle name="Style 1" xfId="1873" xr:uid="{00000000-0005-0000-0000-0000B49B0000}"/>
    <cellStyle name="Style_18" xfId="594" xr:uid="{00000000-0005-0000-0000-0000B59B0000}"/>
    <cellStyle name="subhead" xfId="1874" xr:uid="{00000000-0005-0000-0000-0000B69B0000}"/>
    <cellStyle name="Subtotal" xfId="595" xr:uid="{00000000-0005-0000-0000-0000B79B0000}"/>
    <cellStyle name="Subtotal 2" xfId="39876" xr:uid="{00000000-0005-0000-0000-0000B89B0000}"/>
    <cellStyle name="Subtotal 3" xfId="39877" xr:uid="{00000000-0005-0000-0000-0000B99B0000}"/>
    <cellStyle name="Subtotal 4" xfId="39878" xr:uid="{00000000-0005-0000-0000-0000BA9B0000}"/>
    <cellStyle name="Subtotal 5" xfId="39879" xr:uid="{00000000-0005-0000-0000-0000BB9B0000}"/>
    <cellStyle name="TABLE" xfId="39880" xr:uid="{00000000-0005-0000-0000-0000BC9B0000}"/>
    <cellStyle name="Table  - Style6" xfId="39881" xr:uid="{00000000-0005-0000-0000-0000BD9B0000}"/>
    <cellStyle name="Table - Style6" xfId="39882" xr:uid="{00000000-0005-0000-0000-0000BE9B0000}"/>
    <cellStyle name="Text" xfId="596" xr:uid="{00000000-0005-0000-0000-0000BF9B0000}"/>
    <cellStyle name="Text 2" xfId="597" xr:uid="{00000000-0005-0000-0000-0000C09B0000}"/>
    <cellStyle name="Text 2 2" xfId="39883" xr:uid="{00000000-0005-0000-0000-0000C19B0000}"/>
    <cellStyle name="Text 2 3" xfId="39884" xr:uid="{00000000-0005-0000-0000-0000C29B0000}"/>
    <cellStyle name="Text 2 4" xfId="39885" xr:uid="{00000000-0005-0000-0000-0000C39B0000}"/>
    <cellStyle name="Text 2 5" xfId="39886" xr:uid="{00000000-0005-0000-0000-0000C49B0000}"/>
    <cellStyle name="Text 3" xfId="1875" xr:uid="{00000000-0005-0000-0000-0000C59B0000}"/>
    <cellStyle name="Text 4" xfId="39887" xr:uid="{00000000-0005-0000-0000-0000C69B0000}"/>
    <cellStyle name="Text 5" xfId="39888" xr:uid="{00000000-0005-0000-0000-0000C79B0000}"/>
    <cellStyle name="Text 6" xfId="39889" xr:uid="{00000000-0005-0000-0000-0000C89B0000}"/>
    <cellStyle name="Text Indent A" xfId="39890" xr:uid="{00000000-0005-0000-0000-0000C99B0000}"/>
    <cellStyle name="Text Indent B" xfId="39891" xr:uid="{00000000-0005-0000-0000-0000CA9B0000}"/>
    <cellStyle name="Text Indent C" xfId="39892" xr:uid="{00000000-0005-0000-0000-0000CB9B0000}"/>
    <cellStyle name="TIN" xfId="39893" xr:uid="{00000000-0005-0000-0000-0000CC9B0000}"/>
    <cellStyle name="TIN 2" xfId="39894" xr:uid="{00000000-0005-0000-0000-0000CD9B0000}"/>
    <cellStyle name="Title  - Style1" xfId="39895" xr:uid="{00000000-0005-0000-0000-0000CE9B0000}"/>
    <cellStyle name="Title - Style1" xfId="39896" xr:uid="{00000000-0005-0000-0000-0000CF9B0000}"/>
    <cellStyle name="Title 2" xfId="1876" xr:uid="{00000000-0005-0000-0000-0000D09B0000}"/>
    <cellStyle name="Title 2 2" xfId="39897" xr:uid="{00000000-0005-0000-0000-0000D19B0000}"/>
    <cellStyle name="Title 3" xfId="39898" xr:uid="{00000000-0005-0000-0000-0000D29B0000}"/>
    <cellStyle name="Title 3 2" xfId="39899" xr:uid="{00000000-0005-0000-0000-0000D39B0000}"/>
    <cellStyle name="Titles" xfId="598" xr:uid="{00000000-0005-0000-0000-0000D49B0000}"/>
    <cellStyle name="Titles 2" xfId="1877" xr:uid="{00000000-0005-0000-0000-0000D59B0000}"/>
    <cellStyle name="Titles 2 2" xfId="39900" xr:uid="{00000000-0005-0000-0000-0000D69B0000}"/>
    <cellStyle name="Titles 2 3" xfId="39901" xr:uid="{00000000-0005-0000-0000-0000D79B0000}"/>
    <cellStyle name="Titles 2 4" xfId="39902" xr:uid="{00000000-0005-0000-0000-0000D89B0000}"/>
    <cellStyle name="Titles 2 5" xfId="39903" xr:uid="{00000000-0005-0000-0000-0000D99B0000}"/>
    <cellStyle name="Titles 3" xfId="1878" xr:uid="{00000000-0005-0000-0000-0000DA9B0000}"/>
    <cellStyle name="Titles 3 2" xfId="39904" xr:uid="{00000000-0005-0000-0000-0000DB9B0000}"/>
    <cellStyle name="Titles 3 2 2" xfId="39905" xr:uid="{00000000-0005-0000-0000-0000DC9B0000}"/>
    <cellStyle name="Titles 3 2 3" xfId="39906" xr:uid="{00000000-0005-0000-0000-0000DD9B0000}"/>
    <cellStyle name="Titles 3 2 4" xfId="39907" xr:uid="{00000000-0005-0000-0000-0000DE9B0000}"/>
    <cellStyle name="Titles 3 3" xfId="39908" xr:uid="{00000000-0005-0000-0000-0000DF9B0000}"/>
    <cellStyle name="Titles 3 3 2" xfId="39909" xr:uid="{00000000-0005-0000-0000-0000E09B0000}"/>
    <cellStyle name="Titles 3 3 3" xfId="39910" xr:uid="{00000000-0005-0000-0000-0000E19B0000}"/>
    <cellStyle name="Titles 3 3 4" xfId="39911" xr:uid="{00000000-0005-0000-0000-0000E29B0000}"/>
    <cellStyle name="Titles 3 4" xfId="39912" xr:uid="{00000000-0005-0000-0000-0000E39B0000}"/>
    <cellStyle name="Titles 3 5" xfId="39913" xr:uid="{00000000-0005-0000-0000-0000E49B0000}"/>
    <cellStyle name="Titles 3 6" xfId="39914" xr:uid="{00000000-0005-0000-0000-0000E59B0000}"/>
    <cellStyle name="Titles 3 7" xfId="39915" xr:uid="{00000000-0005-0000-0000-0000E69B0000}"/>
    <cellStyle name="Titles 4" xfId="1879" xr:uid="{00000000-0005-0000-0000-0000E79B0000}"/>
    <cellStyle name="Titles 5" xfId="39916" xr:uid="{00000000-0005-0000-0000-0000E89B0000}"/>
    <cellStyle name="Titles 6" xfId="39917" xr:uid="{00000000-0005-0000-0000-0000E99B0000}"/>
    <cellStyle name="Titles 7" xfId="39918" xr:uid="{00000000-0005-0000-0000-0000EA9B0000}"/>
    <cellStyle name="Titles 8" xfId="39919" xr:uid="{00000000-0005-0000-0000-0000EB9B0000}"/>
    <cellStyle name="Total 2" xfId="599" xr:uid="{00000000-0005-0000-0000-0000EC9B0000}"/>
    <cellStyle name="Total 2 2" xfId="1880" xr:uid="{00000000-0005-0000-0000-0000ED9B0000}"/>
    <cellStyle name="Total 2 3" xfId="1881" xr:uid="{00000000-0005-0000-0000-0000EE9B0000}"/>
    <cellStyle name="Total 2 4" xfId="39920" xr:uid="{00000000-0005-0000-0000-0000EF9B0000}"/>
    <cellStyle name="Total 3" xfId="1882" xr:uid="{00000000-0005-0000-0000-0000F09B0000}"/>
    <cellStyle name="Total 3 2" xfId="39921" xr:uid="{00000000-0005-0000-0000-0000F19B0000}"/>
    <cellStyle name="Total 4" xfId="39922" xr:uid="{00000000-0005-0000-0000-0000F29B0000}"/>
    <cellStyle name="TotCo - Style5" xfId="39923" xr:uid="{00000000-0005-0000-0000-0000F39B0000}"/>
    <cellStyle name="TotCol - Style5" xfId="39924" xr:uid="{00000000-0005-0000-0000-0000F49B0000}"/>
    <cellStyle name="TotRo - Style4" xfId="39925" xr:uid="{00000000-0005-0000-0000-0000F59B0000}"/>
    <cellStyle name="TotRow - Style4" xfId="39926" xr:uid="{00000000-0005-0000-0000-0000F69B0000}"/>
    <cellStyle name="Warning Text 2" xfId="600" xr:uid="{00000000-0005-0000-0000-0000F79B0000}"/>
    <cellStyle name="Warning Text 2 2" xfId="1883" xr:uid="{00000000-0005-0000-0000-0000F89B0000}"/>
    <cellStyle name="Warning Text 2 3" xfId="1884" xr:uid="{00000000-0005-0000-0000-0000F99B0000}"/>
    <cellStyle name="Warning Text 2 4" xfId="39927" xr:uid="{00000000-0005-0000-0000-0000FA9B0000}"/>
    <cellStyle name="Warning Text 3" xfId="39928" xr:uid="{00000000-0005-0000-0000-0000FB9B0000}"/>
    <cellStyle name="West" xfId="1885" xr:uid="{00000000-0005-0000-0000-0000FC9B0000}"/>
  </cellStyles>
  <dxfs count="3">
    <dxf>
      <numFmt numFmtId="13" formatCode="0%"/>
    </dxf>
    <dxf>
      <font>
        <color theme="0"/>
      </font>
      <fill>
        <patternFill>
          <bgColor rgb="FFD60000"/>
        </patternFill>
      </fill>
    </dxf>
    <dxf>
      <font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D60000"/>
      <color rgb="FFF79B21"/>
      <color rgb="FFFFFFCC"/>
      <color rgb="FFC14E4B"/>
      <color rgb="FFDD9D9B"/>
      <color rgb="FFB6DF89"/>
      <color rgb="FF000099"/>
      <color rgb="FFF7A02D"/>
      <color rgb="FFDA8008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714374</xdr:colOff>
      <xdr:row>1</xdr:row>
      <xdr:rowOff>183175</xdr:rowOff>
    </xdr:from>
    <xdr:to>
      <xdr:col>9</xdr:col>
      <xdr:colOff>1520336</xdr:colOff>
      <xdr:row>9</xdr:row>
      <xdr:rowOff>121954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2CE31-E9C2-F943-6C5A-EADF8699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3076" y="311396"/>
          <a:ext cx="3553558" cy="14224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FASHARED\FORMOS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p3as01z.horizon-healthcare.com/ime/0106enroll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FASHARED\PPO\COVER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E2\VOL1\USERS\SUSAN\123DATA\PREMIUM\JMMF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etnet.aetna.com/financial_underwriting/renewal/downloads/renl_pkg_to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ASHARED\FORMOS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mon\IKON\1st%20Qtr%202006\2006%20IKON%20proposed%20RVs%205_26_2006%202007_Final%20Propos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NFTS\DATA\HHVI\CLNTRPTS\1999\Clients\I3102\I3102%20PMD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\My%20Documents\TILCON%202004\FAS%202004\Retiree%20FAS%202004%20Cens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C\Guthmiller\American%20Water\2005%20Plan%20Year\Claims%20Monitoring\Enrollment%20Files\Original%20Files\1-05enroll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FE"/>
    </sheetNames>
    <sheetDataSet>
      <sheetData sheetId="0" refreshError="1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title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ncaster"/>
      <sheetName val="Baltimore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F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Title Page"/>
      <sheetName val="Renewal Letter FI"/>
      <sheetName val="Renewal Letter ASC"/>
      <sheetName val="Utilization (Internal)"/>
      <sheetName val="Utilization Overview"/>
      <sheetName val="Program Services Included ASC"/>
      <sheetName val="Financial Assumptions FI"/>
      <sheetName val="Financial Assumptions ASC"/>
      <sheetName val="Stop Loss Leveraged Trend ASC"/>
      <sheetName val="Stop Loss Assumptions ASC"/>
      <sheetName val="Administrative Assumptions FI"/>
      <sheetName val="Customer Notifications FI"/>
      <sheetName val="Aetna Difference"/>
      <sheetName val="Alts Template FI"/>
      <sheetName val="Rates Summary Exhibit"/>
      <sheetName val="Agg-agg"/>
      <sheetName val="Rates Summary ExhibitZ"/>
      <sheetName val="Agg-aggZ"/>
      <sheetName val="Program &amp; Services ASC"/>
      <sheetName val="MA Premium Contribution Notify"/>
      <sheetName val="EAP"/>
      <sheetName val="Vital Savings"/>
      <sheetName val="Vital Savings 2"/>
      <sheetName val="DMI"/>
      <sheetName val="SMBR"/>
      <sheetName val="Renewal Letter Retro"/>
      <sheetName val="ASC Service Options"/>
      <sheetName val="Summit ASC"/>
      <sheetName val="Retrospective Funding"/>
      <sheetName val="Roadmap to Wellness FI"/>
      <sheetName val="Participating MCR Description"/>
      <sheetName val="Shared Surplus Description"/>
      <sheetName val="Split Funded Description"/>
      <sheetName val="Roadmap to Wellness ASC"/>
      <sheetName val="Financial Assumptions Retro"/>
      <sheetName val="SL-Aetna Competitive Advantage"/>
      <sheetName val="Administrative Assumption Retro"/>
      <sheetName val="Maine Deps"/>
      <sheetName val="KY Letter"/>
      <sheetName val="Performance Guarantee Letter"/>
      <sheetName val="Performance Guarantee"/>
      <sheetName val="Network Discount Guarantee"/>
      <sheetName val="NJ DMO Letter"/>
      <sheetName val="ASC Add On Services"/>
      <sheetName val="Finl &amp; Admin Assumptions FI"/>
      <sheetName val="SL Assumptions Conversion"/>
      <sheetName val="Medical APM Integration"/>
      <sheetName val="Dental Assumptions FI"/>
      <sheetName val="Premier FI &amp; ASC"/>
      <sheetName val="HSA Form"/>
      <sheetName val="Core FI ASC"/>
      <sheetName val="Enhanced FI &amp; ASC"/>
      <sheetName val="Enhanced CA ASC"/>
      <sheetName val="Dental Assumptions ASC"/>
      <sheetName val="Dental PG Letter"/>
      <sheetName val="Dental Performance Guarantee"/>
      <sheetName val="NY Dep Age Letter"/>
      <sheetName val="AVHP"/>
      <sheetName val="Account Management Survey"/>
      <sheetName val="Aetna Difference FI"/>
      <sheetName val="Aetna Difference ASC"/>
      <sheetName val="Vital Savings Dental"/>
      <sheetName val="Choice II Claims"/>
      <sheetName val="APM Claims"/>
      <sheetName val="Dental PPO"/>
      <sheetName val="ASC Fees"/>
      <sheetName val="ASC Stop Loss"/>
      <sheetName val="ASC Dev. of Fund"/>
      <sheetName val="Lrg Clms"/>
      <sheetName val="GI Finl &amp; Admin Assumptions "/>
      <sheetName val="Enhanced FI"/>
      <sheetName val="Core FI"/>
      <sheetName val="Premier"/>
      <sheetName val="Core ASC"/>
      <sheetName val="Enhanced ASC"/>
      <sheetName val="Revisions"/>
      <sheetName val="Finl &amp; Admin Assumptions"/>
      <sheetName val="Hybrid HRA Fees"/>
      <sheetName val="FI Wellness Bundle Guarantee"/>
      <sheetName val="ASC Wellness Bundle Guarantees"/>
      <sheetName val="CMWellness Guarantees"/>
      <sheetName val="FI Engage &amp; Save Guarantee"/>
      <sheetName val="HDHP Attestation Form"/>
      <sheetName val="NHHP Safe Harbor Notice"/>
      <sheetName val="Aetna Vision Preferred"/>
      <sheetName val="Implementation Survey"/>
      <sheetName val="AHC Guarantee"/>
      <sheetName val="APN FI"/>
      <sheetName val="APN ASC"/>
      <sheetName val="Nurse DM ASC"/>
      <sheetName val="Referenced Based Pricing Exhibi"/>
      <sheetName val="Programming"/>
      <sheetName val="NJ Letter"/>
      <sheetName val="NERT EXHIBITS - DMO"/>
      <sheetName val="PPO"/>
      <sheetName val="Sheet6"/>
      <sheetName val="Agg-Camden County"/>
      <sheetName val="agg"/>
      <sheetName val="Rate Summary Exhibit (2)"/>
      <sheetName val="UW Comments"/>
      <sheetName val="Future Prog Costs - Exp Exhib"/>
      <sheetName val="Future Prog Costs - Rates"/>
      <sheetName val="For Your Cons - Core HMO"/>
      <sheetName val="For Your Cons - Buy-up HMO"/>
      <sheetName val="For Your Cons - Core QPOS"/>
      <sheetName val="For Your Cons - Buy-up QPOS"/>
      <sheetName val="Agg-HMO &amp; QPOS"/>
      <sheetName val="Agg-North Carolina"/>
      <sheetName val="Agg-PPO"/>
      <sheetName val="Agg-AC POS &amp; HMO"/>
      <sheetName val="Future Medical Costs"/>
      <sheetName val="Future Dental Program Costs"/>
      <sheetName val="Renewal Letter"/>
      <sheetName val="Financial Assumptions"/>
      <sheetName val="Administrative Assumptions"/>
      <sheetName val="Recap Changes Revisions"/>
      <sheetName val="Alts Template"/>
      <sheetName val="Agg-QPOS Exper - 125 K"/>
      <sheetName val="Agg-PPO Exper - 125 K"/>
      <sheetName val="Dental Future Program Costs"/>
      <sheetName val="Dental NJ Letter"/>
      <sheetName val="For Your Consideration - AC POS"/>
      <sheetName val="HSA Option 1 - Total Group"/>
      <sheetName val="HSA Option 2 - Total Group"/>
      <sheetName val="HSA Option 1 - Partners Only"/>
      <sheetName val="HSA Option 2 - Partners Only"/>
      <sheetName val="HSA Executive Summary"/>
      <sheetName val="Medical Future Program Costs"/>
      <sheetName val="ACII"/>
      <sheetName val="RX"/>
      <sheetName val="EXPCOMP"/>
      <sheetName val="NERT EXHIBITS"/>
      <sheetName val="For Your Consideration II"/>
      <sheetName val="Future Prog Costs - Fees"/>
      <sheetName val="Future Prog Costs - ACII Exp"/>
      <sheetName val="Future Prog Costs - Rx Exp"/>
      <sheetName val="Future Program Costs"/>
      <sheetName val="Future Program Costs-Renewal"/>
      <sheetName val="Future Program Costs-With NE PA"/>
      <sheetName val="Administrative Fees &amp; SL Rate"/>
      <sheetName val="HMO Experience"/>
      <sheetName val="PPO Experience"/>
      <sheetName val="Stop Loss IOC"/>
      <sheetName val="Conventional Equivalents"/>
      <sheetName val="Future Program Costs-Experience"/>
      <sheetName val="Future Program Costs-Rates"/>
      <sheetName val="For Your Consideration-AC POS"/>
      <sheetName val="Customer Notifications"/>
      <sheetName val="PHR Brochure"/>
      <sheetName val="Fut Prog Costs-QPOS&amp;ACPOS Exp"/>
      <sheetName val="Fut Prog Costs-MC,OAMC&amp;TC Exp"/>
      <sheetName val="For Your Consideration - QPOS"/>
      <sheetName val="For Your Consideration - ACPOS"/>
      <sheetName val="For Your Consideration - MC"/>
      <sheetName val="For Your Consideration - OAMC"/>
      <sheetName val="For Your Consideration - TC"/>
      <sheetName val="HSA Proposal Doc - Home Only"/>
      <sheetName val="HSA Rates-Current, Home, Total"/>
      <sheetName val="Home EE Only HSA Options"/>
      <sheetName val="Executive Summary"/>
      <sheetName val="MA MCC"/>
      <sheetName val="Fut Prog Costs - Fixed Costs"/>
      <sheetName val="Fut Prog Costs - HMO Claims"/>
      <sheetName val="Fut Prog Costs - PPO Claims "/>
      <sheetName val="Fut Prog Costs - Conv Equivs"/>
      <sheetName val="Fut Prog Costs-Ren'l SL IOC"/>
      <sheetName val="Fut Prog Costs-Scen B SL IOC"/>
      <sheetName val="Fut Prog Costs-Scen C SL IOC"/>
      <sheetName val="Aetna Select Ben Summ"/>
      <sheetName val="High AC POS II Ben Summary"/>
      <sheetName val="Low AC POS II Ben Summary"/>
      <sheetName val="Group Insurance Program Costs"/>
      <sheetName val="Choose &amp; Save Exhibit"/>
      <sheetName val="PPO - Product #1"/>
      <sheetName val="Dental Program Costs"/>
      <sheetName val="Rnwl Summary"/>
      <sheetName val="Choose &amp; Save FI"/>
      <sheetName val="Choose &amp; Save ASC"/>
      <sheetName val="PPO - Product #2"/>
      <sheetName val="FI EngageÀæ_x0007_A_x0000__x0000__x0000__x001e_6_x0012__x0000__x0000__x0000__x0000__x0000__x0000_"/>
      <sheetName val=""/>
      <sheetName val="Cross Sell Discount - FI"/>
      <sheetName val="eBusiness"/>
      <sheetName val="Employee Assistance Program"/>
      <sheetName val="Savings Plus FI"/>
      <sheetName val="Title_Page"/>
      <sheetName val="Renewal_Letter_FI"/>
      <sheetName val="Renewal_Letter_ASC"/>
      <sheetName val="Utilization_(Internal)"/>
      <sheetName val="Utilization_Overview"/>
      <sheetName val="Program_Services_Included_ASC"/>
      <sheetName val="Rates_Summary_Exhibit"/>
      <sheetName val="Agg-HMO_&amp;_QPOS"/>
      <sheetName val="Agg-North_Carolina"/>
      <sheetName val="Financial_Assumptions_FI"/>
      <sheetName val="Financial_Assumptions_ASC"/>
      <sheetName val="Stop_Loss_Leveraged_Trend_ASC"/>
      <sheetName val="Stop_Loss_Assumptions_ASC"/>
      <sheetName val="Administrative_Assumptions_FI"/>
      <sheetName val="Customer_Notifications_FI"/>
      <sheetName val="MA_Premium_Contribution_Notify"/>
      <sheetName val="Vital_Savings"/>
      <sheetName val="Vital_Savings_2"/>
      <sheetName val="Aetna_Difference"/>
      <sheetName val="Alts_Template_FI"/>
      <sheetName val="Agg-AC_POS_&amp;_HMO"/>
      <sheetName val="Rates_Summary_ExhibitZ"/>
      <sheetName val="Future_Medical_Costs"/>
      <sheetName val="Future_Dental_Program_Costs"/>
      <sheetName val="Renewal_Letter"/>
      <sheetName val="Financial_Assumptions"/>
      <sheetName val="Administrative_Assumptions"/>
      <sheetName val="Recap_Changes_Revisions"/>
      <sheetName val="Alts_Template"/>
      <sheetName val="Agg-QPOS_Exper_-_125_K"/>
      <sheetName val="Agg-PPO_Exper_-_125_K"/>
      <sheetName val="Retro_Invoice"/>
      <sheetName val="page1"/>
    </sheetNames>
    <sheetDataSet>
      <sheetData sheetId="0">
        <row r="2">
          <cell r="B2" t="str">
            <v>15188165</v>
          </cell>
        </row>
        <row r="3">
          <cell r="B3" t="str">
            <v>SAUL EWING LLP</v>
          </cell>
          <cell r="V3" t="b">
            <v>0</v>
          </cell>
        </row>
        <row r="4">
          <cell r="B4" t="str">
            <v>1500 MARKET STREET</v>
          </cell>
        </row>
        <row r="5">
          <cell r="B5" t="str">
            <v>PHILADELPHIA</v>
          </cell>
        </row>
        <row r="6">
          <cell r="B6" t="str">
            <v>PA</v>
          </cell>
        </row>
        <row r="7">
          <cell r="B7" t="str">
            <v>19102</v>
          </cell>
        </row>
        <row r="8">
          <cell r="B8" t="str">
            <v>KAREN</v>
          </cell>
        </row>
        <row r="9">
          <cell r="B9" t="str">
            <v>HERNANDEZ</v>
          </cell>
        </row>
        <row r="10">
          <cell r="B10" t="str">
            <v>MS.</v>
          </cell>
        </row>
        <row r="11">
          <cell r="B11">
            <v>39022</v>
          </cell>
        </row>
        <row r="12">
          <cell r="B12">
            <v>39387</v>
          </cell>
        </row>
        <row r="14">
          <cell r="B14" t="str">
            <v>GARY LOPEZ</v>
          </cell>
        </row>
        <row r="15">
          <cell r="B15" t="str">
            <v>2201 RENAISSANCE BLVD</v>
          </cell>
        </row>
        <row r="16">
          <cell r="B16" t="str">
            <v>KING OF PRUSSIA</v>
          </cell>
        </row>
        <row r="17">
          <cell r="B17" t="str">
            <v>PENNSYLVANIA</v>
          </cell>
        </row>
        <row r="18">
          <cell r="B18" t="str">
            <v>19406</v>
          </cell>
        </row>
        <row r="19">
          <cell r="B19" t="str">
            <v>484-322-6718</v>
          </cell>
        </row>
        <row r="20">
          <cell r="B20" t="str">
            <v>484-322-6552</v>
          </cell>
        </row>
        <row r="21">
          <cell r="B21" t="str">
            <v>LOPEZGM@AETNA.COM</v>
          </cell>
        </row>
        <row r="24">
          <cell r="B24" t="str">
            <v>Blue Bell Underwriting</v>
          </cell>
        </row>
        <row r="27">
          <cell r="B27" t="str">
            <v>Yes</v>
          </cell>
          <cell r="C27" t="str">
            <v>19.9</v>
          </cell>
          <cell r="D27" t="str">
            <v>Percentage</v>
          </cell>
          <cell r="E27" t="str">
            <v>4.00</v>
          </cell>
        </row>
        <row r="28">
          <cell r="B28" t="str">
            <v>No</v>
          </cell>
          <cell r="C28" t="str">
            <v>0</v>
          </cell>
        </row>
        <row r="29">
          <cell r="B29" t="str">
            <v>No</v>
          </cell>
        </row>
        <row r="31">
          <cell r="B31" t="str">
            <v>No</v>
          </cell>
        </row>
      </sheetData>
      <sheetData sheetId="1"/>
      <sheetData sheetId="2">
        <row r="29">
          <cell r="A29" t="str">
            <v xml:space="preserve">III.  </v>
          </cell>
        </row>
      </sheetData>
      <sheetData sheetId="3">
        <row r="29">
          <cell r="A29" t="str">
            <v>&gt;</v>
          </cell>
        </row>
      </sheetData>
      <sheetData sheetId="4">
        <row r="3">
          <cell r="A3" t="str">
            <v>HIGH LEVEL ANALYSIS - BENEFITS PAID AND UTILIZATION</v>
          </cell>
        </row>
      </sheetData>
      <sheetData sheetId="5">
        <row r="6">
          <cell r="A6" t="str">
            <v>Group Number - 667033</v>
          </cell>
        </row>
      </sheetData>
      <sheetData sheetId="6"/>
      <sheetData sheetId="7"/>
      <sheetData sheetId="8">
        <row r="26">
          <cell r="A26" t="str">
            <v>Aetna Pharmacy Management</v>
          </cell>
        </row>
      </sheetData>
      <sheetData sheetId="9"/>
      <sheetData sheetId="10"/>
      <sheetData sheetId="11"/>
      <sheetData sheetId="12">
        <row r="75">
          <cell r="A75" t="str">
            <v>Other State Specific Information</v>
          </cell>
        </row>
      </sheetData>
      <sheetData sheetId="13"/>
      <sheetData sheetId="14">
        <row r="1">
          <cell r="A1" t="str">
            <v>Lipari Foods Inc.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FE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in"/>
      <sheetName val="Medical"/>
      <sheetName val="Rx"/>
      <sheetName val="Area"/>
      <sheetName val="AgeSex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A Act Sum"/>
      <sheetName val="USA Ret Sum"/>
      <sheetName val="PUR Sum"/>
      <sheetName val="Rates"/>
      <sheetName val="IND"/>
      <sheetName val="PPO"/>
      <sheetName val="POS"/>
      <sheetName val="HMO"/>
      <sheetName val="MED"/>
      <sheetName val="miscPMDVars"/>
      <sheetName val="UPCTemp"/>
      <sheetName val="PPOUPC"/>
      <sheetName val="INDUPC"/>
      <sheetName val="POSUPC"/>
      <sheetName val="HMOUPC"/>
      <sheetName val="MEDUPC"/>
      <sheetName val="miscCl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I3102</v>
          </cell>
        </row>
        <row r="2">
          <cell r="B2" t="str">
            <v>IKON Office Solutions</v>
          </cell>
        </row>
        <row r="156">
          <cell r="A156" t="str">
            <v>Y</v>
          </cell>
        </row>
        <row r="157">
          <cell r="A157" t="str">
            <v>N</v>
          </cell>
        </row>
      </sheetData>
      <sheetData sheetId="10" refreshError="1"/>
      <sheetData sheetId="11" refreshError="1">
        <row r="2">
          <cell r="D2" t="str">
            <v>777076</v>
          </cell>
        </row>
        <row r="3">
          <cell r="D3" t="str">
            <v>777076</v>
          </cell>
        </row>
        <row r="4">
          <cell r="D4" t="str">
            <v>777076</v>
          </cell>
        </row>
        <row r="5">
          <cell r="D5" t="str">
            <v>777076</v>
          </cell>
        </row>
        <row r="6">
          <cell r="D6" t="str">
            <v>777076</v>
          </cell>
        </row>
        <row r="7">
          <cell r="D7" t="str">
            <v>777076</v>
          </cell>
        </row>
        <row r="8">
          <cell r="D8" t="str">
            <v>777076</v>
          </cell>
        </row>
        <row r="9">
          <cell r="D9" t="str">
            <v>777076</v>
          </cell>
        </row>
        <row r="10">
          <cell r="D10" t="str">
            <v>777076</v>
          </cell>
        </row>
        <row r="11">
          <cell r="D11" t="str">
            <v>777076</v>
          </cell>
        </row>
        <row r="12">
          <cell r="D12" t="str">
            <v>777076</v>
          </cell>
        </row>
        <row r="13">
          <cell r="D13" t="str">
            <v>777076</v>
          </cell>
        </row>
        <row r="14">
          <cell r="D14" t="str">
            <v>777076</v>
          </cell>
        </row>
        <row r="15">
          <cell r="D15" t="str">
            <v>777076</v>
          </cell>
        </row>
        <row r="16">
          <cell r="D16" t="str">
            <v>777076</v>
          </cell>
        </row>
        <row r="17">
          <cell r="D17" t="str">
            <v>777076</v>
          </cell>
        </row>
        <row r="18">
          <cell r="D18" t="str">
            <v>777076</v>
          </cell>
        </row>
        <row r="19">
          <cell r="D19" t="str">
            <v>777079</v>
          </cell>
        </row>
        <row r="20">
          <cell r="D20" t="str">
            <v>777079</v>
          </cell>
        </row>
        <row r="21">
          <cell r="D21" t="str">
            <v>777082</v>
          </cell>
        </row>
        <row r="22">
          <cell r="D22" t="str">
            <v>777082</v>
          </cell>
        </row>
        <row r="23">
          <cell r="D23" t="str">
            <v>777032</v>
          </cell>
        </row>
        <row r="24">
          <cell r="D24" t="str">
            <v>777001</v>
          </cell>
        </row>
        <row r="25">
          <cell r="D25" t="str">
            <v>777001</v>
          </cell>
        </row>
        <row r="26">
          <cell r="D26" t="str">
            <v>777001</v>
          </cell>
        </row>
        <row r="27">
          <cell r="D27" t="str">
            <v>777001</v>
          </cell>
        </row>
        <row r="28">
          <cell r="D28" t="str">
            <v>777001</v>
          </cell>
        </row>
        <row r="29">
          <cell r="D29" t="str">
            <v>777001</v>
          </cell>
        </row>
        <row r="30">
          <cell r="D30" t="str">
            <v>777001</v>
          </cell>
        </row>
        <row r="31">
          <cell r="D31" t="str">
            <v>777001</v>
          </cell>
        </row>
        <row r="32">
          <cell r="D32" t="str">
            <v>777001</v>
          </cell>
        </row>
        <row r="33">
          <cell r="D33" t="str">
            <v>777001</v>
          </cell>
        </row>
        <row r="34">
          <cell r="D34" t="str">
            <v>777001</v>
          </cell>
        </row>
        <row r="35">
          <cell r="D35" t="str">
            <v>777001</v>
          </cell>
        </row>
        <row r="36">
          <cell r="D36" t="str">
            <v>777001</v>
          </cell>
        </row>
        <row r="37">
          <cell r="D37" t="str">
            <v>777001</v>
          </cell>
        </row>
        <row r="38">
          <cell r="D38" t="str">
            <v>777001</v>
          </cell>
        </row>
        <row r="39">
          <cell r="D39" t="str">
            <v>777001</v>
          </cell>
        </row>
        <row r="40">
          <cell r="D40" t="str">
            <v>777001</v>
          </cell>
        </row>
        <row r="41">
          <cell r="D41" t="str">
            <v>777001</v>
          </cell>
        </row>
        <row r="42">
          <cell r="D42" t="str">
            <v>777001</v>
          </cell>
        </row>
        <row r="43">
          <cell r="D43" t="str">
            <v>777001</v>
          </cell>
        </row>
        <row r="44">
          <cell r="D44" t="str">
            <v>777001</v>
          </cell>
        </row>
        <row r="45">
          <cell r="D45" t="str">
            <v>777001</v>
          </cell>
        </row>
        <row r="46">
          <cell r="D46" t="str">
            <v>777001</v>
          </cell>
        </row>
        <row r="47">
          <cell r="D47" t="str">
            <v>777001</v>
          </cell>
        </row>
        <row r="48">
          <cell r="D48" t="str">
            <v>777001</v>
          </cell>
        </row>
        <row r="49">
          <cell r="D49" t="str">
            <v>777001</v>
          </cell>
        </row>
        <row r="50">
          <cell r="D50" t="str">
            <v>777001</v>
          </cell>
        </row>
        <row r="51">
          <cell r="D51" t="str">
            <v>777001</v>
          </cell>
        </row>
        <row r="52">
          <cell r="D52" t="str">
            <v>777001</v>
          </cell>
        </row>
        <row r="53">
          <cell r="D53" t="str">
            <v>777001</v>
          </cell>
        </row>
        <row r="54">
          <cell r="D54" t="str">
            <v>777001</v>
          </cell>
        </row>
        <row r="55">
          <cell r="D55" t="str">
            <v>777001</v>
          </cell>
        </row>
        <row r="56">
          <cell r="D56" t="str">
            <v>777001</v>
          </cell>
        </row>
        <row r="57">
          <cell r="D57" t="str">
            <v>777001</v>
          </cell>
        </row>
        <row r="58">
          <cell r="D58" t="str">
            <v>777001</v>
          </cell>
        </row>
        <row r="59">
          <cell r="D59" t="str">
            <v>777001</v>
          </cell>
        </row>
        <row r="60">
          <cell r="D60" t="str">
            <v>777001</v>
          </cell>
        </row>
        <row r="61">
          <cell r="D61" t="str">
            <v>777001</v>
          </cell>
        </row>
        <row r="62">
          <cell r="D62" t="str">
            <v>777001</v>
          </cell>
        </row>
        <row r="63">
          <cell r="D63" t="str">
            <v>777001</v>
          </cell>
        </row>
        <row r="64">
          <cell r="D64" t="str">
            <v>777001</v>
          </cell>
        </row>
        <row r="65">
          <cell r="D65" t="str">
            <v>777001</v>
          </cell>
        </row>
        <row r="66">
          <cell r="D66" t="str">
            <v>777001</v>
          </cell>
        </row>
        <row r="67">
          <cell r="D67" t="str">
            <v>777001</v>
          </cell>
        </row>
        <row r="68">
          <cell r="D68" t="str">
            <v>777001</v>
          </cell>
        </row>
        <row r="69">
          <cell r="D69" t="str">
            <v>777001</v>
          </cell>
        </row>
        <row r="70">
          <cell r="D70" t="str">
            <v>777001</v>
          </cell>
        </row>
        <row r="71">
          <cell r="D71" t="str">
            <v>777001</v>
          </cell>
        </row>
        <row r="72">
          <cell r="D72" t="str">
            <v>777001</v>
          </cell>
        </row>
        <row r="73">
          <cell r="D73" t="str">
            <v>777001</v>
          </cell>
        </row>
        <row r="74">
          <cell r="D74" t="str">
            <v>777001</v>
          </cell>
        </row>
        <row r="75">
          <cell r="D75" t="str">
            <v>777001</v>
          </cell>
        </row>
        <row r="76">
          <cell r="D76" t="str">
            <v>777001</v>
          </cell>
        </row>
        <row r="77">
          <cell r="D77" t="str">
            <v>777001</v>
          </cell>
        </row>
        <row r="78">
          <cell r="D78" t="str">
            <v>777001</v>
          </cell>
        </row>
        <row r="79">
          <cell r="D79" t="str">
            <v>777001</v>
          </cell>
        </row>
        <row r="80">
          <cell r="D80" t="str">
            <v>777001</v>
          </cell>
        </row>
        <row r="81">
          <cell r="D81" t="str">
            <v>777001</v>
          </cell>
        </row>
        <row r="82">
          <cell r="D82" t="str">
            <v>777001</v>
          </cell>
        </row>
        <row r="83">
          <cell r="D83" t="str">
            <v>777001</v>
          </cell>
        </row>
        <row r="84">
          <cell r="D84" t="str">
            <v>777001</v>
          </cell>
        </row>
        <row r="85">
          <cell r="D85" t="str">
            <v>777001</v>
          </cell>
        </row>
        <row r="86">
          <cell r="D86" t="str">
            <v>777001</v>
          </cell>
        </row>
        <row r="87">
          <cell r="D87" t="str">
            <v>777001</v>
          </cell>
        </row>
        <row r="88">
          <cell r="D88" t="str">
            <v>777001</v>
          </cell>
        </row>
        <row r="89">
          <cell r="D89" t="str">
            <v>777001</v>
          </cell>
        </row>
        <row r="90">
          <cell r="D90" t="str">
            <v>777001</v>
          </cell>
        </row>
        <row r="91">
          <cell r="D91" t="str">
            <v>777001</v>
          </cell>
        </row>
        <row r="92">
          <cell r="D92" t="str">
            <v>777001</v>
          </cell>
        </row>
        <row r="93">
          <cell r="D93" t="str">
            <v>777001</v>
          </cell>
        </row>
        <row r="94">
          <cell r="D94" t="str">
            <v>777001</v>
          </cell>
        </row>
        <row r="95">
          <cell r="D95" t="str">
            <v>777001</v>
          </cell>
        </row>
        <row r="96">
          <cell r="D96" t="str">
            <v>777001</v>
          </cell>
        </row>
        <row r="97">
          <cell r="D97" t="str">
            <v>777001</v>
          </cell>
        </row>
        <row r="98">
          <cell r="D98" t="str">
            <v>777001</v>
          </cell>
        </row>
        <row r="99">
          <cell r="D99" t="str">
            <v>777001</v>
          </cell>
        </row>
        <row r="100">
          <cell r="D100" t="str">
            <v>777001</v>
          </cell>
        </row>
        <row r="101">
          <cell r="D101" t="str">
            <v>777001</v>
          </cell>
        </row>
        <row r="102">
          <cell r="D102" t="str">
            <v>777001</v>
          </cell>
        </row>
        <row r="103">
          <cell r="D103" t="str">
            <v>777001</v>
          </cell>
        </row>
        <row r="104">
          <cell r="D104" t="str">
            <v>777001</v>
          </cell>
        </row>
        <row r="105">
          <cell r="D105" t="str">
            <v>777001</v>
          </cell>
        </row>
        <row r="106">
          <cell r="D106" t="str">
            <v>777001</v>
          </cell>
        </row>
        <row r="107">
          <cell r="D107" t="str">
            <v>777001</v>
          </cell>
        </row>
        <row r="108">
          <cell r="D108" t="str">
            <v>777001</v>
          </cell>
        </row>
        <row r="109">
          <cell r="D109" t="str">
            <v>777001</v>
          </cell>
        </row>
        <row r="110">
          <cell r="D110" t="str">
            <v>777001</v>
          </cell>
        </row>
        <row r="111">
          <cell r="D111" t="str">
            <v>777001</v>
          </cell>
        </row>
        <row r="112">
          <cell r="D112" t="str">
            <v>777001</v>
          </cell>
        </row>
        <row r="113">
          <cell r="D113" t="str">
            <v>777001</v>
          </cell>
        </row>
        <row r="114">
          <cell r="D114" t="str">
            <v>777001</v>
          </cell>
        </row>
        <row r="115">
          <cell r="D115" t="str">
            <v>777001</v>
          </cell>
        </row>
        <row r="116">
          <cell r="D116" t="str">
            <v>777001</v>
          </cell>
        </row>
        <row r="117">
          <cell r="D117" t="str">
            <v>777001</v>
          </cell>
        </row>
        <row r="118">
          <cell r="D118" t="str">
            <v>777001</v>
          </cell>
        </row>
        <row r="119">
          <cell r="D119" t="str">
            <v>777001</v>
          </cell>
        </row>
        <row r="120">
          <cell r="D120" t="str">
            <v>777001</v>
          </cell>
        </row>
        <row r="121">
          <cell r="D121" t="str">
            <v>777001</v>
          </cell>
        </row>
        <row r="122">
          <cell r="D122" t="str">
            <v>777001</v>
          </cell>
        </row>
        <row r="123">
          <cell r="D123" t="str">
            <v>777001</v>
          </cell>
        </row>
        <row r="124">
          <cell r="D124" t="str">
            <v>777001</v>
          </cell>
        </row>
        <row r="125">
          <cell r="D125" t="str">
            <v>777001</v>
          </cell>
        </row>
        <row r="126">
          <cell r="D126" t="str">
            <v>777001</v>
          </cell>
        </row>
        <row r="127">
          <cell r="D127" t="str">
            <v>777001</v>
          </cell>
        </row>
        <row r="128">
          <cell r="D128" t="str">
            <v>777001</v>
          </cell>
        </row>
        <row r="129">
          <cell r="D129" t="str">
            <v>777001</v>
          </cell>
        </row>
        <row r="130">
          <cell r="D130" t="str">
            <v>777001</v>
          </cell>
        </row>
        <row r="131">
          <cell r="D131" t="str">
            <v>777001</v>
          </cell>
        </row>
        <row r="132">
          <cell r="D132" t="str">
            <v>777001</v>
          </cell>
        </row>
        <row r="133">
          <cell r="D133" t="str">
            <v>777001</v>
          </cell>
        </row>
        <row r="134">
          <cell r="D134" t="str">
            <v>777001</v>
          </cell>
        </row>
        <row r="135">
          <cell r="D135" t="str">
            <v>777001</v>
          </cell>
        </row>
        <row r="136">
          <cell r="D136" t="str">
            <v>777001</v>
          </cell>
        </row>
        <row r="137">
          <cell r="D137" t="str">
            <v>777001</v>
          </cell>
        </row>
        <row r="138">
          <cell r="D138" t="str">
            <v>777001</v>
          </cell>
        </row>
        <row r="139">
          <cell r="D139" t="str">
            <v>777001</v>
          </cell>
        </row>
        <row r="140">
          <cell r="D140" t="str">
            <v>777001</v>
          </cell>
        </row>
        <row r="141">
          <cell r="D141" t="str">
            <v>777001</v>
          </cell>
        </row>
        <row r="142">
          <cell r="D142" t="str">
            <v>777001</v>
          </cell>
        </row>
        <row r="143">
          <cell r="D143" t="str">
            <v>777001</v>
          </cell>
        </row>
        <row r="144">
          <cell r="D144" t="str">
            <v>777001</v>
          </cell>
        </row>
        <row r="145">
          <cell r="D145" t="str">
            <v>777001</v>
          </cell>
        </row>
        <row r="146">
          <cell r="D146" t="str">
            <v>777001</v>
          </cell>
        </row>
        <row r="147">
          <cell r="D147" t="str">
            <v>777001</v>
          </cell>
        </row>
        <row r="148">
          <cell r="D148" t="str">
            <v>777001</v>
          </cell>
        </row>
        <row r="149">
          <cell r="D149" t="str">
            <v>777001</v>
          </cell>
        </row>
        <row r="150">
          <cell r="D150" t="str">
            <v>777001</v>
          </cell>
        </row>
        <row r="151">
          <cell r="D151" t="str">
            <v>777001</v>
          </cell>
        </row>
        <row r="152">
          <cell r="D152" t="str">
            <v>777001</v>
          </cell>
        </row>
        <row r="153">
          <cell r="D153" t="str">
            <v>777001</v>
          </cell>
        </row>
        <row r="154">
          <cell r="D154" t="str">
            <v>777001</v>
          </cell>
        </row>
        <row r="155">
          <cell r="D155" t="str">
            <v>777001</v>
          </cell>
        </row>
        <row r="156">
          <cell r="D156" t="str">
            <v>777001</v>
          </cell>
        </row>
        <row r="157">
          <cell r="D157" t="str">
            <v>777001</v>
          </cell>
        </row>
        <row r="158">
          <cell r="D158" t="str">
            <v>777001</v>
          </cell>
        </row>
        <row r="159">
          <cell r="D159" t="str">
            <v>777001</v>
          </cell>
        </row>
        <row r="160">
          <cell r="D160" t="str">
            <v>777001</v>
          </cell>
        </row>
        <row r="161">
          <cell r="D161" t="str">
            <v>777001</v>
          </cell>
        </row>
        <row r="162">
          <cell r="D162" t="str">
            <v>777001</v>
          </cell>
        </row>
        <row r="163">
          <cell r="D163" t="str">
            <v>777001</v>
          </cell>
        </row>
        <row r="164">
          <cell r="D164" t="str">
            <v>777001</v>
          </cell>
        </row>
        <row r="165">
          <cell r="D165" t="str">
            <v>777001</v>
          </cell>
        </row>
        <row r="166">
          <cell r="D166" t="str">
            <v>777001</v>
          </cell>
        </row>
        <row r="167">
          <cell r="D167" t="str">
            <v>777001</v>
          </cell>
        </row>
        <row r="168">
          <cell r="D168" t="str">
            <v>777001</v>
          </cell>
        </row>
        <row r="169">
          <cell r="D169" t="str">
            <v>777001</v>
          </cell>
        </row>
        <row r="170">
          <cell r="D170" t="str">
            <v>777001</v>
          </cell>
        </row>
        <row r="171">
          <cell r="D171" t="str">
            <v>777001</v>
          </cell>
        </row>
        <row r="172">
          <cell r="D172" t="str">
            <v>777001</v>
          </cell>
        </row>
        <row r="173">
          <cell r="D173" t="str">
            <v>777001</v>
          </cell>
        </row>
        <row r="174">
          <cell r="D174" t="str">
            <v>777446</v>
          </cell>
        </row>
        <row r="175">
          <cell r="D175" t="str">
            <v>777446</v>
          </cell>
        </row>
        <row r="176">
          <cell r="D176" t="str">
            <v>777084</v>
          </cell>
        </row>
        <row r="177">
          <cell r="D177" t="str">
            <v>777084</v>
          </cell>
        </row>
        <row r="178">
          <cell r="D178" t="str">
            <v>777085</v>
          </cell>
        </row>
        <row r="179">
          <cell r="D179" t="str">
            <v>777085</v>
          </cell>
        </row>
        <row r="180">
          <cell r="D180" t="str">
            <v>777086</v>
          </cell>
        </row>
        <row r="181">
          <cell r="D181" t="str">
            <v>777086</v>
          </cell>
        </row>
        <row r="182">
          <cell r="D182" t="str">
            <v>777088</v>
          </cell>
        </row>
        <row r="183">
          <cell r="D183" t="str">
            <v>777088</v>
          </cell>
        </row>
        <row r="184">
          <cell r="D184" t="str">
            <v>777088</v>
          </cell>
        </row>
        <row r="185">
          <cell r="D185" t="str">
            <v>777089</v>
          </cell>
        </row>
        <row r="186">
          <cell r="D186" t="str">
            <v>777089</v>
          </cell>
        </row>
        <row r="187">
          <cell r="D187" t="str">
            <v>777072</v>
          </cell>
        </row>
        <row r="188">
          <cell r="D188" t="str">
            <v>777072</v>
          </cell>
        </row>
        <row r="189">
          <cell r="D189" t="str">
            <v>777072</v>
          </cell>
        </row>
        <row r="190">
          <cell r="D190" t="str">
            <v>777072</v>
          </cell>
        </row>
        <row r="191">
          <cell r="D191" t="str">
            <v>777072</v>
          </cell>
        </row>
        <row r="192">
          <cell r="D192" t="str">
            <v>777072</v>
          </cell>
        </row>
        <row r="193">
          <cell r="D193" t="str">
            <v>777072</v>
          </cell>
        </row>
        <row r="194">
          <cell r="D194" t="str">
            <v>777072</v>
          </cell>
        </row>
        <row r="195">
          <cell r="D195" t="str">
            <v>777072</v>
          </cell>
        </row>
        <row r="196">
          <cell r="D196" t="str">
            <v>777072</v>
          </cell>
        </row>
        <row r="197">
          <cell r="D197" t="str">
            <v>777072</v>
          </cell>
        </row>
        <row r="198">
          <cell r="D198" t="str">
            <v>777072</v>
          </cell>
        </row>
        <row r="199">
          <cell r="D199" t="str">
            <v>777072</v>
          </cell>
        </row>
        <row r="200">
          <cell r="D200" t="str">
            <v>777090</v>
          </cell>
        </row>
        <row r="201">
          <cell r="D201" t="str">
            <v>777090</v>
          </cell>
        </row>
        <row r="202">
          <cell r="D202" t="str">
            <v>777047</v>
          </cell>
        </row>
        <row r="203">
          <cell r="D203" t="str">
            <v>777047</v>
          </cell>
        </row>
        <row r="204">
          <cell r="D204" t="str">
            <v>777398</v>
          </cell>
        </row>
        <row r="205">
          <cell r="D205" t="str">
            <v>777398</v>
          </cell>
        </row>
        <row r="206">
          <cell r="D206" t="str">
            <v>777092</v>
          </cell>
        </row>
        <row r="207">
          <cell r="D207" t="str">
            <v>777092</v>
          </cell>
        </row>
        <row r="208">
          <cell r="D208" t="str">
            <v>777094</v>
          </cell>
        </row>
        <row r="209">
          <cell r="D209" t="str">
            <v>777094</v>
          </cell>
        </row>
        <row r="210">
          <cell r="D210" t="str">
            <v>777400</v>
          </cell>
        </row>
        <row r="211">
          <cell r="D211" t="str">
            <v>777400</v>
          </cell>
        </row>
        <row r="212">
          <cell r="D212" t="str">
            <v>777045</v>
          </cell>
        </row>
        <row r="213">
          <cell r="D213" t="str">
            <v>777098</v>
          </cell>
        </row>
        <row r="214">
          <cell r="D214" t="str">
            <v>777098</v>
          </cell>
        </row>
        <row r="215">
          <cell r="D215" t="str">
            <v>777052</v>
          </cell>
        </row>
        <row r="216">
          <cell r="D216" t="str">
            <v>777052</v>
          </cell>
        </row>
        <row r="217">
          <cell r="D217" t="str">
            <v>777052</v>
          </cell>
        </row>
        <row r="218">
          <cell r="D218" t="str">
            <v>777052</v>
          </cell>
        </row>
        <row r="219">
          <cell r="D219" t="str">
            <v>777052</v>
          </cell>
        </row>
        <row r="220">
          <cell r="D220" t="str">
            <v>777052</v>
          </cell>
        </row>
        <row r="221">
          <cell r="D221" t="str">
            <v>777052</v>
          </cell>
        </row>
        <row r="222">
          <cell r="D222" t="str">
            <v>777052</v>
          </cell>
        </row>
        <row r="223">
          <cell r="D223" t="str">
            <v>777052</v>
          </cell>
        </row>
        <row r="224">
          <cell r="D224" t="str">
            <v>777052</v>
          </cell>
        </row>
        <row r="225">
          <cell r="D225" t="str">
            <v>777052</v>
          </cell>
        </row>
        <row r="226">
          <cell r="D226" t="str">
            <v>777052</v>
          </cell>
        </row>
        <row r="227">
          <cell r="D227" t="str">
            <v>777052</v>
          </cell>
        </row>
        <row r="228">
          <cell r="D228" t="str">
            <v>777052</v>
          </cell>
        </row>
        <row r="229">
          <cell r="D229" t="str">
            <v>777052</v>
          </cell>
        </row>
        <row r="230">
          <cell r="D230" t="str">
            <v>777052</v>
          </cell>
        </row>
        <row r="231">
          <cell r="D231" t="str">
            <v>777052</v>
          </cell>
        </row>
        <row r="232">
          <cell r="D232" t="str">
            <v>777052</v>
          </cell>
        </row>
        <row r="233">
          <cell r="D233" t="str">
            <v>777052</v>
          </cell>
        </row>
        <row r="234">
          <cell r="D234" t="str">
            <v>777052</v>
          </cell>
        </row>
        <row r="235">
          <cell r="D235" t="str">
            <v>777052</v>
          </cell>
        </row>
        <row r="236">
          <cell r="D236" t="str">
            <v>777052</v>
          </cell>
        </row>
        <row r="237">
          <cell r="D237" t="str">
            <v>777052</v>
          </cell>
        </row>
        <row r="238">
          <cell r="D238" t="str">
            <v>777052</v>
          </cell>
        </row>
        <row r="239">
          <cell r="D239" t="str">
            <v>777052</v>
          </cell>
        </row>
        <row r="240">
          <cell r="D240" t="str">
            <v>777052</v>
          </cell>
        </row>
        <row r="241">
          <cell r="D241" t="str">
            <v>777052</v>
          </cell>
        </row>
        <row r="242">
          <cell r="D242" t="str">
            <v>777052</v>
          </cell>
        </row>
        <row r="243">
          <cell r="D243" t="str">
            <v>777052</v>
          </cell>
        </row>
        <row r="244">
          <cell r="D244" t="str">
            <v>777052</v>
          </cell>
        </row>
        <row r="245">
          <cell r="D245" t="str">
            <v>777052</v>
          </cell>
        </row>
        <row r="246">
          <cell r="D246" t="str">
            <v>777052</v>
          </cell>
        </row>
        <row r="247">
          <cell r="D247" t="str">
            <v>777052</v>
          </cell>
        </row>
        <row r="248">
          <cell r="D248" t="str">
            <v>777052</v>
          </cell>
        </row>
        <row r="249">
          <cell r="D249" t="str">
            <v>777052</v>
          </cell>
        </row>
        <row r="250">
          <cell r="D250" t="str">
            <v>777052</v>
          </cell>
        </row>
        <row r="251">
          <cell r="D251" t="str">
            <v>777052</v>
          </cell>
        </row>
        <row r="252">
          <cell r="D252" t="str">
            <v>777052</v>
          </cell>
        </row>
        <row r="253">
          <cell r="D253" t="str">
            <v>777052</v>
          </cell>
        </row>
        <row r="254">
          <cell r="D254" t="str">
            <v>777052</v>
          </cell>
        </row>
        <row r="255">
          <cell r="D255" t="str">
            <v>777052</v>
          </cell>
        </row>
        <row r="256">
          <cell r="D256" t="str">
            <v>777052</v>
          </cell>
        </row>
        <row r="257">
          <cell r="D257" t="str">
            <v>777052</v>
          </cell>
        </row>
        <row r="258">
          <cell r="D258" t="str">
            <v>777052</v>
          </cell>
        </row>
        <row r="259">
          <cell r="D259" t="str">
            <v>777052</v>
          </cell>
        </row>
        <row r="260">
          <cell r="D260" t="str">
            <v>777052</v>
          </cell>
        </row>
        <row r="261">
          <cell r="D261" t="str">
            <v>777052</v>
          </cell>
        </row>
        <row r="262">
          <cell r="D262" t="str">
            <v>777052</v>
          </cell>
        </row>
        <row r="263">
          <cell r="D263" t="str">
            <v>777052</v>
          </cell>
        </row>
        <row r="264">
          <cell r="D264" t="str">
            <v>777052</v>
          </cell>
        </row>
        <row r="265">
          <cell r="D265" t="str">
            <v>777052</v>
          </cell>
        </row>
        <row r="266">
          <cell r="D266" t="str">
            <v>777052</v>
          </cell>
        </row>
        <row r="267">
          <cell r="D267" t="str">
            <v>777106</v>
          </cell>
        </row>
        <row r="268">
          <cell r="D268" t="str">
            <v>777106</v>
          </cell>
        </row>
        <row r="269">
          <cell r="D269" t="str">
            <v>777104</v>
          </cell>
        </row>
        <row r="270">
          <cell r="D270" t="str">
            <v>777104</v>
          </cell>
        </row>
        <row r="271">
          <cell r="D271" t="str">
            <v>777002</v>
          </cell>
        </row>
        <row r="272">
          <cell r="D272" t="str">
            <v>777002</v>
          </cell>
        </row>
        <row r="273">
          <cell r="D273" t="str">
            <v>777002</v>
          </cell>
        </row>
        <row r="274">
          <cell r="D274" t="str">
            <v>777002</v>
          </cell>
        </row>
        <row r="275">
          <cell r="D275" t="str">
            <v>777002</v>
          </cell>
        </row>
        <row r="276">
          <cell r="D276" t="str">
            <v>777002</v>
          </cell>
        </row>
        <row r="277">
          <cell r="D277" t="str">
            <v>777002</v>
          </cell>
        </row>
        <row r="278">
          <cell r="D278" t="str">
            <v>777002</v>
          </cell>
        </row>
        <row r="279">
          <cell r="D279" t="str">
            <v>777002</v>
          </cell>
        </row>
        <row r="280">
          <cell r="D280" t="str">
            <v>777002</v>
          </cell>
        </row>
        <row r="281">
          <cell r="D281" t="str">
            <v>777002</v>
          </cell>
        </row>
        <row r="282">
          <cell r="D282" t="str">
            <v>777002</v>
          </cell>
        </row>
        <row r="283">
          <cell r="D283" t="str">
            <v>777002</v>
          </cell>
        </row>
        <row r="284">
          <cell r="D284" t="str">
            <v>777002</v>
          </cell>
        </row>
        <row r="285">
          <cell r="D285" t="str">
            <v>777002</v>
          </cell>
        </row>
        <row r="286">
          <cell r="D286" t="str">
            <v>777002</v>
          </cell>
        </row>
        <row r="287">
          <cell r="D287" t="str">
            <v>777002</v>
          </cell>
        </row>
        <row r="288">
          <cell r="D288" t="str">
            <v>777002</v>
          </cell>
        </row>
        <row r="289">
          <cell r="D289" t="str">
            <v>777002</v>
          </cell>
        </row>
        <row r="290">
          <cell r="D290" t="str">
            <v>777002</v>
          </cell>
        </row>
        <row r="291">
          <cell r="D291" t="str">
            <v>777002</v>
          </cell>
        </row>
        <row r="292">
          <cell r="D292" t="str">
            <v>777002</v>
          </cell>
        </row>
        <row r="293">
          <cell r="D293" t="str">
            <v>777002</v>
          </cell>
        </row>
        <row r="294">
          <cell r="D294" t="str">
            <v>777002</v>
          </cell>
        </row>
        <row r="295">
          <cell r="D295" t="str">
            <v>777002</v>
          </cell>
        </row>
        <row r="296">
          <cell r="D296" t="str">
            <v>777002</v>
          </cell>
        </row>
        <row r="297">
          <cell r="D297" t="str">
            <v>777002</v>
          </cell>
        </row>
        <row r="298">
          <cell r="D298" t="str">
            <v>777002</v>
          </cell>
        </row>
        <row r="299">
          <cell r="D299" t="str">
            <v>777002</v>
          </cell>
        </row>
        <row r="300">
          <cell r="D300" t="str">
            <v>777002</v>
          </cell>
        </row>
        <row r="301">
          <cell r="D301" t="str">
            <v>777002</v>
          </cell>
        </row>
        <row r="302">
          <cell r="D302" t="str">
            <v>777002</v>
          </cell>
        </row>
        <row r="303">
          <cell r="D303" t="str">
            <v>777002</v>
          </cell>
        </row>
        <row r="304">
          <cell r="D304" t="str">
            <v>777002</v>
          </cell>
        </row>
        <row r="305">
          <cell r="D305" t="str">
            <v>777002</v>
          </cell>
        </row>
        <row r="306">
          <cell r="D306" t="str">
            <v>777002</v>
          </cell>
        </row>
        <row r="307">
          <cell r="D307" t="str">
            <v>777002</v>
          </cell>
        </row>
        <row r="308">
          <cell r="D308" t="str">
            <v>777002</v>
          </cell>
        </row>
        <row r="309">
          <cell r="D309" t="str">
            <v>777002</v>
          </cell>
        </row>
        <row r="310">
          <cell r="D310" t="str">
            <v>777002</v>
          </cell>
        </row>
        <row r="311">
          <cell r="D311" t="str">
            <v>777002</v>
          </cell>
        </row>
        <row r="312">
          <cell r="D312" t="str">
            <v>777002</v>
          </cell>
        </row>
        <row r="313">
          <cell r="D313" t="str">
            <v>777002</v>
          </cell>
        </row>
        <row r="314">
          <cell r="D314" t="str">
            <v>777002</v>
          </cell>
        </row>
        <row r="315">
          <cell r="D315" t="str">
            <v>777002</v>
          </cell>
        </row>
        <row r="316">
          <cell r="D316" t="str">
            <v>777002</v>
          </cell>
        </row>
        <row r="317">
          <cell r="D317" t="str">
            <v>777002</v>
          </cell>
        </row>
        <row r="318">
          <cell r="D318" t="str">
            <v>777002</v>
          </cell>
        </row>
        <row r="319">
          <cell r="D319" t="str">
            <v>777002</v>
          </cell>
        </row>
        <row r="320">
          <cell r="D320" t="str">
            <v>777002</v>
          </cell>
        </row>
        <row r="321">
          <cell r="D321" t="str">
            <v>777002</v>
          </cell>
        </row>
        <row r="322">
          <cell r="D322" t="str">
            <v>777002</v>
          </cell>
        </row>
        <row r="323">
          <cell r="D323" t="str">
            <v>777002</v>
          </cell>
        </row>
        <row r="324">
          <cell r="D324" t="str">
            <v>777002</v>
          </cell>
        </row>
        <row r="325">
          <cell r="D325" t="str">
            <v>777002</v>
          </cell>
        </row>
        <row r="326">
          <cell r="D326" t="str">
            <v>777002</v>
          </cell>
        </row>
        <row r="327">
          <cell r="D327" t="str">
            <v>777002</v>
          </cell>
        </row>
        <row r="328">
          <cell r="D328" t="str">
            <v>777002</v>
          </cell>
        </row>
        <row r="329">
          <cell r="D329" t="str">
            <v>777002</v>
          </cell>
        </row>
        <row r="330">
          <cell r="D330" t="str">
            <v>777002</v>
          </cell>
        </row>
        <row r="331">
          <cell r="D331" t="str">
            <v>777002</v>
          </cell>
        </row>
        <row r="332">
          <cell r="D332" t="str">
            <v>777002</v>
          </cell>
        </row>
        <row r="333">
          <cell r="D333" t="str">
            <v>777002</v>
          </cell>
        </row>
        <row r="334">
          <cell r="D334" t="str">
            <v>777002</v>
          </cell>
        </row>
        <row r="335">
          <cell r="D335" t="str">
            <v>777002</v>
          </cell>
        </row>
        <row r="336">
          <cell r="D336" t="str">
            <v>777002</v>
          </cell>
        </row>
        <row r="337">
          <cell r="D337" t="str">
            <v>777002</v>
          </cell>
        </row>
        <row r="338">
          <cell r="D338" t="str">
            <v>777045</v>
          </cell>
        </row>
        <row r="339">
          <cell r="D339" t="str">
            <v>777008</v>
          </cell>
        </row>
        <row r="340">
          <cell r="D340" t="str">
            <v>777108</v>
          </cell>
        </row>
        <row r="341">
          <cell r="D341" t="str">
            <v>777108</v>
          </cell>
        </row>
        <row r="342">
          <cell r="D342" t="str">
            <v>777002</v>
          </cell>
        </row>
        <row r="343">
          <cell r="D343" t="str">
            <v>777109</v>
          </cell>
        </row>
        <row r="344">
          <cell r="D344" t="str">
            <v>777109</v>
          </cell>
        </row>
        <row r="345">
          <cell r="D345" t="str">
            <v>777069</v>
          </cell>
        </row>
        <row r="346">
          <cell r="D346" t="str">
            <v>777069</v>
          </cell>
        </row>
        <row r="347">
          <cell r="D347" t="str">
            <v>777069</v>
          </cell>
        </row>
        <row r="348">
          <cell r="D348" t="str">
            <v>777069</v>
          </cell>
        </row>
        <row r="349">
          <cell r="D349" t="str">
            <v>777069</v>
          </cell>
        </row>
        <row r="350">
          <cell r="D350" t="str">
            <v>777069</v>
          </cell>
        </row>
        <row r="351">
          <cell r="D351" t="str">
            <v>777069</v>
          </cell>
        </row>
        <row r="352">
          <cell r="D352" t="str">
            <v>777069</v>
          </cell>
        </row>
        <row r="353">
          <cell r="D353" t="str">
            <v>777069</v>
          </cell>
        </row>
        <row r="354">
          <cell r="D354" t="str">
            <v>777069</v>
          </cell>
        </row>
        <row r="355">
          <cell r="D355" t="str">
            <v>777069</v>
          </cell>
        </row>
        <row r="356">
          <cell r="D356" t="str">
            <v>777069</v>
          </cell>
        </row>
        <row r="357">
          <cell r="D357" t="str">
            <v>777069</v>
          </cell>
        </row>
        <row r="358">
          <cell r="D358" t="str">
            <v>777069</v>
          </cell>
        </row>
        <row r="359">
          <cell r="D359" t="str">
            <v>777069</v>
          </cell>
        </row>
        <row r="360">
          <cell r="D360" t="str">
            <v>777069</v>
          </cell>
        </row>
        <row r="361">
          <cell r="D361" t="str">
            <v>777069</v>
          </cell>
        </row>
        <row r="362">
          <cell r="D362" t="str">
            <v>777069</v>
          </cell>
        </row>
        <row r="363">
          <cell r="D363" t="str">
            <v>777069</v>
          </cell>
        </row>
        <row r="364">
          <cell r="D364" t="str">
            <v>777069</v>
          </cell>
        </row>
        <row r="365">
          <cell r="D365" t="str">
            <v>777069</v>
          </cell>
        </row>
        <row r="366">
          <cell r="D366" t="str">
            <v>777069</v>
          </cell>
        </row>
        <row r="367">
          <cell r="D367" t="str">
            <v>777069</v>
          </cell>
        </row>
        <row r="368">
          <cell r="D368" t="str">
            <v>777069</v>
          </cell>
        </row>
        <row r="369">
          <cell r="D369" t="str">
            <v>777069</v>
          </cell>
        </row>
        <row r="370">
          <cell r="D370" t="str">
            <v>777069</v>
          </cell>
        </row>
        <row r="371">
          <cell r="D371" t="str">
            <v>777069</v>
          </cell>
        </row>
        <row r="372">
          <cell r="D372" t="str">
            <v>777069</v>
          </cell>
        </row>
        <row r="373">
          <cell r="D373" t="str">
            <v>777069</v>
          </cell>
        </row>
        <row r="374">
          <cell r="D374" t="str">
            <v>777069</v>
          </cell>
        </row>
        <row r="375">
          <cell r="D375" t="str">
            <v>777069</v>
          </cell>
        </row>
        <row r="376">
          <cell r="D376" t="str">
            <v>777069</v>
          </cell>
        </row>
        <row r="377">
          <cell r="D377" t="str">
            <v>777069</v>
          </cell>
        </row>
        <row r="378">
          <cell r="D378" t="str">
            <v>777069</v>
          </cell>
        </row>
        <row r="379">
          <cell r="D379" t="str">
            <v>777069</v>
          </cell>
        </row>
        <row r="380">
          <cell r="D380" t="str">
            <v>777069</v>
          </cell>
        </row>
        <row r="381">
          <cell r="D381" t="str">
            <v>777069</v>
          </cell>
        </row>
        <row r="382">
          <cell r="D382" t="str">
            <v>777069</v>
          </cell>
        </row>
        <row r="383">
          <cell r="D383" t="str">
            <v>777069</v>
          </cell>
        </row>
        <row r="384">
          <cell r="D384" t="str">
            <v>777069</v>
          </cell>
        </row>
        <row r="385">
          <cell r="D385" t="str">
            <v>777069</v>
          </cell>
        </row>
        <row r="386">
          <cell r="D386" t="str">
            <v>777069</v>
          </cell>
        </row>
        <row r="387">
          <cell r="D387" t="str">
            <v>777069</v>
          </cell>
        </row>
        <row r="388">
          <cell r="D388" t="str">
            <v>777113</v>
          </cell>
        </row>
        <row r="389">
          <cell r="D389" t="str">
            <v>777113</v>
          </cell>
        </row>
        <row r="390">
          <cell r="D390" t="str">
            <v>777113</v>
          </cell>
        </row>
        <row r="391">
          <cell r="D391" t="str">
            <v>777113</v>
          </cell>
        </row>
        <row r="392">
          <cell r="D392" t="str">
            <v>777113</v>
          </cell>
        </row>
        <row r="393">
          <cell r="D393" t="str">
            <v>777113</v>
          </cell>
        </row>
        <row r="394">
          <cell r="D394" t="str">
            <v>777113</v>
          </cell>
        </row>
        <row r="395">
          <cell r="D395" t="str">
            <v>777113</v>
          </cell>
        </row>
        <row r="396">
          <cell r="D396" t="str">
            <v>777113</v>
          </cell>
        </row>
        <row r="397">
          <cell r="D397" t="str">
            <v>777113</v>
          </cell>
        </row>
        <row r="398">
          <cell r="D398" t="str">
            <v>777113</v>
          </cell>
        </row>
        <row r="399">
          <cell r="D399" t="str">
            <v>777113</v>
          </cell>
        </row>
        <row r="400">
          <cell r="D400" t="str">
            <v>777113</v>
          </cell>
        </row>
        <row r="401">
          <cell r="D401" t="str">
            <v>777113</v>
          </cell>
        </row>
        <row r="402">
          <cell r="D402" t="str">
            <v>777113</v>
          </cell>
        </row>
        <row r="403">
          <cell r="D403" t="str">
            <v>777113</v>
          </cell>
        </row>
        <row r="404">
          <cell r="D404" t="str">
            <v>777113</v>
          </cell>
        </row>
        <row r="405">
          <cell r="D405" t="str">
            <v>777113</v>
          </cell>
        </row>
        <row r="406">
          <cell r="D406" t="str">
            <v>777113</v>
          </cell>
        </row>
        <row r="407">
          <cell r="D407" t="str">
            <v>777113</v>
          </cell>
        </row>
        <row r="408">
          <cell r="D408" t="str">
            <v>777113</v>
          </cell>
        </row>
        <row r="409">
          <cell r="D409" t="str">
            <v>777113</v>
          </cell>
        </row>
        <row r="410">
          <cell r="D410" t="str">
            <v>777113</v>
          </cell>
        </row>
        <row r="411">
          <cell r="D411" t="str">
            <v>777113</v>
          </cell>
        </row>
        <row r="412">
          <cell r="D412" t="str">
            <v>777113</v>
          </cell>
        </row>
        <row r="413">
          <cell r="D413" t="str">
            <v>777113</v>
          </cell>
        </row>
        <row r="414">
          <cell r="D414" t="str">
            <v>777113</v>
          </cell>
        </row>
        <row r="415">
          <cell r="D415" t="str">
            <v>777113</v>
          </cell>
        </row>
        <row r="416">
          <cell r="D416" t="str">
            <v>777113</v>
          </cell>
        </row>
        <row r="417">
          <cell r="D417" t="str">
            <v>777113</v>
          </cell>
        </row>
        <row r="418">
          <cell r="D418" t="str">
            <v>777113</v>
          </cell>
        </row>
        <row r="419">
          <cell r="D419" t="str">
            <v>777113</v>
          </cell>
        </row>
        <row r="420">
          <cell r="D420" t="str">
            <v>777113</v>
          </cell>
        </row>
        <row r="421">
          <cell r="D421" t="str">
            <v>777113</v>
          </cell>
        </row>
        <row r="422">
          <cell r="D422" t="str">
            <v>777113</v>
          </cell>
        </row>
        <row r="423">
          <cell r="D423" t="str">
            <v>777113</v>
          </cell>
        </row>
        <row r="424">
          <cell r="D424" t="str">
            <v>777113</v>
          </cell>
        </row>
        <row r="425">
          <cell r="D425" t="str">
            <v>777113</v>
          </cell>
        </row>
        <row r="426">
          <cell r="D426" t="str">
            <v>777113</v>
          </cell>
        </row>
        <row r="427">
          <cell r="D427" t="str">
            <v>777113</v>
          </cell>
        </row>
        <row r="428">
          <cell r="D428" t="str">
            <v>777113</v>
          </cell>
        </row>
        <row r="429">
          <cell r="D429" t="str">
            <v>777113</v>
          </cell>
        </row>
        <row r="430">
          <cell r="D430" t="str">
            <v>777113</v>
          </cell>
        </row>
        <row r="431">
          <cell r="D431" t="str">
            <v>777113</v>
          </cell>
        </row>
        <row r="432">
          <cell r="D432" t="str">
            <v>777113</v>
          </cell>
        </row>
        <row r="433">
          <cell r="D433" t="str">
            <v>777113</v>
          </cell>
        </row>
        <row r="434">
          <cell r="D434" t="str">
            <v>777113</v>
          </cell>
        </row>
        <row r="435">
          <cell r="D435" t="str">
            <v>777115</v>
          </cell>
        </row>
        <row r="436">
          <cell r="D436" t="str">
            <v>777115</v>
          </cell>
        </row>
        <row r="437">
          <cell r="D437" t="str">
            <v>777291</v>
          </cell>
        </row>
        <row r="438">
          <cell r="D438" t="str">
            <v>777291</v>
          </cell>
        </row>
        <row r="439">
          <cell r="D439" t="str">
            <v>777030</v>
          </cell>
        </row>
        <row r="440">
          <cell r="D440" t="str">
            <v>777030</v>
          </cell>
        </row>
        <row r="441">
          <cell r="D441" t="str">
            <v>777030</v>
          </cell>
        </row>
        <row r="442">
          <cell r="D442" t="str">
            <v>777030</v>
          </cell>
        </row>
        <row r="443">
          <cell r="D443" t="str">
            <v>777030</v>
          </cell>
        </row>
        <row r="444">
          <cell r="D444" t="str">
            <v>777030</v>
          </cell>
        </row>
        <row r="445">
          <cell r="D445" t="str">
            <v>777030</v>
          </cell>
        </row>
        <row r="446">
          <cell r="D446" t="str">
            <v>777030</v>
          </cell>
        </row>
        <row r="447">
          <cell r="D447" t="str">
            <v>777030</v>
          </cell>
        </row>
        <row r="448">
          <cell r="D448" t="str">
            <v>777030</v>
          </cell>
        </row>
        <row r="449">
          <cell r="D449" t="str">
            <v>777030</v>
          </cell>
        </row>
        <row r="450">
          <cell r="D450" t="str">
            <v>777030</v>
          </cell>
        </row>
        <row r="451">
          <cell r="D451" t="str">
            <v>777030</v>
          </cell>
        </row>
        <row r="452">
          <cell r="D452" t="str">
            <v>777030</v>
          </cell>
        </row>
        <row r="453">
          <cell r="D453" t="str">
            <v>777030</v>
          </cell>
        </row>
        <row r="454">
          <cell r="D454" t="str">
            <v>777030</v>
          </cell>
        </row>
        <row r="455">
          <cell r="D455" t="str">
            <v>777030</v>
          </cell>
        </row>
        <row r="456">
          <cell r="D456" t="str">
            <v>777030</v>
          </cell>
        </row>
        <row r="457">
          <cell r="D457" t="str">
            <v>777030</v>
          </cell>
        </row>
        <row r="458">
          <cell r="D458" t="str">
            <v>777030</v>
          </cell>
        </row>
        <row r="459">
          <cell r="D459" t="str">
            <v>777030</v>
          </cell>
        </row>
        <row r="460">
          <cell r="D460" t="str">
            <v>777030</v>
          </cell>
        </row>
        <row r="461">
          <cell r="D461" t="str">
            <v>777030</v>
          </cell>
        </row>
        <row r="462">
          <cell r="D462" t="str">
            <v>777030</v>
          </cell>
        </row>
        <row r="463">
          <cell r="D463" t="str">
            <v>777030</v>
          </cell>
        </row>
        <row r="464">
          <cell r="D464" t="str">
            <v>777030</v>
          </cell>
        </row>
        <row r="465">
          <cell r="D465" t="str">
            <v>777030</v>
          </cell>
        </row>
        <row r="466">
          <cell r="D466" t="str">
            <v>777030</v>
          </cell>
        </row>
        <row r="467">
          <cell r="D467" t="str">
            <v>777030</v>
          </cell>
        </row>
        <row r="468">
          <cell r="D468" t="str">
            <v>777030</v>
          </cell>
        </row>
        <row r="469">
          <cell r="D469" t="str">
            <v>777030</v>
          </cell>
        </row>
        <row r="470">
          <cell r="D470" t="str">
            <v>777030</v>
          </cell>
        </row>
        <row r="471">
          <cell r="D471" t="str">
            <v>777030</v>
          </cell>
        </row>
        <row r="472">
          <cell r="D472" t="str">
            <v>777030</v>
          </cell>
        </row>
        <row r="473">
          <cell r="D473" t="str">
            <v>777030</v>
          </cell>
        </row>
        <row r="474">
          <cell r="D474" t="str">
            <v>777030</v>
          </cell>
        </row>
        <row r="475">
          <cell r="D475" t="str">
            <v>777030</v>
          </cell>
        </row>
        <row r="476">
          <cell r="D476" t="str">
            <v>777030</v>
          </cell>
        </row>
        <row r="477">
          <cell r="D477" t="str">
            <v>777030</v>
          </cell>
        </row>
        <row r="478">
          <cell r="D478" t="str">
            <v>777030</v>
          </cell>
        </row>
        <row r="479">
          <cell r="D479" t="str">
            <v>777030</v>
          </cell>
        </row>
        <row r="480">
          <cell r="D480" t="str">
            <v>777132</v>
          </cell>
        </row>
        <row r="481">
          <cell r="D481" t="str">
            <v>777132</v>
          </cell>
        </row>
        <row r="482">
          <cell r="D482" t="str">
            <v>777045</v>
          </cell>
        </row>
        <row r="483">
          <cell r="D483" t="str">
            <v>777372</v>
          </cell>
        </row>
        <row r="484">
          <cell r="D484" t="str">
            <v>777003</v>
          </cell>
        </row>
        <row r="485">
          <cell r="D485" t="str">
            <v>777003</v>
          </cell>
        </row>
        <row r="486">
          <cell r="D486" t="str">
            <v>777003</v>
          </cell>
        </row>
        <row r="487">
          <cell r="D487" t="str">
            <v>777003</v>
          </cell>
        </row>
        <row r="488">
          <cell r="D488" t="str">
            <v>777003</v>
          </cell>
        </row>
        <row r="489">
          <cell r="D489" t="str">
            <v>777003</v>
          </cell>
        </row>
        <row r="490">
          <cell r="D490" t="str">
            <v>777003</v>
          </cell>
        </row>
        <row r="491">
          <cell r="D491" t="str">
            <v>777003</v>
          </cell>
        </row>
        <row r="492">
          <cell r="D492" t="str">
            <v>777003</v>
          </cell>
        </row>
        <row r="493">
          <cell r="D493" t="str">
            <v>777003</v>
          </cell>
        </row>
        <row r="494">
          <cell r="D494" t="str">
            <v>777003</v>
          </cell>
        </row>
        <row r="495">
          <cell r="D495" t="str">
            <v>777003</v>
          </cell>
        </row>
        <row r="496">
          <cell r="D496" t="str">
            <v>777003</v>
          </cell>
        </row>
        <row r="497">
          <cell r="D497" t="str">
            <v>777003</v>
          </cell>
        </row>
        <row r="498">
          <cell r="D498" t="str">
            <v>777003</v>
          </cell>
        </row>
        <row r="499">
          <cell r="D499" t="str">
            <v>777003</v>
          </cell>
        </row>
        <row r="500">
          <cell r="D500" t="str">
            <v>777003</v>
          </cell>
        </row>
        <row r="501">
          <cell r="D501" t="str">
            <v>777003</v>
          </cell>
        </row>
        <row r="502">
          <cell r="D502" t="str">
            <v>777003</v>
          </cell>
        </row>
        <row r="503">
          <cell r="D503" t="str">
            <v>777003</v>
          </cell>
        </row>
        <row r="504">
          <cell r="D504" t="str">
            <v>777003</v>
          </cell>
        </row>
        <row r="505">
          <cell r="D505" t="str">
            <v>777003</v>
          </cell>
        </row>
        <row r="506">
          <cell r="D506" t="str">
            <v>777003</v>
          </cell>
        </row>
        <row r="507">
          <cell r="D507" t="str">
            <v>777003</v>
          </cell>
        </row>
        <row r="508">
          <cell r="D508" t="str">
            <v>777003</v>
          </cell>
        </row>
        <row r="509">
          <cell r="D509" t="str">
            <v>777003</v>
          </cell>
        </row>
        <row r="510">
          <cell r="D510" t="str">
            <v>777003</v>
          </cell>
        </row>
        <row r="511">
          <cell r="D511" t="str">
            <v>777003</v>
          </cell>
        </row>
        <row r="512">
          <cell r="D512" t="str">
            <v>777003</v>
          </cell>
        </row>
        <row r="513">
          <cell r="D513" t="str">
            <v>777003</v>
          </cell>
        </row>
        <row r="514">
          <cell r="D514" t="str">
            <v>777003</v>
          </cell>
        </row>
        <row r="515">
          <cell r="D515" t="str">
            <v>777003</v>
          </cell>
        </row>
        <row r="516">
          <cell r="D516" t="str">
            <v>777003</v>
          </cell>
        </row>
        <row r="517">
          <cell r="D517" t="str">
            <v>777003</v>
          </cell>
        </row>
        <row r="518">
          <cell r="D518" t="str">
            <v>777003</v>
          </cell>
        </row>
        <row r="519">
          <cell r="D519" t="str">
            <v>777003</v>
          </cell>
        </row>
        <row r="520">
          <cell r="D520" t="str">
            <v>777003</v>
          </cell>
        </row>
        <row r="521">
          <cell r="D521" t="str">
            <v>777003</v>
          </cell>
        </row>
        <row r="522">
          <cell r="D522" t="str">
            <v>777003</v>
          </cell>
        </row>
        <row r="523">
          <cell r="D523" t="str">
            <v>777003</v>
          </cell>
        </row>
        <row r="524">
          <cell r="D524" t="str">
            <v>777003</v>
          </cell>
        </row>
        <row r="525">
          <cell r="D525" t="str">
            <v>777003</v>
          </cell>
        </row>
        <row r="526">
          <cell r="D526" t="str">
            <v>777003</v>
          </cell>
        </row>
        <row r="527">
          <cell r="D527" t="str">
            <v>777003</v>
          </cell>
        </row>
        <row r="528">
          <cell r="D528" t="str">
            <v>777003</v>
          </cell>
        </row>
        <row r="529">
          <cell r="D529" t="str">
            <v>777003</v>
          </cell>
        </row>
        <row r="530">
          <cell r="D530" t="str">
            <v>777003</v>
          </cell>
        </row>
        <row r="531">
          <cell r="D531" t="str">
            <v>777003</v>
          </cell>
        </row>
        <row r="532">
          <cell r="D532" t="str">
            <v>777003</v>
          </cell>
        </row>
        <row r="533">
          <cell r="D533" t="str">
            <v>777003</v>
          </cell>
        </row>
        <row r="534">
          <cell r="D534" t="str">
            <v>777003</v>
          </cell>
        </row>
        <row r="535">
          <cell r="D535" t="str">
            <v>777003</v>
          </cell>
        </row>
        <row r="536">
          <cell r="D536" t="str">
            <v>777003</v>
          </cell>
        </row>
        <row r="537">
          <cell r="D537" t="str">
            <v>777003</v>
          </cell>
        </row>
        <row r="538">
          <cell r="D538" t="str">
            <v>777003</v>
          </cell>
        </row>
        <row r="539">
          <cell r="D539" t="str">
            <v>777003</v>
          </cell>
        </row>
        <row r="540">
          <cell r="D540" t="str">
            <v>777003</v>
          </cell>
        </row>
        <row r="541">
          <cell r="D541" t="str">
            <v>777003</v>
          </cell>
        </row>
        <row r="542">
          <cell r="D542" t="str">
            <v>777003</v>
          </cell>
        </row>
        <row r="543">
          <cell r="D543" t="str">
            <v>777003</v>
          </cell>
        </row>
        <row r="544">
          <cell r="D544" t="str">
            <v>777003</v>
          </cell>
        </row>
        <row r="545">
          <cell r="D545" t="str">
            <v>777003</v>
          </cell>
        </row>
        <row r="546">
          <cell r="D546" t="str">
            <v>777003</v>
          </cell>
        </row>
        <row r="547">
          <cell r="D547" t="str">
            <v>777003</v>
          </cell>
        </row>
        <row r="548">
          <cell r="D548" t="str">
            <v>777003</v>
          </cell>
        </row>
        <row r="549">
          <cell r="D549" t="str">
            <v>777003</v>
          </cell>
        </row>
        <row r="550">
          <cell r="D550" t="str">
            <v>777003</v>
          </cell>
        </row>
        <row r="551">
          <cell r="D551" t="str">
            <v>777003</v>
          </cell>
        </row>
        <row r="552">
          <cell r="D552" t="str">
            <v>777003</v>
          </cell>
        </row>
        <row r="553">
          <cell r="D553" t="str">
            <v>777003</v>
          </cell>
        </row>
        <row r="554">
          <cell r="D554" t="str">
            <v>777003</v>
          </cell>
        </row>
        <row r="555">
          <cell r="D555" t="str">
            <v>777003</v>
          </cell>
        </row>
        <row r="556">
          <cell r="D556" t="str">
            <v>777003</v>
          </cell>
        </row>
        <row r="557">
          <cell r="D557" t="str">
            <v>777003</v>
          </cell>
        </row>
        <row r="558">
          <cell r="D558" t="str">
            <v>777003</v>
          </cell>
        </row>
        <row r="559">
          <cell r="D559" t="str">
            <v>777003</v>
          </cell>
        </row>
        <row r="560">
          <cell r="D560" t="str">
            <v>777003</v>
          </cell>
        </row>
        <row r="561">
          <cell r="D561" t="str">
            <v>777003</v>
          </cell>
        </row>
        <row r="562">
          <cell r="D562" t="str">
            <v>777003</v>
          </cell>
        </row>
        <row r="563">
          <cell r="D563" t="str">
            <v>777003</v>
          </cell>
        </row>
        <row r="564">
          <cell r="D564" t="str">
            <v>777003</v>
          </cell>
        </row>
        <row r="565">
          <cell r="D565" t="str">
            <v>777003</v>
          </cell>
        </row>
        <row r="566">
          <cell r="D566" t="str">
            <v>777003</v>
          </cell>
        </row>
        <row r="567">
          <cell r="D567" t="str">
            <v>777003</v>
          </cell>
        </row>
        <row r="568">
          <cell r="D568" t="str">
            <v>777003</v>
          </cell>
        </row>
        <row r="569">
          <cell r="D569" t="str">
            <v>777003</v>
          </cell>
        </row>
        <row r="570">
          <cell r="D570" t="str">
            <v>777003</v>
          </cell>
        </row>
        <row r="571">
          <cell r="D571" t="str">
            <v>777003</v>
          </cell>
        </row>
        <row r="572">
          <cell r="D572" t="str">
            <v>777003</v>
          </cell>
        </row>
        <row r="573">
          <cell r="D573" t="str">
            <v>777003</v>
          </cell>
        </row>
        <row r="574">
          <cell r="D574" t="str">
            <v>777003</v>
          </cell>
        </row>
        <row r="575">
          <cell r="D575" t="str">
            <v>777003</v>
          </cell>
        </row>
        <row r="576">
          <cell r="D576" t="str">
            <v>777003</v>
          </cell>
        </row>
        <row r="577">
          <cell r="D577" t="str">
            <v>777003</v>
          </cell>
        </row>
        <row r="578">
          <cell r="D578" t="str">
            <v>777003</v>
          </cell>
        </row>
        <row r="579">
          <cell r="D579" t="str">
            <v>777444</v>
          </cell>
        </row>
        <row r="580">
          <cell r="D580" t="str">
            <v>777444</v>
          </cell>
        </row>
        <row r="581">
          <cell r="D581" t="str">
            <v>777123</v>
          </cell>
        </row>
        <row r="582">
          <cell r="D582" t="str">
            <v>777123</v>
          </cell>
        </row>
        <row r="583">
          <cell r="D583" t="str">
            <v>777110</v>
          </cell>
        </row>
        <row r="584">
          <cell r="D584" t="str">
            <v>777002</v>
          </cell>
        </row>
        <row r="585">
          <cell r="D585" t="str">
            <v>777128</v>
          </cell>
        </row>
        <row r="586">
          <cell r="D586" t="str">
            <v>777129</v>
          </cell>
        </row>
        <row r="587">
          <cell r="D587" t="str">
            <v>777129</v>
          </cell>
        </row>
        <row r="588">
          <cell r="D588" t="str">
            <v>777130</v>
          </cell>
        </row>
        <row r="589">
          <cell r="D589" t="str">
            <v>777130</v>
          </cell>
        </row>
        <row r="590">
          <cell r="D590" t="str">
            <v>777073</v>
          </cell>
        </row>
        <row r="591">
          <cell r="D591" t="str">
            <v>777073</v>
          </cell>
        </row>
        <row r="592">
          <cell r="D592" t="str">
            <v>777073</v>
          </cell>
        </row>
        <row r="593">
          <cell r="D593" t="str">
            <v>777073</v>
          </cell>
        </row>
        <row r="594">
          <cell r="D594" t="str">
            <v>777001</v>
          </cell>
        </row>
        <row r="595">
          <cell r="D595" t="str">
            <v>777001</v>
          </cell>
        </row>
        <row r="596">
          <cell r="D596" t="str">
            <v>777001</v>
          </cell>
        </row>
        <row r="597">
          <cell r="D597" t="str">
            <v>777001</v>
          </cell>
        </row>
        <row r="598">
          <cell r="D598" t="str">
            <v>777001</v>
          </cell>
        </row>
        <row r="599">
          <cell r="D599" t="str">
            <v>777001</v>
          </cell>
        </row>
        <row r="600">
          <cell r="D600" t="str">
            <v>777001</v>
          </cell>
        </row>
        <row r="601">
          <cell r="D601" t="str">
            <v>777001</v>
          </cell>
        </row>
        <row r="602">
          <cell r="D602" t="str">
            <v>777001</v>
          </cell>
        </row>
        <row r="603">
          <cell r="D603" t="str">
            <v>777001</v>
          </cell>
        </row>
        <row r="604">
          <cell r="D604" t="str">
            <v>777001</v>
          </cell>
        </row>
        <row r="605">
          <cell r="D605" t="str">
            <v>777001</v>
          </cell>
        </row>
        <row r="606">
          <cell r="D606" t="str">
            <v>777001</v>
          </cell>
        </row>
        <row r="607">
          <cell r="D607" t="str">
            <v>777001</v>
          </cell>
        </row>
        <row r="608">
          <cell r="D608" t="str">
            <v>777001</v>
          </cell>
        </row>
        <row r="609">
          <cell r="D609" t="str">
            <v>777001</v>
          </cell>
        </row>
        <row r="610">
          <cell r="D610" t="str">
            <v>777001</v>
          </cell>
        </row>
        <row r="611">
          <cell r="D611" t="str">
            <v>777001</v>
          </cell>
        </row>
        <row r="612">
          <cell r="D612" t="str">
            <v>777001</v>
          </cell>
        </row>
        <row r="613">
          <cell r="D613" t="str">
            <v>777001</v>
          </cell>
        </row>
        <row r="614">
          <cell r="D614" t="str">
            <v>777001</v>
          </cell>
        </row>
        <row r="615">
          <cell r="D615" t="str">
            <v>777001</v>
          </cell>
        </row>
        <row r="616">
          <cell r="D616" t="str">
            <v>777001</v>
          </cell>
        </row>
        <row r="617">
          <cell r="D617" t="str">
            <v>777001</v>
          </cell>
        </row>
        <row r="618">
          <cell r="D618" t="str">
            <v>777001</v>
          </cell>
        </row>
        <row r="619">
          <cell r="D619" t="str">
            <v>777001</v>
          </cell>
        </row>
        <row r="620">
          <cell r="D620" t="str">
            <v>777001</v>
          </cell>
        </row>
        <row r="621">
          <cell r="D621" t="str">
            <v>777001</v>
          </cell>
        </row>
        <row r="622">
          <cell r="D622" t="str">
            <v>777001</v>
          </cell>
        </row>
        <row r="623">
          <cell r="D623" t="str">
            <v>777001</v>
          </cell>
        </row>
        <row r="624">
          <cell r="D624" t="str">
            <v>777001</v>
          </cell>
        </row>
        <row r="625">
          <cell r="D625" t="str">
            <v>777001</v>
          </cell>
        </row>
        <row r="626">
          <cell r="D626" t="str">
            <v>777001</v>
          </cell>
        </row>
        <row r="627">
          <cell r="D627" t="str">
            <v>777393</v>
          </cell>
        </row>
        <row r="628">
          <cell r="D628" t="str">
            <v>777393</v>
          </cell>
        </row>
        <row r="629">
          <cell r="D629" t="str">
            <v>777393</v>
          </cell>
        </row>
        <row r="630">
          <cell r="D630" t="str">
            <v>777393</v>
          </cell>
        </row>
        <row r="631">
          <cell r="D631" t="str">
            <v>777393</v>
          </cell>
        </row>
        <row r="632">
          <cell r="D632" t="str">
            <v>777393</v>
          </cell>
        </row>
        <row r="633">
          <cell r="D633" t="str">
            <v>777393</v>
          </cell>
        </row>
        <row r="634">
          <cell r="D634" t="str">
            <v>777393</v>
          </cell>
        </row>
        <row r="635">
          <cell r="D635" t="str">
            <v>777393</v>
          </cell>
        </row>
        <row r="636">
          <cell r="D636" t="str">
            <v>777393</v>
          </cell>
        </row>
        <row r="637">
          <cell r="D637" t="str">
            <v>777393</v>
          </cell>
        </row>
        <row r="638">
          <cell r="D638" t="str">
            <v>777393</v>
          </cell>
        </row>
        <row r="639">
          <cell r="D639" t="str">
            <v>777393</v>
          </cell>
        </row>
        <row r="640">
          <cell r="D640" t="str">
            <v>777393</v>
          </cell>
        </row>
        <row r="641">
          <cell r="D641" t="str">
            <v>777393</v>
          </cell>
        </row>
        <row r="642">
          <cell r="D642" t="str">
            <v>777393</v>
          </cell>
        </row>
        <row r="643">
          <cell r="D643" t="str">
            <v>777393</v>
          </cell>
        </row>
        <row r="644">
          <cell r="D644" t="str">
            <v>777393</v>
          </cell>
        </row>
        <row r="645">
          <cell r="D645" t="str">
            <v>777393</v>
          </cell>
        </row>
        <row r="646">
          <cell r="D646" t="str">
            <v>777393</v>
          </cell>
        </row>
        <row r="647">
          <cell r="D647" t="str">
            <v>777393</v>
          </cell>
        </row>
        <row r="648">
          <cell r="D648" t="str">
            <v>777393</v>
          </cell>
        </row>
        <row r="649">
          <cell r="D649" t="str">
            <v>777393</v>
          </cell>
        </row>
        <row r="650">
          <cell r="D650" t="str">
            <v>777393</v>
          </cell>
        </row>
        <row r="651">
          <cell r="D651" t="str">
            <v>777393</v>
          </cell>
        </row>
        <row r="652">
          <cell r="D652" t="str">
            <v>777393</v>
          </cell>
        </row>
        <row r="653">
          <cell r="D653" t="str">
            <v>777393</v>
          </cell>
        </row>
        <row r="654">
          <cell r="D654" t="str">
            <v>777393</v>
          </cell>
        </row>
        <row r="655">
          <cell r="D655" t="str">
            <v>777393</v>
          </cell>
        </row>
        <row r="656">
          <cell r="D656" t="str">
            <v>777393</v>
          </cell>
        </row>
        <row r="657">
          <cell r="D657" t="str">
            <v>777393</v>
          </cell>
        </row>
        <row r="658">
          <cell r="D658" t="str">
            <v>777393</v>
          </cell>
        </row>
        <row r="659">
          <cell r="D659" t="str">
            <v>777393</v>
          </cell>
        </row>
        <row r="660">
          <cell r="D660" t="str">
            <v>777393</v>
          </cell>
        </row>
        <row r="661">
          <cell r="D661" t="str">
            <v>777393</v>
          </cell>
        </row>
        <row r="662">
          <cell r="D662" t="str">
            <v>777393</v>
          </cell>
        </row>
        <row r="663">
          <cell r="D663" t="str">
            <v>777393</v>
          </cell>
        </row>
        <row r="664">
          <cell r="D664" t="str">
            <v>777393</v>
          </cell>
        </row>
        <row r="665">
          <cell r="D665" t="str">
            <v>777393</v>
          </cell>
        </row>
        <row r="666">
          <cell r="D666" t="str">
            <v>777393</v>
          </cell>
        </row>
        <row r="667">
          <cell r="D667" t="str">
            <v>777393</v>
          </cell>
        </row>
        <row r="668">
          <cell r="D668" t="str">
            <v>777393</v>
          </cell>
        </row>
        <row r="669">
          <cell r="D669" t="str">
            <v>777393</v>
          </cell>
        </row>
        <row r="670">
          <cell r="D670" t="str">
            <v>777393</v>
          </cell>
        </row>
        <row r="671">
          <cell r="D671" t="str">
            <v>777393</v>
          </cell>
        </row>
        <row r="672">
          <cell r="D672" t="str">
            <v>777133</v>
          </cell>
        </row>
        <row r="673">
          <cell r="D673" t="str">
            <v>777133</v>
          </cell>
        </row>
        <row r="674">
          <cell r="D674" t="str">
            <v>777043</v>
          </cell>
        </row>
        <row r="675">
          <cell r="D675" t="str">
            <v>777306</v>
          </cell>
        </row>
        <row r="676">
          <cell r="D676" t="str">
            <v>777141</v>
          </cell>
        </row>
        <row r="677">
          <cell r="D677" t="str">
            <v>777141</v>
          </cell>
        </row>
        <row r="678">
          <cell r="D678" t="str">
            <v>777143</v>
          </cell>
        </row>
        <row r="679">
          <cell r="D679" t="str">
            <v>777143</v>
          </cell>
        </row>
        <row r="680">
          <cell r="D680" t="str">
            <v>777002</v>
          </cell>
        </row>
        <row r="681">
          <cell r="D681" t="str">
            <v>777555</v>
          </cell>
        </row>
        <row r="682">
          <cell r="D682" t="str">
            <v>777045</v>
          </cell>
        </row>
        <row r="683">
          <cell r="D683" t="str">
            <v>777045</v>
          </cell>
        </row>
        <row r="684">
          <cell r="D684" t="str">
            <v>777045</v>
          </cell>
        </row>
        <row r="685">
          <cell r="D685" t="str">
            <v>777020</v>
          </cell>
        </row>
        <row r="686">
          <cell r="D686" t="str">
            <v>777020</v>
          </cell>
        </row>
        <row r="687">
          <cell r="D687" t="str">
            <v>777020</v>
          </cell>
        </row>
        <row r="688">
          <cell r="D688" t="str">
            <v>777020</v>
          </cell>
        </row>
        <row r="689">
          <cell r="D689" t="str">
            <v>777002</v>
          </cell>
        </row>
        <row r="690">
          <cell r="D690" t="str">
            <v>777152</v>
          </cell>
        </row>
        <row r="691">
          <cell r="D691" t="str">
            <v>777152</v>
          </cell>
        </row>
        <row r="692">
          <cell r="D692" t="str">
            <v>777156</v>
          </cell>
        </row>
        <row r="693">
          <cell r="D693" t="str">
            <v>777156</v>
          </cell>
        </row>
        <row r="694">
          <cell r="D694" t="str">
            <v>777046</v>
          </cell>
        </row>
        <row r="695">
          <cell r="D695" t="str">
            <v>777046</v>
          </cell>
        </row>
        <row r="696">
          <cell r="D696" t="str">
            <v>777046</v>
          </cell>
        </row>
        <row r="697">
          <cell r="D697" t="str">
            <v>777046</v>
          </cell>
        </row>
        <row r="698">
          <cell r="D698" t="str">
            <v>777008</v>
          </cell>
        </row>
        <row r="699">
          <cell r="D699" t="str">
            <v>777056</v>
          </cell>
        </row>
        <row r="700">
          <cell r="D700" t="str">
            <v>777056</v>
          </cell>
        </row>
        <row r="701">
          <cell r="D701" t="str">
            <v>777056</v>
          </cell>
        </row>
        <row r="702">
          <cell r="D702" t="str">
            <v>777056</v>
          </cell>
        </row>
        <row r="703">
          <cell r="D703" t="str">
            <v>777056</v>
          </cell>
        </row>
        <row r="704">
          <cell r="D704" t="str">
            <v>777056</v>
          </cell>
        </row>
        <row r="705">
          <cell r="D705" t="str">
            <v>777056</v>
          </cell>
        </row>
        <row r="706">
          <cell r="D706" t="str">
            <v>777056</v>
          </cell>
        </row>
        <row r="707">
          <cell r="D707" t="str">
            <v>777056</v>
          </cell>
        </row>
        <row r="708">
          <cell r="D708" t="str">
            <v>777056</v>
          </cell>
        </row>
        <row r="709">
          <cell r="D709" t="str">
            <v>777056</v>
          </cell>
        </row>
        <row r="710">
          <cell r="D710" t="str">
            <v>777056</v>
          </cell>
        </row>
        <row r="711">
          <cell r="D711" t="str">
            <v>777056</v>
          </cell>
        </row>
        <row r="712">
          <cell r="D712" t="str">
            <v>777056</v>
          </cell>
        </row>
        <row r="713">
          <cell r="D713" t="str">
            <v>777056</v>
          </cell>
        </row>
        <row r="714">
          <cell r="D714" t="str">
            <v>777056</v>
          </cell>
        </row>
        <row r="715">
          <cell r="D715" t="str">
            <v>777056</v>
          </cell>
        </row>
        <row r="716">
          <cell r="D716" t="str">
            <v>777056</v>
          </cell>
        </row>
        <row r="717">
          <cell r="D717" t="str">
            <v>777056</v>
          </cell>
        </row>
        <row r="718">
          <cell r="D718" t="str">
            <v>777056</v>
          </cell>
        </row>
        <row r="719">
          <cell r="D719" t="str">
            <v>777056</v>
          </cell>
        </row>
        <row r="720">
          <cell r="D720" t="str">
            <v>777056</v>
          </cell>
        </row>
        <row r="721">
          <cell r="D721" t="str">
            <v>777056</v>
          </cell>
        </row>
        <row r="722">
          <cell r="D722" t="str">
            <v>777056</v>
          </cell>
        </row>
        <row r="723">
          <cell r="D723" t="str">
            <v>777056</v>
          </cell>
        </row>
        <row r="724">
          <cell r="D724" t="str">
            <v>777056</v>
          </cell>
        </row>
        <row r="725">
          <cell r="D725" t="str">
            <v>777056</v>
          </cell>
        </row>
        <row r="726">
          <cell r="D726" t="str">
            <v>777056</v>
          </cell>
        </row>
        <row r="727">
          <cell r="D727" t="str">
            <v>777056</v>
          </cell>
        </row>
        <row r="728">
          <cell r="D728" t="str">
            <v>777056</v>
          </cell>
        </row>
        <row r="729">
          <cell r="D729" t="str">
            <v>777056</v>
          </cell>
        </row>
        <row r="730">
          <cell r="D730" t="str">
            <v>777056</v>
          </cell>
        </row>
        <row r="731">
          <cell r="D731" t="str">
            <v>777056</v>
          </cell>
        </row>
        <row r="732">
          <cell r="D732" t="str">
            <v>777056</v>
          </cell>
        </row>
        <row r="733">
          <cell r="D733" t="str">
            <v>777056</v>
          </cell>
        </row>
        <row r="734">
          <cell r="D734" t="str">
            <v>777056</v>
          </cell>
        </row>
        <row r="735">
          <cell r="D735" t="str">
            <v>777056</v>
          </cell>
        </row>
        <row r="736">
          <cell r="D736" t="str">
            <v>777056</v>
          </cell>
        </row>
        <row r="737">
          <cell r="D737" t="str">
            <v>777056</v>
          </cell>
        </row>
        <row r="738">
          <cell r="D738" t="str">
            <v>777056</v>
          </cell>
        </row>
        <row r="739">
          <cell r="D739" t="str">
            <v>777056</v>
          </cell>
        </row>
        <row r="740">
          <cell r="D740" t="str">
            <v>777056</v>
          </cell>
        </row>
        <row r="741">
          <cell r="D741" t="str">
            <v>777056</v>
          </cell>
        </row>
        <row r="742">
          <cell r="D742" t="str">
            <v>777056</v>
          </cell>
        </row>
        <row r="743">
          <cell r="D743" t="str">
            <v>777056</v>
          </cell>
        </row>
        <row r="744">
          <cell r="D744" t="str">
            <v>777056</v>
          </cell>
        </row>
        <row r="745">
          <cell r="D745" t="str">
            <v>777056</v>
          </cell>
        </row>
        <row r="746">
          <cell r="D746" t="str">
            <v>777056</v>
          </cell>
        </row>
        <row r="747">
          <cell r="D747" t="str">
            <v>777056</v>
          </cell>
        </row>
        <row r="748">
          <cell r="D748" t="str">
            <v>777056</v>
          </cell>
        </row>
        <row r="749">
          <cell r="D749" t="str">
            <v>777056</v>
          </cell>
        </row>
        <row r="750">
          <cell r="D750" t="str">
            <v>777056</v>
          </cell>
        </row>
        <row r="751">
          <cell r="D751" t="str">
            <v>777056</v>
          </cell>
        </row>
        <row r="752">
          <cell r="D752" t="str">
            <v>777056</v>
          </cell>
        </row>
        <row r="753">
          <cell r="D753" t="str">
            <v>777056</v>
          </cell>
        </row>
        <row r="754">
          <cell r="D754" t="str">
            <v>777056</v>
          </cell>
        </row>
        <row r="755">
          <cell r="D755" t="str">
            <v>777056</v>
          </cell>
        </row>
        <row r="756">
          <cell r="D756" t="str">
            <v>777056</v>
          </cell>
        </row>
        <row r="757">
          <cell r="D757" t="str">
            <v>777056</v>
          </cell>
        </row>
        <row r="758">
          <cell r="D758" t="str">
            <v>777056</v>
          </cell>
        </row>
        <row r="759">
          <cell r="D759" t="str">
            <v>777056</v>
          </cell>
        </row>
        <row r="760">
          <cell r="D760" t="str">
            <v>777056</v>
          </cell>
        </row>
        <row r="761">
          <cell r="D761" t="str">
            <v>777056</v>
          </cell>
        </row>
        <row r="762">
          <cell r="D762" t="str">
            <v>777056</v>
          </cell>
        </row>
        <row r="763">
          <cell r="D763" t="str">
            <v>777056</v>
          </cell>
        </row>
        <row r="764">
          <cell r="D764" t="str">
            <v>777056</v>
          </cell>
        </row>
        <row r="765">
          <cell r="D765" t="str">
            <v>777056</v>
          </cell>
        </row>
        <row r="766">
          <cell r="D766" t="str">
            <v>777056</v>
          </cell>
        </row>
        <row r="767">
          <cell r="D767" t="str">
            <v>777056</v>
          </cell>
        </row>
        <row r="768">
          <cell r="D768" t="str">
            <v>777056</v>
          </cell>
        </row>
        <row r="769">
          <cell r="D769" t="str">
            <v>777056</v>
          </cell>
        </row>
        <row r="770">
          <cell r="D770" t="str">
            <v>777056</v>
          </cell>
        </row>
        <row r="771">
          <cell r="D771" t="str">
            <v>777056</v>
          </cell>
        </row>
        <row r="772">
          <cell r="D772" t="str">
            <v>777056</v>
          </cell>
        </row>
        <row r="773">
          <cell r="D773" t="str">
            <v>777056</v>
          </cell>
        </row>
        <row r="774">
          <cell r="D774" t="str">
            <v>777056</v>
          </cell>
        </row>
        <row r="775">
          <cell r="D775" t="str">
            <v>777056</v>
          </cell>
        </row>
        <row r="776">
          <cell r="D776" t="str">
            <v>777056</v>
          </cell>
        </row>
        <row r="777">
          <cell r="D777" t="str">
            <v>777056</v>
          </cell>
        </row>
        <row r="778">
          <cell r="D778" t="str">
            <v>777056</v>
          </cell>
        </row>
        <row r="779">
          <cell r="D779" t="str">
            <v>777056</v>
          </cell>
        </row>
        <row r="780">
          <cell r="D780" t="str">
            <v>777056</v>
          </cell>
        </row>
        <row r="781">
          <cell r="D781" t="str">
            <v>777056</v>
          </cell>
        </row>
        <row r="782">
          <cell r="D782" t="str">
            <v>777056</v>
          </cell>
        </row>
        <row r="783">
          <cell r="D783" t="str">
            <v>777056</v>
          </cell>
        </row>
        <row r="784">
          <cell r="D784" t="str">
            <v>777056</v>
          </cell>
        </row>
        <row r="785">
          <cell r="D785" t="str">
            <v>777056</v>
          </cell>
        </row>
        <row r="786">
          <cell r="D786" t="str">
            <v>777056</v>
          </cell>
        </row>
        <row r="787">
          <cell r="D787" t="str">
            <v>777056</v>
          </cell>
        </row>
        <row r="788">
          <cell r="D788" t="str">
            <v>777056</v>
          </cell>
        </row>
        <row r="789">
          <cell r="D789" t="str">
            <v>777056</v>
          </cell>
        </row>
        <row r="790">
          <cell r="D790" t="str">
            <v>777056</v>
          </cell>
        </row>
        <row r="791">
          <cell r="D791" t="str">
            <v>777056</v>
          </cell>
        </row>
        <row r="792">
          <cell r="D792" t="str">
            <v>777056</v>
          </cell>
        </row>
        <row r="793">
          <cell r="D793" t="str">
            <v>777056</v>
          </cell>
        </row>
        <row r="794">
          <cell r="D794" t="str">
            <v>777056</v>
          </cell>
        </row>
        <row r="795">
          <cell r="D795" t="str">
            <v>777056</v>
          </cell>
        </row>
        <row r="796">
          <cell r="D796" t="str">
            <v>777056</v>
          </cell>
        </row>
        <row r="797">
          <cell r="D797" t="str">
            <v>777056</v>
          </cell>
        </row>
        <row r="798">
          <cell r="D798" t="str">
            <v>777056</v>
          </cell>
        </row>
        <row r="799">
          <cell r="D799" t="str">
            <v>777056</v>
          </cell>
        </row>
        <row r="800">
          <cell r="D800" t="str">
            <v>777056</v>
          </cell>
        </row>
        <row r="801">
          <cell r="D801" t="str">
            <v>777056</v>
          </cell>
        </row>
        <row r="802">
          <cell r="D802" t="str">
            <v>777056</v>
          </cell>
        </row>
        <row r="803">
          <cell r="D803" t="str">
            <v>777056</v>
          </cell>
        </row>
        <row r="804">
          <cell r="D804" t="str">
            <v>777056</v>
          </cell>
        </row>
        <row r="805">
          <cell r="D805" t="str">
            <v>777057</v>
          </cell>
        </row>
        <row r="806">
          <cell r="D806" t="str">
            <v>777164</v>
          </cell>
        </row>
        <row r="807">
          <cell r="D807" t="str">
            <v>777164</v>
          </cell>
        </row>
        <row r="808">
          <cell r="D808" t="str">
            <v>777010</v>
          </cell>
        </row>
        <row r="809">
          <cell r="D809" t="str">
            <v>777010</v>
          </cell>
        </row>
        <row r="810">
          <cell r="D810" t="str">
            <v>777045</v>
          </cell>
        </row>
        <row r="811">
          <cell r="D811" t="str">
            <v>777169</v>
          </cell>
        </row>
        <row r="812">
          <cell r="D812" t="str">
            <v>777169</v>
          </cell>
        </row>
        <row r="813">
          <cell r="D813" t="str">
            <v>777012</v>
          </cell>
        </row>
        <row r="814">
          <cell r="D814" t="str">
            <v>777012</v>
          </cell>
        </row>
        <row r="815">
          <cell r="D815" t="str">
            <v>777172</v>
          </cell>
        </row>
        <row r="816">
          <cell r="D816" t="str">
            <v>777172</v>
          </cell>
        </row>
        <row r="817">
          <cell r="D817" t="str">
            <v>777173</v>
          </cell>
        </row>
        <row r="818">
          <cell r="D818" t="str">
            <v>777173</v>
          </cell>
        </row>
        <row r="819">
          <cell r="D819" t="str">
            <v>777175</v>
          </cell>
        </row>
        <row r="820">
          <cell r="D820" t="str">
            <v>777175</v>
          </cell>
        </row>
        <row r="821">
          <cell r="D821" t="str">
            <v>777399</v>
          </cell>
        </row>
        <row r="822">
          <cell r="D822" t="str">
            <v>777399</v>
          </cell>
        </row>
        <row r="823">
          <cell r="D823" t="str">
            <v>777036</v>
          </cell>
        </row>
        <row r="824">
          <cell r="D824" t="str">
            <v>777177</v>
          </cell>
        </row>
        <row r="825">
          <cell r="D825" t="str">
            <v>777177</v>
          </cell>
        </row>
        <row r="826">
          <cell r="D826" t="str">
            <v>777178</v>
          </cell>
        </row>
        <row r="827">
          <cell r="D827" t="str">
            <v>777178</v>
          </cell>
        </row>
        <row r="828">
          <cell r="D828" t="str">
            <v>777181</v>
          </cell>
        </row>
        <row r="829">
          <cell r="D829" t="str">
            <v>777181</v>
          </cell>
        </row>
        <row r="830">
          <cell r="D830" t="str">
            <v>777180</v>
          </cell>
        </row>
        <row r="831">
          <cell r="D831" t="str">
            <v>777180</v>
          </cell>
        </row>
        <row r="832">
          <cell r="D832" t="str">
            <v>777032</v>
          </cell>
        </row>
        <row r="833">
          <cell r="D833" t="str">
            <v>777184</v>
          </cell>
        </row>
        <row r="834">
          <cell r="D834" t="str">
            <v>777011</v>
          </cell>
        </row>
        <row r="835">
          <cell r="D835" t="str">
            <v>777011</v>
          </cell>
        </row>
        <row r="836">
          <cell r="D836" t="str">
            <v>777046</v>
          </cell>
        </row>
        <row r="837">
          <cell r="D837" t="str">
            <v>777185</v>
          </cell>
        </row>
        <row r="838">
          <cell r="D838" t="str">
            <v>777185</v>
          </cell>
        </row>
        <row r="839">
          <cell r="D839" t="str">
            <v>777186</v>
          </cell>
        </row>
        <row r="840">
          <cell r="D840" t="str">
            <v>777186</v>
          </cell>
        </row>
        <row r="841">
          <cell r="D841" t="str">
            <v>777042</v>
          </cell>
        </row>
        <row r="842">
          <cell r="D842" t="str">
            <v>777040</v>
          </cell>
        </row>
        <row r="843">
          <cell r="D843" t="str">
            <v>777192</v>
          </cell>
        </row>
        <row r="844">
          <cell r="D844" t="str">
            <v>777192</v>
          </cell>
        </row>
        <row r="845">
          <cell r="D845" t="str">
            <v>777304</v>
          </cell>
        </row>
        <row r="846">
          <cell r="D846" t="str">
            <v>777193</v>
          </cell>
        </row>
        <row r="847">
          <cell r="D847" t="str">
            <v>777193</v>
          </cell>
        </row>
        <row r="848">
          <cell r="D848" t="str">
            <v>777013</v>
          </cell>
        </row>
        <row r="849">
          <cell r="D849" t="str">
            <v>777013</v>
          </cell>
        </row>
        <row r="850">
          <cell r="D850" t="str">
            <v>777013</v>
          </cell>
        </row>
        <row r="851">
          <cell r="D851" t="str">
            <v>777013</v>
          </cell>
        </row>
        <row r="852">
          <cell r="D852" t="str">
            <v>777013</v>
          </cell>
        </row>
        <row r="853">
          <cell r="D853" t="str">
            <v>777064</v>
          </cell>
        </row>
        <row r="854">
          <cell r="D854" t="str">
            <v>777064</v>
          </cell>
        </row>
        <row r="855">
          <cell r="D855" t="str">
            <v>777064</v>
          </cell>
        </row>
        <row r="856">
          <cell r="D856" t="str">
            <v>777064</v>
          </cell>
        </row>
        <row r="857">
          <cell r="D857" t="str">
            <v>777064</v>
          </cell>
        </row>
        <row r="858">
          <cell r="D858" t="str">
            <v>777064</v>
          </cell>
        </row>
        <row r="859">
          <cell r="D859" t="str">
            <v>777064</v>
          </cell>
        </row>
        <row r="860">
          <cell r="D860" t="str">
            <v>777064</v>
          </cell>
        </row>
        <row r="861">
          <cell r="D861" t="str">
            <v>777064</v>
          </cell>
        </row>
        <row r="862">
          <cell r="D862" t="str">
            <v>777064</v>
          </cell>
        </row>
        <row r="863">
          <cell r="D863" t="str">
            <v>777064</v>
          </cell>
        </row>
        <row r="864">
          <cell r="D864" t="str">
            <v>777064</v>
          </cell>
        </row>
        <row r="865">
          <cell r="D865" t="str">
            <v>777064</v>
          </cell>
        </row>
        <row r="866">
          <cell r="D866" t="str">
            <v>777064</v>
          </cell>
        </row>
        <row r="867">
          <cell r="D867" t="str">
            <v>777196</v>
          </cell>
        </row>
        <row r="868">
          <cell r="D868" t="str">
            <v>777196</v>
          </cell>
        </row>
        <row r="869">
          <cell r="D869" t="str">
            <v>777182</v>
          </cell>
        </row>
        <row r="870">
          <cell r="D870" t="str">
            <v>777182</v>
          </cell>
        </row>
        <row r="871">
          <cell r="D871" t="str">
            <v>777002</v>
          </cell>
        </row>
        <row r="872">
          <cell r="D872" t="str">
            <v>777199</v>
          </cell>
        </row>
        <row r="873">
          <cell r="D873" t="str">
            <v>777199</v>
          </cell>
        </row>
        <row r="874">
          <cell r="D874" t="str">
            <v>777200</v>
          </cell>
        </row>
        <row r="875">
          <cell r="D875" t="str">
            <v>777200</v>
          </cell>
        </row>
        <row r="876">
          <cell r="D876" t="str">
            <v>777025</v>
          </cell>
        </row>
        <row r="877">
          <cell r="D877" t="str">
            <v>777201</v>
          </cell>
        </row>
        <row r="878">
          <cell r="D878" t="str">
            <v>777201</v>
          </cell>
        </row>
        <row r="879">
          <cell r="D879" t="str">
            <v>777003</v>
          </cell>
        </row>
        <row r="880">
          <cell r="D880" t="str">
            <v>777003</v>
          </cell>
        </row>
        <row r="881">
          <cell r="D881" t="str">
            <v>777003</v>
          </cell>
        </row>
        <row r="882">
          <cell r="D882" t="str">
            <v>777003</v>
          </cell>
        </row>
        <row r="883">
          <cell r="D883" t="str">
            <v>777003</v>
          </cell>
        </row>
        <row r="884">
          <cell r="D884" t="str">
            <v>777003</v>
          </cell>
        </row>
        <row r="885">
          <cell r="D885" t="str">
            <v>777003</v>
          </cell>
        </row>
        <row r="886">
          <cell r="D886" t="str">
            <v>777003</v>
          </cell>
        </row>
        <row r="887">
          <cell r="D887" t="str">
            <v>777003</v>
          </cell>
        </row>
        <row r="888">
          <cell r="D888" t="str">
            <v>777003</v>
          </cell>
        </row>
        <row r="889">
          <cell r="D889" t="str">
            <v>777003</v>
          </cell>
        </row>
        <row r="890">
          <cell r="D890" t="str">
            <v>777003</v>
          </cell>
        </row>
        <row r="891">
          <cell r="D891" t="str">
            <v>777003</v>
          </cell>
        </row>
        <row r="892">
          <cell r="D892" t="str">
            <v>777003</v>
          </cell>
        </row>
        <row r="893">
          <cell r="D893" t="str">
            <v>777003</v>
          </cell>
        </row>
        <row r="894">
          <cell r="D894" t="str">
            <v>777003</v>
          </cell>
        </row>
        <row r="895">
          <cell r="D895" t="str">
            <v>777003</v>
          </cell>
        </row>
        <row r="896">
          <cell r="D896" t="str">
            <v>777034</v>
          </cell>
        </row>
        <row r="897">
          <cell r="D897" t="str">
            <v>777428</v>
          </cell>
        </row>
        <row r="898">
          <cell r="D898" t="str">
            <v>777428</v>
          </cell>
        </row>
        <row r="899">
          <cell r="D899" t="str">
            <v>777011</v>
          </cell>
        </row>
        <row r="900">
          <cell r="D900" t="str">
            <v>777207</v>
          </cell>
        </row>
        <row r="901">
          <cell r="D901" t="str">
            <v>777207</v>
          </cell>
        </row>
        <row r="902">
          <cell r="D902" t="str">
            <v>777209</v>
          </cell>
        </row>
        <row r="903">
          <cell r="D903" t="str">
            <v>777209</v>
          </cell>
        </row>
        <row r="904">
          <cell r="D904" t="str">
            <v>777343</v>
          </cell>
        </row>
        <row r="905">
          <cell r="D905" t="str">
            <v>777009</v>
          </cell>
        </row>
        <row r="906">
          <cell r="D906" t="str">
            <v>777009</v>
          </cell>
        </row>
        <row r="907">
          <cell r="D907" t="str">
            <v>777009</v>
          </cell>
        </row>
        <row r="908">
          <cell r="D908" t="str">
            <v>777009</v>
          </cell>
        </row>
        <row r="909">
          <cell r="D909" t="str">
            <v>777009</v>
          </cell>
        </row>
        <row r="910">
          <cell r="D910" t="str">
            <v>777009</v>
          </cell>
        </row>
        <row r="911">
          <cell r="D911" t="str">
            <v>777009</v>
          </cell>
        </row>
        <row r="912">
          <cell r="D912" t="str">
            <v>777009</v>
          </cell>
        </row>
        <row r="913">
          <cell r="D913" t="str">
            <v>777009</v>
          </cell>
        </row>
        <row r="914">
          <cell r="D914" t="str">
            <v>777009</v>
          </cell>
        </row>
        <row r="915">
          <cell r="D915" t="str">
            <v>777009</v>
          </cell>
        </row>
        <row r="916">
          <cell r="D916" t="str">
            <v>777009</v>
          </cell>
        </row>
        <row r="917">
          <cell r="D917" t="str">
            <v>777009</v>
          </cell>
        </row>
        <row r="918">
          <cell r="D918" t="str">
            <v>777009</v>
          </cell>
        </row>
        <row r="919">
          <cell r="D919" t="str">
            <v>777009</v>
          </cell>
        </row>
        <row r="920">
          <cell r="D920" t="str">
            <v>777009</v>
          </cell>
        </row>
        <row r="921">
          <cell r="D921" t="str">
            <v>777009</v>
          </cell>
        </row>
        <row r="922">
          <cell r="D922" t="str">
            <v>777009</v>
          </cell>
        </row>
        <row r="923">
          <cell r="D923" t="str">
            <v>777009</v>
          </cell>
        </row>
        <row r="924">
          <cell r="D924" t="str">
            <v>777009</v>
          </cell>
        </row>
        <row r="925">
          <cell r="D925" t="str">
            <v>777009</v>
          </cell>
        </row>
        <row r="926">
          <cell r="D926" t="str">
            <v>777009</v>
          </cell>
        </row>
        <row r="927">
          <cell r="D927" t="str">
            <v>777009</v>
          </cell>
        </row>
        <row r="928">
          <cell r="D928" t="str">
            <v>777009</v>
          </cell>
        </row>
        <row r="929">
          <cell r="D929" t="str">
            <v>777009</v>
          </cell>
        </row>
        <row r="930">
          <cell r="D930" t="str">
            <v>777211</v>
          </cell>
        </row>
        <row r="931">
          <cell r="D931" t="str">
            <v>777211</v>
          </cell>
        </row>
        <row r="932">
          <cell r="D932" t="str">
            <v>777037</v>
          </cell>
        </row>
        <row r="933">
          <cell r="D933" t="str">
            <v>777037</v>
          </cell>
        </row>
        <row r="934">
          <cell r="D934" t="str">
            <v>777046</v>
          </cell>
        </row>
        <row r="935">
          <cell r="D935" t="str">
            <v>777053</v>
          </cell>
        </row>
        <row r="936">
          <cell r="D936" t="str">
            <v>777053</v>
          </cell>
        </row>
        <row r="937">
          <cell r="D937" t="str">
            <v>777053</v>
          </cell>
        </row>
        <row r="938">
          <cell r="D938" t="str">
            <v>777053</v>
          </cell>
        </row>
        <row r="939">
          <cell r="D939" t="str">
            <v>777053</v>
          </cell>
        </row>
        <row r="940">
          <cell r="D940" t="str">
            <v>777053</v>
          </cell>
        </row>
        <row r="941">
          <cell r="D941" t="str">
            <v>777053</v>
          </cell>
        </row>
        <row r="942">
          <cell r="D942" t="str">
            <v>777053</v>
          </cell>
        </row>
        <row r="943">
          <cell r="D943" t="str">
            <v>777053</v>
          </cell>
        </row>
        <row r="944">
          <cell r="D944" t="str">
            <v>777053</v>
          </cell>
        </row>
        <row r="945">
          <cell r="D945" t="str">
            <v>777053</v>
          </cell>
        </row>
        <row r="946">
          <cell r="D946" t="str">
            <v>777053</v>
          </cell>
        </row>
        <row r="947">
          <cell r="D947" t="str">
            <v>777053</v>
          </cell>
        </row>
        <row r="948">
          <cell r="D948" t="str">
            <v>777053</v>
          </cell>
        </row>
        <row r="949">
          <cell r="D949" t="str">
            <v>777053</v>
          </cell>
        </row>
        <row r="950">
          <cell r="D950" t="str">
            <v>777053</v>
          </cell>
        </row>
        <row r="951">
          <cell r="D951" t="str">
            <v>777053</v>
          </cell>
        </row>
        <row r="952">
          <cell r="D952" t="str">
            <v>777053</v>
          </cell>
        </row>
        <row r="953">
          <cell r="D953" t="str">
            <v>777053</v>
          </cell>
        </row>
        <row r="954">
          <cell r="D954" t="str">
            <v>777053</v>
          </cell>
        </row>
        <row r="955">
          <cell r="D955" t="str">
            <v>777053</v>
          </cell>
        </row>
        <row r="956">
          <cell r="D956" t="str">
            <v>777053</v>
          </cell>
        </row>
        <row r="957">
          <cell r="D957" t="str">
            <v>777053</v>
          </cell>
        </row>
        <row r="958">
          <cell r="D958" t="str">
            <v>777053</v>
          </cell>
        </row>
        <row r="959">
          <cell r="D959" t="str">
            <v>777053</v>
          </cell>
        </row>
        <row r="960">
          <cell r="D960" t="str">
            <v>777053</v>
          </cell>
        </row>
        <row r="961">
          <cell r="D961" t="str">
            <v>777053</v>
          </cell>
        </row>
        <row r="962">
          <cell r="D962" t="str">
            <v>777053</v>
          </cell>
        </row>
        <row r="963">
          <cell r="D963" t="str">
            <v>777053</v>
          </cell>
        </row>
        <row r="964">
          <cell r="D964" t="str">
            <v>777053</v>
          </cell>
        </row>
        <row r="965">
          <cell r="D965" t="str">
            <v>777053</v>
          </cell>
        </row>
        <row r="966">
          <cell r="D966" t="str">
            <v>777053</v>
          </cell>
        </row>
        <row r="967">
          <cell r="D967" t="str">
            <v>777053</v>
          </cell>
        </row>
        <row r="968">
          <cell r="D968" t="str">
            <v>777053</v>
          </cell>
        </row>
        <row r="969">
          <cell r="D969" t="str">
            <v>777053</v>
          </cell>
        </row>
        <row r="970">
          <cell r="D970" t="str">
            <v>777053</v>
          </cell>
        </row>
        <row r="971">
          <cell r="D971" t="str">
            <v>777053</v>
          </cell>
        </row>
        <row r="972">
          <cell r="D972" t="str">
            <v>777053</v>
          </cell>
        </row>
        <row r="973">
          <cell r="D973" t="str">
            <v>777053</v>
          </cell>
        </row>
        <row r="974">
          <cell r="D974" t="str">
            <v>777053</v>
          </cell>
        </row>
        <row r="975">
          <cell r="D975" t="str">
            <v>777053</v>
          </cell>
        </row>
        <row r="976">
          <cell r="D976" t="str">
            <v>777053</v>
          </cell>
        </row>
        <row r="977">
          <cell r="D977" t="str">
            <v>777053</v>
          </cell>
        </row>
        <row r="978">
          <cell r="D978" t="str">
            <v>777053</v>
          </cell>
        </row>
        <row r="979">
          <cell r="D979" t="str">
            <v>777053</v>
          </cell>
        </row>
        <row r="980">
          <cell r="D980" t="str">
            <v>777053</v>
          </cell>
        </row>
        <row r="981">
          <cell r="D981" t="str">
            <v>777053</v>
          </cell>
        </row>
        <row r="982">
          <cell r="D982" t="str">
            <v>777053</v>
          </cell>
        </row>
        <row r="983">
          <cell r="D983" t="str">
            <v>777053</v>
          </cell>
        </row>
        <row r="984">
          <cell r="D984" t="str">
            <v>777053</v>
          </cell>
        </row>
        <row r="985">
          <cell r="D985" t="str">
            <v>777053</v>
          </cell>
        </row>
        <row r="986">
          <cell r="D986" t="str">
            <v>777053</v>
          </cell>
        </row>
        <row r="987">
          <cell r="D987" t="str">
            <v>777015</v>
          </cell>
        </row>
        <row r="988">
          <cell r="D988" t="str">
            <v>777075</v>
          </cell>
        </row>
        <row r="989">
          <cell r="D989" t="str">
            <v>777075</v>
          </cell>
        </row>
        <row r="990">
          <cell r="D990" t="str">
            <v>777075</v>
          </cell>
        </row>
        <row r="991">
          <cell r="D991" t="str">
            <v>777075</v>
          </cell>
        </row>
        <row r="992">
          <cell r="D992" t="str">
            <v>777075</v>
          </cell>
        </row>
        <row r="993">
          <cell r="D993" t="str">
            <v>777075</v>
          </cell>
        </row>
        <row r="994">
          <cell r="D994" t="str">
            <v>777075</v>
          </cell>
        </row>
        <row r="995">
          <cell r="D995" t="str">
            <v>777075</v>
          </cell>
        </row>
        <row r="996">
          <cell r="D996" t="str">
            <v>777075</v>
          </cell>
        </row>
        <row r="997">
          <cell r="D997" t="str">
            <v>777075</v>
          </cell>
        </row>
        <row r="998">
          <cell r="D998" t="str">
            <v>777075</v>
          </cell>
        </row>
        <row r="999">
          <cell r="D999" t="str">
            <v>777075</v>
          </cell>
        </row>
        <row r="1000">
          <cell r="D1000" t="str">
            <v>777075</v>
          </cell>
        </row>
        <row r="1001">
          <cell r="D1001" t="str">
            <v>777075</v>
          </cell>
        </row>
        <row r="1002">
          <cell r="D1002" t="str">
            <v>777075</v>
          </cell>
        </row>
        <row r="1003">
          <cell r="D1003" t="str">
            <v>777075</v>
          </cell>
        </row>
        <row r="1004">
          <cell r="D1004" t="str">
            <v>777075</v>
          </cell>
        </row>
        <row r="1005">
          <cell r="D1005" t="str">
            <v>777075</v>
          </cell>
        </row>
        <row r="1006">
          <cell r="D1006" t="str">
            <v>777075</v>
          </cell>
        </row>
        <row r="1007">
          <cell r="D1007" t="str">
            <v>777075</v>
          </cell>
        </row>
        <row r="1008">
          <cell r="D1008" t="str">
            <v>777075</v>
          </cell>
        </row>
        <row r="1009">
          <cell r="D1009" t="str">
            <v>777075</v>
          </cell>
        </row>
        <row r="1010">
          <cell r="D1010" t="str">
            <v>777075</v>
          </cell>
        </row>
        <row r="1011">
          <cell r="D1011" t="str">
            <v>777075</v>
          </cell>
        </row>
        <row r="1012">
          <cell r="D1012" t="str">
            <v>777075</v>
          </cell>
        </row>
        <row r="1013">
          <cell r="D1013" t="str">
            <v>777075</v>
          </cell>
        </row>
        <row r="1014">
          <cell r="D1014" t="str">
            <v>777075</v>
          </cell>
        </row>
        <row r="1015">
          <cell r="D1015" t="str">
            <v>777075</v>
          </cell>
        </row>
        <row r="1016">
          <cell r="D1016" t="str">
            <v>777075</v>
          </cell>
        </row>
        <row r="1017">
          <cell r="D1017" t="str">
            <v>777075</v>
          </cell>
        </row>
        <row r="1018">
          <cell r="D1018" t="str">
            <v>777075</v>
          </cell>
        </row>
        <row r="1019">
          <cell r="D1019" t="str">
            <v>777075</v>
          </cell>
        </row>
        <row r="1020">
          <cell r="D1020" t="str">
            <v>777075</v>
          </cell>
        </row>
        <row r="1021">
          <cell r="D1021" t="str">
            <v>777075</v>
          </cell>
        </row>
        <row r="1022">
          <cell r="D1022" t="str">
            <v>777075</v>
          </cell>
        </row>
        <row r="1023">
          <cell r="D1023" t="str">
            <v>777075</v>
          </cell>
        </row>
        <row r="1024">
          <cell r="D1024" t="str">
            <v>777075</v>
          </cell>
        </row>
        <row r="1025">
          <cell r="D1025" t="str">
            <v>777075</v>
          </cell>
        </row>
        <row r="1026">
          <cell r="D1026" t="str">
            <v>777075</v>
          </cell>
        </row>
        <row r="1027">
          <cell r="D1027" t="str">
            <v>777075</v>
          </cell>
        </row>
        <row r="1028">
          <cell r="D1028" t="str">
            <v>777075</v>
          </cell>
        </row>
        <row r="1029">
          <cell r="D1029" t="str">
            <v>777075</v>
          </cell>
        </row>
        <row r="1030">
          <cell r="D1030" t="str">
            <v>777075</v>
          </cell>
        </row>
        <row r="1031">
          <cell r="D1031" t="str">
            <v>777075</v>
          </cell>
        </row>
        <row r="1032">
          <cell r="D1032" t="str">
            <v>777075</v>
          </cell>
        </row>
        <row r="1033">
          <cell r="D1033" t="str">
            <v>777075</v>
          </cell>
        </row>
        <row r="1034">
          <cell r="D1034" t="str">
            <v>777075</v>
          </cell>
        </row>
        <row r="1035">
          <cell r="D1035" t="str">
            <v>777075</v>
          </cell>
        </row>
        <row r="1036">
          <cell r="D1036" t="str">
            <v>777016</v>
          </cell>
        </row>
        <row r="1037">
          <cell r="D1037" t="str">
            <v>777016</v>
          </cell>
        </row>
        <row r="1038">
          <cell r="D1038" t="str">
            <v>777016</v>
          </cell>
        </row>
        <row r="1039">
          <cell r="D1039" t="str">
            <v>777016</v>
          </cell>
        </row>
        <row r="1040">
          <cell r="D1040" t="str">
            <v>777016</v>
          </cell>
        </row>
        <row r="1041">
          <cell r="D1041" t="str">
            <v>777016</v>
          </cell>
        </row>
        <row r="1042">
          <cell r="D1042" t="str">
            <v>777002</v>
          </cell>
        </row>
        <row r="1043">
          <cell r="D1043" t="str">
            <v>777219</v>
          </cell>
        </row>
        <row r="1044">
          <cell r="D1044" t="str">
            <v>777219</v>
          </cell>
        </row>
        <row r="1045">
          <cell r="D1045" t="str">
            <v>777220</v>
          </cell>
        </row>
        <row r="1046">
          <cell r="D1046" t="str">
            <v>777220</v>
          </cell>
        </row>
        <row r="1047">
          <cell r="D1047" t="str">
            <v>777221</v>
          </cell>
        </row>
        <row r="1048">
          <cell r="D1048" t="str">
            <v>777221</v>
          </cell>
        </row>
        <row r="1049">
          <cell r="D1049" t="str">
            <v>777223</v>
          </cell>
        </row>
        <row r="1050">
          <cell r="D1050" t="str">
            <v>777223</v>
          </cell>
        </row>
        <row r="1051">
          <cell r="D1051" t="str">
            <v>777228</v>
          </cell>
        </row>
        <row r="1052">
          <cell r="D1052" t="str">
            <v>777228</v>
          </cell>
        </row>
        <row r="1053">
          <cell r="D1053" t="str">
            <v>777075</v>
          </cell>
        </row>
        <row r="1054">
          <cell r="D1054" t="str">
            <v>777075</v>
          </cell>
        </row>
        <row r="1055">
          <cell r="D1055" t="str">
            <v>777075</v>
          </cell>
        </row>
        <row r="1056">
          <cell r="D1056" t="str">
            <v>777075</v>
          </cell>
        </row>
        <row r="1057">
          <cell r="D1057" t="str">
            <v>777075</v>
          </cell>
        </row>
        <row r="1058">
          <cell r="D1058" t="str">
            <v>777075</v>
          </cell>
        </row>
        <row r="1059">
          <cell r="D1059" t="str">
            <v>777075</v>
          </cell>
        </row>
        <row r="1060">
          <cell r="D1060" t="str">
            <v>777075</v>
          </cell>
        </row>
        <row r="1061">
          <cell r="D1061" t="str">
            <v>777075</v>
          </cell>
        </row>
        <row r="1062">
          <cell r="D1062" t="str">
            <v>777075</v>
          </cell>
        </row>
        <row r="1063">
          <cell r="D1063" t="str">
            <v>777075</v>
          </cell>
        </row>
        <row r="1064">
          <cell r="D1064" t="str">
            <v>777075</v>
          </cell>
        </row>
        <row r="1065">
          <cell r="D1065" t="str">
            <v>777075</v>
          </cell>
        </row>
        <row r="1066">
          <cell r="D1066" t="str">
            <v>777017</v>
          </cell>
        </row>
        <row r="1067">
          <cell r="D1067" t="str">
            <v>777088</v>
          </cell>
        </row>
        <row r="1068">
          <cell r="D1068" t="str">
            <v>777017</v>
          </cell>
        </row>
        <row r="1069">
          <cell r="D1069" t="str">
            <v>777236</v>
          </cell>
        </row>
        <row r="1070">
          <cell r="D1070" t="str">
            <v>777236</v>
          </cell>
        </row>
        <row r="1071">
          <cell r="D1071" t="str">
            <v>777409</v>
          </cell>
        </row>
        <row r="1072">
          <cell r="D1072" t="str">
            <v>005924</v>
          </cell>
        </row>
        <row r="1073">
          <cell r="D1073" t="str">
            <v>777240</v>
          </cell>
        </row>
        <row r="1074">
          <cell r="D1074" t="str">
            <v>777240</v>
          </cell>
        </row>
        <row r="1075">
          <cell r="D1075" t="str">
            <v>777241</v>
          </cell>
        </row>
        <row r="1076">
          <cell r="D1076" t="str">
            <v>777241</v>
          </cell>
        </row>
        <row r="1077">
          <cell r="D1077" t="str">
            <v>777242</v>
          </cell>
        </row>
        <row r="1078">
          <cell r="D1078" t="str">
            <v>777242</v>
          </cell>
        </row>
        <row r="1079">
          <cell r="D1079" t="str">
            <v>777045</v>
          </cell>
        </row>
        <row r="1080">
          <cell r="D1080" t="str">
            <v>777457</v>
          </cell>
        </row>
        <row r="1081">
          <cell r="D1081" t="str">
            <v>777404</v>
          </cell>
        </row>
        <row r="1082">
          <cell r="D1082" t="str">
            <v>777404</v>
          </cell>
        </row>
        <row r="1083">
          <cell r="D1083" t="str">
            <v>777045</v>
          </cell>
        </row>
        <row r="1084">
          <cell r="D1084" t="str">
            <v>777243</v>
          </cell>
        </row>
        <row r="1085">
          <cell r="D1085" t="str">
            <v>777243</v>
          </cell>
        </row>
        <row r="1086">
          <cell r="D1086" t="str">
            <v>777244</v>
          </cell>
        </row>
        <row r="1087">
          <cell r="D1087" t="str">
            <v>777244</v>
          </cell>
        </row>
        <row r="1088">
          <cell r="D1088" t="str">
            <v>777103</v>
          </cell>
        </row>
        <row r="1089">
          <cell r="D1089" t="str">
            <v>777103</v>
          </cell>
        </row>
        <row r="1090">
          <cell r="D1090" t="str">
            <v>777103</v>
          </cell>
        </row>
        <row r="1091">
          <cell r="D1091" t="str">
            <v>777103</v>
          </cell>
        </row>
        <row r="1092">
          <cell r="D1092" t="str">
            <v>777103</v>
          </cell>
        </row>
        <row r="1093">
          <cell r="D1093" t="str">
            <v>777103</v>
          </cell>
        </row>
        <row r="1094">
          <cell r="D1094" t="str">
            <v>777103</v>
          </cell>
        </row>
        <row r="1095">
          <cell r="D1095" t="str">
            <v>777103</v>
          </cell>
        </row>
        <row r="1096">
          <cell r="D1096" t="str">
            <v>777103</v>
          </cell>
        </row>
        <row r="1097">
          <cell r="D1097" t="str">
            <v>777103</v>
          </cell>
        </row>
        <row r="1098">
          <cell r="D1098" t="str">
            <v>777103</v>
          </cell>
        </row>
        <row r="1099">
          <cell r="D1099" t="str">
            <v>777103</v>
          </cell>
        </row>
        <row r="1100">
          <cell r="D1100" t="str">
            <v>777103</v>
          </cell>
        </row>
        <row r="1101">
          <cell r="D1101" t="str">
            <v>777103</v>
          </cell>
        </row>
        <row r="1102">
          <cell r="D1102" t="str">
            <v>777103</v>
          </cell>
        </row>
        <row r="1103">
          <cell r="D1103" t="str">
            <v>777103</v>
          </cell>
        </row>
        <row r="1104">
          <cell r="D1104" t="str">
            <v>777103</v>
          </cell>
        </row>
        <row r="1105">
          <cell r="D1105" t="str">
            <v>777103</v>
          </cell>
        </row>
        <row r="1106">
          <cell r="D1106" t="str">
            <v>777103</v>
          </cell>
        </row>
        <row r="1107">
          <cell r="D1107" t="str">
            <v>777103</v>
          </cell>
        </row>
        <row r="1108">
          <cell r="D1108" t="str">
            <v>777103</v>
          </cell>
        </row>
        <row r="1109">
          <cell r="D1109" t="str">
            <v>777103</v>
          </cell>
        </row>
        <row r="1110">
          <cell r="D1110" t="str">
            <v>777103</v>
          </cell>
        </row>
        <row r="1111">
          <cell r="D1111" t="str">
            <v>777103</v>
          </cell>
        </row>
        <row r="1112">
          <cell r="D1112" t="str">
            <v>777110</v>
          </cell>
        </row>
        <row r="1113">
          <cell r="D1113" t="str">
            <v>777110</v>
          </cell>
        </row>
        <row r="1114">
          <cell r="D1114" t="str">
            <v>777250</v>
          </cell>
        </row>
        <row r="1115">
          <cell r="D1115" t="str">
            <v>777250</v>
          </cell>
        </row>
        <row r="1116">
          <cell r="D1116" t="str">
            <v>777251</v>
          </cell>
        </row>
        <row r="1117">
          <cell r="D1117" t="str">
            <v>777251</v>
          </cell>
        </row>
        <row r="1118">
          <cell r="D1118" t="str">
            <v>777369</v>
          </cell>
        </row>
        <row r="1119">
          <cell r="D1119" t="str">
            <v>777253</v>
          </cell>
        </row>
        <row r="1120">
          <cell r="D1120" t="str">
            <v>777253</v>
          </cell>
        </row>
        <row r="1121">
          <cell r="D1121" t="str">
            <v>777254</v>
          </cell>
        </row>
        <row r="1122">
          <cell r="D1122" t="str">
            <v>777254</v>
          </cell>
        </row>
        <row r="1123">
          <cell r="D1123" t="str">
            <v>777256</v>
          </cell>
        </row>
        <row r="1124">
          <cell r="D1124" t="str">
            <v>777045</v>
          </cell>
        </row>
        <row r="1125">
          <cell r="D1125" t="str">
            <v>777002</v>
          </cell>
        </row>
        <row r="1126">
          <cell r="D1126" t="str">
            <v>777066</v>
          </cell>
        </row>
        <row r="1127">
          <cell r="D1127" t="str">
            <v>777066</v>
          </cell>
        </row>
        <row r="1128">
          <cell r="D1128" t="str">
            <v>777066</v>
          </cell>
        </row>
        <row r="1129">
          <cell r="D1129" t="str">
            <v>777066</v>
          </cell>
        </row>
        <row r="1130">
          <cell r="D1130" t="str">
            <v>777066</v>
          </cell>
        </row>
        <row r="1131">
          <cell r="D1131" t="str">
            <v>777066</v>
          </cell>
        </row>
        <row r="1132">
          <cell r="D1132" t="str">
            <v>777066</v>
          </cell>
        </row>
        <row r="1133">
          <cell r="D1133" t="str">
            <v>777066</v>
          </cell>
        </row>
        <row r="1134">
          <cell r="D1134" t="str">
            <v>777066</v>
          </cell>
        </row>
        <row r="1135">
          <cell r="D1135" t="str">
            <v>777066</v>
          </cell>
        </row>
        <row r="1136">
          <cell r="D1136" t="str">
            <v>777066</v>
          </cell>
        </row>
        <row r="1137">
          <cell r="D1137" t="str">
            <v>777066</v>
          </cell>
        </row>
        <row r="1138">
          <cell r="D1138" t="str">
            <v>777066</v>
          </cell>
        </row>
        <row r="1139">
          <cell r="D1139" t="str">
            <v>777066</v>
          </cell>
        </row>
        <row r="1140">
          <cell r="D1140" t="str">
            <v>777066</v>
          </cell>
        </row>
        <row r="1141">
          <cell r="D1141" t="str">
            <v>777066</v>
          </cell>
        </row>
        <row r="1142">
          <cell r="D1142" t="str">
            <v>777066</v>
          </cell>
        </row>
        <row r="1143">
          <cell r="D1143" t="str">
            <v>777066</v>
          </cell>
        </row>
        <row r="1144">
          <cell r="D1144" t="str">
            <v>777066</v>
          </cell>
        </row>
        <row r="1145">
          <cell r="D1145" t="str">
            <v>777066</v>
          </cell>
        </row>
        <row r="1146">
          <cell r="D1146" t="str">
            <v>777066</v>
          </cell>
        </row>
        <row r="1147">
          <cell r="D1147" t="str">
            <v>777066</v>
          </cell>
        </row>
        <row r="1148">
          <cell r="D1148" t="str">
            <v>777066</v>
          </cell>
        </row>
        <row r="1149">
          <cell r="D1149" t="str">
            <v>777066</v>
          </cell>
        </row>
        <row r="1150">
          <cell r="D1150" t="str">
            <v>777066</v>
          </cell>
        </row>
        <row r="1151">
          <cell r="D1151" t="str">
            <v>777066</v>
          </cell>
        </row>
        <row r="1152">
          <cell r="D1152" t="str">
            <v>777066</v>
          </cell>
        </row>
        <row r="1153">
          <cell r="D1153" t="str">
            <v>777066</v>
          </cell>
        </row>
        <row r="1154">
          <cell r="D1154" t="str">
            <v>777066</v>
          </cell>
        </row>
        <row r="1155">
          <cell r="D1155" t="str">
            <v>777066</v>
          </cell>
        </row>
        <row r="1156">
          <cell r="D1156" t="str">
            <v>777066</v>
          </cell>
        </row>
        <row r="1157">
          <cell r="D1157" t="str">
            <v>777066</v>
          </cell>
        </row>
        <row r="1158">
          <cell r="D1158" t="str">
            <v>777066</v>
          </cell>
        </row>
        <row r="1159">
          <cell r="D1159" t="str">
            <v>777066</v>
          </cell>
        </row>
        <row r="1160">
          <cell r="D1160" t="str">
            <v>777066</v>
          </cell>
        </row>
        <row r="1161">
          <cell r="D1161" t="str">
            <v>777066</v>
          </cell>
        </row>
        <row r="1162">
          <cell r="D1162" t="str">
            <v>777066</v>
          </cell>
        </row>
        <row r="1163">
          <cell r="D1163" t="str">
            <v>777066</v>
          </cell>
        </row>
        <row r="1164">
          <cell r="D1164" t="str">
            <v>777066</v>
          </cell>
        </row>
        <row r="1165">
          <cell r="D1165" t="str">
            <v>777066</v>
          </cell>
        </row>
        <row r="1166">
          <cell r="D1166" t="str">
            <v>777066</v>
          </cell>
        </row>
        <row r="1167">
          <cell r="D1167" t="str">
            <v>777066</v>
          </cell>
        </row>
        <row r="1168">
          <cell r="D1168" t="str">
            <v>777066</v>
          </cell>
        </row>
        <row r="1169">
          <cell r="D1169" t="str">
            <v>777066</v>
          </cell>
        </row>
        <row r="1170">
          <cell r="D1170" t="str">
            <v>777066</v>
          </cell>
        </row>
        <row r="1171">
          <cell r="D1171" t="str">
            <v>777066</v>
          </cell>
        </row>
        <row r="1172">
          <cell r="D1172" t="str">
            <v>777066</v>
          </cell>
        </row>
        <row r="1173">
          <cell r="D1173" t="str">
            <v>777066</v>
          </cell>
        </row>
        <row r="1174">
          <cell r="D1174" t="str">
            <v>777066</v>
          </cell>
        </row>
        <row r="1175">
          <cell r="D1175" t="str">
            <v>777066</v>
          </cell>
        </row>
        <row r="1176">
          <cell r="D1176" t="str">
            <v>777066</v>
          </cell>
        </row>
        <row r="1177">
          <cell r="D1177" t="str">
            <v>777066</v>
          </cell>
        </row>
        <row r="1178">
          <cell r="D1178" t="str">
            <v>777045</v>
          </cell>
        </row>
        <row r="1179">
          <cell r="D1179" t="str">
            <v>777045</v>
          </cell>
        </row>
        <row r="1180">
          <cell r="D1180" t="str">
            <v>777045</v>
          </cell>
        </row>
        <row r="1181">
          <cell r="D1181" t="str">
            <v>777045</v>
          </cell>
        </row>
        <row r="1182">
          <cell r="D1182" t="str">
            <v>777045</v>
          </cell>
        </row>
        <row r="1183">
          <cell r="D1183" t="str">
            <v>777045</v>
          </cell>
        </row>
        <row r="1184">
          <cell r="D1184" t="str">
            <v>777045</v>
          </cell>
        </row>
        <row r="1185">
          <cell r="D1185" t="str">
            <v>777045</v>
          </cell>
        </row>
        <row r="1186">
          <cell r="D1186" t="str">
            <v>777045</v>
          </cell>
        </row>
        <row r="1187">
          <cell r="D1187" t="str">
            <v>777045</v>
          </cell>
        </row>
        <row r="1188">
          <cell r="D1188" t="str">
            <v>777045</v>
          </cell>
        </row>
        <row r="1189">
          <cell r="D1189" t="str">
            <v>777045</v>
          </cell>
        </row>
        <row r="1190">
          <cell r="D1190" t="str">
            <v>777045</v>
          </cell>
        </row>
        <row r="1191">
          <cell r="D1191" t="str">
            <v>777045</v>
          </cell>
        </row>
        <row r="1192">
          <cell r="D1192" t="str">
            <v>777045</v>
          </cell>
        </row>
        <row r="1193">
          <cell r="D1193" t="str">
            <v>777045</v>
          </cell>
        </row>
        <row r="1194">
          <cell r="D1194" t="str">
            <v>777045</v>
          </cell>
        </row>
        <row r="1195">
          <cell r="D1195" t="str">
            <v>777045</v>
          </cell>
        </row>
        <row r="1196">
          <cell r="D1196" t="str">
            <v>777045</v>
          </cell>
        </row>
        <row r="1197">
          <cell r="D1197" t="str">
            <v>777045</v>
          </cell>
        </row>
        <row r="1198">
          <cell r="D1198" t="str">
            <v>777045</v>
          </cell>
        </row>
        <row r="1199">
          <cell r="D1199" t="str">
            <v>777045</v>
          </cell>
        </row>
        <row r="1200">
          <cell r="D1200" t="str">
            <v>777045</v>
          </cell>
        </row>
        <row r="1201">
          <cell r="D1201" t="str">
            <v>777045</v>
          </cell>
        </row>
        <row r="1202">
          <cell r="D1202" t="str">
            <v>777045</v>
          </cell>
        </row>
        <row r="1203">
          <cell r="D1203" t="str">
            <v>777045</v>
          </cell>
        </row>
        <row r="1204">
          <cell r="D1204" t="str">
            <v>777045</v>
          </cell>
        </row>
        <row r="1205">
          <cell r="D1205" t="str">
            <v>777045</v>
          </cell>
        </row>
        <row r="1206">
          <cell r="D1206" t="str">
            <v>777045</v>
          </cell>
        </row>
        <row r="1207">
          <cell r="D1207" t="str">
            <v>777045</v>
          </cell>
        </row>
        <row r="1208">
          <cell r="D1208" t="str">
            <v>777045</v>
          </cell>
        </row>
        <row r="1209">
          <cell r="D1209" t="str">
            <v>777045</v>
          </cell>
        </row>
        <row r="1210">
          <cell r="D1210" t="str">
            <v>777045</v>
          </cell>
        </row>
        <row r="1211">
          <cell r="D1211" t="str">
            <v>777045</v>
          </cell>
        </row>
        <row r="1212">
          <cell r="D1212" t="str">
            <v>777045</v>
          </cell>
        </row>
        <row r="1213">
          <cell r="D1213" t="str">
            <v>777045</v>
          </cell>
        </row>
        <row r="1214">
          <cell r="D1214" t="str">
            <v>777045</v>
          </cell>
        </row>
        <row r="1215">
          <cell r="D1215" t="str">
            <v>777045</v>
          </cell>
        </row>
        <row r="1216">
          <cell r="D1216" t="str">
            <v>777045</v>
          </cell>
        </row>
        <row r="1217">
          <cell r="D1217" t="str">
            <v>777045</v>
          </cell>
        </row>
        <row r="1218">
          <cell r="D1218" t="str">
            <v>777045</v>
          </cell>
        </row>
        <row r="1219">
          <cell r="D1219" t="str">
            <v>777256</v>
          </cell>
        </row>
        <row r="1220">
          <cell r="D1220" t="str">
            <v>777258</v>
          </cell>
        </row>
        <row r="1221">
          <cell r="D1221" t="str">
            <v>777258</v>
          </cell>
        </row>
        <row r="1222">
          <cell r="D1222" t="str">
            <v>777045</v>
          </cell>
        </row>
        <row r="1223">
          <cell r="D1223" t="str">
            <v>777045</v>
          </cell>
        </row>
        <row r="1224">
          <cell r="D1224" t="str">
            <v>777045</v>
          </cell>
        </row>
        <row r="1225">
          <cell r="D1225" t="str">
            <v>777045</v>
          </cell>
        </row>
        <row r="1226">
          <cell r="D1226" t="str">
            <v>777045</v>
          </cell>
        </row>
        <row r="1227">
          <cell r="D1227" t="str">
            <v>777045</v>
          </cell>
        </row>
        <row r="1228">
          <cell r="D1228" t="str">
            <v>777049</v>
          </cell>
        </row>
        <row r="1229">
          <cell r="D1229" t="str">
            <v>777049</v>
          </cell>
        </row>
        <row r="1230">
          <cell r="D1230" t="str">
            <v>777261</v>
          </cell>
        </row>
        <row r="1231">
          <cell r="D1231" t="str">
            <v>777261</v>
          </cell>
        </row>
        <row r="1232">
          <cell r="D1232" t="str">
            <v>777262</v>
          </cell>
        </row>
        <row r="1233">
          <cell r="D1233" t="str">
            <v>777262</v>
          </cell>
        </row>
        <row r="1234">
          <cell r="D1234" t="str">
            <v>777264</v>
          </cell>
        </row>
        <row r="1235">
          <cell r="D1235" t="str">
            <v>777264</v>
          </cell>
        </row>
        <row r="1236">
          <cell r="D1236" t="str">
            <v>777045</v>
          </cell>
        </row>
        <row r="1237">
          <cell r="D1237" t="str">
            <v>777074</v>
          </cell>
        </row>
        <row r="1238">
          <cell r="D1238" t="str">
            <v>777074</v>
          </cell>
        </row>
        <row r="1239">
          <cell r="D1239" t="str">
            <v>777269</v>
          </cell>
        </row>
        <row r="1240">
          <cell r="D1240" t="str">
            <v>777269</v>
          </cell>
        </row>
        <row r="1241">
          <cell r="D1241" t="str">
            <v>777455</v>
          </cell>
        </row>
        <row r="1242">
          <cell r="D1242" t="str">
            <v>777270</v>
          </cell>
        </row>
        <row r="1243">
          <cell r="D1243" t="str">
            <v>777270</v>
          </cell>
        </row>
        <row r="1244">
          <cell r="D1244" t="str">
            <v>777271</v>
          </cell>
        </row>
        <row r="1245">
          <cell r="D1245" t="str">
            <v>777271</v>
          </cell>
        </row>
        <row r="1246">
          <cell r="D1246" t="str">
            <v>777364</v>
          </cell>
        </row>
        <row r="1247">
          <cell r="D1247" t="str">
            <v>777364</v>
          </cell>
        </row>
        <row r="1248">
          <cell r="D1248" t="str">
            <v>777057</v>
          </cell>
        </row>
        <row r="1249">
          <cell r="D1249" t="str">
            <v>777057</v>
          </cell>
        </row>
        <row r="1250">
          <cell r="D1250" t="str">
            <v>777057</v>
          </cell>
        </row>
        <row r="1251">
          <cell r="D1251" t="str">
            <v>777057</v>
          </cell>
        </row>
        <row r="1252">
          <cell r="D1252" t="str">
            <v>777057</v>
          </cell>
        </row>
        <row r="1253">
          <cell r="D1253" t="str">
            <v>777057</v>
          </cell>
        </row>
        <row r="1254">
          <cell r="D1254" t="str">
            <v>777057</v>
          </cell>
        </row>
        <row r="1255">
          <cell r="D1255" t="str">
            <v>777057</v>
          </cell>
        </row>
        <row r="1256">
          <cell r="D1256" t="str">
            <v>777057</v>
          </cell>
        </row>
        <row r="1257">
          <cell r="D1257" t="str">
            <v>777057</v>
          </cell>
        </row>
        <row r="1258">
          <cell r="D1258" t="str">
            <v>777057</v>
          </cell>
        </row>
        <row r="1259">
          <cell r="D1259" t="str">
            <v>777276</v>
          </cell>
        </row>
        <row r="1260">
          <cell r="D1260" t="str">
            <v>777276</v>
          </cell>
        </row>
        <row r="1261">
          <cell r="D1261" t="str">
            <v>777277</v>
          </cell>
        </row>
        <row r="1262">
          <cell r="D1262" t="str">
            <v>777278</v>
          </cell>
        </row>
        <row r="1263">
          <cell r="D1263" t="str">
            <v>777278</v>
          </cell>
        </row>
        <row r="1264">
          <cell r="D1264" t="str">
            <v>777018</v>
          </cell>
        </row>
        <row r="1265">
          <cell r="D1265" t="str">
            <v>777046</v>
          </cell>
        </row>
        <row r="1266">
          <cell r="D1266" t="str">
            <v>777280</v>
          </cell>
        </row>
        <row r="1267">
          <cell r="D1267" t="str">
            <v>777280</v>
          </cell>
        </row>
        <row r="1268">
          <cell r="D1268" t="str">
            <v>777020</v>
          </cell>
        </row>
        <row r="1269">
          <cell r="D1269" t="str">
            <v>777020</v>
          </cell>
        </row>
        <row r="1270">
          <cell r="D1270" t="str">
            <v>777020</v>
          </cell>
        </row>
        <row r="1271">
          <cell r="D1271" t="str">
            <v>777020</v>
          </cell>
        </row>
        <row r="1272">
          <cell r="D1272" t="str">
            <v>777160</v>
          </cell>
        </row>
        <row r="1273">
          <cell r="D1273" t="str">
            <v>777160</v>
          </cell>
        </row>
        <row r="1274">
          <cell r="D1274" t="str">
            <v>777285</v>
          </cell>
        </row>
        <row r="1275">
          <cell r="D1275" t="str">
            <v>777285</v>
          </cell>
        </row>
        <row r="1276">
          <cell r="D1276" t="str">
            <v>777002</v>
          </cell>
        </row>
        <row r="1277">
          <cell r="D1277" t="str">
            <v>777289</v>
          </cell>
        </row>
        <row r="1278">
          <cell r="D1278" t="str">
            <v>777289</v>
          </cell>
        </row>
        <row r="1279">
          <cell r="D1279" t="str">
            <v>777054</v>
          </cell>
        </row>
        <row r="1280">
          <cell r="D1280" t="str">
            <v>777053</v>
          </cell>
        </row>
        <row r="1281">
          <cell r="D1281" t="str">
            <v>777054</v>
          </cell>
        </row>
        <row r="1282">
          <cell r="D1282" t="str">
            <v>777054</v>
          </cell>
        </row>
        <row r="1283">
          <cell r="D1283" t="str">
            <v>777054</v>
          </cell>
        </row>
        <row r="1284">
          <cell r="D1284" t="str">
            <v>777054</v>
          </cell>
        </row>
        <row r="1285">
          <cell r="D1285" t="str">
            <v>777054</v>
          </cell>
        </row>
        <row r="1286">
          <cell r="D1286" t="str">
            <v>777054</v>
          </cell>
        </row>
        <row r="1287">
          <cell r="D1287" t="str">
            <v>777054</v>
          </cell>
        </row>
        <row r="1288">
          <cell r="D1288" t="str">
            <v>777054</v>
          </cell>
        </row>
        <row r="1289">
          <cell r="D1289" t="str">
            <v>777054</v>
          </cell>
        </row>
        <row r="1290">
          <cell r="D1290" t="str">
            <v>777054</v>
          </cell>
        </row>
        <row r="1291">
          <cell r="D1291" t="str">
            <v>777054</v>
          </cell>
        </row>
        <row r="1292">
          <cell r="D1292" t="str">
            <v>777054</v>
          </cell>
        </row>
        <row r="1293">
          <cell r="D1293" t="str">
            <v>777054</v>
          </cell>
        </row>
        <row r="1294">
          <cell r="D1294" t="str">
            <v>777054</v>
          </cell>
        </row>
        <row r="1295">
          <cell r="D1295" t="str">
            <v>777054</v>
          </cell>
        </row>
        <row r="1296">
          <cell r="D1296" t="str">
            <v>777054</v>
          </cell>
        </row>
        <row r="1297">
          <cell r="D1297" t="str">
            <v>777054</v>
          </cell>
        </row>
        <row r="1298">
          <cell r="D1298" t="str">
            <v>777054</v>
          </cell>
        </row>
        <row r="1299">
          <cell r="D1299" t="str">
            <v>777054</v>
          </cell>
        </row>
        <row r="1300">
          <cell r="D1300" t="str">
            <v>777054</v>
          </cell>
        </row>
        <row r="1301">
          <cell r="D1301" t="str">
            <v>777054</v>
          </cell>
        </row>
        <row r="1302">
          <cell r="D1302" t="str">
            <v>777054</v>
          </cell>
        </row>
        <row r="1303">
          <cell r="D1303" t="str">
            <v>777054</v>
          </cell>
        </row>
        <row r="1304">
          <cell r="D1304" t="str">
            <v>777054</v>
          </cell>
        </row>
        <row r="1305">
          <cell r="D1305" t="str">
            <v>777054</v>
          </cell>
        </row>
        <row r="1306">
          <cell r="D1306" t="str">
            <v>777054</v>
          </cell>
        </row>
        <row r="1307">
          <cell r="D1307" t="str">
            <v>777054</v>
          </cell>
        </row>
        <row r="1308">
          <cell r="D1308" t="str">
            <v>777054</v>
          </cell>
        </row>
        <row r="1309">
          <cell r="D1309" t="str">
            <v>777054</v>
          </cell>
        </row>
        <row r="1310">
          <cell r="D1310" t="str">
            <v>777054</v>
          </cell>
        </row>
        <row r="1311">
          <cell r="D1311" t="str">
            <v>777054</v>
          </cell>
        </row>
        <row r="1312">
          <cell r="D1312" t="str">
            <v>777054</v>
          </cell>
        </row>
        <row r="1313">
          <cell r="D1313" t="str">
            <v>777054</v>
          </cell>
        </row>
        <row r="1314">
          <cell r="D1314" t="str">
            <v>777054</v>
          </cell>
        </row>
        <row r="1315">
          <cell r="D1315" t="str">
            <v>777054</v>
          </cell>
        </row>
        <row r="1316">
          <cell r="D1316" t="str">
            <v>777054</v>
          </cell>
        </row>
        <row r="1317">
          <cell r="D1317" t="str">
            <v>777054</v>
          </cell>
        </row>
        <row r="1318">
          <cell r="D1318" t="str">
            <v>777054</v>
          </cell>
        </row>
        <row r="1319">
          <cell r="D1319" t="str">
            <v>777054</v>
          </cell>
        </row>
        <row r="1320">
          <cell r="D1320" t="str">
            <v>777054</v>
          </cell>
        </row>
        <row r="1321">
          <cell r="D1321" t="str">
            <v>777054</v>
          </cell>
        </row>
        <row r="1322">
          <cell r="D1322" t="str">
            <v>777054</v>
          </cell>
        </row>
        <row r="1323">
          <cell r="D1323" t="str">
            <v>777054</v>
          </cell>
        </row>
        <row r="1324">
          <cell r="D1324" t="str">
            <v>777054</v>
          </cell>
        </row>
        <row r="1325">
          <cell r="D1325" t="str">
            <v>777054</v>
          </cell>
        </row>
        <row r="1326">
          <cell r="D1326" t="str">
            <v>777054</v>
          </cell>
        </row>
        <row r="1327">
          <cell r="D1327" t="str">
            <v>777054</v>
          </cell>
        </row>
        <row r="1328">
          <cell r="D1328" t="str">
            <v>777054</v>
          </cell>
        </row>
        <row r="1329">
          <cell r="D1329" t="str">
            <v>777054</v>
          </cell>
        </row>
        <row r="1330">
          <cell r="D1330" t="str">
            <v>777054</v>
          </cell>
        </row>
        <row r="1331">
          <cell r="D1331" t="str">
            <v>777054</v>
          </cell>
        </row>
        <row r="1332">
          <cell r="D1332" t="str">
            <v>777054</v>
          </cell>
        </row>
        <row r="1333">
          <cell r="D1333" t="str">
            <v>777054</v>
          </cell>
        </row>
        <row r="1334">
          <cell r="D1334" t="str">
            <v>777054</v>
          </cell>
        </row>
        <row r="1335">
          <cell r="D1335" t="str">
            <v>777054</v>
          </cell>
        </row>
        <row r="1336">
          <cell r="D1336" t="str">
            <v>777054</v>
          </cell>
        </row>
        <row r="1337">
          <cell r="D1337" t="str">
            <v>777054</v>
          </cell>
        </row>
        <row r="1338">
          <cell r="D1338" t="str">
            <v>777054</v>
          </cell>
        </row>
        <row r="1339">
          <cell r="D1339" t="str">
            <v>777054</v>
          </cell>
        </row>
        <row r="1340">
          <cell r="D1340" t="str">
            <v>777054</v>
          </cell>
        </row>
        <row r="1341">
          <cell r="D1341" t="str">
            <v>777054</v>
          </cell>
        </row>
        <row r="1342">
          <cell r="D1342" t="str">
            <v>777054</v>
          </cell>
        </row>
        <row r="1343">
          <cell r="D1343" t="str">
            <v>777054</v>
          </cell>
        </row>
        <row r="1344">
          <cell r="D1344" t="str">
            <v>777054</v>
          </cell>
        </row>
        <row r="1345">
          <cell r="D1345" t="str">
            <v>777054</v>
          </cell>
        </row>
        <row r="1346">
          <cell r="D1346" t="str">
            <v>777054</v>
          </cell>
        </row>
        <row r="1347">
          <cell r="D1347" t="str">
            <v>777054</v>
          </cell>
        </row>
        <row r="1348">
          <cell r="D1348" t="str">
            <v>777054</v>
          </cell>
        </row>
        <row r="1349">
          <cell r="D1349" t="str">
            <v>777054</v>
          </cell>
        </row>
        <row r="1350">
          <cell r="D1350" t="str">
            <v>777054</v>
          </cell>
        </row>
        <row r="1351">
          <cell r="D1351" t="str">
            <v>777054</v>
          </cell>
        </row>
        <row r="1352">
          <cell r="D1352" t="str">
            <v>777054</v>
          </cell>
        </row>
        <row r="1353">
          <cell r="D1353" t="str">
            <v>777054</v>
          </cell>
        </row>
        <row r="1354">
          <cell r="D1354" t="str">
            <v>777054</v>
          </cell>
        </row>
        <row r="1355">
          <cell r="D1355" t="str">
            <v>777054</v>
          </cell>
        </row>
        <row r="1356">
          <cell r="D1356" t="str">
            <v>777054</v>
          </cell>
        </row>
        <row r="1357">
          <cell r="D1357" t="str">
            <v>777054</v>
          </cell>
        </row>
        <row r="1358">
          <cell r="D1358" t="str">
            <v>777054</v>
          </cell>
        </row>
        <row r="1359">
          <cell r="D1359" t="str">
            <v>777054</v>
          </cell>
        </row>
        <row r="1360">
          <cell r="D1360" t="str">
            <v>777054</v>
          </cell>
        </row>
        <row r="1361">
          <cell r="D1361" t="str">
            <v>777054</v>
          </cell>
        </row>
        <row r="1362">
          <cell r="D1362" t="str">
            <v>777054</v>
          </cell>
        </row>
        <row r="1363">
          <cell r="D1363" t="str">
            <v>777054</v>
          </cell>
        </row>
        <row r="1364">
          <cell r="D1364" t="str">
            <v>777054</v>
          </cell>
        </row>
        <row r="1365">
          <cell r="D1365" t="str">
            <v>777054</v>
          </cell>
        </row>
        <row r="1366">
          <cell r="D1366" t="str">
            <v>777054</v>
          </cell>
        </row>
        <row r="1367">
          <cell r="D1367" t="str">
            <v>777054</v>
          </cell>
        </row>
        <row r="1368">
          <cell r="D1368" t="str">
            <v>777054</v>
          </cell>
        </row>
        <row r="1369">
          <cell r="D1369" t="str">
            <v>777054</v>
          </cell>
        </row>
        <row r="1370">
          <cell r="D1370" t="str">
            <v>777054</v>
          </cell>
        </row>
        <row r="1371">
          <cell r="D1371" t="str">
            <v>777054</v>
          </cell>
        </row>
        <row r="1372">
          <cell r="D1372" t="str">
            <v>777054</v>
          </cell>
        </row>
        <row r="1373">
          <cell r="D1373" t="str">
            <v>777054</v>
          </cell>
        </row>
        <row r="1374">
          <cell r="D1374" t="str">
            <v>777054</v>
          </cell>
        </row>
        <row r="1375">
          <cell r="D1375" t="str">
            <v>777054</v>
          </cell>
        </row>
        <row r="1376">
          <cell r="D1376" t="str">
            <v>777054</v>
          </cell>
        </row>
        <row r="1377">
          <cell r="D1377" t="str">
            <v>777054</v>
          </cell>
        </row>
        <row r="1378">
          <cell r="D1378" t="str">
            <v>777054</v>
          </cell>
        </row>
        <row r="1379">
          <cell r="D1379" t="str">
            <v>777054</v>
          </cell>
        </row>
        <row r="1380">
          <cell r="D1380" t="str">
            <v>777054</v>
          </cell>
        </row>
        <row r="1381">
          <cell r="D1381" t="str">
            <v>777054</v>
          </cell>
        </row>
        <row r="1382">
          <cell r="D1382" t="str">
            <v>777054</v>
          </cell>
        </row>
        <row r="1383">
          <cell r="D1383" t="str">
            <v>777054</v>
          </cell>
        </row>
        <row r="1384">
          <cell r="D1384" t="str">
            <v>777210</v>
          </cell>
        </row>
        <row r="1385">
          <cell r="D1385" t="str">
            <v>777210</v>
          </cell>
        </row>
        <row r="1386">
          <cell r="D1386" t="str">
            <v>777296</v>
          </cell>
        </row>
        <row r="1387">
          <cell r="D1387" t="str">
            <v>777296</v>
          </cell>
        </row>
        <row r="1388">
          <cell r="D1388" t="str">
            <v>777002</v>
          </cell>
        </row>
        <row r="1389">
          <cell r="D1389" t="str">
            <v>777045</v>
          </cell>
        </row>
        <row r="1390">
          <cell r="D1390" t="str">
            <v>777128</v>
          </cell>
        </row>
        <row r="1391">
          <cell r="D1391" t="str">
            <v>777067</v>
          </cell>
        </row>
        <row r="1392">
          <cell r="D1392" t="str">
            <v>777067</v>
          </cell>
        </row>
        <row r="1393">
          <cell r="D1393" t="str">
            <v>777067</v>
          </cell>
        </row>
        <row r="1394">
          <cell r="D1394" t="str">
            <v>777067</v>
          </cell>
        </row>
        <row r="1395">
          <cell r="D1395" t="str">
            <v>777067</v>
          </cell>
        </row>
        <row r="1396">
          <cell r="D1396" t="str">
            <v>777067</v>
          </cell>
        </row>
        <row r="1397">
          <cell r="D1397" t="str">
            <v>777067</v>
          </cell>
        </row>
        <row r="1398">
          <cell r="D1398" t="str">
            <v>777067</v>
          </cell>
        </row>
        <row r="1399">
          <cell r="D1399" t="str">
            <v>777067</v>
          </cell>
        </row>
        <row r="1400">
          <cell r="D1400" t="str">
            <v>777067</v>
          </cell>
        </row>
        <row r="1401">
          <cell r="D1401" t="str">
            <v>777067</v>
          </cell>
        </row>
        <row r="1402">
          <cell r="D1402" t="str">
            <v>777067</v>
          </cell>
        </row>
        <row r="1403">
          <cell r="D1403" t="str">
            <v>777067</v>
          </cell>
        </row>
        <row r="1404">
          <cell r="D1404" t="str">
            <v>777067</v>
          </cell>
        </row>
        <row r="1405">
          <cell r="D1405" t="str">
            <v>777067</v>
          </cell>
        </row>
        <row r="1406">
          <cell r="D1406" t="str">
            <v>777067</v>
          </cell>
        </row>
        <row r="1407">
          <cell r="D1407" t="str">
            <v>777067</v>
          </cell>
        </row>
        <row r="1408">
          <cell r="D1408" t="str">
            <v>777067</v>
          </cell>
        </row>
        <row r="1409">
          <cell r="D1409" t="str">
            <v>777067</v>
          </cell>
        </row>
        <row r="1410">
          <cell r="D1410" t="str">
            <v>777067</v>
          </cell>
        </row>
        <row r="1411">
          <cell r="D1411" t="str">
            <v>777067</v>
          </cell>
        </row>
        <row r="1412">
          <cell r="D1412" t="str">
            <v>777067</v>
          </cell>
        </row>
        <row r="1413">
          <cell r="D1413" t="str">
            <v>777067</v>
          </cell>
        </row>
        <row r="1414">
          <cell r="D1414" t="str">
            <v>777067</v>
          </cell>
        </row>
        <row r="1415">
          <cell r="D1415" t="str">
            <v>777067</v>
          </cell>
        </row>
        <row r="1416">
          <cell r="D1416" t="str">
            <v>777067</v>
          </cell>
        </row>
        <row r="1417">
          <cell r="D1417" t="str">
            <v>777067</v>
          </cell>
        </row>
        <row r="1418">
          <cell r="D1418" t="str">
            <v>777067</v>
          </cell>
        </row>
        <row r="1419">
          <cell r="D1419" t="str">
            <v>777067</v>
          </cell>
        </row>
        <row r="1420">
          <cell r="D1420" t="str">
            <v>777067</v>
          </cell>
        </row>
        <row r="1421">
          <cell r="D1421" t="str">
            <v>777067</v>
          </cell>
        </row>
        <row r="1422">
          <cell r="D1422" t="str">
            <v>777067</v>
          </cell>
        </row>
        <row r="1423">
          <cell r="D1423" t="str">
            <v>777299</v>
          </cell>
        </row>
        <row r="1424">
          <cell r="D1424" t="str">
            <v>777299</v>
          </cell>
        </row>
        <row r="1425">
          <cell r="D1425" t="str">
            <v>777419</v>
          </cell>
        </row>
        <row r="1426">
          <cell r="D1426" t="str">
            <v>777419</v>
          </cell>
        </row>
        <row r="1427">
          <cell r="D1427" t="str">
            <v>777300</v>
          </cell>
        </row>
        <row r="1428">
          <cell r="D1428" t="str">
            <v>777300</v>
          </cell>
        </row>
        <row r="1429">
          <cell r="D1429" t="str">
            <v>777002</v>
          </cell>
        </row>
        <row r="1430">
          <cell r="D1430" t="str">
            <v>777301</v>
          </cell>
        </row>
        <row r="1431">
          <cell r="D1431" t="str">
            <v>777301</v>
          </cell>
        </row>
        <row r="1432">
          <cell r="D1432" t="str">
            <v>777303</v>
          </cell>
        </row>
        <row r="1433">
          <cell r="D1433" t="str">
            <v>777303</v>
          </cell>
        </row>
        <row r="1434">
          <cell r="D1434" t="str">
            <v>777304</v>
          </cell>
        </row>
        <row r="1435">
          <cell r="D1435" t="str">
            <v>777306</v>
          </cell>
        </row>
        <row r="1436">
          <cell r="D1436" t="str">
            <v>777306</v>
          </cell>
        </row>
        <row r="1437">
          <cell r="D1437" t="str">
            <v>777013</v>
          </cell>
        </row>
        <row r="1438">
          <cell r="D1438" t="str">
            <v>777013</v>
          </cell>
        </row>
        <row r="1439">
          <cell r="D1439" t="str">
            <v>777013</v>
          </cell>
        </row>
        <row r="1440">
          <cell r="D1440" t="str">
            <v>777013</v>
          </cell>
        </row>
        <row r="1441">
          <cell r="D1441" t="str">
            <v>777013</v>
          </cell>
        </row>
        <row r="1442">
          <cell r="D1442" t="str">
            <v>777013</v>
          </cell>
        </row>
        <row r="1443">
          <cell r="D1443" t="str">
            <v>777088</v>
          </cell>
        </row>
        <row r="1444">
          <cell r="D1444" t="str">
            <v>777013</v>
          </cell>
        </row>
        <row r="1445">
          <cell r="D1445" t="str">
            <v>777013</v>
          </cell>
        </row>
        <row r="1446">
          <cell r="D1446" t="str">
            <v>777013</v>
          </cell>
        </row>
        <row r="1447">
          <cell r="D1447" t="str">
            <v>777013</v>
          </cell>
        </row>
        <row r="1448">
          <cell r="D1448" t="str">
            <v>777013</v>
          </cell>
        </row>
        <row r="1449">
          <cell r="D1449" t="str">
            <v>777013</v>
          </cell>
        </row>
        <row r="1450">
          <cell r="D1450" t="str">
            <v>777013</v>
          </cell>
        </row>
        <row r="1451">
          <cell r="D1451" t="str">
            <v>777013</v>
          </cell>
        </row>
        <row r="1452">
          <cell r="D1452" t="str">
            <v>777013</v>
          </cell>
        </row>
        <row r="1453">
          <cell r="D1453" t="str">
            <v>777035</v>
          </cell>
        </row>
        <row r="1454">
          <cell r="D1454" t="str">
            <v>777035</v>
          </cell>
        </row>
        <row r="1455">
          <cell r="D1455" t="str">
            <v>777101</v>
          </cell>
        </row>
        <row r="1456">
          <cell r="D1456" t="str">
            <v>777309</v>
          </cell>
        </row>
        <row r="1457">
          <cell r="D1457" t="str">
            <v>777309</v>
          </cell>
        </row>
        <row r="1458">
          <cell r="D1458" t="str">
            <v>777045</v>
          </cell>
        </row>
        <row r="1459">
          <cell r="D1459" t="str">
            <v>777055</v>
          </cell>
        </row>
        <row r="1460">
          <cell r="D1460" t="str">
            <v>777055</v>
          </cell>
        </row>
        <row r="1461">
          <cell r="D1461" t="str">
            <v>777055</v>
          </cell>
        </row>
        <row r="1462">
          <cell r="D1462" t="str">
            <v>777055</v>
          </cell>
        </row>
        <row r="1463">
          <cell r="D1463" t="str">
            <v>777055</v>
          </cell>
        </row>
        <row r="1464">
          <cell r="D1464" t="str">
            <v>777055</v>
          </cell>
        </row>
        <row r="1465">
          <cell r="D1465" t="str">
            <v>777055</v>
          </cell>
        </row>
        <row r="1466">
          <cell r="D1466" t="str">
            <v>777055</v>
          </cell>
        </row>
        <row r="1467">
          <cell r="D1467" t="str">
            <v>777055</v>
          </cell>
        </row>
        <row r="1468">
          <cell r="D1468" t="str">
            <v>777055</v>
          </cell>
        </row>
        <row r="1469">
          <cell r="D1469" t="str">
            <v>777055</v>
          </cell>
        </row>
        <row r="1470">
          <cell r="D1470" t="str">
            <v>777055</v>
          </cell>
        </row>
        <row r="1471">
          <cell r="D1471" t="str">
            <v>777055</v>
          </cell>
        </row>
        <row r="1472">
          <cell r="D1472" t="str">
            <v>777055</v>
          </cell>
        </row>
        <row r="1473">
          <cell r="D1473" t="str">
            <v>777055</v>
          </cell>
        </row>
        <row r="1474">
          <cell r="D1474" t="str">
            <v>777055</v>
          </cell>
        </row>
        <row r="1475">
          <cell r="D1475" t="str">
            <v>777068</v>
          </cell>
        </row>
        <row r="1476">
          <cell r="D1476" t="str">
            <v>777068</v>
          </cell>
        </row>
        <row r="1477">
          <cell r="D1477" t="str">
            <v>777068</v>
          </cell>
        </row>
        <row r="1478">
          <cell r="D1478" t="str">
            <v>777068</v>
          </cell>
        </row>
        <row r="1479">
          <cell r="D1479" t="str">
            <v>777068</v>
          </cell>
        </row>
        <row r="1480">
          <cell r="D1480" t="str">
            <v>777068</v>
          </cell>
        </row>
        <row r="1481">
          <cell r="D1481" t="str">
            <v>777068</v>
          </cell>
        </row>
        <row r="1482">
          <cell r="D1482" t="str">
            <v>777068</v>
          </cell>
        </row>
        <row r="1483">
          <cell r="D1483" t="str">
            <v>777068</v>
          </cell>
        </row>
        <row r="1484">
          <cell r="D1484" t="str">
            <v>777068</v>
          </cell>
        </row>
        <row r="1485">
          <cell r="D1485" t="str">
            <v>777068</v>
          </cell>
        </row>
        <row r="1486">
          <cell r="D1486" t="str">
            <v>777068</v>
          </cell>
        </row>
        <row r="1487">
          <cell r="D1487" t="str">
            <v>777068</v>
          </cell>
        </row>
        <row r="1488">
          <cell r="D1488" t="str">
            <v>777068</v>
          </cell>
        </row>
        <row r="1489">
          <cell r="D1489" t="str">
            <v>777068</v>
          </cell>
        </row>
        <row r="1490">
          <cell r="D1490" t="str">
            <v>777068</v>
          </cell>
        </row>
        <row r="1491">
          <cell r="D1491" t="str">
            <v>777068</v>
          </cell>
        </row>
        <row r="1492">
          <cell r="D1492" t="str">
            <v>777068</v>
          </cell>
        </row>
        <row r="1493">
          <cell r="D1493" t="str">
            <v>777068</v>
          </cell>
        </row>
        <row r="1494">
          <cell r="D1494" t="str">
            <v>777068</v>
          </cell>
        </row>
        <row r="1495">
          <cell r="D1495" t="str">
            <v>777068</v>
          </cell>
        </row>
        <row r="1496">
          <cell r="D1496" t="str">
            <v>777068</v>
          </cell>
        </row>
        <row r="1497">
          <cell r="D1497" t="str">
            <v>777068</v>
          </cell>
        </row>
        <row r="1498">
          <cell r="D1498" t="str">
            <v>777068</v>
          </cell>
        </row>
        <row r="1499">
          <cell r="D1499" t="str">
            <v>777068</v>
          </cell>
        </row>
        <row r="1500">
          <cell r="D1500" t="str">
            <v>777068</v>
          </cell>
        </row>
        <row r="1501">
          <cell r="D1501" t="str">
            <v>777068</v>
          </cell>
        </row>
        <row r="1502">
          <cell r="D1502" t="str">
            <v>777068</v>
          </cell>
        </row>
        <row r="1503">
          <cell r="D1503" t="str">
            <v>777068</v>
          </cell>
        </row>
        <row r="1504">
          <cell r="D1504" t="str">
            <v>777068</v>
          </cell>
        </row>
        <row r="1505">
          <cell r="D1505" t="str">
            <v>777068</v>
          </cell>
        </row>
        <row r="1506">
          <cell r="D1506" t="str">
            <v>777068</v>
          </cell>
        </row>
        <row r="1507">
          <cell r="D1507" t="str">
            <v>777068</v>
          </cell>
        </row>
        <row r="1508">
          <cell r="D1508" t="str">
            <v>777068</v>
          </cell>
        </row>
        <row r="1509">
          <cell r="D1509" t="str">
            <v>777068</v>
          </cell>
        </row>
        <row r="1510">
          <cell r="D1510" t="str">
            <v>777068</v>
          </cell>
        </row>
        <row r="1511">
          <cell r="D1511" t="str">
            <v>777068</v>
          </cell>
        </row>
        <row r="1512">
          <cell r="D1512" t="str">
            <v>777068</v>
          </cell>
        </row>
        <row r="1513">
          <cell r="D1513" t="str">
            <v>777068</v>
          </cell>
        </row>
        <row r="1514">
          <cell r="D1514" t="str">
            <v>777068</v>
          </cell>
        </row>
        <row r="1515">
          <cell r="D1515" t="str">
            <v>777068</v>
          </cell>
        </row>
        <row r="1516">
          <cell r="D1516" t="str">
            <v>777068</v>
          </cell>
        </row>
        <row r="1517">
          <cell r="D1517" t="str">
            <v>777068</v>
          </cell>
        </row>
        <row r="1518">
          <cell r="D1518" t="str">
            <v>777068</v>
          </cell>
        </row>
        <row r="1519">
          <cell r="D1519" t="str">
            <v>777068</v>
          </cell>
        </row>
        <row r="1520">
          <cell r="D1520" t="str">
            <v>777068</v>
          </cell>
        </row>
        <row r="1521">
          <cell r="D1521" t="str">
            <v>777068</v>
          </cell>
        </row>
        <row r="1522">
          <cell r="D1522" t="str">
            <v>777068</v>
          </cell>
        </row>
        <row r="1523">
          <cell r="D1523" t="str">
            <v>777068</v>
          </cell>
        </row>
        <row r="1524">
          <cell r="D1524" t="str">
            <v>777068</v>
          </cell>
        </row>
        <row r="1525">
          <cell r="D1525" t="str">
            <v>777068</v>
          </cell>
        </row>
        <row r="1526">
          <cell r="D1526" t="str">
            <v>777022</v>
          </cell>
        </row>
        <row r="1527">
          <cell r="D1527" t="str">
            <v>777022</v>
          </cell>
        </row>
        <row r="1528">
          <cell r="D1528" t="str">
            <v>777022</v>
          </cell>
        </row>
        <row r="1529">
          <cell r="D1529" t="str">
            <v>777022</v>
          </cell>
        </row>
        <row r="1530">
          <cell r="D1530" t="str">
            <v>777022</v>
          </cell>
        </row>
        <row r="1531">
          <cell r="D1531" t="str">
            <v>777022</v>
          </cell>
        </row>
        <row r="1532">
          <cell r="D1532" t="str">
            <v>777022</v>
          </cell>
        </row>
        <row r="1533">
          <cell r="D1533" t="str">
            <v>777022</v>
          </cell>
        </row>
        <row r="1534">
          <cell r="D1534" t="str">
            <v>777022</v>
          </cell>
        </row>
        <row r="1535">
          <cell r="D1535" t="str">
            <v>777022</v>
          </cell>
        </row>
        <row r="1536">
          <cell r="D1536" t="str">
            <v>777022</v>
          </cell>
        </row>
        <row r="1537">
          <cell r="D1537" t="str">
            <v>777022</v>
          </cell>
        </row>
        <row r="1538">
          <cell r="D1538" t="str">
            <v>777022</v>
          </cell>
        </row>
        <row r="1539">
          <cell r="D1539" t="str">
            <v>777022</v>
          </cell>
        </row>
        <row r="1540">
          <cell r="D1540" t="str">
            <v>777022</v>
          </cell>
        </row>
        <row r="1541">
          <cell r="D1541" t="str">
            <v>777022</v>
          </cell>
        </row>
        <row r="1542">
          <cell r="D1542" t="str">
            <v>777022</v>
          </cell>
        </row>
        <row r="1543">
          <cell r="D1543" t="str">
            <v>777022</v>
          </cell>
        </row>
        <row r="1544">
          <cell r="D1544" t="str">
            <v>777022</v>
          </cell>
        </row>
        <row r="1545">
          <cell r="D1545" t="str">
            <v>777022</v>
          </cell>
        </row>
        <row r="1546">
          <cell r="D1546" t="str">
            <v>777022</v>
          </cell>
        </row>
        <row r="1547">
          <cell r="D1547" t="str">
            <v>777022</v>
          </cell>
        </row>
        <row r="1548">
          <cell r="D1548" t="str">
            <v>777022</v>
          </cell>
        </row>
        <row r="1549">
          <cell r="D1549" t="str">
            <v>777022</v>
          </cell>
        </row>
        <row r="1550">
          <cell r="D1550" t="str">
            <v>777022</v>
          </cell>
        </row>
        <row r="1551">
          <cell r="D1551" t="str">
            <v>777022</v>
          </cell>
        </row>
        <row r="1552">
          <cell r="D1552" t="str">
            <v>777022</v>
          </cell>
        </row>
        <row r="1553">
          <cell r="D1553" t="str">
            <v>777022</v>
          </cell>
        </row>
        <row r="1554">
          <cell r="D1554" t="str">
            <v>777022</v>
          </cell>
        </row>
        <row r="1555">
          <cell r="D1555" t="str">
            <v>777022</v>
          </cell>
        </row>
        <row r="1556">
          <cell r="D1556" t="str">
            <v>777022</v>
          </cell>
        </row>
        <row r="1557">
          <cell r="D1557" t="str">
            <v>777022</v>
          </cell>
        </row>
        <row r="1558">
          <cell r="D1558" t="str">
            <v>777022</v>
          </cell>
        </row>
        <row r="1559">
          <cell r="D1559" t="str">
            <v>777022</v>
          </cell>
        </row>
        <row r="1560">
          <cell r="D1560" t="str">
            <v>777022</v>
          </cell>
        </row>
        <row r="1561">
          <cell r="D1561" t="str">
            <v>777022</v>
          </cell>
        </row>
        <row r="1562">
          <cell r="D1562" t="str">
            <v>777022</v>
          </cell>
        </row>
        <row r="1563">
          <cell r="D1563" t="str">
            <v>777022</v>
          </cell>
        </row>
        <row r="1564">
          <cell r="D1564" t="str">
            <v>777022</v>
          </cell>
        </row>
        <row r="1565">
          <cell r="D1565" t="str">
            <v>777022</v>
          </cell>
        </row>
        <row r="1566">
          <cell r="D1566" t="str">
            <v>777022</v>
          </cell>
        </row>
        <row r="1567">
          <cell r="D1567" t="str">
            <v>777022</v>
          </cell>
        </row>
        <row r="1568">
          <cell r="D1568" t="str">
            <v>777022</v>
          </cell>
        </row>
        <row r="1569">
          <cell r="D1569" t="str">
            <v>777022</v>
          </cell>
        </row>
        <row r="1570">
          <cell r="D1570" t="str">
            <v>777022</v>
          </cell>
        </row>
        <row r="1571">
          <cell r="D1571" t="str">
            <v>777022</v>
          </cell>
        </row>
        <row r="1572">
          <cell r="D1572" t="str">
            <v>777022</v>
          </cell>
        </row>
        <row r="1573">
          <cell r="D1573" t="str">
            <v>777022</v>
          </cell>
        </row>
        <row r="1574">
          <cell r="D1574" t="str">
            <v>777022</v>
          </cell>
        </row>
        <row r="1575">
          <cell r="D1575" t="str">
            <v>777022</v>
          </cell>
        </row>
        <row r="1576">
          <cell r="D1576" t="str">
            <v>777022</v>
          </cell>
        </row>
        <row r="1577">
          <cell r="D1577" t="str">
            <v>777311</v>
          </cell>
        </row>
        <row r="1578">
          <cell r="D1578" t="str">
            <v>777311</v>
          </cell>
        </row>
        <row r="1579">
          <cell r="D1579" t="str">
            <v>777313</v>
          </cell>
        </row>
        <row r="1580">
          <cell r="D1580" t="str">
            <v>777313</v>
          </cell>
        </row>
        <row r="1581">
          <cell r="D1581" t="str">
            <v>777046</v>
          </cell>
        </row>
        <row r="1582">
          <cell r="D1582" t="str">
            <v>777046</v>
          </cell>
        </row>
        <row r="1583">
          <cell r="D1583" t="str">
            <v>777046</v>
          </cell>
        </row>
        <row r="1584">
          <cell r="D1584" t="str">
            <v>777046</v>
          </cell>
        </row>
        <row r="1585">
          <cell r="D1585" t="str">
            <v>777046</v>
          </cell>
        </row>
        <row r="1586">
          <cell r="D1586" t="str">
            <v>777315</v>
          </cell>
        </row>
        <row r="1587">
          <cell r="D1587" t="str">
            <v>777315</v>
          </cell>
        </row>
        <row r="1588">
          <cell r="D1588" t="str">
            <v>777002</v>
          </cell>
        </row>
        <row r="1589">
          <cell r="D1589" t="str">
            <v>777002</v>
          </cell>
        </row>
        <row r="1590">
          <cell r="D1590" t="str">
            <v>777320</v>
          </cell>
        </row>
        <row r="1591">
          <cell r="D1591" t="str">
            <v>777320</v>
          </cell>
        </row>
        <row r="1592">
          <cell r="D1592" t="str">
            <v>777323</v>
          </cell>
        </row>
        <row r="1593">
          <cell r="D1593" t="str">
            <v>777323</v>
          </cell>
        </row>
        <row r="1594">
          <cell r="D1594" t="str">
            <v>777324</v>
          </cell>
        </row>
        <row r="1595">
          <cell r="D1595" t="str">
            <v>777325</v>
          </cell>
        </row>
        <row r="1596">
          <cell r="D1596" t="str">
            <v>777325</v>
          </cell>
        </row>
        <row r="1597">
          <cell r="D1597" t="str">
            <v>777328</v>
          </cell>
        </row>
        <row r="1598">
          <cell r="D1598" t="str">
            <v>777328</v>
          </cell>
        </row>
        <row r="1599">
          <cell r="D1599" t="str">
            <v>777329</v>
          </cell>
        </row>
        <row r="1600">
          <cell r="D1600" t="str">
            <v>777329</v>
          </cell>
        </row>
        <row r="1601">
          <cell r="D1601" t="str">
            <v>777333</v>
          </cell>
        </row>
        <row r="1602">
          <cell r="D1602" t="str">
            <v>777333</v>
          </cell>
        </row>
        <row r="1603">
          <cell r="D1603" t="str">
            <v>777065</v>
          </cell>
        </row>
        <row r="1604">
          <cell r="D1604" t="str">
            <v>777065</v>
          </cell>
        </row>
        <row r="1605">
          <cell r="D1605" t="str">
            <v>777334</v>
          </cell>
        </row>
        <row r="1606">
          <cell r="D1606" t="str">
            <v>777334</v>
          </cell>
        </row>
        <row r="1607">
          <cell r="D1607" t="str">
            <v>777331</v>
          </cell>
        </row>
        <row r="1608">
          <cell r="D1608" t="str">
            <v>777331</v>
          </cell>
        </row>
        <row r="1609">
          <cell r="D1609" t="str">
            <v>777039</v>
          </cell>
        </row>
        <row r="1610">
          <cell r="D1610" t="str">
            <v>777045</v>
          </cell>
        </row>
        <row r="1611">
          <cell r="D1611" t="str">
            <v>777058</v>
          </cell>
        </row>
        <row r="1612">
          <cell r="D1612" t="str">
            <v>777058</v>
          </cell>
        </row>
        <row r="1613">
          <cell r="D1613" t="str">
            <v>777337</v>
          </cell>
        </row>
        <row r="1614">
          <cell r="D1614" t="str">
            <v>777337</v>
          </cell>
        </row>
        <row r="1615">
          <cell r="D1615" t="str">
            <v>777435</v>
          </cell>
        </row>
        <row r="1616">
          <cell r="D1616" t="str">
            <v>777435</v>
          </cell>
        </row>
        <row r="1617">
          <cell r="D1617" t="str">
            <v>777336</v>
          </cell>
        </row>
        <row r="1618">
          <cell r="D1618" t="str">
            <v>777336</v>
          </cell>
        </row>
        <row r="1619">
          <cell r="D1619" t="str">
            <v>777033</v>
          </cell>
        </row>
        <row r="1620">
          <cell r="D1620" t="str">
            <v>777324</v>
          </cell>
        </row>
        <row r="1621">
          <cell r="D1621" t="str">
            <v>777340</v>
          </cell>
        </row>
        <row r="1622">
          <cell r="D1622" t="str">
            <v>777340</v>
          </cell>
        </row>
        <row r="1623">
          <cell r="D1623" t="str">
            <v>777342</v>
          </cell>
        </row>
        <row r="1624">
          <cell r="D1624" t="str">
            <v>777342</v>
          </cell>
        </row>
        <row r="1625">
          <cell r="D1625" t="str">
            <v>777436</v>
          </cell>
        </row>
        <row r="1626">
          <cell r="D1626" t="str">
            <v>777436</v>
          </cell>
        </row>
        <row r="1627">
          <cell r="D1627" t="str">
            <v>777093</v>
          </cell>
        </row>
        <row r="1628">
          <cell r="D1628" t="str">
            <v>777093</v>
          </cell>
        </row>
        <row r="1629">
          <cell r="D1629" t="str">
            <v>777343</v>
          </cell>
        </row>
        <row r="1630">
          <cell r="D1630" t="str">
            <v>777343</v>
          </cell>
        </row>
        <row r="1631">
          <cell r="D1631" t="str">
            <v>777344</v>
          </cell>
        </row>
        <row r="1632">
          <cell r="D1632" t="str">
            <v>777344</v>
          </cell>
        </row>
        <row r="1633">
          <cell r="D1633" t="str">
            <v>777346</v>
          </cell>
        </row>
        <row r="1634">
          <cell r="D1634" t="str">
            <v>777346</v>
          </cell>
        </row>
        <row r="1635">
          <cell r="D1635" t="str">
            <v>777412</v>
          </cell>
        </row>
        <row r="1636">
          <cell r="D1636" t="str">
            <v>777412</v>
          </cell>
        </row>
        <row r="1637">
          <cell r="D1637" t="str">
            <v>777002</v>
          </cell>
        </row>
        <row r="1638">
          <cell r="D1638" t="str">
            <v>777002</v>
          </cell>
        </row>
        <row r="1639">
          <cell r="D1639" t="str">
            <v>005950</v>
          </cell>
        </row>
        <row r="1640">
          <cell r="D1640" t="str">
            <v>777353</v>
          </cell>
        </row>
        <row r="1641">
          <cell r="D1641" t="str">
            <v>777353</v>
          </cell>
        </row>
        <row r="1642">
          <cell r="D1642" t="str">
            <v>777354</v>
          </cell>
        </row>
        <row r="1643">
          <cell r="D1643" t="str">
            <v>777354</v>
          </cell>
        </row>
        <row r="1644">
          <cell r="D1644" t="str">
            <v>777075</v>
          </cell>
        </row>
        <row r="1645">
          <cell r="D1645" t="str">
            <v>777075</v>
          </cell>
        </row>
        <row r="1646">
          <cell r="D1646" t="str">
            <v>777075</v>
          </cell>
        </row>
        <row r="1647">
          <cell r="D1647" t="str">
            <v>777002</v>
          </cell>
        </row>
        <row r="1648">
          <cell r="D1648" t="str">
            <v>777356</v>
          </cell>
        </row>
        <row r="1649">
          <cell r="D1649" t="str">
            <v>777356</v>
          </cell>
        </row>
        <row r="1650">
          <cell r="D1650" t="str">
            <v>777008</v>
          </cell>
        </row>
        <row r="1651">
          <cell r="D1651" t="str">
            <v>777101</v>
          </cell>
        </row>
        <row r="1652">
          <cell r="D1652" t="str">
            <v>777101</v>
          </cell>
        </row>
        <row r="1653">
          <cell r="D1653" t="str">
            <v>777101</v>
          </cell>
        </row>
        <row r="1654">
          <cell r="D1654" t="str">
            <v>777101</v>
          </cell>
        </row>
        <row r="1655">
          <cell r="D1655" t="str">
            <v>777101</v>
          </cell>
        </row>
        <row r="1656">
          <cell r="D1656" t="str">
            <v>777101</v>
          </cell>
        </row>
        <row r="1657">
          <cell r="D1657" t="str">
            <v>777101</v>
          </cell>
        </row>
        <row r="1658">
          <cell r="D1658" t="str">
            <v>777101</v>
          </cell>
        </row>
        <row r="1659">
          <cell r="D1659" t="str">
            <v>777101</v>
          </cell>
        </row>
        <row r="1660">
          <cell r="D1660" t="str">
            <v>777101</v>
          </cell>
        </row>
        <row r="1661">
          <cell r="D1661" t="str">
            <v>777101</v>
          </cell>
        </row>
        <row r="1662">
          <cell r="D1662" t="str">
            <v>777101</v>
          </cell>
        </row>
        <row r="1663">
          <cell r="D1663" t="str">
            <v>777101</v>
          </cell>
        </row>
        <row r="1664">
          <cell r="D1664" t="str">
            <v>777101</v>
          </cell>
        </row>
        <row r="1665">
          <cell r="D1665" t="str">
            <v>777101</v>
          </cell>
        </row>
        <row r="1666">
          <cell r="D1666" t="str">
            <v>777101</v>
          </cell>
        </row>
        <row r="1667">
          <cell r="D1667" t="str">
            <v>777101</v>
          </cell>
        </row>
        <row r="1668">
          <cell r="D1668" t="str">
            <v>777101</v>
          </cell>
        </row>
        <row r="1669">
          <cell r="D1669" t="str">
            <v>777101</v>
          </cell>
        </row>
        <row r="1670">
          <cell r="D1670" t="str">
            <v>777101</v>
          </cell>
        </row>
        <row r="1671">
          <cell r="D1671" t="str">
            <v>777101</v>
          </cell>
        </row>
        <row r="1672">
          <cell r="D1672" t="str">
            <v>777101</v>
          </cell>
        </row>
        <row r="1673">
          <cell r="D1673" t="str">
            <v>777101</v>
          </cell>
        </row>
        <row r="1674">
          <cell r="D1674" t="str">
            <v>777101</v>
          </cell>
        </row>
        <row r="1675">
          <cell r="D1675" t="str">
            <v>777101</v>
          </cell>
        </row>
        <row r="1676">
          <cell r="D1676" t="str">
            <v>777101</v>
          </cell>
        </row>
        <row r="1677">
          <cell r="D1677" t="str">
            <v>777101</v>
          </cell>
        </row>
        <row r="1678">
          <cell r="D1678" t="str">
            <v>777101</v>
          </cell>
        </row>
        <row r="1679">
          <cell r="D1679" t="str">
            <v>777101</v>
          </cell>
        </row>
        <row r="1680">
          <cell r="D1680" t="str">
            <v>777101</v>
          </cell>
        </row>
        <row r="1681">
          <cell r="D1681" t="str">
            <v>777101</v>
          </cell>
        </row>
        <row r="1682">
          <cell r="D1682" t="str">
            <v>777101</v>
          </cell>
        </row>
        <row r="1683">
          <cell r="D1683" t="str">
            <v>777101</v>
          </cell>
        </row>
        <row r="1684">
          <cell r="D1684" t="str">
            <v>777101</v>
          </cell>
        </row>
        <row r="1685">
          <cell r="D1685" t="str">
            <v>777101</v>
          </cell>
        </row>
        <row r="1686">
          <cell r="D1686" t="str">
            <v>777101</v>
          </cell>
        </row>
        <row r="1687">
          <cell r="D1687" t="str">
            <v>777101</v>
          </cell>
        </row>
        <row r="1688">
          <cell r="D1688" t="str">
            <v>777101</v>
          </cell>
        </row>
        <row r="1689">
          <cell r="D1689" t="str">
            <v>777101</v>
          </cell>
        </row>
        <row r="1690">
          <cell r="D1690" t="str">
            <v>777008</v>
          </cell>
        </row>
        <row r="1691">
          <cell r="D1691" t="str">
            <v>777008</v>
          </cell>
        </row>
        <row r="1692">
          <cell r="D1692" t="str">
            <v>777008</v>
          </cell>
        </row>
        <row r="1693">
          <cell r="D1693" t="str">
            <v>777008</v>
          </cell>
        </row>
        <row r="1694">
          <cell r="D1694" t="str">
            <v>777008</v>
          </cell>
        </row>
        <row r="1695">
          <cell r="D1695" t="str">
            <v>777008</v>
          </cell>
        </row>
        <row r="1696">
          <cell r="D1696" t="str">
            <v>777008</v>
          </cell>
        </row>
        <row r="1697">
          <cell r="D1697" t="str">
            <v>777008</v>
          </cell>
        </row>
        <row r="1698">
          <cell r="D1698" t="str">
            <v>777008</v>
          </cell>
        </row>
        <row r="1699">
          <cell r="D1699" t="str">
            <v>777008</v>
          </cell>
        </row>
        <row r="1700">
          <cell r="D1700" t="str">
            <v>777008</v>
          </cell>
        </row>
        <row r="1701">
          <cell r="D1701" t="str">
            <v>777008</v>
          </cell>
        </row>
        <row r="1702">
          <cell r="D1702" t="str">
            <v>777008</v>
          </cell>
        </row>
        <row r="1703">
          <cell r="D1703" t="str">
            <v>777008</v>
          </cell>
        </row>
        <row r="1704">
          <cell r="D1704" t="str">
            <v>777008</v>
          </cell>
        </row>
        <row r="1705">
          <cell r="D1705" t="str">
            <v>777008</v>
          </cell>
        </row>
        <row r="1706">
          <cell r="D1706" t="str">
            <v>777008</v>
          </cell>
        </row>
        <row r="1707">
          <cell r="D1707" t="str">
            <v>777008</v>
          </cell>
        </row>
        <row r="1708">
          <cell r="D1708" t="str">
            <v>777008</v>
          </cell>
        </row>
        <row r="1709">
          <cell r="D1709" t="str">
            <v>777008</v>
          </cell>
        </row>
        <row r="1710">
          <cell r="D1710" t="str">
            <v>777008</v>
          </cell>
        </row>
        <row r="1711">
          <cell r="D1711" t="str">
            <v>777008</v>
          </cell>
        </row>
        <row r="1712">
          <cell r="D1712" t="str">
            <v>777008</v>
          </cell>
        </row>
        <row r="1713">
          <cell r="D1713" t="str">
            <v>777008</v>
          </cell>
        </row>
        <row r="1714">
          <cell r="D1714" t="str">
            <v>777008</v>
          </cell>
        </row>
        <row r="1715">
          <cell r="D1715" t="str">
            <v>777008</v>
          </cell>
        </row>
        <row r="1716">
          <cell r="D1716" t="str">
            <v>777008</v>
          </cell>
        </row>
        <row r="1717">
          <cell r="D1717" t="str">
            <v>777008</v>
          </cell>
        </row>
        <row r="1718">
          <cell r="D1718" t="str">
            <v>777008</v>
          </cell>
        </row>
        <row r="1719">
          <cell r="D1719" t="str">
            <v>777008</v>
          </cell>
        </row>
        <row r="1720">
          <cell r="D1720" t="str">
            <v>777008</v>
          </cell>
        </row>
        <row r="1721">
          <cell r="D1721" t="str">
            <v>777008</v>
          </cell>
        </row>
        <row r="1722">
          <cell r="D1722" t="str">
            <v>777008</v>
          </cell>
        </row>
        <row r="1723">
          <cell r="D1723" t="str">
            <v>777008</v>
          </cell>
        </row>
        <row r="1724">
          <cell r="D1724" t="str">
            <v>777008</v>
          </cell>
        </row>
        <row r="1725">
          <cell r="D1725" t="str">
            <v>777008</v>
          </cell>
        </row>
        <row r="1726">
          <cell r="D1726" t="str">
            <v>777008</v>
          </cell>
        </row>
        <row r="1727">
          <cell r="D1727" t="str">
            <v>777008</v>
          </cell>
        </row>
        <row r="1728">
          <cell r="D1728" t="str">
            <v>777008</v>
          </cell>
        </row>
        <row r="1729">
          <cell r="D1729" t="str">
            <v>777008</v>
          </cell>
        </row>
        <row r="1730">
          <cell r="D1730" t="str">
            <v>777008</v>
          </cell>
        </row>
        <row r="1731">
          <cell r="D1731" t="str">
            <v>777008</v>
          </cell>
        </row>
        <row r="1732">
          <cell r="D1732" t="str">
            <v>777008</v>
          </cell>
        </row>
        <row r="1733">
          <cell r="D1733" t="str">
            <v>777008</v>
          </cell>
        </row>
        <row r="1734">
          <cell r="D1734" t="str">
            <v>777008</v>
          </cell>
        </row>
        <row r="1735">
          <cell r="D1735" t="str">
            <v>777008</v>
          </cell>
        </row>
        <row r="1736">
          <cell r="D1736" t="str">
            <v>777008</v>
          </cell>
        </row>
        <row r="1737">
          <cell r="D1737" t="str">
            <v>777008</v>
          </cell>
        </row>
        <row r="1738">
          <cell r="D1738" t="str">
            <v>777008</v>
          </cell>
        </row>
        <row r="1739">
          <cell r="D1739" t="str">
            <v>777008</v>
          </cell>
        </row>
        <row r="1740">
          <cell r="D1740" t="str">
            <v>777008</v>
          </cell>
        </row>
        <row r="1741">
          <cell r="D1741" t="str">
            <v>777008</v>
          </cell>
        </row>
        <row r="1742">
          <cell r="D1742" t="str">
            <v>777008</v>
          </cell>
        </row>
        <row r="1743">
          <cell r="D1743" t="str">
            <v>777008</v>
          </cell>
        </row>
        <row r="1744">
          <cell r="D1744" t="str">
            <v>777008</v>
          </cell>
        </row>
        <row r="1745">
          <cell r="D1745" t="str">
            <v>777008</v>
          </cell>
        </row>
        <row r="1746">
          <cell r="D1746" t="str">
            <v>777008</v>
          </cell>
        </row>
        <row r="1747">
          <cell r="D1747" t="str">
            <v>777008</v>
          </cell>
        </row>
        <row r="1748">
          <cell r="D1748" t="str">
            <v>777008</v>
          </cell>
        </row>
        <row r="1749">
          <cell r="D1749" t="str">
            <v>777008</v>
          </cell>
        </row>
        <row r="1750">
          <cell r="D1750" t="str">
            <v>777008</v>
          </cell>
        </row>
        <row r="1751">
          <cell r="D1751" t="str">
            <v>777008</v>
          </cell>
        </row>
        <row r="1752">
          <cell r="D1752" t="str">
            <v>777008</v>
          </cell>
        </row>
        <row r="1753">
          <cell r="D1753" t="str">
            <v>777008</v>
          </cell>
        </row>
        <row r="1754">
          <cell r="D1754" t="str">
            <v>777008</v>
          </cell>
        </row>
        <row r="1755">
          <cell r="D1755" t="str">
            <v>777008</v>
          </cell>
        </row>
        <row r="1756">
          <cell r="D1756" t="str">
            <v>777008</v>
          </cell>
        </row>
        <row r="1757">
          <cell r="D1757" t="str">
            <v>777008</v>
          </cell>
        </row>
        <row r="1758">
          <cell r="D1758" t="str">
            <v>777008</v>
          </cell>
        </row>
        <row r="1759">
          <cell r="D1759" t="str">
            <v>777008</v>
          </cell>
        </row>
        <row r="1760">
          <cell r="D1760" t="str">
            <v>777008</v>
          </cell>
        </row>
        <row r="1761">
          <cell r="D1761" t="str">
            <v>777008</v>
          </cell>
        </row>
        <row r="1762">
          <cell r="D1762" t="str">
            <v>777008</v>
          </cell>
        </row>
        <row r="1763">
          <cell r="D1763" t="str">
            <v>777008</v>
          </cell>
        </row>
        <row r="1764">
          <cell r="D1764" t="str">
            <v>777008</v>
          </cell>
        </row>
        <row r="1765">
          <cell r="D1765" t="str">
            <v>777008</v>
          </cell>
        </row>
        <row r="1766">
          <cell r="D1766" t="str">
            <v>777008</v>
          </cell>
        </row>
        <row r="1767">
          <cell r="D1767" t="str">
            <v>777008</v>
          </cell>
        </row>
        <row r="1768">
          <cell r="D1768" t="str">
            <v>777008</v>
          </cell>
        </row>
        <row r="1769">
          <cell r="D1769" t="str">
            <v>777008</v>
          </cell>
        </row>
        <row r="1770">
          <cell r="D1770" t="str">
            <v>777008</v>
          </cell>
        </row>
        <row r="1771">
          <cell r="D1771" t="str">
            <v>777008</v>
          </cell>
        </row>
        <row r="1772">
          <cell r="D1772" t="str">
            <v>777008</v>
          </cell>
        </row>
        <row r="1773">
          <cell r="D1773" t="str">
            <v>777008</v>
          </cell>
        </row>
        <row r="1774">
          <cell r="D1774" t="str">
            <v>777008</v>
          </cell>
        </row>
        <row r="1775">
          <cell r="D1775" t="str">
            <v>777008</v>
          </cell>
        </row>
        <row r="1776">
          <cell r="D1776" t="str">
            <v>777008</v>
          </cell>
        </row>
        <row r="1777">
          <cell r="D1777" t="str">
            <v>777008</v>
          </cell>
        </row>
        <row r="1778">
          <cell r="D1778" t="str">
            <v>777008</v>
          </cell>
        </row>
        <row r="1779">
          <cell r="D1779" t="str">
            <v>777008</v>
          </cell>
        </row>
        <row r="1780">
          <cell r="D1780" t="str">
            <v>777008</v>
          </cell>
        </row>
        <row r="1781">
          <cell r="D1781" t="str">
            <v>777008</v>
          </cell>
        </row>
        <row r="1782">
          <cell r="D1782" t="str">
            <v>777008</v>
          </cell>
        </row>
        <row r="1783">
          <cell r="D1783" t="str">
            <v>777008</v>
          </cell>
        </row>
        <row r="1784">
          <cell r="D1784" t="str">
            <v>777008</v>
          </cell>
        </row>
        <row r="1785">
          <cell r="D1785" t="str">
            <v>777008</v>
          </cell>
        </row>
        <row r="1786">
          <cell r="D1786" t="str">
            <v>777008</v>
          </cell>
        </row>
        <row r="1787">
          <cell r="D1787" t="str">
            <v>777008</v>
          </cell>
        </row>
        <row r="1788">
          <cell r="D1788" t="str">
            <v>777008</v>
          </cell>
        </row>
        <row r="1789">
          <cell r="D1789" t="str">
            <v>777008</v>
          </cell>
        </row>
        <row r="1790">
          <cell r="D1790" t="str">
            <v>777008</v>
          </cell>
        </row>
        <row r="1791">
          <cell r="D1791" t="str">
            <v>777008</v>
          </cell>
        </row>
        <row r="1792">
          <cell r="D1792" t="str">
            <v>777008</v>
          </cell>
        </row>
        <row r="1793">
          <cell r="D1793" t="str">
            <v>777008</v>
          </cell>
        </row>
        <row r="1794">
          <cell r="D1794" t="str">
            <v>777008</v>
          </cell>
        </row>
        <row r="1795">
          <cell r="D1795" t="str">
            <v>777008</v>
          </cell>
        </row>
        <row r="1796">
          <cell r="D1796" t="str">
            <v>777008</v>
          </cell>
        </row>
        <row r="1797">
          <cell r="D1797" t="str">
            <v>777008</v>
          </cell>
        </row>
        <row r="1798">
          <cell r="D1798" t="str">
            <v>777008</v>
          </cell>
        </row>
        <row r="1799">
          <cell r="D1799" t="str">
            <v>777008</v>
          </cell>
        </row>
        <row r="1800">
          <cell r="D1800" t="str">
            <v>777008</v>
          </cell>
        </row>
        <row r="1801">
          <cell r="D1801" t="str">
            <v>777008</v>
          </cell>
        </row>
        <row r="1802">
          <cell r="D1802" t="str">
            <v>777008</v>
          </cell>
        </row>
        <row r="1803">
          <cell r="D1803" t="str">
            <v>777008</v>
          </cell>
        </row>
        <row r="1804">
          <cell r="D1804" t="str">
            <v>777008</v>
          </cell>
        </row>
        <row r="1805">
          <cell r="D1805" t="str">
            <v>777008</v>
          </cell>
        </row>
        <row r="1806">
          <cell r="D1806" t="str">
            <v>777008</v>
          </cell>
        </row>
        <row r="1807">
          <cell r="D1807" t="str">
            <v>777008</v>
          </cell>
        </row>
        <row r="1808">
          <cell r="D1808" t="str">
            <v>777008</v>
          </cell>
        </row>
        <row r="1809">
          <cell r="D1809" t="str">
            <v>777008</v>
          </cell>
        </row>
        <row r="1810">
          <cell r="D1810" t="str">
            <v>777008</v>
          </cell>
        </row>
        <row r="1811">
          <cell r="D1811" t="str">
            <v>777008</v>
          </cell>
        </row>
        <row r="1812">
          <cell r="D1812" t="str">
            <v>777008</v>
          </cell>
        </row>
        <row r="1813">
          <cell r="D1813" t="str">
            <v>777008</v>
          </cell>
        </row>
        <row r="1814">
          <cell r="D1814" t="str">
            <v>777008</v>
          </cell>
        </row>
        <row r="1815">
          <cell r="D1815" t="str">
            <v>777008</v>
          </cell>
        </row>
        <row r="1816">
          <cell r="D1816" t="str">
            <v>777008</v>
          </cell>
        </row>
        <row r="1817">
          <cell r="D1817" t="str">
            <v>777008</v>
          </cell>
        </row>
        <row r="1818">
          <cell r="D1818" t="str">
            <v>777008</v>
          </cell>
        </row>
        <row r="1819">
          <cell r="D1819" t="str">
            <v>777008</v>
          </cell>
        </row>
        <row r="1820">
          <cell r="D1820" t="str">
            <v>777008</v>
          </cell>
        </row>
        <row r="1821">
          <cell r="D1821" t="str">
            <v>777008</v>
          </cell>
        </row>
        <row r="1822">
          <cell r="D1822" t="str">
            <v>777008</v>
          </cell>
        </row>
        <row r="1823">
          <cell r="D1823" t="str">
            <v>777008</v>
          </cell>
        </row>
        <row r="1824">
          <cell r="D1824" t="str">
            <v>777008</v>
          </cell>
        </row>
        <row r="1825">
          <cell r="D1825" t="str">
            <v>777008</v>
          </cell>
        </row>
        <row r="1826">
          <cell r="D1826" t="str">
            <v>777008</v>
          </cell>
        </row>
        <row r="1827">
          <cell r="D1827" t="str">
            <v>777008</v>
          </cell>
        </row>
        <row r="1828">
          <cell r="D1828" t="str">
            <v>777008</v>
          </cell>
        </row>
        <row r="1829">
          <cell r="D1829" t="str">
            <v>777008</v>
          </cell>
        </row>
        <row r="1830">
          <cell r="D1830" t="str">
            <v>777008</v>
          </cell>
        </row>
        <row r="1831">
          <cell r="D1831" t="str">
            <v>777008</v>
          </cell>
        </row>
        <row r="1832">
          <cell r="D1832" t="str">
            <v>777360</v>
          </cell>
        </row>
        <row r="1833">
          <cell r="D1833" t="str">
            <v>777360</v>
          </cell>
        </row>
        <row r="1834">
          <cell r="D1834" t="str">
            <v>777050</v>
          </cell>
        </row>
        <row r="1835">
          <cell r="D1835" t="str">
            <v>777368</v>
          </cell>
        </row>
        <row r="1836">
          <cell r="D1836" t="str">
            <v>777368</v>
          </cell>
        </row>
        <row r="1837">
          <cell r="D1837" t="str">
            <v>777369</v>
          </cell>
        </row>
        <row r="1838">
          <cell r="D1838" t="str">
            <v>777397</v>
          </cell>
        </row>
        <row r="1839">
          <cell r="D1839" t="str">
            <v>777397</v>
          </cell>
        </row>
        <row r="1840">
          <cell r="D1840" t="str">
            <v>777372</v>
          </cell>
        </row>
        <row r="1841">
          <cell r="D1841" t="str">
            <v>777048</v>
          </cell>
        </row>
        <row r="1842">
          <cell r="D1842" t="str">
            <v>777048</v>
          </cell>
        </row>
        <row r="1843">
          <cell r="D1843" t="str">
            <v>777048</v>
          </cell>
        </row>
        <row r="1844">
          <cell r="D1844" t="str">
            <v>777048</v>
          </cell>
        </row>
        <row r="1845">
          <cell r="D1845" t="str">
            <v>777048</v>
          </cell>
        </row>
        <row r="1846">
          <cell r="D1846" t="str">
            <v>777048</v>
          </cell>
        </row>
        <row r="1847">
          <cell r="D1847" t="str">
            <v>777048</v>
          </cell>
        </row>
        <row r="1848">
          <cell r="D1848" t="str">
            <v>777048</v>
          </cell>
        </row>
        <row r="1849">
          <cell r="D1849" t="str">
            <v>777048</v>
          </cell>
        </row>
        <row r="1850">
          <cell r="D1850" t="str">
            <v>777048</v>
          </cell>
        </row>
        <row r="1851">
          <cell r="D1851" t="str">
            <v>777048</v>
          </cell>
        </row>
        <row r="1852">
          <cell r="D1852" t="str">
            <v>777048</v>
          </cell>
        </row>
        <row r="1853">
          <cell r="D1853" t="str">
            <v>777440</v>
          </cell>
        </row>
        <row r="1854">
          <cell r="D1854" t="str">
            <v>777440</v>
          </cell>
        </row>
        <row r="1855">
          <cell r="D1855" t="str">
            <v>777375</v>
          </cell>
        </row>
        <row r="1856">
          <cell r="D1856" t="str">
            <v>777375</v>
          </cell>
        </row>
        <row r="1857">
          <cell r="D1857" t="str">
            <v>777048</v>
          </cell>
        </row>
      </sheetData>
      <sheetData sheetId="12" refreshError="1">
        <row r="2">
          <cell r="D2" t="str">
            <v>444076</v>
          </cell>
        </row>
        <row r="3">
          <cell r="D3" t="str">
            <v>444077</v>
          </cell>
        </row>
        <row r="4">
          <cell r="D4" t="str">
            <v>444078</v>
          </cell>
        </row>
        <row r="5">
          <cell r="D5" t="str">
            <v>444079</v>
          </cell>
        </row>
        <row r="6">
          <cell r="D6" t="str">
            <v>444080</v>
          </cell>
        </row>
        <row r="7">
          <cell r="D7" t="str">
            <v>444081</v>
          </cell>
        </row>
        <row r="8">
          <cell r="D8" t="str">
            <v>444082</v>
          </cell>
        </row>
        <row r="9">
          <cell r="D9" t="str">
            <v>444032</v>
          </cell>
        </row>
        <row r="10">
          <cell r="D10" t="str">
            <v>444001</v>
          </cell>
        </row>
        <row r="11">
          <cell r="D11" t="str">
            <v>444083</v>
          </cell>
        </row>
        <row r="12">
          <cell r="D12" t="str">
            <v>444084</v>
          </cell>
        </row>
        <row r="13">
          <cell r="D13" t="str">
            <v>444085</v>
          </cell>
        </row>
        <row r="14">
          <cell r="D14" t="str">
            <v>444086</v>
          </cell>
        </row>
        <row r="15">
          <cell r="D15" t="str">
            <v>444088</v>
          </cell>
        </row>
        <row r="16">
          <cell r="D16" t="str">
            <v>444089</v>
          </cell>
        </row>
        <row r="17">
          <cell r="D17" t="str">
            <v>444072</v>
          </cell>
        </row>
        <row r="18">
          <cell r="D18" t="str">
            <v>444090</v>
          </cell>
        </row>
        <row r="19">
          <cell r="D19" t="str">
            <v>444047</v>
          </cell>
        </row>
        <row r="20">
          <cell r="D20" t="str">
            <v>444398</v>
          </cell>
        </row>
        <row r="21">
          <cell r="D21" t="str">
            <v>444091</v>
          </cell>
        </row>
        <row r="22">
          <cell r="D22" t="str">
            <v>444092</v>
          </cell>
        </row>
        <row r="23">
          <cell r="D23" t="str">
            <v>444093</v>
          </cell>
        </row>
        <row r="24">
          <cell r="D24" t="str">
            <v>444094</v>
          </cell>
        </row>
        <row r="25">
          <cell r="D25" t="str">
            <v>002763</v>
          </cell>
        </row>
        <row r="26">
          <cell r="D26" t="str">
            <v>444096</v>
          </cell>
        </row>
        <row r="27">
          <cell r="D27" t="str">
            <v>444400</v>
          </cell>
        </row>
        <row r="28">
          <cell r="D28" t="str">
            <v>444097</v>
          </cell>
        </row>
        <row r="29">
          <cell r="D29" t="str">
            <v>444098</v>
          </cell>
        </row>
        <row r="30">
          <cell r="D30" t="str">
            <v>444052</v>
          </cell>
        </row>
        <row r="31">
          <cell r="D31" t="str">
            <v>444104</v>
          </cell>
        </row>
        <row r="32">
          <cell r="D32" t="str">
            <v>444002</v>
          </cell>
        </row>
        <row r="33">
          <cell r="D33" t="str">
            <v>444100</v>
          </cell>
        </row>
        <row r="34">
          <cell r="D34" t="str">
            <v>444105</v>
          </cell>
        </row>
        <row r="35">
          <cell r="D35" t="str">
            <v>444106</v>
          </cell>
        </row>
        <row r="36">
          <cell r="D36" t="str">
            <v>444108</v>
          </cell>
        </row>
        <row r="37">
          <cell r="D37" t="str">
            <v>444109</v>
          </cell>
        </row>
        <row r="38">
          <cell r="D38" t="str">
            <v>444384</v>
          </cell>
        </row>
        <row r="39">
          <cell r="D39" t="str">
            <v>444069</v>
          </cell>
        </row>
        <row r="40">
          <cell r="D40" t="str">
            <v>444111</v>
          </cell>
        </row>
        <row r="41">
          <cell r="D41" t="str">
            <v>444112</v>
          </cell>
        </row>
        <row r="42">
          <cell r="D42" t="str">
            <v>444113</v>
          </cell>
        </row>
        <row r="43">
          <cell r="D43" t="str">
            <v>444114</v>
          </cell>
        </row>
        <row r="44">
          <cell r="D44" t="str">
            <v>444115</v>
          </cell>
        </row>
        <row r="45">
          <cell r="D45" t="str">
            <v>444291</v>
          </cell>
        </row>
        <row r="46">
          <cell r="D46" t="str">
            <v>444119</v>
          </cell>
        </row>
        <row r="47">
          <cell r="D47" t="str">
            <v>444382</v>
          </cell>
        </row>
        <row r="48">
          <cell r="D48" t="str">
            <v>444003</v>
          </cell>
        </row>
        <row r="49">
          <cell r="D49" t="str">
            <v>444122</v>
          </cell>
        </row>
        <row r="50">
          <cell r="D50" t="str">
            <v>444444</v>
          </cell>
        </row>
        <row r="51">
          <cell r="D51" t="str">
            <v>444123</v>
          </cell>
        </row>
        <row r="52">
          <cell r="D52" t="str">
            <v>444124</v>
          </cell>
        </row>
        <row r="53">
          <cell r="D53" t="str">
            <v>444030</v>
          </cell>
        </row>
        <row r="54">
          <cell r="D54" t="str">
            <v>444391</v>
          </cell>
        </row>
        <row r="55">
          <cell r="D55" t="str">
            <v>444401</v>
          </cell>
        </row>
        <row r="56">
          <cell r="D56" t="str">
            <v>444127</v>
          </cell>
        </row>
        <row r="57">
          <cell r="D57" t="str">
            <v>444392</v>
          </cell>
        </row>
        <row r="58">
          <cell r="D58" t="str">
            <v>444394</v>
          </cell>
        </row>
        <row r="59">
          <cell r="D59" t="str">
            <v>444128</v>
          </cell>
        </row>
        <row r="60">
          <cell r="D60" t="str">
            <v>444129</v>
          </cell>
        </row>
        <row r="61">
          <cell r="D61" t="str">
            <v>444130</v>
          </cell>
        </row>
        <row r="62">
          <cell r="D62" t="str">
            <v>444389</v>
          </cell>
        </row>
        <row r="63">
          <cell r="D63" t="str">
            <v>444073</v>
          </cell>
        </row>
        <row r="64">
          <cell r="D64" t="str">
            <v>444131</v>
          </cell>
        </row>
        <row r="65">
          <cell r="D65" t="str">
            <v>444132</v>
          </cell>
        </row>
        <row r="66">
          <cell r="D66" t="str">
            <v>444393</v>
          </cell>
        </row>
        <row r="67">
          <cell r="D67" t="str">
            <v>444013</v>
          </cell>
        </row>
        <row r="68">
          <cell r="D68" t="str">
            <v>444133</v>
          </cell>
        </row>
        <row r="69">
          <cell r="D69" t="str">
            <v>444134</v>
          </cell>
        </row>
        <row r="70">
          <cell r="D70" t="str">
            <v>444135</v>
          </cell>
        </row>
        <row r="71">
          <cell r="D71" t="str">
            <v>444043</v>
          </cell>
        </row>
        <row r="72">
          <cell r="D72" t="str">
            <v>444136</v>
          </cell>
        </row>
        <row r="73">
          <cell r="D73" t="str">
            <v>444137</v>
          </cell>
        </row>
        <row r="74">
          <cell r="D74" t="str">
            <v>444138</v>
          </cell>
        </row>
        <row r="75">
          <cell r="D75" t="str">
            <v>444139</v>
          </cell>
        </row>
        <row r="76">
          <cell r="D76" t="str">
            <v>444140</v>
          </cell>
        </row>
        <row r="77">
          <cell r="D77" t="str">
            <v>444141</v>
          </cell>
        </row>
        <row r="78">
          <cell r="D78" t="str">
            <v>444143</v>
          </cell>
        </row>
        <row r="79">
          <cell r="D79" t="str">
            <v>444555</v>
          </cell>
        </row>
        <row r="80">
          <cell r="D80" t="str">
            <v>444144</v>
          </cell>
        </row>
        <row r="81">
          <cell r="D81" t="str">
            <v>444145</v>
          </cell>
        </row>
        <row r="82">
          <cell r="D82" t="str">
            <v>444146</v>
          </cell>
        </row>
        <row r="83">
          <cell r="D83" t="str">
            <v>444147</v>
          </cell>
        </row>
        <row r="84">
          <cell r="D84" t="str">
            <v>444148</v>
          </cell>
        </row>
        <row r="85">
          <cell r="D85" t="str">
            <v>444150</v>
          </cell>
        </row>
        <row r="86">
          <cell r="D86" t="str">
            <v>444149</v>
          </cell>
        </row>
        <row r="87">
          <cell r="D87" t="str">
            <v>444151</v>
          </cell>
        </row>
        <row r="88">
          <cell r="D88" t="str">
            <v>444402</v>
          </cell>
        </row>
        <row r="89">
          <cell r="D89" t="str">
            <v>444152</v>
          </cell>
        </row>
        <row r="90">
          <cell r="D90" t="str">
            <v>444153</v>
          </cell>
        </row>
        <row r="91">
          <cell r="D91" t="str">
            <v>444154</v>
          </cell>
        </row>
        <row r="92">
          <cell r="D92" t="str">
            <v>444155</v>
          </cell>
        </row>
        <row r="93">
          <cell r="D93" t="str">
            <v>444156</v>
          </cell>
        </row>
        <row r="94">
          <cell r="D94" t="str">
            <v>444046</v>
          </cell>
        </row>
        <row r="95">
          <cell r="D95" t="str">
            <v>444157</v>
          </cell>
        </row>
        <row r="96">
          <cell r="D96" t="str">
            <v>444158</v>
          </cell>
        </row>
        <row r="97">
          <cell r="D97" t="str">
            <v>444056</v>
          </cell>
        </row>
        <row r="98">
          <cell r="D98" t="str">
            <v>444161</v>
          </cell>
        </row>
        <row r="99">
          <cell r="D99" t="str">
            <v>444162</v>
          </cell>
        </row>
        <row r="100">
          <cell r="D100" t="str">
            <v>444163</v>
          </cell>
        </row>
        <row r="101">
          <cell r="D101" t="str">
            <v>444057</v>
          </cell>
        </row>
        <row r="102">
          <cell r="D102" t="str">
            <v>444164</v>
          </cell>
        </row>
        <row r="103">
          <cell r="D103" t="str">
            <v>444165</v>
          </cell>
        </row>
        <row r="104">
          <cell r="D104" t="str">
            <v>444166</v>
          </cell>
        </row>
        <row r="105">
          <cell r="D105" t="str">
            <v>444167</v>
          </cell>
        </row>
        <row r="106">
          <cell r="D106" t="str">
            <v>444010</v>
          </cell>
        </row>
        <row r="107">
          <cell r="D107" t="str">
            <v>444168</v>
          </cell>
        </row>
        <row r="108">
          <cell r="D108" t="str">
            <v>444169</v>
          </cell>
        </row>
        <row r="109">
          <cell r="D109" t="str">
            <v>444012</v>
          </cell>
        </row>
        <row r="110">
          <cell r="D110" t="str">
            <v>444170</v>
          </cell>
        </row>
        <row r="111">
          <cell r="D111" t="str">
            <v>444171</v>
          </cell>
        </row>
        <row r="112">
          <cell r="D112" t="str">
            <v>444352</v>
          </cell>
        </row>
        <row r="113">
          <cell r="D113" t="str">
            <v>444172</v>
          </cell>
        </row>
        <row r="114">
          <cell r="D114" t="str">
            <v>444173</v>
          </cell>
        </row>
        <row r="115">
          <cell r="D115" t="str">
            <v>444175</v>
          </cell>
        </row>
        <row r="116">
          <cell r="D116" t="str">
            <v>444176</v>
          </cell>
        </row>
        <row r="117">
          <cell r="D117" t="str">
            <v>444064</v>
          </cell>
        </row>
        <row r="118">
          <cell r="D118" t="str">
            <v>444399</v>
          </cell>
        </row>
        <row r="119">
          <cell r="D119" t="str">
            <v>444036</v>
          </cell>
        </row>
        <row r="120">
          <cell r="D120" t="str">
            <v>444177</v>
          </cell>
        </row>
        <row r="121">
          <cell r="D121" t="str">
            <v>444178</v>
          </cell>
        </row>
        <row r="122">
          <cell r="D122" t="str">
            <v>444179</v>
          </cell>
        </row>
        <row r="123">
          <cell r="D123" t="str">
            <v>444181</v>
          </cell>
        </row>
        <row r="124">
          <cell r="D124" t="str">
            <v>444180</v>
          </cell>
        </row>
        <row r="125">
          <cell r="D125" t="str">
            <v>444183</v>
          </cell>
        </row>
        <row r="126">
          <cell r="D126" t="str">
            <v>444184</v>
          </cell>
        </row>
        <row r="127">
          <cell r="D127" t="str">
            <v>444385</v>
          </cell>
        </row>
        <row r="128">
          <cell r="D128" t="str">
            <v>444185</v>
          </cell>
        </row>
        <row r="129">
          <cell r="D129" t="str">
            <v>444042</v>
          </cell>
        </row>
        <row r="130">
          <cell r="D130" t="str">
            <v>444186</v>
          </cell>
        </row>
        <row r="131">
          <cell r="D131" t="str">
            <v>444187</v>
          </cell>
        </row>
        <row r="132">
          <cell r="D132" t="str">
            <v>444188</v>
          </cell>
        </row>
        <row r="133">
          <cell r="D133" t="str">
            <v>444189</v>
          </cell>
        </row>
        <row r="134">
          <cell r="D134" t="str">
            <v>444063</v>
          </cell>
        </row>
        <row r="135">
          <cell r="D135" t="str">
            <v>444190</v>
          </cell>
        </row>
        <row r="136">
          <cell r="D136" t="str">
            <v>444191</v>
          </cell>
        </row>
        <row r="137">
          <cell r="D137" t="str">
            <v>444192</v>
          </cell>
        </row>
        <row r="138">
          <cell r="D138" t="str">
            <v>444193</v>
          </cell>
        </row>
        <row r="139">
          <cell r="D139" t="str">
            <v>444194</v>
          </cell>
        </row>
        <row r="140">
          <cell r="D140" t="str">
            <v>444196</v>
          </cell>
        </row>
        <row r="141">
          <cell r="D141" t="str">
            <v>444197</v>
          </cell>
        </row>
        <row r="142">
          <cell r="D142" t="str">
            <v>444182</v>
          </cell>
        </row>
        <row r="143">
          <cell r="D143" t="str">
            <v>444198</v>
          </cell>
        </row>
        <row r="144">
          <cell r="D144" t="str">
            <v>444199</v>
          </cell>
        </row>
        <row r="145">
          <cell r="D145" t="str">
            <v>444200</v>
          </cell>
        </row>
        <row r="146">
          <cell r="D146" t="str">
            <v>444201</v>
          </cell>
        </row>
        <row r="147">
          <cell r="D147" t="str">
            <v>444025</v>
          </cell>
        </row>
        <row r="148">
          <cell r="D148" t="str">
            <v>444203</v>
          </cell>
        </row>
        <row r="149">
          <cell r="D149" t="str">
            <v>444034</v>
          </cell>
        </row>
        <row r="150">
          <cell r="D150" t="str">
            <v>444388</v>
          </cell>
        </row>
        <row r="151">
          <cell r="D151" t="str">
            <v>444011</v>
          </cell>
        </row>
        <row r="152">
          <cell r="D152" t="str">
            <v>444205</v>
          </cell>
        </row>
        <row r="153">
          <cell r="D153" t="str">
            <v>444387</v>
          </cell>
        </row>
        <row r="154">
          <cell r="D154" t="str">
            <v>444206</v>
          </cell>
        </row>
        <row r="155">
          <cell r="D155" t="str">
            <v>444207</v>
          </cell>
        </row>
        <row r="156">
          <cell r="D156" t="str">
            <v>444208</v>
          </cell>
        </row>
        <row r="157">
          <cell r="D157" t="str">
            <v>444209</v>
          </cell>
        </row>
        <row r="158">
          <cell r="D158" t="str">
            <v>444009</v>
          </cell>
        </row>
        <row r="159">
          <cell r="D159" t="str">
            <v>444211</v>
          </cell>
        </row>
        <row r="160">
          <cell r="D160" t="str">
            <v>444037</v>
          </cell>
        </row>
        <row r="161">
          <cell r="D161" t="str">
            <v>444416</v>
          </cell>
        </row>
        <row r="162">
          <cell r="D162" t="str">
            <v>444212</v>
          </cell>
        </row>
        <row r="163">
          <cell r="D163" t="str">
            <v>444213</v>
          </cell>
        </row>
        <row r="164">
          <cell r="D164" t="str">
            <v>444053</v>
          </cell>
        </row>
        <row r="165">
          <cell r="D165" t="str">
            <v>444214</v>
          </cell>
        </row>
        <row r="166">
          <cell r="D166" t="str">
            <v>444215</v>
          </cell>
        </row>
        <row r="167">
          <cell r="D167" t="str">
            <v>444015</v>
          </cell>
        </row>
        <row r="168">
          <cell r="D168" t="str">
            <v>444216</v>
          </cell>
        </row>
        <row r="169">
          <cell r="D169" t="str">
            <v>444016</v>
          </cell>
        </row>
        <row r="170">
          <cell r="D170" t="str">
            <v>444217</v>
          </cell>
        </row>
        <row r="171">
          <cell r="D171" t="str">
            <v>444102</v>
          </cell>
        </row>
        <row r="172">
          <cell r="D172" t="str">
            <v>444219</v>
          </cell>
        </row>
        <row r="173">
          <cell r="D173" t="str">
            <v>444220</v>
          </cell>
        </row>
        <row r="174">
          <cell r="D174" t="str">
            <v>444221</v>
          </cell>
        </row>
        <row r="175">
          <cell r="D175" t="str">
            <v>444222</v>
          </cell>
        </row>
        <row r="176">
          <cell r="D176" t="str">
            <v>444223</v>
          </cell>
        </row>
        <row r="177">
          <cell r="D177" t="str">
            <v>444224</v>
          </cell>
        </row>
        <row r="178">
          <cell r="D178" t="str">
            <v>444225</v>
          </cell>
        </row>
        <row r="179">
          <cell r="D179" t="str">
            <v>444227</v>
          </cell>
        </row>
        <row r="180">
          <cell r="D180" t="str">
            <v>444060</v>
          </cell>
        </row>
        <row r="181">
          <cell r="D181" t="str">
            <v>444228</v>
          </cell>
        </row>
        <row r="182">
          <cell r="D182" t="str">
            <v>444229</v>
          </cell>
        </row>
        <row r="183">
          <cell r="D183" t="str">
            <v>444380</v>
          </cell>
        </row>
        <row r="184">
          <cell r="D184" t="str">
            <v>444231</v>
          </cell>
        </row>
        <row r="185">
          <cell r="D185" t="str">
            <v>444232</v>
          </cell>
        </row>
        <row r="186">
          <cell r="D186" t="str">
            <v>444017</v>
          </cell>
        </row>
        <row r="187">
          <cell r="D187" t="str">
            <v>444233</v>
          </cell>
        </row>
        <row r="188">
          <cell r="D188" t="str">
            <v>444234</v>
          </cell>
        </row>
        <row r="189">
          <cell r="D189" t="str">
            <v>444235</v>
          </cell>
        </row>
        <row r="190">
          <cell r="D190" t="str">
            <v>444236</v>
          </cell>
        </row>
        <row r="191">
          <cell r="D191" t="str">
            <v>444378</v>
          </cell>
        </row>
        <row r="192">
          <cell r="D192" t="str">
            <v>444239</v>
          </cell>
        </row>
        <row r="193">
          <cell r="D193" t="str">
            <v>444240</v>
          </cell>
        </row>
        <row r="194">
          <cell r="D194" t="str">
            <v>444241</v>
          </cell>
        </row>
        <row r="195">
          <cell r="D195" t="str">
            <v>444242</v>
          </cell>
        </row>
        <row r="196">
          <cell r="D196" t="str">
            <v>444386</v>
          </cell>
        </row>
        <row r="197">
          <cell r="D197" t="str">
            <v>444247</v>
          </cell>
        </row>
        <row r="198">
          <cell r="D198" t="str">
            <v>444237</v>
          </cell>
        </row>
        <row r="199">
          <cell r="D199" t="str">
            <v>444404</v>
          </cell>
        </row>
        <row r="200">
          <cell r="D200" t="str">
            <v>444390</v>
          </cell>
        </row>
        <row r="201">
          <cell r="D201" t="str">
            <v>444062</v>
          </cell>
        </row>
        <row r="202">
          <cell r="D202" t="str">
            <v>444243</v>
          </cell>
        </row>
        <row r="203">
          <cell r="D203" t="str">
            <v>444244</v>
          </cell>
        </row>
        <row r="204">
          <cell r="D204" t="str">
            <v>444103</v>
          </cell>
        </row>
        <row r="205">
          <cell r="D205" t="str">
            <v>444248</v>
          </cell>
        </row>
        <row r="206">
          <cell r="D206" t="str">
            <v>444245</v>
          </cell>
        </row>
        <row r="207">
          <cell r="D207" t="str">
            <v>444110</v>
          </cell>
        </row>
        <row r="208">
          <cell r="D208" t="str">
            <v>444246</v>
          </cell>
        </row>
        <row r="209">
          <cell r="D209" t="str">
            <v>444249</v>
          </cell>
        </row>
        <row r="210">
          <cell r="D210" t="str">
            <v>444250</v>
          </cell>
        </row>
        <row r="211">
          <cell r="D211" t="str">
            <v>444251</v>
          </cell>
        </row>
        <row r="212">
          <cell r="D212" t="str">
            <v>444252</v>
          </cell>
        </row>
        <row r="213">
          <cell r="D213" t="str">
            <v>444253</v>
          </cell>
        </row>
        <row r="214">
          <cell r="D214" t="str">
            <v>444254</v>
          </cell>
        </row>
        <row r="215">
          <cell r="D215" t="str">
            <v>444255</v>
          </cell>
        </row>
        <row r="216">
          <cell r="D216" t="str">
            <v>005171</v>
          </cell>
        </row>
        <row r="217">
          <cell r="D217" t="str">
            <v>444257</v>
          </cell>
        </row>
        <row r="218">
          <cell r="D218" t="str">
            <v>444396</v>
          </cell>
        </row>
        <row r="219">
          <cell r="D219" t="str">
            <v>444059</v>
          </cell>
        </row>
        <row r="220">
          <cell r="D220" t="str">
            <v>444066</v>
          </cell>
        </row>
        <row r="221">
          <cell r="D221" t="str">
            <v>444045</v>
          </cell>
        </row>
        <row r="222">
          <cell r="D222" t="str">
            <v>444256</v>
          </cell>
        </row>
        <row r="223">
          <cell r="D223" t="str">
            <v>444258</v>
          </cell>
        </row>
        <row r="224">
          <cell r="D224" t="str">
            <v>444259</v>
          </cell>
        </row>
        <row r="225">
          <cell r="D225" t="str">
            <v>444049</v>
          </cell>
        </row>
        <row r="226">
          <cell r="D226" t="str">
            <v>444260</v>
          </cell>
        </row>
        <row r="227">
          <cell r="D227" t="str">
            <v>444261</v>
          </cell>
        </row>
        <row r="228">
          <cell r="D228" t="str">
            <v>444262</v>
          </cell>
        </row>
        <row r="229">
          <cell r="D229" t="str">
            <v>444265</v>
          </cell>
        </row>
        <row r="230">
          <cell r="D230" t="str">
            <v>444264</v>
          </cell>
        </row>
        <row r="231">
          <cell r="D231" t="str">
            <v>444266</v>
          </cell>
        </row>
        <row r="232">
          <cell r="D232" t="str">
            <v>444074</v>
          </cell>
        </row>
        <row r="233">
          <cell r="D233" t="str">
            <v>444267</v>
          </cell>
        </row>
        <row r="234">
          <cell r="D234" t="str">
            <v>444269</v>
          </cell>
        </row>
        <row r="235">
          <cell r="D235" t="str">
            <v>444455</v>
          </cell>
        </row>
        <row r="236">
          <cell r="D236" t="str">
            <v>444270</v>
          </cell>
        </row>
        <row r="237">
          <cell r="D237" t="str">
            <v>444271</v>
          </cell>
        </row>
        <row r="238">
          <cell r="D238" t="str">
            <v>444364</v>
          </cell>
        </row>
        <row r="239">
          <cell r="D239" t="str">
            <v>444273</v>
          </cell>
        </row>
        <row r="240">
          <cell r="D240" t="str">
            <v>444274</v>
          </cell>
        </row>
        <row r="241">
          <cell r="D241" t="str">
            <v>444276</v>
          </cell>
        </row>
        <row r="242">
          <cell r="D242" t="str">
            <v>444277</v>
          </cell>
        </row>
        <row r="243">
          <cell r="D243" t="str">
            <v>444278</v>
          </cell>
        </row>
        <row r="244">
          <cell r="D244" t="str">
            <v>444018</v>
          </cell>
        </row>
        <row r="245">
          <cell r="D245" t="str">
            <v>444280</v>
          </cell>
        </row>
        <row r="246">
          <cell r="D246" t="str">
            <v>444020</v>
          </cell>
        </row>
        <row r="247">
          <cell r="D247" t="str">
            <v>444281</v>
          </cell>
        </row>
        <row r="248">
          <cell r="D248" t="str">
            <v>444282</v>
          </cell>
        </row>
        <row r="249">
          <cell r="D249" t="str">
            <v>444040</v>
          </cell>
        </row>
        <row r="250">
          <cell r="D250" t="str">
            <v>444288</v>
          </cell>
        </row>
        <row r="251">
          <cell r="D251" t="str">
            <v>444284</v>
          </cell>
        </row>
        <row r="252">
          <cell r="D252" t="str">
            <v>444160</v>
          </cell>
        </row>
        <row r="253">
          <cell r="D253" t="str">
            <v>444285</v>
          </cell>
        </row>
        <row r="254">
          <cell r="D254" t="str">
            <v>444286</v>
          </cell>
        </row>
        <row r="255">
          <cell r="D255" t="str">
            <v>003637</v>
          </cell>
        </row>
        <row r="256">
          <cell r="D256" t="str">
            <v>444287</v>
          </cell>
        </row>
        <row r="257">
          <cell r="D257" t="str">
            <v>444289</v>
          </cell>
        </row>
        <row r="258">
          <cell r="D258" t="str">
            <v>444054</v>
          </cell>
        </row>
        <row r="259">
          <cell r="D259" t="str">
            <v>444226</v>
          </cell>
        </row>
        <row r="260">
          <cell r="D260" t="str">
            <v>444292</v>
          </cell>
        </row>
        <row r="261">
          <cell r="D261" t="str">
            <v>444210</v>
          </cell>
        </row>
        <row r="262">
          <cell r="D262" t="str">
            <v>444293</v>
          </cell>
        </row>
        <row r="263">
          <cell r="D263" t="str">
            <v>444294</v>
          </cell>
        </row>
        <row r="264">
          <cell r="D264" t="str">
            <v>444296</v>
          </cell>
        </row>
        <row r="265">
          <cell r="D265" t="str">
            <v>444297</v>
          </cell>
        </row>
        <row r="266">
          <cell r="D266" t="str">
            <v>444298</v>
          </cell>
        </row>
        <row r="267">
          <cell r="D267" t="str">
            <v>444067</v>
          </cell>
        </row>
        <row r="268">
          <cell r="D268" t="str">
            <v>444299</v>
          </cell>
        </row>
        <row r="269">
          <cell r="D269" t="str">
            <v>444300</v>
          </cell>
        </row>
        <row r="270">
          <cell r="D270" t="str">
            <v>444301</v>
          </cell>
        </row>
        <row r="271">
          <cell r="D271" t="str">
            <v>444302</v>
          </cell>
        </row>
        <row r="272">
          <cell r="D272" t="str">
            <v>444381</v>
          </cell>
        </row>
        <row r="273">
          <cell r="D273" t="str">
            <v>444303</v>
          </cell>
        </row>
        <row r="274">
          <cell r="D274" t="str">
            <v>444304</v>
          </cell>
        </row>
        <row r="275">
          <cell r="D275" t="str">
            <v>444305</v>
          </cell>
        </row>
        <row r="276">
          <cell r="D276" t="str">
            <v>444306</v>
          </cell>
        </row>
        <row r="277">
          <cell r="D277" t="str">
            <v>444307</v>
          </cell>
        </row>
        <row r="278">
          <cell r="D278" t="str">
            <v>444379</v>
          </cell>
        </row>
        <row r="279">
          <cell r="D279" t="str">
            <v>444035</v>
          </cell>
        </row>
        <row r="280">
          <cell r="D280" t="str">
            <v>444068</v>
          </cell>
        </row>
        <row r="281">
          <cell r="D281" t="str">
            <v>444308</v>
          </cell>
        </row>
        <row r="282">
          <cell r="D282" t="str">
            <v>444309</v>
          </cell>
        </row>
        <row r="283">
          <cell r="D283" t="str">
            <v>444055</v>
          </cell>
        </row>
        <row r="284">
          <cell r="D284" t="str">
            <v>444022</v>
          </cell>
        </row>
        <row r="285">
          <cell r="D285" t="str">
            <v>444310</v>
          </cell>
        </row>
        <row r="286">
          <cell r="D286" t="str">
            <v>444314</v>
          </cell>
        </row>
        <row r="287">
          <cell r="D287" t="str">
            <v>444311</v>
          </cell>
        </row>
        <row r="288">
          <cell r="D288" t="str">
            <v>444313</v>
          </cell>
        </row>
        <row r="289">
          <cell r="D289" t="str">
            <v>444312</v>
          </cell>
        </row>
        <row r="290">
          <cell r="D290" t="str">
            <v>444315</v>
          </cell>
        </row>
        <row r="291">
          <cell r="D291" t="str">
            <v>444318</v>
          </cell>
        </row>
        <row r="292">
          <cell r="D292" t="str">
            <v>444320</v>
          </cell>
        </row>
        <row r="293">
          <cell r="D293" t="str">
            <v>444321</v>
          </cell>
        </row>
        <row r="294">
          <cell r="D294" t="str">
            <v>444322</v>
          </cell>
        </row>
        <row r="295">
          <cell r="D295" t="str">
            <v>444323</v>
          </cell>
        </row>
        <row r="296">
          <cell r="D296" t="str">
            <v>444324</v>
          </cell>
        </row>
        <row r="297">
          <cell r="D297" t="str">
            <v>444325</v>
          </cell>
        </row>
        <row r="298">
          <cell r="D298" t="str">
            <v>444326</v>
          </cell>
        </row>
        <row r="299">
          <cell r="D299" t="str">
            <v>444327</v>
          </cell>
        </row>
        <row r="300">
          <cell r="D300" t="str">
            <v>444328</v>
          </cell>
        </row>
        <row r="301">
          <cell r="D301" t="str">
            <v>444330</v>
          </cell>
        </row>
        <row r="302">
          <cell r="D302" t="str">
            <v>444329</v>
          </cell>
        </row>
        <row r="303">
          <cell r="D303" t="str">
            <v>444332</v>
          </cell>
        </row>
        <row r="304">
          <cell r="D304" t="str">
            <v>444333</v>
          </cell>
        </row>
        <row r="305">
          <cell r="D305" t="str">
            <v>444065</v>
          </cell>
        </row>
        <row r="306">
          <cell r="D306" t="str">
            <v>444334</v>
          </cell>
        </row>
        <row r="307">
          <cell r="D307" t="str">
            <v>444331</v>
          </cell>
        </row>
        <row r="308">
          <cell r="D308" t="str">
            <v>444335</v>
          </cell>
        </row>
        <row r="309">
          <cell r="D309" t="str">
            <v>444039</v>
          </cell>
        </row>
        <row r="310">
          <cell r="D310" t="str">
            <v>444058</v>
          </cell>
        </row>
        <row r="311">
          <cell r="D311" t="str">
            <v>444337</v>
          </cell>
        </row>
        <row r="312">
          <cell r="D312" t="str">
            <v>444336</v>
          </cell>
        </row>
        <row r="313">
          <cell r="D313" t="str">
            <v>444033</v>
          </cell>
        </row>
        <row r="314">
          <cell r="D314" t="str">
            <v>444338</v>
          </cell>
        </row>
        <row r="315">
          <cell r="D315" t="str">
            <v>444339</v>
          </cell>
        </row>
        <row r="316">
          <cell r="D316" t="str">
            <v>444340</v>
          </cell>
        </row>
        <row r="317">
          <cell r="D317" t="str">
            <v>444341</v>
          </cell>
        </row>
        <row r="318">
          <cell r="D318" t="str">
            <v>444342</v>
          </cell>
        </row>
        <row r="319">
          <cell r="D319" t="str">
            <v>444403</v>
          </cell>
        </row>
        <row r="320">
          <cell r="D320" t="str">
            <v>444343</v>
          </cell>
        </row>
        <row r="321">
          <cell r="D321" t="str">
            <v>444344</v>
          </cell>
        </row>
        <row r="322">
          <cell r="D322" t="str">
            <v>444345</v>
          </cell>
        </row>
        <row r="323">
          <cell r="D323" t="str">
            <v>444346</v>
          </cell>
        </row>
        <row r="324">
          <cell r="D324" t="str">
            <v>444412</v>
          </cell>
        </row>
        <row r="325">
          <cell r="D325" t="str">
            <v>444348</v>
          </cell>
        </row>
        <row r="326">
          <cell r="D326" t="str">
            <v>444349</v>
          </cell>
        </row>
        <row r="327">
          <cell r="D327" t="str">
            <v>444350</v>
          </cell>
        </row>
        <row r="328">
          <cell r="D328" t="str">
            <v>444351</v>
          </cell>
        </row>
        <row r="329">
          <cell r="D329" t="str">
            <v>444353</v>
          </cell>
        </row>
        <row r="330">
          <cell r="D330" t="str">
            <v>444354</v>
          </cell>
        </row>
        <row r="331">
          <cell r="D331" t="str">
            <v>444075</v>
          </cell>
        </row>
        <row r="332">
          <cell r="D332" t="str">
            <v>444355</v>
          </cell>
        </row>
        <row r="333">
          <cell r="D333" t="str">
            <v>444356</v>
          </cell>
        </row>
        <row r="334">
          <cell r="D334" t="str">
            <v>444008</v>
          </cell>
        </row>
        <row r="335">
          <cell r="D335" t="str">
            <v>444357</v>
          </cell>
        </row>
        <row r="336">
          <cell r="D336" t="str">
            <v>444358</v>
          </cell>
        </row>
        <row r="337">
          <cell r="D337" t="str">
            <v>444359</v>
          </cell>
        </row>
        <row r="338">
          <cell r="D338" t="str">
            <v>444360</v>
          </cell>
        </row>
        <row r="339">
          <cell r="D339" t="str">
            <v>444361</v>
          </cell>
        </row>
        <row r="340">
          <cell r="D340" t="str">
            <v>444362</v>
          </cell>
        </row>
        <row r="341">
          <cell r="D341" t="str">
            <v>444363</v>
          </cell>
        </row>
        <row r="342">
          <cell r="D342" t="str">
            <v>002756</v>
          </cell>
        </row>
        <row r="343">
          <cell r="D343" t="str">
            <v>444366</v>
          </cell>
        </row>
        <row r="344">
          <cell r="D344" t="str">
            <v>444365</v>
          </cell>
        </row>
        <row r="345">
          <cell r="D345" t="str">
            <v>444050</v>
          </cell>
        </row>
        <row r="346">
          <cell r="D346" t="str">
            <v>444367</v>
          </cell>
        </row>
        <row r="347">
          <cell r="D347" t="str">
            <v>444368</v>
          </cell>
        </row>
        <row r="348">
          <cell r="D348" t="str">
            <v>444369</v>
          </cell>
        </row>
        <row r="349">
          <cell r="D349" t="str">
            <v>444397</v>
          </cell>
        </row>
        <row r="350">
          <cell r="D350" t="str">
            <v>444408</v>
          </cell>
        </row>
        <row r="351">
          <cell r="D351" t="str">
            <v>444372</v>
          </cell>
        </row>
        <row r="352">
          <cell r="D352" t="str">
            <v>444383</v>
          </cell>
        </row>
        <row r="353">
          <cell r="D353" t="str">
            <v>444048</v>
          </cell>
        </row>
        <row r="354">
          <cell r="D354" t="str">
            <v>444371</v>
          </cell>
        </row>
        <row r="355">
          <cell r="D355" t="str">
            <v>444373</v>
          </cell>
        </row>
        <row r="356">
          <cell r="D356" t="str">
            <v>444374</v>
          </cell>
        </row>
        <row r="357">
          <cell r="D357" t="str">
            <v>444375</v>
          </cell>
        </row>
        <row r="358">
          <cell r="D358" t="str">
            <v>444376</v>
          </cell>
        </row>
      </sheetData>
      <sheetData sheetId="13" refreshError="1">
        <row r="2">
          <cell r="D2" t="str">
            <v>888009</v>
          </cell>
        </row>
        <row r="3">
          <cell r="D3" t="str">
            <v>888009</v>
          </cell>
        </row>
        <row r="4">
          <cell r="D4" t="str">
            <v>888046</v>
          </cell>
        </row>
        <row r="5">
          <cell r="D5" t="str">
            <v>888032</v>
          </cell>
        </row>
        <row r="6">
          <cell r="D6" t="str">
            <v>888001</v>
          </cell>
        </row>
        <row r="7">
          <cell r="D7" t="str">
            <v>888001</v>
          </cell>
        </row>
        <row r="8">
          <cell r="D8" t="str">
            <v>888001</v>
          </cell>
        </row>
        <row r="9">
          <cell r="D9" t="str">
            <v>888001</v>
          </cell>
        </row>
        <row r="10">
          <cell r="D10" t="str">
            <v>888001</v>
          </cell>
        </row>
        <row r="11">
          <cell r="D11" t="str">
            <v>888001</v>
          </cell>
        </row>
        <row r="12">
          <cell r="D12" t="str">
            <v>888001</v>
          </cell>
        </row>
        <row r="13">
          <cell r="D13" t="str">
            <v>888001</v>
          </cell>
        </row>
        <row r="14">
          <cell r="D14" t="str">
            <v>888001</v>
          </cell>
        </row>
        <row r="15">
          <cell r="D15" t="str">
            <v>888001</v>
          </cell>
        </row>
        <row r="16">
          <cell r="D16" t="str">
            <v>888001</v>
          </cell>
        </row>
        <row r="17">
          <cell r="D17" t="str">
            <v>888001</v>
          </cell>
        </row>
        <row r="18">
          <cell r="D18" t="str">
            <v>888001</v>
          </cell>
        </row>
        <row r="19">
          <cell r="D19" t="str">
            <v>888001</v>
          </cell>
        </row>
        <row r="20">
          <cell r="D20" t="str">
            <v>888001</v>
          </cell>
        </row>
        <row r="21">
          <cell r="D21" t="str">
            <v>888001</v>
          </cell>
        </row>
        <row r="22">
          <cell r="D22" t="str">
            <v>888001</v>
          </cell>
        </row>
        <row r="23">
          <cell r="D23" t="str">
            <v>888001</v>
          </cell>
        </row>
        <row r="24">
          <cell r="D24" t="str">
            <v>888001</v>
          </cell>
        </row>
        <row r="25">
          <cell r="D25" t="str">
            <v>888001</v>
          </cell>
        </row>
        <row r="26">
          <cell r="D26" t="str">
            <v>888001</v>
          </cell>
        </row>
        <row r="27">
          <cell r="D27" t="str">
            <v>888001</v>
          </cell>
        </row>
        <row r="28">
          <cell r="D28" t="str">
            <v>888001</v>
          </cell>
        </row>
        <row r="29">
          <cell r="D29" t="str">
            <v>888001</v>
          </cell>
        </row>
        <row r="30">
          <cell r="D30" t="str">
            <v>888001</v>
          </cell>
        </row>
        <row r="31">
          <cell r="D31" t="str">
            <v>888001</v>
          </cell>
        </row>
        <row r="32">
          <cell r="D32" t="str">
            <v>888001</v>
          </cell>
        </row>
        <row r="33">
          <cell r="D33" t="str">
            <v>888001</v>
          </cell>
        </row>
        <row r="34">
          <cell r="D34" t="str">
            <v>888001</v>
          </cell>
        </row>
        <row r="35">
          <cell r="D35" t="str">
            <v>888001</v>
          </cell>
        </row>
        <row r="36">
          <cell r="D36" t="str">
            <v>888001</v>
          </cell>
        </row>
        <row r="37">
          <cell r="D37" t="str">
            <v>888001</v>
          </cell>
        </row>
        <row r="38">
          <cell r="D38" t="str">
            <v>888001</v>
          </cell>
        </row>
        <row r="39">
          <cell r="D39" t="str">
            <v>888001</v>
          </cell>
        </row>
        <row r="40">
          <cell r="D40" t="str">
            <v>888001</v>
          </cell>
        </row>
        <row r="41">
          <cell r="D41" t="str">
            <v>888001</v>
          </cell>
        </row>
        <row r="42">
          <cell r="D42" t="str">
            <v>888001</v>
          </cell>
        </row>
        <row r="43">
          <cell r="D43" t="str">
            <v>888001</v>
          </cell>
        </row>
        <row r="44">
          <cell r="D44" t="str">
            <v>888001</v>
          </cell>
        </row>
        <row r="45">
          <cell r="D45" t="str">
            <v>888001</v>
          </cell>
        </row>
        <row r="46">
          <cell r="D46" t="str">
            <v>888001</v>
          </cell>
        </row>
        <row r="47">
          <cell r="D47" t="str">
            <v>888001</v>
          </cell>
        </row>
        <row r="48">
          <cell r="D48" t="str">
            <v>888001</v>
          </cell>
        </row>
        <row r="49">
          <cell r="D49" t="str">
            <v>888001</v>
          </cell>
        </row>
        <row r="50">
          <cell r="D50" t="str">
            <v>888001</v>
          </cell>
        </row>
        <row r="51">
          <cell r="D51" t="str">
            <v>888001</v>
          </cell>
        </row>
        <row r="52">
          <cell r="D52" t="str">
            <v>888001</v>
          </cell>
        </row>
        <row r="53">
          <cell r="D53" t="str">
            <v>888001</v>
          </cell>
        </row>
        <row r="54">
          <cell r="D54" t="str">
            <v>888001</v>
          </cell>
        </row>
        <row r="55">
          <cell r="D55" t="str">
            <v>888001</v>
          </cell>
        </row>
        <row r="56">
          <cell r="D56" t="str">
            <v>888001</v>
          </cell>
        </row>
        <row r="57">
          <cell r="D57" t="str">
            <v>888001</v>
          </cell>
        </row>
        <row r="58">
          <cell r="D58" t="str">
            <v>888001</v>
          </cell>
        </row>
        <row r="59">
          <cell r="D59" t="str">
            <v>888001</v>
          </cell>
        </row>
        <row r="60">
          <cell r="D60" t="str">
            <v>888001</v>
          </cell>
        </row>
        <row r="61">
          <cell r="D61" t="str">
            <v>888001</v>
          </cell>
        </row>
        <row r="62">
          <cell r="D62" t="str">
            <v>888001</v>
          </cell>
        </row>
        <row r="63">
          <cell r="D63" t="str">
            <v>888001</v>
          </cell>
        </row>
        <row r="64">
          <cell r="D64" t="str">
            <v>888001</v>
          </cell>
        </row>
        <row r="65">
          <cell r="D65" t="str">
            <v>888001</v>
          </cell>
        </row>
        <row r="66">
          <cell r="D66" t="str">
            <v>888001</v>
          </cell>
        </row>
        <row r="67">
          <cell r="D67" t="str">
            <v>888001</v>
          </cell>
        </row>
        <row r="68">
          <cell r="D68" t="str">
            <v>888001</v>
          </cell>
        </row>
        <row r="69">
          <cell r="D69" t="str">
            <v>888001</v>
          </cell>
        </row>
        <row r="70">
          <cell r="D70" t="str">
            <v>888001</v>
          </cell>
        </row>
        <row r="71">
          <cell r="D71" t="str">
            <v>888001</v>
          </cell>
        </row>
        <row r="72">
          <cell r="D72" t="str">
            <v>888001</v>
          </cell>
        </row>
        <row r="73">
          <cell r="D73" t="str">
            <v>888001</v>
          </cell>
        </row>
        <row r="74">
          <cell r="D74" t="str">
            <v>888001</v>
          </cell>
        </row>
        <row r="75">
          <cell r="D75" t="str">
            <v>888001</v>
          </cell>
        </row>
        <row r="76">
          <cell r="D76" t="str">
            <v>888001</v>
          </cell>
        </row>
        <row r="77">
          <cell r="D77" t="str">
            <v>888001</v>
          </cell>
        </row>
        <row r="78">
          <cell r="D78" t="str">
            <v>888001</v>
          </cell>
        </row>
        <row r="79">
          <cell r="D79" t="str">
            <v>888001</v>
          </cell>
        </row>
        <row r="80">
          <cell r="D80" t="str">
            <v>888001</v>
          </cell>
        </row>
        <row r="81">
          <cell r="D81" t="str">
            <v>888001</v>
          </cell>
        </row>
        <row r="82">
          <cell r="D82" t="str">
            <v>888001</v>
          </cell>
        </row>
        <row r="83">
          <cell r="D83" t="str">
            <v>888001</v>
          </cell>
        </row>
        <row r="84">
          <cell r="D84" t="str">
            <v>888001</v>
          </cell>
        </row>
        <row r="85">
          <cell r="D85" t="str">
            <v>888001</v>
          </cell>
        </row>
        <row r="86">
          <cell r="D86" t="str">
            <v>888001</v>
          </cell>
        </row>
        <row r="87">
          <cell r="D87" t="str">
            <v>888001</v>
          </cell>
        </row>
        <row r="88">
          <cell r="D88" t="str">
            <v>888001</v>
          </cell>
        </row>
        <row r="89">
          <cell r="D89" t="str">
            <v>888001</v>
          </cell>
        </row>
        <row r="90">
          <cell r="D90" t="str">
            <v>888001</v>
          </cell>
        </row>
        <row r="91">
          <cell r="D91" t="str">
            <v>888001</v>
          </cell>
        </row>
        <row r="92">
          <cell r="D92" t="str">
            <v>888001</v>
          </cell>
        </row>
        <row r="93">
          <cell r="D93" t="str">
            <v>888001</v>
          </cell>
        </row>
        <row r="94">
          <cell r="D94" t="str">
            <v>888001</v>
          </cell>
        </row>
        <row r="95">
          <cell r="D95" t="str">
            <v>888001</v>
          </cell>
        </row>
        <row r="96">
          <cell r="D96" t="str">
            <v>888001</v>
          </cell>
        </row>
        <row r="97">
          <cell r="D97" t="str">
            <v>888001</v>
          </cell>
        </row>
        <row r="98">
          <cell r="D98" t="str">
            <v>888001</v>
          </cell>
        </row>
        <row r="99">
          <cell r="D99" t="str">
            <v>888001</v>
          </cell>
        </row>
        <row r="100">
          <cell r="D100" t="str">
            <v>888001</v>
          </cell>
        </row>
        <row r="101">
          <cell r="D101" t="str">
            <v>888001</v>
          </cell>
        </row>
        <row r="102">
          <cell r="D102" t="str">
            <v>888001</v>
          </cell>
        </row>
        <row r="103">
          <cell r="D103" t="str">
            <v>888001</v>
          </cell>
        </row>
        <row r="104">
          <cell r="D104" t="str">
            <v>888001</v>
          </cell>
        </row>
        <row r="105">
          <cell r="D105" t="str">
            <v>888001</v>
          </cell>
        </row>
        <row r="106">
          <cell r="D106" t="str">
            <v>888001</v>
          </cell>
        </row>
        <row r="107">
          <cell r="D107" t="str">
            <v>888001</v>
          </cell>
        </row>
        <row r="108">
          <cell r="D108" t="str">
            <v>888001</v>
          </cell>
        </row>
        <row r="109">
          <cell r="D109" t="str">
            <v>888001</v>
          </cell>
        </row>
        <row r="110">
          <cell r="D110" t="str">
            <v>888001</v>
          </cell>
        </row>
        <row r="111">
          <cell r="D111" t="str">
            <v>888001</v>
          </cell>
        </row>
        <row r="112">
          <cell r="D112" t="str">
            <v>888001</v>
          </cell>
        </row>
        <row r="113">
          <cell r="D113" t="str">
            <v>888001</v>
          </cell>
        </row>
        <row r="114">
          <cell r="D114" t="str">
            <v>888001</v>
          </cell>
        </row>
        <row r="115">
          <cell r="D115" t="str">
            <v>888001</v>
          </cell>
        </row>
        <row r="116">
          <cell r="D116" t="str">
            <v>888002</v>
          </cell>
        </row>
        <row r="117">
          <cell r="D117" t="str">
            <v>888452</v>
          </cell>
        </row>
        <row r="118">
          <cell r="D118" t="str">
            <v>888088</v>
          </cell>
        </row>
        <row r="119">
          <cell r="D119" t="str">
            <v>888088</v>
          </cell>
        </row>
        <row r="120">
          <cell r="D120" t="str">
            <v>888088</v>
          </cell>
        </row>
        <row r="121">
          <cell r="D121" t="str">
            <v>888002</v>
          </cell>
        </row>
        <row r="122">
          <cell r="D122" t="str">
            <v>888047</v>
          </cell>
        </row>
        <row r="123">
          <cell r="D123" t="str">
            <v>888398</v>
          </cell>
        </row>
        <row r="124">
          <cell r="D124" t="str">
            <v>888398</v>
          </cell>
        </row>
        <row r="125">
          <cell r="D125" t="str">
            <v>888398</v>
          </cell>
        </row>
        <row r="126">
          <cell r="D126" t="str">
            <v>888096</v>
          </cell>
        </row>
        <row r="127">
          <cell r="D127" t="str">
            <v>888096</v>
          </cell>
        </row>
        <row r="128">
          <cell r="D128" t="str">
            <v>888097</v>
          </cell>
        </row>
        <row r="129">
          <cell r="D129" t="str">
            <v>888097</v>
          </cell>
        </row>
        <row r="130">
          <cell r="D130" t="str">
            <v>888098</v>
          </cell>
        </row>
        <row r="131">
          <cell r="D131" t="str">
            <v>888098</v>
          </cell>
        </row>
        <row r="132">
          <cell r="D132" t="str">
            <v>888052</v>
          </cell>
        </row>
        <row r="133">
          <cell r="D133" t="str">
            <v>888002</v>
          </cell>
        </row>
        <row r="134">
          <cell r="D134" t="str">
            <v>888002</v>
          </cell>
        </row>
        <row r="135">
          <cell r="D135" t="str">
            <v>888002</v>
          </cell>
        </row>
        <row r="136">
          <cell r="D136" t="str">
            <v>888002</v>
          </cell>
        </row>
        <row r="137">
          <cell r="D137" t="str">
            <v>888002</v>
          </cell>
        </row>
        <row r="138">
          <cell r="D138" t="str">
            <v>888002</v>
          </cell>
        </row>
        <row r="139">
          <cell r="D139" t="str">
            <v>888002</v>
          </cell>
        </row>
        <row r="140">
          <cell r="D140" t="str">
            <v>888002</v>
          </cell>
        </row>
        <row r="141">
          <cell r="D141" t="str">
            <v>888002</v>
          </cell>
        </row>
        <row r="142">
          <cell r="D142" t="str">
            <v>888002</v>
          </cell>
        </row>
        <row r="143">
          <cell r="D143" t="str">
            <v>888002</v>
          </cell>
        </row>
        <row r="144">
          <cell r="D144" t="str">
            <v>888002</v>
          </cell>
        </row>
        <row r="145">
          <cell r="D145" t="str">
            <v>888002</v>
          </cell>
        </row>
        <row r="146">
          <cell r="D146" t="str">
            <v>888002</v>
          </cell>
        </row>
        <row r="147">
          <cell r="D147" t="str">
            <v>888002</v>
          </cell>
        </row>
        <row r="148">
          <cell r="D148" t="str">
            <v>888002</v>
          </cell>
        </row>
        <row r="149">
          <cell r="D149" t="str">
            <v>888002</v>
          </cell>
        </row>
        <row r="150">
          <cell r="D150" t="str">
            <v>888002</v>
          </cell>
        </row>
        <row r="151">
          <cell r="D151" t="str">
            <v>888002</v>
          </cell>
        </row>
        <row r="152">
          <cell r="D152" t="str">
            <v>888002</v>
          </cell>
        </row>
        <row r="153">
          <cell r="D153" t="str">
            <v>888002</v>
          </cell>
        </row>
        <row r="154">
          <cell r="D154" t="str">
            <v>888002</v>
          </cell>
        </row>
        <row r="155">
          <cell r="D155" t="str">
            <v>888002</v>
          </cell>
        </row>
        <row r="156">
          <cell r="D156" t="str">
            <v>888002</v>
          </cell>
        </row>
        <row r="157">
          <cell r="D157" t="str">
            <v>888002</v>
          </cell>
        </row>
        <row r="158">
          <cell r="D158" t="str">
            <v>888002</v>
          </cell>
        </row>
        <row r="159">
          <cell r="D159" t="str">
            <v>888002</v>
          </cell>
        </row>
        <row r="160">
          <cell r="D160" t="str">
            <v>888002</v>
          </cell>
        </row>
        <row r="161">
          <cell r="D161" t="str">
            <v>888002</v>
          </cell>
        </row>
        <row r="162">
          <cell r="D162" t="str">
            <v>888002</v>
          </cell>
        </row>
        <row r="163">
          <cell r="D163" t="str">
            <v>888002</v>
          </cell>
        </row>
        <row r="164">
          <cell r="D164" t="str">
            <v>888002</v>
          </cell>
        </row>
        <row r="165">
          <cell r="D165" t="str">
            <v>888002</v>
          </cell>
        </row>
        <row r="166">
          <cell r="D166" t="str">
            <v>888002</v>
          </cell>
        </row>
        <row r="167">
          <cell r="D167" t="str">
            <v>888002</v>
          </cell>
        </row>
        <row r="168">
          <cell r="D168" t="str">
            <v>888002</v>
          </cell>
        </row>
        <row r="169">
          <cell r="D169" t="str">
            <v>888002</v>
          </cell>
        </row>
        <row r="170">
          <cell r="D170" t="str">
            <v>888002</v>
          </cell>
        </row>
        <row r="171">
          <cell r="D171" t="str">
            <v>888002</v>
          </cell>
        </row>
        <row r="172">
          <cell r="D172" t="str">
            <v>888002</v>
          </cell>
        </row>
        <row r="173">
          <cell r="D173" t="str">
            <v>888002</v>
          </cell>
        </row>
        <row r="174">
          <cell r="D174" t="str">
            <v>888002</v>
          </cell>
        </row>
        <row r="175">
          <cell r="D175" t="str">
            <v>888002</v>
          </cell>
        </row>
        <row r="176">
          <cell r="D176" t="str">
            <v>888002</v>
          </cell>
        </row>
        <row r="177">
          <cell r="D177" t="str">
            <v>888002</v>
          </cell>
        </row>
        <row r="178">
          <cell r="D178" t="str">
            <v>888002</v>
          </cell>
        </row>
        <row r="179">
          <cell r="D179" t="str">
            <v>888002</v>
          </cell>
        </row>
        <row r="180">
          <cell r="D180" t="str">
            <v>888002</v>
          </cell>
        </row>
        <row r="181">
          <cell r="D181" t="str">
            <v>888002</v>
          </cell>
        </row>
        <row r="182">
          <cell r="D182" t="str">
            <v>888002</v>
          </cell>
        </row>
        <row r="183">
          <cell r="D183" t="str">
            <v>888002</v>
          </cell>
        </row>
        <row r="184">
          <cell r="D184" t="str">
            <v>888002</v>
          </cell>
        </row>
        <row r="185">
          <cell r="D185" t="str">
            <v>888002</v>
          </cell>
        </row>
        <row r="186">
          <cell r="D186" t="str">
            <v>888002</v>
          </cell>
        </row>
        <row r="187">
          <cell r="D187" t="str">
            <v>888002</v>
          </cell>
        </row>
        <row r="188">
          <cell r="D188" t="str">
            <v>888002</v>
          </cell>
        </row>
        <row r="189">
          <cell r="D189" t="str">
            <v>888002</v>
          </cell>
        </row>
        <row r="190">
          <cell r="D190" t="str">
            <v>888002</v>
          </cell>
        </row>
        <row r="191">
          <cell r="D191" t="str">
            <v>888002</v>
          </cell>
        </row>
        <row r="192">
          <cell r="D192" t="str">
            <v>888002</v>
          </cell>
        </row>
        <row r="193">
          <cell r="D193" t="str">
            <v>888008</v>
          </cell>
        </row>
        <row r="194">
          <cell r="D194" t="str">
            <v>888002</v>
          </cell>
        </row>
        <row r="195">
          <cell r="D195" t="str">
            <v>888110</v>
          </cell>
        </row>
        <row r="196">
          <cell r="D196" t="str">
            <v>888002</v>
          </cell>
        </row>
        <row r="197">
          <cell r="D197" t="str">
            <v>888112</v>
          </cell>
        </row>
        <row r="198">
          <cell r="D198" t="str">
            <v>888112</v>
          </cell>
        </row>
        <row r="199">
          <cell r="D199" t="str">
            <v>888114</v>
          </cell>
        </row>
        <row r="200">
          <cell r="D200" t="str">
            <v>888114</v>
          </cell>
        </row>
        <row r="201">
          <cell r="D201" t="str">
            <v>888291</v>
          </cell>
        </row>
        <row r="202">
          <cell r="D202" t="str">
            <v>888291</v>
          </cell>
        </row>
        <row r="203">
          <cell r="D203" t="str">
            <v>888030</v>
          </cell>
        </row>
        <row r="204">
          <cell r="D204" t="str">
            <v>888030</v>
          </cell>
        </row>
        <row r="205">
          <cell r="D205" t="str">
            <v>888030</v>
          </cell>
        </row>
        <row r="206">
          <cell r="D206" t="str">
            <v>888030</v>
          </cell>
        </row>
        <row r="207">
          <cell r="D207" t="str">
            <v>888030</v>
          </cell>
        </row>
        <row r="208">
          <cell r="D208" t="str">
            <v>888030</v>
          </cell>
        </row>
        <row r="209">
          <cell r="D209" t="str">
            <v>888030</v>
          </cell>
        </row>
        <row r="210">
          <cell r="D210" t="str">
            <v>888030</v>
          </cell>
        </row>
        <row r="211">
          <cell r="D211" t="str">
            <v>888030</v>
          </cell>
        </row>
        <row r="212">
          <cell r="D212" t="str">
            <v>888030</v>
          </cell>
        </row>
        <row r="213">
          <cell r="D213" t="str">
            <v>888030</v>
          </cell>
        </row>
        <row r="214">
          <cell r="D214" t="str">
            <v>888030</v>
          </cell>
        </row>
        <row r="215">
          <cell r="D215" t="str">
            <v>888030</v>
          </cell>
        </row>
        <row r="216">
          <cell r="D216" t="str">
            <v>888002</v>
          </cell>
        </row>
        <row r="217">
          <cell r="D217" t="str">
            <v>888132</v>
          </cell>
        </row>
        <row r="218">
          <cell r="D218" t="str">
            <v>888132</v>
          </cell>
        </row>
        <row r="219">
          <cell r="D219" t="str">
            <v>888009</v>
          </cell>
        </row>
        <row r="220">
          <cell r="D220" t="str">
            <v>888003</v>
          </cell>
        </row>
        <row r="221">
          <cell r="D221" t="str">
            <v>888003</v>
          </cell>
        </row>
        <row r="222">
          <cell r="D222" t="str">
            <v>888003</v>
          </cell>
        </row>
        <row r="223">
          <cell r="D223" t="str">
            <v>888003</v>
          </cell>
        </row>
        <row r="224">
          <cell r="D224" t="str">
            <v>888003</v>
          </cell>
        </row>
        <row r="225">
          <cell r="D225" t="str">
            <v>888003</v>
          </cell>
        </row>
        <row r="226">
          <cell r="D226" t="str">
            <v>888003</v>
          </cell>
        </row>
        <row r="227">
          <cell r="D227" t="str">
            <v>888003</v>
          </cell>
        </row>
        <row r="228">
          <cell r="D228" t="str">
            <v>888003</v>
          </cell>
        </row>
        <row r="229">
          <cell r="D229" t="str">
            <v>888003</v>
          </cell>
        </row>
        <row r="230">
          <cell r="D230" t="str">
            <v>888003</v>
          </cell>
        </row>
        <row r="231">
          <cell r="D231" t="str">
            <v>888003</v>
          </cell>
        </row>
        <row r="232">
          <cell r="D232" t="str">
            <v>888003</v>
          </cell>
        </row>
        <row r="233">
          <cell r="D233" t="str">
            <v>888003</v>
          </cell>
        </row>
        <row r="234">
          <cell r="D234" t="str">
            <v>888003</v>
          </cell>
        </row>
        <row r="235">
          <cell r="D235" t="str">
            <v>888003</v>
          </cell>
        </row>
        <row r="236">
          <cell r="D236" t="str">
            <v>888003</v>
          </cell>
        </row>
        <row r="237">
          <cell r="D237" t="str">
            <v>888003</v>
          </cell>
        </row>
        <row r="238">
          <cell r="D238" t="str">
            <v>888003</v>
          </cell>
        </row>
        <row r="239">
          <cell r="D239" t="str">
            <v>888003</v>
          </cell>
        </row>
        <row r="240">
          <cell r="D240" t="str">
            <v>888003</v>
          </cell>
        </row>
        <row r="241">
          <cell r="D241" t="str">
            <v>888003</v>
          </cell>
        </row>
        <row r="242">
          <cell r="D242" t="str">
            <v>888003</v>
          </cell>
        </row>
        <row r="243">
          <cell r="D243" t="str">
            <v>888003</v>
          </cell>
        </row>
        <row r="244">
          <cell r="D244" t="str">
            <v>888003</v>
          </cell>
        </row>
        <row r="245">
          <cell r="D245" t="str">
            <v>888003</v>
          </cell>
        </row>
        <row r="246">
          <cell r="D246" t="str">
            <v>888003</v>
          </cell>
        </row>
        <row r="247">
          <cell r="D247" t="str">
            <v>888003</v>
          </cell>
        </row>
        <row r="248">
          <cell r="D248" t="str">
            <v>888003</v>
          </cell>
        </row>
        <row r="249">
          <cell r="D249" t="str">
            <v>888003</v>
          </cell>
        </row>
        <row r="250">
          <cell r="D250" t="str">
            <v>888003</v>
          </cell>
        </row>
        <row r="251">
          <cell r="D251" t="str">
            <v>888003</v>
          </cell>
        </row>
        <row r="252">
          <cell r="D252" t="str">
            <v>888003</v>
          </cell>
        </row>
        <row r="253">
          <cell r="D253" t="str">
            <v>888003</v>
          </cell>
        </row>
        <row r="254">
          <cell r="D254" t="str">
            <v>888003</v>
          </cell>
        </row>
        <row r="255">
          <cell r="D255" t="str">
            <v>888003</v>
          </cell>
        </row>
        <row r="256">
          <cell r="D256" t="str">
            <v>888003</v>
          </cell>
        </row>
        <row r="257">
          <cell r="D257" t="str">
            <v>888003</v>
          </cell>
        </row>
        <row r="258">
          <cell r="D258" t="str">
            <v>888003</v>
          </cell>
        </row>
        <row r="259">
          <cell r="D259" t="str">
            <v>888003</v>
          </cell>
        </row>
        <row r="260">
          <cell r="D260" t="str">
            <v>888003</v>
          </cell>
        </row>
        <row r="261">
          <cell r="D261" t="str">
            <v>888003</v>
          </cell>
        </row>
        <row r="262">
          <cell r="D262" t="str">
            <v>888003</v>
          </cell>
        </row>
        <row r="263">
          <cell r="D263" t="str">
            <v>888003</v>
          </cell>
        </row>
        <row r="264">
          <cell r="D264" t="str">
            <v>888003</v>
          </cell>
        </row>
        <row r="265">
          <cell r="D265" t="str">
            <v>888003</v>
          </cell>
        </row>
        <row r="266">
          <cell r="D266" t="str">
            <v>888003</v>
          </cell>
        </row>
        <row r="267">
          <cell r="D267" t="str">
            <v>888003</v>
          </cell>
        </row>
        <row r="268">
          <cell r="D268" t="str">
            <v>888003</v>
          </cell>
        </row>
        <row r="269">
          <cell r="D269" t="str">
            <v>888003</v>
          </cell>
        </row>
        <row r="270">
          <cell r="D270" t="str">
            <v>888003</v>
          </cell>
        </row>
        <row r="271">
          <cell r="D271" t="str">
            <v>888003</v>
          </cell>
        </row>
        <row r="272">
          <cell r="D272" t="str">
            <v>888003</v>
          </cell>
        </row>
        <row r="273">
          <cell r="D273" t="str">
            <v>888003</v>
          </cell>
        </row>
        <row r="274">
          <cell r="D274" t="str">
            <v>888003</v>
          </cell>
        </row>
        <row r="275">
          <cell r="D275" t="str">
            <v>888003</v>
          </cell>
        </row>
        <row r="276">
          <cell r="D276" t="str">
            <v>888003</v>
          </cell>
        </row>
        <row r="277">
          <cell r="D277" t="str">
            <v>888003</v>
          </cell>
        </row>
        <row r="278">
          <cell r="D278" t="str">
            <v>888003</v>
          </cell>
        </row>
        <row r="279">
          <cell r="D279" t="str">
            <v>888003</v>
          </cell>
        </row>
        <row r="280">
          <cell r="D280" t="str">
            <v>888003</v>
          </cell>
        </row>
        <row r="281">
          <cell r="D281" t="str">
            <v>888003</v>
          </cell>
        </row>
        <row r="282">
          <cell r="D282" t="str">
            <v>888003</v>
          </cell>
        </row>
        <row r="283">
          <cell r="D283" t="str">
            <v>888003</v>
          </cell>
        </row>
        <row r="284">
          <cell r="D284" t="str">
            <v>888003</v>
          </cell>
        </row>
        <row r="285">
          <cell r="D285" t="str">
            <v>888003</v>
          </cell>
        </row>
        <row r="286">
          <cell r="D286" t="str">
            <v>888003</v>
          </cell>
        </row>
        <row r="287">
          <cell r="D287" t="str">
            <v>888003</v>
          </cell>
        </row>
        <row r="288">
          <cell r="D288" t="str">
            <v>888003</v>
          </cell>
        </row>
        <row r="289">
          <cell r="D289" t="str">
            <v>888003</v>
          </cell>
        </row>
        <row r="290">
          <cell r="D290" t="str">
            <v>888003</v>
          </cell>
        </row>
        <row r="291">
          <cell r="D291" t="str">
            <v>888003</v>
          </cell>
        </row>
        <row r="292">
          <cell r="D292" t="str">
            <v>888003</v>
          </cell>
        </row>
        <row r="293">
          <cell r="D293" t="str">
            <v>888003</v>
          </cell>
        </row>
        <row r="294">
          <cell r="D294" t="str">
            <v>888003</v>
          </cell>
        </row>
        <row r="295">
          <cell r="D295" t="str">
            <v>888003</v>
          </cell>
        </row>
        <row r="296">
          <cell r="D296" t="str">
            <v>888003</v>
          </cell>
        </row>
        <row r="297">
          <cell r="D297" t="str">
            <v>888003</v>
          </cell>
        </row>
        <row r="298">
          <cell r="D298" t="str">
            <v>888003</v>
          </cell>
        </row>
        <row r="299">
          <cell r="D299" t="str">
            <v>888003</v>
          </cell>
        </row>
        <row r="300">
          <cell r="D300" t="str">
            <v>888003</v>
          </cell>
        </row>
        <row r="301">
          <cell r="D301" t="str">
            <v>888003</v>
          </cell>
        </row>
        <row r="302">
          <cell r="D302" t="str">
            <v>888003</v>
          </cell>
        </row>
        <row r="303">
          <cell r="D303" t="str">
            <v>888003</v>
          </cell>
        </row>
        <row r="304">
          <cell r="D304" t="str">
            <v>888003</v>
          </cell>
        </row>
        <row r="305">
          <cell r="D305" t="str">
            <v>888003</v>
          </cell>
        </row>
        <row r="306">
          <cell r="D306" t="str">
            <v>888003</v>
          </cell>
        </row>
        <row r="307">
          <cell r="D307" t="str">
            <v>888003</v>
          </cell>
        </row>
        <row r="308">
          <cell r="D308" t="str">
            <v>888003</v>
          </cell>
        </row>
        <row r="309">
          <cell r="D309" t="str">
            <v>888003</v>
          </cell>
        </row>
        <row r="310">
          <cell r="D310" t="str">
            <v>888003</v>
          </cell>
        </row>
        <row r="311">
          <cell r="D311" t="str">
            <v>888003</v>
          </cell>
        </row>
        <row r="312">
          <cell r="D312" t="str">
            <v>888003</v>
          </cell>
        </row>
        <row r="313">
          <cell r="D313" t="str">
            <v>888003</v>
          </cell>
        </row>
        <row r="314">
          <cell r="D314" t="str">
            <v>888003</v>
          </cell>
        </row>
        <row r="315">
          <cell r="D315" t="str">
            <v>888003</v>
          </cell>
        </row>
        <row r="316">
          <cell r="D316" t="str">
            <v>888003</v>
          </cell>
        </row>
        <row r="317">
          <cell r="D317" t="str">
            <v>888003</v>
          </cell>
        </row>
        <row r="318">
          <cell r="D318" t="str">
            <v>888124</v>
          </cell>
        </row>
        <row r="319">
          <cell r="D319" t="str">
            <v>888124</v>
          </cell>
        </row>
        <row r="320">
          <cell r="D320" t="str">
            <v>888124</v>
          </cell>
        </row>
        <row r="321">
          <cell r="D321" t="str">
            <v>888124</v>
          </cell>
        </row>
        <row r="322">
          <cell r="D322" t="str">
            <v>888124</v>
          </cell>
        </row>
        <row r="323">
          <cell r="D323" t="str">
            <v>888124</v>
          </cell>
        </row>
        <row r="324">
          <cell r="D324" t="str">
            <v>888124</v>
          </cell>
        </row>
        <row r="325">
          <cell r="D325" t="str">
            <v>888127</v>
          </cell>
        </row>
        <row r="326">
          <cell r="D326" t="str">
            <v>888127</v>
          </cell>
        </row>
        <row r="327">
          <cell r="D327" t="str">
            <v>888016</v>
          </cell>
        </row>
        <row r="328">
          <cell r="D328" t="str">
            <v>006129</v>
          </cell>
        </row>
        <row r="329">
          <cell r="D329" t="str">
            <v>888002</v>
          </cell>
        </row>
        <row r="330">
          <cell r="D330" t="str">
            <v>888008</v>
          </cell>
        </row>
        <row r="331">
          <cell r="D331" t="str">
            <v>888129</v>
          </cell>
        </row>
        <row r="332">
          <cell r="D332" t="str">
            <v>888129</v>
          </cell>
        </row>
        <row r="333">
          <cell r="D333" t="str">
            <v>888130</v>
          </cell>
        </row>
        <row r="334">
          <cell r="D334" t="str">
            <v>888130</v>
          </cell>
        </row>
        <row r="335">
          <cell r="D335" t="str">
            <v>888073</v>
          </cell>
        </row>
        <row r="336">
          <cell r="D336" t="str">
            <v>888073</v>
          </cell>
        </row>
        <row r="337">
          <cell r="D337" t="str">
            <v>888073</v>
          </cell>
        </row>
        <row r="338">
          <cell r="D338" t="str">
            <v>888073</v>
          </cell>
        </row>
        <row r="339">
          <cell r="D339" t="str">
            <v>888073</v>
          </cell>
        </row>
        <row r="340">
          <cell r="D340" t="str">
            <v>888073</v>
          </cell>
        </row>
        <row r="341">
          <cell r="D341" t="str">
            <v>888073</v>
          </cell>
        </row>
        <row r="342">
          <cell r="D342" t="str">
            <v>888073</v>
          </cell>
        </row>
        <row r="343">
          <cell r="D343" t="str">
            <v>888073</v>
          </cell>
        </row>
        <row r="344">
          <cell r="D344" t="str">
            <v>888073</v>
          </cell>
        </row>
        <row r="345">
          <cell r="D345" t="str">
            <v>888073</v>
          </cell>
        </row>
        <row r="346">
          <cell r="D346" t="str">
            <v>888073</v>
          </cell>
        </row>
        <row r="347">
          <cell r="D347" t="str">
            <v>888073</v>
          </cell>
        </row>
        <row r="348">
          <cell r="D348" t="str">
            <v>888073</v>
          </cell>
        </row>
        <row r="349">
          <cell r="D349" t="str">
            <v>888073</v>
          </cell>
        </row>
        <row r="350">
          <cell r="D350" t="str">
            <v>888073</v>
          </cell>
        </row>
        <row r="351">
          <cell r="D351" t="str">
            <v>888073</v>
          </cell>
        </row>
        <row r="352">
          <cell r="D352" t="str">
            <v>888073</v>
          </cell>
        </row>
        <row r="353">
          <cell r="D353" t="str">
            <v>888043</v>
          </cell>
        </row>
        <row r="354">
          <cell r="D354" t="str">
            <v>888136</v>
          </cell>
        </row>
        <row r="355">
          <cell r="D355" t="str">
            <v>888136</v>
          </cell>
        </row>
        <row r="356">
          <cell r="D356" t="str">
            <v>888137</v>
          </cell>
        </row>
        <row r="357">
          <cell r="D357" t="str">
            <v>888137</v>
          </cell>
        </row>
        <row r="358">
          <cell r="D358" t="str">
            <v>888140</v>
          </cell>
        </row>
        <row r="359">
          <cell r="D359" t="str">
            <v>888140</v>
          </cell>
        </row>
        <row r="360">
          <cell r="D360" t="str">
            <v>888343</v>
          </cell>
        </row>
        <row r="361">
          <cell r="D361" t="str">
            <v>888143</v>
          </cell>
        </row>
        <row r="362">
          <cell r="D362" t="str">
            <v>888143</v>
          </cell>
        </row>
        <row r="363">
          <cell r="D363" t="str">
            <v>888002</v>
          </cell>
        </row>
        <row r="364">
          <cell r="D364" t="str">
            <v>888002</v>
          </cell>
        </row>
        <row r="365">
          <cell r="D365" t="str">
            <v>888555</v>
          </cell>
        </row>
        <row r="366">
          <cell r="D366" t="str">
            <v>888045</v>
          </cell>
        </row>
        <row r="367">
          <cell r="D367" t="str">
            <v>888045</v>
          </cell>
        </row>
        <row r="368">
          <cell r="D368" t="str">
            <v>888045</v>
          </cell>
        </row>
        <row r="369">
          <cell r="D369" t="str">
            <v>888045</v>
          </cell>
        </row>
        <row r="370">
          <cell r="D370" t="str">
            <v>888045</v>
          </cell>
        </row>
        <row r="371">
          <cell r="D371" t="str">
            <v>888045</v>
          </cell>
        </row>
        <row r="372">
          <cell r="D372" t="str">
            <v>888148</v>
          </cell>
        </row>
        <row r="373">
          <cell r="D373" t="str">
            <v>888148</v>
          </cell>
        </row>
        <row r="374">
          <cell r="D374" t="str">
            <v>888020</v>
          </cell>
        </row>
        <row r="375">
          <cell r="D375" t="str">
            <v>888020</v>
          </cell>
        </row>
        <row r="376">
          <cell r="D376" t="str">
            <v>888020</v>
          </cell>
        </row>
        <row r="377">
          <cell r="D377" t="str">
            <v>888452</v>
          </cell>
        </row>
        <row r="378">
          <cell r="D378" t="str">
            <v>888020</v>
          </cell>
        </row>
        <row r="379">
          <cell r="D379" t="str">
            <v>888151</v>
          </cell>
        </row>
        <row r="380">
          <cell r="D380" t="str">
            <v>888151</v>
          </cell>
        </row>
        <row r="381">
          <cell r="D381" t="str">
            <v>888046</v>
          </cell>
        </row>
        <row r="382">
          <cell r="D382" t="str">
            <v>888046</v>
          </cell>
        </row>
        <row r="383">
          <cell r="D383" t="str">
            <v>888046</v>
          </cell>
        </row>
        <row r="384">
          <cell r="D384" t="str">
            <v>888158</v>
          </cell>
        </row>
        <row r="385">
          <cell r="D385" t="str">
            <v>888158</v>
          </cell>
        </row>
        <row r="386">
          <cell r="D386" t="str">
            <v>888160</v>
          </cell>
        </row>
        <row r="387">
          <cell r="D387" t="str">
            <v>888008</v>
          </cell>
        </row>
        <row r="388">
          <cell r="D388" t="str">
            <v>888056</v>
          </cell>
        </row>
        <row r="389">
          <cell r="D389" t="str">
            <v>888056</v>
          </cell>
        </row>
        <row r="390">
          <cell r="D390" t="str">
            <v>888056</v>
          </cell>
        </row>
        <row r="391">
          <cell r="D391" t="str">
            <v>888056</v>
          </cell>
        </row>
        <row r="392">
          <cell r="D392" t="str">
            <v>888056</v>
          </cell>
        </row>
        <row r="393">
          <cell r="D393" t="str">
            <v>888056</v>
          </cell>
        </row>
        <row r="394">
          <cell r="D394" t="str">
            <v>888056</v>
          </cell>
        </row>
        <row r="395">
          <cell r="D395" t="str">
            <v>888056</v>
          </cell>
        </row>
        <row r="396">
          <cell r="D396" t="str">
            <v>888056</v>
          </cell>
        </row>
        <row r="397">
          <cell r="D397" t="str">
            <v>888056</v>
          </cell>
        </row>
        <row r="398">
          <cell r="D398" t="str">
            <v>888056</v>
          </cell>
        </row>
        <row r="399">
          <cell r="D399" t="str">
            <v>888056</v>
          </cell>
        </row>
        <row r="400">
          <cell r="D400" t="str">
            <v>888056</v>
          </cell>
        </row>
        <row r="401">
          <cell r="D401" t="str">
            <v>888056</v>
          </cell>
        </row>
        <row r="402">
          <cell r="D402" t="str">
            <v>888056</v>
          </cell>
        </row>
        <row r="403">
          <cell r="D403" t="str">
            <v>888056</v>
          </cell>
        </row>
        <row r="404">
          <cell r="D404" t="str">
            <v>888056</v>
          </cell>
        </row>
        <row r="405">
          <cell r="D405" t="str">
            <v>888056</v>
          </cell>
        </row>
        <row r="406">
          <cell r="D406" t="str">
            <v>888056</v>
          </cell>
        </row>
        <row r="407">
          <cell r="D407" t="str">
            <v>888056</v>
          </cell>
        </row>
        <row r="408">
          <cell r="D408" t="str">
            <v>888056</v>
          </cell>
        </row>
        <row r="409">
          <cell r="D409" t="str">
            <v>888056</v>
          </cell>
        </row>
        <row r="410">
          <cell r="D410" t="str">
            <v>888056</v>
          </cell>
        </row>
        <row r="411">
          <cell r="D411" t="str">
            <v>888056</v>
          </cell>
        </row>
        <row r="412">
          <cell r="D412" t="str">
            <v>888056</v>
          </cell>
        </row>
        <row r="413">
          <cell r="D413" t="str">
            <v>888056</v>
          </cell>
        </row>
        <row r="414">
          <cell r="D414" t="str">
            <v>888056</v>
          </cell>
        </row>
        <row r="415">
          <cell r="D415" t="str">
            <v>888056</v>
          </cell>
        </row>
        <row r="416">
          <cell r="D416" t="str">
            <v>888056</v>
          </cell>
        </row>
        <row r="417">
          <cell r="D417" t="str">
            <v>888056</v>
          </cell>
        </row>
        <row r="418">
          <cell r="D418" t="str">
            <v>888056</v>
          </cell>
        </row>
        <row r="419">
          <cell r="D419" t="str">
            <v>888056</v>
          </cell>
        </row>
        <row r="420">
          <cell r="D420" t="str">
            <v>888056</v>
          </cell>
        </row>
        <row r="421">
          <cell r="D421" t="str">
            <v>888056</v>
          </cell>
        </row>
        <row r="422">
          <cell r="D422" t="str">
            <v>888056</v>
          </cell>
        </row>
        <row r="423">
          <cell r="D423" t="str">
            <v>888056</v>
          </cell>
        </row>
        <row r="424">
          <cell r="D424" t="str">
            <v>888056</v>
          </cell>
        </row>
        <row r="425">
          <cell r="D425" t="str">
            <v>888056</v>
          </cell>
        </row>
        <row r="426">
          <cell r="D426" t="str">
            <v>888056</v>
          </cell>
        </row>
        <row r="427">
          <cell r="D427" t="str">
            <v>888056</v>
          </cell>
        </row>
        <row r="428">
          <cell r="D428" t="str">
            <v>888056</v>
          </cell>
        </row>
        <row r="429">
          <cell r="D429" t="str">
            <v>888056</v>
          </cell>
        </row>
        <row r="430">
          <cell r="D430" t="str">
            <v>888056</v>
          </cell>
        </row>
        <row r="431">
          <cell r="D431" t="str">
            <v>888056</v>
          </cell>
        </row>
        <row r="432">
          <cell r="D432" t="str">
            <v>888056</v>
          </cell>
        </row>
        <row r="433">
          <cell r="D433" t="str">
            <v>888056</v>
          </cell>
        </row>
        <row r="434">
          <cell r="D434" t="str">
            <v>888056</v>
          </cell>
        </row>
        <row r="435">
          <cell r="D435" t="str">
            <v>888056</v>
          </cell>
        </row>
        <row r="436">
          <cell r="D436" t="str">
            <v>888056</v>
          </cell>
        </row>
        <row r="437">
          <cell r="D437" t="str">
            <v>888056</v>
          </cell>
        </row>
        <row r="438">
          <cell r="D438" t="str">
            <v>888056</v>
          </cell>
        </row>
        <row r="439">
          <cell r="D439" t="str">
            <v>888056</v>
          </cell>
        </row>
        <row r="440">
          <cell r="D440" t="str">
            <v>888056</v>
          </cell>
        </row>
        <row r="441">
          <cell r="D441" t="str">
            <v>888056</v>
          </cell>
        </row>
        <row r="442">
          <cell r="D442" t="str">
            <v>888056</v>
          </cell>
        </row>
        <row r="443">
          <cell r="D443" t="str">
            <v>888056</v>
          </cell>
        </row>
        <row r="444">
          <cell r="D444" t="str">
            <v>888056</v>
          </cell>
        </row>
        <row r="445">
          <cell r="D445" t="str">
            <v>888056</v>
          </cell>
        </row>
        <row r="446">
          <cell r="D446" t="str">
            <v>888056</v>
          </cell>
        </row>
        <row r="447">
          <cell r="D447" t="str">
            <v>888056</v>
          </cell>
        </row>
        <row r="448">
          <cell r="D448" t="str">
            <v>888056</v>
          </cell>
        </row>
        <row r="449">
          <cell r="D449" t="str">
            <v>888056</v>
          </cell>
        </row>
        <row r="450">
          <cell r="D450" t="str">
            <v>888056</v>
          </cell>
        </row>
        <row r="451">
          <cell r="D451" t="str">
            <v>888056</v>
          </cell>
        </row>
        <row r="452">
          <cell r="D452" t="str">
            <v>888056</v>
          </cell>
        </row>
        <row r="453">
          <cell r="D453" t="str">
            <v>888056</v>
          </cell>
        </row>
        <row r="454">
          <cell r="D454" t="str">
            <v>888056</v>
          </cell>
        </row>
        <row r="455">
          <cell r="D455" t="str">
            <v>888056</v>
          </cell>
        </row>
        <row r="456">
          <cell r="D456" t="str">
            <v>888056</v>
          </cell>
        </row>
        <row r="457">
          <cell r="D457" t="str">
            <v>888056</v>
          </cell>
        </row>
        <row r="458">
          <cell r="D458" t="str">
            <v>888056</v>
          </cell>
        </row>
        <row r="459">
          <cell r="D459" t="str">
            <v>888056</v>
          </cell>
        </row>
        <row r="460">
          <cell r="D460" t="str">
            <v>888056</v>
          </cell>
        </row>
        <row r="461">
          <cell r="D461" t="str">
            <v>888056</v>
          </cell>
        </row>
        <row r="462">
          <cell r="D462" t="str">
            <v>888161</v>
          </cell>
        </row>
        <row r="463">
          <cell r="D463" t="str">
            <v>888161</v>
          </cell>
        </row>
        <row r="464">
          <cell r="D464" t="str">
            <v>888453</v>
          </cell>
        </row>
        <row r="465">
          <cell r="D465" t="str">
            <v>888453</v>
          </cell>
        </row>
        <row r="466">
          <cell r="D466" t="str">
            <v>888163</v>
          </cell>
        </row>
        <row r="467">
          <cell r="D467" t="str">
            <v>888163</v>
          </cell>
        </row>
        <row r="468">
          <cell r="D468" t="str">
            <v>888057</v>
          </cell>
        </row>
        <row r="469">
          <cell r="D469" t="str">
            <v>888010</v>
          </cell>
        </row>
        <row r="470">
          <cell r="D470" t="str">
            <v>888010</v>
          </cell>
        </row>
        <row r="471">
          <cell r="D471" t="str">
            <v>888013</v>
          </cell>
        </row>
        <row r="472">
          <cell r="D472" t="str">
            <v>888169</v>
          </cell>
        </row>
        <row r="473">
          <cell r="D473" t="str">
            <v>888169</v>
          </cell>
        </row>
        <row r="474">
          <cell r="D474" t="str">
            <v>888012</v>
          </cell>
        </row>
        <row r="475">
          <cell r="D475" t="str">
            <v>888012</v>
          </cell>
        </row>
        <row r="476">
          <cell r="D476" t="str">
            <v>888002</v>
          </cell>
        </row>
        <row r="477">
          <cell r="D477" t="str">
            <v>888173</v>
          </cell>
        </row>
        <row r="478">
          <cell r="D478" t="str">
            <v>888173</v>
          </cell>
        </row>
        <row r="479">
          <cell r="D479" t="str">
            <v>888175</v>
          </cell>
        </row>
        <row r="480">
          <cell r="D480" t="str">
            <v>888175</v>
          </cell>
        </row>
        <row r="481">
          <cell r="D481" t="str">
            <v>888036</v>
          </cell>
        </row>
        <row r="482">
          <cell r="D482" t="str">
            <v>888036</v>
          </cell>
        </row>
        <row r="483">
          <cell r="D483" t="str">
            <v>888032</v>
          </cell>
        </row>
        <row r="484">
          <cell r="D484" t="str">
            <v>888413</v>
          </cell>
        </row>
        <row r="485">
          <cell r="D485" t="str">
            <v>888413</v>
          </cell>
        </row>
        <row r="486">
          <cell r="D486" t="str">
            <v>888011</v>
          </cell>
        </row>
        <row r="487">
          <cell r="D487" t="str">
            <v>888011</v>
          </cell>
        </row>
        <row r="488">
          <cell r="D488" t="str">
            <v>888011</v>
          </cell>
        </row>
        <row r="489">
          <cell r="D489" t="str">
            <v>888011</v>
          </cell>
        </row>
        <row r="490">
          <cell r="D490" t="str">
            <v>888046</v>
          </cell>
        </row>
        <row r="491">
          <cell r="D491" t="str">
            <v>888042</v>
          </cell>
        </row>
        <row r="492">
          <cell r="D492" t="str">
            <v>888187</v>
          </cell>
        </row>
        <row r="493">
          <cell r="D493" t="str">
            <v>888187</v>
          </cell>
        </row>
        <row r="494">
          <cell r="D494" t="str">
            <v>888188</v>
          </cell>
        </row>
        <row r="495">
          <cell r="D495" t="str">
            <v>888188</v>
          </cell>
        </row>
        <row r="496">
          <cell r="D496" t="str">
            <v>888040</v>
          </cell>
        </row>
        <row r="497">
          <cell r="D497" t="str">
            <v>888418</v>
          </cell>
        </row>
        <row r="498">
          <cell r="D498" t="str">
            <v>888418</v>
          </cell>
        </row>
        <row r="499">
          <cell r="D499" t="str">
            <v>888430</v>
          </cell>
        </row>
        <row r="500">
          <cell r="D500" t="str">
            <v>888430</v>
          </cell>
        </row>
        <row r="501">
          <cell r="D501" t="str">
            <v>888190</v>
          </cell>
        </row>
        <row r="502">
          <cell r="D502" t="str">
            <v>888190</v>
          </cell>
        </row>
        <row r="503">
          <cell r="D503" t="str">
            <v>888304</v>
          </cell>
        </row>
        <row r="504">
          <cell r="D504" t="str">
            <v>888013</v>
          </cell>
        </row>
        <row r="505">
          <cell r="D505" t="str">
            <v>888013</v>
          </cell>
        </row>
        <row r="506">
          <cell r="D506" t="str">
            <v>888013</v>
          </cell>
        </row>
        <row r="507">
          <cell r="D507" t="str">
            <v>888013</v>
          </cell>
        </row>
        <row r="508">
          <cell r="D508" t="str">
            <v>888013</v>
          </cell>
        </row>
        <row r="509">
          <cell r="D509" t="str">
            <v>888064</v>
          </cell>
        </row>
        <row r="510">
          <cell r="D510" t="str">
            <v>888064</v>
          </cell>
        </row>
        <row r="511">
          <cell r="D511" t="str">
            <v>888064</v>
          </cell>
        </row>
        <row r="512">
          <cell r="D512" t="str">
            <v>888064</v>
          </cell>
        </row>
        <row r="513">
          <cell r="D513" t="str">
            <v>888064</v>
          </cell>
        </row>
        <row r="514">
          <cell r="D514" t="str">
            <v>888064</v>
          </cell>
        </row>
        <row r="515">
          <cell r="D515" t="str">
            <v>888064</v>
          </cell>
        </row>
        <row r="516">
          <cell r="D516" t="str">
            <v>888064</v>
          </cell>
        </row>
        <row r="517">
          <cell r="D517" t="str">
            <v>888064</v>
          </cell>
        </row>
        <row r="518">
          <cell r="D518" t="str">
            <v>888064</v>
          </cell>
        </row>
        <row r="519">
          <cell r="D519" t="str">
            <v>888064</v>
          </cell>
        </row>
        <row r="520">
          <cell r="D520" t="str">
            <v>888064</v>
          </cell>
        </row>
        <row r="521">
          <cell r="D521" t="str">
            <v>888064</v>
          </cell>
        </row>
        <row r="522">
          <cell r="D522" t="str">
            <v>888064</v>
          </cell>
        </row>
        <row r="523">
          <cell r="D523" t="str">
            <v>888197</v>
          </cell>
        </row>
        <row r="524">
          <cell r="D524" t="str">
            <v>888197</v>
          </cell>
        </row>
        <row r="525">
          <cell r="D525" t="str">
            <v>888002</v>
          </cell>
        </row>
        <row r="526">
          <cell r="D526" t="str">
            <v>888199</v>
          </cell>
        </row>
        <row r="527">
          <cell r="D527" t="str">
            <v>888199</v>
          </cell>
        </row>
        <row r="528">
          <cell r="D528" t="str">
            <v>888002</v>
          </cell>
        </row>
        <row r="529">
          <cell r="D529" t="str">
            <v>888025</v>
          </cell>
        </row>
        <row r="530">
          <cell r="D530" t="str">
            <v>888025</v>
          </cell>
        </row>
        <row r="531">
          <cell r="D531" t="str">
            <v>888201</v>
          </cell>
        </row>
        <row r="532">
          <cell r="D532" t="str">
            <v>888201</v>
          </cell>
        </row>
        <row r="533">
          <cell r="D533" t="str">
            <v>888025</v>
          </cell>
        </row>
        <row r="534">
          <cell r="D534" t="str">
            <v>888003</v>
          </cell>
        </row>
        <row r="535">
          <cell r="D535" t="str">
            <v>888003</v>
          </cell>
        </row>
        <row r="536">
          <cell r="D536" t="str">
            <v>888003</v>
          </cell>
        </row>
        <row r="537">
          <cell r="D537" t="str">
            <v>888003</v>
          </cell>
        </row>
        <row r="538">
          <cell r="D538" t="str">
            <v>888003</v>
          </cell>
        </row>
        <row r="539">
          <cell r="D539" t="str">
            <v>888003</v>
          </cell>
        </row>
        <row r="540">
          <cell r="D540" t="str">
            <v>888003</v>
          </cell>
        </row>
        <row r="541">
          <cell r="D541" t="str">
            <v>888003</v>
          </cell>
        </row>
        <row r="542">
          <cell r="D542" t="str">
            <v>888003</v>
          </cell>
        </row>
        <row r="543">
          <cell r="D543" t="str">
            <v>888003</v>
          </cell>
        </row>
        <row r="544">
          <cell r="D544" t="str">
            <v>888003</v>
          </cell>
        </row>
        <row r="545">
          <cell r="D545" t="str">
            <v>888003</v>
          </cell>
        </row>
        <row r="546">
          <cell r="D546" t="str">
            <v>888003</v>
          </cell>
        </row>
        <row r="547">
          <cell r="D547" t="str">
            <v>888003</v>
          </cell>
        </row>
        <row r="548">
          <cell r="D548" t="str">
            <v>888003</v>
          </cell>
        </row>
        <row r="549">
          <cell r="D549" t="str">
            <v>888003</v>
          </cell>
        </row>
        <row r="550">
          <cell r="D550" t="str">
            <v>888003</v>
          </cell>
        </row>
        <row r="551">
          <cell r="D551" t="str">
            <v>888003</v>
          </cell>
        </row>
        <row r="552">
          <cell r="D552" t="str">
            <v>888003</v>
          </cell>
        </row>
        <row r="553">
          <cell r="D553" t="str">
            <v>888034</v>
          </cell>
        </row>
        <row r="554">
          <cell r="D554" t="str">
            <v>888034</v>
          </cell>
        </row>
        <row r="555">
          <cell r="D555" t="str">
            <v>888011</v>
          </cell>
        </row>
        <row r="556">
          <cell r="D556" t="str">
            <v>888002</v>
          </cell>
        </row>
        <row r="557">
          <cell r="D557" t="str">
            <v>888002</v>
          </cell>
        </row>
        <row r="558">
          <cell r="D558" t="str">
            <v>888009</v>
          </cell>
        </row>
        <row r="559">
          <cell r="D559" t="str">
            <v>888009</v>
          </cell>
        </row>
        <row r="560">
          <cell r="D560" t="str">
            <v>888009</v>
          </cell>
        </row>
        <row r="561">
          <cell r="D561" t="str">
            <v>888009</v>
          </cell>
        </row>
        <row r="562">
          <cell r="D562" t="str">
            <v>888009</v>
          </cell>
        </row>
        <row r="563">
          <cell r="D563" t="str">
            <v>888009</v>
          </cell>
        </row>
        <row r="564">
          <cell r="D564" t="str">
            <v>888009</v>
          </cell>
        </row>
        <row r="565">
          <cell r="D565" t="str">
            <v>888009</v>
          </cell>
        </row>
        <row r="566">
          <cell r="D566" t="str">
            <v>888009</v>
          </cell>
        </row>
        <row r="567">
          <cell r="D567" t="str">
            <v>888009</v>
          </cell>
        </row>
        <row r="568">
          <cell r="D568" t="str">
            <v>888009</v>
          </cell>
        </row>
        <row r="569">
          <cell r="D569" t="str">
            <v>888009</v>
          </cell>
        </row>
        <row r="570">
          <cell r="D570" t="str">
            <v>888009</v>
          </cell>
        </row>
        <row r="571">
          <cell r="D571" t="str">
            <v>888009</v>
          </cell>
        </row>
        <row r="572">
          <cell r="D572" t="str">
            <v>888009</v>
          </cell>
        </row>
        <row r="573">
          <cell r="D573" t="str">
            <v>888009</v>
          </cell>
        </row>
        <row r="574">
          <cell r="D574" t="str">
            <v>888009</v>
          </cell>
        </row>
        <row r="575">
          <cell r="D575" t="str">
            <v>888009</v>
          </cell>
        </row>
        <row r="576">
          <cell r="D576" t="str">
            <v>888009</v>
          </cell>
        </row>
        <row r="577">
          <cell r="D577" t="str">
            <v>888009</v>
          </cell>
        </row>
        <row r="578">
          <cell r="D578" t="str">
            <v>888009</v>
          </cell>
        </row>
        <row r="579">
          <cell r="D579" t="str">
            <v>888009</v>
          </cell>
        </row>
        <row r="580">
          <cell r="D580" t="str">
            <v>888009</v>
          </cell>
        </row>
        <row r="581">
          <cell r="D581" t="str">
            <v>888009</v>
          </cell>
        </row>
        <row r="582">
          <cell r="D582" t="str">
            <v>006019</v>
          </cell>
        </row>
        <row r="583">
          <cell r="D583" t="str">
            <v>888009</v>
          </cell>
        </row>
        <row r="584">
          <cell r="D584" t="str">
            <v>888009</v>
          </cell>
        </row>
        <row r="585">
          <cell r="D585" t="str">
            <v>888009</v>
          </cell>
        </row>
        <row r="586">
          <cell r="D586" t="str">
            <v>888009</v>
          </cell>
        </row>
        <row r="587">
          <cell r="D587" t="str">
            <v>888211</v>
          </cell>
        </row>
        <row r="588">
          <cell r="D588" t="str">
            <v>888211</v>
          </cell>
        </row>
        <row r="589">
          <cell r="D589" t="str">
            <v>888002</v>
          </cell>
        </row>
        <row r="590">
          <cell r="D590" t="str">
            <v>888037</v>
          </cell>
        </row>
        <row r="591">
          <cell r="D591" t="str">
            <v>888037</v>
          </cell>
        </row>
        <row r="592">
          <cell r="D592" t="str">
            <v>888037</v>
          </cell>
        </row>
        <row r="593">
          <cell r="D593" t="str">
            <v>888046</v>
          </cell>
        </row>
        <row r="594">
          <cell r="D594" t="str">
            <v>888053</v>
          </cell>
        </row>
        <row r="595">
          <cell r="D595" t="str">
            <v>888053</v>
          </cell>
        </row>
        <row r="596">
          <cell r="D596" t="str">
            <v>888053</v>
          </cell>
        </row>
        <row r="597">
          <cell r="D597" t="str">
            <v>888053</v>
          </cell>
        </row>
        <row r="598">
          <cell r="D598" t="str">
            <v>888053</v>
          </cell>
        </row>
        <row r="599">
          <cell r="D599" t="str">
            <v>888053</v>
          </cell>
        </row>
        <row r="600">
          <cell r="D600" t="str">
            <v>888053</v>
          </cell>
        </row>
        <row r="601">
          <cell r="D601" t="str">
            <v>888053</v>
          </cell>
        </row>
        <row r="602">
          <cell r="D602" t="str">
            <v>888053</v>
          </cell>
        </row>
        <row r="603">
          <cell r="D603" t="str">
            <v>888053</v>
          </cell>
        </row>
        <row r="604">
          <cell r="D604" t="str">
            <v>888053</v>
          </cell>
        </row>
        <row r="605">
          <cell r="D605" t="str">
            <v>888053</v>
          </cell>
        </row>
        <row r="606">
          <cell r="D606" t="str">
            <v>888053</v>
          </cell>
        </row>
        <row r="607">
          <cell r="D607" t="str">
            <v>888053</v>
          </cell>
        </row>
        <row r="608">
          <cell r="D608" t="str">
            <v>888053</v>
          </cell>
        </row>
        <row r="609">
          <cell r="D609" t="str">
            <v>888053</v>
          </cell>
        </row>
        <row r="610">
          <cell r="D610" t="str">
            <v>888053</v>
          </cell>
        </row>
        <row r="611">
          <cell r="D611" t="str">
            <v>888053</v>
          </cell>
        </row>
        <row r="612">
          <cell r="D612" t="str">
            <v>888053</v>
          </cell>
        </row>
        <row r="613">
          <cell r="D613" t="str">
            <v>888053</v>
          </cell>
        </row>
        <row r="614">
          <cell r="D614" t="str">
            <v>888053</v>
          </cell>
        </row>
        <row r="615">
          <cell r="D615" t="str">
            <v>888053</v>
          </cell>
        </row>
        <row r="616">
          <cell r="D616" t="str">
            <v>888053</v>
          </cell>
        </row>
        <row r="617">
          <cell r="D617" t="str">
            <v>888053</v>
          </cell>
        </row>
        <row r="618">
          <cell r="D618" t="str">
            <v>888053</v>
          </cell>
        </row>
        <row r="619">
          <cell r="D619" t="str">
            <v>888053</v>
          </cell>
        </row>
        <row r="620">
          <cell r="D620" t="str">
            <v>888053</v>
          </cell>
        </row>
        <row r="621">
          <cell r="D621" t="str">
            <v>888053</v>
          </cell>
        </row>
        <row r="622">
          <cell r="D622" t="str">
            <v>888053</v>
          </cell>
        </row>
        <row r="623">
          <cell r="D623" t="str">
            <v>888053</v>
          </cell>
        </row>
        <row r="624">
          <cell r="D624" t="str">
            <v>888053</v>
          </cell>
        </row>
        <row r="625">
          <cell r="D625" t="str">
            <v>888053</v>
          </cell>
        </row>
        <row r="626">
          <cell r="D626" t="str">
            <v>888053</v>
          </cell>
        </row>
        <row r="627">
          <cell r="D627" t="str">
            <v>888053</v>
          </cell>
        </row>
        <row r="628">
          <cell r="D628" t="str">
            <v>888053</v>
          </cell>
        </row>
        <row r="629">
          <cell r="D629" t="str">
            <v>888053</v>
          </cell>
        </row>
        <row r="630">
          <cell r="D630" t="str">
            <v>888053</v>
          </cell>
        </row>
        <row r="631">
          <cell r="D631" t="str">
            <v>888053</v>
          </cell>
        </row>
        <row r="632">
          <cell r="D632" t="str">
            <v>888053</v>
          </cell>
        </row>
        <row r="633">
          <cell r="D633" t="str">
            <v>888053</v>
          </cell>
        </row>
        <row r="634">
          <cell r="D634" t="str">
            <v>888053</v>
          </cell>
        </row>
        <row r="635">
          <cell r="D635" t="str">
            <v>888053</v>
          </cell>
        </row>
        <row r="636">
          <cell r="D636" t="str">
            <v>888053</v>
          </cell>
        </row>
        <row r="637">
          <cell r="D637" t="str">
            <v>888053</v>
          </cell>
        </row>
        <row r="638">
          <cell r="D638" t="str">
            <v>888053</v>
          </cell>
        </row>
        <row r="639">
          <cell r="D639" t="str">
            <v>888053</v>
          </cell>
        </row>
        <row r="640">
          <cell r="D640" t="str">
            <v>888053</v>
          </cell>
        </row>
        <row r="641">
          <cell r="D641" t="str">
            <v>888053</v>
          </cell>
        </row>
        <row r="642">
          <cell r="D642" t="str">
            <v>888053</v>
          </cell>
        </row>
        <row r="643">
          <cell r="D643" t="str">
            <v>888053</v>
          </cell>
        </row>
        <row r="644">
          <cell r="D644" t="str">
            <v>888053</v>
          </cell>
        </row>
        <row r="645">
          <cell r="D645" t="str">
            <v>888053</v>
          </cell>
        </row>
        <row r="646">
          <cell r="D646" t="str">
            <v>888015</v>
          </cell>
        </row>
        <row r="647">
          <cell r="D647" t="str">
            <v>888015</v>
          </cell>
        </row>
        <row r="648">
          <cell r="D648" t="str">
            <v>888015</v>
          </cell>
        </row>
        <row r="649">
          <cell r="D649" t="str">
            <v>888075</v>
          </cell>
        </row>
        <row r="650">
          <cell r="D650" t="str">
            <v>888075</v>
          </cell>
        </row>
        <row r="651">
          <cell r="D651" t="str">
            <v>888075</v>
          </cell>
        </row>
        <row r="652">
          <cell r="D652" t="str">
            <v>888075</v>
          </cell>
        </row>
        <row r="653">
          <cell r="D653" t="str">
            <v>888075</v>
          </cell>
        </row>
        <row r="654">
          <cell r="D654" t="str">
            <v>888075</v>
          </cell>
        </row>
        <row r="655">
          <cell r="D655" t="str">
            <v>888075</v>
          </cell>
        </row>
        <row r="656">
          <cell r="D656" t="str">
            <v>888075</v>
          </cell>
        </row>
        <row r="657">
          <cell r="D657" t="str">
            <v>888075</v>
          </cell>
        </row>
        <row r="658">
          <cell r="D658" t="str">
            <v>888075</v>
          </cell>
        </row>
        <row r="659">
          <cell r="D659" t="str">
            <v>888216</v>
          </cell>
        </row>
        <row r="660">
          <cell r="D660" t="str">
            <v>888216</v>
          </cell>
        </row>
        <row r="661">
          <cell r="D661" t="str">
            <v>888016</v>
          </cell>
        </row>
        <row r="662">
          <cell r="D662" t="str">
            <v>888016</v>
          </cell>
        </row>
        <row r="663">
          <cell r="D663" t="str">
            <v>888016</v>
          </cell>
        </row>
        <row r="664">
          <cell r="D664" t="str">
            <v>888016</v>
          </cell>
        </row>
        <row r="665">
          <cell r="D665" t="str">
            <v>888016</v>
          </cell>
        </row>
        <row r="666">
          <cell r="D666" t="str">
            <v>888016</v>
          </cell>
        </row>
        <row r="667">
          <cell r="D667" t="str">
            <v>888016</v>
          </cell>
        </row>
        <row r="668">
          <cell r="D668" t="str">
            <v>888016</v>
          </cell>
        </row>
        <row r="669">
          <cell r="D669" t="str">
            <v>888016</v>
          </cell>
        </row>
        <row r="670">
          <cell r="D670" t="str">
            <v>888016</v>
          </cell>
        </row>
        <row r="671">
          <cell r="D671" t="str">
            <v>888016</v>
          </cell>
        </row>
        <row r="672">
          <cell r="D672" t="str">
            <v>888016</v>
          </cell>
        </row>
        <row r="673">
          <cell r="D673" t="str">
            <v>888016</v>
          </cell>
        </row>
        <row r="674">
          <cell r="D674" t="str">
            <v>888016</v>
          </cell>
        </row>
        <row r="675">
          <cell r="D675" t="str">
            <v>888217</v>
          </cell>
        </row>
        <row r="676">
          <cell r="D676" t="str">
            <v>888217</v>
          </cell>
        </row>
        <row r="677">
          <cell r="D677" t="str">
            <v>888222</v>
          </cell>
        </row>
        <row r="678">
          <cell r="D678" t="str">
            <v>888222</v>
          </cell>
        </row>
        <row r="679">
          <cell r="D679" t="str">
            <v>888223</v>
          </cell>
        </row>
        <row r="680">
          <cell r="D680" t="str">
            <v>888223</v>
          </cell>
        </row>
        <row r="681">
          <cell r="D681" t="str">
            <v>888002</v>
          </cell>
        </row>
        <row r="682">
          <cell r="D682" t="str">
            <v>888232</v>
          </cell>
        </row>
        <row r="683">
          <cell r="D683" t="str">
            <v>888232</v>
          </cell>
        </row>
        <row r="684">
          <cell r="D684" t="str">
            <v>888017</v>
          </cell>
        </row>
        <row r="685">
          <cell r="D685" t="str">
            <v>888234</v>
          </cell>
        </row>
        <row r="686">
          <cell r="D686" t="str">
            <v>888234</v>
          </cell>
        </row>
        <row r="687">
          <cell r="D687" t="str">
            <v>888236</v>
          </cell>
        </row>
        <row r="688">
          <cell r="D688" t="str">
            <v>888236</v>
          </cell>
        </row>
        <row r="689">
          <cell r="D689" t="str">
            <v>888242</v>
          </cell>
        </row>
        <row r="690">
          <cell r="D690" t="str">
            <v>888242</v>
          </cell>
        </row>
        <row r="691">
          <cell r="D691" t="str">
            <v>888242</v>
          </cell>
        </row>
        <row r="692">
          <cell r="D692" t="str">
            <v>888242</v>
          </cell>
        </row>
        <row r="693">
          <cell r="D693" t="str">
            <v>888386</v>
          </cell>
        </row>
        <row r="694">
          <cell r="D694" t="str">
            <v>888386</v>
          </cell>
        </row>
        <row r="695">
          <cell r="D695" t="str">
            <v>888404</v>
          </cell>
        </row>
        <row r="696">
          <cell r="D696" t="str">
            <v>888404</v>
          </cell>
        </row>
        <row r="697">
          <cell r="D697" t="str">
            <v>888062</v>
          </cell>
        </row>
        <row r="698">
          <cell r="D698" t="str">
            <v>888062</v>
          </cell>
        </row>
        <row r="699">
          <cell r="D699" t="str">
            <v>888248</v>
          </cell>
        </row>
        <row r="700">
          <cell r="D700" t="str">
            <v>888248</v>
          </cell>
        </row>
        <row r="701">
          <cell r="D701" t="str">
            <v>888245</v>
          </cell>
        </row>
        <row r="702">
          <cell r="D702" t="str">
            <v>888245</v>
          </cell>
        </row>
        <row r="703">
          <cell r="D703" t="str">
            <v>888110</v>
          </cell>
        </row>
        <row r="704">
          <cell r="D704" t="str">
            <v>888110</v>
          </cell>
        </row>
        <row r="705">
          <cell r="D705" t="str">
            <v>888250</v>
          </cell>
        </row>
        <row r="706">
          <cell r="D706" t="str">
            <v>888250</v>
          </cell>
        </row>
        <row r="707">
          <cell r="D707" t="str">
            <v>888251</v>
          </cell>
        </row>
        <row r="708">
          <cell r="D708" t="str">
            <v>888251</v>
          </cell>
        </row>
        <row r="709">
          <cell r="D709" t="str">
            <v>888251</v>
          </cell>
        </row>
        <row r="710">
          <cell r="D710" t="str">
            <v>888251</v>
          </cell>
        </row>
        <row r="711">
          <cell r="D711" t="str">
            <v>888256</v>
          </cell>
        </row>
        <row r="712">
          <cell r="D712" t="str">
            <v>888002</v>
          </cell>
        </row>
        <row r="713">
          <cell r="D713" t="str">
            <v>888045</v>
          </cell>
        </row>
        <row r="714">
          <cell r="D714" t="str">
            <v>888045</v>
          </cell>
        </row>
        <row r="715">
          <cell r="D715" t="str">
            <v>888045</v>
          </cell>
        </row>
        <row r="716">
          <cell r="D716" t="str">
            <v>888045</v>
          </cell>
        </row>
        <row r="717">
          <cell r="D717" t="str">
            <v>888045</v>
          </cell>
        </row>
        <row r="718">
          <cell r="D718" t="str">
            <v>888045</v>
          </cell>
        </row>
        <row r="719">
          <cell r="D719" t="str">
            <v>888045</v>
          </cell>
        </row>
        <row r="720">
          <cell r="D720" t="str">
            <v>888045</v>
          </cell>
        </row>
        <row r="721">
          <cell r="D721" t="str">
            <v>888256</v>
          </cell>
        </row>
        <row r="722">
          <cell r="D722" t="str">
            <v>888049</v>
          </cell>
        </row>
        <row r="723">
          <cell r="D723" t="str">
            <v>888049</v>
          </cell>
        </row>
        <row r="724">
          <cell r="D724" t="str">
            <v>888261</v>
          </cell>
        </row>
        <row r="725">
          <cell r="D725" t="str">
            <v>888261</v>
          </cell>
        </row>
        <row r="726">
          <cell r="D726" t="str">
            <v>888048</v>
          </cell>
        </row>
        <row r="727">
          <cell r="D727" t="str">
            <v>888264</v>
          </cell>
        </row>
        <row r="728">
          <cell r="D728" t="str">
            <v>888264</v>
          </cell>
        </row>
        <row r="729">
          <cell r="D729" t="str">
            <v>888267</v>
          </cell>
        </row>
        <row r="730">
          <cell r="D730" t="str">
            <v>888267</v>
          </cell>
        </row>
        <row r="731">
          <cell r="D731" t="str">
            <v>888269</v>
          </cell>
        </row>
        <row r="732">
          <cell r="D732" t="str">
            <v>888269</v>
          </cell>
        </row>
        <row r="733">
          <cell r="D733" t="str">
            <v>888455</v>
          </cell>
        </row>
        <row r="734">
          <cell r="D734" t="str">
            <v>888274</v>
          </cell>
        </row>
        <row r="735">
          <cell r="D735" t="str">
            <v>888274</v>
          </cell>
        </row>
        <row r="736">
          <cell r="D736" t="str">
            <v>888057</v>
          </cell>
        </row>
        <row r="737">
          <cell r="D737" t="str">
            <v>888057</v>
          </cell>
        </row>
        <row r="738">
          <cell r="D738" t="str">
            <v>888057</v>
          </cell>
        </row>
        <row r="739">
          <cell r="D739" t="str">
            <v>888057</v>
          </cell>
        </row>
        <row r="740">
          <cell r="D740" t="str">
            <v>888057</v>
          </cell>
        </row>
        <row r="741">
          <cell r="D741" t="str">
            <v>888057</v>
          </cell>
        </row>
        <row r="742">
          <cell r="D742" t="str">
            <v>888057</v>
          </cell>
        </row>
        <row r="743">
          <cell r="D743" t="str">
            <v>888057</v>
          </cell>
        </row>
        <row r="744">
          <cell r="D744" t="str">
            <v>888057</v>
          </cell>
        </row>
        <row r="745">
          <cell r="D745" t="str">
            <v>888057</v>
          </cell>
        </row>
        <row r="746">
          <cell r="D746" t="str">
            <v>888057</v>
          </cell>
        </row>
        <row r="747">
          <cell r="D747" t="str">
            <v>888057</v>
          </cell>
        </row>
        <row r="748">
          <cell r="D748" t="str">
            <v>888057</v>
          </cell>
        </row>
        <row r="749">
          <cell r="D749" t="str">
            <v>888057</v>
          </cell>
        </row>
        <row r="750">
          <cell r="D750" t="str">
            <v>888057</v>
          </cell>
        </row>
        <row r="751">
          <cell r="D751" t="str">
            <v>888057</v>
          </cell>
        </row>
        <row r="752">
          <cell r="D752" t="str">
            <v>888057</v>
          </cell>
        </row>
        <row r="753">
          <cell r="D753" t="str">
            <v>888057</v>
          </cell>
        </row>
        <row r="754">
          <cell r="D754" t="str">
            <v>888057</v>
          </cell>
        </row>
        <row r="755">
          <cell r="D755" t="str">
            <v>888057</v>
          </cell>
        </row>
        <row r="756">
          <cell r="D756" t="str">
            <v>888251</v>
          </cell>
        </row>
        <row r="757">
          <cell r="D757" t="str">
            <v>888278</v>
          </cell>
        </row>
        <row r="758">
          <cell r="D758" t="str">
            <v>888278</v>
          </cell>
        </row>
        <row r="759">
          <cell r="D759" t="str">
            <v>888018</v>
          </cell>
        </row>
        <row r="760">
          <cell r="D760" t="str">
            <v>888018</v>
          </cell>
        </row>
        <row r="761">
          <cell r="D761" t="str">
            <v>888018</v>
          </cell>
        </row>
        <row r="762">
          <cell r="D762" t="str">
            <v>888018</v>
          </cell>
        </row>
        <row r="763">
          <cell r="D763" t="str">
            <v>888018</v>
          </cell>
        </row>
        <row r="764">
          <cell r="D764" t="str">
            <v>888046</v>
          </cell>
        </row>
        <row r="765">
          <cell r="D765" t="str">
            <v>888002</v>
          </cell>
        </row>
        <row r="766">
          <cell r="D766" t="str">
            <v>888020</v>
          </cell>
        </row>
        <row r="767">
          <cell r="D767" t="str">
            <v>888020</v>
          </cell>
        </row>
        <row r="768">
          <cell r="D768" t="str">
            <v>888020</v>
          </cell>
        </row>
        <row r="769">
          <cell r="D769" t="str">
            <v>888020</v>
          </cell>
        </row>
        <row r="770">
          <cell r="D770" t="str">
            <v>888020</v>
          </cell>
        </row>
        <row r="771">
          <cell r="D771" t="str">
            <v>888282</v>
          </cell>
        </row>
        <row r="772">
          <cell r="D772" t="str">
            <v>888420</v>
          </cell>
        </row>
        <row r="773">
          <cell r="D773" t="str">
            <v>888420</v>
          </cell>
        </row>
        <row r="774">
          <cell r="D774" t="str">
            <v>888288</v>
          </cell>
        </row>
        <row r="775">
          <cell r="D775" t="str">
            <v>888288</v>
          </cell>
        </row>
        <row r="776">
          <cell r="D776" t="str">
            <v>888282</v>
          </cell>
        </row>
        <row r="777">
          <cell r="D777" t="str">
            <v>888160</v>
          </cell>
        </row>
        <row r="778">
          <cell r="D778" t="str">
            <v>888002</v>
          </cell>
        </row>
        <row r="779">
          <cell r="D779" t="str">
            <v>888289</v>
          </cell>
        </row>
        <row r="780">
          <cell r="D780" t="str">
            <v>888289</v>
          </cell>
        </row>
        <row r="781">
          <cell r="D781" t="str">
            <v>888054</v>
          </cell>
        </row>
        <row r="782">
          <cell r="D782" t="str">
            <v>888054</v>
          </cell>
        </row>
        <row r="783">
          <cell r="D783" t="str">
            <v>888054</v>
          </cell>
        </row>
        <row r="784">
          <cell r="D784" t="str">
            <v>888054</v>
          </cell>
        </row>
        <row r="785">
          <cell r="D785" t="str">
            <v>888054</v>
          </cell>
        </row>
        <row r="786">
          <cell r="D786" t="str">
            <v>888054</v>
          </cell>
        </row>
        <row r="787">
          <cell r="D787" t="str">
            <v>888054</v>
          </cell>
        </row>
        <row r="788">
          <cell r="D788" t="str">
            <v>888054</v>
          </cell>
        </row>
        <row r="789">
          <cell r="D789" t="str">
            <v>888054</v>
          </cell>
        </row>
        <row r="790">
          <cell r="D790" t="str">
            <v>888054</v>
          </cell>
        </row>
        <row r="791">
          <cell r="D791" t="str">
            <v>888054</v>
          </cell>
        </row>
        <row r="792">
          <cell r="D792" t="str">
            <v>888054</v>
          </cell>
        </row>
        <row r="793">
          <cell r="D793" t="str">
            <v>888054</v>
          </cell>
        </row>
        <row r="794">
          <cell r="D794" t="str">
            <v>888054</v>
          </cell>
        </row>
        <row r="795">
          <cell r="D795" t="str">
            <v>888054</v>
          </cell>
        </row>
        <row r="796">
          <cell r="D796" t="str">
            <v>888054</v>
          </cell>
        </row>
        <row r="797">
          <cell r="D797" t="str">
            <v>888054</v>
          </cell>
        </row>
        <row r="798">
          <cell r="D798" t="str">
            <v>888054</v>
          </cell>
        </row>
        <row r="799">
          <cell r="D799" t="str">
            <v>888054</v>
          </cell>
        </row>
        <row r="800">
          <cell r="D800" t="str">
            <v>888054</v>
          </cell>
        </row>
        <row r="801">
          <cell r="D801" t="str">
            <v>888054</v>
          </cell>
        </row>
        <row r="802">
          <cell r="D802" t="str">
            <v>888054</v>
          </cell>
        </row>
        <row r="803">
          <cell r="D803" t="str">
            <v>888054</v>
          </cell>
        </row>
        <row r="804">
          <cell r="D804" t="str">
            <v>888054</v>
          </cell>
        </row>
        <row r="805">
          <cell r="D805" t="str">
            <v>888054</v>
          </cell>
        </row>
        <row r="806">
          <cell r="D806" t="str">
            <v>888054</v>
          </cell>
        </row>
        <row r="807">
          <cell r="D807" t="str">
            <v>888054</v>
          </cell>
        </row>
        <row r="808">
          <cell r="D808" t="str">
            <v>888054</v>
          </cell>
        </row>
        <row r="809">
          <cell r="D809" t="str">
            <v>888054</v>
          </cell>
        </row>
        <row r="810">
          <cell r="D810" t="str">
            <v>888054</v>
          </cell>
        </row>
        <row r="811">
          <cell r="D811" t="str">
            <v>888054</v>
          </cell>
        </row>
        <row r="812">
          <cell r="D812" t="str">
            <v>888054</v>
          </cell>
        </row>
        <row r="813">
          <cell r="D813" t="str">
            <v>888054</v>
          </cell>
        </row>
        <row r="814">
          <cell r="D814" t="str">
            <v>888054</v>
          </cell>
        </row>
        <row r="815">
          <cell r="D815" t="str">
            <v>888054</v>
          </cell>
        </row>
        <row r="816">
          <cell r="D816" t="str">
            <v>888054</v>
          </cell>
        </row>
        <row r="817">
          <cell r="D817" t="str">
            <v>888054</v>
          </cell>
        </row>
        <row r="818">
          <cell r="D818" t="str">
            <v>888054</v>
          </cell>
        </row>
        <row r="819">
          <cell r="D819" t="str">
            <v>888054</v>
          </cell>
        </row>
        <row r="820">
          <cell r="D820" t="str">
            <v>888054</v>
          </cell>
        </row>
        <row r="821">
          <cell r="D821" t="str">
            <v>888054</v>
          </cell>
        </row>
        <row r="822">
          <cell r="D822" t="str">
            <v>888054</v>
          </cell>
        </row>
        <row r="823">
          <cell r="D823" t="str">
            <v>888054</v>
          </cell>
        </row>
        <row r="824">
          <cell r="D824" t="str">
            <v>888054</v>
          </cell>
        </row>
        <row r="825">
          <cell r="D825" t="str">
            <v>888054</v>
          </cell>
        </row>
        <row r="826">
          <cell r="D826" t="str">
            <v>888054</v>
          </cell>
        </row>
        <row r="827">
          <cell r="D827" t="str">
            <v>888054</v>
          </cell>
        </row>
        <row r="828">
          <cell r="D828" t="str">
            <v>888054</v>
          </cell>
        </row>
        <row r="829">
          <cell r="D829" t="str">
            <v>888054</v>
          </cell>
        </row>
        <row r="830">
          <cell r="D830" t="str">
            <v>888054</v>
          </cell>
        </row>
        <row r="831">
          <cell r="D831" t="str">
            <v>888054</v>
          </cell>
        </row>
        <row r="832">
          <cell r="D832" t="str">
            <v>888054</v>
          </cell>
        </row>
        <row r="833">
          <cell r="D833" t="str">
            <v>888054</v>
          </cell>
        </row>
        <row r="834">
          <cell r="D834" t="str">
            <v>888054</v>
          </cell>
        </row>
        <row r="835">
          <cell r="D835" t="str">
            <v>888054</v>
          </cell>
        </row>
        <row r="836">
          <cell r="D836" t="str">
            <v>888054</v>
          </cell>
        </row>
        <row r="837">
          <cell r="D837" t="str">
            <v>888054</v>
          </cell>
        </row>
        <row r="838">
          <cell r="D838" t="str">
            <v>888054</v>
          </cell>
        </row>
        <row r="839">
          <cell r="D839" t="str">
            <v>888054</v>
          </cell>
        </row>
        <row r="840">
          <cell r="D840" t="str">
            <v>888054</v>
          </cell>
        </row>
        <row r="841">
          <cell r="D841" t="str">
            <v>888054</v>
          </cell>
        </row>
        <row r="842">
          <cell r="D842" t="str">
            <v>888054</v>
          </cell>
        </row>
        <row r="843">
          <cell r="D843" t="str">
            <v>888054</v>
          </cell>
        </row>
        <row r="844">
          <cell r="D844" t="str">
            <v>888054</v>
          </cell>
        </row>
        <row r="845">
          <cell r="D845" t="str">
            <v>888054</v>
          </cell>
        </row>
        <row r="846">
          <cell r="D846" t="str">
            <v>888054</v>
          </cell>
        </row>
        <row r="847">
          <cell r="D847" t="str">
            <v>888054</v>
          </cell>
        </row>
        <row r="848">
          <cell r="D848" t="str">
            <v>888054</v>
          </cell>
        </row>
        <row r="849">
          <cell r="D849" t="str">
            <v>888226</v>
          </cell>
        </row>
        <row r="850">
          <cell r="D850" t="str">
            <v>888226</v>
          </cell>
        </row>
        <row r="851">
          <cell r="D851" t="str">
            <v>888008</v>
          </cell>
        </row>
        <row r="852">
          <cell r="D852" t="str">
            <v>888008</v>
          </cell>
        </row>
        <row r="853">
          <cell r="D853" t="str">
            <v>888008</v>
          </cell>
        </row>
        <row r="854">
          <cell r="D854" t="str">
            <v>888292</v>
          </cell>
        </row>
        <row r="855">
          <cell r="D855" t="str">
            <v>888292</v>
          </cell>
        </row>
        <row r="856">
          <cell r="D856" t="str">
            <v>888210</v>
          </cell>
        </row>
        <row r="857">
          <cell r="D857" t="str">
            <v>888008</v>
          </cell>
        </row>
        <row r="858">
          <cell r="D858" t="str">
            <v>888210</v>
          </cell>
        </row>
        <row r="859">
          <cell r="D859" t="str">
            <v>888008</v>
          </cell>
        </row>
        <row r="860">
          <cell r="D860" t="str">
            <v>888008</v>
          </cell>
        </row>
        <row r="861">
          <cell r="D861" t="str">
            <v>888046</v>
          </cell>
        </row>
        <row r="862">
          <cell r="D862" t="str">
            <v>888293</v>
          </cell>
        </row>
        <row r="863">
          <cell r="D863" t="str">
            <v>888293</v>
          </cell>
        </row>
        <row r="864">
          <cell r="D864" t="str">
            <v>888294</v>
          </cell>
        </row>
        <row r="865">
          <cell r="D865" t="str">
            <v>888294</v>
          </cell>
        </row>
        <row r="866">
          <cell r="D866" t="str">
            <v>888297</v>
          </cell>
        </row>
        <row r="867">
          <cell r="D867" t="str">
            <v>888297</v>
          </cell>
        </row>
        <row r="868">
          <cell r="D868" t="str">
            <v>888002</v>
          </cell>
        </row>
        <row r="869">
          <cell r="D869" t="str">
            <v>888302</v>
          </cell>
        </row>
        <row r="870">
          <cell r="D870" t="str">
            <v>888302</v>
          </cell>
        </row>
        <row r="871">
          <cell r="D871" t="str">
            <v>888304</v>
          </cell>
        </row>
        <row r="872">
          <cell r="D872" t="str">
            <v>888008</v>
          </cell>
        </row>
        <row r="873">
          <cell r="D873" t="str">
            <v>888013</v>
          </cell>
        </row>
        <row r="874">
          <cell r="D874" t="str">
            <v>888013</v>
          </cell>
        </row>
        <row r="875">
          <cell r="D875" t="str">
            <v>888013</v>
          </cell>
        </row>
        <row r="876">
          <cell r="D876" t="str">
            <v>888013</v>
          </cell>
        </row>
        <row r="877">
          <cell r="D877" t="str">
            <v>888013</v>
          </cell>
        </row>
        <row r="878">
          <cell r="D878" t="str">
            <v>888013</v>
          </cell>
        </row>
        <row r="879">
          <cell r="D879" t="str">
            <v>888013</v>
          </cell>
        </row>
        <row r="880">
          <cell r="D880" t="str">
            <v>888088</v>
          </cell>
        </row>
        <row r="881">
          <cell r="D881" t="str">
            <v>888013</v>
          </cell>
        </row>
        <row r="882">
          <cell r="D882" t="str">
            <v>888013</v>
          </cell>
        </row>
        <row r="883">
          <cell r="D883" t="str">
            <v>888013</v>
          </cell>
        </row>
        <row r="884">
          <cell r="D884" t="str">
            <v>888013</v>
          </cell>
        </row>
        <row r="885">
          <cell r="D885" t="str">
            <v>888013</v>
          </cell>
        </row>
        <row r="886">
          <cell r="D886" t="str">
            <v>888013</v>
          </cell>
        </row>
        <row r="887">
          <cell r="D887" t="str">
            <v>888013</v>
          </cell>
        </row>
        <row r="888">
          <cell r="D888" t="str">
            <v>888013</v>
          </cell>
        </row>
        <row r="889">
          <cell r="D889" t="str">
            <v>888013</v>
          </cell>
        </row>
        <row r="890">
          <cell r="D890" t="str">
            <v>888013</v>
          </cell>
        </row>
        <row r="891">
          <cell r="D891" t="str">
            <v>888035</v>
          </cell>
        </row>
        <row r="892">
          <cell r="D892" t="str">
            <v>888035</v>
          </cell>
        </row>
        <row r="893">
          <cell r="D893" t="str">
            <v>888308</v>
          </cell>
        </row>
        <row r="894">
          <cell r="D894" t="str">
            <v>888308</v>
          </cell>
        </row>
        <row r="895">
          <cell r="D895" t="str">
            <v>888309</v>
          </cell>
        </row>
        <row r="896">
          <cell r="D896" t="str">
            <v>888309</v>
          </cell>
        </row>
        <row r="897">
          <cell r="D897" t="str">
            <v>888309</v>
          </cell>
        </row>
        <row r="898">
          <cell r="D898" t="str">
            <v>888055</v>
          </cell>
        </row>
        <row r="899">
          <cell r="D899" t="str">
            <v>888055</v>
          </cell>
        </row>
        <row r="900">
          <cell r="D900" t="str">
            <v>888055</v>
          </cell>
        </row>
        <row r="901">
          <cell r="D901" t="str">
            <v>888055</v>
          </cell>
        </row>
        <row r="902">
          <cell r="D902" t="str">
            <v>888055</v>
          </cell>
        </row>
        <row r="903">
          <cell r="D903" t="str">
            <v>888055</v>
          </cell>
        </row>
        <row r="904">
          <cell r="D904" t="str">
            <v>888055</v>
          </cell>
        </row>
        <row r="905">
          <cell r="D905" t="str">
            <v>888055</v>
          </cell>
        </row>
        <row r="906">
          <cell r="D906" t="str">
            <v>888055</v>
          </cell>
        </row>
        <row r="907">
          <cell r="D907" t="str">
            <v>888022</v>
          </cell>
        </row>
        <row r="908">
          <cell r="D908" t="str">
            <v>888022</v>
          </cell>
        </row>
        <row r="909">
          <cell r="D909" t="str">
            <v>888022</v>
          </cell>
        </row>
        <row r="910">
          <cell r="D910" t="str">
            <v>888022</v>
          </cell>
        </row>
        <row r="911">
          <cell r="D911" t="str">
            <v>888022</v>
          </cell>
        </row>
        <row r="912">
          <cell r="D912" t="str">
            <v>888022</v>
          </cell>
        </row>
        <row r="913">
          <cell r="D913" t="str">
            <v>888022</v>
          </cell>
        </row>
        <row r="914">
          <cell r="D914" t="str">
            <v>888022</v>
          </cell>
        </row>
        <row r="915">
          <cell r="D915" t="str">
            <v>888022</v>
          </cell>
        </row>
        <row r="916">
          <cell r="D916" t="str">
            <v>888022</v>
          </cell>
        </row>
        <row r="917">
          <cell r="D917" t="str">
            <v>888022</v>
          </cell>
        </row>
        <row r="918">
          <cell r="D918" t="str">
            <v>888022</v>
          </cell>
        </row>
        <row r="919">
          <cell r="D919" t="str">
            <v>888022</v>
          </cell>
        </row>
        <row r="920">
          <cell r="D920" t="str">
            <v>888022</v>
          </cell>
        </row>
        <row r="921">
          <cell r="D921" t="str">
            <v>888022</v>
          </cell>
        </row>
        <row r="922">
          <cell r="D922" t="str">
            <v>888022</v>
          </cell>
        </row>
        <row r="923">
          <cell r="D923" t="str">
            <v>888022</v>
          </cell>
        </row>
        <row r="924">
          <cell r="D924" t="str">
            <v>888022</v>
          </cell>
        </row>
        <row r="925">
          <cell r="D925" t="str">
            <v>888022</v>
          </cell>
        </row>
        <row r="926">
          <cell r="D926" t="str">
            <v>888022</v>
          </cell>
        </row>
        <row r="927">
          <cell r="D927" t="str">
            <v>888022</v>
          </cell>
        </row>
        <row r="928">
          <cell r="D928" t="str">
            <v>888022</v>
          </cell>
        </row>
        <row r="929">
          <cell r="D929" t="str">
            <v>888022</v>
          </cell>
        </row>
        <row r="930">
          <cell r="D930" t="str">
            <v>888022</v>
          </cell>
        </row>
        <row r="931">
          <cell r="D931" t="str">
            <v>888022</v>
          </cell>
        </row>
        <row r="932">
          <cell r="D932" t="str">
            <v>888022</v>
          </cell>
        </row>
        <row r="933">
          <cell r="D933" t="str">
            <v>888022</v>
          </cell>
        </row>
        <row r="934">
          <cell r="D934" t="str">
            <v>888022</v>
          </cell>
        </row>
        <row r="935">
          <cell r="D935" t="str">
            <v>888022</v>
          </cell>
        </row>
        <row r="936">
          <cell r="D936" t="str">
            <v>888022</v>
          </cell>
        </row>
        <row r="937">
          <cell r="D937" t="str">
            <v>888022</v>
          </cell>
        </row>
        <row r="938">
          <cell r="D938" t="str">
            <v>888022</v>
          </cell>
        </row>
        <row r="939">
          <cell r="D939" t="str">
            <v>888022</v>
          </cell>
        </row>
        <row r="940">
          <cell r="D940" t="str">
            <v>888022</v>
          </cell>
        </row>
        <row r="941">
          <cell r="D941" t="str">
            <v>888022</v>
          </cell>
        </row>
        <row r="942">
          <cell r="D942" t="str">
            <v>888022</v>
          </cell>
        </row>
        <row r="943">
          <cell r="D943" t="str">
            <v>888022</v>
          </cell>
        </row>
        <row r="944">
          <cell r="D944" t="str">
            <v>888022</v>
          </cell>
        </row>
        <row r="945">
          <cell r="D945" t="str">
            <v>888022</v>
          </cell>
        </row>
        <row r="946">
          <cell r="D946" t="str">
            <v>888022</v>
          </cell>
        </row>
        <row r="947">
          <cell r="D947" t="str">
            <v>888022</v>
          </cell>
        </row>
        <row r="948">
          <cell r="D948" t="str">
            <v>888022</v>
          </cell>
        </row>
        <row r="949">
          <cell r="D949" t="str">
            <v>888022</v>
          </cell>
        </row>
        <row r="950">
          <cell r="D950" t="str">
            <v>888022</v>
          </cell>
        </row>
        <row r="951">
          <cell r="D951" t="str">
            <v>888022</v>
          </cell>
        </row>
        <row r="952">
          <cell r="D952" t="str">
            <v>888022</v>
          </cell>
        </row>
        <row r="953">
          <cell r="D953" t="str">
            <v>888311</v>
          </cell>
        </row>
        <row r="954">
          <cell r="D954" t="str">
            <v>888311</v>
          </cell>
        </row>
        <row r="955">
          <cell r="D955" t="str">
            <v>888313</v>
          </cell>
        </row>
        <row r="956">
          <cell r="D956" t="str">
            <v>888313</v>
          </cell>
        </row>
        <row r="957">
          <cell r="D957" t="str">
            <v>888312</v>
          </cell>
        </row>
        <row r="958">
          <cell r="D958" t="str">
            <v>888312</v>
          </cell>
        </row>
        <row r="959">
          <cell r="D959" t="str">
            <v>888046</v>
          </cell>
        </row>
        <row r="960">
          <cell r="D960" t="str">
            <v>888046</v>
          </cell>
        </row>
        <row r="961">
          <cell r="D961" t="str">
            <v>888046</v>
          </cell>
        </row>
        <row r="962">
          <cell r="D962" t="str">
            <v>888046</v>
          </cell>
        </row>
        <row r="963">
          <cell r="D963" t="str">
            <v>888046</v>
          </cell>
        </row>
        <row r="964">
          <cell r="D964" t="str">
            <v>888046</v>
          </cell>
        </row>
        <row r="965">
          <cell r="D965" t="str">
            <v>888046</v>
          </cell>
        </row>
        <row r="966">
          <cell r="D966" t="str">
            <v>888046</v>
          </cell>
        </row>
        <row r="967">
          <cell r="D967" t="str">
            <v>888002</v>
          </cell>
        </row>
        <row r="968">
          <cell r="D968" t="str">
            <v>888318</v>
          </cell>
        </row>
        <row r="969">
          <cell r="D969" t="str">
            <v>888318</v>
          </cell>
        </row>
        <row r="970">
          <cell r="D970" t="str">
            <v>888018</v>
          </cell>
        </row>
        <row r="971">
          <cell r="D971" t="str">
            <v>888321</v>
          </cell>
        </row>
        <row r="972">
          <cell r="D972" t="str">
            <v>888321</v>
          </cell>
        </row>
        <row r="973">
          <cell r="D973" t="str">
            <v>888022</v>
          </cell>
        </row>
        <row r="974">
          <cell r="D974" t="str">
            <v>888323</v>
          </cell>
        </row>
        <row r="975">
          <cell r="D975" t="str">
            <v>888323</v>
          </cell>
        </row>
        <row r="976">
          <cell r="D976" t="str">
            <v>888329</v>
          </cell>
        </row>
        <row r="977">
          <cell r="D977" t="str">
            <v>888329</v>
          </cell>
        </row>
        <row r="978">
          <cell r="D978" t="str">
            <v>888334</v>
          </cell>
        </row>
        <row r="979">
          <cell r="D979" t="str">
            <v>888334</v>
          </cell>
        </row>
        <row r="980">
          <cell r="D980" t="str">
            <v>888039</v>
          </cell>
        </row>
        <row r="981">
          <cell r="D981" t="str">
            <v>888033</v>
          </cell>
        </row>
        <row r="982">
          <cell r="D982" t="str">
            <v>888013</v>
          </cell>
        </row>
        <row r="983">
          <cell r="D983" t="str">
            <v>888340</v>
          </cell>
        </row>
        <row r="984">
          <cell r="D984" t="str">
            <v>888340</v>
          </cell>
        </row>
        <row r="985">
          <cell r="D985" t="str">
            <v>888343</v>
          </cell>
        </row>
        <row r="986">
          <cell r="D986" t="str">
            <v>888343</v>
          </cell>
        </row>
        <row r="987">
          <cell r="D987" t="str">
            <v>888351</v>
          </cell>
        </row>
        <row r="988">
          <cell r="D988" t="str">
            <v>888002</v>
          </cell>
        </row>
        <row r="989">
          <cell r="D989" t="str">
            <v>888002</v>
          </cell>
        </row>
        <row r="990">
          <cell r="D990" t="str">
            <v>888002</v>
          </cell>
        </row>
        <row r="991">
          <cell r="D991" t="str">
            <v>888353</v>
          </cell>
        </row>
        <row r="992">
          <cell r="D992" t="str">
            <v>888353</v>
          </cell>
        </row>
        <row r="993">
          <cell r="D993" t="str">
            <v>888001</v>
          </cell>
        </row>
        <row r="994">
          <cell r="D994" t="str">
            <v>888001</v>
          </cell>
        </row>
        <row r="995">
          <cell r="D995" t="str">
            <v>888001</v>
          </cell>
        </row>
        <row r="996">
          <cell r="D996" t="str">
            <v>888001</v>
          </cell>
        </row>
        <row r="997">
          <cell r="D997" t="str">
            <v>888001</v>
          </cell>
        </row>
        <row r="998">
          <cell r="D998" t="str">
            <v>888001</v>
          </cell>
        </row>
        <row r="999">
          <cell r="D999" t="str">
            <v>888001</v>
          </cell>
        </row>
        <row r="1000">
          <cell r="D1000" t="str">
            <v>888001</v>
          </cell>
        </row>
        <row r="1001">
          <cell r="D1001" t="str">
            <v>888001</v>
          </cell>
        </row>
        <row r="1002">
          <cell r="D1002" t="str">
            <v>888001</v>
          </cell>
        </row>
        <row r="1003">
          <cell r="D1003" t="str">
            <v>888001</v>
          </cell>
        </row>
        <row r="1004">
          <cell r="D1004" t="str">
            <v>888001</v>
          </cell>
        </row>
        <row r="1005">
          <cell r="D1005" t="str">
            <v>888001</v>
          </cell>
        </row>
        <row r="1006">
          <cell r="D1006" t="str">
            <v>888001</v>
          </cell>
        </row>
        <row r="1007">
          <cell r="D1007" t="str">
            <v>888001</v>
          </cell>
        </row>
        <row r="1008">
          <cell r="D1008" t="str">
            <v>888001</v>
          </cell>
        </row>
        <row r="1009">
          <cell r="D1009" t="str">
            <v>888001</v>
          </cell>
        </row>
        <row r="1010">
          <cell r="D1010" t="str">
            <v>888075</v>
          </cell>
        </row>
        <row r="1011">
          <cell r="D1011" t="str">
            <v>888356</v>
          </cell>
        </row>
        <row r="1012">
          <cell r="D1012" t="str">
            <v>888356</v>
          </cell>
        </row>
        <row r="1013">
          <cell r="D1013" t="str">
            <v>888008</v>
          </cell>
        </row>
        <row r="1014">
          <cell r="D1014" t="str">
            <v>888008</v>
          </cell>
        </row>
        <row r="1015">
          <cell r="D1015" t="str">
            <v>888008</v>
          </cell>
        </row>
        <row r="1016">
          <cell r="D1016" t="str">
            <v>888008</v>
          </cell>
        </row>
        <row r="1017">
          <cell r="D1017" t="str">
            <v>888008</v>
          </cell>
        </row>
        <row r="1018">
          <cell r="D1018" t="str">
            <v>888008</v>
          </cell>
        </row>
        <row r="1019">
          <cell r="D1019" t="str">
            <v>888008</v>
          </cell>
        </row>
        <row r="1020">
          <cell r="D1020" t="str">
            <v>888008</v>
          </cell>
        </row>
        <row r="1021">
          <cell r="D1021" t="str">
            <v>888008</v>
          </cell>
        </row>
        <row r="1022">
          <cell r="D1022" t="str">
            <v>888008</v>
          </cell>
        </row>
        <row r="1023">
          <cell r="D1023" t="str">
            <v>888008</v>
          </cell>
        </row>
        <row r="1024">
          <cell r="D1024" t="str">
            <v>888008</v>
          </cell>
        </row>
        <row r="1025">
          <cell r="D1025" t="str">
            <v>888008</v>
          </cell>
        </row>
        <row r="1026">
          <cell r="D1026" t="str">
            <v>888008</v>
          </cell>
        </row>
        <row r="1027">
          <cell r="D1027" t="str">
            <v>888008</v>
          </cell>
        </row>
        <row r="1028">
          <cell r="D1028" t="str">
            <v>888008</v>
          </cell>
        </row>
        <row r="1029">
          <cell r="D1029" t="str">
            <v>888008</v>
          </cell>
        </row>
        <row r="1030">
          <cell r="D1030" t="str">
            <v>888008</v>
          </cell>
        </row>
        <row r="1031">
          <cell r="D1031" t="str">
            <v>888008</v>
          </cell>
        </row>
        <row r="1032">
          <cell r="D1032" t="str">
            <v>888008</v>
          </cell>
        </row>
        <row r="1033">
          <cell r="D1033" t="str">
            <v>888008</v>
          </cell>
        </row>
        <row r="1034">
          <cell r="D1034" t="str">
            <v>888008</v>
          </cell>
        </row>
        <row r="1035">
          <cell r="D1035" t="str">
            <v>888008</v>
          </cell>
        </row>
        <row r="1036">
          <cell r="D1036" t="str">
            <v>888008</v>
          </cell>
        </row>
        <row r="1037">
          <cell r="D1037" t="str">
            <v>888008</v>
          </cell>
        </row>
        <row r="1038">
          <cell r="D1038" t="str">
            <v>888008</v>
          </cell>
        </row>
        <row r="1039">
          <cell r="D1039" t="str">
            <v>888008</v>
          </cell>
        </row>
        <row r="1040">
          <cell r="D1040" t="str">
            <v>888008</v>
          </cell>
        </row>
        <row r="1041">
          <cell r="D1041" t="str">
            <v>888008</v>
          </cell>
        </row>
        <row r="1042">
          <cell r="D1042" t="str">
            <v>888008</v>
          </cell>
        </row>
        <row r="1043">
          <cell r="D1043" t="str">
            <v>888008</v>
          </cell>
        </row>
        <row r="1044">
          <cell r="D1044" t="str">
            <v>888008</v>
          </cell>
        </row>
        <row r="1045">
          <cell r="D1045" t="str">
            <v>888008</v>
          </cell>
        </row>
        <row r="1046">
          <cell r="D1046" t="str">
            <v>888008</v>
          </cell>
        </row>
        <row r="1047">
          <cell r="D1047" t="str">
            <v>888008</v>
          </cell>
        </row>
        <row r="1048">
          <cell r="D1048" t="str">
            <v>888008</v>
          </cell>
        </row>
        <row r="1049">
          <cell r="D1049" t="str">
            <v>888008</v>
          </cell>
        </row>
        <row r="1050">
          <cell r="D1050" t="str">
            <v>888008</v>
          </cell>
        </row>
        <row r="1051">
          <cell r="D1051" t="str">
            <v>888008</v>
          </cell>
        </row>
        <row r="1052">
          <cell r="D1052" t="str">
            <v>888008</v>
          </cell>
        </row>
        <row r="1053">
          <cell r="D1053" t="str">
            <v>888008</v>
          </cell>
        </row>
        <row r="1054">
          <cell r="D1054" t="str">
            <v>888008</v>
          </cell>
        </row>
        <row r="1055">
          <cell r="D1055" t="str">
            <v>888008</v>
          </cell>
        </row>
        <row r="1056">
          <cell r="D1056" t="str">
            <v>888008</v>
          </cell>
        </row>
        <row r="1057">
          <cell r="D1057" t="str">
            <v>888008</v>
          </cell>
        </row>
        <row r="1058">
          <cell r="D1058" t="str">
            <v>888008</v>
          </cell>
        </row>
        <row r="1059">
          <cell r="D1059" t="str">
            <v>888008</v>
          </cell>
        </row>
        <row r="1060">
          <cell r="D1060" t="str">
            <v>888008</v>
          </cell>
        </row>
        <row r="1061">
          <cell r="D1061" t="str">
            <v>888008</v>
          </cell>
        </row>
        <row r="1062">
          <cell r="D1062" t="str">
            <v>888008</v>
          </cell>
        </row>
        <row r="1063">
          <cell r="D1063" t="str">
            <v>888008</v>
          </cell>
        </row>
        <row r="1064">
          <cell r="D1064" t="str">
            <v>888008</v>
          </cell>
        </row>
        <row r="1065">
          <cell r="D1065" t="str">
            <v>888008</v>
          </cell>
        </row>
        <row r="1066">
          <cell r="D1066" t="str">
            <v>888008</v>
          </cell>
        </row>
        <row r="1067">
          <cell r="D1067" t="str">
            <v>888008</v>
          </cell>
        </row>
        <row r="1068">
          <cell r="D1068" t="str">
            <v>888008</v>
          </cell>
        </row>
        <row r="1069">
          <cell r="D1069" t="str">
            <v>888008</v>
          </cell>
        </row>
        <row r="1070">
          <cell r="D1070" t="str">
            <v>888008</v>
          </cell>
        </row>
        <row r="1071">
          <cell r="D1071" t="str">
            <v>888008</v>
          </cell>
        </row>
        <row r="1072">
          <cell r="D1072" t="str">
            <v>888008</v>
          </cell>
        </row>
        <row r="1073">
          <cell r="D1073" t="str">
            <v>888008</v>
          </cell>
        </row>
        <row r="1074">
          <cell r="D1074" t="str">
            <v>888008</v>
          </cell>
        </row>
        <row r="1075">
          <cell r="D1075" t="str">
            <v>888008</v>
          </cell>
        </row>
        <row r="1076">
          <cell r="D1076" t="str">
            <v>888008</v>
          </cell>
        </row>
        <row r="1077">
          <cell r="D1077" t="str">
            <v>888008</v>
          </cell>
        </row>
        <row r="1078">
          <cell r="D1078" t="str">
            <v>888008</v>
          </cell>
        </row>
        <row r="1079">
          <cell r="D1079" t="str">
            <v>888008</v>
          </cell>
        </row>
        <row r="1080">
          <cell r="D1080" t="str">
            <v>888008</v>
          </cell>
        </row>
        <row r="1081">
          <cell r="D1081" t="str">
            <v>888008</v>
          </cell>
        </row>
        <row r="1082">
          <cell r="D1082" t="str">
            <v>888008</v>
          </cell>
        </row>
        <row r="1083">
          <cell r="D1083" t="str">
            <v>888008</v>
          </cell>
        </row>
        <row r="1084">
          <cell r="D1084" t="str">
            <v>888008</v>
          </cell>
        </row>
        <row r="1085">
          <cell r="D1085" t="str">
            <v>888008</v>
          </cell>
        </row>
        <row r="1086">
          <cell r="D1086" t="str">
            <v>888008</v>
          </cell>
        </row>
        <row r="1087">
          <cell r="D1087" t="str">
            <v>888008</v>
          </cell>
        </row>
        <row r="1088">
          <cell r="D1088" t="str">
            <v>888008</v>
          </cell>
        </row>
        <row r="1089">
          <cell r="D1089" t="str">
            <v>888008</v>
          </cell>
        </row>
        <row r="1090">
          <cell r="D1090" t="str">
            <v>888008</v>
          </cell>
        </row>
        <row r="1091">
          <cell r="D1091" t="str">
            <v>888008</v>
          </cell>
        </row>
        <row r="1092">
          <cell r="D1092" t="str">
            <v>888008</v>
          </cell>
        </row>
        <row r="1093">
          <cell r="D1093" t="str">
            <v>888008</v>
          </cell>
        </row>
        <row r="1094">
          <cell r="D1094" t="str">
            <v>888008</v>
          </cell>
        </row>
        <row r="1095">
          <cell r="D1095" t="str">
            <v>888008</v>
          </cell>
        </row>
        <row r="1096">
          <cell r="D1096" t="str">
            <v>888008</v>
          </cell>
        </row>
        <row r="1097">
          <cell r="D1097" t="str">
            <v>888008</v>
          </cell>
        </row>
        <row r="1098">
          <cell r="D1098" t="str">
            <v>888008</v>
          </cell>
        </row>
        <row r="1099">
          <cell r="D1099" t="str">
            <v>888008</v>
          </cell>
        </row>
        <row r="1100">
          <cell r="D1100" t="str">
            <v>888008</v>
          </cell>
        </row>
        <row r="1101">
          <cell r="D1101" t="str">
            <v>888008</v>
          </cell>
        </row>
        <row r="1102">
          <cell r="D1102" t="str">
            <v>888008</v>
          </cell>
        </row>
        <row r="1103">
          <cell r="D1103" t="str">
            <v>888008</v>
          </cell>
        </row>
        <row r="1104">
          <cell r="D1104" t="str">
            <v>888008</v>
          </cell>
        </row>
        <row r="1105">
          <cell r="D1105" t="str">
            <v>888008</v>
          </cell>
        </row>
        <row r="1106">
          <cell r="D1106" t="str">
            <v>888008</v>
          </cell>
        </row>
        <row r="1107">
          <cell r="D1107" t="str">
            <v>888008</v>
          </cell>
        </row>
        <row r="1108">
          <cell r="D1108" t="str">
            <v>888008</v>
          </cell>
        </row>
        <row r="1109">
          <cell r="D1109" t="str">
            <v>888008</v>
          </cell>
        </row>
        <row r="1110">
          <cell r="D1110" t="str">
            <v>888008</v>
          </cell>
        </row>
        <row r="1111">
          <cell r="D1111" t="str">
            <v>888008</v>
          </cell>
        </row>
        <row r="1112">
          <cell r="D1112" t="str">
            <v>888008</v>
          </cell>
        </row>
        <row r="1113">
          <cell r="D1113" t="str">
            <v>888008</v>
          </cell>
        </row>
        <row r="1114">
          <cell r="D1114" t="str">
            <v>888008</v>
          </cell>
        </row>
        <row r="1115">
          <cell r="D1115" t="str">
            <v>888008</v>
          </cell>
        </row>
        <row r="1116">
          <cell r="D1116" t="str">
            <v>888008</v>
          </cell>
        </row>
        <row r="1117">
          <cell r="D1117" t="str">
            <v>888008</v>
          </cell>
        </row>
        <row r="1118">
          <cell r="D1118" t="str">
            <v>888008</v>
          </cell>
        </row>
        <row r="1119">
          <cell r="D1119" t="str">
            <v>888008</v>
          </cell>
        </row>
        <row r="1120">
          <cell r="D1120" t="str">
            <v>888008</v>
          </cell>
        </row>
        <row r="1121">
          <cell r="D1121" t="str">
            <v>888008</v>
          </cell>
        </row>
        <row r="1122">
          <cell r="D1122" t="str">
            <v>888008</v>
          </cell>
        </row>
        <row r="1123">
          <cell r="D1123" t="str">
            <v>888008</v>
          </cell>
        </row>
        <row r="1124">
          <cell r="D1124" t="str">
            <v>888008</v>
          </cell>
        </row>
        <row r="1125">
          <cell r="D1125" t="str">
            <v>888008</v>
          </cell>
        </row>
        <row r="1126">
          <cell r="D1126" t="str">
            <v>888008</v>
          </cell>
        </row>
        <row r="1127">
          <cell r="D1127" t="str">
            <v>888008</v>
          </cell>
        </row>
        <row r="1128">
          <cell r="D1128" t="str">
            <v>888008</v>
          </cell>
        </row>
        <row r="1129">
          <cell r="D1129" t="str">
            <v>888008</v>
          </cell>
        </row>
        <row r="1130">
          <cell r="D1130" t="str">
            <v>888008</v>
          </cell>
        </row>
        <row r="1131">
          <cell r="D1131" t="str">
            <v>888008</v>
          </cell>
        </row>
        <row r="1132">
          <cell r="D1132" t="str">
            <v>888008</v>
          </cell>
        </row>
        <row r="1133">
          <cell r="D1133" t="str">
            <v>888008</v>
          </cell>
        </row>
        <row r="1134">
          <cell r="D1134" t="str">
            <v>888008</v>
          </cell>
        </row>
        <row r="1135">
          <cell r="D1135" t="str">
            <v>888008</v>
          </cell>
        </row>
        <row r="1136">
          <cell r="D1136" t="str">
            <v>888008</v>
          </cell>
        </row>
        <row r="1137">
          <cell r="D1137" t="str">
            <v>888001</v>
          </cell>
        </row>
        <row r="1138">
          <cell r="D1138" t="str">
            <v>888001</v>
          </cell>
        </row>
        <row r="1139">
          <cell r="D1139" t="str">
            <v>888001</v>
          </cell>
        </row>
        <row r="1140">
          <cell r="D1140" t="str">
            <v>888001</v>
          </cell>
        </row>
        <row r="1141">
          <cell r="D1141" t="str">
            <v>888001</v>
          </cell>
        </row>
        <row r="1142">
          <cell r="D1142" t="str">
            <v>888001</v>
          </cell>
        </row>
        <row r="1143">
          <cell r="D1143" t="str">
            <v>888001</v>
          </cell>
        </row>
        <row r="1144">
          <cell r="D1144" t="str">
            <v>888001</v>
          </cell>
        </row>
        <row r="1145">
          <cell r="D1145" t="str">
            <v>888001</v>
          </cell>
        </row>
        <row r="1146">
          <cell r="D1146" t="str">
            <v>888362</v>
          </cell>
        </row>
        <row r="1147">
          <cell r="D1147" t="str">
            <v>888362</v>
          </cell>
        </row>
        <row r="1148">
          <cell r="D1148" t="str">
            <v>888365</v>
          </cell>
        </row>
        <row r="1149">
          <cell r="D1149" t="str">
            <v>888365</v>
          </cell>
        </row>
        <row r="1150">
          <cell r="D1150" t="str">
            <v>888365</v>
          </cell>
        </row>
        <row r="1151">
          <cell r="D1151" t="str">
            <v>888050</v>
          </cell>
        </row>
        <row r="1152">
          <cell r="D1152" t="str">
            <v>888045</v>
          </cell>
        </row>
        <row r="1153">
          <cell r="D1153" t="str">
            <v>888010</v>
          </cell>
        </row>
        <row r="1154">
          <cell r="D1154" t="str">
            <v>888408</v>
          </cell>
        </row>
        <row r="1155">
          <cell r="D1155" t="str">
            <v>888408</v>
          </cell>
        </row>
        <row r="1156">
          <cell r="D1156" t="str">
            <v>888372</v>
          </cell>
        </row>
        <row r="1157">
          <cell r="D1157" t="str">
            <v>888372</v>
          </cell>
        </row>
        <row r="1158">
          <cell r="D1158" t="str">
            <v>888048</v>
          </cell>
        </row>
        <row r="1159">
          <cell r="D1159" t="str">
            <v>888048</v>
          </cell>
        </row>
        <row r="1160">
          <cell r="D1160" t="str">
            <v>888048</v>
          </cell>
        </row>
        <row r="1161">
          <cell r="D1161" t="str">
            <v>888371</v>
          </cell>
        </row>
        <row r="1162">
          <cell r="D1162" t="str">
            <v>888371</v>
          </cell>
        </row>
        <row r="1163">
          <cell r="D1163" t="str">
            <v>888373</v>
          </cell>
        </row>
        <row r="1164">
          <cell r="D1164" t="str">
            <v>888373</v>
          </cell>
        </row>
        <row r="1165">
          <cell r="D1165" t="str">
            <v>888440</v>
          </cell>
        </row>
        <row r="1166">
          <cell r="D1166" t="str">
            <v>888440</v>
          </cell>
        </row>
        <row r="1167">
          <cell r="D1167" t="str">
            <v>888374</v>
          </cell>
        </row>
        <row r="1168">
          <cell r="D1168" t="str">
            <v>888374</v>
          </cell>
        </row>
      </sheetData>
      <sheetData sheetId="14" refreshError="1">
        <row r="2">
          <cell r="D2" t="str">
            <v>004586</v>
          </cell>
        </row>
        <row r="3">
          <cell r="D3" t="str">
            <v>666001</v>
          </cell>
        </row>
        <row r="4">
          <cell r="D4" t="str">
            <v>666001</v>
          </cell>
        </row>
        <row r="5">
          <cell r="D5" t="str">
            <v>666001</v>
          </cell>
        </row>
        <row r="6">
          <cell r="D6" t="str">
            <v>666001</v>
          </cell>
        </row>
        <row r="7">
          <cell r="D7" t="str">
            <v>666001</v>
          </cell>
        </row>
        <row r="8">
          <cell r="D8" t="str">
            <v>666001</v>
          </cell>
        </row>
        <row r="9">
          <cell r="D9" t="str">
            <v>666001</v>
          </cell>
        </row>
        <row r="10">
          <cell r="D10" t="str">
            <v>666001</v>
          </cell>
        </row>
        <row r="11">
          <cell r="D11" t="str">
            <v>666001</v>
          </cell>
        </row>
        <row r="12">
          <cell r="D12" t="str">
            <v>666001</v>
          </cell>
        </row>
        <row r="13">
          <cell r="D13" t="str">
            <v>666001</v>
          </cell>
        </row>
        <row r="14">
          <cell r="D14" t="str">
            <v>666001</v>
          </cell>
        </row>
        <row r="15">
          <cell r="D15" t="str">
            <v>666001</v>
          </cell>
        </row>
        <row r="16">
          <cell r="D16" t="str">
            <v>666001</v>
          </cell>
        </row>
        <row r="17">
          <cell r="D17" t="str">
            <v>666001</v>
          </cell>
        </row>
        <row r="18">
          <cell r="D18" t="str">
            <v>666001</v>
          </cell>
        </row>
        <row r="19">
          <cell r="D19" t="str">
            <v>666001</v>
          </cell>
        </row>
        <row r="20">
          <cell r="D20" t="str">
            <v>666001</v>
          </cell>
        </row>
        <row r="21">
          <cell r="D21" t="str">
            <v>666001</v>
          </cell>
        </row>
        <row r="22">
          <cell r="D22" t="str">
            <v>666001</v>
          </cell>
        </row>
        <row r="23">
          <cell r="D23" t="str">
            <v>666001</v>
          </cell>
        </row>
        <row r="24">
          <cell r="D24" t="str">
            <v>666001</v>
          </cell>
        </row>
        <row r="25">
          <cell r="D25" t="str">
            <v>666001</v>
          </cell>
        </row>
        <row r="26">
          <cell r="D26" t="str">
            <v>666001</v>
          </cell>
        </row>
        <row r="27">
          <cell r="D27" t="str">
            <v>666001</v>
          </cell>
        </row>
        <row r="28">
          <cell r="D28" t="str">
            <v>666001</v>
          </cell>
        </row>
        <row r="29">
          <cell r="D29" t="str">
            <v>666001</v>
          </cell>
        </row>
        <row r="30">
          <cell r="D30" t="str">
            <v>666001</v>
          </cell>
        </row>
        <row r="31">
          <cell r="D31" t="str">
            <v>666001</v>
          </cell>
        </row>
        <row r="32">
          <cell r="D32" t="str">
            <v>666001</v>
          </cell>
        </row>
        <row r="33">
          <cell r="D33" t="str">
            <v>666001</v>
          </cell>
        </row>
        <row r="34">
          <cell r="D34" t="str">
            <v>666001</v>
          </cell>
        </row>
        <row r="35">
          <cell r="D35" t="str">
            <v>666001</v>
          </cell>
        </row>
        <row r="36">
          <cell r="D36" t="str">
            <v>666001</v>
          </cell>
        </row>
        <row r="37">
          <cell r="D37" t="str">
            <v>666001</v>
          </cell>
        </row>
        <row r="38">
          <cell r="D38" t="str">
            <v>666001</v>
          </cell>
        </row>
        <row r="39">
          <cell r="D39" t="str">
            <v>666001</v>
          </cell>
        </row>
        <row r="40">
          <cell r="D40" t="str">
            <v>666001</v>
          </cell>
        </row>
        <row r="41">
          <cell r="D41" t="str">
            <v>666001</v>
          </cell>
        </row>
        <row r="42">
          <cell r="D42" t="str">
            <v>666001</v>
          </cell>
        </row>
        <row r="43">
          <cell r="D43" t="str">
            <v>666001</v>
          </cell>
        </row>
        <row r="44">
          <cell r="D44" t="str">
            <v>666001</v>
          </cell>
        </row>
        <row r="45">
          <cell r="D45" t="str">
            <v>666001</v>
          </cell>
        </row>
        <row r="46">
          <cell r="D46" t="str">
            <v>666001</v>
          </cell>
        </row>
        <row r="47">
          <cell r="D47" t="str">
            <v>666001</v>
          </cell>
        </row>
        <row r="48">
          <cell r="D48" t="str">
            <v>666001</v>
          </cell>
        </row>
        <row r="49">
          <cell r="D49" t="str">
            <v>666001</v>
          </cell>
        </row>
        <row r="50">
          <cell r="D50" t="str">
            <v>666001</v>
          </cell>
        </row>
        <row r="51">
          <cell r="D51" t="str">
            <v>666001</v>
          </cell>
        </row>
        <row r="52">
          <cell r="D52" t="str">
            <v>666001</v>
          </cell>
        </row>
        <row r="53">
          <cell r="D53" t="str">
            <v>666001</v>
          </cell>
        </row>
        <row r="54">
          <cell r="D54" t="str">
            <v>666001</v>
          </cell>
        </row>
        <row r="55">
          <cell r="D55" t="str">
            <v>666001</v>
          </cell>
        </row>
        <row r="56">
          <cell r="D56" t="str">
            <v>666001</v>
          </cell>
        </row>
        <row r="57">
          <cell r="D57" t="str">
            <v>666001</v>
          </cell>
        </row>
        <row r="58">
          <cell r="D58" t="str">
            <v>666001</v>
          </cell>
        </row>
        <row r="59">
          <cell r="D59" t="str">
            <v>666001</v>
          </cell>
        </row>
        <row r="60">
          <cell r="D60" t="str">
            <v>666001</v>
          </cell>
        </row>
        <row r="61">
          <cell r="D61" t="str">
            <v>666001</v>
          </cell>
        </row>
        <row r="62">
          <cell r="D62" t="str">
            <v>666001</v>
          </cell>
        </row>
        <row r="63">
          <cell r="D63" t="str">
            <v>666001</v>
          </cell>
        </row>
        <row r="64">
          <cell r="D64" t="str">
            <v>666001</v>
          </cell>
        </row>
        <row r="65">
          <cell r="D65" t="str">
            <v>666001</v>
          </cell>
        </row>
        <row r="66">
          <cell r="D66" t="str">
            <v>666001</v>
          </cell>
        </row>
        <row r="67">
          <cell r="D67" t="str">
            <v>666001</v>
          </cell>
        </row>
        <row r="68">
          <cell r="D68" t="str">
            <v>666001</v>
          </cell>
        </row>
        <row r="69">
          <cell r="D69" t="str">
            <v>666001</v>
          </cell>
        </row>
        <row r="70">
          <cell r="D70" t="str">
            <v>666001</v>
          </cell>
        </row>
        <row r="71">
          <cell r="D71" t="str">
            <v>666001</v>
          </cell>
        </row>
        <row r="72">
          <cell r="D72" t="str">
            <v>666001</v>
          </cell>
        </row>
        <row r="73">
          <cell r="D73" t="str">
            <v>666002</v>
          </cell>
        </row>
        <row r="74">
          <cell r="D74" t="str">
            <v>666002</v>
          </cell>
        </row>
        <row r="75">
          <cell r="D75" t="str">
            <v>666002</v>
          </cell>
        </row>
        <row r="76">
          <cell r="D76" t="str">
            <v>666002</v>
          </cell>
        </row>
        <row r="77">
          <cell r="D77" t="str">
            <v>666003</v>
          </cell>
        </row>
        <row r="78">
          <cell r="D78" t="str">
            <v>666003</v>
          </cell>
        </row>
        <row r="79">
          <cell r="D79" t="str">
            <v>666003</v>
          </cell>
        </row>
        <row r="80">
          <cell r="D80" t="str">
            <v>666003</v>
          </cell>
        </row>
        <row r="81">
          <cell r="D81" t="str">
            <v>666003</v>
          </cell>
        </row>
        <row r="82">
          <cell r="D82" t="str">
            <v>666003</v>
          </cell>
        </row>
        <row r="83">
          <cell r="D83" t="str">
            <v>666008</v>
          </cell>
        </row>
        <row r="84">
          <cell r="D84" t="str">
            <v>666009</v>
          </cell>
        </row>
        <row r="85">
          <cell r="D85" t="str">
            <v>666009</v>
          </cell>
        </row>
        <row r="86">
          <cell r="D86" t="str">
            <v>666047</v>
          </cell>
        </row>
        <row r="87">
          <cell r="D87" t="str">
            <v>666048</v>
          </cell>
        </row>
        <row r="88">
          <cell r="D88" t="str">
            <v>666048</v>
          </cell>
        </row>
        <row r="89">
          <cell r="D89" t="str">
            <v>666054</v>
          </cell>
        </row>
        <row r="90">
          <cell r="D90" t="str">
            <v>666056</v>
          </cell>
        </row>
        <row r="91">
          <cell r="D91" t="str">
            <v>666056</v>
          </cell>
        </row>
        <row r="92">
          <cell r="D92" t="str">
            <v>666056</v>
          </cell>
        </row>
        <row r="93">
          <cell r="D93" t="str">
            <v>666075</v>
          </cell>
        </row>
        <row r="94">
          <cell r="D94" t="str">
            <v>666075</v>
          </cell>
        </row>
        <row r="95">
          <cell r="D95" t="str">
            <v>666075</v>
          </cell>
        </row>
        <row r="96">
          <cell r="D96" t="str">
            <v>666075</v>
          </cell>
        </row>
        <row r="97">
          <cell r="D97" t="str">
            <v>666075</v>
          </cell>
        </row>
        <row r="98">
          <cell r="D98" t="str">
            <v>666075</v>
          </cell>
        </row>
        <row r="99">
          <cell r="D99" t="str">
            <v>666075</v>
          </cell>
        </row>
        <row r="100">
          <cell r="D100" t="str">
            <v>666075</v>
          </cell>
        </row>
        <row r="101">
          <cell r="D101" t="str">
            <v>666075</v>
          </cell>
        </row>
        <row r="102">
          <cell r="D102" t="str">
            <v>666075</v>
          </cell>
        </row>
        <row r="103">
          <cell r="D103" t="str">
            <v>666075</v>
          </cell>
        </row>
        <row r="104">
          <cell r="D104" t="str">
            <v>666075</v>
          </cell>
        </row>
        <row r="105">
          <cell r="D105" t="str">
            <v>666075</v>
          </cell>
        </row>
        <row r="106">
          <cell r="D106" t="str">
            <v>666075</v>
          </cell>
        </row>
        <row r="107">
          <cell r="D107" t="str">
            <v>666075</v>
          </cell>
        </row>
        <row r="108">
          <cell r="D108" t="str">
            <v>666075</v>
          </cell>
        </row>
        <row r="109">
          <cell r="D109" t="str">
            <v>666075</v>
          </cell>
        </row>
        <row r="110">
          <cell r="D110" t="str">
            <v>666075</v>
          </cell>
        </row>
        <row r="111">
          <cell r="D111" t="str">
            <v>666075</v>
          </cell>
        </row>
        <row r="112">
          <cell r="D112" t="str">
            <v>666075</v>
          </cell>
        </row>
        <row r="113">
          <cell r="D113" t="str">
            <v>666075</v>
          </cell>
        </row>
        <row r="114">
          <cell r="D114" t="str">
            <v>666075</v>
          </cell>
        </row>
        <row r="115">
          <cell r="D115" t="str">
            <v>666075</v>
          </cell>
        </row>
        <row r="116">
          <cell r="D116" t="str">
            <v>666096</v>
          </cell>
        </row>
        <row r="117">
          <cell r="D117" t="str">
            <v>666096</v>
          </cell>
        </row>
        <row r="118">
          <cell r="D118" t="str">
            <v>666145</v>
          </cell>
        </row>
        <row r="119">
          <cell r="D119" t="str">
            <v>666145</v>
          </cell>
        </row>
        <row r="120">
          <cell r="D120" t="str">
            <v>666146</v>
          </cell>
        </row>
        <row r="121">
          <cell r="D121" t="str">
            <v>666146</v>
          </cell>
        </row>
        <row r="122">
          <cell r="D122" t="str">
            <v>666147</v>
          </cell>
        </row>
        <row r="123">
          <cell r="D123" t="str">
            <v>666147</v>
          </cell>
        </row>
        <row r="124">
          <cell r="D124" t="str">
            <v>666175</v>
          </cell>
        </row>
        <row r="125">
          <cell r="D125" t="str">
            <v>666207</v>
          </cell>
        </row>
        <row r="126">
          <cell r="D126" t="str">
            <v>666207</v>
          </cell>
        </row>
        <row r="127">
          <cell r="D127" t="str">
            <v>666211</v>
          </cell>
        </row>
        <row r="128">
          <cell r="D128" t="str">
            <v>666211</v>
          </cell>
        </row>
        <row r="129">
          <cell r="D129" t="str">
            <v>666213</v>
          </cell>
        </row>
        <row r="130">
          <cell r="D130" t="str">
            <v>666213</v>
          </cell>
        </row>
        <row r="131">
          <cell r="D131" t="str">
            <v>666329</v>
          </cell>
        </row>
        <row r="132">
          <cell r="D132" t="str">
            <v>666329</v>
          </cell>
        </row>
        <row r="133">
          <cell r="D133" t="str">
            <v>666343</v>
          </cell>
        </row>
        <row r="134">
          <cell r="D134" t="str">
            <v>666343</v>
          </cell>
        </row>
        <row r="135">
          <cell r="D135" t="str">
            <v>666351</v>
          </cell>
        </row>
        <row r="136">
          <cell r="D136" t="str">
            <v>666353</v>
          </cell>
        </row>
        <row r="137">
          <cell r="D137" t="str">
            <v>666353</v>
          </cell>
        </row>
        <row r="138">
          <cell r="D138" t="str">
            <v>666555</v>
          </cell>
        </row>
        <row r="139">
          <cell r="D139" t="str">
            <v>999001</v>
          </cell>
        </row>
        <row r="140">
          <cell r="D140" t="str">
            <v>999001</v>
          </cell>
        </row>
        <row r="141">
          <cell r="D141" t="str">
            <v>999001</v>
          </cell>
        </row>
        <row r="142">
          <cell r="D142" t="str">
            <v>999001</v>
          </cell>
        </row>
        <row r="143">
          <cell r="D143" t="str">
            <v>999001</v>
          </cell>
        </row>
        <row r="144">
          <cell r="D144" t="str">
            <v>999001</v>
          </cell>
        </row>
        <row r="145">
          <cell r="D145" t="str">
            <v>999001</v>
          </cell>
        </row>
        <row r="146">
          <cell r="D146" t="str">
            <v>999001</v>
          </cell>
        </row>
        <row r="147">
          <cell r="D147" t="str">
            <v>999001</v>
          </cell>
        </row>
        <row r="148">
          <cell r="D148" t="str">
            <v>999001</v>
          </cell>
        </row>
        <row r="149">
          <cell r="D149" t="str">
            <v>999001</v>
          </cell>
        </row>
        <row r="150">
          <cell r="D150" t="str">
            <v>999001</v>
          </cell>
        </row>
        <row r="151">
          <cell r="D151" t="str">
            <v>999001</v>
          </cell>
        </row>
        <row r="152">
          <cell r="D152" t="str">
            <v>999001</v>
          </cell>
        </row>
        <row r="153">
          <cell r="D153" t="str">
            <v>999001</v>
          </cell>
        </row>
        <row r="154">
          <cell r="D154" t="str">
            <v>999001</v>
          </cell>
        </row>
        <row r="155">
          <cell r="D155" t="str">
            <v>999001</v>
          </cell>
        </row>
        <row r="156">
          <cell r="D156" t="str">
            <v>999001</v>
          </cell>
        </row>
        <row r="157">
          <cell r="D157" t="str">
            <v>999001</v>
          </cell>
        </row>
        <row r="158">
          <cell r="D158" t="str">
            <v>999001</v>
          </cell>
        </row>
        <row r="159">
          <cell r="D159" t="str">
            <v>999001</v>
          </cell>
        </row>
        <row r="160">
          <cell r="D160" t="str">
            <v>999001</v>
          </cell>
        </row>
        <row r="161">
          <cell r="D161" t="str">
            <v>999001</v>
          </cell>
        </row>
        <row r="162">
          <cell r="D162" t="str">
            <v>999001</v>
          </cell>
        </row>
        <row r="163">
          <cell r="D163" t="str">
            <v>999001</v>
          </cell>
        </row>
        <row r="164">
          <cell r="D164" t="str">
            <v>999001</v>
          </cell>
        </row>
        <row r="165">
          <cell r="D165" t="str">
            <v>999001</v>
          </cell>
        </row>
        <row r="166">
          <cell r="D166" t="str">
            <v>999001</v>
          </cell>
        </row>
        <row r="167">
          <cell r="D167" t="str">
            <v>999001</v>
          </cell>
        </row>
        <row r="168">
          <cell r="D168" t="str">
            <v>999001</v>
          </cell>
        </row>
        <row r="169">
          <cell r="D169" t="str">
            <v>999001</v>
          </cell>
        </row>
        <row r="170">
          <cell r="D170" t="str">
            <v>999001</v>
          </cell>
        </row>
        <row r="171">
          <cell r="D171" t="str">
            <v>999001</v>
          </cell>
        </row>
        <row r="172">
          <cell r="D172" t="str">
            <v>999001</v>
          </cell>
        </row>
        <row r="173">
          <cell r="D173" t="str">
            <v>999001</v>
          </cell>
        </row>
        <row r="174">
          <cell r="D174" t="str">
            <v>999001</v>
          </cell>
        </row>
        <row r="175">
          <cell r="D175" t="str">
            <v>999001</v>
          </cell>
        </row>
        <row r="176">
          <cell r="D176" t="str">
            <v>999001</v>
          </cell>
        </row>
        <row r="177">
          <cell r="D177" t="str">
            <v>999001</v>
          </cell>
        </row>
        <row r="178">
          <cell r="D178" t="str">
            <v>999001</v>
          </cell>
        </row>
        <row r="179">
          <cell r="D179" t="str">
            <v>999001</v>
          </cell>
        </row>
        <row r="180">
          <cell r="D180" t="str">
            <v>999001</v>
          </cell>
        </row>
        <row r="181">
          <cell r="D181" t="str">
            <v>999001</v>
          </cell>
        </row>
        <row r="182">
          <cell r="D182" t="str">
            <v>999001</v>
          </cell>
        </row>
        <row r="183">
          <cell r="D183" t="str">
            <v>999001</v>
          </cell>
        </row>
        <row r="184">
          <cell r="D184" t="str">
            <v>999001</v>
          </cell>
        </row>
        <row r="185">
          <cell r="D185" t="str">
            <v>999001</v>
          </cell>
        </row>
        <row r="186">
          <cell r="D186" t="str">
            <v>999001</v>
          </cell>
        </row>
        <row r="187">
          <cell r="D187" t="str">
            <v>999001</v>
          </cell>
        </row>
        <row r="188">
          <cell r="D188" t="str">
            <v>999001</v>
          </cell>
        </row>
        <row r="189">
          <cell r="D189" t="str">
            <v>999001</v>
          </cell>
        </row>
        <row r="190">
          <cell r="D190" t="str">
            <v>999001</v>
          </cell>
        </row>
        <row r="191">
          <cell r="D191" t="str">
            <v>999001</v>
          </cell>
        </row>
        <row r="192">
          <cell r="D192" t="str">
            <v>999001</v>
          </cell>
        </row>
        <row r="193">
          <cell r="D193" t="str">
            <v>999001</v>
          </cell>
        </row>
        <row r="194">
          <cell r="D194" t="str">
            <v>999001</v>
          </cell>
        </row>
        <row r="195">
          <cell r="D195" t="str">
            <v>999002</v>
          </cell>
        </row>
        <row r="196">
          <cell r="D196" t="str">
            <v>999002</v>
          </cell>
        </row>
        <row r="197">
          <cell r="D197" t="str">
            <v>999002</v>
          </cell>
        </row>
        <row r="198">
          <cell r="D198" t="str">
            <v>999002</v>
          </cell>
        </row>
        <row r="199">
          <cell r="D199" t="str">
            <v>999002</v>
          </cell>
        </row>
        <row r="200">
          <cell r="D200" t="str">
            <v>999002</v>
          </cell>
        </row>
        <row r="201">
          <cell r="D201" t="str">
            <v>999002</v>
          </cell>
        </row>
        <row r="202">
          <cell r="D202" t="str">
            <v>999002</v>
          </cell>
        </row>
        <row r="203">
          <cell r="D203" t="str">
            <v>999002</v>
          </cell>
        </row>
        <row r="204">
          <cell r="D204" t="str">
            <v>999002</v>
          </cell>
        </row>
        <row r="205">
          <cell r="D205" t="str">
            <v>999002</v>
          </cell>
        </row>
        <row r="206">
          <cell r="D206" t="str">
            <v>999002</v>
          </cell>
        </row>
        <row r="207">
          <cell r="D207" t="str">
            <v>999002</v>
          </cell>
        </row>
        <row r="208">
          <cell r="D208" t="str">
            <v>999002</v>
          </cell>
        </row>
        <row r="209">
          <cell r="D209" t="str">
            <v>999002</v>
          </cell>
        </row>
        <row r="210">
          <cell r="D210" t="str">
            <v>999002</v>
          </cell>
        </row>
        <row r="211">
          <cell r="D211" t="str">
            <v>999002</v>
          </cell>
        </row>
        <row r="212">
          <cell r="D212" t="str">
            <v>999002</v>
          </cell>
        </row>
        <row r="213">
          <cell r="D213" t="str">
            <v>999002</v>
          </cell>
        </row>
        <row r="214">
          <cell r="D214" t="str">
            <v>999002</v>
          </cell>
        </row>
        <row r="215">
          <cell r="D215" t="str">
            <v>999002</v>
          </cell>
        </row>
        <row r="216">
          <cell r="D216" t="str">
            <v>999002</v>
          </cell>
        </row>
        <row r="217">
          <cell r="D217" t="str">
            <v>999002</v>
          </cell>
        </row>
        <row r="218">
          <cell r="D218" t="str">
            <v>999002</v>
          </cell>
        </row>
        <row r="219">
          <cell r="D219" t="str">
            <v>999002</v>
          </cell>
        </row>
        <row r="220">
          <cell r="D220" t="str">
            <v>999002</v>
          </cell>
        </row>
        <row r="221">
          <cell r="D221" t="str">
            <v>999002</v>
          </cell>
        </row>
        <row r="222">
          <cell r="D222" t="str">
            <v>999002</v>
          </cell>
        </row>
        <row r="223">
          <cell r="D223" t="str">
            <v>999002</v>
          </cell>
        </row>
        <row r="224">
          <cell r="D224" t="str">
            <v>999002</v>
          </cell>
        </row>
        <row r="225">
          <cell r="D225" t="str">
            <v>999002</v>
          </cell>
        </row>
        <row r="226">
          <cell r="D226" t="str">
            <v>999002</v>
          </cell>
        </row>
        <row r="227">
          <cell r="D227" t="str">
            <v>999002</v>
          </cell>
        </row>
        <row r="228">
          <cell r="D228" t="str">
            <v>999002</v>
          </cell>
        </row>
        <row r="229">
          <cell r="D229" t="str">
            <v>999002</v>
          </cell>
        </row>
        <row r="230">
          <cell r="D230" t="str">
            <v>999002</v>
          </cell>
        </row>
        <row r="231">
          <cell r="D231" t="str">
            <v>999002</v>
          </cell>
        </row>
        <row r="232">
          <cell r="D232" t="str">
            <v>999002</v>
          </cell>
        </row>
        <row r="233">
          <cell r="D233" t="str">
            <v>999002</v>
          </cell>
        </row>
        <row r="234">
          <cell r="D234" t="str">
            <v>999002</v>
          </cell>
        </row>
        <row r="235">
          <cell r="D235" t="str">
            <v>999002</v>
          </cell>
        </row>
        <row r="236">
          <cell r="D236" t="str">
            <v>999002</v>
          </cell>
        </row>
        <row r="237">
          <cell r="D237" t="str">
            <v>999002</v>
          </cell>
        </row>
        <row r="238">
          <cell r="D238" t="str">
            <v>999002</v>
          </cell>
        </row>
        <row r="239">
          <cell r="D239" t="str">
            <v>999002</v>
          </cell>
        </row>
        <row r="240">
          <cell r="D240" t="str">
            <v>999002</v>
          </cell>
        </row>
        <row r="241">
          <cell r="D241" t="str">
            <v>999002</v>
          </cell>
        </row>
        <row r="242">
          <cell r="D242" t="str">
            <v>999002</v>
          </cell>
        </row>
        <row r="243">
          <cell r="D243" t="str">
            <v>999002</v>
          </cell>
        </row>
        <row r="244">
          <cell r="D244" t="str">
            <v>999002</v>
          </cell>
        </row>
        <row r="245">
          <cell r="D245" t="str">
            <v>999002</v>
          </cell>
        </row>
        <row r="246">
          <cell r="D246" t="str">
            <v>999002</v>
          </cell>
        </row>
        <row r="247">
          <cell r="D247" t="str">
            <v>999002</v>
          </cell>
        </row>
        <row r="248">
          <cell r="D248" t="str">
            <v>999002</v>
          </cell>
        </row>
        <row r="249">
          <cell r="D249" t="str">
            <v>999002</v>
          </cell>
        </row>
        <row r="250">
          <cell r="D250" t="str">
            <v>999002</v>
          </cell>
        </row>
        <row r="251">
          <cell r="D251" t="str">
            <v>999002</v>
          </cell>
        </row>
        <row r="252">
          <cell r="D252" t="str">
            <v>999002</v>
          </cell>
        </row>
        <row r="253">
          <cell r="D253" t="str">
            <v>999002</v>
          </cell>
        </row>
        <row r="254">
          <cell r="D254" t="str">
            <v>999002</v>
          </cell>
        </row>
        <row r="255">
          <cell r="D255" t="str">
            <v>999002</v>
          </cell>
        </row>
        <row r="256">
          <cell r="D256" t="str">
            <v>999002</v>
          </cell>
        </row>
        <row r="257">
          <cell r="D257" t="str">
            <v>999002</v>
          </cell>
        </row>
        <row r="258">
          <cell r="D258" t="str">
            <v>999002</v>
          </cell>
        </row>
        <row r="259">
          <cell r="D259" t="str">
            <v>999002</v>
          </cell>
        </row>
        <row r="260">
          <cell r="D260" t="str">
            <v>999002</v>
          </cell>
        </row>
        <row r="261">
          <cell r="D261" t="str">
            <v>999002</v>
          </cell>
        </row>
        <row r="262">
          <cell r="D262" t="str">
            <v>999002</v>
          </cell>
        </row>
        <row r="263">
          <cell r="D263" t="str">
            <v>999002</v>
          </cell>
        </row>
        <row r="264">
          <cell r="D264" t="str">
            <v>999002</v>
          </cell>
        </row>
        <row r="265">
          <cell r="D265" t="str">
            <v>999002</v>
          </cell>
        </row>
        <row r="266">
          <cell r="D266" t="str">
            <v>999002</v>
          </cell>
        </row>
        <row r="267">
          <cell r="D267" t="str">
            <v>999002</v>
          </cell>
        </row>
        <row r="268">
          <cell r="D268" t="str">
            <v>999002</v>
          </cell>
        </row>
        <row r="269">
          <cell r="D269" t="str">
            <v>999002</v>
          </cell>
        </row>
        <row r="270">
          <cell r="D270" t="str">
            <v>999002</v>
          </cell>
        </row>
        <row r="271">
          <cell r="D271" t="str">
            <v>999002</v>
          </cell>
        </row>
        <row r="272">
          <cell r="D272" t="str">
            <v>999002</v>
          </cell>
        </row>
        <row r="273">
          <cell r="D273" t="str">
            <v>999002</v>
          </cell>
        </row>
        <row r="274">
          <cell r="D274" t="str">
            <v>999002</v>
          </cell>
        </row>
        <row r="275">
          <cell r="D275" t="str">
            <v>999002</v>
          </cell>
        </row>
        <row r="276">
          <cell r="D276" t="str">
            <v>999002</v>
          </cell>
        </row>
        <row r="277">
          <cell r="D277" t="str">
            <v>999002</v>
          </cell>
        </row>
        <row r="278">
          <cell r="D278" t="str">
            <v>999002</v>
          </cell>
        </row>
        <row r="279">
          <cell r="D279" t="str">
            <v>999002</v>
          </cell>
        </row>
        <row r="280">
          <cell r="D280" t="str">
            <v>999002</v>
          </cell>
        </row>
        <row r="281">
          <cell r="D281" t="str">
            <v>999002</v>
          </cell>
        </row>
        <row r="282">
          <cell r="D282" t="str">
            <v>999002</v>
          </cell>
        </row>
        <row r="283">
          <cell r="D283" t="str">
            <v>999002</v>
          </cell>
        </row>
        <row r="284">
          <cell r="D284" t="str">
            <v>999002</v>
          </cell>
        </row>
        <row r="285">
          <cell r="D285" t="str">
            <v>999002</v>
          </cell>
        </row>
        <row r="286">
          <cell r="D286" t="str">
            <v>999002</v>
          </cell>
        </row>
        <row r="287">
          <cell r="D287" t="str">
            <v>999002</v>
          </cell>
        </row>
        <row r="288">
          <cell r="D288" t="str">
            <v>999002</v>
          </cell>
        </row>
        <row r="289">
          <cell r="D289" t="str">
            <v>999002</v>
          </cell>
        </row>
        <row r="290">
          <cell r="D290" t="str">
            <v>999002</v>
          </cell>
        </row>
        <row r="291">
          <cell r="D291" t="str">
            <v>999002</v>
          </cell>
        </row>
        <row r="292">
          <cell r="D292" t="str">
            <v>999002</v>
          </cell>
        </row>
        <row r="293">
          <cell r="D293" t="str">
            <v>999002</v>
          </cell>
        </row>
        <row r="294">
          <cell r="D294" t="str">
            <v>999002</v>
          </cell>
        </row>
        <row r="295">
          <cell r="D295" t="str">
            <v>999002</v>
          </cell>
        </row>
        <row r="296">
          <cell r="D296" t="str">
            <v>999002</v>
          </cell>
        </row>
        <row r="297">
          <cell r="D297" t="str">
            <v>999002</v>
          </cell>
        </row>
        <row r="298">
          <cell r="D298" t="str">
            <v>999002</v>
          </cell>
        </row>
        <row r="299">
          <cell r="D299" t="str">
            <v>999002</v>
          </cell>
        </row>
        <row r="300">
          <cell r="D300" t="str">
            <v>999002</v>
          </cell>
        </row>
        <row r="301">
          <cell r="D301" t="str">
            <v>999002</v>
          </cell>
        </row>
        <row r="302">
          <cell r="D302" t="str">
            <v>999003</v>
          </cell>
        </row>
        <row r="303">
          <cell r="D303" t="str">
            <v>999003</v>
          </cell>
        </row>
        <row r="304">
          <cell r="D304" t="str">
            <v>999003</v>
          </cell>
        </row>
        <row r="305">
          <cell r="D305" t="str">
            <v>999003</v>
          </cell>
        </row>
        <row r="306">
          <cell r="D306" t="str">
            <v>999003</v>
          </cell>
        </row>
        <row r="307">
          <cell r="D307" t="str">
            <v>999003</v>
          </cell>
        </row>
        <row r="308">
          <cell r="D308" t="str">
            <v>999003</v>
          </cell>
        </row>
        <row r="309">
          <cell r="D309" t="str">
            <v>999003</v>
          </cell>
        </row>
        <row r="310">
          <cell r="D310" t="str">
            <v>999003</v>
          </cell>
        </row>
        <row r="311">
          <cell r="D311" t="str">
            <v>999003</v>
          </cell>
        </row>
        <row r="312">
          <cell r="D312" t="str">
            <v>999003</v>
          </cell>
        </row>
        <row r="313">
          <cell r="D313" t="str">
            <v>999003</v>
          </cell>
        </row>
        <row r="314">
          <cell r="D314" t="str">
            <v>999003</v>
          </cell>
        </row>
        <row r="315">
          <cell r="D315" t="str">
            <v>999003</v>
          </cell>
        </row>
        <row r="316">
          <cell r="D316" t="str">
            <v>999003</v>
          </cell>
        </row>
        <row r="317">
          <cell r="D317" t="str">
            <v>999003</v>
          </cell>
        </row>
        <row r="318">
          <cell r="D318" t="str">
            <v>999003</v>
          </cell>
        </row>
        <row r="319">
          <cell r="D319" t="str">
            <v>999003</v>
          </cell>
        </row>
        <row r="320">
          <cell r="D320" t="str">
            <v>999003</v>
          </cell>
        </row>
        <row r="321">
          <cell r="D321" t="str">
            <v>999003</v>
          </cell>
        </row>
        <row r="322">
          <cell r="D322" t="str">
            <v>999003</v>
          </cell>
        </row>
        <row r="323">
          <cell r="D323" t="str">
            <v>999003</v>
          </cell>
        </row>
        <row r="324">
          <cell r="D324" t="str">
            <v>999003</v>
          </cell>
        </row>
        <row r="325">
          <cell r="D325" t="str">
            <v>999003</v>
          </cell>
        </row>
        <row r="326">
          <cell r="D326" t="str">
            <v>999003</v>
          </cell>
        </row>
        <row r="327">
          <cell r="D327" t="str">
            <v>999003</v>
          </cell>
        </row>
        <row r="328">
          <cell r="D328" t="str">
            <v>999003</v>
          </cell>
        </row>
        <row r="329">
          <cell r="D329" t="str">
            <v>999003</v>
          </cell>
        </row>
        <row r="330">
          <cell r="D330" t="str">
            <v>999003</v>
          </cell>
        </row>
        <row r="331">
          <cell r="D331" t="str">
            <v>999003</v>
          </cell>
        </row>
        <row r="332">
          <cell r="D332" t="str">
            <v>999003</v>
          </cell>
        </row>
        <row r="333">
          <cell r="D333" t="str">
            <v>999003</v>
          </cell>
        </row>
        <row r="334">
          <cell r="D334" t="str">
            <v>999003</v>
          </cell>
        </row>
        <row r="335">
          <cell r="D335" t="str">
            <v>999003</v>
          </cell>
        </row>
        <row r="336">
          <cell r="D336" t="str">
            <v>999003</v>
          </cell>
        </row>
        <row r="337">
          <cell r="D337" t="str">
            <v>999003</v>
          </cell>
        </row>
        <row r="338">
          <cell r="D338" t="str">
            <v>999003</v>
          </cell>
        </row>
        <row r="339">
          <cell r="D339" t="str">
            <v>999003</v>
          </cell>
        </row>
        <row r="340">
          <cell r="D340" t="str">
            <v>999003</v>
          </cell>
        </row>
        <row r="341">
          <cell r="D341" t="str">
            <v>999003</v>
          </cell>
        </row>
        <row r="342">
          <cell r="D342" t="str">
            <v>999003</v>
          </cell>
        </row>
        <row r="343">
          <cell r="D343" t="str">
            <v>999003</v>
          </cell>
        </row>
        <row r="344">
          <cell r="D344" t="str">
            <v>999003</v>
          </cell>
        </row>
        <row r="345">
          <cell r="D345" t="str">
            <v>999003</v>
          </cell>
        </row>
        <row r="346">
          <cell r="D346" t="str">
            <v>999003</v>
          </cell>
        </row>
        <row r="347">
          <cell r="D347" t="str">
            <v>999003</v>
          </cell>
        </row>
        <row r="348">
          <cell r="D348" t="str">
            <v>999003</v>
          </cell>
        </row>
        <row r="349">
          <cell r="D349" t="str">
            <v>999003</v>
          </cell>
        </row>
        <row r="350">
          <cell r="D350" t="str">
            <v>999003</v>
          </cell>
        </row>
        <row r="351">
          <cell r="D351" t="str">
            <v>999003</v>
          </cell>
        </row>
        <row r="352">
          <cell r="D352" t="str">
            <v>999003</v>
          </cell>
        </row>
        <row r="353">
          <cell r="D353" t="str">
            <v>999003</v>
          </cell>
        </row>
        <row r="354">
          <cell r="D354" t="str">
            <v>999003</v>
          </cell>
        </row>
        <row r="355">
          <cell r="D355" t="str">
            <v>999003</v>
          </cell>
        </row>
        <row r="356">
          <cell r="D356" t="str">
            <v>999003</v>
          </cell>
        </row>
        <row r="357">
          <cell r="D357" t="str">
            <v>999003</v>
          </cell>
        </row>
        <row r="358">
          <cell r="D358" t="str">
            <v>999003</v>
          </cell>
        </row>
        <row r="359">
          <cell r="D359" t="str">
            <v>999003</v>
          </cell>
        </row>
        <row r="360">
          <cell r="D360" t="str">
            <v>999003</v>
          </cell>
        </row>
        <row r="361">
          <cell r="D361" t="str">
            <v>999003</v>
          </cell>
        </row>
        <row r="362">
          <cell r="D362" t="str">
            <v>999003</v>
          </cell>
        </row>
        <row r="363">
          <cell r="D363" t="str">
            <v>999003</v>
          </cell>
        </row>
        <row r="364">
          <cell r="D364" t="str">
            <v>999003</v>
          </cell>
        </row>
        <row r="365">
          <cell r="D365" t="str">
            <v>999003</v>
          </cell>
        </row>
        <row r="366">
          <cell r="D366" t="str">
            <v>999003</v>
          </cell>
        </row>
        <row r="367">
          <cell r="D367" t="str">
            <v>999003</v>
          </cell>
        </row>
        <row r="368">
          <cell r="D368" t="str">
            <v>999003</v>
          </cell>
        </row>
        <row r="369">
          <cell r="D369" t="str">
            <v>999003</v>
          </cell>
        </row>
        <row r="370">
          <cell r="D370" t="str">
            <v>999003</v>
          </cell>
        </row>
        <row r="371">
          <cell r="D371" t="str">
            <v>999003</v>
          </cell>
        </row>
        <row r="372">
          <cell r="D372" t="str">
            <v>999003</v>
          </cell>
        </row>
        <row r="373">
          <cell r="D373" t="str">
            <v>999003</v>
          </cell>
        </row>
        <row r="374">
          <cell r="D374" t="str">
            <v>999003</v>
          </cell>
        </row>
        <row r="375">
          <cell r="D375" t="str">
            <v>999003</v>
          </cell>
        </row>
        <row r="376">
          <cell r="D376" t="str">
            <v>999003</v>
          </cell>
        </row>
        <row r="377">
          <cell r="D377" t="str">
            <v>999003</v>
          </cell>
        </row>
        <row r="378">
          <cell r="D378" t="str">
            <v>999003</v>
          </cell>
        </row>
        <row r="379">
          <cell r="D379" t="str">
            <v>999003</v>
          </cell>
        </row>
        <row r="380">
          <cell r="D380" t="str">
            <v>999003</v>
          </cell>
        </row>
        <row r="381">
          <cell r="D381" t="str">
            <v>999003</v>
          </cell>
        </row>
        <row r="382">
          <cell r="D382" t="str">
            <v>999003</v>
          </cell>
        </row>
        <row r="383">
          <cell r="D383" t="str">
            <v>999003</v>
          </cell>
        </row>
        <row r="384">
          <cell r="D384" t="str">
            <v>999003</v>
          </cell>
        </row>
        <row r="385">
          <cell r="D385" t="str">
            <v>999003</v>
          </cell>
        </row>
        <row r="386">
          <cell r="D386" t="str">
            <v>999003</v>
          </cell>
        </row>
        <row r="387">
          <cell r="D387" t="str">
            <v>999003</v>
          </cell>
        </row>
        <row r="388">
          <cell r="D388" t="str">
            <v>999003</v>
          </cell>
        </row>
        <row r="389">
          <cell r="D389" t="str">
            <v>999003</v>
          </cell>
        </row>
        <row r="390">
          <cell r="D390" t="str">
            <v>999003</v>
          </cell>
        </row>
        <row r="391">
          <cell r="D391" t="str">
            <v>999003</v>
          </cell>
        </row>
        <row r="392">
          <cell r="D392" t="str">
            <v>999003</v>
          </cell>
        </row>
        <row r="393">
          <cell r="D393" t="str">
            <v>999003</v>
          </cell>
        </row>
        <row r="394">
          <cell r="D394" t="str">
            <v>999003</v>
          </cell>
        </row>
        <row r="395">
          <cell r="D395" t="str">
            <v>999003</v>
          </cell>
        </row>
        <row r="396">
          <cell r="D396" t="str">
            <v>999003</v>
          </cell>
        </row>
        <row r="397">
          <cell r="D397" t="str">
            <v>999003</v>
          </cell>
        </row>
        <row r="398">
          <cell r="D398" t="str">
            <v>999003</v>
          </cell>
        </row>
        <row r="399">
          <cell r="D399" t="str">
            <v>999003</v>
          </cell>
        </row>
        <row r="400">
          <cell r="D400" t="str">
            <v>999003</v>
          </cell>
        </row>
        <row r="401">
          <cell r="D401" t="str">
            <v>999003</v>
          </cell>
        </row>
        <row r="402">
          <cell r="D402" t="str">
            <v>999003</v>
          </cell>
        </row>
        <row r="403">
          <cell r="D403" t="str">
            <v>999003</v>
          </cell>
        </row>
        <row r="404">
          <cell r="D404" t="str">
            <v>999003</v>
          </cell>
        </row>
        <row r="405">
          <cell r="D405" t="str">
            <v>999003</v>
          </cell>
        </row>
        <row r="406">
          <cell r="D406" t="str">
            <v>999003</v>
          </cell>
        </row>
        <row r="407">
          <cell r="D407" t="str">
            <v>999003</v>
          </cell>
        </row>
        <row r="408">
          <cell r="D408" t="str">
            <v>999003</v>
          </cell>
        </row>
        <row r="409">
          <cell r="D409" t="str">
            <v>999003</v>
          </cell>
        </row>
        <row r="410">
          <cell r="D410" t="str">
            <v>999003</v>
          </cell>
        </row>
        <row r="411">
          <cell r="D411" t="str">
            <v>999003</v>
          </cell>
        </row>
        <row r="412">
          <cell r="D412" t="str">
            <v>999003</v>
          </cell>
        </row>
        <row r="413">
          <cell r="D413" t="str">
            <v>999008</v>
          </cell>
        </row>
        <row r="414">
          <cell r="D414" t="str">
            <v>999008</v>
          </cell>
        </row>
        <row r="415">
          <cell r="D415" t="str">
            <v>999008</v>
          </cell>
        </row>
        <row r="416">
          <cell r="D416" t="str">
            <v>999008</v>
          </cell>
        </row>
        <row r="417">
          <cell r="D417" t="str">
            <v>999008</v>
          </cell>
        </row>
        <row r="418">
          <cell r="D418" t="str">
            <v>999008</v>
          </cell>
        </row>
        <row r="419">
          <cell r="D419" t="str">
            <v>999008</v>
          </cell>
        </row>
        <row r="420">
          <cell r="D420" t="str">
            <v>999008</v>
          </cell>
        </row>
        <row r="421">
          <cell r="D421" t="str">
            <v>999008</v>
          </cell>
        </row>
        <row r="422">
          <cell r="D422" t="str">
            <v>999008</v>
          </cell>
        </row>
        <row r="423">
          <cell r="D423" t="str">
            <v>999008</v>
          </cell>
        </row>
        <row r="424">
          <cell r="D424" t="str">
            <v>999008</v>
          </cell>
        </row>
        <row r="425">
          <cell r="D425" t="str">
            <v>999008</v>
          </cell>
        </row>
        <row r="426">
          <cell r="D426" t="str">
            <v>999008</v>
          </cell>
        </row>
        <row r="427">
          <cell r="D427" t="str">
            <v>999008</v>
          </cell>
        </row>
        <row r="428">
          <cell r="D428" t="str">
            <v>999008</v>
          </cell>
        </row>
        <row r="429">
          <cell r="D429" t="str">
            <v>999008</v>
          </cell>
        </row>
        <row r="430">
          <cell r="D430" t="str">
            <v>999008</v>
          </cell>
        </row>
        <row r="431">
          <cell r="D431" t="str">
            <v>999008</v>
          </cell>
        </row>
        <row r="432">
          <cell r="D432" t="str">
            <v>999008</v>
          </cell>
        </row>
        <row r="433">
          <cell r="D433" t="str">
            <v>999008</v>
          </cell>
        </row>
        <row r="434">
          <cell r="D434" t="str">
            <v>999008</v>
          </cell>
        </row>
        <row r="435">
          <cell r="D435" t="str">
            <v>999008</v>
          </cell>
        </row>
        <row r="436">
          <cell r="D436" t="str">
            <v>999008</v>
          </cell>
        </row>
        <row r="437">
          <cell r="D437" t="str">
            <v>999008</v>
          </cell>
        </row>
        <row r="438">
          <cell r="D438" t="str">
            <v>999008</v>
          </cell>
        </row>
        <row r="439">
          <cell r="D439" t="str">
            <v>999008</v>
          </cell>
        </row>
        <row r="440">
          <cell r="D440" t="str">
            <v>999008</v>
          </cell>
        </row>
        <row r="441">
          <cell r="D441" t="str">
            <v>999008</v>
          </cell>
        </row>
        <row r="442">
          <cell r="D442" t="str">
            <v>999008</v>
          </cell>
        </row>
        <row r="443">
          <cell r="D443" t="str">
            <v>999008</v>
          </cell>
        </row>
        <row r="444">
          <cell r="D444" t="str">
            <v>999008</v>
          </cell>
        </row>
        <row r="445">
          <cell r="D445" t="str">
            <v>999008</v>
          </cell>
        </row>
        <row r="446">
          <cell r="D446" t="str">
            <v>999008</v>
          </cell>
        </row>
        <row r="447">
          <cell r="D447" t="str">
            <v>999008</v>
          </cell>
        </row>
        <row r="448">
          <cell r="D448" t="str">
            <v>999008</v>
          </cell>
        </row>
        <row r="449">
          <cell r="D449" t="str">
            <v>999008</v>
          </cell>
        </row>
        <row r="450">
          <cell r="D450" t="str">
            <v>999008</v>
          </cell>
        </row>
        <row r="451">
          <cell r="D451" t="str">
            <v>999008</v>
          </cell>
        </row>
        <row r="452">
          <cell r="D452" t="str">
            <v>999008</v>
          </cell>
        </row>
        <row r="453">
          <cell r="D453" t="str">
            <v>999008</v>
          </cell>
        </row>
        <row r="454">
          <cell r="D454" t="str">
            <v>999008</v>
          </cell>
        </row>
        <row r="455">
          <cell r="D455" t="str">
            <v>999008</v>
          </cell>
        </row>
        <row r="456">
          <cell r="D456" t="str">
            <v>999008</v>
          </cell>
        </row>
        <row r="457">
          <cell r="D457" t="str">
            <v>999008</v>
          </cell>
        </row>
        <row r="458">
          <cell r="D458" t="str">
            <v>999008</v>
          </cell>
        </row>
        <row r="459">
          <cell r="D459" t="str">
            <v>999008</v>
          </cell>
        </row>
        <row r="460">
          <cell r="D460" t="str">
            <v>999008</v>
          </cell>
        </row>
        <row r="461">
          <cell r="D461" t="str">
            <v>999008</v>
          </cell>
        </row>
        <row r="462">
          <cell r="D462" t="str">
            <v>999008</v>
          </cell>
        </row>
        <row r="463">
          <cell r="D463" t="str">
            <v>999008</v>
          </cell>
        </row>
        <row r="464">
          <cell r="D464" t="str">
            <v>999008</v>
          </cell>
        </row>
        <row r="465">
          <cell r="D465" t="str">
            <v>999008</v>
          </cell>
        </row>
        <row r="466">
          <cell r="D466" t="str">
            <v>999008</v>
          </cell>
        </row>
        <row r="467">
          <cell r="D467" t="str">
            <v>999008</v>
          </cell>
        </row>
        <row r="468">
          <cell r="D468" t="str">
            <v>999008</v>
          </cell>
        </row>
        <row r="469">
          <cell r="D469" t="str">
            <v>999008</v>
          </cell>
        </row>
        <row r="470">
          <cell r="D470" t="str">
            <v>999008</v>
          </cell>
        </row>
        <row r="471">
          <cell r="D471" t="str">
            <v>999008</v>
          </cell>
        </row>
        <row r="472">
          <cell r="D472" t="str">
            <v>999008</v>
          </cell>
        </row>
        <row r="473">
          <cell r="D473" t="str">
            <v>999008</v>
          </cell>
        </row>
        <row r="474">
          <cell r="D474" t="str">
            <v>999008</v>
          </cell>
        </row>
        <row r="475">
          <cell r="D475" t="str">
            <v>999008</v>
          </cell>
        </row>
        <row r="476">
          <cell r="D476" t="str">
            <v>999008</v>
          </cell>
        </row>
        <row r="477">
          <cell r="D477" t="str">
            <v>999008</v>
          </cell>
        </row>
        <row r="478">
          <cell r="D478" t="str">
            <v>999008</v>
          </cell>
        </row>
        <row r="479">
          <cell r="D479" t="str">
            <v>999008</v>
          </cell>
        </row>
        <row r="480">
          <cell r="D480" t="str">
            <v>999008</v>
          </cell>
        </row>
        <row r="481">
          <cell r="D481" t="str">
            <v>999008</v>
          </cell>
        </row>
        <row r="482">
          <cell r="D482" t="str">
            <v>999008</v>
          </cell>
        </row>
        <row r="483">
          <cell r="D483" t="str">
            <v>999008</v>
          </cell>
        </row>
        <row r="484">
          <cell r="D484" t="str">
            <v>999008</v>
          </cell>
        </row>
        <row r="485">
          <cell r="D485" t="str">
            <v>999008</v>
          </cell>
        </row>
        <row r="486">
          <cell r="D486" t="str">
            <v>999008</v>
          </cell>
        </row>
        <row r="487">
          <cell r="D487" t="str">
            <v>999008</v>
          </cell>
        </row>
        <row r="488">
          <cell r="D488" t="str">
            <v>999008</v>
          </cell>
        </row>
        <row r="489">
          <cell r="D489" t="str">
            <v>999008</v>
          </cell>
        </row>
        <row r="490">
          <cell r="D490" t="str">
            <v>999008</v>
          </cell>
        </row>
        <row r="491">
          <cell r="D491" t="str">
            <v>999008</v>
          </cell>
        </row>
        <row r="492">
          <cell r="D492" t="str">
            <v>999008</v>
          </cell>
        </row>
        <row r="493">
          <cell r="D493" t="str">
            <v>999008</v>
          </cell>
        </row>
        <row r="494">
          <cell r="D494" t="str">
            <v>999008</v>
          </cell>
        </row>
        <row r="495">
          <cell r="D495" t="str">
            <v>999008</v>
          </cell>
        </row>
        <row r="496">
          <cell r="D496" t="str">
            <v>999008</v>
          </cell>
        </row>
        <row r="497">
          <cell r="D497" t="str">
            <v>999008</v>
          </cell>
        </row>
        <row r="498">
          <cell r="D498" t="str">
            <v>999008</v>
          </cell>
        </row>
        <row r="499">
          <cell r="D499" t="str">
            <v>999008</v>
          </cell>
        </row>
        <row r="500">
          <cell r="D500" t="str">
            <v>999008</v>
          </cell>
        </row>
        <row r="501">
          <cell r="D501" t="str">
            <v>999008</v>
          </cell>
        </row>
        <row r="502">
          <cell r="D502" t="str">
            <v>999008</v>
          </cell>
        </row>
        <row r="503">
          <cell r="D503" t="str">
            <v>999008</v>
          </cell>
        </row>
        <row r="504">
          <cell r="D504" t="str">
            <v>999008</v>
          </cell>
        </row>
        <row r="505">
          <cell r="D505" t="str">
            <v>999008</v>
          </cell>
        </row>
        <row r="506">
          <cell r="D506" t="str">
            <v>999008</v>
          </cell>
        </row>
        <row r="507">
          <cell r="D507" t="str">
            <v>999008</v>
          </cell>
        </row>
        <row r="508">
          <cell r="D508" t="str">
            <v>999008</v>
          </cell>
        </row>
        <row r="509">
          <cell r="D509" t="str">
            <v>999008</v>
          </cell>
        </row>
        <row r="510">
          <cell r="D510" t="str">
            <v>999008</v>
          </cell>
        </row>
        <row r="511">
          <cell r="D511" t="str">
            <v>999008</v>
          </cell>
        </row>
        <row r="512">
          <cell r="D512" t="str">
            <v>999008</v>
          </cell>
        </row>
        <row r="513">
          <cell r="D513" t="str">
            <v>999008</v>
          </cell>
        </row>
        <row r="514">
          <cell r="D514" t="str">
            <v>999008</v>
          </cell>
        </row>
        <row r="515">
          <cell r="D515" t="str">
            <v>999008</v>
          </cell>
        </row>
        <row r="516">
          <cell r="D516" t="str">
            <v>999008</v>
          </cell>
        </row>
        <row r="517">
          <cell r="D517" t="str">
            <v>999008</v>
          </cell>
        </row>
        <row r="518">
          <cell r="D518" t="str">
            <v>999008</v>
          </cell>
        </row>
        <row r="519">
          <cell r="D519" t="str">
            <v>999008</v>
          </cell>
        </row>
        <row r="520">
          <cell r="D520" t="str">
            <v>999008</v>
          </cell>
        </row>
        <row r="521">
          <cell r="D521" t="str">
            <v>999008</v>
          </cell>
        </row>
        <row r="522">
          <cell r="D522" t="str">
            <v>999008</v>
          </cell>
        </row>
        <row r="523">
          <cell r="D523" t="str">
            <v>999008</v>
          </cell>
        </row>
        <row r="524">
          <cell r="D524" t="str">
            <v>999008</v>
          </cell>
        </row>
        <row r="525">
          <cell r="D525" t="str">
            <v>999008</v>
          </cell>
        </row>
        <row r="526">
          <cell r="D526" t="str">
            <v>999008</v>
          </cell>
        </row>
        <row r="527">
          <cell r="D527" t="str">
            <v>999008</v>
          </cell>
        </row>
        <row r="528">
          <cell r="D528" t="str">
            <v>999008</v>
          </cell>
        </row>
        <row r="529">
          <cell r="D529" t="str">
            <v>999008</v>
          </cell>
        </row>
        <row r="530">
          <cell r="D530" t="str">
            <v>999008</v>
          </cell>
        </row>
        <row r="531">
          <cell r="D531" t="str">
            <v>999008</v>
          </cell>
        </row>
        <row r="532">
          <cell r="D532" t="str">
            <v>999008</v>
          </cell>
        </row>
        <row r="533">
          <cell r="D533" t="str">
            <v>999008</v>
          </cell>
        </row>
        <row r="534">
          <cell r="D534" t="str">
            <v>999008</v>
          </cell>
        </row>
        <row r="535">
          <cell r="D535" t="str">
            <v>999008</v>
          </cell>
        </row>
        <row r="536">
          <cell r="D536" t="str">
            <v>999008</v>
          </cell>
        </row>
        <row r="537">
          <cell r="D537" t="str">
            <v>999008</v>
          </cell>
        </row>
        <row r="538">
          <cell r="D538" t="str">
            <v>999009</v>
          </cell>
        </row>
        <row r="539">
          <cell r="D539" t="str">
            <v>999009</v>
          </cell>
        </row>
        <row r="540">
          <cell r="D540" t="str">
            <v>999009</v>
          </cell>
        </row>
        <row r="541">
          <cell r="D541" t="str">
            <v>999009</v>
          </cell>
        </row>
        <row r="542">
          <cell r="D542" t="str">
            <v>999009</v>
          </cell>
        </row>
        <row r="543">
          <cell r="D543" t="str">
            <v>999009</v>
          </cell>
        </row>
        <row r="544">
          <cell r="D544" t="str">
            <v>999009</v>
          </cell>
        </row>
        <row r="545">
          <cell r="D545" t="str">
            <v>999009</v>
          </cell>
        </row>
        <row r="546">
          <cell r="D546" t="str">
            <v>999009</v>
          </cell>
        </row>
        <row r="547">
          <cell r="D547" t="str">
            <v>999009</v>
          </cell>
        </row>
        <row r="548">
          <cell r="D548" t="str">
            <v>999009</v>
          </cell>
        </row>
        <row r="549">
          <cell r="D549" t="str">
            <v>999009</v>
          </cell>
        </row>
        <row r="550">
          <cell r="D550" t="str">
            <v>999009</v>
          </cell>
        </row>
        <row r="551">
          <cell r="D551" t="str">
            <v>999009</v>
          </cell>
        </row>
        <row r="552">
          <cell r="D552" t="str">
            <v>999009</v>
          </cell>
        </row>
        <row r="553">
          <cell r="D553" t="str">
            <v>999009</v>
          </cell>
        </row>
        <row r="554">
          <cell r="D554" t="str">
            <v>999009</v>
          </cell>
        </row>
        <row r="555">
          <cell r="D555" t="str">
            <v>999009</v>
          </cell>
        </row>
        <row r="556">
          <cell r="D556" t="str">
            <v>999009</v>
          </cell>
        </row>
        <row r="557">
          <cell r="D557" t="str">
            <v>999009</v>
          </cell>
        </row>
        <row r="558">
          <cell r="D558" t="str">
            <v>999009</v>
          </cell>
        </row>
        <row r="559">
          <cell r="D559" t="str">
            <v>999009</v>
          </cell>
        </row>
        <row r="560">
          <cell r="D560" t="str">
            <v>999009</v>
          </cell>
        </row>
        <row r="561">
          <cell r="D561" t="str">
            <v>999010</v>
          </cell>
        </row>
        <row r="562">
          <cell r="D562" t="str">
            <v>999010</v>
          </cell>
        </row>
        <row r="563">
          <cell r="D563" t="str">
            <v>999010</v>
          </cell>
        </row>
        <row r="564">
          <cell r="D564" t="str">
            <v>999010</v>
          </cell>
        </row>
        <row r="565">
          <cell r="D565" t="str">
            <v>999010</v>
          </cell>
        </row>
        <row r="566">
          <cell r="D566" t="str">
            <v>999011</v>
          </cell>
        </row>
        <row r="567">
          <cell r="D567" t="str">
            <v>999011</v>
          </cell>
        </row>
        <row r="568">
          <cell r="D568" t="str">
            <v>999011</v>
          </cell>
        </row>
        <row r="569">
          <cell r="D569" t="str">
            <v>999011</v>
          </cell>
        </row>
        <row r="570">
          <cell r="D570" t="str">
            <v>999011</v>
          </cell>
        </row>
        <row r="571">
          <cell r="D571" t="str">
            <v>999012</v>
          </cell>
        </row>
        <row r="572">
          <cell r="D572" t="str">
            <v>999012</v>
          </cell>
        </row>
        <row r="573">
          <cell r="D573" t="str">
            <v>999012</v>
          </cell>
        </row>
        <row r="574">
          <cell r="D574" t="str">
            <v>999013</v>
          </cell>
        </row>
        <row r="575">
          <cell r="D575" t="str">
            <v>999013</v>
          </cell>
        </row>
        <row r="576">
          <cell r="D576" t="str">
            <v>999013</v>
          </cell>
        </row>
        <row r="577">
          <cell r="D577" t="str">
            <v>999013</v>
          </cell>
        </row>
        <row r="578">
          <cell r="D578" t="str">
            <v>999013</v>
          </cell>
        </row>
        <row r="579">
          <cell r="D579" t="str">
            <v>999013</v>
          </cell>
        </row>
        <row r="580">
          <cell r="D580" t="str">
            <v>999013</v>
          </cell>
        </row>
        <row r="581">
          <cell r="D581" t="str">
            <v>999013</v>
          </cell>
        </row>
        <row r="582">
          <cell r="D582" t="str">
            <v>999013</v>
          </cell>
        </row>
        <row r="583">
          <cell r="D583" t="str">
            <v>999013</v>
          </cell>
        </row>
        <row r="584">
          <cell r="D584" t="str">
            <v>999013</v>
          </cell>
        </row>
        <row r="585">
          <cell r="D585" t="str">
            <v>999013</v>
          </cell>
        </row>
        <row r="586">
          <cell r="D586" t="str">
            <v>999013</v>
          </cell>
        </row>
        <row r="587">
          <cell r="D587" t="str">
            <v>999013</v>
          </cell>
        </row>
        <row r="588">
          <cell r="D588" t="str">
            <v>999013</v>
          </cell>
        </row>
        <row r="589">
          <cell r="D589" t="str">
            <v>999013</v>
          </cell>
        </row>
        <row r="590">
          <cell r="D590" t="str">
            <v>999013</v>
          </cell>
        </row>
        <row r="591">
          <cell r="D591" t="str">
            <v>999013</v>
          </cell>
        </row>
        <row r="592">
          <cell r="D592" t="str">
            <v>999013</v>
          </cell>
        </row>
        <row r="593">
          <cell r="D593" t="str">
            <v>999013</v>
          </cell>
        </row>
        <row r="594">
          <cell r="D594" t="str">
            <v>999013</v>
          </cell>
        </row>
        <row r="595">
          <cell r="D595" t="str">
            <v>999013</v>
          </cell>
        </row>
        <row r="596">
          <cell r="D596" t="str">
            <v>999013</v>
          </cell>
        </row>
        <row r="597">
          <cell r="D597" t="str">
            <v>999013</v>
          </cell>
        </row>
        <row r="598">
          <cell r="D598" t="str">
            <v>999013</v>
          </cell>
        </row>
        <row r="599">
          <cell r="D599" t="str">
            <v>999013</v>
          </cell>
        </row>
        <row r="600">
          <cell r="D600" t="str">
            <v>999015</v>
          </cell>
        </row>
        <row r="601">
          <cell r="D601" t="str">
            <v>999015</v>
          </cell>
        </row>
        <row r="602">
          <cell r="D602" t="str">
            <v>999015</v>
          </cell>
        </row>
        <row r="603">
          <cell r="D603" t="str">
            <v>999015</v>
          </cell>
        </row>
        <row r="604">
          <cell r="D604" t="str">
            <v>999016</v>
          </cell>
        </row>
        <row r="605">
          <cell r="D605" t="str">
            <v>999016</v>
          </cell>
        </row>
        <row r="606">
          <cell r="D606" t="str">
            <v>999016</v>
          </cell>
        </row>
        <row r="607">
          <cell r="D607" t="str">
            <v>999016</v>
          </cell>
        </row>
        <row r="608">
          <cell r="D608" t="str">
            <v>999016</v>
          </cell>
        </row>
        <row r="609">
          <cell r="D609" t="str">
            <v>999016</v>
          </cell>
        </row>
        <row r="610">
          <cell r="D610" t="str">
            <v>999016</v>
          </cell>
        </row>
        <row r="611">
          <cell r="D611" t="str">
            <v>999016</v>
          </cell>
        </row>
        <row r="612">
          <cell r="D612" t="str">
            <v>999016</v>
          </cell>
        </row>
        <row r="613">
          <cell r="D613" t="str">
            <v>999016</v>
          </cell>
        </row>
        <row r="614">
          <cell r="D614" t="str">
            <v>999016</v>
          </cell>
        </row>
        <row r="615">
          <cell r="D615" t="str">
            <v>999016</v>
          </cell>
        </row>
        <row r="616">
          <cell r="D616" t="str">
            <v>999016</v>
          </cell>
        </row>
        <row r="617">
          <cell r="D617" t="str">
            <v>999016</v>
          </cell>
        </row>
        <row r="618">
          <cell r="D618" t="str">
            <v>999016</v>
          </cell>
        </row>
        <row r="619">
          <cell r="D619" t="str">
            <v>999016</v>
          </cell>
        </row>
        <row r="620">
          <cell r="D620" t="str">
            <v>999016</v>
          </cell>
        </row>
        <row r="621">
          <cell r="D621" t="str">
            <v>999016</v>
          </cell>
        </row>
        <row r="622">
          <cell r="D622" t="str">
            <v>999017</v>
          </cell>
        </row>
        <row r="623">
          <cell r="D623" t="str">
            <v>999017</v>
          </cell>
        </row>
        <row r="624">
          <cell r="D624" t="str">
            <v>999017</v>
          </cell>
        </row>
        <row r="625">
          <cell r="D625" t="str">
            <v>999017</v>
          </cell>
        </row>
        <row r="626">
          <cell r="D626" t="str">
            <v>999017</v>
          </cell>
        </row>
        <row r="627">
          <cell r="D627" t="str">
            <v>999017</v>
          </cell>
        </row>
        <row r="628">
          <cell r="D628" t="str">
            <v>999018</v>
          </cell>
        </row>
        <row r="629">
          <cell r="D629" t="str">
            <v>999018</v>
          </cell>
        </row>
        <row r="630">
          <cell r="D630" t="str">
            <v>999018</v>
          </cell>
        </row>
        <row r="631">
          <cell r="D631" t="str">
            <v>999018</v>
          </cell>
        </row>
        <row r="632">
          <cell r="D632" t="str">
            <v>999018</v>
          </cell>
        </row>
        <row r="633">
          <cell r="D633" t="str">
            <v>999018</v>
          </cell>
        </row>
        <row r="634">
          <cell r="D634" t="str">
            <v>999018</v>
          </cell>
        </row>
        <row r="635">
          <cell r="D635" t="str">
            <v>999020</v>
          </cell>
        </row>
        <row r="636">
          <cell r="D636" t="str">
            <v>999020</v>
          </cell>
        </row>
        <row r="637">
          <cell r="D637" t="str">
            <v>999020</v>
          </cell>
        </row>
        <row r="638">
          <cell r="D638" t="str">
            <v>999020</v>
          </cell>
        </row>
        <row r="639">
          <cell r="D639" t="str">
            <v>999020</v>
          </cell>
        </row>
        <row r="640">
          <cell r="D640" t="str">
            <v>999020</v>
          </cell>
        </row>
        <row r="641">
          <cell r="D641" t="str">
            <v>999020</v>
          </cell>
        </row>
        <row r="642">
          <cell r="D642" t="str">
            <v>999020</v>
          </cell>
        </row>
        <row r="643">
          <cell r="D643" t="str">
            <v>999020</v>
          </cell>
        </row>
        <row r="644">
          <cell r="D644" t="str">
            <v>999020</v>
          </cell>
        </row>
        <row r="645">
          <cell r="D645" t="str">
            <v>999020</v>
          </cell>
        </row>
        <row r="646">
          <cell r="D646" t="str">
            <v>999020</v>
          </cell>
        </row>
        <row r="647">
          <cell r="D647" t="str">
            <v>999022</v>
          </cell>
        </row>
        <row r="648">
          <cell r="D648" t="str">
            <v>999022</v>
          </cell>
        </row>
        <row r="649">
          <cell r="D649" t="str">
            <v>999022</v>
          </cell>
        </row>
        <row r="650">
          <cell r="D650" t="str">
            <v>999022</v>
          </cell>
        </row>
        <row r="651">
          <cell r="D651" t="str">
            <v>999022</v>
          </cell>
        </row>
        <row r="652">
          <cell r="D652" t="str">
            <v>999022</v>
          </cell>
        </row>
        <row r="653">
          <cell r="D653" t="str">
            <v>999022</v>
          </cell>
        </row>
        <row r="654">
          <cell r="D654" t="str">
            <v>999022</v>
          </cell>
        </row>
        <row r="655">
          <cell r="D655" t="str">
            <v>999022</v>
          </cell>
        </row>
        <row r="656">
          <cell r="D656" t="str">
            <v>999022</v>
          </cell>
        </row>
        <row r="657">
          <cell r="D657" t="str">
            <v>999022</v>
          </cell>
        </row>
        <row r="658">
          <cell r="D658" t="str">
            <v>999022</v>
          </cell>
        </row>
        <row r="659">
          <cell r="D659" t="str">
            <v>999022</v>
          </cell>
        </row>
        <row r="660">
          <cell r="D660" t="str">
            <v>999022</v>
          </cell>
        </row>
        <row r="661">
          <cell r="D661" t="str">
            <v>999022</v>
          </cell>
        </row>
        <row r="662">
          <cell r="D662" t="str">
            <v>999022</v>
          </cell>
        </row>
        <row r="663">
          <cell r="D663" t="str">
            <v>999022</v>
          </cell>
        </row>
        <row r="664">
          <cell r="D664" t="str">
            <v>999022</v>
          </cell>
        </row>
        <row r="665">
          <cell r="D665" t="str">
            <v>999022</v>
          </cell>
        </row>
        <row r="666">
          <cell r="D666" t="str">
            <v>999022</v>
          </cell>
        </row>
        <row r="667">
          <cell r="D667" t="str">
            <v>999022</v>
          </cell>
        </row>
        <row r="668">
          <cell r="D668" t="str">
            <v>999022</v>
          </cell>
        </row>
        <row r="669">
          <cell r="D669" t="str">
            <v>999022</v>
          </cell>
        </row>
        <row r="670">
          <cell r="D670" t="str">
            <v>999022</v>
          </cell>
        </row>
        <row r="671">
          <cell r="D671" t="str">
            <v>999022</v>
          </cell>
        </row>
        <row r="672">
          <cell r="D672" t="str">
            <v>999022</v>
          </cell>
        </row>
        <row r="673">
          <cell r="D673" t="str">
            <v>999022</v>
          </cell>
        </row>
        <row r="674">
          <cell r="D674" t="str">
            <v>999022</v>
          </cell>
        </row>
        <row r="675">
          <cell r="D675" t="str">
            <v>999022</v>
          </cell>
        </row>
        <row r="676">
          <cell r="D676" t="str">
            <v>999022</v>
          </cell>
        </row>
        <row r="677">
          <cell r="D677" t="str">
            <v>999022</v>
          </cell>
        </row>
        <row r="678">
          <cell r="D678" t="str">
            <v>999022</v>
          </cell>
        </row>
        <row r="679">
          <cell r="D679" t="str">
            <v>999022</v>
          </cell>
        </row>
        <row r="680">
          <cell r="D680" t="str">
            <v>999022</v>
          </cell>
        </row>
        <row r="681">
          <cell r="D681" t="str">
            <v>999022</v>
          </cell>
        </row>
        <row r="682">
          <cell r="D682" t="str">
            <v>999022</v>
          </cell>
        </row>
        <row r="683">
          <cell r="D683" t="str">
            <v>999022</v>
          </cell>
        </row>
        <row r="684">
          <cell r="D684" t="str">
            <v>999022</v>
          </cell>
        </row>
        <row r="685">
          <cell r="D685" t="str">
            <v>999022</v>
          </cell>
        </row>
        <row r="686">
          <cell r="D686" t="str">
            <v>999022</v>
          </cell>
        </row>
        <row r="687">
          <cell r="D687" t="str">
            <v>999022</v>
          </cell>
        </row>
        <row r="688">
          <cell r="D688" t="str">
            <v>999025</v>
          </cell>
        </row>
        <row r="689">
          <cell r="D689" t="str">
            <v>999025</v>
          </cell>
        </row>
        <row r="690">
          <cell r="D690" t="str">
            <v>999025</v>
          </cell>
        </row>
        <row r="691">
          <cell r="D691" t="str">
            <v>999030</v>
          </cell>
        </row>
        <row r="692">
          <cell r="D692" t="str">
            <v>999030</v>
          </cell>
        </row>
        <row r="693">
          <cell r="D693" t="str">
            <v>999032</v>
          </cell>
        </row>
        <row r="694">
          <cell r="D694" t="str">
            <v>999032</v>
          </cell>
        </row>
        <row r="695">
          <cell r="D695" t="str">
            <v>999033</v>
          </cell>
        </row>
        <row r="696">
          <cell r="D696" t="str">
            <v>999033</v>
          </cell>
        </row>
        <row r="697">
          <cell r="D697" t="str">
            <v>999034</v>
          </cell>
        </row>
        <row r="698">
          <cell r="D698" t="str">
            <v>999035</v>
          </cell>
        </row>
        <row r="699">
          <cell r="D699" t="str">
            <v>999035</v>
          </cell>
        </row>
        <row r="700">
          <cell r="D700" t="str">
            <v>999036</v>
          </cell>
        </row>
        <row r="701">
          <cell r="D701" t="str">
            <v>999036</v>
          </cell>
        </row>
        <row r="702">
          <cell r="D702" t="str">
            <v>999037</v>
          </cell>
        </row>
        <row r="703">
          <cell r="D703" t="str">
            <v>999037</v>
          </cell>
        </row>
        <row r="704">
          <cell r="D704" t="str">
            <v>999037</v>
          </cell>
        </row>
        <row r="705">
          <cell r="D705" t="str">
            <v>999039</v>
          </cell>
        </row>
        <row r="706">
          <cell r="D706" t="str">
            <v>999039</v>
          </cell>
        </row>
        <row r="707">
          <cell r="D707" t="str">
            <v>999040</v>
          </cell>
        </row>
        <row r="708">
          <cell r="D708" t="str">
            <v>999040</v>
          </cell>
        </row>
        <row r="709">
          <cell r="D709" t="str">
            <v>999042</v>
          </cell>
        </row>
        <row r="710">
          <cell r="D710" t="str">
            <v>999042</v>
          </cell>
        </row>
        <row r="711">
          <cell r="D711" t="str">
            <v>999042</v>
          </cell>
        </row>
        <row r="712">
          <cell r="D712" t="str">
            <v>999043</v>
          </cell>
        </row>
        <row r="713">
          <cell r="D713" t="str">
            <v>999045</v>
          </cell>
        </row>
        <row r="714">
          <cell r="D714" t="str">
            <v>999045</v>
          </cell>
        </row>
        <row r="715">
          <cell r="D715" t="str">
            <v>999045</v>
          </cell>
        </row>
        <row r="716">
          <cell r="D716" t="str">
            <v>999045</v>
          </cell>
        </row>
        <row r="717">
          <cell r="D717" t="str">
            <v>999045</v>
          </cell>
        </row>
        <row r="718">
          <cell r="D718" t="str">
            <v>999045</v>
          </cell>
        </row>
        <row r="719">
          <cell r="D719" t="str">
            <v>999045</v>
          </cell>
        </row>
        <row r="720">
          <cell r="D720" t="str">
            <v>999045</v>
          </cell>
        </row>
        <row r="721">
          <cell r="D721" t="str">
            <v>999045</v>
          </cell>
        </row>
        <row r="722">
          <cell r="D722" t="str">
            <v>999046</v>
          </cell>
        </row>
        <row r="723">
          <cell r="D723" t="str">
            <v>999046</v>
          </cell>
        </row>
        <row r="724">
          <cell r="D724" t="str">
            <v>999046</v>
          </cell>
        </row>
        <row r="725">
          <cell r="D725" t="str">
            <v>999046</v>
          </cell>
        </row>
        <row r="726">
          <cell r="D726" t="str">
            <v>999046</v>
          </cell>
        </row>
        <row r="727">
          <cell r="D727" t="str">
            <v>999046</v>
          </cell>
        </row>
        <row r="728">
          <cell r="D728" t="str">
            <v>999046</v>
          </cell>
        </row>
        <row r="729">
          <cell r="D729" t="str">
            <v>999046</v>
          </cell>
        </row>
        <row r="730">
          <cell r="D730" t="str">
            <v>999046</v>
          </cell>
        </row>
        <row r="731">
          <cell r="D731" t="str">
            <v>999046</v>
          </cell>
        </row>
        <row r="732">
          <cell r="D732" t="str">
            <v>999046</v>
          </cell>
        </row>
        <row r="733">
          <cell r="D733" t="str">
            <v>999046</v>
          </cell>
        </row>
        <row r="734">
          <cell r="D734" t="str">
            <v>999046</v>
          </cell>
        </row>
        <row r="735">
          <cell r="D735" t="str">
            <v>999046</v>
          </cell>
        </row>
        <row r="736">
          <cell r="D736" t="str">
            <v>999046</v>
          </cell>
        </row>
        <row r="737">
          <cell r="D737" t="str">
            <v>999046</v>
          </cell>
        </row>
        <row r="738">
          <cell r="D738" t="str">
            <v>999046</v>
          </cell>
        </row>
        <row r="739">
          <cell r="D739" t="str">
            <v>999046</v>
          </cell>
        </row>
        <row r="740">
          <cell r="D740" t="str">
            <v>999046</v>
          </cell>
        </row>
        <row r="741">
          <cell r="D741" t="str">
            <v>999047</v>
          </cell>
        </row>
        <row r="742">
          <cell r="D742" t="str">
            <v>999048</v>
          </cell>
        </row>
        <row r="743">
          <cell r="D743" t="str">
            <v>999048</v>
          </cell>
        </row>
        <row r="744">
          <cell r="D744" t="str">
            <v>999048</v>
          </cell>
        </row>
        <row r="745">
          <cell r="D745" t="str">
            <v>999048</v>
          </cell>
        </row>
        <row r="746">
          <cell r="D746" t="str">
            <v>999048</v>
          </cell>
        </row>
        <row r="747">
          <cell r="D747" t="str">
            <v>999049</v>
          </cell>
        </row>
        <row r="748">
          <cell r="D748" t="str">
            <v>999049</v>
          </cell>
        </row>
        <row r="749">
          <cell r="D749" t="str">
            <v>999050</v>
          </cell>
        </row>
        <row r="750">
          <cell r="D750" t="str">
            <v>999052</v>
          </cell>
        </row>
        <row r="751">
          <cell r="D751" t="str">
            <v>999053</v>
          </cell>
        </row>
        <row r="752">
          <cell r="D752" t="str">
            <v>999054</v>
          </cell>
        </row>
        <row r="753">
          <cell r="D753" t="str">
            <v>999055</v>
          </cell>
        </row>
        <row r="754">
          <cell r="D754" t="str">
            <v>999055</v>
          </cell>
        </row>
        <row r="755">
          <cell r="D755" t="str">
            <v>999055</v>
          </cell>
        </row>
        <row r="756">
          <cell r="D756" t="str">
            <v>999055</v>
          </cell>
        </row>
        <row r="757">
          <cell r="D757" t="str">
            <v>999057</v>
          </cell>
        </row>
        <row r="758">
          <cell r="D758" t="str">
            <v>999057</v>
          </cell>
        </row>
        <row r="759">
          <cell r="D759" t="str">
            <v>999057</v>
          </cell>
        </row>
        <row r="760">
          <cell r="D760" t="str">
            <v>999058</v>
          </cell>
        </row>
        <row r="761">
          <cell r="D761" t="str">
            <v>999058</v>
          </cell>
        </row>
        <row r="762">
          <cell r="D762" t="str">
            <v>999059</v>
          </cell>
        </row>
        <row r="763">
          <cell r="D763" t="str">
            <v>999059</v>
          </cell>
        </row>
        <row r="764">
          <cell r="D764" t="str">
            <v>999060</v>
          </cell>
        </row>
        <row r="765">
          <cell r="D765" t="str">
            <v>999060</v>
          </cell>
        </row>
        <row r="766">
          <cell r="D766" t="str">
            <v>999062</v>
          </cell>
        </row>
        <row r="767">
          <cell r="D767" t="str">
            <v>999062</v>
          </cell>
        </row>
        <row r="768">
          <cell r="D768" t="str">
            <v>999063</v>
          </cell>
        </row>
        <row r="769">
          <cell r="D769" t="str">
            <v>999063</v>
          </cell>
        </row>
        <row r="770">
          <cell r="D770" t="str">
            <v>999064</v>
          </cell>
        </row>
        <row r="771">
          <cell r="D771" t="str">
            <v>999075</v>
          </cell>
        </row>
        <row r="772">
          <cell r="D772" t="str">
            <v>999075</v>
          </cell>
        </row>
        <row r="773">
          <cell r="D773" t="str">
            <v>999080</v>
          </cell>
        </row>
        <row r="774">
          <cell r="D774" t="str">
            <v>999080</v>
          </cell>
        </row>
        <row r="775">
          <cell r="D775" t="str">
            <v>999081</v>
          </cell>
        </row>
        <row r="776">
          <cell r="D776" t="str">
            <v>999081</v>
          </cell>
        </row>
        <row r="777">
          <cell r="D777" t="str">
            <v>999082</v>
          </cell>
        </row>
        <row r="778">
          <cell r="D778" t="str">
            <v>999082</v>
          </cell>
        </row>
        <row r="779">
          <cell r="D779" t="str">
            <v>999083</v>
          </cell>
        </row>
        <row r="780">
          <cell r="D780" t="str">
            <v>999083</v>
          </cell>
        </row>
        <row r="781">
          <cell r="D781" t="str">
            <v>999088</v>
          </cell>
        </row>
        <row r="782">
          <cell r="D782" t="str">
            <v>999088</v>
          </cell>
        </row>
        <row r="783">
          <cell r="D783" t="str">
            <v>999088</v>
          </cell>
        </row>
        <row r="784">
          <cell r="D784" t="str">
            <v>999088</v>
          </cell>
        </row>
        <row r="785">
          <cell r="D785" t="str">
            <v>999088</v>
          </cell>
        </row>
        <row r="786">
          <cell r="D786" t="str">
            <v>999091</v>
          </cell>
        </row>
        <row r="787">
          <cell r="D787" t="str">
            <v>999091</v>
          </cell>
        </row>
        <row r="788">
          <cell r="D788" t="str">
            <v>999096</v>
          </cell>
        </row>
        <row r="789">
          <cell r="D789" t="str">
            <v>999096</v>
          </cell>
        </row>
        <row r="790">
          <cell r="D790" t="str">
            <v>999097</v>
          </cell>
        </row>
        <row r="791">
          <cell r="D791" t="str">
            <v>999097</v>
          </cell>
        </row>
        <row r="792">
          <cell r="D792" t="str">
            <v>999097</v>
          </cell>
        </row>
        <row r="793">
          <cell r="D793" t="str">
            <v>999097</v>
          </cell>
        </row>
        <row r="794">
          <cell r="D794" t="str">
            <v>999097</v>
          </cell>
        </row>
        <row r="795">
          <cell r="D795" t="str">
            <v>999097</v>
          </cell>
        </row>
        <row r="796">
          <cell r="D796" t="str">
            <v>999097</v>
          </cell>
        </row>
        <row r="797">
          <cell r="D797" t="str">
            <v>999100</v>
          </cell>
        </row>
        <row r="798">
          <cell r="D798" t="str">
            <v>999100</v>
          </cell>
        </row>
        <row r="799">
          <cell r="D799" t="str">
            <v>999102</v>
          </cell>
        </row>
        <row r="800">
          <cell r="D800" t="str">
            <v>999109</v>
          </cell>
        </row>
        <row r="801">
          <cell r="D801" t="str">
            <v>999109</v>
          </cell>
        </row>
        <row r="802">
          <cell r="D802" t="str">
            <v>999110</v>
          </cell>
        </row>
        <row r="803">
          <cell r="D803" t="str">
            <v>999110</v>
          </cell>
        </row>
        <row r="804">
          <cell r="D804" t="str">
            <v>999110</v>
          </cell>
        </row>
        <row r="805">
          <cell r="D805" t="str">
            <v>999111</v>
          </cell>
        </row>
        <row r="806">
          <cell r="D806" t="str">
            <v>999111</v>
          </cell>
        </row>
        <row r="807">
          <cell r="D807" t="str">
            <v>999112</v>
          </cell>
        </row>
        <row r="808">
          <cell r="D808" t="str">
            <v>999112</v>
          </cell>
        </row>
        <row r="809">
          <cell r="D809" t="str">
            <v>999119</v>
          </cell>
        </row>
        <row r="810">
          <cell r="D810" t="str">
            <v>999119</v>
          </cell>
        </row>
        <row r="811">
          <cell r="D811" t="str">
            <v>999122</v>
          </cell>
        </row>
        <row r="812">
          <cell r="D812" t="str">
            <v>999122</v>
          </cell>
        </row>
        <row r="813">
          <cell r="D813" t="str">
            <v>999127</v>
          </cell>
        </row>
        <row r="814">
          <cell r="D814" t="str">
            <v>999127</v>
          </cell>
        </row>
        <row r="815">
          <cell r="D815" t="str">
            <v>999128</v>
          </cell>
        </row>
        <row r="816">
          <cell r="D816" t="str">
            <v>999128</v>
          </cell>
        </row>
        <row r="817">
          <cell r="D817" t="str">
            <v>999129</v>
          </cell>
        </row>
        <row r="818">
          <cell r="D818" t="str">
            <v>999129</v>
          </cell>
        </row>
        <row r="819">
          <cell r="D819" t="str">
            <v>999132</v>
          </cell>
        </row>
        <row r="820">
          <cell r="D820" t="str">
            <v>999132</v>
          </cell>
        </row>
        <row r="821">
          <cell r="D821" t="str">
            <v>999134</v>
          </cell>
        </row>
        <row r="822">
          <cell r="D822" t="str">
            <v>999134</v>
          </cell>
        </row>
        <row r="823">
          <cell r="D823" t="str">
            <v>999135</v>
          </cell>
        </row>
        <row r="824">
          <cell r="D824" t="str">
            <v>999135</v>
          </cell>
        </row>
        <row r="825">
          <cell r="D825" t="str">
            <v>999136</v>
          </cell>
        </row>
        <row r="826">
          <cell r="D826" t="str">
            <v>999136</v>
          </cell>
        </row>
        <row r="827">
          <cell r="D827" t="str">
            <v>999138</v>
          </cell>
        </row>
        <row r="828">
          <cell r="D828" t="str">
            <v>999138</v>
          </cell>
        </row>
        <row r="829">
          <cell r="D829" t="str">
            <v>999139</v>
          </cell>
        </row>
        <row r="830">
          <cell r="D830" t="str">
            <v>999139</v>
          </cell>
        </row>
        <row r="831">
          <cell r="D831" t="str">
            <v>999140</v>
          </cell>
        </row>
        <row r="832">
          <cell r="D832" t="str">
            <v>999140</v>
          </cell>
        </row>
        <row r="833">
          <cell r="D833" t="str">
            <v>999143</v>
          </cell>
        </row>
        <row r="834">
          <cell r="D834" t="str">
            <v>999143</v>
          </cell>
        </row>
        <row r="835">
          <cell r="D835" t="str">
            <v>999148</v>
          </cell>
        </row>
        <row r="836">
          <cell r="D836" t="str">
            <v>999148</v>
          </cell>
        </row>
        <row r="837">
          <cell r="D837" t="str">
            <v>999149</v>
          </cell>
        </row>
        <row r="838">
          <cell r="D838" t="str">
            <v>999149</v>
          </cell>
        </row>
        <row r="839">
          <cell r="D839" t="str">
            <v>999149</v>
          </cell>
        </row>
        <row r="840">
          <cell r="D840" t="str">
            <v>999150</v>
          </cell>
        </row>
        <row r="841">
          <cell r="D841" t="str">
            <v>999150</v>
          </cell>
        </row>
        <row r="842">
          <cell r="D842" t="str">
            <v>999154</v>
          </cell>
        </row>
        <row r="843">
          <cell r="D843" t="str">
            <v>999154</v>
          </cell>
        </row>
        <row r="844">
          <cell r="D844" t="str">
            <v>999155</v>
          </cell>
        </row>
        <row r="845">
          <cell r="D845" t="str">
            <v>999155</v>
          </cell>
        </row>
        <row r="846">
          <cell r="D846" t="str">
            <v>999156</v>
          </cell>
        </row>
        <row r="847">
          <cell r="D847" t="str">
            <v>999156</v>
          </cell>
        </row>
        <row r="848">
          <cell r="D848" t="str">
            <v>999157</v>
          </cell>
        </row>
        <row r="849">
          <cell r="D849" t="str">
            <v>999157</v>
          </cell>
        </row>
        <row r="850">
          <cell r="D850" t="str">
            <v>999158</v>
          </cell>
        </row>
        <row r="851">
          <cell r="D851" t="str">
            <v>999158</v>
          </cell>
        </row>
        <row r="852">
          <cell r="D852" t="str">
            <v>999160</v>
          </cell>
        </row>
        <row r="853">
          <cell r="D853" t="str">
            <v>999160</v>
          </cell>
        </row>
        <row r="854">
          <cell r="D854" t="str">
            <v>999161</v>
          </cell>
        </row>
        <row r="855">
          <cell r="D855" t="str">
            <v>999161</v>
          </cell>
        </row>
        <row r="856">
          <cell r="D856" t="str">
            <v>999162</v>
          </cell>
        </row>
        <row r="857">
          <cell r="D857" t="str">
            <v>999162</v>
          </cell>
        </row>
        <row r="858">
          <cell r="D858" t="str">
            <v>999163</v>
          </cell>
        </row>
        <row r="859">
          <cell r="D859" t="str">
            <v>999163</v>
          </cell>
        </row>
        <row r="860">
          <cell r="D860" t="str">
            <v>999166</v>
          </cell>
        </row>
        <row r="861">
          <cell r="D861" t="str">
            <v>999166</v>
          </cell>
        </row>
        <row r="862">
          <cell r="D862" t="str">
            <v>999167</v>
          </cell>
        </row>
        <row r="863">
          <cell r="D863" t="str">
            <v>999167</v>
          </cell>
        </row>
        <row r="864">
          <cell r="D864" t="str">
            <v>999168</v>
          </cell>
        </row>
        <row r="865">
          <cell r="D865" t="str">
            <v>999168</v>
          </cell>
        </row>
        <row r="866">
          <cell r="D866" t="str">
            <v>999169</v>
          </cell>
        </row>
        <row r="867">
          <cell r="D867" t="str">
            <v>999169</v>
          </cell>
        </row>
        <row r="868">
          <cell r="D868" t="str">
            <v>999169</v>
          </cell>
        </row>
        <row r="869">
          <cell r="D869" t="str">
            <v>999170</v>
          </cell>
        </row>
        <row r="870">
          <cell r="D870" t="str">
            <v>999170</v>
          </cell>
        </row>
        <row r="871">
          <cell r="D871" t="str">
            <v>999171</v>
          </cell>
        </row>
        <row r="872">
          <cell r="D872" t="str">
            <v>999171</v>
          </cell>
        </row>
        <row r="873">
          <cell r="D873" t="str">
            <v>999173</v>
          </cell>
        </row>
        <row r="874">
          <cell r="D874" t="str">
            <v>999173</v>
          </cell>
        </row>
        <row r="875">
          <cell r="D875" t="str">
            <v>999175</v>
          </cell>
        </row>
        <row r="876">
          <cell r="D876" t="str">
            <v>999175</v>
          </cell>
        </row>
        <row r="877">
          <cell r="D877" t="str">
            <v>999176</v>
          </cell>
        </row>
        <row r="878">
          <cell r="D878" t="str">
            <v>999176</v>
          </cell>
        </row>
        <row r="879">
          <cell r="D879" t="str">
            <v>999185</v>
          </cell>
        </row>
        <row r="880">
          <cell r="D880" t="str">
            <v>999185</v>
          </cell>
        </row>
        <row r="881">
          <cell r="D881" t="str">
            <v>999186</v>
          </cell>
        </row>
        <row r="882">
          <cell r="D882" t="str">
            <v>999186</v>
          </cell>
        </row>
        <row r="883">
          <cell r="D883" t="str">
            <v>999187</v>
          </cell>
        </row>
        <row r="884">
          <cell r="D884" t="str">
            <v>999187</v>
          </cell>
        </row>
        <row r="885">
          <cell r="D885" t="str">
            <v>999188</v>
          </cell>
        </row>
        <row r="886">
          <cell r="D886" t="str">
            <v>999188</v>
          </cell>
        </row>
        <row r="887">
          <cell r="D887" t="str">
            <v>999189</v>
          </cell>
        </row>
        <row r="888">
          <cell r="D888" t="str">
            <v>999189</v>
          </cell>
        </row>
        <row r="889">
          <cell r="D889" t="str">
            <v>999190</v>
          </cell>
        </row>
        <row r="890">
          <cell r="D890" t="str">
            <v>999190</v>
          </cell>
        </row>
        <row r="891">
          <cell r="D891" t="str">
            <v>999191</v>
          </cell>
        </row>
        <row r="892">
          <cell r="D892" t="str">
            <v>999191</v>
          </cell>
        </row>
        <row r="893">
          <cell r="D893" t="str">
            <v>999194</v>
          </cell>
        </row>
        <row r="894">
          <cell r="D894" t="str">
            <v>999194</v>
          </cell>
        </row>
        <row r="895">
          <cell r="D895" t="str">
            <v>999197</v>
          </cell>
        </row>
        <row r="896">
          <cell r="D896" t="str">
            <v>999197</v>
          </cell>
        </row>
        <row r="897">
          <cell r="D897" t="str">
            <v>999198</v>
          </cell>
        </row>
        <row r="898">
          <cell r="D898" t="str">
            <v>999198</v>
          </cell>
        </row>
        <row r="899">
          <cell r="D899" t="str">
            <v>999199</v>
          </cell>
        </row>
        <row r="900">
          <cell r="D900" t="str">
            <v>999199</v>
          </cell>
        </row>
        <row r="901">
          <cell r="D901" t="str">
            <v>999201</v>
          </cell>
        </row>
        <row r="902">
          <cell r="D902" t="str">
            <v>999201</v>
          </cell>
        </row>
        <row r="903">
          <cell r="D903" t="str">
            <v>999201</v>
          </cell>
        </row>
        <row r="904">
          <cell r="D904" t="str">
            <v>999203</v>
          </cell>
        </row>
        <row r="905">
          <cell r="D905" t="str">
            <v>999203</v>
          </cell>
        </row>
        <row r="906">
          <cell r="D906" t="str">
            <v>999203</v>
          </cell>
        </row>
        <row r="907">
          <cell r="D907" t="str">
            <v>999203</v>
          </cell>
        </row>
        <row r="908">
          <cell r="D908" t="str">
            <v>999205</v>
          </cell>
        </row>
        <row r="909">
          <cell r="D909" t="str">
            <v>999205</v>
          </cell>
        </row>
        <row r="910">
          <cell r="D910" t="str">
            <v>999206</v>
          </cell>
        </row>
        <row r="911">
          <cell r="D911" t="str">
            <v>999206</v>
          </cell>
        </row>
        <row r="912">
          <cell r="D912" t="str">
            <v>999207</v>
          </cell>
        </row>
        <row r="913">
          <cell r="D913" t="str">
            <v>999207</v>
          </cell>
        </row>
        <row r="914">
          <cell r="D914" t="str">
            <v>999208</v>
          </cell>
        </row>
        <row r="915">
          <cell r="D915" t="str">
            <v>999208</v>
          </cell>
        </row>
        <row r="916">
          <cell r="D916" t="str">
            <v>999210</v>
          </cell>
        </row>
        <row r="917">
          <cell r="D917" t="str">
            <v>999210</v>
          </cell>
        </row>
        <row r="918">
          <cell r="D918" t="str">
            <v>999211</v>
          </cell>
        </row>
        <row r="919">
          <cell r="D919" t="str">
            <v>999211</v>
          </cell>
        </row>
        <row r="920">
          <cell r="D920" t="str">
            <v>999212</v>
          </cell>
        </row>
        <row r="921">
          <cell r="D921" t="str">
            <v>999212</v>
          </cell>
        </row>
        <row r="922">
          <cell r="D922" t="str">
            <v>999214</v>
          </cell>
        </row>
        <row r="923">
          <cell r="D923" t="str">
            <v>999214</v>
          </cell>
        </row>
        <row r="924">
          <cell r="D924" t="str">
            <v>999215</v>
          </cell>
        </row>
        <row r="925">
          <cell r="D925" t="str">
            <v>999215</v>
          </cell>
        </row>
        <row r="926">
          <cell r="D926" t="str">
            <v>999217</v>
          </cell>
        </row>
        <row r="927">
          <cell r="D927" t="str">
            <v>999217</v>
          </cell>
        </row>
        <row r="928">
          <cell r="D928" t="str">
            <v>999220</v>
          </cell>
        </row>
        <row r="929">
          <cell r="D929" t="str">
            <v>999220</v>
          </cell>
        </row>
        <row r="930">
          <cell r="D930" t="str">
            <v>999223</v>
          </cell>
        </row>
        <row r="931">
          <cell r="D931" t="str">
            <v>999223</v>
          </cell>
        </row>
        <row r="932">
          <cell r="D932" t="str">
            <v>999224</v>
          </cell>
        </row>
        <row r="933">
          <cell r="D933" t="str">
            <v>999224</v>
          </cell>
        </row>
        <row r="934">
          <cell r="D934" t="str">
            <v>999225</v>
          </cell>
        </row>
        <row r="935">
          <cell r="D935" t="str">
            <v>999225</v>
          </cell>
        </row>
        <row r="936">
          <cell r="D936" t="str">
            <v>999226</v>
          </cell>
        </row>
        <row r="937">
          <cell r="D937" t="str">
            <v>999226</v>
          </cell>
        </row>
        <row r="938">
          <cell r="D938" t="str">
            <v>999227</v>
          </cell>
        </row>
        <row r="939">
          <cell r="D939" t="str">
            <v>999227</v>
          </cell>
        </row>
        <row r="940">
          <cell r="D940" t="str">
            <v>999229</v>
          </cell>
        </row>
        <row r="941">
          <cell r="D941" t="str">
            <v>999229</v>
          </cell>
        </row>
        <row r="942">
          <cell r="D942" t="str">
            <v>999231</v>
          </cell>
        </row>
        <row r="943">
          <cell r="D943" t="str">
            <v>999231</v>
          </cell>
        </row>
        <row r="944">
          <cell r="D944" t="str">
            <v>999232</v>
          </cell>
        </row>
        <row r="945">
          <cell r="D945" t="str">
            <v>999232</v>
          </cell>
        </row>
        <row r="946">
          <cell r="D946" t="str">
            <v>999233</v>
          </cell>
        </row>
        <row r="947">
          <cell r="D947" t="str">
            <v>999233</v>
          </cell>
        </row>
        <row r="948">
          <cell r="D948" t="str">
            <v>999234</v>
          </cell>
        </row>
        <row r="949">
          <cell r="D949" t="str">
            <v>999234</v>
          </cell>
        </row>
        <row r="950">
          <cell r="D950" t="str">
            <v>999235</v>
          </cell>
        </row>
        <row r="951">
          <cell r="D951" t="str">
            <v>999235</v>
          </cell>
        </row>
        <row r="952">
          <cell r="D952" t="str">
            <v>999236</v>
          </cell>
        </row>
        <row r="953">
          <cell r="D953" t="str">
            <v>999236</v>
          </cell>
        </row>
        <row r="954">
          <cell r="D954" t="str">
            <v>999237</v>
          </cell>
        </row>
        <row r="955">
          <cell r="D955" t="str">
            <v>999237</v>
          </cell>
        </row>
        <row r="956">
          <cell r="D956" t="str">
            <v>999239</v>
          </cell>
        </row>
        <row r="957">
          <cell r="D957" t="str">
            <v>999239</v>
          </cell>
        </row>
        <row r="958">
          <cell r="D958" t="str">
            <v>999242</v>
          </cell>
        </row>
        <row r="959">
          <cell r="D959" t="str">
            <v>999242</v>
          </cell>
        </row>
        <row r="960">
          <cell r="D960" t="str">
            <v>999242</v>
          </cell>
        </row>
        <row r="961">
          <cell r="D961" t="str">
            <v>999245</v>
          </cell>
        </row>
        <row r="962">
          <cell r="D962" t="str">
            <v>999245</v>
          </cell>
        </row>
        <row r="963">
          <cell r="D963" t="str">
            <v>999245</v>
          </cell>
        </row>
        <row r="964">
          <cell r="D964" t="str">
            <v>999245</v>
          </cell>
        </row>
        <row r="965">
          <cell r="D965" t="str">
            <v>999246</v>
          </cell>
        </row>
        <row r="966">
          <cell r="D966" t="str">
            <v>999246</v>
          </cell>
        </row>
        <row r="967">
          <cell r="D967" t="str">
            <v>999247</v>
          </cell>
        </row>
        <row r="968">
          <cell r="D968" t="str">
            <v>999247</v>
          </cell>
        </row>
        <row r="969">
          <cell r="D969" t="str">
            <v>999249</v>
          </cell>
        </row>
        <row r="970">
          <cell r="D970" t="str">
            <v>999249</v>
          </cell>
        </row>
        <row r="971">
          <cell r="D971" t="str">
            <v>999250</v>
          </cell>
        </row>
        <row r="972">
          <cell r="D972" t="str">
            <v>999250</v>
          </cell>
        </row>
        <row r="973">
          <cell r="D973" t="str">
            <v>999251</v>
          </cell>
        </row>
        <row r="974">
          <cell r="D974" t="str">
            <v>999251</v>
          </cell>
        </row>
        <row r="975">
          <cell r="D975" t="str">
            <v>999251</v>
          </cell>
        </row>
        <row r="976">
          <cell r="D976" t="str">
            <v>999251</v>
          </cell>
        </row>
        <row r="977">
          <cell r="D977" t="str">
            <v>999251</v>
          </cell>
        </row>
        <row r="978">
          <cell r="D978" t="str">
            <v>999252</v>
          </cell>
        </row>
        <row r="979">
          <cell r="D979" t="str">
            <v>999252</v>
          </cell>
        </row>
        <row r="980">
          <cell r="D980" t="str">
            <v>999255</v>
          </cell>
        </row>
        <row r="981">
          <cell r="D981" t="str">
            <v>999255</v>
          </cell>
        </row>
        <row r="982">
          <cell r="D982" t="str">
            <v>999256</v>
          </cell>
        </row>
        <row r="983">
          <cell r="D983" t="str">
            <v>999256</v>
          </cell>
        </row>
        <row r="984">
          <cell r="D984" t="str">
            <v>999259</v>
          </cell>
        </row>
        <row r="985">
          <cell r="D985" t="str">
            <v>999259</v>
          </cell>
        </row>
        <row r="986">
          <cell r="D986" t="str">
            <v>999260</v>
          </cell>
        </row>
        <row r="987">
          <cell r="D987" t="str">
            <v>999260</v>
          </cell>
        </row>
        <row r="988">
          <cell r="D988" t="str">
            <v>999261</v>
          </cell>
        </row>
        <row r="989">
          <cell r="D989" t="str">
            <v>999261</v>
          </cell>
        </row>
        <row r="990">
          <cell r="D990" t="str">
            <v>999265</v>
          </cell>
        </row>
        <row r="991">
          <cell r="D991" t="str">
            <v>999265</v>
          </cell>
        </row>
        <row r="992">
          <cell r="D992" t="str">
            <v>999266</v>
          </cell>
        </row>
        <row r="993">
          <cell r="D993" t="str">
            <v>999266</v>
          </cell>
        </row>
        <row r="994">
          <cell r="D994" t="str">
            <v>999267</v>
          </cell>
        </row>
        <row r="995">
          <cell r="D995" t="str">
            <v>999267</v>
          </cell>
        </row>
        <row r="996">
          <cell r="D996" t="str">
            <v>999269</v>
          </cell>
        </row>
        <row r="997">
          <cell r="D997" t="str">
            <v>999269</v>
          </cell>
        </row>
        <row r="998">
          <cell r="D998" t="str">
            <v>999273</v>
          </cell>
        </row>
        <row r="999">
          <cell r="D999" t="str">
            <v>999273</v>
          </cell>
        </row>
        <row r="1000">
          <cell r="D1000" t="str">
            <v>999274</v>
          </cell>
        </row>
        <row r="1001">
          <cell r="D1001" t="str">
            <v>999274</v>
          </cell>
        </row>
        <row r="1002">
          <cell r="D1002" t="str">
            <v>999277</v>
          </cell>
        </row>
        <row r="1003">
          <cell r="D1003" t="str">
            <v>999277</v>
          </cell>
        </row>
        <row r="1004">
          <cell r="D1004" t="str">
            <v>999278</v>
          </cell>
        </row>
        <row r="1005">
          <cell r="D1005" t="str">
            <v>999278</v>
          </cell>
        </row>
        <row r="1006">
          <cell r="D1006" t="str">
            <v>999280</v>
          </cell>
        </row>
        <row r="1007">
          <cell r="D1007" t="str">
            <v>999280</v>
          </cell>
        </row>
        <row r="1008">
          <cell r="D1008" t="str">
            <v>999281</v>
          </cell>
        </row>
        <row r="1009">
          <cell r="D1009" t="str">
            <v>999281</v>
          </cell>
        </row>
        <row r="1010">
          <cell r="D1010" t="str">
            <v>999282</v>
          </cell>
        </row>
        <row r="1011">
          <cell r="D1011" t="str">
            <v>999282</v>
          </cell>
        </row>
        <row r="1012">
          <cell r="D1012" t="str">
            <v>999284</v>
          </cell>
        </row>
        <row r="1013">
          <cell r="D1013" t="str">
            <v>999284</v>
          </cell>
        </row>
        <row r="1014">
          <cell r="D1014" t="str">
            <v>999287</v>
          </cell>
        </row>
        <row r="1015">
          <cell r="D1015" t="str">
            <v>999287</v>
          </cell>
        </row>
        <row r="1016">
          <cell r="D1016" t="str">
            <v>999288</v>
          </cell>
        </row>
        <row r="1017">
          <cell r="D1017" t="str">
            <v>999288</v>
          </cell>
        </row>
        <row r="1018">
          <cell r="D1018" t="str">
            <v>999289</v>
          </cell>
        </row>
        <row r="1019">
          <cell r="D1019" t="str">
            <v>999289</v>
          </cell>
        </row>
        <row r="1020">
          <cell r="D1020" t="str">
            <v>999291</v>
          </cell>
        </row>
        <row r="1021">
          <cell r="D1021" t="str">
            <v>999291</v>
          </cell>
        </row>
        <row r="1022">
          <cell r="D1022" t="str">
            <v>999292</v>
          </cell>
        </row>
        <row r="1023">
          <cell r="D1023" t="str">
            <v>999292</v>
          </cell>
        </row>
        <row r="1024">
          <cell r="D1024" t="str">
            <v>999293</v>
          </cell>
        </row>
        <row r="1025">
          <cell r="D1025" t="str">
            <v>999293</v>
          </cell>
        </row>
        <row r="1026">
          <cell r="D1026" t="str">
            <v>999297</v>
          </cell>
        </row>
        <row r="1027">
          <cell r="D1027" t="str">
            <v>999297</v>
          </cell>
        </row>
        <row r="1028">
          <cell r="D1028" t="str">
            <v>999300</v>
          </cell>
        </row>
        <row r="1029">
          <cell r="D1029" t="str">
            <v>999300</v>
          </cell>
        </row>
        <row r="1030">
          <cell r="D1030" t="str">
            <v>999302</v>
          </cell>
        </row>
        <row r="1031">
          <cell r="D1031" t="str">
            <v>999302</v>
          </cell>
        </row>
        <row r="1032">
          <cell r="D1032" t="str">
            <v>999304</v>
          </cell>
        </row>
        <row r="1033">
          <cell r="D1033" t="str">
            <v>999304</v>
          </cell>
        </row>
        <row r="1034">
          <cell r="D1034" t="str">
            <v>999305</v>
          </cell>
        </row>
        <row r="1035">
          <cell r="D1035" t="str">
            <v>999305</v>
          </cell>
        </row>
        <row r="1036">
          <cell r="D1036" t="str">
            <v>999305</v>
          </cell>
        </row>
        <row r="1037">
          <cell r="D1037" t="str">
            <v>999309</v>
          </cell>
        </row>
        <row r="1038">
          <cell r="D1038" t="str">
            <v>999309</v>
          </cell>
        </row>
        <row r="1039">
          <cell r="D1039" t="str">
            <v>999309</v>
          </cell>
        </row>
        <row r="1040">
          <cell r="D1040" t="str">
            <v>999309</v>
          </cell>
        </row>
        <row r="1041">
          <cell r="D1041" t="str">
            <v>999310</v>
          </cell>
        </row>
        <row r="1042">
          <cell r="D1042" t="str">
            <v>999310</v>
          </cell>
        </row>
        <row r="1043">
          <cell r="D1043" t="str">
            <v>999311</v>
          </cell>
        </row>
        <row r="1044">
          <cell r="D1044" t="str">
            <v>999311</v>
          </cell>
        </row>
        <row r="1045">
          <cell r="D1045" t="str">
            <v>999312</v>
          </cell>
        </row>
        <row r="1046">
          <cell r="D1046" t="str">
            <v>999312</v>
          </cell>
        </row>
        <row r="1047">
          <cell r="D1047" t="str">
            <v>999313</v>
          </cell>
        </row>
        <row r="1048">
          <cell r="D1048" t="str">
            <v>999313</v>
          </cell>
        </row>
        <row r="1049">
          <cell r="D1049" t="str">
            <v>999314</v>
          </cell>
        </row>
        <row r="1050">
          <cell r="D1050" t="str">
            <v>999314</v>
          </cell>
        </row>
        <row r="1051">
          <cell r="D1051" t="str">
            <v>999315</v>
          </cell>
        </row>
        <row r="1052">
          <cell r="D1052" t="str">
            <v>999315</v>
          </cell>
        </row>
        <row r="1053">
          <cell r="D1053" t="str">
            <v>999318</v>
          </cell>
        </row>
        <row r="1054">
          <cell r="D1054" t="str">
            <v>999318</v>
          </cell>
        </row>
        <row r="1055">
          <cell r="D1055" t="str">
            <v>999320</v>
          </cell>
        </row>
        <row r="1056">
          <cell r="D1056" t="str">
            <v>999320</v>
          </cell>
        </row>
        <row r="1057">
          <cell r="D1057" t="str">
            <v>999321</v>
          </cell>
        </row>
        <row r="1058">
          <cell r="D1058" t="str">
            <v>999321</v>
          </cell>
        </row>
        <row r="1059">
          <cell r="D1059" t="str">
            <v>999322</v>
          </cell>
        </row>
        <row r="1060">
          <cell r="D1060" t="str">
            <v>999322</v>
          </cell>
        </row>
        <row r="1061">
          <cell r="D1061" t="str">
            <v>999324</v>
          </cell>
        </row>
        <row r="1062">
          <cell r="D1062" t="str">
            <v>999324</v>
          </cell>
        </row>
        <row r="1063">
          <cell r="D1063" t="str">
            <v>999326</v>
          </cell>
        </row>
        <row r="1064">
          <cell r="D1064" t="str">
            <v>999326</v>
          </cell>
        </row>
        <row r="1065">
          <cell r="D1065" t="str">
            <v>999327</v>
          </cell>
        </row>
        <row r="1066">
          <cell r="D1066" t="str">
            <v>999327</v>
          </cell>
        </row>
        <row r="1067">
          <cell r="D1067" t="str">
            <v>999329</v>
          </cell>
        </row>
        <row r="1068">
          <cell r="D1068" t="str">
            <v>999329</v>
          </cell>
        </row>
        <row r="1069">
          <cell r="D1069" t="str">
            <v>999330</v>
          </cell>
        </row>
        <row r="1070">
          <cell r="D1070" t="str">
            <v>999330</v>
          </cell>
        </row>
        <row r="1071">
          <cell r="D1071" t="str">
            <v>999334</v>
          </cell>
        </row>
        <row r="1072">
          <cell r="D1072" t="str">
            <v>999334</v>
          </cell>
        </row>
        <row r="1073">
          <cell r="D1073" t="str">
            <v>999335</v>
          </cell>
        </row>
        <row r="1074">
          <cell r="D1074" t="str">
            <v>999335</v>
          </cell>
        </row>
        <row r="1075">
          <cell r="D1075" t="str">
            <v>999336</v>
          </cell>
        </row>
        <row r="1076">
          <cell r="D1076" t="str">
            <v>999336</v>
          </cell>
        </row>
        <row r="1077">
          <cell r="D1077" t="str">
            <v>999337</v>
          </cell>
        </row>
        <row r="1078">
          <cell r="D1078" t="str">
            <v>999337</v>
          </cell>
        </row>
        <row r="1079">
          <cell r="D1079" t="str">
            <v>999338</v>
          </cell>
        </row>
        <row r="1080">
          <cell r="D1080" t="str">
            <v>999338</v>
          </cell>
        </row>
        <row r="1081">
          <cell r="D1081" t="str">
            <v>999339</v>
          </cell>
        </row>
        <row r="1082">
          <cell r="D1082" t="str">
            <v>999339</v>
          </cell>
        </row>
        <row r="1083">
          <cell r="D1083" t="str">
            <v>999340</v>
          </cell>
        </row>
        <row r="1084">
          <cell r="D1084" t="str">
            <v>999340</v>
          </cell>
        </row>
        <row r="1085">
          <cell r="D1085" t="str">
            <v>999341</v>
          </cell>
        </row>
        <row r="1086">
          <cell r="D1086" t="str">
            <v>999341</v>
          </cell>
        </row>
        <row r="1087">
          <cell r="D1087" t="str">
            <v>999343</v>
          </cell>
        </row>
        <row r="1088">
          <cell r="D1088" t="str">
            <v>999343</v>
          </cell>
        </row>
        <row r="1089">
          <cell r="D1089" t="str">
            <v>999348</v>
          </cell>
        </row>
        <row r="1090">
          <cell r="D1090" t="str">
            <v>999348</v>
          </cell>
        </row>
        <row r="1091">
          <cell r="D1091" t="str">
            <v>999349</v>
          </cell>
        </row>
        <row r="1092">
          <cell r="D1092" t="str">
            <v>999349</v>
          </cell>
        </row>
        <row r="1093">
          <cell r="D1093" t="str">
            <v>999350</v>
          </cell>
        </row>
        <row r="1094">
          <cell r="D1094" t="str">
            <v>999350</v>
          </cell>
        </row>
        <row r="1095">
          <cell r="D1095" t="str">
            <v>999352</v>
          </cell>
        </row>
        <row r="1096">
          <cell r="D1096" t="str">
            <v>999352</v>
          </cell>
        </row>
        <row r="1097">
          <cell r="D1097" t="str">
            <v>999353</v>
          </cell>
        </row>
        <row r="1098">
          <cell r="D1098" t="str">
            <v>999353</v>
          </cell>
        </row>
        <row r="1099">
          <cell r="D1099" t="str">
            <v>999355</v>
          </cell>
        </row>
        <row r="1100">
          <cell r="D1100" t="str">
            <v>999355</v>
          </cell>
        </row>
        <row r="1101">
          <cell r="D1101" t="str">
            <v>999356</v>
          </cell>
        </row>
        <row r="1102">
          <cell r="D1102" t="str">
            <v>999356</v>
          </cell>
        </row>
        <row r="1103">
          <cell r="D1103" t="str">
            <v>999358</v>
          </cell>
        </row>
        <row r="1104">
          <cell r="D1104" t="str">
            <v>999358</v>
          </cell>
        </row>
        <row r="1105">
          <cell r="D1105" t="str">
            <v>999358</v>
          </cell>
        </row>
        <row r="1106">
          <cell r="D1106" t="str">
            <v>999359</v>
          </cell>
        </row>
        <row r="1107">
          <cell r="D1107" t="str">
            <v>999359</v>
          </cell>
        </row>
        <row r="1108">
          <cell r="D1108" t="str">
            <v>999361</v>
          </cell>
        </row>
        <row r="1109">
          <cell r="D1109" t="str">
            <v>999361</v>
          </cell>
        </row>
        <row r="1110">
          <cell r="D1110" t="str">
            <v>999364</v>
          </cell>
        </row>
        <row r="1111">
          <cell r="D1111" t="str">
            <v>999364</v>
          </cell>
        </row>
        <row r="1112">
          <cell r="D1112" t="str">
            <v>999365</v>
          </cell>
        </row>
        <row r="1113">
          <cell r="D1113" t="str">
            <v>999365</v>
          </cell>
        </row>
        <row r="1114">
          <cell r="D1114" t="str">
            <v>999366</v>
          </cell>
        </row>
        <row r="1115">
          <cell r="D1115" t="str">
            <v>999366</v>
          </cell>
        </row>
        <row r="1116">
          <cell r="D1116" t="str">
            <v>999367</v>
          </cell>
        </row>
        <row r="1117">
          <cell r="D1117" t="str">
            <v>999367</v>
          </cell>
        </row>
        <row r="1118">
          <cell r="D1118" t="str">
            <v>999371</v>
          </cell>
        </row>
        <row r="1119">
          <cell r="D1119" t="str">
            <v>999371</v>
          </cell>
        </row>
        <row r="1120">
          <cell r="D1120" t="str">
            <v>999372</v>
          </cell>
        </row>
        <row r="1121">
          <cell r="D1121" t="str">
            <v>999372</v>
          </cell>
        </row>
        <row r="1122">
          <cell r="D1122" t="str">
            <v>999373</v>
          </cell>
        </row>
        <row r="1123">
          <cell r="D1123" t="str">
            <v>999373</v>
          </cell>
        </row>
        <row r="1124">
          <cell r="D1124" t="str">
            <v>999373</v>
          </cell>
        </row>
        <row r="1125">
          <cell r="D1125" t="str">
            <v>999374</v>
          </cell>
        </row>
        <row r="1126">
          <cell r="D1126" t="str">
            <v>999374</v>
          </cell>
        </row>
        <row r="1127">
          <cell r="D1127" t="str">
            <v>999376</v>
          </cell>
        </row>
        <row r="1128">
          <cell r="D1128" t="str">
            <v>999376</v>
          </cell>
        </row>
        <row r="1129">
          <cell r="D1129" t="str">
            <v>999381</v>
          </cell>
        </row>
        <row r="1130">
          <cell r="D1130" t="str">
            <v>999381</v>
          </cell>
        </row>
        <row r="1131">
          <cell r="D1131" t="str">
            <v>999384</v>
          </cell>
        </row>
        <row r="1132">
          <cell r="D1132" t="str">
            <v>999386</v>
          </cell>
        </row>
        <row r="1133">
          <cell r="D1133" t="str">
            <v>999386</v>
          </cell>
        </row>
        <row r="1134">
          <cell r="D1134" t="str">
            <v>999392</v>
          </cell>
        </row>
        <row r="1135">
          <cell r="D1135" t="str">
            <v>999392</v>
          </cell>
        </row>
        <row r="1136">
          <cell r="D1136" t="str">
            <v>999394</v>
          </cell>
        </row>
        <row r="1137">
          <cell r="D1137" t="str">
            <v>999394</v>
          </cell>
        </row>
        <row r="1138">
          <cell r="D1138" t="str">
            <v>999398</v>
          </cell>
        </row>
        <row r="1139">
          <cell r="D1139" t="str">
            <v>999398</v>
          </cell>
        </row>
        <row r="1140">
          <cell r="D1140" t="str">
            <v>999398</v>
          </cell>
        </row>
        <row r="1141">
          <cell r="D1141" t="str">
            <v>999398</v>
          </cell>
        </row>
        <row r="1142">
          <cell r="D1142" t="str">
            <v>999398</v>
          </cell>
        </row>
        <row r="1143">
          <cell r="D1143" t="str">
            <v>999401</v>
          </cell>
        </row>
        <row r="1144">
          <cell r="D1144" t="str">
            <v>999401</v>
          </cell>
        </row>
        <row r="1145">
          <cell r="D1145" t="str">
            <v>999402</v>
          </cell>
        </row>
        <row r="1146">
          <cell r="D1146" t="str">
            <v>999402</v>
          </cell>
        </row>
        <row r="1147">
          <cell r="D1147" t="str">
            <v>999404</v>
          </cell>
        </row>
        <row r="1148">
          <cell r="D1148" t="str">
            <v>999404</v>
          </cell>
        </row>
        <row r="1149">
          <cell r="D1149" t="str">
            <v>999404</v>
          </cell>
        </row>
        <row r="1150">
          <cell r="D1150" t="str">
            <v>999405</v>
          </cell>
        </row>
        <row r="1151">
          <cell r="D1151" t="str">
            <v>999405</v>
          </cell>
        </row>
        <row r="1152">
          <cell r="D1152" t="str">
            <v>999406</v>
          </cell>
        </row>
        <row r="1153">
          <cell r="D1153" t="str">
            <v>999406</v>
          </cell>
        </row>
        <row r="1154">
          <cell r="D1154" t="str">
            <v>999407</v>
          </cell>
        </row>
        <row r="1155">
          <cell r="D1155" t="str">
            <v>999407</v>
          </cell>
        </row>
        <row r="1156">
          <cell r="D1156" t="str">
            <v>999408</v>
          </cell>
        </row>
        <row r="1157">
          <cell r="D1157" t="str">
            <v>999408</v>
          </cell>
        </row>
        <row r="1158">
          <cell r="D1158" t="str">
            <v>999410</v>
          </cell>
        </row>
        <row r="1159">
          <cell r="D1159" t="str">
            <v>999410</v>
          </cell>
        </row>
        <row r="1160">
          <cell r="D1160" t="str">
            <v>999413</v>
          </cell>
        </row>
        <row r="1161">
          <cell r="D1161" t="str">
            <v>999413</v>
          </cell>
        </row>
        <row r="1162">
          <cell r="D1162" t="str">
            <v>999414</v>
          </cell>
        </row>
        <row r="1163">
          <cell r="D1163" t="str">
            <v>999417</v>
          </cell>
        </row>
        <row r="1164">
          <cell r="D1164" t="str">
            <v>999417</v>
          </cell>
        </row>
        <row r="1165">
          <cell r="D1165" t="str">
            <v>999418</v>
          </cell>
        </row>
        <row r="1166">
          <cell r="D1166" t="str">
            <v>999418</v>
          </cell>
        </row>
        <row r="1167">
          <cell r="D1167" t="str">
            <v>999420</v>
          </cell>
        </row>
        <row r="1168">
          <cell r="D1168" t="str">
            <v>999420</v>
          </cell>
        </row>
        <row r="1169">
          <cell r="D1169" t="str">
            <v>999421</v>
          </cell>
        </row>
        <row r="1170">
          <cell r="D1170" t="str">
            <v>999421</v>
          </cell>
        </row>
        <row r="1171">
          <cell r="D1171" t="str">
            <v>999424</v>
          </cell>
        </row>
        <row r="1172">
          <cell r="D1172" t="str">
            <v>999424</v>
          </cell>
        </row>
        <row r="1173">
          <cell r="D1173" t="str">
            <v>999426</v>
          </cell>
        </row>
        <row r="1174">
          <cell r="D1174" t="str">
            <v>999426</v>
          </cell>
        </row>
        <row r="1175">
          <cell r="D1175" t="str">
            <v>999427</v>
          </cell>
        </row>
        <row r="1176">
          <cell r="D1176" t="str">
            <v>999427</v>
          </cell>
        </row>
        <row r="1177">
          <cell r="D1177" t="str">
            <v>999431</v>
          </cell>
        </row>
        <row r="1178">
          <cell r="D1178" t="str">
            <v>999431</v>
          </cell>
        </row>
        <row r="1179">
          <cell r="D1179" t="str">
            <v>999432</v>
          </cell>
        </row>
        <row r="1180">
          <cell r="D1180" t="str">
            <v>999432</v>
          </cell>
        </row>
        <row r="1181">
          <cell r="D1181" t="str">
            <v>999440</v>
          </cell>
        </row>
        <row r="1182">
          <cell r="D1182" t="str">
            <v>999440</v>
          </cell>
        </row>
        <row r="1183">
          <cell r="D1183" t="str">
            <v>999445</v>
          </cell>
        </row>
        <row r="1184">
          <cell r="D1184" t="str">
            <v>999445</v>
          </cell>
        </row>
        <row r="1185">
          <cell r="D1185" t="str">
            <v>999452</v>
          </cell>
        </row>
        <row r="1186">
          <cell r="D1186" t="str">
            <v>999452</v>
          </cell>
        </row>
        <row r="1187">
          <cell r="D1187" t="str">
            <v>999454</v>
          </cell>
        </row>
        <row r="1188">
          <cell r="D1188" t="str">
            <v>999454</v>
          </cell>
        </row>
        <row r="1189">
          <cell r="D1189" t="str">
            <v>999555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-retired"/>
      <sheetName val="NY, NJ, MH-retired"/>
      <sheetName val="Capaldi-retired"/>
      <sheetName val="Delaware-retired"/>
      <sheetName val="Buchanan Marine-retired"/>
      <sheetName val="New York Trap Rock"/>
      <sheetName val=" Execs with FAS Liability"/>
      <sheetName val="New York Trap Rock Retired"/>
      <sheetName val="New York Trap Rock Retired spou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titled"/>
      <sheetName val="1-05 Pivot"/>
      <sheetName val="Package Codes"/>
      <sheetName val="Section Codes"/>
    </sheetNames>
    <sheetDataSet>
      <sheetData sheetId="0" refreshError="1">
        <row r="1">
          <cell r="A1" t="str">
            <v>SECTION</v>
          </cell>
          <cell r="B1" t="str">
            <v>Section Name</v>
          </cell>
          <cell r="C1" t="str">
            <v>DEPT</v>
          </cell>
          <cell r="D1" t="str">
            <v>SUB_NAME</v>
          </cell>
          <cell r="E1" t="str">
            <v>SUB_ID</v>
          </cell>
          <cell r="F1" t="str">
            <v>PACKAGE</v>
          </cell>
          <cell r="G1" t="str">
            <v>Description</v>
          </cell>
          <cell r="H1" t="str">
            <v>Union/Non-Union</v>
          </cell>
          <cell r="I1" t="str">
            <v>NUM_PERSON</v>
          </cell>
          <cell r="J1" t="str">
            <v>EFFECTIVE</v>
          </cell>
          <cell r="K1" t="str">
            <v>TOC</v>
          </cell>
          <cell r="L1" t="str">
            <v>Tier</v>
          </cell>
          <cell r="M1" t="str">
            <v>DOB</v>
          </cell>
        </row>
        <row r="2">
          <cell r="A2">
            <v>0</v>
          </cell>
          <cell r="B2" t="str">
            <v>AW PPO Active</v>
          </cell>
          <cell r="C2" t="str">
            <v>000000119</v>
          </cell>
          <cell r="D2" t="str">
            <v>AHMED NASIMUN N</v>
          </cell>
          <cell r="E2" t="str">
            <v>546274650</v>
          </cell>
          <cell r="F2">
            <v>2</v>
          </cell>
          <cell r="G2" t="str">
            <v>PPO Non-Union</v>
          </cell>
          <cell r="H2" t="str">
            <v>N</v>
          </cell>
          <cell r="I2">
            <v>1</v>
          </cell>
          <cell r="J2">
            <v>38108</v>
          </cell>
          <cell r="K2">
            <v>102</v>
          </cell>
          <cell r="L2" t="str">
            <v>Single</v>
          </cell>
          <cell r="M2">
            <v>22592</v>
          </cell>
        </row>
        <row r="3">
          <cell r="A3">
            <v>0</v>
          </cell>
          <cell r="B3" t="str">
            <v>AW PPO Active</v>
          </cell>
          <cell r="C3" t="str">
            <v>000000119</v>
          </cell>
          <cell r="D3" t="str">
            <v>ALEXANDER LAURIE K</v>
          </cell>
          <cell r="E3" t="str">
            <v>557820599</v>
          </cell>
          <cell r="F3">
            <v>1</v>
          </cell>
          <cell r="G3" t="str">
            <v>PPO Union</v>
          </cell>
          <cell r="H3" t="str">
            <v>U</v>
          </cell>
          <cell r="I3">
            <v>1</v>
          </cell>
          <cell r="J3">
            <v>37622</v>
          </cell>
          <cell r="K3">
            <v>102</v>
          </cell>
          <cell r="L3" t="str">
            <v>Single</v>
          </cell>
          <cell r="M3">
            <v>18471</v>
          </cell>
        </row>
        <row r="4">
          <cell r="A4">
            <v>0</v>
          </cell>
          <cell r="B4" t="str">
            <v>AW PPO Active</v>
          </cell>
          <cell r="C4" t="str">
            <v>000000119</v>
          </cell>
          <cell r="D4" t="str">
            <v>ALIGANGA ALEXANDER M</v>
          </cell>
          <cell r="E4" t="str">
            <v>565475732</v>
          </cell>
          <cell r="F4">
            <v>1</v>
          </cell>
          <cell r="G4" t="str">
            <v>PPO Union</v>
          </cell>
          <cell r="H4" t="str">
            <v>U</v>
          </cell>
          <cell r="I4">
            <v>1</v>
          </cell>
          <cell r="J4">
            <v>37622</v>
          </cell>
          <cell r="K4">
            <v>101</v>
          </cell>
          <cell r="L4" t="str">
            <v>Single</v>
          </cell>
          <cell r="M4">
            <v>22905</v>
          </cell>
        </row>
        <row r="5">
          <cell r="A5">
            <v>0</v>
          </cell>
          <cell r="B5" t="str">
            <v>AW PPO Active</v>
          </cell>
          <cell r="C5" t="str">
            <v>000000119</v>
          </cell>
          <cell r="D5" t="str">
            <v>ALMADA ALFREDO</v>
          </cell>
          <cell r="E5" t="str">
            <v>551456372</v>
          </cell>
          <cell r="F5">
            <v>1</v>
          </cell>
          <cell r="G5" t="str">
            <v>PPO Union</v>
          </cell>
          <cell r="H5" t="str">
            <v>U</v>
          </cell>
          <cell r="I5">
            <v>2</v>
          </cell>
          <cell r="J5">
            <v>38078</v>
          </cell>
          <cell r="K5">
            <v>119</v>
          </cell>
          <cell r="L5" t="str">
            <v>Ee/Ch</v>
          </cell>
          <cell r="M5">
            <v>26142</v>
          </cell>
        </row>
        <row r="6">
          <cell r="A6">
            <v>0</v>
          </cell>
          <cell r="B6" t="str">
            <v>AW PPO Active</v>
          </cell>
          <cell r="C6" t="str">
            <v>000000119</v>
          </cell>
          <cell r="D6" t="str">
            <v>ALMANZA SALVADOR S</v>
          </cell>
          <cell r="E6" t="str">
            <v>323663565</v>
          </cell>
          <cell r="F6">
            <v>1</v>
          </cell>
          <cell r="G6" t="str">
            <v>PPO Union</v>
          </cell>
          <cell r="H6" t="str">
            <v>U</v>
          </cell>
          <cell r="I6">
            <v>3</v>
          </cell>
          <cell r="J6">
            <v>38290</v>
          </cell>
          <cell r="K6">
            <v>127</v>
          </cell>
          <cell r="L6" t="str">
            <v>Family</v>
          </cell>
          <cell r="M6">
            <v>20636</v>
          </cell>
        </row>
        <row r="7">
          <cell r="A7">
            <v>0</v>
          </cell>
          <cell r="B7" t="str">
            <v>AW PPO Active</v>
          </cell>
          <cell r="C7" t="str">
            <v>000000119</v>
          </cell>
          <cell r="D7" t="str">
            <v>ARVESON LEONARD</v>
          </cell>
          <cell r="E7" t="str">
            <v>146469568</v>
          </cell>
          <cell r="F7">
            <v>1</v>
          </cell>
          <cell r="G7" t="str">
            <v>PPO Union</v>
          </cell>
          <cell r="H7" t="str">
            <v>U</v>
          </cell>
          <cell r="I7">
            <v>5</v>
          </cell>
          <cell r="J7">
            <v>37622</v>
          </cell>
          <cell r="K7">
            <v>127</v>
          </cell>
          <cell r="L7" t="str">
            <v>Family</v>
          </cell>
          <cell r="M7">
            <v>19863</v>
          </cell>
        </row>
        <row r="8">
          <cell r="A8">
            <v>0</v>
          </cell>
          <cell r="B8" t="str">
            <v>AW PPO Active</v>
          </cell>
          <cell r="C8" t="str">
            <v>000000119</v>
          </cell>
          <cell r="D8" t="str">
            <v>BALDRIDGE SCOTT D</v>
          </cell>
          <cell r="E8" t="str">
            <v>546514804</v>
          </cell>
          <cell r="F8">
            <v>1</v>
          </cell>
          <cell r="G8" t="str">
            <v>PPO Union</v>
          </cell>
          <cell r="H8" t="str">
            <v>U</v>
          </cell>
          <cell r="I8">
            <v>3</v>
          </cell>
          <cell r="J8">
            <v>37926</v>
          </cell>
          <cell r="K8">
            <v>119</v>
          </cell>
          <cell r="L8" t="str">
            <v>Ee/Ch</v>
          </cell>
          <cell r="M8">
            <v>23282</v>
          </cell>
        </row>
        <row r="9">
          <cell r="A9">
            <v>0</v>
          </cell>
          <cell r="B9" t="str">
            <v>AW PPO Active</v>
          </cell>
          <cell r="C9" t="str">
            <v>000000119</v>
          </cell>
          <cell r="D9" t="str">
            <v>BARBER MARK L</v>
          </cell>
          <cell r="E9" t="str">
            <v>604266771</v>
          </cell>
          <cell r="F9">
            <v>1</v>
          </cell>
          <cell r="G9" t="str">
            <v>PPO Union</v>
          </cell>
          <cell r="H9" t="str">
            <v>U</v>
          </cell>
          <cell r="I9">
            <v>1</v>
          </cell>
          <cell r="J9">
            <v>38322</v>
          </cell>
          <cell r="K9">
            <v>101</v>
          </cell>
          <cell r="L9" t="str">
            <v>Single</v>
          </cell>
          <cell r="M9">
            <v>30987</v>
          </cell>
        </row>
        <row r="10">
          <cell r="A10">
            <v>0</v>
          </cell>
          <cell r="B10" t="str">
            <v>AW PPO Active</v>
          </cell>
          <cell r="C10" t="str">
            <v>000000119</v>
          </cell>
          <cell r="D10" t="str">
            <v>BARR CHARLES R</v>
          </cell>
          <cell r="E10" t="str">
            <v>557841324</v>
          </cell>
          <cell r="F10">
            <v>1</v>
          </cell>
          <cell r="G10" t="str">
            <v>PPO Union</v>
          </cell>
          <cell r="H10" t="str">
            <v>U</v>
          </cell>
          <cell r="I10">
            <v>4</v>
          </cell>
          <cell r="J10">
            <v>37622</v>
          </cell>
          <cell r="K10">
            <v>127</v>
          </cell>
          <cell r="L10" t="str">
            <v>Family</v>
          </cell>
          <cell r="M10">
            <v>20367</v>
          </cell>
        </row>
        <row r="11">
          <cell r="A11">
            <v>0</v>
          </cell>
          <cell r="B11" t="str">
            <v>AW PPO Active</v>
          </cell>
          <cell r="C11" t="str">
            <v>000000119</v>
          </cell>
          <cell r="D11" t="str">
            <v>BAUTISTA ANECITO S</v>
          </cell>
          <cell r="E11" t="str">
            <v>550253034</v>
          </cell>
          <cell r="F11">
            <v>1</v>
          </cell>
          <cell r="G11" t="str">
            <v>PPO Union</v>
          </cell>
          <cell r="H11" t="str">
            <v>U</v>
          </cell>
          <cell r="I11">
            <v>1</v>
          </cell>
          <cell r="J11">
            <v>37622</v>
          </cell>
          <cell r="K11">
            <v>101</v>
          </cell>
          <cell r="L11" t="str">
            <v>Single</v>
          </cell>
          <cell r="M11">
            <v>21546</v>
          </cell>
        </row>
        <row r="12">
          <cell r="A12">
            <v>0</v>
          </cell>
          <cell r="B12" t="str">
            <v>AW PPO Active</v>
          </cell>
          <cell r="C12" t="str">
            <v>000000119</v>
          </cell>
          <cell r="D12" t="str">
            <v>BECERRA JR ROBERT</v>
          </cell>
          <cell r="E12" t="str">
            <v>547373840</v>
          </cell>
          <cell r="F12">
            <v>2</v>
          </cell>
          <cell r="G12" t="str">
            <v>PPO Non-Union</v>
          </cell>
          <cell r="H12" t="str">
            <v>N</v>
          </cell>
          <cell r="I12">
            <v>6</v>
          </cell>
          <cell r="J12">
            <v>37987</v>
          </cell>
          <cell r="K12">
            <v>127</v>
          </cell>
          <cell r="L12" t="str">
            <v>Family</v>
          </cell>
          <cell r="M12">
            <v>22250</v>
          </cell>
        </row>
        <row r="13">
          <cell r="A13">
            <v>0</v>
          </cell>
          <cell r="B13" t="str">
            <v>AW PPO Active</v>
          </cell>
          <cell r="C13" t="str">
            <v>000000119</v>
          </cell>
          <cell r="D13" t="str">
            <v>BELL JARED T</v>
          </cell>
          <cell r="E13" t="str">
            <v>565835032</v>
          </cell>
          <cell r="F13">
            <v>1</v>
          </cell>
          <cell r="G13" t="str">
            <v>PPO Union</v>
          </cell>
          <cell r="H13" t="str">
            <v>U</v>
          </cell>
          <cell r="I13">
            <v>6</v>
          </cell>
          <cell r="J13">
            <v>38342</v>
          </cell>
          <cell r="K13">
            <v>127</v>
          </cell>
          <cell r="L13" t="str">
            <v>Family</v>
          </cell>
          <cell r="M13">
            <v>25049</v>
          </cell>
        </row>
        <row r="14">
          <cell r="A14">
            <v>0</v>
          </cell>
          <cell r="B14" t="str">
            <v>AW PPO Active</v>
          </cell>
          <cell r="C14" t="str">
            <v>000000119</v>
          </cell>
          <cell r="D14" t="str">
            <v>BORREGO RALPH D</v>
          </cell>
          <cell r="E14" t="str">
            <v>568721848</v>
          </cell>
          <cell r="F14">
            <v>1</v>
          </cell>
          <cell r="G14" t="str">
            <v>PPO Union</v>
          </cell>
          <cell r="H14" t="str">
            <v>U</v>
          </cell>
          <cell r="I14">
            <v>3</v>
          </cell>
          <cell r="J14">
            <v>37622</v>
          </cell>
          <cell r="K14">
            <v>127</v>
          </cell>
          <cell r="L14" t="str">
            <v>Family</v>
          </cell>
          <cell r="M14">
            <v>18231</v>
          </cell>
        </row>
        <row r="15">
          <cell r="A15">
            <v>0</v>
          </cell>
          <cell r="B15" t="str">
            <v>AW PPO Active</v>
          </cell>
          <cell r="C15" t="str">
            <v>000000119</v>
          </cell>
          <cell r="D15" t="str">
            <v>BRICKER JR JAMES P</v>
          </cell>
          <cell r="E15" t="str">
            <v>557312490</v>
          </cell>
          <cell r="F15">
            <v>1</v>
          </cell>
          <cell r="G15" t="str">
            <v>PPO Union</v>
          </cell>
          <cell r="H15" t="str">
            <v>U</v>
          </cell>
          <cell r="I15">
            <v>3</v>
          </cell>
          <cell r="J15">
            <v>37987</v>
          </cell>
          <cell r="K15">
            <v>127</v>
          </cell>
          <cell r="L15" t="str">
            <v>Family</v>
          </cell>
          <cell r="M15">
            <v>21508</v>
          </cell>
        </row>
        <row r="16">
          <cell r="A16">
            <v>0</v>
          </cell>
          <cell r="B16" t="str">
            <v>AW PPO Active</v>
          </cell>
          <cell r="C16" t="str">
            <v>000000119</v>
          </cell>
          <cell r="D16" t="str">
            <v>BURNETT JAY M</v>
          </cell>
          <cell r="E16" t="str">
            <v>570596795</v>
          </cell>
          <cell r="F16">
            <v>2</v>
          </cell>
          <cell r="G16" t="str">
            <v>PPO Non-Union</v>
          </cell>
          <cell r="H16" t="str">
            <v>N</v>
          </cell>
          <cell r="I16">
            <v>2</v>
          </cell>
          <cell r="J16">
            <v>38248</v>
          </cell>
          <cell r="K16">
            <v>111</v>
          </cell>
          <cell r="L16" t="str">
            <v>Ee/Sp</v>
          </cell>
          <cell r="M16">
            <v>23987</v>
          </cell>
        </row>
        <row r="17">
          <cell r="A17">
            <v>0</v>
          </cell>
          <cell r="B17" t="str">
            <v>AW PPO Active</v>
          </cell>
          <cell r="C17" t="str">
            <v>000000119</v>
          </cell>
          <cell r="D17" t="str">
            <v>BURRITT GEORGE V</v>
          </cell>
          <cell r="E17" t="str">
            <v>573906306</v>
          </cell>
          <cell r="F17">
            <v>1</v>
          </cell>
          <cell r="G17" t="str">
            <v>PPO Union</v>
          </cell>
          <cell r="H17" t="str">
            <v>U</v>
          </cell>
          <cell r="I17">
            <v>2</v>
          </cell>
          <cell r="J17">
            <v>38108</v>
          </cell>
          <cell r="K17">
            <v>111</v>
          </cell>
          <cell r="L17" t="str">
            <v>Ee/Sp</v>
          </cell>
          <cell r="M17">
            <v>19324</v>
          </cell>
        </row>
        <row r="18">
          <cell r="A18">
            <v>0</v>
          </cell>
          <cell r="B18" t="str">
            <v>AW PPO Active</v>
          </cell>
          <cell r="C18" t="str">
            <v>000000119</v>
          </cell>
          <cell r="D18" t="str">
            <v>CABALLERO RICO M</v>
          </cell>
          <cell r="E18" t="str">
            <v>562676761</v>
          </cell>
          <cell r="F18">
            <v>1</v>
          </cell>
          <cell r="G18" t="str">
            <v>PPO Union</v>
          </cell>
          <cell r="H18" t="str">
            <v>U</v>
          </cell>
          <cell r="I18">
            <v>1</v>
          </cell>
          <cell r="J18">
            <v>37622</v>
          </cell>
          <cell r="K18">
            <v>101</v>
          </cell>
          <cell r="L18" t="str">
            <v>Single</v>
          </cell>
          <cell r="M18">
            <v>28186</v>
          </cell>
        </row>
        <row r="19">
          <cell r="A19">
            <v>0</v>
          </cell>
          <cell r="B19" t="str">
            <v>AW PPO Active</v>
          </cell>
          <cell r="C19" t="str">
            <v>000000119</v>
          </cell>
          <cell r="D19" t="str">
            <v>CARABES RAUL</v>
          </cell>
          <cell r="E19" t="str">
            <v>567170006</v>
          </cell>
          <cell r="F19">
            <v>1</v>
          </cell>
          <cell r="G19" t="str">
            <v>PPO Union</v>
          </cell>
          <cell r="H19" t="str">
            <v>U</v>
          </cell>
          <cell r="I19">
            <v>3</v>
          </cell>
          <cell r="J19">
            <v>38139</v>
          </cell>
          <cell r="K19">
            <v>127</v>
          </cell>
          <cell r="L19" t="str">
            <v>Family</v>
          </cell>
          <cell r="M19">
            <v>26141</v>
          </cell>
        </row>
        <row r="20">
          <cell r="A20">
            <v>0</v>
          </cell>
          <cell r="B20" t="str">
            <v>AW PPO Active</v>
          </cell>
          <cell r="C20" t="str">
            <v>000000119</v>
          </cell>
          <cell r="D20" t="str">
            <v>CARDENAS WILLIAM M</v>
          </cell>
          <cell r="E20" t="str">
            <v>559868719</v>
          </cell>
          <cell r="F20">
            <v>2</v>
          </cell>
          <cell r="G20" t="str">
            <v>PPO Non-Union</v>
          </cell>
          <cell r="H20" t="str">
            <v>N</v>
          </cell>
          <cell r="I20">
            <v>3</v>
          </cell>
          <cell r="J20">
            <v>37622</v>
          </cell>
          <cell r="K20">
            <v>127</v>
          </cell>
          <cell r="L20" t="str">
            <v>Family</v>
          </cell>
          <cell r="M20">
            <v>19020</v>
          </cell>
        </row>
        <row r="21">
          <cell r="A21">
            <v>0</v>
          </cell>
          <cell r="B21" t="str">
            <v>AW PPO Active</v>
          </cell>
          <cell r="C21" t="str">
            <v>000000119</v>
          </cell>
          <cell r="D21" t="str">
            <v>CASEY SCOTT P</v>
          </cell>
          <cell r="E21" t="str">
            <v>562231418</v>
          </cell>
          <cell r="F21">
            <v>2</v>
          </cell>
          <cell r="G21" t="str">
            <v>PPO Non-Union</v>
          </cell>
          <cell r="H21" t="str">
            <v>N</v>
          </cell>
          <cell r="I21">
            <v>3</v>
          </cell>
          <cell r="J21">
            <v>38259</v>
          </cell>
          <cell r="K21">
            <v>127</v>
          </cell>
          <cell r="L21" t="str">
            <v>Family</v>
          </cell>
          <cell r="M21">
            <v>21544</v>
          </cell>
        </row>
        <row r="22">
          <cell r="A22">
            <v>0</v>
          </cell>
          <cell r="B22" t="str">
            <v>AW PPO Active</v>
          </cell>
          <cell r="C22" t="str">
            <v>000000119</v>
          </cell>
          <cell r="D22" t="str">
            <v>CEBALLOS RAYMOND M</v>
          </cell>
          <cell r="E22" t="str">
            <v>569477609</v>
          </cell>
          <cell r="F22">
            <v>1</v>
          </cell>
          <cell r="G22" t="str">
            <v>PPO Union</v>
          </cell>
          <cell r="H22" t="str">
            <v>U</v>
          </cell>
          <cell r="I22">
            <v>5</v>
          </cell>
          <cell r="J22">
            <v>37622</v>
          </cell>
          <cell r="K22">
            <v>127</v>
          </cell>
          <cell r="L22" t="str">
            <v>Family</v>
          </cell>
          <cell r="M22">
            <v>22374</v>
          </cell>
        </row>
        <row r="23">
          <cell r="A23">
            <v>0</v>
          </cell>
          <cell r="B23" t="str">
            <v>AW PPO Active</v>
          </cell>
          <cell r="C23" t="str">
            <v>000000119</v>
          </cell>
          <cell r="D23" t="str">
            <v>CERVANTES JOSE S</v>
          </cell>
          <cell r="E23" t="str">
            <v>618349175</v>
          </cell>
          <cell r="F23">
            <v>1</v>
          </cell>
          <cell r="G23" t="str">
            <v>PPO Union</v>
          </cell>
          <cell r="H23" t="str">
            <v>U</v>
          </cell>
          <cell r="I23">
            <v>4</v>
          </cell>
          <cell r="J23">
            <v>38322</v>
          </cell>
          <cell r="K23">
            <v>127</v>
          </cell>
          <cell r="L23" t="str">
            <v>Family</v>
          </cell>
          <cell r="M23">
            <v>28161</v>
          </cell>
        </row>
        <row r="24">
          <cell r="A24">
            <v>0</v>
          </cell>
          <cell r="B24" t="str">
            <v>AW PPO Active</v>
          </cell>
          <cell r="C24" t="str">
            <v>000000119</v>
          </cell>
          <cell r="D24" t="str">
            <v>CHARGIN BRENDA S</v>
          </cell>
          <cell r="E24" t="str">
            <v>567884826</v>
          </cell>
          <cell r="F24">
            <v>2</v>
          </cell>
          <cell r="G24" t="str">
            <v>PPO Non-Union</v>
          </cell>
          <cell r="H24" t="str">
            <v>N</v>
          </cell>
          <cell r="I24">
            <v>2</v>
          </cell>
          <cell r="J24">
            <v>38353</v>
          </cell>
          <cell r="K24">
            <v>119</v>
          </cell>
          <cell r="L24" t="str">
            <v>Ee/Ch</v>
          </cell>
          <cell r="M24">
            <v>18920</v>
          </cell>
        </row>
        <row r="25">
          <cell r="A25">
            <v>0</v>
          </cell>
          <cell r="B25" t="str">
            <v>AW PPO Active</v>
          </cell>
          <cell r="C25" t="str">
            <v>000000119</v>
          </cell>
          <cell r="D25" t="str">
            <v>COLEMAN JOHN M</v>
          </cell>
          <cell r="E25" t="str">
            <v>547869037</v>
          </cell>
          <cell r="F25">
            <v>1</v>
          </cell>
          <cell r="G25" t="str">
            <v>PPO Union</v>
          </cell>
          <cell r="H25" t="str">
            <v>U</v>
          </cell>
          <cell r="I25">
            <v>1</v>
          </cell>
          <cell r="J25">
            <v>37622</v>
          </cell>
          <cell r="K25">
            <v>101</v>
          </cell>
          <cell r="L25" t="str">
            <v>Single</v>
          </cell>
          <cell r="M25">
            <v>19824</v>
          </cell>
        </row>
        <row r="26">
          <cell r="A26">
            <v>0</v>
          </cell>
          <cell r="B26" t="str">
            <v>AW PPO Active</v>
          </cell>
          <cell r="C26" t="str">
            <v>000000119</v>
          </cell>
          <cell r="D26" t="str">
            <v>COLEMAN TERRY M</v>
          </cell>
          <cell r="E26" t="str">
            <v>503115255</v>
          </cell>
          <cell r="F26">
            <v>1</v>
          </cell>
          <cell r="G26" t="str">
            <v>PPO Union</v>
          </cell>
          <cell r="H26" t="str">
            <v>U</v>
          </cell>
          <cell r="I26">
            <v>1</v>
          </cell>
          <cell r="J26">
            <v>37926</v>
          </cell>
          <cell r="K26">
            <v>101</v>
          </cell>
          <cell r="L26" t="str">
            <v>Single</v>
          </cell>
          <cell r="M26">
            <v>27514</v>
          </cell>
        </row>
        <row r="27">
          <cell r="A27">
            <v>0</v>
          </cell>
          <cell r="B27" t="str">
            <v>AW PPO Active</v>
          </cell>
          <cell r="C27" t="str">
            <v>000000119</v>
          </cell>
          <cell r="D27" t="str">
            <v>COMPANION JASON P</v>
          </cell>
          <cell r="E27" t="str">
            <v>575333502</v>
          </cell>
          <cell r="F27">
            <v>1</v>
          </cell>
          <cell r="G27" t="str">
            <v>PPO Union</v>
          </cell>
          <cell r="H27" t="str">
            <v>U</v>
          </cell>
          <cell r="I27">
            <v>3</v>
          </cell>
          <cell r="J27">
            <v>37622</v>
          </cell>
          <cell r="K27">
            <v>119</v>
          </cell>
          <cell r="L27" t="str">
            <v>Ee/Ch</v>
          </cell>
          <cell r="M27">
            <v>26414</v>
          </cell>
        </row>
        <row r="28">
          <cell r="A28">
            <v>0</v>
          </cell>
          <cell r="B28" t="str">
            <v>AW PPO Active</v>
          </cell>
          <cell r="C28" t="str">
            <v>000000119</v>
          </cell>
          <cell r="D28" t="str">
            <v>CONTRERAS ROBERTO C</v>
          </cell>
          <cell r="E28" t="str">
            <v>557377130</v>
          </cell>
          <cell r="F28">
            <v>1</v>
          </cell>
          <cell r="G28" t="str">
            <v>PPO Union</v>
          </cell>
          <cell r="H28" t="str">
            <v>U</v>
          </cell>
          <cell r="I28">
            <v>4</v>
          </cell>
          <cell r="J28">
            <v>37622</v>
          </cell>
          <cell r="K28">
            <v>127</v>
          </cell>
          <cell r="L28" t="str">
            <v>Family</v>
          </cell>
          <cell r="M28">
            <v>23234</v>
          </cell>
        </row>
        <row r="29">
          <cell r="A29">
            <v>0</v>
          </cell>
          <cell r="B29" t="str">
            <v>AW PPO Active</v>
          </cell>
          <cell r="C29" t="str">
            <v>000000119</v>
          </cell>
          <cell r="D29" t="str">
            <v>COOPER GARY R</v>
          </cell>
          <cell r="E29" t="str">
            <v>548060400</v>
          </cell>
          <cell r="F29">
            <v>2</v>
          </cell>
          <cell r="G29" t="str">
            <v>PPO Non-Union</v>
          </cell>
          <cell r="H29" t="str">
            <v>N</v>
          </cell>
          <cell r="I29">
            <v>5</v>
          </cell>
          <cell r="J29">
            <v>38231</v>
          </cell>
          <cell r="K29">
            <v>127</v>
          </cell>
          <cell r="L29" t="str">
            <v>Family</v>
          </cell>
          <cell r="M29">
            <v>21731</v>
          </cell>
        </row>
        <row r="30">
          <cell r="A30">
            <v>0</v>
          </cell>
          <cell r="B30" t="str">
            <v>AW PPO Active</v>
          </cell>
          <cell r="C30" t="str">
            <v>000000119</v>
          </cell>
          <cell r="D30" t="str">
            <v>COPPLA ROBERT T</v>
          </cell>
          <cell r="E30" t="str">
            <v>568317643</v>
          </cell>
          <cell r="F30">
            <v>1</v>
          </cell>
          <cell r="G30" t="str">
            <v>PPO Union</v>
          </cell>
          <cell r="H30" t="str">
            <v>U</v>
          </cell>
          <cell r="I30">
            <v>5</v>
          </cell>
          <cell r="J30">
            <v>37622</v>
          </cell>
          <cell r="K30">
            <v>127</v>
          </cell>
          <cell r="L30" t="str">
            <v>Family</v>
          </cell>
          <cell r="M30">
            <v>21481</v>
          </cell>
        </row>
        <row r="31">
          <cell r="A31">
            <v>0</v>
          </cell>
          <cell r="B31" t="str">
            <v>AW PPO Active</v>
          </cell>
          <cell r="C31" t="str">
            <v>000000119</v>
          </cell>
          <cell r="D31" t="str">
            <v>CRONIN TIMOTHY J</v>
          </cell>
          <cell r="E31" t="str">
            <v>562020564</v>
          </cell>
          <cell r="F31">
            <v>1</v>
          </cell>
          <cell r="G31" t="str">
            <v>PPO Union</v>
          </cell>
          <cell r="H31" t="str">
            <v>U</v>
          </cell>
          <cell r="I31">
            <v>2</v>
          </cell>
          <cell r="J31">
            <v>37622</v>
          </cell>
          <cell r="K31">
            <v>111</v>
          </cell>
          <cell r="L31" t="str">
            <v>Ee/Sp</v>
          </cell>
          <cell r="M31">
            <v>20180</v>
          </cell>
        </row>
        <row r="32">
          <cell r="A32">
            <v>0</v>
          </cell>
          <cell r="B32" t="str">
            <v>AW PPO Active</v>
          </cell>
          <cell r="C32" t="str">
            <v>000000119</v>
          </cell>
          <cell r="D32" t="str">
            <v>CROWTHER CHRIS G</v>
          </cell>
          <cell r="E32" t="str">
            <v>550813654</v>
          </cell>
          <cell r="F32">
            <v>2</v>
          </cell>
          <cell r="G32" t="str">
            <v>PPO Non-Union</v>
          </cell>
          <cell r="H32" t="str">
            <v>N</v>
          </cell>
          <cell r="I32">
            <v>4</v>
          </cell>
          <cell r="J32">
            <v>38259</v>
          </cell>
          <cell r="K32">
            <v>127</v>
          </cell>
          <cell r="L32" t="str">
            <v>Family</v>
          </cell>
          <cell r="M32">
            <v>24650</v>
          </cell>
        </row>
        <row r="33">
          <cell r="A33">
            <v>0</v>
          </cell>
          <cell r="B33" t="str">
            <v>AW PPO Active</v>
          </cell>
          <cell r="C33" t="str">
            <v>000000119</v>
          </cell>
          <cell r="D33" t="str">
            <v>CRUZ JOE</v>
          </cell>
          <cell r="E33" t="str">
            <v>565612973</v>
          </cell>
          <cell r="F33">
            <v>1</v>
          </cell>
          <cell r="G33" t="str">
            <v>PPO Union</v>
          </cell>
          <cell r="H33" t="str">
            <v>U</v>
          </cell>
          <cell r="I33">
            <v>3</v>
          </cell>
          <cell r="J33">
            <v>38139</v>
          </cell>
          <cell r="K33">
            <v>119</v>
          </cell>
          <cell r="L33" t="str">
            <v>Ee/Ch</v>
          </cell>
          <cell r="M33">
            <v>22961</v>
          </cell>
        </row>
        <row r="34">
          <cell r="A34">
            <v>0</v>
          </cell>
          <cell r="B34" t="str">
            <v>AW PPO Active</v>
          </cell>
          <cell r="C34" t="str">
            <v>000000119</v>
          </cell>
          <cell r="D34" t="str">
            <v>CURTICE LUKE E</v>
          </cell>
          <cell r="E34" t="str">
            <v>564311899</v>
          </cell>
          <cell r="F34">
            <v>1</v>
          </cell>
          <cell r="G34" t="str">
            <v>PPO Union</v>
          </cell>
          <cell r="H34" t="str">
            <v>U</v>
          </cell>
          <cell r="I34">
            <v>4</v>
          </cell>
          <cell r="J34">
            <v>37622</v>
          </cell>
          <cell r="K34">
            <v>127</v>
          </cell>
          <cell r="L34" t="str">
            <v>Family</v>
          </cell>
          <cell r="M34">
            <v>23014</v>
          </cell>
        </row>
        <row r="35">
          <cell r="A35">
            <v>0</v>
          </cell>
          <cell r="B35" t="str">
            <v>AW PPO Active</v>
          </cell>
          <cell r="C35" t="str">
            <v>000000119</v>
          </cell>
          <cell r="D35" t="str">
            <v>DANIELS GREGORY S</v>
          </cell>
          <cell r="E35" t="str">
            <v>260882495</v>
          </cell>
          <cell r="F35">
            <v>1</v>
          </cell>
          <cell r="G35" t="str">
            <v>PPO Union</v>
          </cell>
          <cell r="H35" t="str">
            <v>U</v>
          </cell>
          <cell r="I35">
            <v>2</v>
          </cell>
          <cell r="J35">
            <v>37742</v>
          </cell>
          <cell r="K35">
            <v>119</v>
          </cell>
          <cell r="L35" t="str">
            <v>Ee/Ch</v>
          </cell>
          <cell r="M35">
            <v>19624</v>
          </cell>
        </row>
        <row r="36">
          <cell r="A36">
            <v>0</v>
          </cell>
          <cell r="B36" t="str">
            <v>AW PPO Active</v>
          </cell>
          <cell r="C36" t="str">
            <v>000000119</v>
          </cell>
          <cell r="D36" t="str">
            <v>DEMARIA SALVATORE J</v>
          </cell>
          <cell r="E36" t="str">
            <v>564963240</v>
          </cell>
          <cell r="F36">
            <v>1</v>
          </cell>
          <cell r="G36" t="str">
            <v>PPO Union</v>
          </cell>
          <cell r="H36" t="str">
            <v>U</v>
          </cell>
          <cell r="I36">
            <v>1</v>
          </cell>
          <cell r="J36">
            <v>37622</v>
          </cell>
          <cell r="K36">
            <v>101</v>
          </cell>
          <cell r="L36" t="str">
            <v>Single</v>
          </cell>
          <cell r="M36">
            <v>20403</v>
          </cell>
        </row>
        <row r="37">
          <cell r="A37">
            <v>0</v>
          </cell>
          <cell r="B37" t="str">
            <v>AW PPO Active</v>
          </cell>
          <cell r="C37" t="str">
            <v>000000119</v>
          </cell>
          <cell r="D37" t="str">
            <v>DIMAGGIO JOSEPH L</v>
          </cell>
          <cell r="E37" t="str">
            <v>561310010</v>
          </cell>
          <cell r="F37">
            <v>1</v>
          </cell>
          <cell r="G37" t="str">
            <v>PPO Union</v>
          </cell>
          <cell r="H37" t="str">
            <v>U</v>
          </cell>
          <cell r="I37">
            <v>1</v>
          </cell>
          <cell r="J37">
            <v>37622</v>
          </cell>
          <cell r="K37">
            <v>101</v>
          </cell>
          <cell r="L37" t="str">
            <v>Single</v>
          </cell>
          <cell r="M37">
            <v>22163</v>
          </cell>
        </row>
        <row r="38">
          <cell r="A38">
            <v>0</v>
          </cell>
          <cell r="B38" t="str">
            <v>AW PPO Active</v>
          </cell>
          <cell r="C38" t="str">
            <v>000000119</v>
          </cell>
          <cell r="D38" t="str">
            <v>DION MITCHELL S</v>
          </cell>
          <cell r="E38" t="str">
            <v>562151471</v>
          </cell>
          <cell r="F38">
            <v>2</v>
          </cell>
          <cell r="G38" t="str">
            <v>PPO Non-Union</v>
          </cell>
          <cell r="H38" t="str">
            <v>N</v>
          </cell>
          <cell r="I38">
            <v>4</v>
          </cell>
          <cell r="J38">
            <v>38341</v>
          </cell>
          <cell r="K38">
            <v>127</v>
          </cell>
          <cell r="L38" t="str">
            <v>Family</v>
          </cell>
          <cell r="M38">
            <v>21654</v>
          </cell>
        </row>
        <row r="39">
          <cell r="A39">
            <v>0</v>
          </cell>
          <cell r="B39" t="str">
            <v>AW PPO Active</v>
          </cell>
          <cell r="C39" t="str">
            <v>000000119</v>
          </cell>
          <cell r="D39" t="str">
            <v>DOLOR RAYMUNDO C</v>
          </cell>
          <cell r="E39" t="str">
            <v>562827112</v>
          </cell>
          <cell r="F39">
            <v>1</v>
          </cell>
          <cell r="G39" t="str">
            <v>PPO Union</v>
          </cell>
          <cell r="H39" t="str">
            <v>U</v>
          </cell>
          <cell r="I39">
            <v>2</v>
          </cell>
          <cell r="J39">
            <v>37951</v>
          </cell>
          <cell r="K39">
            <v>111</v>
          </cell>
          <cell r="L39" t="str">
            <v>Ee/Sp</v>
          </cell>
          <cell r="M39">
            <v>18647</v>
          </cell>
        </row>
        <row r="40">
          <cell r="A40">
            <v>0</v>
          </cell>
          <cell r="B40" t="str">
            <v>AW PPO Active</v>
          </cell>
          <cell r="C40" t="str">
            <v>000000119</v>
          </cell>
          <cell r="D40" t="str">
            <v>DORSEY NESTER T</v>
          </cell>
          <cell r="E40" t="str">
            <v>550068119</v>
          </cell>
          <cell r="F40">
            <v>1</v>
          </cell>
          <cell r="G40" t="str">
            <v>PPO Union</v>
          </cell>
          <cell r="H40" t="str">
            <v>U</v>
          </cell>
          <cell r="I40">
            <v>7</v>
          </cell>
          <cell r="J40">
            <v>37622</v>
          </cell>
          <cell r="K40">
            <v>127</v>
          </cell>
          <cell r="L40" t="str">
            <v>Family</v>
          </cell>
          <cell r="M40">
            <v>22707</v>
          </cell>
        </row>
        <row r="41">
          <cell r="A41">
            <v>0</v>
          </cell>
          <cell r="B41" t="str">
            <v>AW PPO Active</v>
          </cell>
          <cell r="C41" t="str">
            <v>000000119</v>
          </cell>
          <cell r="D41" t="str">
            <v>DRAEGER RANDAL M</v>
          </cell>
          <cell r="E41" t="str">
            <v>567657455</v>
          </cell>
          <cell r="F41">
            <v>1</v>
          </cell>
          <cell r="G41" t="str">
            <v>PPO Union</v>
          </cell>
          <cell r="H41" t="str">
            <v>U</v>
          </cell>
          <cell r="I41">
            <v>1</v>
          </cell>
          <cell r="J41">
            <v>37622</v>
          </cell>
          <cell r="K41">
            <v>101</v>
          </cell>
          <cell r="L41" t="str">
            <v>Single</v>
          </cell>
          <cell r="M41">
            <v>23639</v>
          </cell>
        </row>
        <row r="42">
          <cell r="A42">
            <v>0</v>
          </cell>
          <cell r="B42" t="str">
            <v>AW PPO Active</v>
          </cell>
          <cell r="C42" t="str">
            <v>000000119</v>
          </cell>
          <cell r="D42" t="str">
            <v>DUNCAN DEBRA</v>
          </cell>
          <cell r="E42" t="str">
            <v>547940681</v>
          </cell>
          <cell r="F42">
            <v>2</v>
          </cell>
          <cell r="G42" t="str">
            <v>PPO Non-Union</v>
          </cell>
          <cell r="H42" t="str">
            <v>N</v>
          </cell>
          <cell r="I42">
            <v>1</v>
          </cell>
          <cell r="J42">
            <v>37622</v>
          </cell>
          <cell r="K42">
            <v>102</v>
          </cell>
          <cell r="L42" t="str">
            <v>Single</v>
          </cell>
          <cell r="M42">
            <v>19905</v>
          </cell>
        </row>
        <row r="43">
          <cell r="A43">
            <v>0</v>
          </cell>
          <cell r="B43" t="str">
            <v>AW PPO Active</v>
          </cell>
          <cell r="C43" t="str">
            <v>000000119</v>
          </cell>
          <cell r="D43" t="str">
            <v>EARL MICHAEL W</v>
          </cell>
          <cell r="E43" t="str">
            <v>466897288</v>
          </cell>
          <cell r="F43">
            <v>1</v>
          </cell>
          <cell r="G43" t="str">
            <v>PPO Union</v>
          </cell>
          <cell r="H43" t="str">
            <v>U</v>
          </cell>
          <cell r="I43">
            <v>1</v>
          </cell>
          <cell r="J43">
            <v>37622</v>
          </cell>
          <cell r="K43">
            <v>101</v>
          </cell>
          <cell r="L43" t="str">
            <v>Single</v>
          </cell>
          <cell r="M43">
            <v>26827</v>
          </cell>
        </row>
        <row r="44">
          <cell r="A44">
            <v>0</v>
          </cell>
          <cell r="B44" t="str">
            <v>AW PPO Active</v>
          </cell>
          <cell r="C44" t="str">
            <v>000000119</v>
          </cell>
          <cell r="D44" t="str">
            <v>ECHEVARRIA HERMINIO</v>
          </cell>
          <cell r="E44" t="str">
            <v>547737892</v>
          </cell>
          <cell r="F44">
            <v>1</v>
          </cell>
          <cell r="G44" t="str">
            <v>PPO Union</v>
          </cell>
          <cell r="H44" t="str">
            <v>U</v>
          </cell>
          <cell r="I44">
            <v>6</v>
          </cell>
          <cell r="J44">
            <v>37622</v>
          </cell>
          <cell r="K44">
            <v>127</v>
          </cell>
          <cell r="L44" t="str">
            <v>Family</v>
          </cell>
          <cell r="M44">
            <v>24690</v>
          </cell>
        </row>
        <row r="45">
          <cell r="A45">
            <v>0</v>
          </cell>
          <cell r="B45" t="str">
            <v>AW PPO Active</v>
          </cell>
          <cell r="C45" t="str">
            <v>000000119</v>
          </cell>
          <cell r="D45" t="str">
            <v>ELDRIDGE RON L</v>
          </cell>
          <cell r="E45" t="str">
            <v>563290291</v>
          </cell>
          <cell r="F45">
            <v>1</v>
          </cell>
          <cell r="G45" t="str">
            <v>PPO Union</v>
          </cell>
          <cell r="H45" t="str">
            <v>U</v>
          </cell>
          <cell r="I45">
            <v>4</v>
          </cell>
          <cell r="J45">
            <v>37622</v>
          </cell>
          <cell r="K45">
            <v>127</v>
          </cell>
          <cell r="L45" t="str">
            <v>Family</v>
          </cell>
          <cell r="M45">
            <v>21998</v>
          </cell>
        </row>
        <row r="46">
          <cell r="A46">
            <v>0</v>
          </cell>
          <cell r="B46" t="str">
            <v>AW PPO Active</v>
          </cell>
          <cell r="C46" t="str">
            <v>000000119</v>
          </cell>
          <cell r="D46" t="str">
            <v>EPPS BRIAN T</v>
          </cell>
          <cell r="E46" t="str">
            <v>572418613</v>
          </cell>
          <cell r="F46">
            <v>1</v>
          </cell>
          <cell r="G46" t="str">
            <v>PPO Union</v>
          </cell>
          <cell r="H46" t="str">
            <v>U</v>
          </cell>
          <cell r="I46">
            <v>4</v>
          </cell>
          <cell r="J46">
            <v>37622</v>
          </cell>
          <cell r="K46">
            <v>127</v>
          </cell>
          <cell r="L46" t="str">
            <v>Family</v>
          </cell>
          <cell r="M46">
            <v>21872</v>
          </cell>
        </row>
        <row r="47">
          <cell r="A47">
            <v>0</v>
          </cell>
          <cell r="B47" t="str">
            <v>AW PPO Active</v>
          </cell>
          <cell r="C47" t="str">
            <v>000000119</v>
          </cell>
          <cell r="D47" t="str">
            <v>ESTRADA HENRY J</v>
          </cell>
          <cell r="E47" t="str">
            <v>551049690</v>
          </cell>
          <cell r="F47">
            <v>1</v>
          </cell>
          <cell r="G47" t="str">
            <v>PPO Union</v>
          </cell>
          <cell r="H47" t="str">
            <v>U</v>
          </cell>
          <cell r="I47">
            <v>1</v>
          </cell>
          <cell r="J47">
            <v>37622</v>
          </cell>
          <cell r="K47">
            <v>101</v>
          </cell>
          <cell r="L47" t="str">
            <v>Single</v>
          </cell>
          <cell r="M47">
            <v>20790</v>
          </cell>
        </row>
        <row r="48">
          <cell r="A48">
            <v>0</v>
          </cell>
          <cell r="B48" t="str">
            <v>AW PPO Active</v>
          </cell>
          <cell r="C48" t="str">
            <v>000000119</v>
          </cell>
          <cell r="D48" t="str">
            <v>EVANS CRAIG</v>
          </cell>
          <cell r="E48" t="str">
            <v>571238056</v>
          </cell>
          <cell r="F48">
            <v>1</v>
          </cell>
          <cell r="G48" t="str">
            <v>PPO Union</v>
          </cell>
          <cell r="H48" t="str">
            <v>U</v>
          </cell>
          <cell r="I48">
            <v>2</v>
          </cell>
          <cell r="J48">
            <v>37622</v>
          </cell>
          <cell r="K48">
            <v>111</v>
          </cell>
          <cell r="L48" t="str">
            <v>Ee/Sp</v>
          </cell>
          <cell r="M48">
            <v>22092</v>
          </cell>
        </row>
        <row r="49">
          <cell r="A49">
            <v>0</v>
          </cell>
          <cell r="B49" t="str">
            <v>AW PPO Active</v>
          </cell>
          <cell r="C49" t="str">
            <v>000000119</v>
          </cell>
          <cell r="D49" t="str">
            <v>FELKER JEREMY J</v>
          </cell>
          <cell r="E49" t="str">
            <v>618070273</v>
          </cell>
          <cell r="F49">
            <v>1</v>
          </cell>
          <cell r="G49" t="str">
            <v>PPO Union</v>
          </cell>
          <cell r="H49" t="str">
            <v>U</v>
          </cell>
          <cell r="I49">
            <v>2</v>
          </cell>
          <cell r="J49">
            <v>38353</v>
          </cell>
          <cell r="K49">
            <v>119</v>
          </cell>
          <cell r="L49" t="str">
            <v>Ee/Ch</v>
          </cell>
          <cell r="M49">
            <v>29157</v>
          </cell>
        </row>
        <row r="50">
          <cell r="A50">
            <v>0</v>
          </cell>
          <cell r="B50" t="str">
            <v>AW PPO Active</v>
          </cell>
          <cell r="C50" t="str">
            <v>000000119</v>
          </cell>
          <cell r="D50" t="str">
            <v>FENDERSON KOFI E</v>
          </cell>
          <cell r="E50" t="str">
            <v>571716672</v>
          </cell>
          <cell r="F50">
            <v>2</v>
          </cell>
          <cell r="G50" t="str">
            <v>PPO Non-Union</v>
          </cell>
          <cell r="H50" t="str">
            <v>N</v>
          </cell>
          <cell r="I50">
            <v>1</v>
          </cell>
          <cell r="J50">
            <v>38353</v>
          </cell>
          <cell r="K50">
            <v>101</v>
          </cell>
          <cell r="L50" t="str">
            <v>Single</v>
          </cell>
          <cell r="M50">
            <v>29668</v>
          </cell>
        </row>
        <row r="51">
          <cell r="A51">
            <v>0</v>
          </cell>
          <cell r="B51" t="str">
            <v>AW PPO Active</v>
          </cell>
          <cell r="C51" t="str">
            <v>000000119</v>
          </cell>
          <cell r="D51" t="str">
            <v>FILICE KRISTOPHER L</v>
          </cell>
          <cell r="E51" t="str">
            <v>611051469</v>
          </cell>
          <cell r="F51">
            <v>2</v>
          </cell>
          <cell r="G51" t="str">
            <v>PPO Non-Union</v>
          </cell>
          <cell r="H51" t="str">
            <v>N</v>
          </cell>
          <cell r="I51">
            <v>1</v>
          </cell>
          <cell r="J51">
            <v>37622</v>
          </cell>
          <cell r="K51">
            <v>101</v>
          </cell>
          <cell r="L51" t="str">
            <v>Single</v>
          </cell>
          <cell r="M51">
            <v>29627</v>
          </cell>
        </row>
        <row r="52">
          <cell r="A52">
            <v>0</v>
          </cell>
          <cell r="B52" t="str">
            <v>AW PPO Active</v>
          </cell>
          <cell r="C52" t="str">
            <v>000000119</v>
          </cell>
          <cell r="D52" t="str">
            <v>FINCH DONNY R</v>
          </cell>
          <cell r="E52" t="str">
            <v>572476557</v>
          </cell>
          <cell r="F52">
            <v>1</v>
          </cell>
          <cell r="G52" t="str">
            <v>PPO Union</v>
          </cell>
          <cell r="H52" t="str">
            <v>U</v>
          </cell>
          <cell r="I52">
            <v>1</v>
          </cell>
          <cell r="J52">
            <v>37987</v>
          </cell>
          <cell r="K52">
            <v>101</v>
          </cell>
          <cell r="L52" t="str">
            <v>Single</v>
          </cell>
          <cell r="M52">
            <v>28317</v>
          </cell>
        </row>
        <row r="53">
          <cell r="A53">
            <v>0</v>
          </cell>
          <cell r="B53" t="str">
            <v>AW PPO Active</v>
          </cell>
          <cell r="C53" t="str">
            <v>000000119</v>
          </cell>
          <cell r="D53" t="str">
            <v>FOSTER WILLIAM M</v>
          </cell>
          <cell r="E53" t="str">
            <v>553984264</v>
          </cell>
          <cell r="F53">
            <v>1</v>
          </cell>
          <cell r="G53" t="str">
            <v>PPO Union</v>
          </cell>
          <cell r="H53" t="str">
            <v>U</v>
          </cell>
          <cell r="I53">
            <v>4</v>
          </cell>
          <cell r="J53">
            <v>37622</v>
          </cell>
          <cell r="K53">
            <v>127</v>
          </cell>
          <cell r="L53" t="str">
            <v>Family</v>
          </cell>
          <cell r="M53">
            <v>20565</v>
          </cell>
        </row>
        <row r="54">
          <cell r="A54">
            <v>0</v>
          </cell>
          <cell r="B54" t="str">
            <v>AW PPO Active</v>
          </cell>
          <cell r="C54" t="str">
            <v>000000119</v>
          </cell>
          <cell r="D54" t="str">
            <v>FREDERICK DAVID J</v>
          </cell>
          <cell r="E54" t="str">
            <v>551473458</v>
          </cell>
          <cell r="F54">
            <v>1</v>
          </cell>
          <cell r="G54" t="str">
            <v>PPO Union</v>
          </cell>
          <cell r="H54" t="str">
            <v>U</v>
          </cell>
          <cell r="I54">
            <v>4</v>
          </cell>
          <cell r="J54">
            <v>37622</v>
          </cell>
          <cell r="K54">
            <v>127</v>
          </cell>
          <cell r="L54" t="str">
            <v>Family</v>
          </cell>
          <cell r="M54">
            <v>28225</v>
          </cell>
        </row>
        <row r="55">
          <cell r="A55">
            <v>0</v>
          </cell>
          <cell r="B55" t="str">
            <v>AW PPO Active</v>
          </cell>
          <cell r="C55" t="str">
            <v>000000119</v>
          </cell>
          <cell r="D55" t="str">
            <v>FREDERICK LEE J</v>
          </cell>
          <cell r="E55" t="str">
            <v>562645752</v>
          </cell>
          <cell r="F55">
            <v>1</v>
          </cell>
          <cell r="G55" t="str">
            <v>PPO Union</v>
          </cell>
          <cell r="H55" t="str">
            <v>U</v>
          </cell>
          <cell r="I55">
            <v>1</v>
          </cell>
          <cell r="J55">
            <v>37622</v>
          </cell>
          <cell r="K55">
            <v>101</v>
          </cell>
          <cell r="L55" t="str">
            <v>Single</v>
          </cell>
          <cell r="M55">
            <v>17009</v>
          </cell>
        </row>
        <row r="56">
          <cell r="A56">
            <v>0</v>
          </cell>
          <cell r="B56" t="str">
            <v>AW PPO Active</v>
          </cell>
          <cell r="C56" t="str">
            <v>000000119</v>
          </cell>
          <cell r="D56" t="str">
            <v>FULLER MICHAEL N</v>
          </cell>
          <cell r="E56" t="str">
            <v>536860526</v>
          </cell>
          <cell r="F56">
            <v>1</v>
          </cell>
          <cell r="G56" t="str">
            <v>PPO Union</v>
          </cell>
          <cell r="H56" t="str">
            <v>U</v>
          </cell>
          <cell r="I56">
            <v>5</v>
          </cell>
          <cell r="J56">
            <v>37622</v>
          </cell>
          <cell r="K56">
            <v>127</v>
          </cell>
          <cell r="L56" t="str">
            <v>Family</v>
          </cell>
          <cell r="M56">
            <v>26256</v>
          </cell>
        </row>
        <row r="57">
          <cell r="A57">
            <v>0</v>
          </cell>
          <cell r="B57" t="str">
            <v>AW PPO Active</v>
          </cell>
          <cell r="C57" t="str">
            <v>000000119</v>
          </cell>
          <cell r="D57" t="str">
            <v>GAMBOA TINO M</v>
          </cell>
          <cell r="E57" t="str">
            <v>572290359</v>
          </cell>
          <cell r="F57">
            <v>1</v>
          </cell>
          <cell r="G57" t="str">
            <v>PPO Union</v>
          </cell>
          <cell r="H57" t="str">
            <v>U</v>
          </cell>
          <cell r="I57">
            <v>2</v>
          </cell>
          <cell r="J57">
            <v>38108</v>
          </cell>
          <cell r="K57">
            <v>111</v>
          </cell>
          <cell r="L57" t="str">
            <v>Ee/Sp</v>
          </cell>
          <cell r="M57">
            <v>20945</v>
          </cell>
        </row>
        <row r="58">
          <cell r="A58">
            <v>0</v>
          </cell>
          <cell r="B58" t="str">
            <v>AW PPO Active</v>
          </cell>
          <cell r="C58" t="str">
            <v>000000119</v>
          </cell>
          <cell r="D58" t="str">
            <v>GANS RICK O</v>
          </cell>
          <cell r="E58" t="str">
            <v>548864533</v>
          </cell>
          <cell r="F58">
            <v>2</v>
          </cell>
          <cell r="G58" t="str">
            <v>PPO Non-Union</v>
          </cell>
          <cell r="H58" t="str">
            <v>N</v>
          </cell>
          <cell r="I58">
            <v>4</v>
          </cell>
          <cell r="J58">
            <v>37622</v>
          </cell>
          <cell r="K58">
            <v>127</v>
          </cell>
          <cell r="L58" t="str">
            <v>Family</v>
          </cell>
          <cell r="M58">
            <v>18551</v>
          </cell>
        </row>
        <row r="59">
          <cell r="A59">
            <v>0</v>
          </cell>
          <cell r="B59" t="str">
            <v>AW PPO Active</v>
          </cell>
          <cell r="C59" t="str">
            <v>000000119</v>
          </cell>
          <cell r="D59" t="str">
            <v>GARCIA VICTOR</v>
          </cell>
          <cell r="E59" t="str">
            <v>558256522</v>
          </cell>
          <cell r="F59">
            <v>2</v>
          </cell>
          <cell r="G59" t="str">
            <v>PPO Non-Union</v>
          </cell>
          <cell r="H59" t="str">
            <v>N</v>
          </cell>
          <cell r="I59">
            <v>5</v>
          </cell>
          <cell r="J59">
            <v>37912</v>
          </cell>
          <cell r="K59">
            <v>127</v>
          </cell>
          <cell r="L59" t="str">
            <v>Family</v>
          </cell>
          <cell r="M59">
            <v>24888</v>
          </cell>
        </row>
        <row r="60">
          <cell r="A60">
            <v>0</v>
          </cell>
          <cell r="B60" t="str">
            <v>AW PPO Active</v>
          </cell>
          <cell r="C60" t="str">
            <v>000000119</v>
          </cell>
          <cell r="D60" t="str">
            <v>GARZA ERNESTO</v>
          </cell>
          <cell r="E60" t="str">
            <v>564519579</v>
          </cell>
          <cell r="F60">
            <v>2</v>
          </cell>
          <cell r="G60" t="str">
            <v>PPO Non-Union</v>
          </cell>
          <cell r="H60" t="str">
            <v>N</v>
          </cell>
          <cell r="I60">
            <v>2</v>
          </cell>
          <cell r="J60">
            <v>38303</v>
          </cell>
          <cell r="K60">
            <v>111</v>
          </cell>
          <cell r="L60" t="str">
            <v>Ee/Sp</v>
          </cell>
          <cell r="M60">
            <v>25252</v>
          </cell>
        </row>
        <row r="61">
          <cell r="A61">
            <v>0</v>
          </cell>
          <cell r="B61" t="str">
            <v>AW PPO Active</v>
          </cell>
          <cell r="C61" t="str">
            <v>000000119</v>
          </cell>
          <cell r="D61" t="str">
            <v>GONZALES DANIEL R</v>
          </cell>
          <cell r="E61" t="str">
            <v>563251758</v>
          </cell>
          <cell r="F61">
            <v>2</v>
          </cell>
          <cell r="G61" t="str">
            <v>PPO Non-Union</v>
          </cell>
          <cell r="H61" t="str">
            <v>N</v>
          </cell>
          <cell r="I61">
            <v>3</v>
          </cell>
          <cell r="J61">
            <v>37742</v>
          </cell>
          <cell r="K61">
            <v>127</v>
          </cell>
          <cell r="L61" t="str">
            <v>Family</v>
          </cell>
          <cell r="M61">
            <v>21191</v>
          </cell>
        </row>
        <row r="62">
          <cell r="A62">
            <v>0</v>
          </cell>
          <cell r="B62" t="str">
            <v>AW PPO Active</v>
          </cell>
          <cell r="C62" t="str">
            <v>000000119</v>
          </cell>
          <cell r="D62" t="str">
            <v>GONZALEZ JULIO A</v>
          </cell>
          <cell r="E62" t="str">
            <v>550474005</v>
          </cell>
          <cell r="F62">
            <v>2</v>
          </cell>
          <cell r="G62" t="str">
            <v>PPO Non-Union</v>
          </cell>
          <cell r="H62" t="str">
            <v>N</v>
          </cell>
          <cell r="I62">
            <v>1</v>
          </cell>
          <cell r="J62">
            <v>38322</v>
          </cell>
          <cell r="K62">
            <v>101</v>
          </cell>
          <cell r="L62" t="str">
            <v>Single</v>
          </cell>
          <cell r="M62">
            <v>27265</v>
          </cell>
        </row>
        <row r="63">
          <cell r="A63">
            <v>0</v>
          </cell>
          <cell r="B63" t="str">
            <v>AW PPO Active</v>
          </cell>
          <cell r="C63" t="str">
            <v>000000119</v>
          </cell>
          <cell r="D63" t="str">
            <v>GRIBBLE KEVIN D</v>
          </cell>
          <cell r="E63" t="str">
            <v>549194873</v>
          </cell>
          <cell r="F63">
            <v>1</v>
          </cell>
          <cell r="G63" t="str">
            <v>PPO Union</v>
          </cell>
          <cell r="H63" t="str">
            <v>U</v>
          </cell>
          <cell r="I63">
            <v>4</v>
          </cell>
          <cell r="J63">
            <v>37622</v>
          </cell>
          <cell r="K63">
            <v>127</v>
          </cell>
          <cell r="L63" t="str">
            <v>Family</v>
          </cell>
          <cell r="M63">
            <v>21206</v>
          </cell>
        </row>
        <row r="64">
          <cell r="A64">
            <v>0</v>
          </cell>
          <cell r="B64" t="str">
            <v>AW PPO Active</v>
          </cell>
          <cell r="C64" t="str">
            <v>000000119</v>
          </cell>
          <cell r="D64" t="str">
            <v>GRINDELAND DARYL R</v>
          </cell>
          <cell r="E64" t="str">
            <v>546199823</v>
          </cell>
          <cell r="F64">
            <v>1</v>
          </cell>
          <cell r="G64" t="str">
            <v>PPO Union</v>
          </cell>
          <cell r="H64" t="str">
            <v>U</v>
          </cell>
          <cell r="I64">
            <v>2</v>
          </cell>
          <cell r="J64">
            <v>37622</v>
          </cell>
          <cell r="K64">
            <v>111</v>
          </cell>
          <cell r="L64" t="str">
            <v>Ee/Sp</v>
          </cell>
          <cell r="M64">
            <v>20769</v>
          </cell>
        </row>
        <row r="65">
          <cell r="A65">
            <v>0</v>
          </cell>
          <cell r="B65" t="str">
            <v>AW PPO Active</v>
          </cell>
          <cell r="C65" t="str">
            <v>000000119</v>
          </cell>
          <cell r="D65" t="str">
            <v>GRISWOLD EUGENE R</v>
          </cell>
          <cell r="E65" t="str">
            <v>551027338</v>
          </cell>
          <cell r="F65">
            <v>1</v>
          </cell>
          <cell r="G65" t="str">
            <v>PPO Union</v>
          </cell>
          <cell r="H65" t="str">
            <v>U</v>
          </cell>
          <cell r="I65">
            <v>3</v>
          </cell>
          <cell r="J65">
            <v>37622</v>
          </cell>
          <cell r="K65">
            <v>119</v>
          </cell>
          <cell r="L65" t="str">
            <v>Ee/Ch</v>
          </cell>
          <cell r="M65">
            <v>21073</v>
          </cell>
        </row>
        <row r="66">
          <cell r="A66">
            <v>0</v>
          </cell>
          <cell r="B66" t="str">
            <v>AW PPO Active</v>
          </cell>
          <cell r="C66" t="str">
            <v>000000119</v>
          </cell>
          <cell r="D66" t="str">
            <v>GUERRERO MARIA J</v>
          </cell>
          <cell r="E66" t="str">
            <v>562396062</v>
          </cell>
          <cell r="F66">
            <v>2</v>
          </cell>
          <cell r="G66" t="str">
            <v>PPO Non-Union</v>
          </cell>
          <cell r="H66" t="str">
            <v>N</v>
          </cell>
          <cell r="I66">
            <v>2</v>
          </cell>
          <cell r="J66">
            <v>37622</v>
          </cell>
          <cell r="K66">
            <v>119</v>
          </cell>
          <cell r="L66" t="str">
            <v>Ee/Ch</v>
          </cell>
          <cell r="M66">
            <v>24178</v>
          </cell>
        </row>
        <row r="67">
          <cell r="A67">
            <v>0</v>
          </cell>
          <cell r="B67" t="str">
            <v>AW PPO Active</v>
          </cell>
          <cell r="C67" t="str">
            <v>000000119</v>
          </cell>
          <cell r="D67" t="str">
            <v>HAMPTON SUSAN K</v>
          </cell>
          <cell r="E67" t="str">
            <v>404762065</v>
          </cell>
          <cell r="F67">
            <v>1</v>
          </cell>
          <cell r="G67" t="str">
            <v>PPO Union</v>
          </cell>
          <cell r="H67" t="str">
            <v>U</v>
          </cell>
          <cell r="I67">
            <v>1</v>
          </cell>
          <cell r="J67">
            <v>37773</v>
          </cell>
          <cell r="K67">
            <v>102</v>
          </cell>
          <cell r="L67" t="str">
            <v>Single</v>
          </cell>
          <cell r="M67">
            <v>24243</v>
          </cell>
        </row>
        <row r="68">
          <cell r="A68">
            <v>0</v>
          </cell>
          <cell r="B68" t="str">
            <v>AW PPO Active</v>
          </cell>
          <cell r="C68" t="str">
            <v>000000119</v>
          </cell>
          <cell r="D68" t="str">
            <v>HANNA CHRISTINA</v>
          </cell>
          <cell r="E68" t="str">
            <v>551840962</v>
          </cell>
          <cell r="F68">
            <v>2</v>
          </cell>
          <cell r="G68" t="str">
            <v>PPO Non-Union</v>
          </cell>
          <cell r="H68" t="str">
            <v>N</v>
          </cell>
          <cell r="I68">
            <v>1</v>
          </cell>
          <cell r="J68">
            <v>37622</v>
          </cell>
          <cell r="K68">
            <v>102</v>
          </cell>
          <cell r="L68" t="str">
            <v>Single</v>
          </cell>
          <cell r="M68">
            <v>18384</v>
          </cell>
        </row>
        <row r="69">
          <cell r="A69">
            <v>0</v>
          </cell>
          <cell r="B69" t="str">
            <v>AW PPO Active</v>
          </cell>
          <cell r="C69" t="str">
            <v>000000119</v>
          </cell>
          <cell r="D69" t="str">
            <v>HAYNES TINA B</v>
          </cell>
          <cell r="E69" t="str">
            <v>251942854</v>
          </cell>
          <cell r="F69">
            <v>1</v>
          </cell>
          <cell r="G69" t="str">
            <v>PPO Union</v>
          </cell>
          <cell r="H69" t="str">
            <v>U</v>
          </cell>
          <cell r="I69">
            <v>2</v>
          </cell>
          <cell r="J69">
            <v>37622</v>
          </cell>
          <cell r="K69">
            <v>111</v>
          </cell>
          <cell r="L69" t="str">
            <v>Ee/Sp</v>
          </cell>
          <cell r="M69">
            <v>18852</v>
          </cell>
        </row>
        <row r="70">
          <cell r="A70">
            <v>0</v>
          </cell>
          <cell r="B70" t="str">
            <v>AW PPO Active</v>
          </cell>
          <cell r="C70" t="str">
            <v>000000119</v>
          </cell>
          <cell r="D70" t="str">
            <v>HEREDIA GLORIA E</v>
          </cell>
          <cell r="E70" t="str">
            <v>568535665</v>
          </cell>
          <cell r="F70">
            <v>2</v>
          </cell>
          <cell r="G70" t="str">
            <v>PPO Non-Union</v>
          </cell>
          <cell r="H70" t="str">
            <v>N</v>
          </cell>
          <cell r="I70">
            <v>4</v>
          </cell>
          <cell r="J70">
            <v>37987</v>
          </cell>
          <cell r="K70">
            <v>127</v>
          </cell>
          <cell r="L70" t="str">
            <v>Family</v>
          </cell>
          <cell r="M70">
            <v>25781</v>
          </cell>
        </row>
        <row r="71">
          <cell r="A71">
            <v>0</v>
          </cell>
          <cell r="B71" t="str">
            <v>AW PPO Active</v>
          </cell>
          <cell r="C71" t="str">
            <v>000000119</v>
          </cell>
          <cell r="D71" t="str">
            <v>HERNANDEZ JUAN C</v>
          </cell>
          <cell r="E71" t="str">
            <v>554085355</v>
          </cell>
          <cell r="F71">
            <v>2</v>
          </cell>
          <cell r="G71" t="str">
            <v>PPO Non-Union</v>
          </cell>
          <cell r="H71" t="str">
            <v>N</v>
          </cell>
          <cell r="I71">
            <v>4</v>
          </cell>
          <cell r="J71">
            <v>37965</v>
          </cell>
          <cell r="K71">
            <v>127</v>
          </cell>
          <cell r="L71" t="str">
            <v>Family</v>
          </cell>
          <cell r="M71">
            <v>22647</v>
          </cell>
        </row>
        <row r="72">
          <cell r="A72">
            <v>0</v>
          </cell>
          <cell r="B72" t="str">
            <v>AW PPO Active</v>
          </cell>
          <cell r="C72" t="str">
            <v>000000119</v>
          </cell>
          <cell r="D72" t="str">
            <v>HILBERT MICHAEL L</v>
          </cell>
          <cell r="E72" t="str">
            <v>555232258</v>
          </cell>
          <cell r="F72">
            <v>1</v>
          </cell>
          <cell r="G72" t="str">
            <v>PPO Union</v>
          </cell>
          <cell r="H72" t="str">
            <v>U</v>
          </cell>
          <cell r="I72">
            <v>4</v>
          </cell>
          <cell r="J72">
            <v>37622</v>
          </cell>
          <cell r="K72">
            <v>119</v>
          </cell>
          <cell r="L72" t="str">
            <v>Ee/Ch</v>
          </cell>
          <cell r="M72">
            <v>25309</v>
          </cell>
        </row>
        <row r="73">
          <cell r="A73">
            <v>0</v>
          </cell>
          <cell r="B73" t="str">
            <v>AW PPO Active</v>
          </cell>
          <cell r="C73" t="str">
            <v>000000119</v>
          </cell>
          <cell r="D73" t="str">
            <v>HOBERT RICHARD T</v>
          </cell>
          <cell r="E73" t="str">
            <v>015506236</v>
          </cell>
          <cell r="F73">
            <v>1</v>
          </cell>
          <cell r="G73" t="str">
            <v>PPO Union</v>
          </cell>
          <cell r="H73" t="str">
            <v>U</v>
          </cell>
          <cell r="I73">
            <v>3</v>
          </cell>
          <cell r="J73">
            <v>38004</v>
          </cell>
          <cell r="K73">
            <v>127</v>
          </cell>
          <cell r="L73" t="str">
            <v>Family</v>
          </cell>
          <cell r="M73">
            <v>23636</v>
          </cell>
        </row>
        <row r="74">
          <cell r="A74">
            <v>0</v>
          </cell>
          <cell r="B74" t="str">
            <v>AW PPO Active</v>
          </cell>
          <cell r="C74" t="str">
            <v>000000119</v>
          </cell>
          <cell r="D74" t="str">
            <v>HOFSHEIER GARY L</v>
          </cell>
          <cell r="E74" t="str">
            <v>560786855</v>
          </cell>
          <cell r="F74">
            <v>2</v>
          </cell>
          <cell r="G74" t="str">
            <v>PPO Non-Union</v>
          </cell>
          <cell r="H74" t="str">
            <v>N</v>
          </cell>
          <cell r="I74">
            <v>3</v>
          </cell>
          <cell r="J74">
            <v>37622</v>
          </cell>
          <cell r="K74">
            <v>127</v>
          </cell>
          <cell r="L74" t="str">
            <v>Family</v>
          </cell>
          <cell r="M74">
            <v>17719</v>
          </cell>
        </row>
        <row r="75">
          <cell r="A75">
            <v>0</v>
          </cell>
          <cell r="B75" t="str">
            <v>AW PPO Active</v>
          </cell>
          <cell r="C75" t="str">
            <v>000000119</v>
          </cell>
          <cell r="D75" t="str">
            <v>HORI BEVERLY K</v>
          </cell>
          <cell r="E75" t="str">
            <v>545061807</v>
          </cell>
          <cell r="F75">
            <v>2</v>
          </cell>
          <cell r="G75" t="str">
            <v>PPO Non-Union</v>
          </cell>
          <cell r="H75" t="str">
            <v>N</v>
          </cell>
          <cell r="I75">
            <v>3</v>
          </cell>
          <cell r="J75">
            <v>37622</v>
          </cell>
          <cell r="K75">
            <v>127</v>
          </cell>
          <cell r="L75" t="str">
            <v>Family</v>
          </cell>
          <cell r="M75">
            <v>20760</v>
          </cell>
        </row>
        <row r="76">
          <cell r="A76">
            <v>0</v>
          </cell>
          <cell r="B76" t="str">
            <v>AW PPO Active</v>
          </cell>
          <cell r="C76" t="str">
            <v>000000119</v>
          </cell>
          <cell r="D76" t="str">
            <v>HOSFELT MICHAEL E</v>
          </cell>
          <cell r="E76" t="str">
            <v>573043927</v>
          </cell>
          <cell r="F76">
            <v>1</v>
          </cell>
          <cell r="G76" t="str">
            <v>PPO Union</v>
          </cell>
          <cell r="H76" t="str">
            <v>U</v>
          </cell>
          <cell r="I76">
            <v>2</v>
          </cell>
          <cell r="J76">
            <v>37622</v>
          </cell>
          <cell r="K76">
            <v>111</v>
          </cell>
          <cell r="L76" t="str">
            <v>Ee/Sp</v>
          </cell>
          <cell r="M76">
            <v>19890</v>
          </cell>
        </row>
        <row r="77">
          <cell r="A77">
            <v>0</v>
          </cell>
          <cell r="B77" t="str">
            <v>AW PPO Active</v>
          </cell>
          <cell r="C77" t="str">
            <v>000000119</v>
          </cell>
          <cell r="D77" t="str">
            <v>HUCKABY SHAWN B</v>
          </cell>
          <cell r="E77" t="str">
            <v>540940189</v>
          </cell>
          <cell r="F77">
            <v>2</v>
          </cell>
          <cell r="G77" t="str">
            <v>PPO Non-Union</v>
          </cell>
          <cell r="H77" t="str">
            <v>N</v>
          </cell>
          <cell r="I77">
            <v>8</v>
          </cell>
          <cell r="J77">
            <v>37622</v>
          </cell>
          <cell r="K77">
            <v>127</v>
          </cell>
          <cell r="L77" t="str">
            <v>Family</v>
          </cell>
          <cell r="M77">
            <v>23098</v>
          </cell>
        </row>
        <row r="78">
          <cell r="A78">
            <v>0</v>
          </cell>
          <cell r="B78" t="str">
            <v>AW PPO Active</v>
          </cell>
          <cell r="C78" t="str">
            <v>000000119</v>
          </cell>
          <cell r="D78" t="str">
            <v>JACOBSON SUSAN</v>
          </cell>
          <cell r="E78" t="str">
            <v>564431741</v>
          </cell>
          <cell r="F78">
            <v>2</v>
          </cell>
          <cell r="G78" t="str">
            <v>PPO Non-Union</v>
          </cell>
          <cell r="H78" t="str">
            <v>N</v>
          </cell>
          <cell r="I78">
            <v>1</v>
          </cell>
          <cell r="J78">
            <v>37622</v>
          </cell>
          <cell r="K78">
            <v>102</v>
          </cell>
          <cell r="L78" t="str">
            <v>Single</v>
          </cell>
          <cell r="M78">
            <v>22039</v>
          </cell>
        </row>
        <row r="79">
          <cell r="A79">
            <v>0</v>
          </cell>
          <cell r="B79" t="str">
            <v>AW PPO Active</v>
          </cell>
          <cell r="C79" t="str">
            <v>000000119</v>
          </cell>
          <cell r="D79" t="str">
            <v>JACQUEZ RUDY L</v>
          </cell>
          <cell r="E79" t="str">
            <v>572684127</v>
          </cell>
          <cell r="F79">
            <v>1</v>
          </cell>
          <cell r="G79" t="str">
            <v>PPO Union</v>
          </cell>
          <cell r="H79" t="str">
            <v>U</v>
          </cell>
          <cell r="I79">
            <v>2</v>
          </cell>
          <cell r="J79">
            <v>37622</v>
          </cell>
          <cell r="K79">
            <v>111</v>
          </cell>
          <cell r="L79" t="str">
            <v>Ee/Sp</v>
          </cell>
          <cell r="M79">
            <v>17457</v>
          </cell>
        </row>
        <row r="80">
          <cell r="A80">
            <v>0</v>
          </cell>
          <cell r="B80" t="str">
            <v>AW PPO Active</v>
          </cell>
          <cell r="C80" t="str">
            <v>000000119</v>
          </cell>
          <cell r="D80" t="str">
            <v>JAMES ROBERT</v>
          </cell>
          <cell r="E80" t="str">
            <v>556040460</v>
          </cell>
          <cell r="F80">
            <v>1</v>
          </cell>
          <cell r="G80" t="str">
            <v>PPO Union</v>
          </cell>
          <cell r="H80" t="str">
            <v>U</v>
          </cell>
          <cell r="I80">
            <v>4</v>
          </cell>
          <cell r="J80">
            <v>38311</v>
          </cell>
          <cell r="K80">
            <v>127</v>
          </cell>
          <cell r="L80" t="str">
            <v>Family</v>
          </cell>
          <cell r="M80">
            <v>20567</v>
          </cell>
        </row>
        <row r="81">
          <cell r="A81">
            <v>0</v>
          </cell>
          <cell r="B81" t="str">
            <v>AW PPO Active</v>
          </cell>
          <cell r="C81" t="str">
            <v>000000119</v>
          </cell>
          <cell r="D81" t="str">
            <v>JENKS DAN F</v>
          </cell>
          <cell r="E81" t="str">
            <v>548721927</v>
          </cell>
          <cell r="F81">
            <v>2</v>
          </cell>
          <cell r="G81" t="str">
            <v>PPO Non-Union</v>
          </cell>
          <cell r="H81" t="str">
            <v>N</v>
          </cell>
          <cell r="I81">
            <v>3</v>
          </cell>
          <cell r="J81">
            <v>38353</v>
          </cell>
          <cell r="K81">
            <v>127</v>
          </cell>
          <cell r="L81" t="str">
            <v>Family</v>
          </cell>
          <cell r="M81">
            <v>19924</v>
          </cell>
        </row>
        <row r="82">
          <cell r="A82">
            <v>0</v>
          </cell>
          <cell r="B82" t="str">
            <v>AW PPO Active</v>
          </cell>
          <cell r="C82" t="str">
            <v>000000119</v>
          </cell>
          <cell r="D82" t="str">
            <v>JOHNS ARZELL</v>
          </cell>
          <cell r="E82" t="str">
            <v>566749879</v>
          </cell>
          <cell r="F82">
            <v>1</v>
          </cell>
          <cell r="G82" t="str">
            <v>PPO Union</v>
          </cell>
          <cell r="H82" t="str">
            <v>U</v>
          </cell>
          <cell r="I82">
            <v>1</v>
          </cell>
          <cell r="J82">
            <v>37622</v>
          </cell>
          <cell r="K82">
            <v>101</v>
          </cell>
          <cell r="L82" t="str">
            <v>Single</v>
          </cell>
          <cell r="M82">
            <v>18111</v>
          </cell>
        </row>
        <row r="83">
          <cell r="A83">
            <v>0</v>
          </cell>
          <cell r="B83" t="str">
            <v>AW PPO Active</v>
          </cell>
          <cell r="C83" t="str">
            <v>000000119</v>
          </cell>
          <cell r="D83" t="str">
            <v>JORDAN LESLIE Q</v>
          </cell>
          <cell r="E83" t="str">
            <v>042485201</v>
          </cell>
          <cell r="F83">
            <v>2</v>
          </cell>
          <cell r="G83" t="str">
            <v>PPO Non-Union</v>
          </cell>
          <cell r="H83" t="str">
            <v>N</v>
          </cell>
          <cell r="I83">
            <v>4</v>
          </cell>
          <cell r="J83">
            <v>37622</v>
          </cell>
          <cell r="K83">
            <v>127</v>
          </cell>
          <cell r="L83" t="str">
            <v>Family</v>
          </cell>
          <cell r="M83">
            <v>22542</v>
          </cell>
        </row>
        <row r="84">
          <cell r="A84">
            <v>0</v>
          </cell>
          <cell r="B84" t="str">
            <v>AW PPO Active</v>
          </cell>
          <cell r="C84" t="str">
            <v>000000119</v>
          </cell>
          <cell r="D84" t="str">
            <v>KELLEY KEVIN D</v>
          </cell>
          <cell r="E84" t="str">
            <v>536489393</v>
          </cell>
          <cell r="F84">
            <v>2</v>
          </cell>
          <cell r="G84" t="str">
            <v>PPO Non-Union</v>
          </cell>
          <cell r="H84" t="str">
            <v>N</v>
          </cell>
          <cell r="I84">
            <v>1</v>
          </cell>
          <cell r="J84">
            <v>37926</v>
          </cell>
          <cell r="K84">
            <v>101</v>
          </cell>
          <cell r="L84" t="str">
            <v>Single</v>
          </cell>
          <cell r="M84">
            <v>17807</v>
          </cell>
        </row>
        <row r="85">
          <cell r="A85">
            <v>0</v>
          </cell>
          <cell r="B85" t="str">
            <v>AW PPO Active</v>
          </cell>
          <cell r="C85" t="str">
            <v>000000119</v>
          </cell>
          <cell r="D85" t="str">
            <v>KEMP CHARLES W</v>
          </cell>
          <cell r="E85" t="str">
            <v>356402791</v>
          </cell>
          <cell r="F85">
            <v>2</v>
          </cell>
          <cell r="G85" t="str">
            <v>PPO Non-Union</v>
          </cell>
          <cell r="H85" t="str">
            <v>N</v>
          </cell>
          <cell r="I85">
            <v>3</v>
          </cell>
          <cell r="J85">
            <v>37982</v>
          </cell>
          <cell r="K85">
            <v>127</v>
          </cell>
          <cell r="L85" t="str">
            <v>Family</v>
          </cell>
          <cell r="M85">
            <v>17678</v>
          </cell>
        </row>
        <row r="86">
          <cell r="A86">
            <v>0</v>
          </cell>
          <cell r="B86" t="str">
            <v>AW PPO Active</v>
          </cell>
          <cell r="C86" t="str">
            <v>000000119</v>
          </cell>
          <cell r="D86" t="str">
            <v>KOLONICS ANDREW J</v>
          </cell>
          <cell r="E86" t="str">
            <v>562394225</v>
          </cell>
          <cell r="F86">
            <v>1</v>
          </cell>
          <cell r="G86" t="str">
            <v>PPO Union</v>
          </cell>
          <cell r="H86" t="str">
            <v>U</v>
          </cell>
          <cell r="I86">
            <v>4</v>
          </cell>
          <cell r="J86">
            <v>37622</v>
          </cell>
          <cell r="K86">
            <v>127</v>
          </cell>
          <cell r="L86" t="str">
            <v>Family</v>
          </cell>
          <cell r="M86">
            <v>22870</v>
          </cell>
        </row>
        <row r="87">
          <cell r="A87">
            <v>0</v>
          </cell>
          <cell r="B87" t="str">
            <v>AW PPO Active</v>
          </cell>
          <cell r="C87" t="str">
            <v>000000119</v>
          </cell>
          <cell r="D87" t="str">
            <v>KRUPINSKI DOUGLAS</v>
          </cell>
          <cell r="E87" t="str">
            <v>388500231</v>
          </cell>
          <cell r="F87">
            <v>2</v>
          </cell>
          <cell r="G87" t="str">
            <v>PPO Non-Union</v>
          </cell>
          <cell r="H87" t="str">
            <v>N</v>
          </cell>
          <cell r="I87">
            <v>1</v>
          </cell>
          <cell r="J87">
            <v>37622</v>
          </cell>
          <cell r="K87">
            <v>101</v>
          </cell>
          <cell r="L87" t="str">
            <v>Single</v>
          </cell>
          <cell r="M87">
            <v>17818</v>
          </cell>
        </row>
        <row r="88">
          <cell r="A88">
            <v>0</v>
          </cell>
          <cell r="B88" t="str">
            <v>AW PPO Active</v>
          </cell>
          <cell r="C88" t="str">
            <v>000000119</v>
          </cell>
          <cell r="D88" t="str">
            <v>LA SALA VINCENT B</v>
          </cell>
          <cell r="E88" t="str">
            <v>553435786</v>
          </cell>
          <cell r="F88">
            <v>1</v>
          </cell>
          <cell r="G88" t="str">
            <v>PPO Union</v>
          </cell>
          <cell r="H88" t="str">
            <v>U</v>
          </cell>
          <cell r="I88">
            <v>5</v>
          </cell>
          <cell r="J88">
            <v>37622</v>
          </cell>
          <cell r="K88">
            <v>127</v>
          </cell>
          <cell r="L88" t="str">
            <v>Family</v>
          </cell>
          <cell r="M88">
            <v>22597</v>
          </cell>
        </row>
        <row r="89">
          <cell r="A89">
            <v>0</v>
          </cell>
          <cell r="B89" t="str">
            <v>AW PPO Active</v>
          </cell>
          <cell r="C89" t="str">
            <v>000000119</v>
          </cell>
          <cell r="D89" t="str">
            <v>LANE JOHNNIE W</v>
          </cell>
          <cell r="E89" t="str">
            <v>571560887</v>
          </cell>
          <cell r="F89">
            <v>2</v>
          </cell>
          <cell r="G89" t="str">
            <v>PPO Non-Union</v>
          </cell>
          <cell r="H89" t="str">
            <v>N</v>
          </cell>
          <cell r="I89">
            <v>3</v>
          </cell>
          <cell r="J89">
            <v>37622</v>
          </cell>
          <cell r="K89">
            <v>127</v>
          </cell>
          <cell r="L89" t="str">
            <v>Family</v>
          </cell>
          <cell r="M89">
            <v>16960</v>
          </cell>
        </row>
        <row r="90">
          <cell r="A90">
            <v>0</v>
          </cell>
          <cell r="B90" t="str">
            <v>AW PPO Active</v>
          </cell>
          <cell r="C90" t="str">
            <v>000000119</v>
          </cell>
          <cell r="D90" t="str">
            <v>LASHLEY CHARLES E</v>
          </cell>
          <cell r="E90" t="str">
            <v>406888710</v>
          </cell>
          <cell r="F90">
            <v>1</v>
          </cell>
          <cell r="G90" t="str">
            <v>PPO Union</v>
          </cell>
          <cell r="H90" t="str">
            <v>U</v>
          </cell>
          <cell r="I90">
            <v>3</v>
          </cell>
          <cell r="J90">
            <v>37895</v>
          </cell>
          <cell r="K90">
            <v>127</v>
          </cell>
          <cell r="L90" t="str">
            <v>Family</v>
          </cell>
          <cell r="M90">
            <v>22168</v>
          </cell>
        </row>
        <row r="91">
          <cell r="A91">
            <v>0</v>
          </cell>
          <cell r="B91" t="str">
            <v>AW PPO Active</v>
          </cell>
          <cell r="C91" t="str">
            <v>000000119</v>
          </cell>
          <cell r="D91" t="str">
            <v>LEDOUX RONNIE A</v>
          </cell>
          <cell r="E91" t="str">
            <v>556645392</v>
          </cell>
          <cell r="F91">
            <v>2</v>
          </cell>
          <cell r="G91" t="str">
            <v>PPO Non-Union</v>
          </cell>
          <cell r="H91" t="str">
            <v>N</v>
          </cell>
          <cell r="I91">
            <v>2</v>
          </cell>
          <cell r="J91">
            <v>37622</v>
          </cell>
          <cell r="K91">
            <v>111</v>
          </cell>
          <cell r="L91" t="str">
            <v>Ee/Sp</v>
          </cell>
          <cell r="M91">
            <v>15941</v>
          </cell>
        </row>
        <row r="92">
          <cell r="A92">
            <v>0</v>
          </cell>
          <cell r="B92" t="str">
            <v>AW PPO Active</v>
          </cell>
          <cell r="C92" t="str">
            <v>000000119</v>
          </cell>
          <cell r="D92" t="str">
            <v>LEFLER DEAN P</v>
          </cell>
          <cell r="E92" t="str">
            <v>560739706</v>
          </cell>
          <cell r="F92">
            <v>1</v>
          </cell>
          <cell r="G92" t="str">
            <v>PPO Union</v>
          </cell>
          <cell r="H92" t="str">
            <v>U</v>
          </cell>
          <cell r="I92">
            <v>4</v>
          </cell>
          <cell r="J92">
            <v>37622</v>
          </cell>
          <cell r="K92">
            <v>127</v>
          </cell>
          <cell r="L92" t="str">
            <v>Family</v>
          </cell>
          <cell r="M92">
            <v>24436</v>
          </cell>
        </row>
        <row r="93">
          <cell r="A93">
            <v>0</v>
          </cell>
          <cell r="B93" t="str">
            <v>AW PPO Active</v>
          </cell>
          <cell r="C93" t="str">
            <v>000000119</v>
          </cell>
          <cell r="D93" t="str">
            <v>LEISCH WAYNE</v>
          </cell>
          <cell r="E93" t="str">
            <v>552945961</v>
          </cell>
          <cell r="F93">
            <v>2</v>
          </cell>
          <cell r="G93" t="str">
            <v>PPO Non-Union</v>
          </cell>
          <cell r="H93" t="str">
            <v>N</v>
          </cell>
          <cell r="I93">
            <v>1</v>
          </cell>
          <cell r="J93">
            <v>37622</v>
          </cell>
          <cell r="K93">
            <v>101</v>
          </cell>
          <cell r="L93" t="str">
            <v>Single</v>
          </cell>
          <cell r="M93">
            <v>19739</v>
          </cell>
        </row>
        <row r="94">
          <cell r="A94">
            <v>0</v>
          </cell>
          <cell r="B94" t="str">
            <v>AW PPO Active</v>
          </cell>
          <cell r="C94" t="str">
            <v>000000119</v>
          </cell>
          <cell r="D94" t="str">
            <v>LEONARD STEVEN D</v>
          </cell>
          <cell r="E94" t="str">
            <v>568667214</v>
          </cell>
          <cell r="F94">
            <v>2</v>
          </cell>
          <cell r="G94" t="str">
            <v>PPO Non-Union</v>
          </cell>
          <cell r="H94" t="str">
            <v>N</v>
          </cell>
          <cell r="I94">
            <v>1</v>
          </cell>
          <cell r="J94">
            <v>38353</v>
          </cell>
          <cell r="K94">
            <v>101</v>
          </cell>
          <cell r="L94" t="str">
            <v>Single</v>
          </cell>
          <cell r="M94">
            <v>17687</v>
          </cell>
        </row>
        <row r="95">
          <cell r="A95">
            <v>0</v>
          </cell>
          <cell r="B95" t="str">
            <v>AW PPO Active</v>
          </cell>
          <cell r="C95" t="str">
            <v>000000119</v>
          </cell>
          <cell r="D95" t="str">
            <v>LINDSTROM ANTHONY L</v>
          </cell>
          <cell r="E95" t="str">
            <v>391801417</v>
          </cell>
          <cell r="F95">
            <v>2</v>
          </cell>
          <cell r="G95" t="str">
            <v>PPO Non-Union</v>
          </cell>
          <cell r="H95" t="str">
            <v>N</v>
          </cell>
          <cell r="I95">
            <v>5</v>
          </cell>
          <cell r="J95">
            <v>37622</v>
          </cell>
          <cell r="K95">
            <v>127</v>
          </cell>
          <cell r="L95" t="str">
            <v>Family</v>
          </cell>
          <cell r="M95">
            <v>22749</v>
          </cell>
        </row>
        <row r="96">
          <cell r="A96">
            <v>0</v>
          </cell>
          <cell r="B96" t="str">
            <v>AW PPO Active</v>
          </cell>
          <cell r="C96" t="str">
            <v>000000119</v>
          </cell>
          <cell r="D96" t="str">
            <v>LINGENFELTER DONALD</v>
          </cell>
          <cell r="E96" t="str">
            <v>550926075</v>
          </cell>
          <cell r="F96">
            <v>2</v>
          </cell>
          <cell r="G96" t="str">
            <v>PPO Non-Union</v>
          </cell>
          <cell r="H96" t="str">
            <v>N</v>
          </cell>
          <cell r="I96">
            <v>5</v>
          </cell>
          <cell r="J96">
            <v>37622</v>
          </cell>
          <cell r="K96">
            <v>127</v>
          </cell>
          <cell r="L96" t="str">
            <v>Family</v>
          </cell>
          <cell r="M96">
            <v>19233</v>
          </cell>
        </row>
        <row r="97">
          <cell r="A97">
            <v>0</v>
          </cell>
          <cell r="B97" t="str">
            <v>AW PPO Active</v>
          </cell>
          <cell r="C97" t="str">
            <v>000000119</v>
          </cell>
          <cell r="D97" t="str">
            <v>LITTLE ROSE</v>
          </cell>
          <cell r="E97" t="str">
            <v>552908352</v>
          </cell>
          <cell r="F97">
            <v>2</v>
          </cell>
          <cell r="G97" t="str">
            <v>PPO Non-Union</v>
          </cell>
          <cell r="H97" t="str">
            <v>N</v>
          </cell>
          <cell r="I97">
            <v>2</v>
          </cell>
          <cell r="J97">
            <v>38322</v>
          </cell>
          <cell r="K97">
            <v>111</v>
          </cell>
          <cell r="L97" t="str">
            <v>Ee/Sp</v>
          </cell>
          <cell r="M97">
            <v>18443</v>
          </cell>
        </row>
        <row r="98">
          <cell r="A98">
            <v>0</v>
          </cell>
          <cell r="B98" t="str">
            <v>AW PPO Active</v>
          </cell>
          <cell r="C98" t="str">
            <v>000000119</v>
          </cell>
          <cell r="D98" t="str">
            <v>MAGRETTO MIKE</v>
          </cell>
          <cell r="E98" t="str">
            <v>258113034</v>
          </cell>
          <cell r="F98">
            <v>2</v>
          </cell>
          <cell r="G98" t="str">
            <v>PPO Non-Union</v>
          </cell>
          <cell r="H98" t="str">
            <v>N</v>
          </cell>
          <cell r="I98">
            <v>1</v>
          </cell>
          <cell r="J98">
            <v>37622</v>
          </cell>
          <cell r="K98">
            <v>101</v>
          </cell>
          <cell r="L98" t="str">
            <v>Single</v>
          </cell>
          <cell r="M98">
            <v>23378</v>
          </cell>
        </row>
        <row r="99">
          <cell r="A99">
            <v>0</v>
          </cell>
          <cell r="B99" t="str">
            <v>AW PPO Active</v>
          </cell>
          <cell r="C99" t="str">
            <v>000000119</v>
          </cell>
          <cell r="D99" t="str">
            <v>MALONE JOYCE A</v>
          </cell>
          <cell r="E99" t="str">
            <v>553600236</v>
          </cell>
          <cell r="F99">
            <v>2</v>
          </cell>
          <cell r="G99" t="str">
            <v>PPO Non-Union</v>
          </cell>
          <cell r="H99" t="str">
            <v>N</v>
          </cell>
          <cell r="I99">
            <v>2</v>
          </cell>
          <cell r="J99">
            <v>38322</v>
          </cell>
          <cell r="K99">
            <v>111</v>
          </cell>
          <cell r="L99" t="str">
            <v>Ee/Sp</v>
          </cell>
          <cell r="M99">
            <v>15771</v>
          </cell>
        </row>
        <row r="100">
          <cell r="A100">
            <v>0</v>
          </cell>
          <cell r="B100" t="str">
            <v>AW PPO Active</v>
          </cell>
          <cell r="C100" t="str">
            <v>000000119</v>
          </cell>
          <cell r="D100" t="str">
            <v>MANTE BARBARA B</v>
          </cell>
          <cell r="E100" t="str">
            <v>552087722</v>
          </cell>
          <cell r="F100">
            <v>1</v>
          </cell>
          <cell r="G100" t="str">
            <v>PPO Union</v>
          </cell>
          <cell r="H100" t="str">
            <v>U</v>
          </cell>
          <cell r="I100">
            <v>2</v>
          </cell>
          <cell r="J100">
            <v>37622</v>
          </cell>
          <cell r="K100">
            <v>111</v>
          </cell>
          <cell r="L100" t="str">
            <v>Ee/Sp</v>
          </cell>
          <cell r="M100">
            <v>20342</v>
          </cell>
        </row>
        <row r="101">
          <cell r="A101">
            <v>0</v>
          </cell>
          <cell r="B101" t="str">
            <v>AW PPO Active</v>
          </cell>
          <cell r="C101" t="str">
            <v>000000119</v>
          </cell>
          <cell r="D101" t="str">
            <v>MARCINKO JOSEPH P</v>
          </cell>
          <cell r="E101" t="str">
            <v>196485805</v>
          </cell>
          <cell r="F101">
            <v>2</v>
          </cell>
          <cell r="G101" t="str">
            <v>PPO Non-Union</v>
          </cell>
          <cell r="H101" t="str">
            <v>N</v>
          </cell>
          <cell r="I101">
            <v>3</v>
          </cell>
          <cell r="J101">
            <v>37622</v>
          </cell>
          <cell r="K101">
            <v>127</v>
          </cell>
          <cell r="L101" t="str">
            <v>Family</v>
          </cell>
          <cell r="M101">
            <v>22468</v>
          </cell>
        </row>
        <row r="102">
          <cell r="A102">
            <v>0</v>
          </cell>
          <cell r="B102" t="str">
            <v>AW PPO Active</v>
          </cell>
          <cell r="C102" t="str">
            <v>000000119</v>
          </cell>
          <cell r="D102" t="str">
            <v>MARINI ERMINIO</v>
          </cell>
          <cell r="E102" t="str">
            <v>560478713</v>
          </cell>
          <cell r="F102">
            <v>1</v>
          </cell>
          <cell r="G102" t="str">
            <v>PPO Union</v>
          </cell>
          <cell r="H102" t="str">
            <v>U</v>
          </cell>
          <cell r="I102">
            <v>1</v>
          </cell>
          <cell r="J102">
            <v>37622</v>
          </cell>
          <cell r="K102">
            <v>101</v>
          </cell>
          <cell r="L102" t="str">
            <v>Single</v>
          </cell>
          <cell r="M102">
            <v>25566</v>
          </cell>
        </row>
        <row r="103">
          <cell r="A103">
            <v>0</v>
          </cell>
          <cell r="B103" t="str">
            <v>AW PPO Active</v>
          </cell>
          <cell r="C103" t="str">
            <v>000000119</v>
          </cell>
          <cell r="D103" t="str">
            <v>MARSEGUERRA MICHAEL</v>
          </cell>
          <cell r="E103" t="str">
            <v>552908529</v>
          </cell>
          <cell r="F103">
            <v>1</v>
          </cell>
          <cell r="G103" t="str">
            <v>PPO Union</v>
          </cell>
          <cell r="H103" t="str">
            <v>U</v>
          </cell>
          <cell r="I103">
            <v>2</v>
          </cell>
          <cell r="J103">
            <v>38191</v>
          </cell>
          <cell r="K103">
            <v>111</v>
          </cell>
          <cell r="L103" t="str">
            <v>Ee/Sp</v>
          </cell>
          <cell r="M103">
            <v>19337</v>
          </cell>
        </row>
        <row r="104">
          <cell r="A104">
            <v>0</v>
          </cell>
          <cell r="B104" t="str">
            <v>AW PPO Active</v>
          </cell>
          <cell r="C104" t="str">
            <v>000000119</v>
          </cell>
          <cell r="D104" t="str">
            <v>MARTIN JAMES E</v>
          </cell>
          <cell r="E104" t="str">
            <v>559150629</v>
          </cell>
          <cell r="F104">
            <v>1</v>
          </cell>
          <cell r="G104" t="str">
            <v>PPO Union</v>
          </cell>
          <cell r="H104" t="str">
            <v>U</v>
          </cell>
          <cell r="I104">
            <v>4</v>
          </cell>
          <cell r="J104">
            <v>37622</v>
          </cell>
          <cell r="K104">
            <v>127</v>
          </cell>
          <cell r="L104" t="str">
            <v>Family</v>
          </cell>
          <cell r="M104">
            <v>22621</v>
          </cell>
        </row>
        <row r="105">
          <cell r="A105">
            <v>0</v>
          </cell>
          <cell r="B105" t="str">
            <v>AW PPO Active</v>
          </cell>
          <cell r="C105" t="str">
            <v>000000119</v>
          </cell>
          <cell r="D105" t="str">
            <v>MASCHIO KATHLEEN M</v>
          </cell>
          <cell r="E105" t="str">
            <v>573988680</v>
          </cell>
          <cell r="F105">
            <v>1</v>
          </cell>
          <cell r="G105" t="str">
            <v>PPO Union</v>
          </cell>
          <cell r="H105" t="str">
            <v>U</v>
          </cell>
          <cell r="I105">
            <v>5</v>
          </cell>
          <cell r="J105">
            <v>38108</v>
          </cell>
          <cell r="K105">
            <v>127</v>
          </cell>
          <cell r="L105" t="str">
            <v>Family</v>
          </cell>
          <cell r="M105">
            <v>21565</v>
          </cell>
        </row>
        <row r="106">
          <cell r="A106">
            <v>0</v>
          </cell>
          <cell r="B106" t="str">
            <v>AW PPO Active</v>
          </cell>
          <cell r="C106" t="str">
            <v>000000119</v>
          </cell>
          <cell r="D106" t="str">
            <v>MATTIS CHRISTOPHE J</v>
          </cell>
          <cell r="E106" t="str">
            <v>566154811</v>
          </cell>
          <cell r="F106">
            <v>2</v>
          </cell>
          <cell r="G106" t="str">
            <v>PPO Non-Union</v>
          </cell>
          <cell r="H106" t="str">
            <v>N</v>
          </cell>
          <cell r="I106">
            <v>3</v>
          </cell>
          <cell r="J106">
            <v>37622</v>
          </cell>
          <cell r="K106">
            <v>119</v>
          </cell>
          <cell r="L106" t="str">
            <v>Ee/Ch</v>
          </cell>
          <cell r="M106">
            <v>20777</v>
          </cell>
        </row>
        <row r="107">
          <cell r="A107">
            <v>0</v>
          </cell>
          <cell r="B107" t="str">
            <v>AW PPO Active</v>
          </cell>
          <cell r="C107" t="str">
            <v>000000119</v>
          </cell>
          <cell r="D107" t="str">
            <v>MCCALEBB SHIRLEY L</v>
          </cell>
          <cell r="E107" t="str">
            <v>572043403</v>
          </cell>
          <cell r="F107">
            <v>2</v>
          </cell>
          <cell r="G107" t="str">
            <v>PPO Non-Union</v>
          </cell>
          <cell r="H107" t="str">
            <v>N</v>
          </cell>
          <cell r="I107">
            <v>1</v>
          </cell>
          <cell r="J107">
            <v>37622</v>
          </cell>
          <cell r="K107">
            <v>102</v>
          </cell>
          <cell r="L107" t="str">
            <v>Single</v>
          </cell>
          <cell r="M107">
            <v>20896</v>
          </cell>
        </row>
        <row r="108">
          <cell r="A108">
            <v>0</v>
          </cell>
          <cell r="B108" t="str">
            <v>AW PPO Active</v>
          </cell>
          <cell r="C108" t="str">
            <v>000000119</v>
          </cell>
          <cell r="D108" t="str">
            <v>MCKEEHAN EVERETT E</v>
          </cell>
          <cell r="E108" t="str">
            <v>545965961</v>
          </cell>
          <cell r="F108">
            <v>2</v>
          </cell>
          <cell r="G108" t="str">
            <v>PPO Non-Union</v>
          </cell>
          <cell r="H108" t="str">
            <v>N</v>
          </cell>
          <cell r="I108">
            <v>4</v>
          </cell>
          <cell r="J108">
            <v>37998</v>
          </cell>
          <cell r="K108">
            <v>127</v>
          </cell>
          <cell r="L108" t="str">
            <v>Family</v>
          </cell>
          <cell r="M108">
            <v>19862</v>
          </cell>
        </row>
        <row r="109">
          <cell r="A109">
            <v>0</v>
          </cell>
          <cell r="B109" t="str">
            <v>AW PPO Active</v>
          </cell>
          <cell r="C109" t="str">
            <v>000000119</v>
          </cell>
          <cell r="D109" t="str">
            <v>MCKENZIE THOMAS G</v>
          </cell>
          <cell r="E109" t="str">
            <v>555431395</v>
          </cell>
          <cell r="F109">
            <v>1</v>
          </cell>
          <cell r="G109" t="str">
            <v>PPO Union</v>
          </cell>
          <cell r="H109" t="str">
            <v>U</v>
          </cell>
          <cell r="I109">
            <v>7</v>
          </cell>
          <cell r="J109">
            <v>38247</v>
          </cell>
          <cell r="K109">
            <v>127</v>
          </cell>
          <cell r="L109" t="str">
            <v>Family</v>
          </cell>
          <cell r="M109">
            <v>22411</v>
          </cell>
        </row>
        <row r="110">
          <cell r="A110">
            <v>0</v>
          </cell>
          <cell r="B110" t="str">
            <v>AW PPO Active</v>
          </cell>
          <cell r="C110" t="str">
            <v>000000119</v>
          </cell>
          <cell r="D110" t="str">
            <v>MIKLEBOST STANLEY E</v>
          </cell>
          <cell r="E110" t="str">
            <v>549984099</v>
          </cell>
          <cell r="F110">
            <v>2</v>
          </cell>
          <cell r="G110" t="str">
            <v>PPO Non-Union</v>
          </cell>
          <cell r="H110" t="str">
            <v>N</v>
          </cell>
          <cell r="I110">
            <v>1</v>
          </cell>
          <cell r="J110">
            <v>38292</v>
          </cell>
          <cell r="K110">
            <v>101</v>
          </cell>
          <cell r="L110" t="str">
            <v>Single</v>
          </cell>
          <cell r="M110">
            <v>19734</v>
          </cell>
        </row>
        <row r="111">
          <cell r="A111">
            <v>0</v>
          </cell>
          <cell r="B111" t="str">
            <v>AW PPO Active</v>
          </cell>
          <cell r="C111" t="str">
            <v>000000119</v>
          </cell>
          <cell r="D111" t="str">
            <v>MILLER BRIAN N</v>
          </cell>
          <cell r="E111" t="str">
            <v>549729939</v>
          </cell>
          <cell r="F111">
            <v>2</v>
          </cell>
          <cell r="G111" t="str">
            <v>PPO Non-Union</v>
          </cell>
          <cell r="H111" t="str">
            <v>N</v>
          </cell>
          <cell r="I111">
            <v>3</v>
          </cell>
          <cell r="J111">
            <v>37622</v>
          </cell>
          <cell r="K111">
            <v>119</v>
          </cell>
          <cell r="L111" t="str">
            <v>Ee/Ch</v>
          </cell>
          <cell r="M111">
            <v>21552</v>
          </cell>
        </row>
        <row r="112">
          <cell r="A112">
            <v>0</v>
          </cell>
          <cell r="B112" t="str">
            <v>AW PPO Active</v>
          </cell>
          <cell r="C112" t="str">
            <v>000000119</v>
          </cell>
          <cell r="D112" t="str">
            <v>MORGAN DENNIS M</v>
          </cell>
          <cell r="E112" t="str">
            <v>388865256</v>
          </cell>
          <cell r="F112">
            <v>1</v>
          </cell>
          <cell r="G112" t="str">
            <v>PPO Union</v>
          </cell>
          <cell r="H112" t="str">
            <v>U</v>
          </cell>
          <cell r="I112">
            <v>4</v>
          </cell>
          <cell r="J112">
            <v>37622</v>
          </cell>
          <cell r="K112">
            <v>127</v>
          </cell>
          <cell r="L112" t="str">
            <v>Family</v>
          </cell>
          <cell r="M112">
            <v>24050</v>
          </cell>
        </row>
        <row r="113">
          <cell r="A113">
            <v>0</v>
          </cell>
          <cell r="B113" t="str">
            <v>AW PPO Active</v>
          </cell>
          <cell r="C113" t="str">
            <v>000000119</v>
          </cell>
          <cell r="D113" t="str">
            <v>MOSQUEDA ABRAHAM P</v>
          </cell>
          <cell r="E113" t="str">
            <v>549789707</v>
          </cell>
          <cell r="F113">
            <v>1</v>
          </cell>
          <cell r="G113" t="str">
            <v>PPO Union</v>
          </cell>
          <cell r="H113" t="str">
            <v>U</v>
          </cell>
          <cell r="I113">
            <v>2</v>
          </cell>
          <cell r="J113">
            <v>37622</v>
          </cell>
          <cell r="K113">
            <v>111</v>
          </cell>
          <cell r="L113" t="str">
            <v>Ee/Sp</v>
          </cell>
          <cell r="M113">
            <v>18309</v>
          </cell>
        </row>
        <row r="114">
          <cell r="A114">
            <v>0</v>
          </cell>
          <cell r="B114" t="str">
            <v>AW PPO Active</v>
          </cell>
          <cell r="C114" t="str">
            <v>000000119</v>
          </cell>
          <cell r="D114" t="str">
            <v>MULLINS TIMOTHY L</v>
          </cell>
          <cell r="E114" t="str">
            <v>562060004</v>
          </cell>
          <cell r="F114">
            <v>1</v>
          </cell>
          <cell r="G114" t="str">
            <v>PPO Union</v>
          </cell>
          <cell r="H114" t="str">
            <v>U</v>
          </cell>
          <cell r="I114">
            <v>6</v>
          </cell>
          <cell r="J114">
            <v>37712</v>
          </cell>
          <cell r="K114">
            <v>127</v>
          </cell>
          <cell r="L114" t="str">
            <v>Family</v>
          </cell>
          <cell r="M114">
            <v>22371</v>
          </cell>
        </row>
        <row r="115">
          <cell r="A115">
            <v>0</v>
          </cell>
          <cell r="B115" t="str">
            <v>AW PPO Active</v>
          </cell>
          <cell r="C115" t="str">
            <v>000000119</v>
          </cell>
          <cell r="D115" t="str">
            <v>MUNGUIA VICTOR</v>
          </cell>
          <cell r="E115" t="str">
            <v>550574317</v>
          </cell>
          <cell r="F115">
            <v>1</v>
          </cell>
          <cell r="G115" t="str">
            <v>PPO Union</v>
          </cell>
          <cell r="H115" t="str">
            <v>U</v>
          </cell>
          <cell r="I115">
            <v>3</v>
          </cell>
          <cell r="J115">
            <v>38078</v>
          </cell>
          <cell r="K115">
            <v>119</v>
          </cell>
          <cell r="L115" t="str">
            <v>Ee/Ch</v>
          </cell>
          <cell r="M115">
            <v>27404</v>
          </cell>
        </row>
        <row r="116">
          <cell r="A116">
            <v>0</v>
          </cell>
          <cell r="B116" t="str">
            <v>AW PPO Active</v>
          </cell>
          <cell r="C116" t="str">
            <v>000000119</v>
          </cell>
          <cell r="D116" t="str">
            <v>MURDOCK MITCHELL E</v>
          </cell>
          <cell r="E116" t="str">
            <v>567880320</v>
          </cell>
          <cell r="F116">
            <v>1</v>
          </cell>
          <cell r="G116" t="str">
            <v>PPO Union</v>
          </cell>
          <cell r="H116" t="str">
            <v>U</v>
          </cell>
          <cell r="I116">
            <v>4</v>
          </cell>
          <cell r="J116">
            <v>37956</v>
          </cell>
          <cell r="K116">
            <v>127</v>
          </cell>
          <cell r="L116" t="str">
            <v>Family</v>
          </cell>
          <cell r="M116">
            <v>20941</v>
          </cell>
        </row>
        <row r="117">
          <cell r="A117">
            <v>0</v>
          </cell>
          <cell r="B117" t="str">
            <v>AW PPO Active</v>
          </cell>
          <cell r="C117" t="str">
            <v>000000119</v>
          </cell>
          <cell r="D117" t="str">
            <v>NESSMAN CHRISTOPHE</v>
          </cell>
          <cell r="E117" t="str">
            <v>034627613</v>
          </cell>
          <cell r="F117">
            <v>2</v>
          </cell>
          <cell r="G117" t="str">
            <v>PPO Non-Union</v>
          </cell>
          <cell r="H117" t="str">
            <v>N</v>
          </cell>
          <cell r="I117">
            <v>3</v>
          </cell>
          <cell r="J117">
            <v>37622</v>
          </cell>
          <cell r="K117">
            <v>127</v>
          </cell>
          <cell r="L117" t="str">
            <v>Family</v>
          </cell>
          <cell r="M117">
            <v>25818</v>
          </cell>
        </row>
        <row r="118">
          <cell r="A118">
            <v>0</v>
          </cell>
          <cell r="B118" t="str">
            <v>AW PPO Active</v>
          </cell>
          <cell r="C118" t="str">
            <v>000000119</v>
          </cell>
          <cell r="D118" t="str">
            <v>NEVAREZ LEONARDO F</v>
          </cell>
          <cell r="E118" t="str">
            <v>616380023</v>
          </cell>
          <cell r="F118">
            <v>2</v>
          </cell>
          <cell r="G118" t="str">
            <v>PPO Non-Union</v>
          </cell>
          <cell r="H118" t="str">
            <v>N</v>
          </cell>
          <cell r="I118">
            <v>4</v>
          </cell>
          <cell r="J118">
            <v>37681</v>
          </cell>
          <cell r="K118">
            <v>127</v>
          </cell>
          <cell r="L118" t="str">
            <v>Family</v>
          </cell>
          <cell r="M118">
            <v>22956</v>
          </cell>
        </row>
        <row r="119">
          <cell r="A119">
            <v>0</v>
          </cell>
          <cell r="B119" t="str">
            <v>AW PPO Active</v>
          </cell>
          <cell r="C119" t="str">
            <v>000000119</v>
          </cell>
          <cell r="D119" t="str">
            <v>NICHOLS JAMES G M</v>
          </cell>
          <cell r="E119" t="str">
            <v>491568187</v>
          </cell>
          <cell r="F119">
            <v>1</v>
          </cell>
          <cell r="G119" t="str">
            <v>PPO Union</v>
          </cell>
          <cell r="H119" t="str">
            <v>U</v>
          </cell>
          <cell r="I119">
            <v>4</v>
          </cell>
          <cell r="J119">
            <v>37622</v>
          </cell>
          <cell r="K119">
            <v>127</v>
          </cell>
          <cell r="L119" t="str">
            <v>Family</v>
          </cell>
          <cell r="M119">
            <v>22139</v>
          </cell>
        </row>
        <row r="120">
          <cell r="A120">
            <v>0</v>
          </cell>
          <cell r="B120" t="str">
            <v>AW PPO Active</v>
          </cell>
          <cell r="C120" t="str">
            <v>000000119</v>
          </cell>
          <cell r="D120" t="str">
            <v>OLIVAREZ OSCAR</v>
          </cell>
          <cell r="E120" t="str">
            <v>460136449</v>
          </cell>
          <cell r="F120">
            <v>1</v>
          </cell>
          <cell r="G120" t="str">
            <v>PPO Union</v>
          </cell>
          <cell r="H120" t="str">
            <v>U</v>
          </cell>
          <cell r="I120">
            <v>4</v>
          </cell>
          <cell r="J120">
            <v>38190</v>
          </cell>
          <cell r="K120">
            <v>127</v>
          </cell>
          <cell r="L120" t="str">
            <v>Family</v>
          </cell>
          <cell r="M120">
            <v>24481</v>
          </cell>
        </row>
        <row r="121">
          <cell r="A121">
            <v>0</v>
          </cell>
          <cell r="B121" t="str">
            <v>AW PPO Active</v>
          </cell>
          <cell r="C121" t="str">
            <v>000000119</v>
          </cell>
          <cell r="D121" t="str">
            <v>OLMO JAIME A</v>
          </cell>
          <cell r="E121" t="str">
            <v>566721694</v>
          </cell>
          <cell r="F121">
            <v>1</v>
          </cell>
          <cell r="G121" t="str">
            <v>PPO Union</v>
          </cell>
          <cell r="H121" t="str">
            <v>U</v>
          </cell>
          <cell r="I121">
            <v>2</v>
          </cell>
          <cell r="J121">
            <v>37622</v>
          </cell>
          <cell r="K121">
            <v>111</v>
          </cell>
          <cell r="L121" t="str">
            <v>Ee/Sp</v>
          </cell>
          <cell r="M121">
            <v>18181</v>
          </cell>
        </row>
        <row r="122">
          <cell r="A122">
            <v>0</v>
          </cell>
          <cell r="B122" t="str">
            <v>AW PPO Active</v>
          </cell>
          <cell r="C122" t="str">
            <v>000000119</v>
          </cell>
          <cell r="D122" t="str">
            <v>PATTON JOHN R</v>
          </cell>
          <cell r="E122" t="str">
            <v>511543335</v>
          </cell>
          <cell r="F122">
            <v>2</v>
          </cell>
          <cell r="G122" t="str">
            <v>PPO Non-Union</v>
          </cell>
          <cell r="H122" t="str">
            <v>N</v>
          </cell>
          <cell r="I122">
            <v>2</v>
          </cell>
          <cell r="J122">
            <v>38108</v>
          </cell>
          <cell r="K122">
            <v>111</v>
          </cell>
          <cell r="L122" t="str">
            <v>Ee/Sp</v>
          </cell>
          <cell r="M122">
            <v>18738</v>
          </cell>
        </row>
        <row r="123">
          <cell r="A123">
            <v>0</v>
          </cell>
          <cell r="B123" t="str">
            <v>AW PPO Active</v>
          </cell>
          <cell r="C123" t="str">
            <v>000000119</v>
          </cell>
          <cell r="D123" t="str">
            <v>PEREZ GABRIEL</v>
          </cell>
          <cell r="E123" t="str">
            <v>563812020</v>
          </cell>
          <cell r="F123">
            <v>1</v>
          </cell>
          <cell r="G123" t="str">
            <v>PPO Union</v>
          </cell>
          <cell r="H123" t="str">
            <v>U</v>
          </cell>
          <cell r="I123">
            <v>2</v>
          </cell>
          <cell r="J123">
            <v>38177</v>
          </cell>
          <cell r="K123">
            <v>111</v>
          </cell>
          <cell r="L123" t="str">
            <v>Ee/Sp</v>
          </cell>
          <cell r="M123">
            <v>27743</v>
          </cell>
        </row>
        <row r="124">
          <cell r="A124">
            <v>0</v>
          </cell>
          <cell r="B124" t="str">
            <v>AW PPO Active</v>
          </cell>
          <cell r="C124" t="str">
            <v>000000119</v>
          </cell>
          <cell r="D124" t="str">
            <v>PEREZ RICHARD</v>
          </cell>
          <cell r="E124" t="str">
            <v>573600123</v>
          </cell>
          <cell r="F124">
            <v>1</v>
          </cell>
          <cell r="G124" t="str">
            <v>PPO Union</v>
          </cell>
          <cell r="H124" t="str">
            <v>U</v>
          </cell>
          <cell r="I124">
            <v>2</v>
          </cell>
          <cell r="J124">
            <v>37622</v>
          </cell>
          <cell r="K124">
            <v>111</v>
          </cell>
          <cell r="L124" t="str">
            <v>Ee/Sp</v>
          </cell>
          <cell r="M124">
            <v>15715</v>
          </cell>
        </row>
        <row r="125">
          <cell r="A125">
            <v>0</v>
          </cell>
          <cell r="B125" t="str">
            <v>AW PPO Active</v>
          </cell>
          <cell r="C125" t="str">
            <v>000000119</v>
          </cell>
          <cell r="D125" t="str">
            <v>PERRY L  LYNETTE</v>
          </cell>
          <cell r="E125" t="str">
            <v>552908488</v>
          </cell>
          <cell r="F125">
            <v>1</v>
          </cell>
          <cell r="G125" t="str">
            <v>PPO Union</v>
          </cell>
          <cell r="H125" t="str">
            <v>U</v>
          </cell>
          <cell r="I125">
            <v>2</v>
          </cell>
          <cell r="J125">
            <v>37622</v>
          </cell>
          <cell r="K125">
            <v>111</v>
          </cell>
          <cell r="L125" t="str">
            <v>Ee/Sp</v>
          </cell>
          <cell r="M125">
            <v>19542</v>
          </cell>
        </row>
        <row r="126">
          <cell r="A126">
            <v>0</v>
          </cell>
          <cell r="B126" t="str">
            <v>AW PPO Active</v>
          </cell>
          <cell r="C126" t="str">
            <v>000000119</v>
          </cell>
          <cell r="D126" t="str">
            <v>PETERSON THOMAS L</v>
          </cell>
          <cell r="E126" t="str">
            <v>571644592</v>
          </cell>
          <cell r="F126">
            <v>2</v>
          </cell>
          <cell r="G126" t="str">
            <v>PPO Non-Union</v>
          </cell>
          <cell r="H126" t="str">
            <v>N</v>
          </cell>
          <cell r="I126">
            <v>2</v>
          </cell>
          <cell r="J126">
            <v>37622</v>
          </cell>
          <cell r="K126">
            <v>111</v>
          </cell>
          <cell r="L126" t="str">
            <v>Ee/Sp</v>
          </cell>
          <cell r="M126">
            <v>16898</v>
          </cell>
        </row>
        <row r="127">
          <cell r="A127">
            <v>0</v>
          </cell>
          <cell r="B127" t="str">
            <v>AW PPO Active</v>
          </cell>
          <cell r="C127" t="str">
            <v>000000119</v>
          </cell>
          <cell r="D127" t="str">
            <v>PETTIT CRAIG A</v>
          </cell>
          <cell r="E127" t="str">
            <v>548982757</v>
          </cell>
          <cell r="F127">
            <v>1</v>
          </cell>
          <cell r="G127" t="str">
            <v>PPO Union</v>
          </cell>
          <cell r="H127" t="str">
            <v>U</v>
          </cell>
          <cell r="I127">
            <v>4</v>
          </cell>
          <cell r="J127">
            <v>37622</v>
          </cell>
          <cell r="K127">
            <v>127</v>
          </cell>
          <cell r="L127" t="str">
            <v>Family</v>
          </cell>
          <cell r="M127">
            <v>20350</v>
          </cell>
        </row>
        <row r="128">
          <cell r="A128">
            <v>0</v>
          </cell>
          <cell r="B128" t="str">
            <v>AW PPO Active</v>
          </cell>
          <cell r="C128" t="str">
            <v>000000119</v>
          </cell>
          <cell r="D128" t="str">
            <v>PHILLIPS GEORGE F</v>
          </cell>
          <cell r="E128" t="str">
            <v>572236913</v>
          </cell>
          <cell r="F128">
            <v>1</v>
          </cell>
          <cell r="G128" t="str">
            <v>PPO Union</v>
          </cell>
          <cell r="H128" t="str">
            <v>U</v>
          </cell>
          <cell r="I128">
            <v>4</v>
          </cell>
          <cell r="J128">
            <v>38222</v>
          </cell>
          <cell r="K128">
            <v>127</v>
          </cell>
          <cell r="L128" t="str">
            <v>Family</v>
          </cell>
          <cell r="M128">
            <v>21922</v>
          </cell>
        </row>
        <row r="129">
          <cell r="A129">
            <v>0</v>
          </cell>
          <cell r="B129" t="str">
            <v>AW PPO Active</v>
          </cell>
          <cell r="C129" t="str">
            <v>000000119</v>
          </cell>
          <cell r="D129" t="str">
            <v>PHILLIPS SPENCER L</v>
          </cell>
          <cell r="E129" t="str">
            <v>571372947</v>
          </cell>
          <cell r="F129">
            <v>1</v>
          </cell>
          <cell r="G129" t="str">
            <v>PPO Union</v>
          </cell>
          <cell r="H129" t="str">
            <v>U</v>
          </cell>
          <cell r="I129">
            <v>3</v>
          </cell>
          <cell r="J129">
            <v>37622</v>
          </cell>
          <cell r="K129">
            <v>119</v>
          </cell>
          <cell r="L129" t="str">
            <v>Ee/Ch</v>
          </cell>
          <cell r="M129">
            <v>26986</v>
          </cell>
        </row>
        <row r="130">
          <cell r="A130">
            <v>0</v>
          </cell>
          <cell r="B130" t="str">
            <v>AW PPO Active</v>
          </cell>
          <cell r="C130" t="str">
            <v>000000119</v>
          </cell>
          <cell r="D130" t="str">
            <v>PONNANGATH SANJAY K</v>
          </cell>
          <cell r="E130" t="str">
            <v>503175572</v>
          </cell>
          <cell r="F130">
            <v>2</v>
          </cell>
          <cell r="G130" t="str">
            <v>PPO Non-Union</v>
          </cell>
          <cell r="H130" t="str">
            <v>N</v>
          </cell>
          <cell r="I130">
            <v>3</v>
          </cell>
          <cell r="J130">
            <v>37987</v>
          </cell>
          <cell r="K130">
            <v>127</v>
          </cell>
          <cell r="L130" t="str">
            <v>Family</v>
          </cell>
          <cell r="M130">
            <v>24018</v>
          </cell>
        </row>
        <row r="131">
          <cell r="A131">
            <v>0</v>
          </cell>
          <cell r="B131" t="str">
            <v>AW PPO Active</v>
          </cell>
          <cell r="C131" t="str">
            <v>000000119</v>
          </cell>
          <cell r="D131" t="str">
            <v>PRESSEY EDWARD D</v>
          </cell>
          <cell r="E131" t="str">
            <v>569761807</v>
          </cell>
          <cell r="F131">
            <v>2</v>
          </cell>
          <cell r="G131" t="str">
            <v>PPO Non-Union</v>
          </cell>
          <cell r="H131" t="str">
            <v>N</v>
          </cell>
          <cell r="I131">
            <v>2</v>
          </cell>
          <cell r="J131">
            <v>37622</v>
          </cell>
          <cell r="K131">
            <v>111</v>
          </cell>
          <cell r="L131" t="str">
            <v>Ee/Sp</v>
          </cell>
          <cell r="M131">
            <v>17178</v>
          </cell>
        </row>
        <row r="132">
          <cell r="A132">
            <v>0</v>
          </cell>
          <cell r="B132" t="str">
            <v>AW PPO Active</v>
          </cell>
          <cell r="C132" t="str">
            <v>000000119</v>
          </cell>
          <cell r="D132" t="str">
            <v>RAFFAELLI THOMAS S</v>
          </cell>
          <cell r="E132" t="str">
            <v>552987314</v>
          </cell>
          <cell r="F132">
            <v>2</v>
          </cell>
          <cell r="G132" t="str">
            <v>PPO Non-Union</v>
          </cell>
          <cell r="H132" t="str">
            <v>N</v>
          </cell>
          <cell r="I132">
            <v>4</v>
          </cell>
          <cell r="J132">
            <v>37622</v>
          </cell>
          <cell r="K132">
            <v>127</v>
          </cell>
          <cell r="L132" t="str">
            <v>Family</v>
          </cell>
          <cell r="M132">
            <v>20459</v>
          </cell>
        </row>
        <row r="133">
          <cell r="A133">
            <v>0</v>
          </cell>
          <cell r="B133" t="str">
            <v>AW PPO Active</v>
          </cell>
          <cell r="C133" t="str">
            <v>000000119</v>
          </cell>
          <cell r="D133" t="str">
            <v>RAPPA PAUL M</v>
          </cell>
          <cell r="E133" t="str">
            <v>551293791</v>
          </cell>
          <cell r="F133">
            <v>1</v>
          </cell>
          <cell r="G133" t="str">
            <v>PPO Union</v>
          </cell>
          <cell r="H133" t="str">
            <v>U</v>
          </cell>
          <cell r="I133">
            <v>5</v>
          </cell>
          <cell r="J133">
            <v>37622</v>
          </cell>
          <cell r="K133">
            <v>127</v>
          </cell>
          <cell r="L133" t="str">
            <v>Family</v>
          </cell>
          <cell r="M133">
            <v>22832</v>
          </cell>
        </row>
        <row r="134">
          <cell r="A134">
            <v>0</v>
          </cell>
          <cell r="B134" t="str">
            <v>AW PPO Active</v>
          </cell>
          <cell r="C134" t="str">
            <v>000000119</v>
          </cell>
          <cell r="D134" t="str">
            <v>RAYMOND TIMOTHY P</v>
          </cell>
          <cell r="E134" t="str">
            <v>549752511</v>
          </cell>
          <cell r="F134">
            <v>1</v>
          </cell>
          <cell r="G134" t="str">
            <v>PPO Union</v>
          </cell>
          <cell r="H134" t="str">
            <v>U</v>
          </cell>
          <cell r="I134">
            <v>4</v>
          </cell>
          <cell r="J134">
            <v>37622</v>
          </cell>
          <cell r="K134">
            <v>127</v>
          </cell>
          <cell r="L134" t="str">
            <v>Family</v>
          </cell>
          <cell r="M134">
            <v>24764</v>
          </cell>
        </row>
        <row r="135">
          <cell r="A135">
            <v>0</v>
          </cell>
          <cell r="B135" t="str">
            <v>AW PPO Active</v>
          </cell>
          <cell r="C135" t="str">
            <v>000000119</v>
          </cell>
          <cell r="D135" t="str">
            <v>REHARD PATRICIA N</v>
          </cell>
          <cell r="E135" t="str">
            <v>550842754</v>
          </cell>
          <cell r="F135">
            <v>2</v>
          </cell>
          <cell r="G135" t="str">
            <v>PPO Non-Union</v>
          </cell>
          <cell r="H135" t="str">
            <v>N</v>
          </cell>
          <cell r="I135">
            <v>1</v>
          </cell>
          <cell r="J135">
            <v>37622</v>
          </cell>
          <cell r="K135">
            <v>102</v>
          </cell>
          <cell r="L135" t="str">
            <v>Single</v>
          </cell>
          <cell r="M135">
            <v>18667</v>
          </cell>
        </row>
        <row r="136">
          <cell r="A136">
            <v>0</v>
          </cell>
          <cell r="B136" t="str">
            <v>AW PPO Active</v>
          </cell>
          <cell r="C136" t="str">
            <v>000000119</v>
          </cell>
          <cell r="D136" t="str">
            <v>REYNOSO JESUS A</v>
          </cell>
          <cell r="E136" t="str">
            <v>556040732</v>
          </cell>
          <cell r="F136">
            <v>1</v>
          </cell>
          <cell r="G136" t="str">
            <v>PPO Union</v>
          </cell>
          <cell r="H136" t="str">
            <v>U</v>
          </cell>
          <cell r="I136">
            <v>3</v>
          </cell>
          <cell r="J136">
            <v>37622</v>
          </cell>
          <cell r="K136">
            <v>127</v>
          </cell>
          <cell r="L136" t="str">
            <v>Family</v>
          </cell>
          <cell r="M136">
            <v>20213</v>
          </cell>
        </row>
        <row r="137">
          <cell r="A137">
            <v>0</v>
          </cell>
          <cell r="B137" t="str">
            <v>AW PPO Active</v>
          </cell>
          <cell r="C137" t="str">
            <v>000000119</v>
          </cell>
          <cell r="D137" t="str">
            <v>RICHARD TERRENCE W</v>
          </cell>
          <cell r="E137" t="str">
            <v>556572972</v>
          </cell>
          <cell r="F137">
            <v>1</v>
          </cell>
          <cell r="G137" t="str">
            <v>PPO Union</v>
          </cell>
          <cell r="H137" t="str">
            <v>U</v>
          </cell>
          <cell r="I137">
            <v>1</v>
          </cell>
          <cell r="J137">
            <v>37622</v>
          </cell>
          <cell r="K137">
            <v>101</v>
          </cell>
          <cell r="L137" t="str">
            <v>Single</v>
          </cell>
          <cell r="M137">
            <v>23705</v>
          </cell>
        </row>
        <row r="138">
          <cell r="A138">
            <v>0</v>
          </cell>
          <cell r="B138" t="str">
            <v>AW PPO Active</v>
          </cell>
          <cell r="C138" t="str">
            <v>000000119</v>
          </cell>
          <cell r="D138" t="str">
            <v>RICHINS MICHAEL J</v>
          </cell>
          <cell r="E138" t="str">
            <v>562021932</v>
          </cell>
          <cell r="F138">
            <v>2</v>
          </cell>
          <cell r="G138" t="str">
            <v>PPO Non-Union</v>
          </cell>
          <cell r="H138" t="str">
            <v>N</v>
          </cell>
          <cell r="I138">
            <v>3</v>
          </cell>
          <cell r="J138">
            <v>37622</v>
          </cell>
          <cell r="K138">
            <v>119</v>
          </cell>
          <cell r="L138" t="str">
            <v>Ee/Ch</v>
          </cell>
          <cell r="M138">
            <v>20151</v>
          </cell>
        </row>
        <row r="139">
          <cell r="A139">
            <v>0</v>
          </cell>
          <cell r="B139" t="str">
            <v>AW PPO Active</v>
          </cell>
          <cell r="C139" t="str">
            <v>000000119</v>
          </cell>
          <cell r="D139" t="str">
            <v>RISO JOSEPH J</v>
          </cell>
          <cell r="E139" t="str">
            <v>551374659</v>
          </cell>
          <cell r="F139">
            <v>1</v>
          </cell>
          <cell r="G139" t="str">
            <v>PPO Union</v>
          </cell>
          <cell r="H139" t="str">
            <v>U</v>
          </cell>
          <cell r="I139">
            <v>4</v>
          </cell>
          <cell r="J139">
            <v>37973</v>
          </cell>
          <cell r="K139">
            <v>127</v>
          </cell>
          <cell r="L139" t="str">
            <v>Family</v>
          </cell>
          <cell r="M139">
            <v>22380</v>
          </cell>
        </row>
        <row r="140">
          <cell r="A140">
            <v>0</v>
          </cell>
          <cell r="B140" t="str">
            <v>AW PPO Active</v>
          </cell>
          <cell r="C140" t="str">
            <v>000000119</v>
          </cell>
          <cell r="D140" t="str">
            <v>RODRIGUEZ GUILLERMO</v>
          </cell>
          <cell r="E140" t="str">
            <v>546453991</v>
          </cell>
          <cell r="F140">
            <v>1</v>
          </cell>
          <cell r="G140" t="str">
            <v>PPO Union</v>
          </cell>
          <cell r="H140" t="str">
            <v>U</v>
          </cell>
          <cell r="I140">
            <v>4</v>
          </cell>
          <cell r="J140">
            <v>37622</v>
          </cell>
          <cell r="K140">
            <v>127</v>
          </cell>
          <cell r="L140" t="str">
            <v>Family</v>
          </cell>
          <cell r="M140">
            <v>24316</v>
          </cell>
        </row>
        <row r="141">
          <cell r="A141">
            <v>0</v>
          </cell>
          <cell r="B141" t="str">
            <v>AW PPO Active</v>
          </cell>
          <cell r="C141" t="str">
            <v>000000119</v>
          </cell>
          <cell r="D141" t="str">
            <v>ROLDAN JOE</v>
          </cell>
          <cell r="E141" t="str">
            <v>550845881</v>
          </cell>
          <cell r="F141">
            <v>1</v>
          </cell>
          <cell r="G141" t="str">
            <v>PPO Union</v>
          </cell>
          <cell r="H141" t="str">
            <v>U</v>
          </cell>
          <cell r="I141">
            <v>4</v>
          </cell>
          <cell r="J141">
            <v>38131</v>
          </cell>
          <cell r="K141">
            <v>127</v>
          </cell>
          <cell r="L141" t="str">
            <v>Family</v>
          </cell>
          <cell r="M141">
            <v>18949</v>
          </cell>
        </row>
        <row r="142">
          <cell r="A142">
            <v>0</v>
          </cell>
          <cell r="B142" t="str">
            <v>AW PPO Active</v>
          </cell>
          <cell r="C142" t="str">
            <v>000000119</v>
          </cell>
          <cell r="D142" t="str">
            <v>ROMERO LOUIE J</v>
          </cell>
          <cell r="E142" t="str">
            <v>573024314</v>
          </cell>
          <cell r="F142">
            <v>2</v>
          </cell>
          <cell r="G142" t="str">
            <v>PPO Non-Union</v>
          </cell>
          <cell r="H142" t="str">
            <v>N</v>
          </cell>
          <cell r="I142">
            <v>4</v>
          </cell>
          <cell r="J142">
            <v>37622</v>
          </cell>
          <cell r="K142">
            <v>127</v>
          </cell>
          <cell r="L142" t="str">
            <v>Family</v>
          </cell>
          <cell r="M142">
            <v>19918</v>
          </cell>
        </row>
        <row r="143">
          <cell r="A143">
            <v>0</v>
          </cell>
          <cell r="B143" t="str">
            <v>AW PPO Active</v>
          </cell>
          <cell r="C143" t="str">
            <v>000000119</v>
          </cell>
          <cell r="D143" t="str">
            <v>RUSSO DAVID W</v>
          </cell>
          <cell r="E143" t="str">
            <v>548213359</v>
          </cell>
          <cell r="F143">
            <v>1</v>
          </cell>
          <cell r="G143" t="str">
            <v>PPO Union</v>
          </cell>
          <cell r="H143" t="str">
            <v>U</v>
          </cell>
          <cell r="I143">
            <v>5</v>
          </cell>
          <cell r="J143">
            <v>38222</v>
          </cell>
          <cell r="K143">
            <v>127</v>
          </cell>
          <cell r="L143" t="str">
            <v>Family</v>
          </cell>
          <cell r="M143">
            <v>20862</v>
          </cell>
        </row>
        <row r="144">
          <cell r="A144">
            <v>0</v>
          </cell>
          <cell r="B144" t="str">
            <v>AW PPO Active</v>
          </cell>
          <cell r="C144" t="str">
            <v>000000119</v>
          </cell>
          <cell r="D144" t="str">
            <v>RUSSO MARK N</v>
          </cell>
          <cell r="E144" t="str">
            <v>548945269</v>
          </cell>
          <cell r="F144">
            <v>1</v>
          </cell>
          <cell r="G144" t="str">
            <v>PPO Union</v>
          </cell>
          <cell r="H144" t="str">
            <v>U</v>
          </cell>
          <cell r="I144">
            <v>2</v>
          </cell>
          <cell r="J144">
            <v>38353</v>
          </cell>
          <cell r="K144">
            <v>119</v>
          </cell>
          <cell r="L144" t="str">
            <v>Ee/Ch</v>
          </cell>
          <cell r="M144">
            <v>19595</v>
          </cell>
        </row>
        <row r="145">
          <cell r="A145">
            <v>0</v>
          </cell>
          <cell r="B145" t="str">
            <v>AW PPO Active</v>
          </cell>
          <cell r="C145" t="str">
            <v>000000119</v>
          </cell>
          <cell r="D145" t="str">
            <v>RUSSO SALVATORE</v>
          </cell>
          <cell r="E145" t="str">
            <v>552908395</v>
          </cell>
          <cell r="F145">
            <v>1</v>
          </cell>
          <cell r="G145" t="str">
            <v>PPO Union</v>
          </cell>
          <cell r="H145" t="str">
            <v>U</v>
          </cell>
          <cell r="I145">
            <v>1</v>
          </cell>
          <cell r="J145">
            <v>37622</v>
          </cell>
          <cell r="K145">
            <v>101</v>
          </cell>
          <cell r="L145" t="str">
            <v>Single</v>
          </cell>
          <cell r="M145">
            <v>19441</v>
          </cell>
        </row>
        <row r="146">
          <cell r="A146">
            <v>0</v>
          </cell>
          <cell r="B146" t="str">
            <v>AW PPO Active</v>
          </cell>
          <cell r="C146" t="str">
            <v>000000119</v>
          </cell>
          <cell r="D146" t="str">
            <v>SALAS MARTIN</v>
          </cell>
          <cell r="E146" t="str">
            <v>564336423</v>
          </cell>
          <cell r="F146">
            <v>2</v>
          </cell>
          <cell r="G146" t="str">
            <v>PPO Non-Union</v>
          </cell>
          <cell r="H146" t="str">
            <v>N</v>
          </cell>
          <cell r="I146">
            <v>1</v>
          </cell>
          <cell r="J146">
            <v>37681</v>
          </cell>
          <cell r="K146">
            <v>101</v>
          </cell>
          <cell r="L146" t="str">
            <v>Single</v>
          </cell>
          <cell r="M146">
            <v>24434</v>
          </cell>
        </row>
        <row r="147">
          <cell r="A147">
            <v>0</v>
          </cell>
          <cell r="B147" t="str">
            <v>AW PPO Active</v>
          </cell>
          <cell r="C147" t="str">
            <v>000000119</v>
          </cell>
          <cell r="D147" t="str">
            <v>SALDIVAR RICHARD A</v>
          </cell>
          <cell r="E147" t="str">
            <v>567135171</v>
          </cell>
          <cell r="F147">
            <v>2</v>
          </cell>
          <cell r="G147" t="str">
            <v>PPO Non-Union</v>
          </cell>
          <cell r="H147" t="str">
            <v>N</v>
          </cell>
          <cell r="I147">
            <v>3</v>
          </cell>
          <cell r="J147">
            <v>38059</v>
          </cell>
          <cell r="K147">
            <v>127</v>
          </cell>
          <cell r="L147" t="str">
            <v>Family</v>
          </cell>
          <cell r="M147">
            <v>25971</v>
          </cell>
        </row>
        <row r="148">
          <cell r="A148">
            <v>0</v>
          </cell>
          <cell r="B148" t="str">
            <v>AW PPO Active</v>
          </cell>
          <cell r="C148" t="str">
            <v>000000119</v>
          </cell>
          <cell r="D148" t="str">
            <v>SANCHEZ JESUS M</v>
          </cell>
          <cell r="E148" t="str">
            <v>545331683</v>
          </cell>
          <cell r="F148">
            <v>2</v>
          </cell>
          <cell r="G148" t="str">
            <v>PPO Non-Union</v>
          </cell>
          <cell r="H148" t="str">
            <v>N</v>
          </cell>
          <cell r="I148">
            <v>5</v>
          </cell>
          <cell r="J148">
            <v>37622</v>
          </cell>
          <cell r="K148">
            <v>127</v>
          </cell>
          <cell r="L148" t="str">
            <v>Family</v>
          </cell>
          <cell r="M148">
            <v>22089</v>
          </cell>
        </row>
        <row r="149">
          <cell r="A149">
            <v>0</v>
          </cell>
          <cell r="B149" t="str">
            <v>AW PPO Active</v>
          </cell>
          <cell r="C149" t="str">
            <v>000000119</v>
          </cell>
          <cell r="D149" t="str">
            <v>SANTOYO GABRIEL</v>
          </cell>
          <cell r="E149" t="str">
            <v>549474216</v>
          </cell>
          <cell r="F149">
            <v>2</v>
          </cell>
          <cell r="G149" t="str">
            <v>PPO Non-Union</v>
          </cell>
          <cell r="H149" t="str">
            <v>N</v>
          </cell>
          <cell r="I149">
            <v>6</v>
          </cell>
          <cell r="J149">
            <v>37622</v>
          </cell>
          <cell r="K149">
            <v>127</v>
          </cell>
          <cell r="L149" t="str">
            <v>Family</v>
          </cell>
          <cell r="M149">
            <v>26375</v>
          </cell>
        </row>
        <row r="150">
          <cell r="A150">
            <v>0</v>
          </cell>
          <cell r="B150" t="str">
            <v>AW PPO Active</v>
          </cell>
          <cell r="C150" t="str">
            <v>000000119</v>
          </cell>
          <cell r="D150" t="str">
            <v>SCACCIA RON T</v>
          </cell>
          <cell r="E150" t="str">
            <v>562825758</v>
          </cell>
          <cell r="F150">
            <v>2</v>
          </cell>
          <cell r="G150" t="str">
            <v>PPO Non-Union</v>
          </cell>
          <cell r="H150" t="str">
            <v>N</v>
          </cell>
          <cell r="I150">
            <v>4</v>
          </cell>
          <cell r="J150">
            <v>37622</v>
          </cell>
          <cell r="K150">
            <v>127</v>
          </cell>
          <cell r="L150" t="str">
            <v>Family</v>
          </cell>
          <cell r="M150">
            <v>19064</v>
          </cell>
        </row>
        <row r="151">
          <cell r="A151">
            <v>0</v>
          </cell>
          <cell r="B151" t="str">
            <v>AW PPO Active</v>
          </cell>
          <cell r="C151" t="str">
            <v>000000119</v>
          </cell>
          <cell r="D151" t="str">
            <v>SCHOMER RORY L</v>
          </cell>
          <cell r="E151" t="str">
            <v>571042292</v>
          </cell>
          <cell r="F151">
            <v>2</v>
          </cell>
          <cell r="G151" t="str">
            <v>PPO Non-Union</v>
          </cell>
          <cell r="H151" t="str">
            <v>N</v>
          </cell>
          <cell r="I151">
            <v>4</v>
          </cell>
          <cell r="J151">
            <v>37987</v>
          </cell>
          <cell r="K151">
            <v>127</v>
          </cell>
          <cell r="L151" t="str">
            <v>Family</v>
          </cell>
          <cell r="M151">
            <v>22049</v>
          </cell>
        </row>
        <row r="152">
          <cell r="A152">
            <v>0</v>
          </cell>
          <cell r="B152" t="str">
            <v>AW PPO Active</v>
          </cell>
          <cell r="C152" t="str">
            <v>000000119</v>
          </cell>
          <cell r="D152" t="str">
            <v>SCHRODER DAVID W</v>
          </cell>
          <cell r="E152" t="str">
            <v>559113089</v>
          </cell>
          <cell r="F152">
            <v>1</v>
          </cell>
          <cell r="G152" t="str">
            <v>PPO Union</v>
          </cell>
          <cell r="H152" t="str">
            <v>U</v>
          </cell>
          <cell r="I152">
            <v>4</v>
          </cell>
          <cell r="J152">
            <v>37622</v>
          </cell>
          <cell r="K152">
            <v>127</v>
          </cell>
          <cell r="L152" t="str">
            <v>Family</v>
          </cell>
          <cell r="M152">
            <v>20645</v>
          </cell>
        </row>
        <row r="153">
          <cell r="A153">
            <v>0</v>
          </cell>
          <cell r="B153" t="str">
            <v>AW PPO Active</v>
          </cell>
          <cell r="C153" t="str">
            <v>000000119</v>
          </cell>
          <cell r="D153" t="str">
            <v>SCHUCK KENNETH W</v>
          </cell>
          <cell r="E153" t="str">
            <v>216467336</v>
          </cell>
          <cell r="F153">
            <v>2</v>
          </cell>
          <cell r="G153" t="str">
            <v>PPO Non-Union</v>
          </cell>
          <cell r="H153" t="str">
            <v>N</v>
          </cell>
          <cell r="I153">
            <v>3</v>
          </cell>
          <cell r="J153">
            <v>37622</v>
          </cell>
          <cell r="K153">
            <v>127</v>
          </cell>
          <cell r="L153" t="str">
            <v>Family</v>
          </cell>
          <cell r="M153">
            <v>17618</v>
          </cell>
        </row>
        <row r="154">
          <cell r="A154">
            <v>0</v>
          </cell>
          <cell r="B154" t="str">
            <v>AW PPO Active</v>
          </cell>
          <cell r="C154" t="str">
            <v>000000119</v>
          </cell>
          <cell r="D154" t="str">
            <v>SEVEY SHAWN D</v>
          </cell>
          <cell r="E154" t="str">
            <v>527690412</v>
          </cell>
          <cell r="F154">
            <v>2</v>
          </cell>
          <cell r="G154" t="str">
            <v>PPO Non-Union</v>
          </cell>
          <cell r="H154" t="str">
            <v>N</v>
          </cell>
          <cell r="I154">
            <v>3</v>
          </cell>
          <cell r="J154">
            <v>37956</v>
          </cell>
          <cell r="K154">
            <v>127</v>
          </cell>
          <cell r="L154" t="str">
            <v>Family</v>
          </cell>
          <cell r="M154">
            <v>23899</v>
          </cell>
        </row>
        <row r="155">
          <cell r="A155">
            <v>0</v>
          </cell>
          <cell r="B155" t="str">
            <v>AW PPO Active</v>
          </cell>
          <cell r="C155" t="str">
            <v>000000119</v>
          </cell>
          <cell r="D155" t="str">
            <v>SEYB ERIC D</v>
          </cell>
          <cell r="E155" t="str">
            <v>562850003</v>
          </cell>
          <cell r="F155">
            <v>1</v>
          </cell>
          <cell r="G155" t="str">
            <v>PPO Union</v>
          </cell>
          <cell r="H155" t="str">
            <v>U</v>
          </cell>
          <cell r="I155">
            <v>4</v>
          </cell>
          <cell r="J155">
            <v>37622</v>
          </cell>
          <cell r="K155">
            <v>127</v>
          </cell>
          <cell r="L155" t="str">
            <v>Family</v>
          </cell>
          <cell r="M155">
            <v>25473</v>
          </cell>
        </row>
        <row r="156">
          <cell r="A156">
            <v>0</v>
          </cell>
          <cell r="B156" t="str">
            <v>AW PPO Active</v>
          </cell>
          <cell r="C156" t="str">
            <v>000000119</v>
          </cell>
          <cell r="D156" t="str">
            <v>SILVA LESLEY ANN</v>
          </cell>
          <cell r="E156" t="str">
            <v>567159119</v>
          </cell>
          <cell r="F156">
            <v>2</v>
          </cell>
          <cell r="G156" t="str">
            <v>PPO Non-Union</v>
          </cell>
          <cell r="H156" t="str">
            <v>N</v>
          </cell>
          <cell r="I156">
            <v>4</v>
          </cell>
          <cell r="J156">
            <v>38107</v>
          </cell>
          <cell r="K156">
            <v>127</v>
          </cell>
          <cell r="L156" t="str">
            <v>Family</v>
          </cell>
          <cell r="M156">
            <v>23714</v>
          </cell>
        </row>
        <row r="157">
          <cell r="A157">
            <v>0</v>
          </cell>
          <cell r="B157" t="str">
            <v>AW PPO Active</v>
          </cell>
          <cell r="C157" t="str">
            <v>000000119</v>
          </cell>
          <cell r="D157" t="str">
            <v>SINGLETON ROBERT L</v>
          </cell>
          <cell r="E157" t="str">
            <v>552908589</v>
          </cell>
          <cell r="F157">
            <v>1</v>
          </cell>
          <cell r="G157" t="str">
            <v>PPO Union</v>
          </cell>
          <cell r="H157" t="str">
            <v>U</v>
          </cell>
          <cell r="I157">
            <v>1</v>
          </cell>
          <cell r="J157">
            <v>37622</v>
          </cell>
          <cell r="K157">
            <v>101</v>
          </cell>
          <cell r="L157" t="str">
            <v>Single</v>
          </cell>
          <cell r="M157">
            <v>19863</v>
          </cell>
        </row>
        <row r="158">
          <cell r="A158">
            <v>0</v>
          </cell>
          <cell r="B158" t="str">
            <v>AW PPO Active</v>
          </cell>
          <cell r="C158" t="str">
            <v>000000119</v>
          </cell>
          <cell r="D158" t="str">
            <v>SIZEMORE CAREN M</v>
          </cell>
          <cell r="E158" t="str">
            <v>557237600</v>
          </cell>
          <cell r="F158">
            <v>2</v>
          </cell>
          <cell r="G158" t="str">
            <v>PPO Non-Union</v>
          </cell>
          <cell r="H158" t="str">
            <v>N</v>
          </cell>
          <cell r="I158">
            <v>1</v>
          </cell>
          <cell r="J158">
            <v>37622</v>
          </cell>
          <cell r="K158">
            <v>102</v>
          </cell>
          <cell r="L158" t="str">
            <v>Single</v>
          </cell>
          <cell r="M158">
            <v>21315</v>
          </cell>
        </row>
        <row r="159">
          <cell r="A159">
            <v>0</v>
          </cell>
          <cell r="B159" t="str">
            <v>AW PPO Active</v>
          </cell>
          <cell r="C159" t="str">
            <v>000000119</v>
          </cell>
          <cell r="D159" t="str">
            <v>SLUSSER CHRISTOPHE P</v>
          </cell>
          <cell r="E159" t="str">
            <v>569980888</v>
          </cell>
          <cell r="F159">
            <v>1</v>
          </cell>
          <cell r="G159" t="str">
            <v>PPO Union</v>
          </cell>
          <cell r="H159" t="str">
            <v>U</v>
          </cell>
          <cell r="I159">
            <v>1</v>
          </cell>
          <cell r="J159">
            <v>38160</v>
          </cell>
          <cell r="K159">
            <v>101</v>
          </cell>
          <cell r="L159" t="str">
            <v>Single</v>
          </cell>
          <cell r="M159">
            <v>19524</v>
          </cell>
        </row>
        <row r="160">
          <cell r="A160">
            <v>0</v>
          </cell>
          <cell r="B160" t="str">
            <v>AW PPO Active</v>
          </cell>
          <cell r="C160" t="str">
            <v>000000119</v>
          </cell>
          <cell r="D160" t="str">
            <v>SOULE ANDREW T</v>
          </cell>
          <cell r="E160" t="str">
            <v>555823519</v>
          </cell>
          <cell r="F160">
            <v>2</v>
          </cell>
          <cell r="G160" t="str">
            <v>PPO Non-Union</v>
          </cell>
          <cell r="H160" t="str">
            <v>N</v>
          </cell>
          <cell r="I160">
            <v>4</v>
          </cell>
          <cell r="J160">
            <v>37977</v>
          </cell>
          <cell r="K160">
            <v>127</v>
          </cell>
          <cell r="L160" t="str">
            <v>Family</v>
          </cell>
          <cell r="M160">
            <v>18636</v>
          </cell>
        </row>
        <row r="161">
          <cell r="A161">
            <v>0</v>
          </cell>
          <cell r="B161" t="str">
            <v>AW PPO Active</v>
          </cell>
          <cell r="C161" t="str">
            <v>000000119</v>
          </cell>
          <cell r="D161" t="str">
            <v>STEVENS GRADY L</v>
          </cell>
          <cell r="E161" t="str">
            <v>416708317</v>
          </cell>
          <cell r="F161">
            <v>2</v>
          </cell>
          <cell r="G161" t="str">
            <v>PPO Non-Union</v>
          </cell>
          <cell r="H161" t="str">
            <v>N</v>
          </cell>
          <cell r="I161">
            <v>1</v>
          </cell>
          <cell r="J161">
            <v>37622</v>
          </cell>
          <cell r="K161">
            <v>101</v>
          </cell>
          <cell r="L161" t="str">
            <v>Single</v>
          </cell>
          <cell r="M161">
            <v>18730</v>
          </cell>
        </row>
        <row r="162">
          <cell r="A162">
            <v>0</v>
          </cell>
          <cell r="B162" t="str">
            <v>AW PPO Active</v>
          </cell>
          <cell r="C162" t="str">
            <v>000000119</v>
          </cell>
          <cell r="D162" t="str">
            <v>STROMMEN DAN R</v>
          </cell>
          <cell r="E162" t="str">
            <v>564631004</v>
          </cell>
          <cell r="F162">
            <v>1</v>
          </cell>
          <cell r="G162" t="str">
            <v>PPO Union</v>
          </cell>
          <cell r="H162" t="str">
            <v>U</v>
          </cell>
          <cell r="I162">
            <v>4</v>
          </cell>
          <cell r="J162">
            <v>37622</v>
          </cell>
          <cell r="K162">
            <v>127</v>
          </cell>
          <cell r="L162" t="str">
            <v>Family</v>
          </cell>
          <cell r="M162">
            <v>23920</v>
          </cell>
        </row>
        <row r="163">
          <cell r="A163">
            <v>0</v>
          </cell>
          <cell r="B163" t="str">
            <v>AW PPO Active</v>
          </cell>
          <cell r="C163" t="str">
            <v>000000119</v>
          </cell>
          <cell r="D163" t="str">
            <v>STRONG JAMES F</v>
          </cell>
          <cell r="E163" t="str">
            <v>570683442</v>
          </cell>
          <cell r="F163">
            <v>2</v>
          </cell>
          <cell r="G163" t="str">
            <v>PPO Non-Union</v>
          </cell>
          <cell r="H163" t="str">
            <v>N</v>
          </cell>
          <cell r="I163">
            <v>2</v>
          </cell>
          <cell r="J163">
            <v>37622</v>
          </cell>
          <cell r="K163">
            <v>111</v>
          </cell>
          <cell r="L163" t="str">
            <v>Ee/Sp</v>
          </cell>
          <cell r="M163">
            <v>16151</v>
          </cell>
        </row>
        <row r="164">
          <cell r="A164">
            <v>0</v>
          </cell>
          <cell r="B164" t="str">
            <v>AW PPO Active</v>
          </cell>
          <cell r="C164" t="str">
            <v>000000119</v>
          </cell>
          <cell r="D164" t="str">
            <v>TANAKA RICHARD</v>
          </cell>
          <cell r="E164" t="str">
            <v>555087312</v>
          </cell>
          <cell r="F164">
            <v>2</v>
          </cell>
          <cell r="G164" t="str">
            <v>PPO Non-Union</v>
          </cell>
          <cell r="H164" t="str">
            <v>N</v>
          </cell>
          <cell r="I164">
            <v>2</v>
          </cell>
          <cell r="J164">
            <v>37622</v>
          </cell>
          <cell r="K164">
            <v>119</v>
          </cell>
          <cell r="L164" t="str">
            <v>Ee/Ch</v>
          </cell>
          <cell r="M164">
            <v>21510</v>
          </cell>
        </row>
        <row r="165">
          <cell r="A165">
            <v>0</v>
          </cell>
          <cell r="B165" t="str">
            <v>AW PPO Active</v>
          </cell>
          <cell r="C165" t="str">
            <v>000000119</v>
          </cell>
          <cell r="D165" t="str">
            <v>TORRENTE VINCENT</v>
          </cell>
          <cell r="E165" t="str">
            <v>552535986</v>
          </cell>
          <cell r="F165">
            <v>1</v>
          </cell>
          <cell r="G165" t="str">
            <v>PPO Union</v>
          </cell>
          <cell r="H165" t="str">
            <v>U</v>
          </cell>
          <cell r="I165">
            <v>5</v>
          </cell>
          <cell r="J165">
            <v>37622</v>
          </cell>
          <cell r="K165">
            <v>127</v>
          </cell>
          <cell r="L165" t="str">
            <v>Family</v>
          </cell>
          <cell r="M165">
            <v>22895</v>
          </cell>
        </row>
        <row r="166">
          <cell r="A166">
            <v>0</v>
          </cell>
          <cell r="B166" t="str">
            <v>AW PPO Active</v>
          </cell>
          <cell r="C166" t="str">
            <v>000000119</v>
          </cell>
          <cell r="D166" t="str">
            <v>TORRES MARILYN</v>
          </cell>
          <cell r="E166" t="str">
            <v>548945518</v>
          </cell>
          <cell r="F166">
            <v>1</v>
          </cell>
          <cell r="G166" t="str">
            <v>PPO Union</v>
          </cell>
          <cell r="H166" t="str">
            <v>U</v>
          </cell>
          <cell r="I166">
            <v>3</v>
          </cell>
          <cell r="J166">
            <v>37622</v>
          </cell>
          <cell r="K166">
            <v>127</v>
          </cell>
          <cell r="L166" t="str">
            <v>Family</v>
          </cell>
          <cell r="M166">
            <v>19311</v>
          </cell>
        </row>
        <row r="167">
          <cell r="A167">
            <v>0</v>
          </cell>
          <cell r="B167" t="str">
            <v>AW PPO Active</v>
          </cell>
          <cell r="C167" t="str">
            <v>000000119</v>
          </cell>
          <cell r="D167" t="str">
            <v>TRUSH DANIEL</v>
          </cell>
          <cell r="E167" t="str">
            <v>602527063</v>
          </cell>
          <cell r="F167">
            <v>1</v>
          </cell>
          <cell r="G167" t="str">
            <v>PPO Union</v>
          </cell>
          <cell r="H167" t="str">
            <v>U</v>
          </cell>
          <cell r="I167">
            <v>4</v>
          </cell>
          <cell r="J167">
            <v>37988</v>
          </cell>
          <cell r="K167">
            <v>127</v>
          </cell>
          <cell r="L167" t="str">
            <v>Family</v>
          </cell>
          <cell r="M167">
            <v>28812</v>
          </cell>
        </row>
        <row r="168">
          <cell r="A168">
            <v>0</v>
          </cell>
          <cell r="B168" t="str">
            <v>AW PPO Active</v>
          </cell>
          <cell r="C168" t="str">
            <v>000000119</v>
          </cell>
          <cell r="D168" t="str">
            <v>VALDEZ RICHARD A</v>
          </cell>
          <cell r="E168" t="str">
            <v>549358197</v>
          </cell>
          <cell r="F168">
            <v>2</v>
          </cell>
          <cell r="G168" t="str">
            <v>PPO Non-Union</v>
          </cell>
          <cell r="H168" t="str">
            <v>N</v>
          </cell>
          <cell r="I168">
            <v>1</v>
          </cell>
          <cell r="J168">
            <v>38322</v>
          </cell>
          <cell r="K168">
            <v>101</v>
          </cell>
          <cell r="L168" t="str">
            <v>Single</v>
          </cell>
          <cell r="M168">
            <v>24991</v>
          </cell>
        </row>
        <row r="169">
          <cell r="A169">
            <v>0</v>
          </cell>
          <cell r="B169" t="str">
            <v>AW PPO Active</v>
          </cell>
          <cell r="C169" t="str">
            <v>000000119</v>
          </cell>
          <cell r="D169" t="str">
            <v>VALLADAO GARY R</v>
          </cell>
          <cell r="E169" t="str">
            <v>570987366</v>
          </cell>
          <cell r="F169">
            <v>2</v>
          </cell>
          <cell r="G169" t="str">
            <v>PPO Non-Union</v>
          </cell>
          <cell r="H169" t="str">
            <v>N</v>
          </cell>
          <cell r="I169">
            <v>5</v>
          </cell>
          <cell r="J169">
            <v>38353</v>
          </cell>
          <cell r="K169">
            <v>127</v>
          </cell>
          <cell r="L169" t="str">
            <v>Family</v>
          </cell>
          <cell r="M169">
            <v>20729</v>
          </cell>
        </row>
        <row r="170">
          <cell r="A170">
            <v>0</v>
          </cell>
          <cell r="B170" t="str">
            <v>AW PPO Active</v>
          </cell>
          <cell r="C170" t="str">
            <v>000000119</v>
          </cell>
          <cell r="D170" t="str">
            <v>VALTMAN MARK S</v>
          </cell>
          <cell r="E170" t="str">
            <v>343647399</v>
          </cell>
          <cell r="F170">
            <v>1</v>
          </cell>
          <cell r="G170" t="str">
            <v>PPO Union</v>
          </cell>
          <cell r="H170" t="str">
            <v>U</v>
          </cell>
          <cell r="I170">
            <v>4</v>
          </cell>
          <cell r="J170">
            <v>37622</v>
          </cell>
          <cell r="K170">
            <v>127</v>
          </cell>
          <cell r="L170" t="str">
            <v>Family</v>
          </cell>
          <cell r="M170">
            <v>22797</v>
          </cell>
        </row>
        <row r="171">
          <cell r="A171">
            <v>0</v>
          </cell>
          <cell r="B171" t="str">
            <v>AW PPO Active</v>
          </cell>
          <cell r="C171" t="str">
            <v>000000119</v>
          </cell>
          <cell r="D171" t="str">
            <v>VICTORERO ROBERT</v>
          </cell>
          <cell r="E171" t="str">
            <v>550136009</v>
          </cell>
          <cell r="F171">
            <v>1</v>
          </cell>
          <cell r="G171" t="str">
            <v>PPO Union</v>
          </cell>
          <cell r="H171" t="str">
            <v>U</v>
          </cell>
          <cell r="I171">
            <v>2</v>
          </cell>
          <cell r="J171">
            <v>37622</v>
          </cell>
          <cell r="K171">
            <v>111</v>
          </cell>
          <cell r="L171" t="str">
            <v>Ee/Sp</v>
          </cell>
          <cell r="M171">
            <v>21641</v>
          </cell>
        </row>
        <row r="172">
          <cell r="A172">
            <v>0</v>
          </cell>
          <cell r="B172" t="str">
            <v>AW PPO Active</v>
          </cell>
          <cell r="C172" t="str">
            <v>000000119</v>
          </cell>
          <cell r="D172" t="str">
            <v>VILLASENOR NOE</v>
          </cell>
          <cell r="E172" t="str">
            <v>573439692</v>
          </cell>
          <cell r="F172">
            <v>1</v>
          </cell>
          <cell r="G172" t="str">
            <v>PPO Union</v>
          </cell>
          <cell r="H172" t="str">
            <v>U</v>
          </cell>
          <cell r="I172">
            <v>3</v>
          </cell>
          <cell r="J172">
            <v>37622</v>
          </cell>
          <cell r="K172">
            <v>127</v>
          </cell>
          <cell r="L172" t="str">
            <v>Family</v>
          </cell>
          <cell r="M172">
            <v>26867</v>
          </cell>
        </row>
        <row r="173">
          <cell r="A173">
            <v>0</v>
          </cell>
          <cell r="B173" t="str">
            <v>AW PPO Active</v>
          </cell>
          <cell r="C173" t="str">
            <v>000000119</v>
          </cell>
          <cell r="D173" t="str">
            <v>VOGL FRANK A</v>
          </cell>
          <cell r="E173" t="str">
            <v>561680485</v>
          </cell>
          <cell r="F173">
            <v>2</v>
          </cell>
          <cell r="G173" t="str">
            <v>PPO Non-Union</v>
          </cell>
          <cell r="H173" t="str">
            <v>N</v>
          </cell>
          <cell r="I173">
            <v>3</v>
          </cell>
          <cell r="J173">
            <v>38261</v>
          </cell>
          <cell r="K173">
            <v>127</v>
          </cell>
          <cell r="L173" t="str">
            <v>Family</v>
          </cell>
          <cell r="M173">
            <v>17002</v>
          </cell>
        </row>
        <row r="174">
          <cell r="A174">
            <v>0</v>
          </cell>
          <cell r="B174" t="str">
            <v>AW PPO Active</v>
          </cell>
          <cell r="C174" t="str">
            <v>000000119</v>
          </cell>
          <cell r="D174" t="str">
            <v>WALKER III CLYDE E</v>
          </cell>
          <cell r="E174" t="str">
            <v>620050516</v>
          </cell>
          <cell r="F174">
            <v>1</v>
          </cell>
          <cell r="G174" t="str">
            <v>PPO Union</v>
          </cell>
          <cell r="H174" t="str">
            <v>U</v>
          </cell>
          <cell r="I174">
            <v>2</v>
          </cell>
          <cell r="J174">
            <v>37803</v>
          </cell>
          <cell r="K174">
            <v>111</v>
          </cell>
          <cell r="L174" t="str">
            <v>Ee/Sp</v>
          </cell>
          <cell r="M174">
            <v>26660</v>
          </cell>
        </row>
        <row r="175">
          <cell r="A175">
            <v>0</v>
          </cell>
          <cell r="B175" t="str">
            <v>AW PPO Active</v>
          </cell>
          <cell r="C175" t="str">
            <v>000000119</v>
          </cell>
          <cell r="D175" t="str">
            <v>WALTON PATRICIA M</v>
          </cell>
          <cell r="E175" t="str">
            <v>571084645</v>
          </cell>
          <cell r="F175">
            <v>1</v>
          </cell>
          <cell r="G175" t="str">
            <v>PPO Union</v>
          </cell>
          <cell r="H175" t="str">
            <v>U</v>
          </cell>
          <cell r="I175">
            <v>3</v>
          </cell>
          <cell r="J175">
            <v>37622</v>
          </cell>
          <cell r="K175">
            <v>127</v>
          </cell>
          <cell r="L175" t="str">
            <v>Family</v>
          </cell>
          <cell r="M175">
            <v>20243</v>
          </cell>
        </row>
        <row r="176">
          <cell r="A176">
            <v>0</v>
          </cell>
          <cell r="B176" t="str">
            <v>AW PPO Active</v>
          </cell>
          <cell r="C176" t="str">
            <v>000000119</v>
          </cell>
          <cell r="D176" t="str">
            <v>WANDREY DORIS</v>
          </cell>
          <cell r="E176" t="str">
            <v>312368762</v>
          </cell>
          <cell r="F176">
            <v>2</v>
          </cell>
          <cell r="G176" t="str">
            <v>PPO Non-Union</v>
          </cell>
          <cell r="H176" t="str">
            <v>N</v>
          </cell>
          <cell r="I176">
            <v>1</v>
          </cell>
          <cell r="J176">
            <v>37622</v>
          </cell>
          <cell r="K176">
            <v>102</v>
          </cell>
          <cell r="L176" t="str">
            <v>Single</v>
          </cell>
          <cell r="M176">
            <v>13038</v>
          </cell>
        </row>
        <row r="177">
          <cell r="A177">
            <v>0</v>
          </cell>
          <cell r="B177" t="str">
            <v>AW PPO Active</v>
          </cell>
          <cell r="C177" t="str">
            <v>000000119</v>
          </cell>
          <cell r="D177" t="str">
            <v>WARFIELD WILLIAM T</v>
          </cell>
          <cell r="E177" t="str">
            <v>362685231</v>
          </cell>
          <cell r="F177">
            <v>1</v>
          </cell>
          <cell r="G177" t="str">
            <v>PPO Union</v>
          </cell>
          <cell r="H177" t="str">
            <v>U</v>
          </cell>
          <cell r="I177">
            <v>2</v>
          </cell>
          <cell r="J177">
            <v>38108</v>
          </cell>
          <cell r="K177">
            <v>111</v>
          </cell>
          <cell r="L177" t="str">
            <v>Ee/Sp</v>
          </cell>
          <cell r="M177">
            <v>20074</v>
          </cell>
        </row>
        <row r="178">
          <cell r="A178">
            <v>0</v>
          </cell>
          <cell r="B178" t="str">
            <v>AW PPO Active</v>
          </cell>
          <cell r="C178" t="str">
            <v>000000119</v>
          </cell>
          <cell r="D178" t="str">
            <v>WATSON DONALD L</v>
          </cell>
          <cell r="E178" t="str">
            <v>549721679</v>
          </cell>
          <cell r="F178">
            <v>2</v>
          </cell>
          <cell r="G178" t="str">
            <v>PPO Non-Union</v>
          </cell>
          <cell r="H178" t="str">
            <v>N</v>
          </cell>
          <cell r="I178">
            <v>4</v>
          </cell>
          <cell r="J178">
            <v>38108</v>
          </cell>
          <cell r="K178">
            <v>127</v>
          </cell>
          <cell r="L178" t="str">
            <v>Family</v>
          </cell>
          <cell r="M178">
            <v>20545</v>
          </cell>
        </row>
        <row r="179">
          <cell r="A179">
            <v>0</v>
          </cell>
          <cell r="B179" t="str">
            <v>AW PPO Active</v>
          </cell>
          <cell r="C179" t="str">
            <v>000000119</v>
          </cell>
          <cell r="D179" t="str">
            <v>WEISS H  WILLIAM</v>
          </cell>
          <cell r="E179" t="str">
            <v>573257241</v>
          </cell>
          <cell r="F179">
            <v>2</v>
          </cell>
          <cell r="G179" t="str">
            <v>PPO Non-Union</v>
          </cell>
          <cell r="H179" t="str">
            <v>N</v>
          </cell>
          <cell r="I179">
            <v>4</v>
          </cell>
          <cell r="J179">
            <v>37836</v>
          </cell>
          <cell r="K179">
            <v>127</v>
          </cell>
          <cell r="L179" t="str">
            <v>Family</v>
          </cell>
          <cell r="M179">
            <v>22192</v>
          </cell>
        </row>
        <row r="180">
          <cell r="A180">
            <v>0</v>
          </cell>
          <cell r="B180" t="str">
            <v>AW PPO Active</v>
          </cell>
          <cell r="C180" t="str">
            <v>000000119</v>
          </cell>
          <cell r="D180" t="str">
            <v>WELTON JON D</v>
          </cell>
          <cell r="E180" t="str">
            <v>586224639</v>
          </cell>
          <cell r="F180">
            <v>1</v>
          </cell>
          <cell r="G180" t="str">
            <v>PPO Union</v>
          </cell>
          <cell r="H180" t="str">
            <v>U</v>
          </cell>
          <cell r="I180">
            <v>4</v>
          </cell>
          <cell r="J180">
            <v>38215</v>
          </cell>
          <cell r="K180">
            <v>127</v>
          </cell>
          <cell r="L180" t="str">
            <v>Family</v>
          </cell>
          <cell r="M180">
            <v>19922</v>
          </cell>
        </row>
        <row r="181">
          <cell r="A181">
            <v>0</v>
          </cell>
          <cell r="B181" t="str">
            <v>AW PPO Active</v>
          </cell>
          <cell r="C181" t="str">
            <v>000000119</v>
          </cell>
          <cell r="D181" t="str">
            <v>WHEAT EDWIN D</v>
          </cell>
          <cell r="E181" t="str">
            <v>575907138</v>
          </cell>
          <cell r="F181">
            <v>2</v>
          </cell>
          <cell r="G181" t="str">
            <v>PPO Non-Union</v>
          </cell>
          <cell r="H181" t="str">
            <v>N</v>
          </cell>
          <cell r="I181">
            <v>6</v>
          </cell>
          <cell r="J181">
            <v>37851</v>
          </cell>
          <cell r="K181">
            <v>127</v>
          </cell>
          <cell r="L181" t="str">
            <v>Family</v>
          </cell>
          <cell r="M181">
            <v>21166</v>
          </cell>
        </row>
        <row r="182">
          <cell r="A182">
            <v>0</v>
          </cell>
          <cell r="B182" t="str">
            <v>AW PPO Active</v>
          </cell>
          <cell r="C182" t="str">
            <v>000000119</v>
          </cell>
          <cell r="D182" t="str">
            <v>WIGG CORNELIUS</v>
          </cell>
          <cell r="E182" t="str">
            <v>380646171</v>
          </cell>
          <cell r="F182">
            <v>1</v>
          </cell>
          <cell r="G182" t="str">
            <v>PPO Union</v>
          </cell>
          <cell r="H182" t="str">
            <v>U</v>
          </cell>
          <cell r="I182">
            <v>4</v>
          </cell>
          <cell r="J182">
            <v>37622</v>
          </cell>
          <cell r="K182">
            <v>127</v>
          </cell>
          <cell r="L182" t="str">
            <v>Family</v>
          </cell>
          <cell r="M182">
            <v>21074</v>
          </cell>
        </row>
        <row r="183">
          <cell r="A183">
            <v>0</v>
          </cell>
          <cell r="B183" t="str">
            <v>AW PPO Active</v>
          </cell>
          <cell r="C183" t="str">
            <v>000000119</v>
          </cell>
          <cell r="D183" t="str">
            <v>WILLIAMS JENNIFER</v>
          </cell>
          <cell r="E183" t="str">
            <v>603140007</v>
          </cell>
          <cell r="F183">
            <v>1</v>
          </cell>
          <cell r="G183" t="str">
            <v>PPO Union</v>
          </cell>
          <cell r="H183" t="str">
            <v>U</v>
          </cell>
          <cell r="I183">
            <v>1</v>
          </cell>
          <cell r="J183">
            <v>37622</v>
          </cell>
          <cell r="K183">
            <v>102</v>
          </cell>
          <cell r="L183" t="str">
            <v>Single</v>
          </cell>
          <cell r="M183">
            <v>26352</v>
          </cell>
        </row>
        <row r="184">
          <cell r="A184">
            <v>0</v>
          </cell>
          <cell r="B184" t="str">
            <v>AW PPO Active</v>
          </cell>
          <cell r="C184" t="str">
            <v>000000119</v>
          </cell>
          <cell r="D184" t="str">
            <v>WILLIAMSON GEOFFREY</v>
          </cell>
          <cell r="E184" t="str">
            <v>560732883</v>
          </cell>
          <cell r="F184">
            <v>2</v>
          </cell>
          <cell r="G184" t="str">
            <v>PPO Non-Union</v>
          </cell>
          <cell r="H184" t="str">
            <v>N</v>
          </cell>
          <cell r="I184">
            <v>4</v>
          </cell>
          <cell r="J184">
            <v>37848</v>
          </cell>
          <cell r="K184">
            <v>127</v>
          </cell>
          <cell r="L184" t="str">
            <v>Family</v>
          </cell>
          <cell r="M184">
            <v>25841</v>
          </cell>
        </row>
        <row r="185">
          <cell r="A185">
            <v>0</v>
          </cell>
          <cell r="B185" t="str">
            <v>AW PPO Active</v>
          </cell>
          <cell r="C185" t="str">
            <v>000000119</v>
          </cell>
          <cell r="D185" t="str">
            <v>WISE WILLIAM C</v>
          </cell>
          <cell r="E185" t="str">
            <v>553516791</v>
          </cell>
          <cell r="F185">
            <v>1</v>
          </cell>
          <cell r="G185" t="str">
            <v>PPO Union</v>
          </cell>
          <cell r="H185" t="str">
            <v>U</v>
          </cell>
          <cell r="I185">
            <v>1</v>
          </cell>
          <cell r="J185">
            <v>37987</v>
          </cell>
          <cell r="K185">
            <v>101</v>
          </cell>
          <cell r="L185" t="str">
            <v>Single</v>
          </cell>
          <cell r="M185">
            <v>22352</v>
          </cell>
        </row>
        <row r="186">
          <cell r="A186">
            <v>0</v>
          </cell>
          <cell r="B186" t="str">
            <v>AW PPO Active</v>
          </cell>
          <cell r="C186" t="str">
            <v>000000119</v>
          </cell>
          <cell r="D186" t="str">
            <v>WRIGHT BRIAN C</v>
          </cell>
          <cell r="E186" t="str">
            <v>565690889</v>
          </cell>
          <cell r="F186">
            <v>1</v>
          </cell>
          <cell r="G186" t="str">
            <v>PPO Union</v>
          </cell>
          <cell r="H186" t="str">
            <v>U</v>
          </cell>
          <cell r="I186">
            <v>1</v>
          </cell>
          <cell r="J186">
            <v>37622</v>
          </cell>
          <cell r="K186">
            <v>101</v>
          </cell>
          <cell r="L186" t="str">
            <v>Single</v>
          </cell>
          <cell r="M186">
            <v>27191</v>
          </cell>
        </row>
        <row r="187">
          <cell r="A187">
            <v>0</v>
          </cell>
          <cell r="B187" t="str">
            <v>AW PPO Active</v>
          </cell>
          <cell r="C187" t="str">
            <v>000000119</v>
          </cell>
          <cell r="D187" t="str">
            <v>WRIGHT CARROLL J</v>
          </cell>
          <cell r="E187" t="str">
            <v>555621017</v>
          </cell>
          <cell r="F187">
            <v>2</v>
          </cell>
          <cell r="G187" t="str">
            <v>PPO Non-Union</v>
          </cell>
          <cell r="H187" t="str">
            <v>N</v>
          </cell>
          <cell r="I187">
            <v>1</v>
          </cell>
          <cell r="J187">
            <v>37622</v>
          </cell>
          <cell r="K187">
            <v>102</v>
          </cell>
          <cell r="L187" t="str">
            <v>Single</v>
          </cell>
          <cell r="M187">
            <v>16307</v>
          </cell>
        </row>
        <row r="188">
          <cell r="A188">
            <v>0</v>
          </cell>
          <cell r="B188" t="str">
            <v>AW PPO Active</v>
          </cell>
          <cell r="C188" t="str">
            <v>000000130</v>
          </cell>
          <cell r="D188" t="str">
            <v>AUTRY FREDDIE L</v>
          </cell>
          <cell r="E188" t="str">
            <v>259210622</v>
          </cell>
          <cell r="F188">
            <v>1</v>
          </cell>
          <cell r="G188" t="str">
            <v>PPO Union</v>
          </cell>
          <cell r="H188" t="str">
            <v>U</v>
          </cell>
          <cell r="I188">
            <v>4</v>
          </cell>
          <cell r="J188">
            <v>37622</v>
          </cell>
          <cell r="K188">
            <v>127</v>
          </cell>
          <cell r="L188" t="str">
            <v>Family</v>
          </cell>
          <cell r="M188">
            <v>23613</v>
          </cell>
        </row>
        <row r="189">
          <cell r="A189">
            <v>0</v>
          </cell>
          <cell r="B189" t="str">
            <v>AW PPO Active</v>
          </cell>
          <cell r="C189" t="str">
            <v>000000130</v>
          </cell>
          <cell r="D189" t="str">
            <v>BACHUS V  LORI</v>
          </cell>
          <cell r="E189" t="str">
            <v>409391938</v>
          </cell>
          <cell r="F189">
            <v>2</v>
          </cell>
          <cell r="G189" t="str">
            <v>PPO Non-Union</v>
          </cell>
          <cell r="H189" t="str">
            <v>N</v>
          </cell>
          <cell r="I189">
            <v>2</v>
          </cell>
          <cell r="J189">
            <v>37622</v>
          </cell>
          <cell r="K189">
            <v>111</v>
          </cell>
          <cell r="L189" t="str">
            <v>Ee/Sp</v>
          </cell>
          <cell r="M189">
            <v>24711</v>
          </cell>
        </row>
        <row r="190">
          <cell r="A190">
            <v>0</v>
          </cell>
          <cell r="B190" t="str">
            <v>AW PPO Active</v>
          </cell>
          <cell r="C190" t="str">
            <v>000000130</v>
          </cell>
          <cell r="D190" t="str">
            <v>BAGGETT JAMES L</v>
          </cell>
          <cell r="E190" t="str">
            <v>408783321</v>
          </cell>
          <cell r="F190">
            <v>1</v>
          </cell>
          <cell r="G190" t="str">
            <v>PPO Union</v>
          </cell>
          <cell r="H190" t="str">
            <v>U</v>
          </cell>
          <cell r="I190">
            <v>1</v>
          </cell>
          <cell r="J190">
            <v>37622</v>
          </cell>
          <cell r="K190">
            <v>101</v>
          </cell>
          <cell r="L190" t="str">
            <v>Single</v>
          </cell>
          <cell r="M190">
            <v>18412</v>
          </cell>
        </row>
        <row r="191">
          <cell r="A191">
            <v>0</v>
          </cell>
          <cell r="B191" t="str">
            <v>AW PPO Active</v>
          </cell>
          <cell r="C191" t="str">
            <v>000000130</v>
          </cell>
          <cell r="D191" t="str">
            <v>BANKS KATHLEEN A</v>
          </cell>
          <cell r="E191" t="str">
            <v>427379721</v>
          </cell>
          <cell r="F191">
            <v>2</v>
          </cell>
          <cell r="G191" t="str">
            <v>PPO Non-Union</v>
          </cell>
          <cell r="H191" t="str">
            <v>N</v>
          </cell>
          <cell r="I191">
            <v>3</v>
          </cell>
          <cell r="J191">
            <v>37622</v>
          </cell>
          <cell r="K191">
            <v>119</v>
          </cell>
          <cell r="L191" t="str">
            <v>Ee/Ch</v>
          </cell>
          <cell r="M191">
            <v>24325</v>
          </cell>
        </row>
        <row r="192">
          <cell r="A192">
            <v>0</v>
          </cell>
          <cell r="B192" t="str">
            <v>AW PPO Active</v>
          </cell>
          <cell r="C192" t="str">
            <v>000000130</v>
          </cell>
          <cell r="D192" t="str">
            <v>BARTLEY RACHEL M</v>
          </cell>
          <cell r="E192" t="str">
            <v>219582234</v>
          </cell>
          <cell r="F192">
            <v>2</v>
          </cell>
          <cell r="G192" t="str">
            <v>PPO Non-Union</v>
          </cell>
          <cell r="H192" t="str">
            <v>N</v>
          </cell>
          <cell r="I192">
            <v>2</v>
          </cell>
          <cell r="J192">
            <v>37622</v>
          </cell>
          <cell r="K192">
            <v>111</v>
          </cell>
          <cell r="L192" t="str">
            <v>Ee/Sp</v>
          </cell>
          <cell r="M192">
            <v>18760</v>
          </cell>
        </row>
        <row r="193">
          <cell r="A193">
            <v>0</v>
          </cell>
          <cell r="B193" t="str">
            <v>AW PPO Active</v>
          </cell>
          <cell r="C193" t="str">
            <v>000000130</v>
          </cell>
          <cell r="D193" t="str">
            <v>BENNETTE MICHAEL J</v>
          </cell>
          <cell r="E193" t="str">
            <v>414861269</v>
          </cell>
          <cell r="F193">
            <v>2</v>
          </cell>
          <cell r="G193" t="str">
            <v>PPO Non-Union</v>
          </cell>
          <cell r="H193" t="str">
            <v>N</v>
          </cell>
          <cell r="I193">
            <v>3</v>
          </cell>
          <cell r="J193">
            <v>38082</v>
          </cell>
          <cell r="K193">
            <v>127</v>
          </cell>
          <cell r="L193" t="str">
            <v>Family</v>
          </cell>
          <cell r="M193">
            <v>18989</v>
          </cell>
        </row>
        <row r="194">
          <cell r="A194">
            <v>0</v>
          </cell>
          <cell r="B194" t="str">
            <v>AW PPO Active</v>
          </cell>
          <cell r="C194" t="str">
            <v>000000130</v>
          </cell>
          <cell r="D194" t="str">
            <v>BETTY STEVEN W</v>
          </cell>
          <cell r="E194" t="str">
            <v>256153021</v>
          </cell>
          <cell r="F194">
            <v>1</v>
          </cell>
          <cell r="G194" t="str">
            <v>PPO Union</v>
          </cell>
          <cell r="H194" t="str">
            <v>U</v>
          </cell>
          <cell r="I194">
            <v>5</v>
          </cell>
          <cell r="J194">
            <v>37622</v>
          </cell>
          <cell r="K194">
            <v>127</v>
          </cell>
          <cell r="L194" t="str">
            <v>Family</v>
          </cell>
          <cell r="M194">
            <v>22392</v>
          </cell>
        </row>
        <row r="195">
          <cell r="A195">
            <v>0</v>
          </cell>
          <cell r="B195" t="str">
            <v>AW PPO Active</v>
          </cell>
          <cell r="C195" t="str">
            <v>000000130</v>
          </cell>
          <cell r="D195" t="str">
            <v>BISHOP MONTY L</v>
          </cell>
          <cell r="E195" t="str">
            <v>414988656</v>
          </cell>
          <cell r="F195">
            <v>2</v>
          </cell>
          <cell r="G195" t="str">
            <v>PPO Non-Union</v>
          </cell>
          <cell r="H195" t="str">
            <v>N</v>
          </cell>
          <cell r="I195">
            <v>4</v>
          </cell>
          <cell r="J195">
            <v>37622</v>
          </cell>
          <cell r="K195">
            <v>127</v>
          </cell>
          <cell r="L195" t="str">
            <v>Family</v>
          </cell>
          <cell r="M195">
            <v>20260</v>
          </cell>
        </row>
        <row r="196">
          <cell r="A196">
            <v>0</v>
          </cell>
          <cell r="B196" t="str">
            <v>AW PPO Active</v>
          </cell>
          <cell r="C196" t="str">
            <v>000000130</v>
          </cell>
          <cell r="D196" t="str">
            <v>BLEVINS MARVIN R</v>
          </cell>
          <cell r="E196" t="str">
            <v>410312911</v>
          </cell>
          <cell r="F196">
            <v>1</v>
          </cell>
          <cell r="G196" t="str">
            <v>PPO Union</v>
          </cell>
          <cell r="H196" t="str">
            <v>U</v>
          </cell>
          <cell r="I196">
            <v>5</v>
          </cell>
          <cell r="J196">
            <v>37622</v>
          </cell>
          <cell r="K196">
            <v>127</v>
          </cell>
          <cell r="L196" t="str">
            <v>Family</v>
          </cell>
          <cell r="M196">
            <v>23760</v>
          </cell>
        </row>
        <row r="197">
          <cell r="A197">
            <v>0</v>
          </cell>
          <cell r="B197" t="str">
            <v>AW PPO Active</v>
          </cell>
          <cell r="C197" t="str">
            <v>000000130</v>
          </cell>
          <cell r="D197" t="str">
            <v>BLEVINS TIMOTHY B</v>
          </cell>
          <cell r="E197" t="str">
            <v>409319728</v>
          </cell>
          <cell r="F197">
            <v>1</v>
          </cell>
          <cell r="G197" t="str">
            <v>PPO Union</v>
          </cell>
          <cell r="H197" t="str">
            <v>U</v>
          </cell>
          <cell r="I197">
            <v>4</v>
          </cell>
          <cell r="J197">
            <v>37956</v>
          </cell>
          <cell r="K197">
            <v>127</v>
          </cell>
          <cell r="L197" t="str">
            <v>Family</v>
          </cell>
          <cell r="M197">
            <v>23392</v>
          </cell>
        </row>
        <row r="198">
          <cell r="A198">
            <v>0</v>
          </cell>
          <cell r="B198" t="str">
            <v>AW PPO Active</v>
          </cell>
          <cell r="C198" t="str">
            <v>000000130</v>
          </cell>
          <cell r="D198" t="str">
            <v>BORDERS STEPHEN A</v>
          </cell>
          <cell r="E198" t="str">
            <v>415969204</v>
          </cell>
          <cell r="F198">
            <v>1</v>
          </cell>
          <cell r="G198" t="str">
            <v>PPO Union</v>
          </cell>
          <cell r="H198" t="str">
            <v>U</v>
          </cell>
          <cell r="I198">
            <v>2</v>
          </cell>
          <cell r="J198">
            <v>37622</v>
          </cell>
          <cell r="K198">
            <v>111</v>
          </cell>
          <cell r="L198" t="str">
            <v>Ee/Sp</v>
          </cell>
          <cell r="M198">
            <v>20448</v>
          </cell>
        </row>
        <row r="199">
          <cell r="A199">
            <v>0</v>
          </cell>
          <cell r="B199" t="str">
            <v>AW PPO Active</v>
          </cell>
          <cell r="C199" t="str">
            <v>000000130</v>
          </cell>
          <cell r="D199" t="str">
            <v>BOWLING STANLEY E</v>
          </cell>
          <cell r="E199" t="str">
            <v>260867084</v>
          </cell>
          <cell r="F199">
            <v>1</v>
          </cell>
          <cell r="G199" t="str">
            <v>PPO Union</v>
          </cell>
          <cell r="H199" t="str">
            <v>U</v>
          </cell>
          <cell r="I199">
            <v>3</v>
          </cell>
          <cell r="J199">
            <v>37622</v>
          </cell>
          <cell r="K199">
            <v>127</v>
          </cell>
          <cell r="L199" t="str">
            <v>Family</v>
          </cell>
          <cell r="M199">
            <v>19268</v>
          </cell>
        </row>
        <row r="200">
          <cell r="A200">
            <v>0</v>
          </cell>
          <cell r="B200" t="str">
            <v>AW PPO Active</v>
          </cell>
          <cell r="C200" t="str">
            <v>000000130</v>
          </cell>
          <cell r="D200" t="str">
            <v>BRATCHER NEIL F</v>
          </cell>
          <cell r="E200" t="str">
            <v>415232674</v>
          </cell>
          <cell r="F200">
            <v>2</v>
          </cell>
          <cell r="G200" t="str">
            <v>PPO Non-Union</v>
          </cell>
          <cell r="H200" t="str">
            <v>N</v>
          </cell>
          <cell r="I200">
            <v>4</v>
          </cell>
          <cell r="J200">
            <v>38293</v>
          </cell>
          <cell r="K200">
            <v>127</v>
          </cell>
          <cell r="L200" t="str">
            <v>Family</v>
          </cell>
          <cell r="M200">
            <v>22334</v>
          </cell>
        </row>
        <row r="201">
          <cell r="A201">
            <v>0</v>
          </cell>
          <cell r="B201" t="str">
            <v>AW PPO Active</v>
          </cell>
          <cell r="C201" t="str">
            <v>000000130</v>
          </cell>
          <cell r="D201" t="str">
            <v>BURRELL DALE R</v>
          </cell>
          <cell r="E201" t="str">
            <v>258575457</v>
          </cell>
          <cell r="F201">
            <v>1</v>
          </cell>
          <cell r="G201" t="str">
            <v>PPO Union</v>
          </cell>
          <cell r="H201" t="str">
            <v>U</v>
          </cell>
          <cell r="I201">
            <v>1</v>
          </cell>
          <cell r="J201">
            <v>37712</v>
          </cell>
          <cell r="K201">
            <v>101</v>
          </cell>
          <cell r="L201" t="str">
            <v>Single</v>
          </cell>
          <cell r="M201">
            <v>25756</v>
          </cell>
        </row>
        <row r="202">
          <cell r="A202">
            <v>0</v>
          </cell>
          <cell r="B202" t="str">
            <v>AW PPO Active</v>
          </cell>
          <cell r="C202" t="str">
            <v>000000130</v>
          </cell>
          <cell r="D202" t="str">
            <v>BUTCHER JUDITH D</v>
          </cell>
          <cell r="E202" t="str">
            <v>255826888</v>
          </cell>
          <cell r="F202">
            <v>1</v>
          </cell>
          <cell r="G202" t="str">
            <v>PPO Union</v>
          </cell>
          <cell r="H202" t="str">
            <v>U</v>
          </cell>
          <cell r="I202">
            <v>2</v>
          </cell>
          <cell r="J202">
            <v>37622</v>
          </cell>
          <cell r="K202">
            <v>111</v>
          </cell>
          <cell r="L202" t="str">
            <v>Ee/Sp</v>
          </cell>
          <cell r="M202">
            <v>18548</v>
          </cell>
        </row>
        <row r="203">
          <cell r="A203">
            <v>0</v>
          </cell>
          <cell r="B203" t="str">
            <v>AW PPO Active</v>
          </cell>
          <cell r="C203" t="str">
            <v>000000130</v>
          </cell>
          <cell r="D203" t="str">
            <v>CAMP DEBBIE H</v>
          </cell>
          <cell r="E203" t="str">
            <v>412943515</v>
          </cell>
          <cell r="F203">
            <v>1</v>
          </cell>
          <cell r="G203" t="str">
            <v>PPO Union</v>
          </cell>
          <cell r="H203" t="str">
            <v>U</v>
          </cell>
          <cell r="I203">
            <v>1</v>
          </cell>
          <cell r="J203">
            <v>37622</v>
          </cell>
          <cell r="K203">
            <v>102</v>
          </cell>
          <cell r="L203" t="str">
            <v>Single</v>
          </cell>
          <cell r="M203">
            <v>19566</v>
          </cell>
        </row>
        <row r="204">
          <cell r="A204">
            <v>0</v>
          </cell>
          <cell r="B204" t="str">
            <v>AW PPO Active</v>
          </cell>
          <cell r="C204" t="str">
            <v>000000130</v>
          </cell>
          <cell r="D204" t="str">
            <v>CHRNALOGAR ADAM D</v>
          </cell>
          <cell r="E204" t="str">
            <v>253611278</v>
          </cell>
          <cell r="F204">
            <v>1</v>
          </cell>
          <cell r="G204" t="str">
            <v>PPO Union</v>
          </cell>
          <cell r="H204" t="str">
            <v>U</v>
          </cell>
          <cell r="I204">
            <v>3</v>
          </cell>
          <cell r="J204">
            <v>38191</v>
          </cell>
          <cell r="K204">
            <v>127</v>
          </cell>
          <cell r="L204" t="str">
            <v>Family</v>
          </cell>
          <cell r="M204">
            <v>29494</v>
          </cell>
        </row>
        <row r="205">
          <cell r="A205">
            <v>0</v>
          </cell>
          <cell r="B205" t="str">
            <v>AW PPO Active</v>
          </cell>
          <cell r="C205" t="str">
            <v>000000130</v>
          </cell>
          <cell r="D205" t="str">
            <v>COATES J  DAVID</v>
          </cell>
          <cell r="E205" t="str">
            <v>411681068</v>
          </cell>
          <cell r="F205">
            <v>1</v>
          </cell>
          <cell r="G205" t="str">
            <v>PPO Union</v>
          </cell>
          <cell r="H205" t="str">
            <v>U</v>
          </cell>
          <cell r="I205">
            <v>3</v>
          </cell>
          <cell r="J205">
            <v>37622</v>
          </cell>
          <cell r="K205">
            <v>127</v>
          </cell>
          <cell r="L205" t="str">
            <v>Family</v>
          </cell>
          <cell r="M205">
            <v>16601</v>
          </cell>
        </row>
        <row r="206">
          <cell r="A206">
            <v>0</v>
          </cell>
          <cell r="B206" t="str">
            <v>AW PPO Active</v>
          </cell>
          <cell r="C206" t="str">
            <v>000000130</v>
          </cell>
          <cell r="D206" t="str">
            <v>COLLINS STEVEN L</v>
          </cell>
          <cell r="E206" t="str">
            <v>412944893</v>
          </cell>
          <cell r="F206">
            <v>1</v>
          </cell>
          <cell r="G206" t="str">
            <v>PPO Union</v>
          </cell>
          <cell r="H206" t="str">
            <v>U</v>
          </cell>
          <cell r="I206">
            <v>2</v>
          </cell>
          <cell r="J206">
            <v>37622</v>
          </cell>
          <cell r="K206">
            <v>111</v>
          </cell>
          <cell r="L206" t="str">
            <v>Ee/Sp</v>
          </cell>
          <cell r="M206">
            <v>19595</v>
          </cell>
        </row>
        <row r="207">
          <cell r="A207">
            <v>0</v>
          </cell>
          <cell r="B207" t="str">
            <v>AW PPO Active</v>
          </cell>
          <cell r="C207" t="str">
            <v>000000130</v>
          </cell>
          <cell r="D207" t="str">
            <v>COOKE JACK B</v>
          </cell>
          <cell r="E207" t="str">
            <v>414582286</v>
          </cell>
          <cell r="F207">
            <v>1</v>
          </cell>
          <cell r="G207" t="str">
            <v>PPO Union</v>
          </cell>
          <cell r="H207" t="str">
            <v>U</v>
          </cell>
          <cell r="I207">
            <v>2</v>
          </cell>
          <cell r="J207">
            <v>37622</v>
          </cell>
          <cell r="K207">
            <v>111</v>
          </cell>
          <cell r="L207" t="str">
            <v>Ee/Sp</v>
          </cell>
          <cell r="M207">
            <v>15045</v>
          </cell>
        </row>
        <row r="208">
          <cell r="A208">
            <v>0</v>
          </cell>
          <cell r="B208" t="str">
            <v>AW PPO Active</v>
          </cell>
          <cell r="C208" t="str">
            <v>000000130</v>
          </cell>
          <cell r="D208" t="str">
            <v>CORDELL TERRY L</v>
          </cell>
          <cell r="E208" t="str">
            <v>412805907</v>
          </cell>
          <cell r="F208">
            <v>1</v>
          </cell>
          <cell r="G208" t="str">
            <v>PPO Union</v>
          </cell>
          <cell r="H208" t="str">
            <v>U</v>
          </cell>
          <cell r="I208">
            <v>2</v>
          </cell>
          <cell r="J208">
            <v>37622</v>
          </cell>
          <cell r="K208">
            <v>111</v>
          </cell>
          <cell r="L208" t="str">
            <v>Ee/Sp</v>
          </cell>
          <cell r="M208">
            <v>17092</v>
          </cell>
        </row>
        <row r="209">
          <cell r="A209">
            <v>0</v>
          </cell>
          <cell r="B209" t="str">
            <v>AW PPO Active</v>
          </cell>
          <cell r="C209" t="str">
            <v>000000130</v>
          </cell>
          <cell r="D209" t="str">
            <v>CRANE SCOTT E</v>
          </cell>
          <cell r="E209" t="str">
            <v>253377745</v>
          </cell>
          <cell r="F209">
            <v>1</v>
          </cell>
          <cell r="G209" t="str">
            <v>PPO Union</v>
          </cell>
          <cell r="H209" t="str">
            <v>U</v>
          </cell>
          <cell r="I209">
            <v>3</v>
          </cell>
          <cell r="J209">
            <v>37622</v>
          </cell>
          <cell r="K209">
            <v>127</v>
          </cell>
          <cell r="L209" t="str">
            <v>Family</v>
          </cell>
          <cell r="M209">
            <v>23712</v>
          </cell>
        </row>
        <row r="210">
          <cell r="A210">
            <v>0</v>
          </cell>
          <cell r="B210" t="str">
            <v>AW PPO Active</v>
          </cell>
          <cell r="C210" t="str">
            <v>000000130</v>
          </cell>
          <cell r="D210" t="str">
            <v>CRUTCHFIELD PATRICK W</v>
          </cell>
          <cell r="E210" t="str">
            <v>414356776</v>
          </cell>
          <cell r="F210">
            <v>1</v>
          </cell>
          <cell r="G210" t="str">
            <v>PPO Union</v>
          </cell>
          <cell r="H210" t="str">
            <v>U</v>
          </cell>
          <cell r="I210">
            <v>3</v>
          </cell>
          <cell r="J210">
            <v>37622</v>
          </cell>
          <cell r="K210">
            <v>127</v>
          </cell>
          <cell r="L210" t="str">
            <v>Family</v>
          </cell>
          <cell r="M210">
            <v>23326</v>
          </cell>
        </row>
        <row r="211">
          <cell r="A211">
            <v>0</v>
          </cell>
          <cell r="B211" t="str">
            <v>AW PPO Active</v>
          </cell>
          <cell r="C211" t="str">
            <v>000000130</v>
          </cell>
          <cell r="D211" t="str">
            <v>CUMMINGS PAMELA B</v>
          </cell>
          <cell r="E211" t="str">
            <v>415411395</v>
          </cell>
          <cell r="F211">
            <v>2</v>
          </cell>
          <cell r="G211" t="str">
            <v>PPO Non-Union</v>
          </cell>
          <cell r="H211" t="str">
            <v>N</v>
          </cell>
          <cell r="I211">
            <v>2</v>
          </cell>
          <cell r="J211">
            <v>37622</v>
          </cell>
          <cell r="K211">
            <v>111</v>
          </cell>
          <cell r="L211" t="str">
            <v>Ee/Sp</v>
          </cell>
          <cell r="M211">
            <v>24392</v>
          </cell>
        </row>
        <row r="212">
          <cell r="A212">
            <v>0</v>
          </cell>
          <cell r="B212" t="str">
            <v>AW PPO Active</v>
          </cell>
          <cell r="C212" t="str">
            <v>000000130</v>
          </cell>
          <cell r="D212" t="str">
            <v>DALTON KIMBERLY M</v>
          </cell>
          <cell r="E212" t="str">
            <v>408236550</v>
          </cell>
          <cell r="F212">
            <v>2</v>
          </cell>
          <cell r="G212" t="str">
            <v>PPO Non-Union</v>
          </cell>
          <cell r="H212" t="str">
            <v>N</v>
          </cell>
          <cell r="I212">
            <v>2</v>
          </cell>
          <cell r="J212">
            <v>37622</v>
          </cell>
          <cell r="K212">
            <v>111</v>
          </cell>
          <cell r="L212" t="str">
            <v>Ee/Sp</v>
          </cell>
          <cell r="M212">
            <v>22122</v>
          </cell>
        </row>
        <row r="213">
          <cell r="A213">
            <v>0</v>
          </cell>
          <cell r="B213" t="str">
            <v>AW PPO Active</v>
          </cell>
          <cell r="C213" t="str">
            <v>000000130</v>
          </cell>
          <cell r="D213" t="str">
            <v>DAVIS BENNIE J</v>
          </cell>
          <cell r="E213" t="str">
            <v>409926291</v>
          </cell>
          <cell r="F213">
            <v>1</v>
          </cell>
          <cell r="G213" t="str">
            <v>PPO Union</v>
          </cell>
          <cell r="H213" t="str">
            <v>U</v>
          </cell>
          <cell r="I213">
            <v>1</v>
          </cell>
          <cell r="J213">
            <v>37622</v>
          </cell>
          <cell r="K213">
            <v>102</v>
          </cell>
          <cell r="L213" t="str">
            <v>Single</v>
          </cell>
          <cell r="M213">
            <v>18684</v>
          </cell>
        </row>
        <row r="214">
          <cell r="A214">
            <v>0</v>
          </cell>
          <cell r="B214" t="str">
            <v>AW PPO Active</v>
          </cell>
          <cell r="C214" t="str">
            <v>000000130</v>
          </cell>
          <cell r="D214" t="str">
            <v>DERRYBERRY JACK S</v>
          </cell>
          <cell r="E214" t="str">
            <v>255153740</v>
          </cell>
          <cell r="F214">
            <v>1</v>
          </cell>
          <cell r="G214" t="str">
            <v>PPO Union</v>
          </cell>
          <cell r="H214" t="str">
            <v>U</v>
          </cell>
          <cell r="I214">
            <v>2</v>
          </cell>
          <cell r="J214">
            <v>37987</v>
          </cell>
          <cell r="K214">
            <v>119</v>
          </cell>
          <cell r="L214" t="str">
            <v>Ee/Ch</v>
          </cell>
          <cell r="M214">
            <v>21584</v>
          </cell>
        </row>
        <row r="215">
          <cell r="A215">
            <v>0</v>
          </cell>
          <cell r="B215" t="str">
            <v>AW PPO Active</v>
          </cell>
          <cell r="C215" t="str">
            <v>000000130</v>
          </cell>
          <cell r="D215" t="str">
            <v>EADY R  GLENN</v>
          </cell>
          <cell r="E215" t="str">
            <v>412027991</v>
          </cell>
          <cell r="F215">
            <v>1</v>
          </cell>
          <cell r="G215" t="str">
            <v>PPO Union</v>
          </cell>
          <cell r="H215" t="str">
            <v>U</v>
          </cell>
          <cell r="I215">
            <v>3</v>
          </cell>
          <cell r="J215">
            <v>38282</v>
          </cell>
          <cell r="K215">
            <v>127</v>
          </cell>
          <cell r="L215" t="str">
            <v>Family</v>
          </cell>
          <cell r="M215">
            <v>19643</v>
          </cell>
        </row>
        <row r="216">
          <cell r="A216">
            <v>0</v>
          </cell>
          <cell r="B216" t="str">
            <v>AW PPO Active</v>
          </cell>
          <cell r="C216" t="str">
            <v>000000130</v>
          </cell>
          <cell r="D216" t="str">
            <v>EDWARDS KATHERINE</v>
          </cell>
          <cell r="E216" t="str">
            <v>408887774</v>
          </cell>
          <cell r="F216">
            <v>1</v>
          </cell>
          <cell r="G216" t="str">
            <v>PPO Union</v>
          </cell>
          <cell r="H216" t="str">
            <v>U</v>
          </cell>
          <cell r="I216">
            <v>1</v>
          </cell>
          <cell r="J216">
            <v>37622</v>
          </cell>
          <cell r="K216">
            <v>102</v>
          </cell>
          <cell r="L216" t="str">
            <v>Single</v>
          </cell>
          <cell r="M216">
            <v>18696</v>
          </cell>
        </row>
        <row r="217">
          <cell r="A217">
            <v>0</v>
          </cell>
          <cell r="B217" t="str">
            <v>AW PPO Active</v>
          </cell>
          <cell r="C217" t="str">
            <v>000000130</v>
          </cell>
          <cell r="D217" t="str">
            <v>GAMBLE ROBERT A</v>
          </cell>
          <cell r="E217" t="str">
            <v>410414137</v>
          </cell>
          <cell r="F217">
            <v>1</v>
          </cell>
          <cell r="G217" t="str">
            <v>PPO Union</v>
          </cell>
          <cell r="H217" t="str">
            <v>U</v>
          </cell>
          <cell r="I217">
            <v>2</v>
          </cell>
          <cell r="J217">
            <v>38059</v>
          </cell>
          <cell r="K217">
            <v>111</v>
          </cell>
          <cell r="L217" t="str">
            <v>Ee/Sp</v>
          </cell>
          <cell r="M217">
            <v>24583</v>
          </cell>
        </row>
        <row r="218">
          <cell r="A218">
            <v>0</v>
          </cell>
          <cell r="B218" t="str">
            <v>AW PPO Active</v>
          </cell>
          <cell r="C218" t="str">
            <v>000000130</v>
          </cell>
          <cell r="D218" t="str">
            <v>GRACE RENEE R</v>
          </cell>
          <cell r="E218" t="str">
            <v>408062826</v>
          </cell>
          <cell r="F218">
            <v>1</v>
          </cell>
          <cell r="G218" t="str">
            <v>PPO Union</v>
          </cell>
          <cell r="H218" t="str">
            <v>U</v>
          </cell>
          <cell r="I218">
            <v>2</v>
          </cell>
          <cell r="J218">
            <v>37622</v>
          </cell>
          <cell r="K218">
            <v>111</v>
          </cell>
          <cell r="L218" t="str">
            <v>Ee/Sp</v>
          </cell>
          <cell r="M218">
            <v>20775</v>
          </cell>
        </row>
        <row r="219">
          <cell r="A219">
            <v>0</v>
          </cell>
          <cell r="B219" t="str">
            <v>AW PPO Active</v>
          </cell>
          <cell r="C219" t="str">
            <v>000000130</v>
          </cell>
          <cell r="D219" t="str">
            <v>GRIFFITH VICKI L</v>
          </cell>
          <cell r="E219" t="str">
            <v>256700953</v>
          </cell>
          <cell r="F219">
            <v>2</v>
          </cell>
          <cell r="G219" t="str">
            <v>PPO Non-Union</v>
          </cell>
          <cell r="H219" t="str">
            <v>N</v>
          </cell>
          <cell r="I219">
            <v>2</v>
          </cell>
          <cell r="J219">
            <v>37622</v>
          </cell>
          <cell r="K219">
            <v>111</v>
          </cell>
          <cell r="L219" t="str">
            <v>Ee/Sp</v>
          </cell>
          <cell r="M219">
            <v>17376</v>
          </cell>
        </row>
        <row r="220">
          <cell r="A220">
            <v>0</v>
          </cell>
          <cell r="B220" t="str">
            <v>AW PPO Active</v>
          </cell>
          <cell r="C220" t="str">
            <v>000000130</v>
          </cell>
          <cell r="D220" t="str">
            <v>HA JASON T</v>
          </cell>
          <cell r="E220" t="str">
            <v>412338443</v>
          </cell>
          <cell r="F220">
            <v>1</v>
          </cell>
          <cell r="G220" t="str">
            <v>PPO Union</v>
          </cell>
          <cell r="H220" t="str">
            <v>U</v>
          </cell>
          <cell r="I220">
            <v>4</v>
          </cell>
          <cell r="J220">
            <v>38132</v>
          </cell>
          <cell r="K220">
            <v>127</v>
          </cell>
          <cell r="L220" t="str">
            <v>Family</v>
          </cell>
          <cell r="M220">
            <v>29100</v>
          </cell>
        </row>
        <row r="221">
          <cell r="A221">
            <v>0</v>
          </cell>
          <cell r="B221" t="str">
            <v>AW PPO Active</v>
          </cell>
          <cell r="C221" t="str">
            <v>000000130</v>
          </cell>
          <cell r="D221" t="str">
            <v>HADDOCK GERALD L</v>
          </cell>
          <cell r="E221" t="str">
            <v>415881156</v>
          </cell>
          <cell r="F221">
            <v>1</v>
          </cell>
          <cell r="G221" t="str">
            <v>PPO Union</v>
          </cell>
          <cell r="H221" t="str">
            <v>U</v>
          </cell>
          <cell r="I221">
            <v>2</v>
          </cell>
          <cell r="J221">
            <v>38334</v>
          </cell>
          <cell r="K221">
            <v>111</v>
          </cell>
          <cell r="L221" t="str">
            <v>Ee/Sp</v>
          </cell>
          <cell r="M221">
            <v>19391</v>
          </cell>
        </row>
        <row r="222">
          <cell r="A222">
            <v>0</v>
          </cell>
          <cell r="B222" t="str">
            <v>AW PPO Active</v>
          </cell>
          <cell r="C222" t="str">
            <v>000000130</v>
          </cell>
          <cell r="D222" t="str">
            <v>HARRIS EDWARD D</v>
          </cell>
          <cell r="E222" t="str">
            <v>415785437</v>
          </cell>
          <cell r="F222">
            <v>1</v>
          </cell>
          <cell r="G222" t="str">
            <v>PPO Union</v>
          </cell>
          <cell r="H222" t="str">
            <v>U</v>
          </cell>
          <cell r="I222">
            <v>3</v>
          </cell>
          <cell r="J222">
            <v>37622</v>
          </cell>
          <cell r="K222">
            <v>127</v>
          </cell>
          <cell r="L222" t="str">
            <v>Family</v>
          </cell>
          <cell r="M222">
            <v>17486</v>
          </cell>
        </row>
        <row r="223">
          <cell r="A223">
            <v>0</v>
          </cell>
          <cell r="B223" t="str">
            <v>AW PPO Active</v>
          </cell>
          <cell r="C223" t="str">
            <v>000000130</v>
          </cell>
          <cell r="D223" t="str">
            <v>HARVEY ROBBIE G</v>
          </cell>
          <cell r="E223" t="str">
            <v>413847305</v>
          </cell>
          <cell r="F223">
            <v>1</v>
          </cell>
          <cell r="G223" t="str">
            <v>PPO Union</v>
          </cell>
          <cell r="H223" t="str">
            <v>U</v>
          </cell>
          <cell r="I223">
            <v>2</v>
          </cell>
          <cell r="J223">
            <v>37622</v>
          </cell>
          <cell r="K223">
            <v>111</v>
          </cell>
          <cell r="L223" t="str">
            <v>Ee/Sp</v>
          </cell>
          <cell r="M223">
            <v>19328</v>
          </cell>
        </row>
        <row r="224">
          <cell r="A224">
            <v>0</v>
          </cell>
          <cell r="B224" t="str">
            <v>AW PPO Active</v>
          </cell>
          <cell r="C224" t="str">
            <v>000000130</v>
          </cell>
          <cell r="D224" t="str">
            <v>HAYES TRUMAN R</v>
          </cell>
          <cell r="E224" t="str">
            <v>414729239</v>
          </cell>
          <cell r="F224">
            <v>1</v>
          </cell>
          <cell r="G224" t="str">
            <v>PPO Union</v>
          </cell>
          <cell r="H224" t="str">
            <v>U</v>
          </cell>
          <cell r="I224">
            <v>2</v>
          </cell>
          <cell r="J224">
            <v>37622</v>
          </cell>
          <cell r="K224">
            <v>111</v>
          </cell>
          <cell r="L224" t="str">
            <v>Ee/Sp</v>
          </cell>
          <cell r="M224">
            <v>16721</v>
          </cell>
        </row>
        <row r="225">
          <cell r="A225">
            <v>0</v>
          </cell>
          <cell r="B225" t="str">
            <v>AW PPO Active</v>
          </cell>
          <cell r="C225" t="str">
            <v>000000130</v>
          </cell>
          <cell r="D225" t="str">
            <v>HAYS CHRIS L</v>
          </cell>
          <cell r="E225" t="str">
            <v>412136553</v>
          </cell>
          <cell r="F225">
            <v>1</v>
          </cell>
          <cell r="G225" t="str">
            <v>PPO Union</v>
          </cell>
          <cell r="H225" t="str">
            <v>U</v>
          </cell>
          <cell r="I225">
            <v>3</v>
          </cell>
          <cell r="J225">
            <v>37622</v>
          </cell>
          <cell r="K225">
            <v>127</v>
          </cell>
          <cell r="L225" t="str">
            <v>Family</v>
          </cell>
          <cell r="M225">
            <v>21877</v>
          </cell>
        </row>
        <row r="226">
          <cell r="A226">
            <v>0</v>
          </cell>
          <cell r="B226" t="str">
            <v>AW PPO Active</v>
          </cell>
          <cell r="C226" t="str">
            <v>000000130</v>
          </cell>
          <cell r="D226" t="str">
            <v>HICKS JR WORN</v>
          </cell>
          <cell r="E226" t="str">
            <v>409765752</v>
          </cell>
          <cell r="F226">
            <v>1</v>
          </cell>
          <cell r="G226" t="str">
            <v>PPO Union</v>
          </cell>
          <cell r="H226" t="str">
            <v>U</v>
          </cell>
          <cell r="I226">
            <v>2</v>
          </cell>
          <cell r="J226">
            <v>37622</v>
          </cell>
          <cell r="K226">
            <v>111</v>
          </cell>
          <cell r="L226" t="str">
            <v>Ee/Sp</v>
          </cell>
          <cell r="M226">
            <v>17215</v>
          </cell>
        </row>
        <row r="227">
          <cell r="A227">
            <v>0</v>
          </cell>
          <cell r="B227" t="str">
            <v>AW PPO Active</v>
          </cell>
          <cell r="C227" t="str">
            <v>000000130</v>
          </cell>
          <cell r="D227" t="str">
            <v>HIGHSMITH KEVIN B</v>
          </cell>
          <cell r="E227" t="str">
            <v>411256741</v>
          </cell>
          <cell r="F227">
            <v>2</v>
          </cell>
          <cell r="G227" t="str">
            <v>PPO Non-Union</v>
          </cell>
          <cell r="H227" t="str">
            <v>N</v>
          </cell>
          <cell r="I227">
            <v>2</v>
          </cell>
          <cell r="J227">
            <v>38201</v>
          </cell>
          <cell r="K227">
            <v>111</v>
          </cell>
          <cell r="L227" t="str">
            <v>Ee/Sp</v>
          </cell>
          <cell r="M227">
            <v>22383</v>
          </cell>
        </row>
        <row r="228">
          <cell r="A228">
            <v>0</v>
          </cell>
          <cell r="B228" t="str">
            <v>AW PPO Active</v>
          </cell>
          <cell r="C228" t="str">
            <v>000000130</v>
          </cell>
          <cell r="D228" t="str">
            <v>HUGHES JANE B</v>
          </cell>
          <cell r="E228" t="str">
            <v>409927417</v>
          </cell>
          <cell r="F228">
            <v>1</v>
          </cell>
          <cell r="G228" t="str">
            <v>PPO Union</v>
          </cell>
          <cell r="H228" t="str">
            <v>U</v>
          </cell>
          <cell r="I228">
            <v>3</v>
          </cell>
          <cell r="J228">
            <v>37622</v>
          </cell>
          <cell r="K228">
            <v>127</v>
          </cell>
          <cell r="L228" t="str">
            <v>Family</v>
          </cell>
          <cell r="M228">
            <v>19262</v>
          </cell>
        </row>
        <row r="229">
          <cell r="A229">
            <v>0</v>
          </cell>
          <cell r="B229" t="str">
            <v>AW PPO Active</v>
          </cell>
          <cell r="C229" t="str">
            <v>000000130</v>
          </cell>
          <cell r="D229" t="str">
            <v>HUGHES KENDALL W</v>
          </cell>
          <cell r="E229" t="str">
            <v>413154941</v>
          </cell>
          <cell r="F229">
            <v>1</v>
          </cell>
          <cell r="G229" t="str">
            <v>PPO Union</v>
          </cell>
          <cell r="H229" t="str">
            <v>U</v>
          </cell>
          <cell r="I229">
            <v>3</v>
          </cell>
          <cell r="J229">
            <v>37622</v>
          </cell>
          <cell r="K229">
            <v>127</v>
          </cell>
          <cell r="L229" t="str">
            <v>Family</v>
          </cell>
          <cell r="M229">
            <v>20704</v>
          </cell>
        </row>
        <row r="230">
          <cell r="A230">
            <v>0</v>
          </cell>
          <cell r="B230" t="str">
            <v>AW PPO Active</v>
          </cell>
          <cell r="C230" t="str">
            <v>000000130</v>
          </cell>
          <cell r="D230" t="str">
            <v>HUTSELL CHARLOTTE A</v>
          </cell>
          <cell r="E230" t="str">
            <v>413843822</v>
          </cell>
          <cell r="F230">
            <v>1</v>
          </cell>
          <cell r="G230" t="str">
            <v>PPO Union</v>
          </cell>
          <cell r="H230" t="str">
            <v>U</v>
          </cell>
          <cell r="I230">
            <v>1</v>
          </cell>
          <cell r="J230">
            <v>37622</v>
          </cell>
          <cell r="K230">
            <v>102</v>
          </cell>
          <cell r="L230" t="str">
            <v>Single</v>
          </cell>
          <cell r="M230">
            <v>17549</v>
          </cell>
        </row>
        <row r="231">
          <cell r="A231">
            <v>0</v>
          </cell>
          <cell r="B231" t="str">
            <v>AW PPO Active</v>
          </cell>
          <cell r="C231" t="str">
            <v>000000130</v>
          </cell>
          <cell r="D231" t="str">
            <v>JENKINS SAMMY R</v>
          </cell>
          <cell r="E231" t="str">
            <v>415786083</v>
          </cell>
          <cell r="F231">
            <v>1</v>
          </cell>
          <cell r="G231" t="str">
            <v>PPO Union</v>
          </cell>
          <cell r="H231" t="str">
            <v>U</v>
          </cell>
          <cell r="I231">
            <v>2</v>
          </cell>
          <cell r="J231">
            <v>37622</v>
          </cell>
          <cell r="K231">
            <v>111</v>
          </cell>
          <cell r="L231" t="str">
            <v>Ee/Sp</v>
          </cell>
          <cell r="M231">
            <v>17696</v>
          </cell>
        </row>
        <row r="232">
          <cell r="A232">
            <v>0</v>
          </cell>
          <cell r="B232" t="str">
            <v>AW PPO Active</v>
          </cell>
          <cell r="C232" t="str">
            <v>000000130</v>
          </cell>
          <cell r="D232" t="str">
            <v>JOHNSON EDWARD L</v>
          </cell>
          <cell r="E232" t="str">
            <v>260866760</v>
          </cell>
          <cell r="F232">
            <v>1</v>
          </cell>
          <cell r="G232" t="str">
            <v>PPO Union</v>
          </cell>
          <cell r="H232" t="str">
            <v>U</v>
          </cell>
          <cell r="I232">
            <v>3</v>
          </cell>
          <cell r="J232">
            <v>37622</v>
          </cell>
          <cell r="K232">
            <v>127</v>
          </cell>
          <cell r="L232" t="str">
            <v>Family</v>
          </cell>
          <cell r="M232">
            <v>19174</v>
          </cell>
        </row>
        <row r="233">
          <cell r="A233">
            <v>0</v>
          </cell>
          <cell r="B233" t="str">
            <v>AW PPO Active</v>
          </cell>
          <cell r="C233" t="str">
            <v>000000130</v>
          </cell>
          <cell r="D233" t="str">
            <v>KEITH VAN E</v>
          </cell>
          <cell r="E233" t="str">
            <v>410806872</v>
          </cell>
          <cell r="F233">
            <v>1</v>
          </cell>
          <cell r="G233" t="str">
            <v>PPO Union</v>
          </cell>
          <cell r="H233" t="str">
            <v>U</v>
          </cell>
          <cell r="I233">
            <v>2</v>
          </cell>
          <cell r="J233">
            <v>38108</v>
          </cell>
          <cell r="K233">
            <v>111</v>
          </cell>
          <cell r="L233" t="str">
            <v>Ee/Sp</v>
          </cell>
          <cell r="M233">
            <v>17968</v>
          </cell>
        </row>
        <row r="234">
          <cell r="A234">
            <v>0</v>
          </cell>
          <cell r="B234" t="str">
            <v>AW PPO Active</v>
          </cell>
          <cell r="C234" t="str">
            <v>000000130</v>
          </cell>
          <cell r="D234" t="str">
            <v>KELLEY MYRA V</v>
          </cell>
          <cell r="E234" t="str">
            <v>414929033</v>
          </cell>
          <cell r="F234">
            <v>1</v>
          </cell>
          <cell r="G234" t="str">
            <v>PPO Union</v>
          </cell>
          <cell r="H234" t="str">
            <v>U</v>
          </cell>
          <cell r="I234">
            <v>3</v>
          </cell>
          <cell r="J234">
            <v>37622</v>
          </cell>
          <cell r="K234">
            <v>127</v>
          </cell>
          <cell r="L234" t="str">
            <v>Family</v>
          </cell>
          <cell r="M234">
            <v>19431</v>
          </cell>
        </row>
        <row r="235">
          <cell r="A235">
            <v>0</v>
          </cell>
          <cell r="B235" t="str">
            <v>AW PPO Active</v>
          </cell>
          <cell r="C235" t="str">
            <v>000000130</v>
          </cell>
          <cell r="D235" t="str">
            <v>LEDFORD SANDRA C</v>
          </cell>
          <cell r="E235" t="str">
            <v>412826312</v>
          </cell>
          <cell r="F235">
            <v>1</v>
          </cell>
          <cell r="G235" t="str">
            <v>PPO Union</v>
          </cell>
          <cell r="H235" t="str">
            <v>U</v>
          </cell>
          <cell r="I235">
            <v>2</v>
          </cell>
          <cell r="J235">
            <v>37622</v>
          </cell>
          <cell r="K235">
            <v>111</v>
          </cell>
          <cell r="L235" t="str">
            <v>Ee/Sp</v>
          </cell>
          <cell r="M235">
            <v>18032</v>
          </cell>
        </row>
        <row r="236">
          <cell r="A236">
            <v>0</v>
          </cell>
          <cell r="B236" t="str">
            <v>AW PPO Active</v>
          </cell>
          <cell r="C236" t="str">
            <v>000000130</v>
          </cell>
          <cell r="D236" t="str">
            <v>LEE RONALD J</v>
          </cell>
          <cell r="E236" t="str">
            <v>253761891</v>
          </cell>
          <cell r="F236">
            <v>1</v>
          </cell>
          <cell r="G236" t="str">
            <v>PPO Union</v>
          </cell>
          <cell r="H236" t="str">
            <v>U</v>
          </cell>
          <cell r="I236">
            <v>2</v>
          </cell>
          <cell r="J236">
            <v>37622</v>
          </cell>
          <cell r="K236">
            <v>111</v>
          </cell>
          <cell r="L236" t="str">
            <v>Ee/Sp</v>
          </cell>
          <cell r="M236">
            <v>17558</v>
          </cell>
        </row>
        <row r="237">
          <cell r="A237">
            <v>0</v>
          </cell>
          <cell r="B237" t="str">
            <v>AW PPO Active</v>
          </cell>
          <cell r="C237" t="str">
            <v>000000130</v>
          </cell>
          <cell r="D237" t="str">
            <v>MARTIN TOLLY E</v>
          </cell>
          <cell r="E237" t="str">
            <v>411112999</v>
          </cell>
          <cell r="F237">
            <v>1</v>
          </cell>
          <cell r="G237" t="str">
            <v>PPO Union</v>
          </cell>
          <cell r="H237" t="str">
            <v>U</v>
          </cell>
          <cell r="I237">
            <v>1</v>
          </cell>
          <cell r="J237">
            <v>37622</v>
          </cell>
          <cell r="K237">
            <v>101</v>
          </cell>
          <cell r="L237" t="str">
            <v>Single</v>
          </cell>
          <cell r="M237">
            <v>21817</v>
          </cell>
        </row>
        <row r="238">
          <cell r="A238">
            <v>0</v>
          </cell>
          <cell r="B238" t="str">
            <v>AW PPO Active</v>
          </cell>
          <cell r="C238" t="str">
            <v>000000130</v>
          </cell>
          <cell r="D238" t="str">
            <v>MATTHEWS LARRY H</v>
          </cell>
          <cell r="E238" t="str">
            <v>409766104</v>
          </cell>
          <cell r="F238">
            <v>1</v>
          </cell>
          <cell r="G238" t="str">
            <v>PPO Union</v>
          </cell>
          <cell r="H238" t="str">
            <v>U</v>
          </cell>
          <cell r="I238">
            <v>2</v>
          </cell>
          <cell r="J238">
            <v>37622</v>
          </cell>
          <cell r="K238">
            <v>111</v>
          </cell>
          <cell r="L238" t="str">
            <v>Ee/Sp</v>
          </cell>
          <cell r="M238">
            <v>17183</v>
          </cell>
        </row>
        <row r="239">
          <cell r="A239">
            <v>0</v>
          </cell>
          <cell r="B239" t="str">
            <v>AW PPO Active</v>
          </cell>
          <cell r="C239" t="str">
            <v>000000130</v>
          </cell>
          <cell r="D239" t="str">
            <v>MELTON BRENDA H</v>
          </cell>
          <cell r="E239" t="str">
            <v>408867916</v>
          </cell>
          <cell r="F239">
            <v>1</v>
          </cell>
          <cell r="G239" t="str">
            <v>PPO Union</v>
          </cell>
          <cell r="H239" t="str">
            <v>U</v>
          </cell>
          <cell r="I239">
            <v>2</v>
          </cell>
          <cell r="J239">
            <v>37622</v>
          </cell>
          <cell r="K239">
            <v>111</v>
          </cell>
          <cell r="L239" t="str">
            <v>Ee/Sp</v>
          </cell>
          <cell r="M239">
            <v>17803</v>
          </cell>
        </row>
        <row r="240">
          <cell r="A240">
            <v>0</v>
          </cell>
          <cell r="B240" t="str">
            <v>AW PPO Active</v>
          </cell>
          <cell r="C240" t="str">
            <v>000000130</v>
          </cell>
          <cell r="D240" t="str">
            <v>MORRISON LEAH T</v>
          </cell>
          <cell r="E240" t="str">
            <v>409371861</v>
          </cell>
          <cell r="F240">
            <v>1</v>
          </cell>
          <cell r="G240" t="str">
            <v>PPO Union</v>
          </cell>
          <cell r="H240" t="str">
            <v>U</v>
          </cell>
          <cell r="I240">
            <v>2</v>
          </cell>
          <cell r="J240">
            <v>37937</v>
          </cell>
          <cell r="K240">
            <v>111</v>
          </cell>
          <cell r="L240" t="str">
            <v>Ee/Sp</v>
          </cell>
          <cell r="M240">
            <v>25447</v>
          </cell>
        </row>
        <row r="241">
          <cell r="A241">
            <v>0</v>
          </cell>
          <cell r="B241" t="str">
            <v>AW PPO Active</v>
          </cell>
          <cell r="C241" t="str">
            <v>000000130</v>
          </cell>
          <cell r="D241" t="str">
            <v>MOSES MICHAEL S</v>
          </cell>
          <cell r="E241" t="str">
            <v>412902010</v>
          </cell>
          <cell r="F241">
            <v>1</v>
          </cell>
          <cell r="G241" t="str">
            <v>PPO Union</v>
          </cell>
          <cell r="H241" t="str">
            <v>U</v>
          </cell>
          <cell r="I241">
            <v>2</v>
          </cell>
          <cell r="J241">
            <v>37778</v>
          </cell>
          <cell r="K241">
            <v>111</v>
          </cell>
          <cell r="L241" t="str">
            <v>Ee/Sp</v>
          </cell>
          <cell r="M241">
            <v>20004</v>
          </cell>
        </row>
        <row r="242">
          <cell r="A242">
            <v>0</v>
          </cell>
          <cell r="B242" t="str">
            <v>AW PPO Active</v>
          </cell>
          <cell r="C242" t="str">
            <v>000000130</v>
          </cell>
          <cell r="D242" t="str">
            <v>NORWOOD R  GARY</v>
          </cell>
          <cell r="E242" t="str">
            <v>252194802</v>
          </cell>
          <cell r="F242">
            <v>2</v>
          </cell>
          <cell r="G242" t="str">
            <v>PPO Non-Union</v>
          </cell>
          <cell r="H242" t="str">
            <v>N</v>
          </cell>
          <cell r="I242">
            <v>3</v>
          </cell>
          <cell r="J242">
            <v>38139</v>
          </cell>
          <cell r="K242">
            <v>127</v>
          </cell>
          <cell r="L242" t="str">
            <v>Family</v>
          </cell>
          <cell r="M242">
            <v>20950</v>
          </cell>
        </row>
        <row r="243">
          <cell r="A243">
            <v>0</v>
          </cell>
          <cell r="B243" t="str">
            <v>AW PPO Active</v>
          </cell>
          <cell r="C243" t="str">
            <v>000000130</v>
          </cell>
          <cell r="D243" t="str">
            <v>O DONNELL WILLIAM T</v>
          </cell>
          <cell r="E243" t="str">
            <v>413372368</v>
          </cell>
          <cell r="F243">
            <v>1</v>
          </cell>
          <cell r="G243" t="str">
            <v>PPO Union</v>
          </cell>
          <cell r="H243" t="str">
            <v>U</v>
          </cell>
          <cell r="I243">
            <v>3</v>
          </cell>
          <cell r="J243">
            <v>38134</v>
          </cell>
          <cell r="K243">
            <v>127</v>
          </cell>
          <cell r="L243" t="str">
            <v>Family</v>
          </cell>
          <cell r="M243">
            <v>24410</v>
          </cell>
        </row>
        <row r="244">
          <cell r="A244">
            <v>0</v>
          </cell>
          <cell r="B244" t="str">
            <v>AW PPO Active</v>
          </cell>
          <cell r="C244" t="str">
            <v>000000130</v>
          </cell>
          <cell r="D244" t="str">
            <v>ODMANN GARY S</v>
          </cell>
          <cell r="E244" t="str">
            <v>412827245</v>
          </cell>
          <cell r="F244">
            <v>1</v>
          </cell>
          <cell r="G244" t="str">
            <v>PPO Union</v>
          </cell>
          <cell r="H244" t="str">
            <v>U</v>
          </cell>
          <cell r="I244">
            <v>2</v>
          </cell>
          <cell r="J244">
            <v>37622</v>
          </cell>
          <cell r="K244">
            <v>111</v>
          </cell>
          <cell r="L244" t="str">
            <v>Ee/Sp</v>
          </cell>
          <cell r="M244">
            <v>17734</v>
          </cell>
        </row>
        <row r="245">
          <cell r="A245">
            <v>0</v>
          </cell>
          <cell r="B245" t="str">
            <v>AW PPO Active</v>
          </cell>
          <cell r="C245" t="str">
            <v>000000130</v>
          </cell>
          <cell r="D245" t="str">
            <v>PITMAN BENJAMIN J</v>
          </cell>
          <cell r="E245" t="str">
            <v>414988432</v>
          </cell>
          <cell r="F245">
            <v>1</v>
          </cell>
          <cell r="G245" t="str">
            <v>PPO Union</v>
          </cell>
          <cell r="H245" t="str">
            <v>U</v>
          </cell>
          <cell r="I245">
            <v>3</v>
          </cell>
          <cell r="J245">
            <v>38249</v>
          </cell>
          <cell r="K245">
            <v>127</v>
          </cell>
          <cell r="L245" t="str">
            <v>Family</v>
          </cell>
          <cell r="M245">
            <v>20001</v>
          </cell>
        </row>
        <row r="246">
          <cell r="A246">
            <v>0</v>
          </cell>
          <cell r="B246" t="str">
            <v>AW PPO Active</v>
          </cell>
          <cell r="C246" t="str">
            <v>000000130</v>
          </cell>
          <cell r="D246" t="str">
            <v>PORTWOOD TRAVIS E</v>
          </cell>
          <cell r="E246" t="str">
            <v>254821853</v>
          </cell>
          <cell r="F246">
            <v>1</v>
          </cell>
          <cell r="G246" t="str">
            <v>PPO Union</v>
          </cell>
          <cell r="H246" t="str">
            <v>U</v>
          </cell>
          <cell r="I246">
            <v>2</v>
          </cell>
          <cell r="J246">
            <v>37622</v>
          </cell>
          <cell r="K246">
            <v>111</v>
          </cell>
          <cell r="L246" t="str">
            <v>Ee/Sp</v>
          </cell>
          <cell r="M246">
            <v>18189</v>
          </cell>
        </row>
        <row r="247">
          <cell r="A247">
            <v>0</v>
          </cell>
          <cell r="B247" t="str">
            <v>AW PPO Active</v>
          </cell>
          <cell r="C247" t="str">
            <v>000000130</v>
          </cell>
          <cell r="D247" t="str">
            <v>ROBINSON C  GREG</v>
          </cell>
          <cell r="E247" t="str">
            <v>411048228</v>
          </cell>
          <cell r="F247">
            <v>1</v>
          </cell>
          <cell r="G247" t="str">
            <v>PPO Union</v>
          </cell>
          <cell r="H247" t="str">
            <v>U</v>
          </cell>
          <cell r="I247">
            <v>1</v>
          </cell>
          <cell r="J247">
            <v>37622</v>
          </cell>
          <cell r="K247">
            <v>101</v>
          </cell>
          <cell r="L247" t="str">
            <v>Single</v>
          </cell>
          <cell r="M247">
            <v>21382</v>
          </cell>
        </row>
        <row r="248">
          <cell r="A248">
            <v>0</v>
          </cell>
          <cell r="B248" t="str">
            <v>AW PPO Active</v>
          </cell>
          <cell r="C248" t="str">
            <v>000000130</v>
          </cell>
          <cell r="D248" t="str">
            <v>RUSSELL LINDA H</v>
          </cell>
          <cell r="E248" t="str">
            <v>414988036</v>
          </cell>
          <cell r="F248">
            <v>1</v>
          </cell>
          <cell r="G248" t="str">
            <v>PPO Union</v>
          </cell>
          <cell r="H248" t="str">
            <v>U</v>
          </cell>
          <cell r="I248">
            <v>2</v>
          </cell>
          <cell r="J248">
            <v>38235</v>
          </cell>
          <cell r="K248">
            <v>111</v>
          </cell>
          <cell r="L248" t="str">
            <v>Ee/Sp</v>
          </cell>
          <cell r="M248">
            <v>20124</v>
          </cell>
        </row>
        <row r="249">
          <cell r="A249">
            <v>0</v>
          </cell>
          <cell r="B249" t="str">
            <v>AW PPO Active</v>
          </cell>
          <cell r="C249" t="str">
            <v>000000130</v>
          </cell>
          <cell r="D249" t="str">
            <v>SATTERFIELD L  DONETTE</v>
          </cell>
          <cell r="E249" t="str">
            <v>413062539</v>
          </cell>
          <cell r="F249">
            <v>1</v>
          </cell>
          <cell r="G249" t="str">
            <v>PPO Union</v>
          </cell>
          <cell r="H249" t="str">
            <v>U</v>
          </cell>
          <cell r="I249">
            <v>4</v>
          </cell>
          <cell r="J249">
            <v>37622</v>
          </cell>
          <cell r="K249">
            <v>127</v>
          </cell>
          <cell r="L249" t="str">
            <v>Family</v>
          </cell>
          <cell r="M249">
            <v>22582</v>
          </cell>
        </row>
        <row r="250">
          <cell r="A250">
            <v>0</v>
          </cell>
          <cell r="B250" t="str">
            <v>AW PPO Active</v>
          </cell>
          <cell r="C250" t="str">
            <v>000000130</v>
          </cell>
          <cell r="D250" t="str">
            <v>SCEALF VIRGINIA B</v>
          </cell>
          <cell r="E250" t="str">
            <v>409900427</v>
          </cell>
          <cell r="F250">
            <v>2</v>
          </cell>
          <cell r="G250" t="str">
            <v>PPO Non-Union</v>
          </cell>
          <cell r="H250" t="str">
            <v>N</v>
          </cell>
          <cell r="I250">
            <v>4</v>
          </cell>
          <cell r="J250">
            <v>37622</v>
          </cell>
          <cell r="K250">
            <v>127</v>
          </cell>
          <cell r="L250" t="str">
            <v>Family</v>
          </cell>
          <cell r="M250">
            <v>18733</v>
          </cell>
        </row>
        <row r="251">
          <cell r="A251">
            <v>0</v>
          </cell>
          <cell r="B251" t="str">
            <v>AW PPO Active</v>
          </cell>
          <cell r="C251" t="str">
            <v>000000130</v>
          </cell>
          <cell r="D251" t="str">
            <v>SCRUGGS ARTHUR L</v>
          </cell>
          <cell r="E251" t="str">
            <v>412028601</v>
          </cell>
          <cell r="F251">
            <v>1</v>
          </cell>
          <cell r="G251" t="str">
            <v>PPO Union</v>
          </cell>
          <cell r="H251" t="str">
            <v>U</v>
          </cell>
          <cell r="I251">
            <v>2</v>
          </cell>
          <cell r="J251">
            <v>38108</v>
          </cell>
          <cell r="K251">
            <v>119</v>
          </cell>
          <cell r="L251" t="str">
            <v>Ee/Ch</v>
          </cell>
          <cell r="M251">
            <v>21616</v>
          </cell>
        </row>
        <row r="252">
          <cell r="A252">
            <v>0</v>
          </cell>
          <cell r="B252" t="str">
            <v>AW PPO Active</v>
          </cell>
          <cell r="C252" t="str">
            <v>000000130</v>
          </cell>
          <cell r="D252" t="str">
            <v>SEEBECK JURGEN JR D</v>
          </cell>
          <cell r="E252" t="str">
            <v>415557745</v>
          </cell>
          <cell r="F252">
            <v>1</v>
          </cell>
          <cell r="G252" t="str">
            <v>PPO Union</v>
          </cell>
          <cell r="H252" t="str">
            <v>U</v>
          </cell>
          <cell r="I252">
            <v>1</v>
          </cell>
          <cell r="J252">
            <v>37681</v>
          </cell>
          <cell r="K252">
            <v>101</v>
          </cell>
          <cell r="L252" t="str">
            <v>Single</v>
          </cell>
          <cell r="M252">
            <v>28382</v>
          </cell>
        </row>
        <row r="253">
          <cell r="A253">
            <v>0</v>
          </cell>
          <cell r="B253" t="str">
            <v>AW PPO Active</v>
          </cell>
          <cell r="C253" t="str">
            <v>000000130</v>
          </cell>
          <cell r="D253" t="str">
            <v>SHADRICK MARK H</v>
          </cell>
          <cell r="E253" t="str">
            <v>408413512</v>
          </cell>
          <cell r="F253">
            <v>2</v>
          </cell>
          <cell r="G253" t="str">
            <v>PPO Non-Union</v>
          </cell>
          <cell r="H253" t="str">
            <v>N</v>
          </cell>
          <cell r="I253">
            <v>4</v>
          </cell>
          <cell r="J253">
            <v>38299</v>
          </cell>
          <cell r="K253">
            <v>127</v>
          </cell>
          <cell r="L253" t="str">
            <v>Family</v>
          </cell>
          <cell r="M253">
            <v>24110</v>
          </cell>
        </row>
        <row r="254">
          <cell r="A254">
            <v>0</v>
          </cell>
          <cell r="B254" t="str">
            <v>AW PPO Active</v>
          </cell>
          <cell r="C254" t="str">
            <v>000000130</v>
          </cell>
          <cell r="D254" t="str">
            <v>SKILES RICK J</v>
          </cell>
          <cell r="E254" t="str">
            <v>412085734</v>
          </cell>
          <cell r="F254">
            <v>1</v>
          </cell>
          <cell r="G254" t="str">
            <v>PPO Union</v>
          </cell>
          <cell r="H254" t="str">
            <v>U</v>
          </cell>
          <cell r="I254">
            <v>2</v>
          </cell>
          <cell r="J254">
            <v>37622</v>
          </cell>
          <cell r="K254">
            <v>111</v>
          </cell>
          <cell r="L254" t="str">
            <v>Ee/Sp</v>
          </cell>
          <cell r="M254">
            <v>20255</v>
          </cell>
        </row>
        <row r="255">
          <cell r="A255">
            <v>0</v>
          </cell>
          <cell r="B255" t="str">
            <v>AW PPO Active</v>
          </cell>
          <cell r="C255" t="str">
            <v>000000130</v>
          </cell>
          <cell r="D255" t="str">
            <v>SPRINGS JAMES P</v>
          </cell>
          <cell r="E255" t="str">
            <v>413728017</v>
          </cell>
          <cell r="F255">
            <v>1</v>
          </cell>
          <cell r="G255" t="str">
            <v>PPO Union</v>
          </cell>
          <cell r="H255" t="str">
            <v>U</v>
          </cell>
          <cell r="I255">
            <v>2</v>
          </cell>
          <cell r="J255">
            <v>37622</v>
          </cell>
          <cell r="K255">
            <v>111</v>
          </cell>
          <cell r="L255" t="str">
            <v>Ee/Sp</v>
          </cell>
          <cell r="M255">
            <v>17514</v>
          </cell>
        </row>
        <row r="256">
          <cell r="A256">
            <v>0</v>
          </cell>
          <cell r="B256" t="str">
            <v>AW PPO Active</v>
          </cell>
          <cell r="C256" t="str">
            <v>000000130</v>
          </cell>
          <cell r="D256" t="str">
            <v>STANLEY RALPH J</v>
          </cell>
          <cell r="E256" t="str">
            <v>414272052</v>
          </cell>
          <cell r="F256">
            <v>1</v>
          </cell>
          <cell r="G256" t="str">
            <v>PPO Union</v>
          </cell>
          <cell r="H256" t="str">
            <v>U</v>
          </cell>
          <cell r="I256">
            <v>1</v>
          </cell>
          <cell r="J256">
            <v>37622</v>
          </cell>
          <cell r="K256">
            <v>101</v>
          </cell>
          <cell r="L256" t="str">
            <v>Single</v>
          </cell>
          <cell r="M256">
            <v>22414</v>
          </cell>
        </row>
        <row r="257">
          <cell r="A257">
            <v>0</v>
          </cell>
          <cell r="B257" t="str">
            <v>AW PPO Active</v>
          </cell>
          <cell r="C257" t="str">
            <v>000000130</v>
          </cell>
          <cell r="D257" t="str">
            <v>STEED CYNTHIA A</v>
          </cell>
          <cell r="E257" t="str">
            <v>412029282</v>
          </cell>
          <cell r="F257">
            <v>1</v>
          </cell>
          <cell r="G257" t="str">
            <v>PPO Union</v>
          </cell>
          <cell r="H257" t="str">
            <v>U</v>
          </cell>
          <cell r="I257">
            <v>4</v>
          </cell>
          <cell r="J257">
            <v>37622</v>
          </cell>
          <cell r="K257">
            <v>127</v>
          </cell>
          <cell r="L257" t="str">
            <v>Family</v>
          </cell>
          <cell r="M257">
            <v>22070</v>
          </cell>
        </row>
        <row r="258">
          <cell r="A258">
            <v>0</v>
          </cell>
          <cell r="B258" t="str">
            <v>AW PPO Active</v>
          </cell>
          <cell r="C258" t="str">
            <v>000000130</v>
          </cell>
          <cell r="D258" t="str">
            <v>STEPHENS RICKY E</v>
          </cell>
          <cell r="E258" t="str">
            <v>409022884</v>
          </cell>
          <cell r="F258">
            <v>1</v>
          </cell>
          <cell r="G258" t="str">
            <v>PPO Union</v>
          </cell>
          <cell r="H258" t="str">
            <v>U</v>
          </cell>
          <cell r="I258">
            <v>4</v>
          </cell>
          <cell r="J258">
            <v>37622</v>
          </cell>
          <cell r="K258">
            <v>127</v>
          </cell>
          <cell r="L258" t="str">
            <v>Family</v>
          </cell>
          <cell r="M258">
            <v>20340</v>
          </cell>
        </row>
        <row r="259">
          <cell r="A259">
            <v>0</v>
          </cell>
          <cell r="B259" t="str">
            <v>AW PPO Active</v>
          </cell>
          <cell r="C259" t="str">
            <v>000000130</v>
          </cell>
          <cell r="D259" t="str">
            <v>TAYLOR MORRIS</v>
          </cell>
          <cell r="E259" t="str">
            <v>414927506</v>
          </cell>
          <cell r="F259">
            <v>1</v>
          </cell>
          <cell r="G259" t="str">
            <v>PPO Union</v>
          </cell>
          <cell r="H259" t="str">
            <v>U</v>
          </cell>
          <cell r="I259">
            <v>2</v>
          </cell>
          <cell r="J259">
            <v>37622</v>
          </cell>
          <cell r="K259">
            <v>111</v>
          </cell>
          <cell r="L259" t="str">
            <v>Ee/Sp</v>
          </cell>
          <cell r="M259">
            <v>19321</v>
          </cell>
        </row>
        <row r="260">
          <cell r="A260">
            <v>0</v>
          </cell>
          <cell r="B260" t="str">
            <v>AW PPO Active</v>
          </cell>
          <cell r="C260" t="str">
            <v>000000130</v>
          </cell>
          <cell r="D260" t="str">
            <v>TAYLOR RANDAL D</v>
          </cell>
          <cell r="E260" t="str">
            <v>412900283</v>
          </cell>
          <cell r="F260">
            <v>2</v>
          </cell>
          <cell r="G260" t="str">
            <v>PPO Non-Union</v>
          </cell>
          <cell r="H260" t="str">
            <v>N</v>
          </cell>
          <cell r="I260">
            <v>5</v>
          </cell>
          <cell r="J260">
            <v>37622</v>
          </cell>
          <cell r="K260">
            <v>127</v>
          </cell>
          <cell r="L260" t="str">
            <v>Family</v>
          </cell>
          <cell r="M260">
            <v>19641</v>
          </cell>
        </row>
        <row r="261">
          <cell r="A261">
            <v>0</v>
          </cell>
          <cell r="B261" t="str">
            <v>AW PPO Active</v>
          </cell>
          <cell r="C261" t="str">
            <v>000000130</v>
          </cell>
          <cell r="D261" t="str">
            <v>THOMPSON JR CARVEY L</v>
          </cell>
          <cell r="E261" t="str">
            <v>259682503</v>
          </cell>
          <cell r="F261">
            <v>1</v>
          </cell>
          <cell r="G261" t="str">
            <v>PPO Union</v>
          </cell>
          <cell r="H261" t="str">
            <v>U</v>
          </cell>
          <cell r="I261">
            <v>1</v>
          </cell>
          <cell r="J261">
            <v>37622</v>
          </cell>
          <cell r="K261">
            <v>101</v>
          </cell>
          <cell r="L261" t="str">
            <v>Single</v>
          </cell>
          <cell r="M261">
            <v>16244</v>
          </cell>
        </row>
        <row r="262">
          <cell r="A262">
            <v>0</v>
          </cell>
          <cell r="B262" t="str">
            <v>AW PPO Active</v>
          </cell>
          <cell r="C262" t="str">
            <v>000000130</v>
          </cell>
          <cell r="D262" t="str">
            <v>TUCKER SHIRLEY A</v>
          </cell>
          <cell r="E262" t="str">
            <v>253701794</v>
          </cell>
          <cell r="F262">
            <v>1</v>
          </cell>
          <cell r="G262" t="str">
            <v>PPO Union</v>
          </cell>
          <cell r="H262" t="str">
            <v>U</v>
          </cell>
          <cell r="I262">
            <v>1</v>
          </cell>
          <cell r="J262">
            <v>37622</v>
          </cell>
          <cell r="K262">
            <v>102</v>
          </cell>
          <cell r="L262" t="str">
            <v>Single</v>
          </cell>
          <cell r="M262">
            <v>16722</v>
          </cell>
        </row>
        <row r="263">
          <cell r="A263">
            <v>0</v>
          </cell>
          <cell r="B263" t="str">
            <v>AW PPO Active</v>
          </cell>
          <cell r="C263" t="str">
            <v>000000130</v>
          </cell>
          <cell r="D263" t="str">
            <v>TURLEY D  MARK</v>
          </cell>
          <cell r="E263" t="str">
            <v>412941720</v>
          </cell>
          <cell r="F263">
            <v>2</v>
          </cell>
          <cell r="G263" t="str">
            <v>PPO Non-Union</v>
          </cell>
          <cell r="H263" t="str">
            <v>N</v>
          </cell>
          <cell r="I263">
            <v>4</v>
          </cell>
          <cell r="J263">
            <v>37622</v>
          </cell>
          <cell r="K263">
            <v>127</v>
          </cell>
          <cell r="L263" t="str">
            <v>Family</v>
          </cell>
          <cell r="M263">
            <v>19869</v>
          </cell>
        </row>
        <row r="264">
          <cell r="A264">
            <v>0</v>
          </cell>
          <cell r="B264" t="str">
            <v>AW PPO Active</v>
          </cell>
          <cell r="C264" t="str">
            <v>000000130</v>
          </cell>
          <cell r="D264" t="str">
            <v>UPSHAW BARBARA J</v>
          </cell>
          <cell r="E264" t="str">
            <v>408867164</v>
          </cell>
          <cell r="F264">
            <v>1</v>
          </cell>
          <cell r="G264" t="str">
            <v>PPO Union</v>
          </cell>
          <cell r="H264" t="str">
            <v>U</v>
          </cell>
          <cell r="I264">
            <v>3</v>
          </cell>
          <cell r="J264">
            <v>37622</v>
          </cell>
          <cell r="K264">
            <v>127</v>
          </cell>
          <cell r="L264" t="str">
            <v>Family</v>
          </cell>
          <cell r="M264">
            <v>18632</v>
          </cell>
        </row>
        <row r="265">
          <cell r="A265">
            <v>0</v>
          </cell>
          <cell r="B265" t="str">
            <v>AW PPO Active</v>
          </cell>
          <cell r="C265" t="str">
            <v>000000130</v>
          </cell>
          <cell r="D265" t="str">
            <v>VAUGHN DIANNA L</v>
          </cell>
          <cell r="E265" t="str">
            <v>412900114</v>
          </cell>
          <cell r="F265">
            <v>1</v>
          </cell>
          <cell r="G265" t="str">
            <v>PPO Union</v>
          </cell>
          <cell r="H265" t="str">
            <v>U</v>
          </cell>
          <cell r="I265">
            <v>2</v>
          </cell>
          <cell r="J265">
            <v>38108</v>
          </cell>
          <cell r="K265">
            <v>111</v>
          </cell>
          <cell r="L265" t="str">
            <v>Ee/Sp</v>
          </cell>
          <cell r="M265">
            <v>19711</v>
          </cell>
        </row>
        <row r="266">
          <cell r="A266">
            <v>0</v>
          </cell>
          <cell r="B266" t="str">
            <v>AW PPO Active</v>
          </cell>
          <cell r="C266" t="str">
            <v>000000130</v>
          </cell>
          <cell r="D266" t="str">
            <v>VAUGHN FREDDIE B</v>
          </cell>
          <cell r="E266" t="str">
            <v>255823185</v>
          </cell>
          <cell r="F266">
            <v>1</v>
          </cell>
          <cell r="G266" t="str">
            <v>PPO Union</v>
          </cell>
          <cell r="H266" t="str">
            <v>U</v>
          </cell>
          <cell r="I266">
            <v>1</v>
          </cell>
          <cell r="J266">
            <v>37622</v>
          </cell>
          <cell r="K266">
            <v>101</v>
          </cell>
          <cell r="L266" t="str">
            <v>Single</v>
          </cell>
          <cell r="M266">
            <v>18459</v>
          </cell>
        </row>
        <row r="267">
          <cell r="A267">
            <v>0</v>
          </cell>
          <cell r="B267" t="str">
            <v>AW PPO Active</v>
          </cell>
          <cell r="C267" t="str">
            <v>000000130</v>
          </cell>
          <cell r="D267" t="str">
            <v>WALDEN HERMAN F</v>
          </cell>
          <cell r="E267" t="str">
            <v>260866247</v>
          </cell>
          <cell r="F267">
            <v>1</v>
          </cell>
          <cell r="G267" t="str">
            <v>PPO Union</v>
          </cell>
          <cell r="H267" t="str">
            <v>U</v>
          </cell>
          <cell r="I267">
            <v>2</v>
          </cell>
          <cell r="J267">
            <v>38172</v>
          </cell>
          <cell r="K267">
            <v>111</v>
          </cell>
          <cell r="L267" t="str">
            <v>Ee/Sp</v>
          </cell>
          <cell r="M267">
            <v>19312</v>
          </cell>
        </row>
        <row r="268">
          <cell r="A268">
            <v>0</v>
          </cell>
          <cell r="B268" t="str">
            <v>AW PPO Active</v>
          </cell>
          <cell r="C268" t="str">
            <v>000000130</v>
          </cell>
          <cell r="D268" t="str">
            <v>WALKER MELVIN B</v>
          </cell>
          <cell r="E268" t="str">
            <v>412294583</v>
          </cell>
          <cell r="F268">
            <v>1</v>
          </cell>
          <cell r="G268" t="str">
            <v>PPO Union</v>
          </cell>
          <cell r="H268" t="str">
            <v>U</v>
          </cell>
          <cell r="I268">
            <v>4</v>
          </cell>
          <cell r="J268">
            <v>37622</v>
          </cell>
          <cell r="K268">
            <v>127</v>
          </cell>
          <cell r="L268" t="str">
            <v>Family</v>
          </cell>
          <cell r="M268">
            <v>22994</v>
          </cell>
        </row>
        <row r="269">
          <cell r="A269">
            <v>0</v>
          </cell>
          <cell r="B269" t="str">
            <v>AW PPO Active</v>
          </cell>
          <cell r="C269" t="str">
            <v>000000130</v>
          </cell>
          <cell r="D269" t="str">
            <v>WEATHERS EDWARD E</v>
          </cell>
          <cell r="E269" t="str">
            <v>408829984</v>
          </cell>
          <cell r="F269">
            <v>1</v>
          </cell>
          <cell r="G269" t="str">
            <v>PPO Union</v>
          </cell>
          <cell r="H269" t="str">
            <v>U</v>
          </cell>
          <cell r="I269">
            <v>2</v>
          </cell>
          <cell r="J269">
            <v>37622</v>
          </cell>
          <cell r="K269">
            <v>111</v>
          </cell>
          <cell r="L269" t="str">
            <v>Ee/Sp</v>
          </cell>
          <cell r="M269">
            <v>17574</v>
          </cell>
        </row>
        <row r="270">
          <cell r="A270">
            <v>0</v>
          </cell>
          <cell r="B270" t="str">
            <v>AW PPO Active</v>
          </cell>
          <cell r="C270" t="str">
            <v>000000130</v>
          </cell>
          <cell r="D270" t="str">
            <v>WILLIAMS FAYE J</v>
          </cell>
          <cell r="E270" t="str">
            <v>414986950</v>
          </cell>
          <cell r="F270">
            <v>1</v>
          </cell>
          <cell r="G270" t="str">
            <v>PPO Union</v>
          </cell>
          <cell r="H270" t="str">
            <v>U</v>
          </cell>
          <cell r="I270">
            <v>4</v>
          </cell>
          <cell r="J270">
            <v>37622</v>
          </cell>
          <cell r="K270">
            <v>127</v>
          </cell>
          <cell r="L270" t="str">
            <v>Family</v>
          </cell>
          <cell r="M270">
            <v>21144</v>
          </cell>
        </row>
        <row r="271">
          <cell r="A271">
            <v>0</v>
          </cell>
          <cell r="B271" t="str">
            <v>AW PPO Active</v>
          </cell>
          <cell r="C271" t="str">
            <v>000000130</v>
          </cell>
          <cell r="D271" t="str">
            <v>WILSON JR V  KEITH</v>
          </cell>
          <cell r="E271" t="str">
            <v>415901075</v>
          </cell>
          <cell r="F271">
            <v>1</v>
          </cell>
          <cell r="G271" t="str">
            <v>PPO Union</v>
          </cell>
          <cell r="H271" t="str">
            <v>U</v>
          </cell>
          <cell r="I271">
            <v>2</v>
          </cell>
          <cell r="J271">
            <v>38272</v>
          </cell>
          <cell r="K271">
            <v>111</v>
          </cell>
          <cell r="L271" t="str">
            <v>Ee/Sp</v>
          </cell>
          <cell r="M271">
            <v>19301</v>
          </cell>
        </row>
        <row r="272">
          <cell r="A272">
            <v>0</v>
          </cell>
          <cell r="B272" t="str">
            <v>AW PPO Active</v>
          </cell>
          <cell r="C272" t="str">
            <v>000000130</v>
          </cell>
          <cell r="D272" t="str">
            <v>WORRELL DAVID T</v>
          </cell>
          <cell r="E272" t="str">
            <v>422601382</v>
          </cell>
          <cell r="F272">
            <v>1</v>
          </cell>
          <cell r="G272" t="str">
            <v>PPO Union</v>
          </cell>
          <cell r="H272" t="str">
            <v>U</v>
          </cell>
          <cell r="I272">
            <v>1</v>
          </cell>
          <cell r="J272">
            <v>37622</v>
          </cell>
          <cell r="K272">
            <v>101</v>
          </cell>
          <cell r="L272" t="str">
            <v>Single</v>
          </cell>
          <cell r="M272">
            <v>16773</v>
          </cell>
        </row>
        <row r="273">
          <cell r="A273">
            <v>0</v>
          </cell>
          <cell r="B273" t="str">
            <v>AW PPO Active</v>
          </cell>
          <cell r="C273" t="str">
            <v>000000130</v>
          </cell>
          <cell r="D273" t="str">
            <v>WORTHAM DEBORAH S</v>
          </cell>
          <cell r="E273" t="str">
            <v>408889290</v>
          </cell>
          <cell r="F273">
            <v>1</v>
          </cell>
          <cell r="G273" t="str">
            <v>PPO Union</v>
          </cell>
          <cell r="H273" t="str">
            <v>U</v>
          </cell>
          <cell r="I273">
            <v>2</v>
          </cell>
          <cell r="J273">
            <v>38108</v>
          </cell>
          <cell r="K273">
            <v>119</v>
          </cell>
          <cell r="L273" t="str">
            <v>Ee/Ch</v>
          </cell>
          <cell r="M273">
            <v>18752</v>
          </cell>
        </row>
        <row r="274">
          <cell r="A274">
            <v>0</v>
          </cell>
          <cell r="B274" t="str">
            <v>AW PPO Active</v>
          </cell>
          <cell r="C274" t="str">
            <v>000000130</v>
          </cell>
          <cell r="D274" t="str">
            <v>ZINNANTI MARK J</v>
          </cell>
          <cell r="E274" t="str">
            <v>084504895</v>
          </cell>
          <cell r="F274">
            <v>2</v>
          </cell>
          <cell r="G274" t="str">
            <v>PPO Non-Union</v>
          </cell>
          <cell r="H274" t="str">
            <v>N</v>
          </cell>
          <cell r="I274">
            <v>4</v>
          </cell>
          <cell r="J274">
            <v>37622</v>
          </cell>
          <cell r="K274">
            <v>127</v>
          </cell>
          <cell r="L274" t="str">
            <v>Family</v>
          </cell>
          <cell r="M274">
            <v>22229</v>
          </cell>
        </row>
        <row r="275">
          <cell r="A275">
            <v>0</v>
          </cell>
          <cell r="B275" t="str">
            <v>AW PPO Active</v>
          </cell>
          <cell r="C275" t="str">
            <v>000000233</v>
          </cell>
          <cell r="D275" t="str">
            <v>BATCHELOR ROBERT B</v>
          </cell>
          <cell r="E275" t="str">
            <v>479767513</v>
          </cell>
          <cell r="F275">
            <v>1</v>
          </cell>
          <cell r="G275" t="str">
            <v>PPO Union</v>
          </cell>
          <cell r="H275" t="str">
            <v>U</v>
          </cell>
          <cell r="I275">
            <v>2</v>
          </cell>
          <cell r="J275">
            <v>38244</v>
          </cell>
          <cell r="K275">
            <v>119</v>
          </cell>
          <cell r="L275" t="str">
            <v>Ee/Ch</v>
          </cell>
          <cell r="M275">
            <v>20457</v>
          </cell>
        </row>
        <row r="276">
          <cell r="A276">
            <v>0</v>
          </cell>
          <cell r="B276" t="str">
            <v>AW PPO Active</v>
          </cell>
          <cell r="C276" t="str">
            <v>000000233</v>
          </cell>
          <cell r="D276" t="str">
            <v>BILLINGSLY EDWARD R</v>
          </cell>
          <cell r="E276" t="str">
            <v>512587449</v>
          </cell>
          <cell r="F276">
            <v>1</v>
          </cell>
          <cell r="G276" t="str">
            <v>PPO Union</v>
          </cell>
          <cell r="H276" t="str">
            <v>U</v>
          </cell>
          <cell r="I276">
            <v>3</v>
          </cell>
          <cell r="J276">
            <v>37622</v>
          </cell>
          <cell r="K276">
            <v>127</v>
          </cell>
          <cell r="L276" t="str">
            <v>Family</v>
          </cell>
          <cell r="M276">
            <v>19185</v>
          </cell>
        </row>
        <row r="277">
          <cell r="A277">
            <v>0</v>
          </cell>
          <cell r="B277" t="str">
            <v>AW PPO Active</v>
          </cell>
          <cell r="C277" t="str">
            <v>000000233</v>
          </cell>
          <cell r="D277" t="str">
            <v>BURMEISTER DEAN E</v>
          </cell>
          <cell r="E277" t="str">
            <v>479963044</v>
          </cell>
          <cell r="F277">
            <v>1</v>
          </cell>
          <cell r="G277" t="str">
            <v>PPO Union</v>
          </cell>
          <cell r="H277" t="str">
            <v>U</v>
          </cell>
          <cell r="I277">
            <v>4</v>
          </cell>
          <cell r="J277">
            <v>37742</v>
          </cell>
          <cell r="K277">
            <v>127</v>
          </cell>
          <cell r="L277" t="str">
            <v>Family</v>
          </cell>
          <cell r="M277">
            <v>23767</v>
          </cell>
        </row>
        <row r="278">
          <cell r="A278">
            <v>0</v>
          </cell>
          <cell r="B278" t="str">
            <v>AW PPO Active</v>
          </cell>
          <cell r="C278" t="str">
            <v>000000233</v>
          </cell>
          <cell r="D278" t="str">
            <v>BUTT PHILLIP J</v>
          </cell>
          <cell r="E278" t="str">
            <v>483827136</v>
          </cell>
          <cell r="F278">
            <v>1</v>
          </cell>
          <cell r="G278" t="str">
            <v>PPO Union</v>
          </cell>
          <cell r="H278" t="str">
            <v>U</v>
          </cell>
          <cell r="I278">
            <v>3</v>
          </cell>
          <cell r="J278">
            <v>38094</v>
          </cell>
          <cell r="K278">
            <v>127</v>
          </cell>
          <cell r="L278" t="str">
            <v>Family</v>
          </cell>
          <cell r="M278">
            <v>21813</v>
          </cell>
        </row>
        <row r="279">
          <cell r="A279">
            <v>0</v>
          </cell>
          <cell r="B279" t="str">
            <v>AW PPO Active</v>
          </cell>
          <cell r="C279" t="str">
            <v>000000233</v>
          </cell>
          <cell r="D279" t="str">
            <v>CAVANAUGH BRENT M</v>
          </cell>
          <cell r="E279" t="str">
            <v>485742830</v>
          </cell>
          <cell r="F279">
            <v>1</v>
          </cell>
          <cell r="G279" t="str">
            <v>PPO Union</v>
          </cell>
          <cell r="H279" t="str">
            <v>U</v>
          </cell>
          <cell r="I279">
            <v>3</v>
          </cell>
          <cell r="J279">
            <v>37622</v>
          </cell>
          <cell r="K279">
            <v>127</v>
          </cell>
          <cell r="L279" t="str">
            <v>Family</v>
          </cell>
          <cell r="M279">
            <v>25069</v>
          </cell>
        </row>
        <row r="280">
          <cell r="A280">
            <v>0</v>
          </cell>
          <cell r="B280" t="str">
            <v>AW PPO Active</v>
          </cell>
          <cell r="C280" t="str">
            <v>000000233</v>
          </cell>
          <cell r="D280" t="str">
            <v>CERVANTES LOUIS O</v>
          </cell>
          <cell r="E280" t="str">
            <v>479768928</v>
          </cell>
          <cell r="F280">
            <v>1</v>
          </cell>
          <cell r="G280" t="str">
            <v>PPO Union</v>
          </cell>
          <cell r="H280" t="str">
            <v>U</v>
          </cell>
          <cell r="I280">
            <v>2</v>
          </cell>
          <cell r="J280">
            <v>37622</v>
          </cell>
          <cell r="K280">
            <v>119</v>
          </cell>
          <cell r="L280" t="str">
            <v>Ee/Ch</v>
          </cell>
          <cell r="M280">
            <v>20633</v>
          </cell>
        </row>
        <row r="281">
          <cell r="A281">
            <v>0</v>
          </cell>
          <cell r="B281" t="str">
            <v>AW PPO Active</v>
          </cell>
          <cell r="C281" t="str">
            <v>000000233</v>
          </cell>
          <cell r="D281" t="str">
            <v>DEAVER MARK</v>
          </cell>
          <cell r="E281" t="str">
            <v>496600500</v>
          </cell>
          <cell r="F281">
            <v>1</v>
          </cell>
          <cell r="G281" t="str">
            <v>PPO Union</v>
          </cell>
          <cell r="H281" t="str">
            <v>U</v>
          </cell>
          <cell r="I281">
            <v>1</v>
          </cell>
          <cell r="J281">
            <v>37622</v>
          </cell>
          <cell r="K281">
            <v>101</v>
          </cell>
          <cell r="L281" t="str">
            <v>Single</v>
          </cell>
          <cell r="M281">
            <v>21595</v>
          </cell>
        </row>
        <row r="282">
          <cell r="A282">
            <v>0</v>
          </cell>
          <cell r="B282" t="str">
            <v>AW PPO Active</v>
          </cell>
          <cell r="C282" t="str">
            <v>000000233</v>
          </cell>
          <cell r="D282" t="str">
            <v>DELAPAZ MONICA</v>
          </cell>
          <cell r="E282" t="str">
            <v>480048351</v>
          </cell>
          <cell r="F282">
            <v>2</v>
          </cell>
          <cell r="G282" t="str">
            <v>PPO Non-Union</v>
          </cell>
          <cell r="H282" t="str">
            <v>N</v>
          </cell>
          <cell r="I282">
            <v>4</v>
          </cell>
          <cell r="J282">
            <v>37742</v>
          </cell>
          <cell r="K282">
            <v>119</v>
          </cell>
          <cell r="L282" t="str">
            <v>Ee/Ch</v>
          </cell>
          <cell r="M282">
            <v>29159</v>
          </cell>
        </row>
        <row r="283">
          <cell r="A283">
            <v>0</v>
          </cell>
          <cell r="B283" t="str">
            <v>AW PPO Active</v>
          </cell>
          <cell r="C283" t="str">
            <v>000000233</v>
          </cell>
          <cell r="D283" t="str">
            <v>DIAZ GUADALUPE</v>
          </cell>
          <cell r="E283" t="str">
            <v>484902502</v>
          </cell>
          <cell r="F283">
            <v>1</v>
          </cell>
          <cell r="G283" t="str">
            <v>PPO Union</v>
          </cell>
          <cell r="H283" t="str">
            <v>U</v>
          </cell>
          <cell r="I283">
            <v>1</v>
          </cell>
          <cell r="J283">
            <v>38078</v>
          </cell>
          <cell r="K283">
            <v>101</v>
          </cell>
          <cell r="L283" t="str">
            <v>Single</v>
          </cell>
          <cell r="M283">
            <v>23166</v>
          </cell>
        </row>
        <row r="284">
          <cell r="A284">
            <v>0</v>
          </cell>
          <cell r="B284" t="str">
            <v>AW PPO Active</v>
          </cell>
          <cell r="C284" t="str">
            <v>000000233</v>
          </cell>
          <cell r="D284" t="str">
            <v>DIXON KEVIN L</v>
          </cell>
          <cell r="E284" t="str">
            <v>482760284</v>
          </cell>
          <cell r="F284">
            <v>1</v>
          </cell>
          <cell r="G284" t="str">
            <v>PPO Union</v>
          </cell>
          <cell r="H284" t="str">
            <v>U</v>
          </cell>
          <cell r="I284">
            <v>2</v>
          </cell>
          <cell r="J284">
            <v>37987</v>
          </cell>
          <cell r="K284">
            <v>119</v>
          </cell>
          <cell r="L284" t="str">
            <v>Ee/Ch</v>
          </cell>
          <cell r="M284">
            <v>21143</v>
          </cell>
        </row>
        <row r="285">
          <cell r="A285">
            <v>0</v>
          </cell>
          <cell r="B285" t="str">
            <v>AW PPO Active</v>
          </cell>
          <cell r="C285" t="str">
            <v>000000233</v>
          </cell>
          <cell r="D285" t="str">
            <v>DOHRMANN CHAD E</v>
          </cell>
          <cell r="E285" t="str">
            <v>482984002</v>
          </cell>
          <cell r="F285">
            <v>1</v>
          </cell>
          <cell r="G285" t="str">
            <v>PPO Union</v>
          </cell>
          <cell r="H285" t="str">
            <v>U</v>
          </cell>
          <cell r="I285">
            <v>4</v>
          </cell>
          <cell r="J285">
            <v>37773</v>
          </cell>
          <cell r="K285">
            <v>127</v>
          </cell>
          <cell r="L285" t="str">
            <v>Family</v>
          </cell>
          <cell r="M285">
            <v>26662</v>
          </cell>
        </row>
        <row r="286">
          <cell r="A286">
            <v>0</v>
          </cell>
          <cell r="B286" t="str">
            <v>AW PPO Active</v>
          </cell>
          <cell r="C286" t="str">
            <v>000000233</v>
          </cell>
          <cell r="D286" t="str">
            <v>DOHRMANN RONALD E</v>
          </cell>
          <cell r="E286" t="str">
            <v>478585842</v>
          </cell>
          <cell r="F286">
            <v>2</v>
          </cell>
          <cell r="G286" t="str">
            <v>PPO Non-Union</v>
          </cell>
          <cell r="H286" t="str">
            <v>N</v>
          </cell>
          <cell r="I286">
            <v>2</v>
          </cell>
          <cell r="J286">
            <v>37622</v>
          </cell>
          <cell r="K286">
            <v>111</v>
          </cell>
          <cell r="L286" t="str">
            <v>Ee/Sp</v>
          </cell>
          <cell r="M286">
            <v>17493</v>
          </cell>
        </row>
        <row r="287">
          <cell r="A287">
            <v>0</v>
          </cell>
          <cell r="B287" t="str">
            <v>AW PPO Active</v>
          </cell>
          <cell r="C287" t="str">
            <v>000000233</v>
          </cell>
          <cell r="D287" t="str">
            <v>DUBOIS JULIE S</v>
          </cell>
          <cell r="E287" t="str">
            <v>482788292</v>
          </cell>
          <cell r="F287">
            <v>2</v>
          </cell>
          <cell r="G287" t="str">
            <v>PPO Non-Union</v>
          </cell>
          <cell r="H287" t="str">
            <v>N</v>
          </cell>
          <cell r="I287">
            <v>1</v>
          </cell>
          <cell r="J287">
            <v>37622</v>
          </cell>
          <cell r="K287">
            <v>102</v>
          </cell>
          <cell r="L287" t="str">
            <v>Single</v>
          </cell>
          <cell r="M287">
            <v>21035</v>
          </cell>
        </row>
        <row r="288">
          <cell r="A288">
            <v>0</v>
          </cell>
          <cell r="B288" t="str">
            <v>AW PPO Active</v>
          </cell>
          <cell r="C288" t="str">
            <v>000000233</v>
          </cell>
          <cell r="D288" t="str">
            <v>EARNHARDT JR KENNETH B</v>
          </cell>
          <cell r="E288" t="str">
            <v>171363657</v>
          </cell>
          <cell r="F288">
            <v>2</v>
          </cell>
          <cell r="G288" t="str">
            <v>PPO Non-Union</v>
          </cell>
          <cell r="H288" t="str">
            <v>N</v>
          </cell>
          <cell r="I288">
            <v>2</v>
          </cell>
          <cell r="J288">
            <v>37622</v>
          </cell>
          <cell r="K288">
            <v>111</v>
          </cell>
          <cell r="L288" t="str">
            <v>Ee/Sp</v>
          </cell>
          <cell r="M288">
            <v>16285</v>
          </cell>
        </row>
        <row r="289">
          <cell r="A289">
            <v>0</v>
          </cell>
          <cell r="B289" t="str">
            <v>AW PPO Active</v>
          </cell>
          <cell r="C289" t="str">
            <v>000000233</v>
          </cell>
          <cell r="D289" t="str">
            <v>FELLOWS ELIZABETH A</v>
          </cell>
          <cell r="E289" t="str">
            <v>483521151</v>
          </cell>
          <cell r="F289">
            <v>2</v>
          </cell>
          <cell r="G289" t="str">
            <v>PPO Non-Union</v>
          </cell>
          <cell r="H289" t="str">
            <v>N</v>
          </cell>
          <cell r="I289">
            <v>1</v>
          </cell>
          <cell r="J289">
            <v>37622</v>
          </cell>
          <cell r="K289">
            <v>102</v>
          </cell>
          <cell r="L289" t="str">
            <v>Single</v>
          </cell>
          <cell r="M289">
            <v>15623</v>
          </cell>
        </row>
        <row r="290">
          <cell r="A290">
            <v>0</v>
          </cell>
          <cell r="B290" t="str">
            <v>AW PPO Active</v>
          </cell>
          <cell r="C290" t="str">
            <v>000000233</v>
          </cell>
          <cell r="D290" t="str">
            <v>FOSTER STEPHEN A</v>
          </cell>
          <cell r="E290" t="str">
            <v>480968164</v>
          </cell>
          <cell r="F290">
            <v>1</v>
          </cell>
          <cell r="G290" t="str">
            <v>PPO Union</v>
          </cell>
          <cell r="H290" t="str">
            <v>U</v>
          </cell>
          <cell r="I290">
            <v>4</v>
          </cell>
          <cell r="J290">
            <v>37647</v>
          </cell>
          <cell r="K290">
            <v>127</v>
          </cell>
          <cell r="L290" t="str">
            <v>Family</v>
          </cell>
          <cell r="M290">
            <v>25628</v>
          </cell>
        </row>
        <row r="291">
          <cell r="A291">
            <v>0</v>
          </cell>
          <cell r="B291" t="str">
            <v>AW PPO Active</v>
          </cell>
          <cell r="C291" t="str">
            <v>000000233</v>
          </cell>
          <cell r="D291" t="str">
            <v>FRATZKE DANIEL J</v>
          </cell>
          <cell r="E291" t="str">
            <v>482807985</v>
          </cell>
          <cell r="F291">
            <v>1</v>
          </cell>
          <cell r="G291" t="str">
            <v>PPO Union</v>
          </cell>
          <cell r="H291" t="str">
            <v>U</v>
          </cell>
          <cell r="I291">
            <v>4</v>
          </cell>
          <cell r="J291">
            <v>38078</v>
          </cell>
          <cell r="K291">
            <v>127</v>
          </cell>
          <cell r="L291" t="str">
            <v>Family</v>
          </cell>
          <cell r="M291">
            <v>25393</v>
          </cell>
        </row>
        <row r="292">
          <cell r="A292">
            <v>0</v>
          </cell>
          <cell r="B292" t="str">
            <v>AW PPO Active</v>
          </cell>
          <cell r="C292" t="str">
            <v>000000233</v>
          </cell>
          <cell r="D292" t="str">
            <v>GARRISON MATTHEW L</v>
          </cell>
          <cell r="E292" t="str">
            <v>326684699</v>
          </cell>
          <cell r="F292">
            <v>1</v>
          </cell>
          <cell r="G292" t="str">
            <v>PPO Union</v>
          </cell>
          <cell r="H292" t="str">
            <v>U</v>
          </cell>
          <cell r="I292">
            <v>3</v>
          </cell>
          <cell r="J292">
            <v>38045</v>
          </cell>
          <cell r="K292">
            <v>127</v>
          </cell>
          <cell r="L292" t="str">
            <v>Family</v>
          </cell>
          <cell r="M292">
            <v>24290</v>
          </cell>
        </row>
        <row r="293">
          <cell r="A293">
            <v>0</v>
          </cell>
          <cell r="B293" t="str">
            <v>AW PPO Active</v>
          </cell>
          <cell r="C293" t="str">
            <v>000000233</v>
          </cell>
          <cell r="D293" t="str">
            <v>GRAGE FRANK C</v>
          </cell>
          <cell r="E293" t="str">
            <v>485801131</v>
          </cell>
          <cell r="F293">
            <v>1</v>
          </cell>
          <cell r="G293" t="str">
            <v>PPO Union</v>
          </cell>
          <cell r="H293" t="str">
            <v>U</v>
          </cell>
          <cell r="I293">
            <v>3</v>
          </cell>
          <cell r="J293">
            <v>38076</v>
          </cell>
          <cell r="K293">
            <v>127</v>
          </cell>
          <cell r="L293" t="str">
            <v>Family</v>
          </cell>
          <cell r="M293">
            <v>23776</v>
          </cell>
        </row>
        <row r="294">
          <cell r="A294">
            <v>0</v>
          </cell>
          <cell r="B294" t="str">
            <v>AW PPO Active</v>
          </cell>
          <cell r="C294" t="str">
            <v>000000233</v>
          </cell>
          <cell r="D294" t="str">
            <v>GRUHN LINDA L</v>
          </cell>
          <cell r="E294" t="str">
            <v>480508947</v>
          </cell>
          <cell r="F294">
            <v>2</v>
          </cell>
          <cell r="G294" t="str">
            <v>PPO Non-Union</v>
          </cell>
          <cell r="H294" t="str">
            <v>N</v>
          </cell>
          <cell r="I294">
            <v>1</v>
          </cell>
          <cell r="J294">
            <v>37622</v>
          </cell>
          <cell r="K294">
            <v>102</v>
          </cell>
          <cell r="L294" t="str">
            <v>Single</v>
          </cell>
          <cell r="M294">
            <v>15685</v>
          </cell>
        </row>
        <row r="295">
          <cell r="A295">
            <v>0</v>
          </cell>
          <cell r="B295" t="str">
            <v>AW PPO Active</v>
          </cell>
          <cell r="C295" t="str">
            <v>000000233</v>
          </cell>
          <cell r="D295" t="str">
            <v>HAACK SUSAN J</v>
          </cell>
          <cell r="E295" t="str">
            <v>218502959</v>
          </cell>
          <cell r="F295">
            <v>2</v>
          </cell>
          <cell r="G295" t="str">
            <v>PPO Non-Union</v>
          </cell>
          <cell r="H295" t="str">
            <v>N</v>
          </cell>
          <cell r="I295">
            <v>1</v>
          </cell>
          <cell r="J295">
            <v>37622</v>
          </cell>
          <cell r="K295">
            <v>102</v>
          </cell>
          <cell r="L295" t="str">
            <v>Single</v>
          </cell>
          <cell r="M295">
            <v>21763</v>
          </cell>
        </row>
        <row r="296">
          <cell r="A296">
            <v>0</v>
          </cell>
          <cell r="B296" t="str">
            <v>AW PPO Active</v>
          </cell>
          <cell r="C296" t="str">
            <v>000000233</v>
          </cell>
          <cell r="D296" t="str">
            <v>HAHN ALLEN D</v>
          </cell>
          <cell r="E296" t="str">
            <v>478507137</v>
          </cell>
          <cell r="F296">
            <v>1</v>
          </cell>
          <cell r="G296" t="str">
            <v>PPO Union</v>
          </cell>
          <cell r="H296" t="str">
            <v>U</v>
          </cell>
          <cell r="I296">
            <v>2</v>
          </cell>
          <cell r="J296">
            <v>37622</v>
          </cell>
          <cell r="K296">
            <v>111</v>
          </cell>
          <cell r="L296" t="str">
            <v>Ee/Sp</v>
          </cell>
          <cell r="M296">
            <v>15858</v>
          </cell>
        </row>
        <row r="297">
          <cell r="A297">
            <v>0</v>
          </cell>
          <cell r="B297" t="str">
            <v>AW PPO Active</v>
          </cell>
          <cell r="C297" t="str">
            <v>000000233</v>
          </cell>
          <cell r="D297" t="str">
            <v>HANSON DAVID M</v>
          </cell>
          <cell r="E297" t="str">
            <v>479689250</v>
          </cell>
          <cell r="F297">
            <v>2</v>
          </cell>
          <cell r="G297" t="str">
            <v>PPO Non-Union</v>
          </cell>
          <cell r="H297" t="str">
            <v>N</v>
          </cell>
          <cell r="I297">
            <v>4</v>
          </cell>
          <cell r="J297">
            <v>37622</v>
          </cell>
          <cell r="K297">
            <v>127</v>
          </cell>
          <cell r="L297" t="str">
            <v>Family</v>
          </cell>
          <cell r="M297">
            <v>19170</v>
          </cell>
        </row>
        <row r="298">
          <cell r="A298">
            <v>0</v>
          </cell>
          <cell r="B298" t="str">
            <v>AW PPO Active</v>
          </cell>
          <cell r="C298" t="str">
            <v>000000233</v>
          </cell>
          <cell r="D298" t="str">
            <v>HARJES PEGGY</v>
          </cell>
          <cell r="E298" t="str">
            <v>388666323</v>
          </cell>
          <cell r="F298">
            <v>2</v>
          </cell>
          <cell r="G298" t="str">
            <v>PPO Non-Union</v>
          </cell>
          <cell r="H298" t="str">
            <v>N</v>
          </cell>
          <cell r="I298">
            <v>2</v>
          </cell>
          <cell r="J298">
            <v>37622</v>
          </cell>
          <cell r="K298">
            <v>111</v>
          </cell>
          <cell r="L298" t="str">
            <v>Ee/Sp</v>
          </cell>
          <cell r="M298">
            <v>20828</v>
          </cell>
        </row>
        <row r="299">
          <cell r="A299">
            <v>0</v>
          </cell>
          <cell r="B299" t="str">
            <v>AW PPO Active</v>
          </cell>
          <cell r="C299" t="str">
            <v>000000233</v>
          </cell>
          <cell r="D299" t="str">
            <v>HARMSEN PATRICIA A</v>
          </cell>
          <cell r="E299" t="str">
            <v>482643912</v>
          </cell>
          <cell r="F299">
            <v>2</v>
          </cell>
          <cell r="G299" t="str">
            <v>PPO Non-Union</v>
          </cell>
          <cell r="H299" t="str">
            <v>N</v>
          </cell>
          <cell r="I299">
            <v>2</v>
          </cell>
          <cell r="J299">
            <v>37622</v>
          </cell>
          <cell r="K299">
            <v>111</v>
          </cell>
          <cell r="L299" t="str">
            <v>Ee/Sp</v>
          </cell>
          <cell r="M299">
            <v>18143</v>
          </cell>
        </row>
        <row r="300">
          <cell r="A300">
            <v>0</v>
          </cell>
          <cell r="B300" t="str">
            <v>AW PPO Active</v>
          </cell>
          <cell r="C300" t="str">
            <v>000000233</v>
          </cell>
          <cell r="D300" t="str">
            <v>IRONS THOMAS M</v>
          </cell>
          <cell r="E300" t="str">
            <v>483741219</v>
          </cell>
          <cell r="F300">
            <v>1</v>
          </cell>
          <cell r="G300" t="str">
            <v>PPO Union</v>
          </cell>
          <cell r="H300" t="str">
            <v>U</v>
          </cell>
          <cell r="I300">
            <v>4</v>
          </cell>
          <cell r="J300">
            <v>37622</v>
          </cell>
          <cell r="K300">
            <v>127</v>
          </cell>
          <cell r="L300" t="str">
            <v>Family</v>
          </cell>
          <cell r="M300">
            <v>20184</v>
          </cell>
        </row>
        <row r="301">
          <cell r="A301">
            <v>0</v>
          </cell>
          <cell r="B301" t="str">
            <v>AW PPO Active</v>
          </cell>
          <cell r="C301" t="str">
            <v>000000233</v>
          </cell>
          <cell r="D301" t="str">
            <v>JOHNSON VINCENT M</v>
          </cell>
          <cell r="E301" t="str">
            <v>335566081</v>
          </cell>
          <cell r="F301">
            <v>1</v>
          </cell>
          <cell r="G301" t="str">
            <v>PPO Union</v>
          </cell>
          <cell r="H301" t="str">
            <v>U</v>
          </cell>
          <cell r="I301">
            <v>3</v>
          </cell>
          <cell r="J301">
            <v>38001</v>
          </cell>
          <cell r="K301">
            <v>127</v>
          </cell>
          <cell r="L301" t="str">
            <v>Family</v>
          </cell>
          <cell r="M301">
            <v>21525</v>
          </cell>
        </row>
        <row r="302">
          <cell r="A302">
            <v>0</v>
          </cell>
          <cell r="B302" t="str">
            <v>AW PPO Active</v>
          </cell>
          <cell r="C302" t="str">
            <v>000000233</v>
          </cell>
          <cell r="D302" t="str">
            <v>JONES CHARLES W</v>
          </cell>
          <cell r="E302" t="str">
            <v>316484329</v>
          </cell>
          <cell r="F302">
            <v>2</v>
          </cell>
          <cell r="G302" t="str">
            <v>PPO Non-Union</v>
          </cell>
          <cell r="H302" t="str">
            <v>N</v>
          </cell>
          <cell r="I302">
            <v>2</v>
          </cell>
          <cell r="J302">
            <v>37999</v>
          </cell>
          <cell r="K302">
            <v>111</v>
          </cell>
          <cell r="L302" t="str">
            <v>Ee/Sp</v>
          </cell>
          <cell r="M302">
            <v>16877</v>
          </cell>
        </row>
        <row r="303">
          <cell r="A303">
            <v>0</v>
          </cell>
          <cell r="B303" t="str">
            <v>AW PPO Active</v>
          </cell>
          <cell r="C303" t="str">
            <v>000000233</v>
          </cell>
          <cell r="D303" t="str">
            <v>LATCHAW BARBARA E</v>
          </cell>
          <cell r="E303" t="str">
            <v>492721357</v>
          </cell>
          <cell r="F303">
            <v>1</v>
          </cell>
          <cell r="G303" t="str">
            <v>PPO Union</v>
          </cell>
          <cell r="H303" t="str">
            <v>U</v>
          </cell>
          <cell r="I303">
            <v>1</v>
          </cell>
          <cell r="J303">
            <v>37622</v>
          </cell>
          <cell r="K303">
            <v>102</v>
          </cell>
          <cell r="L303" t="str">
            <v>Single</v>
          </cell>
          <cell r="M303">
            <v>25895</v>
          </cell>
        </row>
        <row r="304">
          <cell r="A304">
            <v>0</v>
          </cell>
          <cell r="B304" t="str">
            <v>AW PPO Active</v>
          </cell>
          <cell r="C304" t="str">
            <v>000000233</v>
          </cell>
          <cell r="D304" t="str">
            <v>LEHMAN HOWARD T</v>
          </cell>
          <cell r="E304" t="str">
            <v>481769117</v>
          </cell>
          <cell r="F304">
            <v>1</v>
          </cell>
          <cell r="G304" t="str">
            <v>PPO Union</v>
          </cell>
          <cell r="H304" t="str">
            <v>U</v>
          </cell>
          <cell r="I304">
            <v>2</v>
          </cell>
          <cell r="J304">
            <v>38108</v>
          </cell>
          <cell r="K304">
            <v>111</v>
          </cell>
          <cell r="L304" t="str">
            <v>Ee/Sp</v>
          </cell>
          <cell r="M304">
            <v>20790</v>
          </cell>
        </row>
        <row r="305">
          <cell r="A305">
            <v>0</v>
          </cell>
          <cell r="B305" t="str">
            <v>AW PPO Active</v>
          </cell>
          <cell r="C305" t="str">
            <v>000000233</v>
          </cell>
          <cell r="D305" t="str">
            <v>LOWDER ROBERT P</v>
          </cell>
          <cell r="E305" t="str">
            <v>483820278</v>
          </cell>
          <cell r="F305">
            <v>1</v>
          </cell>
          <cell r="G305" t="str">
            <v>PPO Union</v>
          </cell>
          <cell r="H305" t="str">
            <v>U</v>
          </cell>
          <cell r="I305">
            <v>4</v>
          </cell>
          <cell r="J305">
            <v>37622</v>
          </cell>
          <cell r="K305">
            <v>127</v>
          </cell>
          <cell r="L305" t="str">
            <v>Family</v>
          </cell>
          <cell r="M305">
            <v>21876</v>
          </cell>
        </row>
        <row r="306">
          <cell r="A306">
            <v>0</v>
          </cell>
          <cell r="B306" t="str">
            <v>AW PPO Active</v>
          </cell>
          <cell r="C306" t="str">
            <v>000000233</v>
          </cell>
          <cell r="D306" t="str">
            <v>MADDEN THOMAS F</v>
          </cell>
          <cell r="E306" t="str">
            <v>163446942</v>
          </cell>
          <cell r="F306">
            <v>1</v>
          </cell>
          <cell r="G306" t="str">
            <v>PPO Union</v>
          </cell>
          <cell r="H306" t="str">
            <v>U</v>
          </cell>
          <cell r="I306">
            <v>3</v>
          </cell>
          <cell r="J306">
            <v>37622</v>
          </cell>
          <cell r="K306">
            <v>127</v>
          </cell>
          <cell r="L306" t="str">
            <v>Family</v>
          </cell>
          <cell r="M306">
            <v>18880</v>
          </cell>
        </row>
        <row r="307">
          <cell r="A307">
            <v>0</v>
          </cell>
          <cell r="B307" t="str">
            <v>AW PPO Active</v>
          </cell>
          <cell r="C307" t="str">
            <v>000000233</v>
          </cell>
          <cell r="D307" t="str">
            <v>MANGELS STEVEN R</v>
          </cell>
          <cell r="E307" t="str">
            <v>484603217</v>
          </cell>
          <cell r="F307">
            <v>1</v>
          </cell>
          <cell r="G307" t="str">
            <v>PPO Union</v>
          </cell>
          <cell r="H307" t="str">
            <v>U</v>
          </cell>
          <cell r="I307">
            <v>2</v>
          </cell>
          <cell r="J307">
            <v>37622</v>
          </cell>
          <cell r="K307">
            <v>111</v>
          </cell>
          <cell r="L307" t="str">
            <v>Ee/Sp</v>
          </cell>
          <cell r="M307">
            <v>18301</v>
          </cell>
        </row>
        <row r="308">
          <cell r="A308">
            <v>0</v>
          </cell>
          <cell r="B308" t="str">
            <v>AW PPO Active</v>
          </cell>
          <cell r="C308" t="str">
            <v>000000233</v>
          </cell>
          <cell r="D308" t="str">
            <v>MCMAHON ROBERT M</v>
          </cell>
          <cell r="E308" t="str">
            <v>478540838</v>
          </cell>
          <cell r="F308">
            <v>1</v>
          </cell>
          <cell r="G308" t="str">
            <v>PPO Union</v>
          </cell>
          <cell r="H308" t="str">
            <v>U</v>
          </cell>
          <cell r="I308">
            <v>2</v>
          </cell>
          <cell r="J308">
            <v>37622</v>
          </cell>
          <cell r="K308">
            <v>111</v>
          </cell>
          <cell r="L308" t="str">
            <v>Ee/Sp</v>
          </cell>
          <cell r="M308">
            <v>17082</v>
          </cell>
        </row>
        <row r="309">
          <cell r="A309">
            <v>0</v>
          </cell>
          <cell r="B309" t="str">
            <v>AW PPO Active</v>
          </cell>
          <cell r="C309" t="str">
            <v>000000233</v>
          </cell>
          <cell r="D309" t="str">
            <v>MOHR JOEL R</v>
          </cell>
          <cell r="E309" t="str">
            <v>484725440</v>
          </cell>
          <cell r="F309">
            <v>2</v>
          </cell>
          <cell r="G309" t="str">
            <v>PPO Non-Union</v>
          </cell>
          <cell r="H309" t="str">
            <v>N</v>
          </cell>
          <cell r="I309">
            <v>2</v>
          </cell>
          <cell r="J309">
            <v>37676</v>
          </cell>
          <cell r="K309">
            <v>119</v>
          </cell>
          <cell r="L309" t="str">
            <v>Ee/Ch</v>
          </cell>
          <cell r="M309">
            <v>20852</v>
          </cell>
        </row>
        <row r="310">
          <cell r="A310">
            <v>0</v>
          </cell>
          <cell r="B310" t="str">
            <v>AW PPO Active</v>
          </cell>
          <cell r="C310" t="str">
            <v>000000233</v>
          </cell>
          <cell r="D310" t="str">
            <v>NEUBAUER MARK S</v>
          </cell>
          <cell r="E310" t="str">
            <v>493640001</v>
          </cell>
          <cell r="F310">
            <v>2</v>
          </cell>
          <cell r="G310" t="str">
            <v>PPO Non-Union</v>
          </cell>
          <cell r="H310" t="str">
            <v>N</v>
          </cell>
          <cell r="I310">
            <v>3</v>
          </cell>
          <cell r="J310">
            <v>38002</v>
          </cell>
          <cell r="K310">
            <v>127</v>
          </cell>
          <cell r="L310" t="str">
            <v>Family</v>
          </cell>
          <cell r="M310">
            <v>20446</v>
          </cell>
        </row>
        <row r="311">
          <cell r="A311">
            <v>0</v>
          </cell>
          <cell r="B311" t="str">
            <v>AW PPO Active</v>
          </cell>
          <cell r="C311" t="str">
            <v>000000233</v>
          </cell>
          <cell r="D311" t="str">
            <v>OVERATH JAMES C</v>
          </cell>
          <cell r="E311" t="str">
            <v>358481338</v>
          </cell>
          <cell r="F311">
            <v>1</v>
          </cell>
          <cell r="G311" t="str">
            <v>PPO Union</v>
          </cell>
          <cell r="H311" t="str">
            <v>U</v>
          </cell>
          <cell r="I311">
            <v>2</v>
          </cell>
          <cell r="J311">
            <v>37622</v>
          </cell>
          <cell r="K311">
            <v>111</v>
          </cell>
          <cell r="L311" t="str">
            <v>Ee/Sp</v>
          </cell>
          <cell r="M311">
            <v>19904</v>
          </cell>
        </row>
        <row r="312">
          <cell r="A312">
            <v>0</v>
          </cell>
          <cell r="B312" t="str">
            <v>AW PPO Active</v>
          </cell>
          <cell r="C312" t="str">
            <v>000000233</v>
          </cell>
          <cell r="D312" t="str">
            <v>OVERATH ROSA</v>
          </cell>
          <cell r="E312" t="str">
            <v>394603503</v>
          </cell>
          <cell r="F312">
            <v>1</v>
          </cell>
          <cell r="G312" t="str">
            <v>PPO Union</v>
          </cell>
          <cell r="H312" t="str">
            <v>U</v>
          </cell>
          <cell r="I312">
            <v>1</v>
          </cell>
          <cell r="J312">
            <v>38348</v>
          </cell>
          <cell r="K312">
            <v>102</v>
          </cell>
          <cell r="L312" t="str">
            <v>Single</v>
          </cell>
          <cell r="M312">
            <v>20171</v>
          </cell>
        </row>
        <row r="313">
          <cell r="A313">
            <v>0</v>
          </cell>
          <cell r="B313" t="str">
            <v>AW PPO Active</v>
          </cell>
          <cell r="C313" t="str">
            <v>000000233</v>
          </cell>
          <cell r="D313" t="str">
            <v>PECKENSCHNEIDER JAMES E</v>
          </cell>
          <cell r="E313" t="str">
            <v>483542823</v>
          </cell>
          <cell r="F313">
            <v>1</v>
          </cell>
          <cell r="G313" t="str">
            <v>PPO Union</v>
          </cell>
          <cell r="H313" t="str">
            <v>U</v>
          </cell>
          <cell r="I313">
            <v>2</v>
          </cell>
          <cell r="J313">
            <v>37622</v>
          </cell>
          <cell r="K313">
            <v>111</v>
          </cell>
          <cell r="L313" t="str">
            <v>Ee/Sp</v>
          </cell>
          <cell r="M313">
            <v>17014</v>
          </cell>
        </row>
        <row r="314">
          <cell r="A314">
            <v>0</v>
          </cell>
          <cell r="B314" t="str">
            <v>AW PPO Active</v>
          </cell>
          <cell r="C314" t="str">
            <v>000000233</v>
          </cell>
          <cell r="D314" t="str">
            <v>PHILLIPS ROBERT W</v>
          </cell>
          <cell r="E314" t="str">
            <v>483667878</v>
          </cell>
          <cell r="F314">
            <v>1</v>
          </cell>
          <cell r="G314" t="str">
            <v>PPO Union</v>
          </cell>
          <cell r="H314" t="str">
            <v>U</v>
          </cell>
          <cell r="I314">
            <v>3</v>
          </cell>
          <cell r="J314">
            <v>37622</v>
          </cell>
          <cell r="K314">
            <v>127</v>
          </cell>
          <cell r="L314" t="str">
            <v>Family</v>
          </cell>
          <cell r="M314">
            <v>19015</v>
          </cell>
        </row>
        <row r="315">
          <cell r="A315">
            <v>0</v>
          </cell>
          <cell r="B315" t="str">
            <v>AW PPO Active</v>
          </cell>
          <cell r="C315" t="str">
            <v>000000233</v>
          </cell>
          <cell r="D315" t="str">
            <v>PICOLET RONALD M</v>
          </cell>
          <cell r="E315" t="str">
            <v>485821458</v>
          </cell>
          <cell r="F315">
            <v>1</v>
          </cell>
          <cell r="G315" t="str">
            <v>PPO Union</v>
          </cell>
          <cell r="H315" t="str">
            <v>U</v>
          </cell>
          <cell r="I315">
            <v>2</v>
          </cell>
          <cell r="J315">
            <v>37622</v>
          </cell>
          <cell r="K315">
            <v>111</v>
          </cell>
          <cell r="L315" t="str">
            <v>Ee/Sp</v>
          </cell>
          <cell r="M315">
            <v>21185</v>
          </cell>
        </row>
        <row r="316">
          <cell r="A316">
            <v>0</v>
          </cell>
          <cell r="B316" t="str">
            <v>AW PPO Active</v>
          </cell>
          <cell r="C316" t="str">
            <v>000000233</v>
          </cell>
          <cell r="D316" t="str">
            <v>POORMAN GARY V</v>
          </cell>
          <cell r="E316" t="str">
            <v>478648557</v>
          </cell>
          <cell r="F316">
            <v>1</v>
          </cell>
          <cell r="G316" t="str">
            <v>PPO Union</v>
          </cell>
          <cell r="H316" t="str">
            <v>U</v>
          </cell>
          <cell r="I316">
            <v>2</v>
          </cell>
          <cell r="J316">
            <v>37622</v>
          </cell>
          <cell r="K316">
            <v>111</v>
          </cell>
          <cell r="L316" t="str">
            <v>Ee/Sp</v>
          </cell>
          <cell r="M316">
            <v>18475</v>
          </cell>
        </row>
        <row r="317">
          <cell r="A317">
            <v>0</v>
          </cell>
          <cell r="B317" t="str">
            <v>AW PPO Active</v>
          </cell>
          <cell r="C317" t="str">
            <v>000000233</v>
          </cell>
          <cell r="D317" t="str">
            <v>RANDS SCOTT C</v>
          </cell>
          <cell r="E317" t="str">
            <v>484961631</v>
          </cell>
          <cell r="F317">
            <v>1</v>
          </cell>
          <cell r="G317" t="str">
            <v>PPO Union</v>
          </cell>
          <cell r="H317" t="str">
            <v>U</v>
          </cell>
          <cell r="I317">
            <v>2</v>
          </cell>
          <cell r="J317">
            <v>37622</v>
          </cell>
          <cell r="K317">
            <v>119</v>
          </cell>
          <cell r="L317" t="str">
            <v>Ee/Ch</v>
          </cell>
          <cell r="M317">
            <v>25658</v>
          </cell>
        </row>
        <row r="318">
          <cell r="A318">
            <v>0</v>
          </cell>
          <cell r="B318" t="str">
            <v>AW PPO Active</v>
          </cell>
          <cell r="C318" t="str">
            <v>000000233</v>
          </cell>
          <cell r="D318" t="str">
            <v>RASMUSSEN NEAL B</v>
          </cell>
          <cell r="E318" t="str">
            <v>479040334</v>
          </cell>
          <cell r="F318">
            <v>1</v>
          </cell>
          <cell r="G318" t="str">
            <v>PPO Union</v>
          </cell>
          <cell r="H318" t="str">
            <v>U</v>
          </cell>
          <cell r="I318">
            <v>5</v>
          </cell>
          <cell r="J318">
            <v>37773</v>
          </cell>
          <cell r="K318">
            <v>127</v>
          </cell>
          <cell r="L318" t="str">
            <v>Family</v>
          </cell>
          <cell r="M318">
            <v>25005</v>
          </cell>
        </row>
        <row r="319">
          <cell r="A319">
            <v>0</v>
          </cell>
          <cell r="B319" t="str">
            <v>AW PPO Active</v>
          </cell>
          <cell r="C319" t="str">
            <v>000000233</v>
          </cell>
          <cell r="D319" t="str">
            <v>ROTTMAN CARROL A</v>
          </cell>
          <cell r="E319" t="str">
            <v>333409899</v>
          </cell>
          <cell r="F319">
            <v>1</v>
          </cell>
          <cell r="G319" t="str">
            <v>PPO Union</v>
          </cell>
          <cell r="H319" t="str">
            <v>U</v>
          </cell>
          <cell r="I319">
            <v>4</v>
          </cell>
          <cell r="J319">
            <v>37622</v>
          </cell>
          <cell r="K319">
            <v>119</v>
          </cell>
          <cell r="L319" t="str">
            <v>Ee/Ch</v>
          </cell>
          <cell r="M319">
            <v>17803</v>
          </cell>
        </row>
        <row r="320">
          <cell r="A320">
            <v>0</v>
          </cell>
          <cell r="B320" t="str">
            <v>AW PPO Active</v>
          </cell>
          <cell r="C320" t="str">
            <v>000000233</v>
          </cell>
          <cell r="D320" t="str">
            <v>RYAN JANE M</v>
          </cell>
          <cell r="E320" t="str">
            <v>479749541</v>
          </cell>
          <cell r="F320">
            <v>2</v>
          </cell>
          <cell r="G320" t="str">
            <v>PPO Non-Union</v>
          </cell>
          <cell r="H320" t="str">
            <v>N</v>
          </cell>
          <cell r="I320">
            <v>1</v>
          </cell>
          <cell r="J320">
            <v>37622</v>
          </cell>
          <cell r="K320">
            <v>102</v>
          </cell>
          <cell r="L320" t="str">
            <v>Single</v>
          </cell>
          <cell r="M320">
            <v>20144</v>
          </cell>
        </row>
        <row r="321">
          <cell r="A321">
            <v>0</v>
          </cell>
          <cell r="B321" t="str">
            <v>AW PPO Active</v>
          </cell>
          <cell r="C321" t="str">
            <v>000000233</v>
          </cell>
          <cell r="D321" t="str">
            <v>SISKOFF WAYNE A</v>
          </cell>
          <cell r="E321" t="str">
            <v>476549498</v>
          </cell>
          <cell r="F321">
            <v>1</v>
          </cell>
          <cell r="G321" t="str">
            <v>PPO Union</v>
          </cell>
          <cell r="H321" t="str">
            <v>U</v>
          </cell>
          <cell r="I321">
            <v>4</v>
          </cell>
          <cell r="J321">
            <v>37622</v>
          </cell>
          <cell r="K321">
            <v>127</v>
          </cell>
          <cell r="L321" t="str">
            <v>Family</v>
          </cell>
          <cell r="M321">
            <v>18901</v>
          </cell>
        </row>
        <row r="322">
          <cell r="A322">
            <v>0</v>
          </cell>
          <cell r="B322" t="str">
            <v>AW PPO Active</v>
          </cell>
          <cell r="C322" t="str">
            <v>000000233</v>
          </cell>
          <cell r="D322" t="str">
            <v>SNYDER HAL M</v>
          </cell>
          <cell r="E322" t="str">
            <v>337686036</v>
          </cell>
          <cell r="F322">
            <v>1</v>
          </cell>
          <cell r="G322" t="str">
            <v>PPO Union</v>
          </cell>
          <cell r="H322" t="str">
            <v>U</v>
          </cell>
          <cell r="I322">
            <v>4</v>
          </cell>
          <cell r="J322">
            <v>37622</v>
          </cell>
          <cell r="K322">
            <v>127</v>
          </cell>
          <cell r="L322" t="str">
            <v>Family</v>
          </cell>
          <cell r="M322">
            <v>23914</v>
          </cell>
        </row>
        <row r="323">
          <cell r="A323">
            <v>0</v>
          </cell>
          <cell r="B323" t="str">
            <v>AW PPO Active</v>
          </cell>
          <cell r="C323" t="str">
            <v>000000233</v>
          </cell>
          <cell r="D323" t="str">
            <v>TATE FRANK W</v>
          </cell>
          <cell r="E323" t="str">
            <v>483543163</v>
          </cell>
          <cell r="F323">
            <v>1</v>
          </cell>
          <cell r="G323" t="str">
            <v>PPO Union</v>
          </cell>
          <cell r="H323" t="str">
            <v>U</v>
          </cell>
          <cell r="I323">
            <v>2</v>
          </cell>
          <cell r="J323">
            <v>37622</v>
          </cell>
          <cell r="K323">
            <v>111</v>
          </cell>
          <cell r="L323" t="str">
            <v>Ee/Sp</v>
          </cell>
          <cell r="M323">
            <v>17031</v>
          </cell>
        </row>
        <row r="324">
          <cell r="A324">
            <v>0</v>
          </cell>
          <cell r="B324" t="str">
            <v>AW PPO Active</v>
          </cell>
          <cell r="C324" t="str">
            <v>000000233</v>
          </cell>
          <cell r="D324" t="str">
            <v>THOMPSON BRIAN D</v>
          </cell>
          <cell r="E324" t="str">
            <v>480902375</v>
          </cell>
          <cell r="F324">
            <v>1</v>
          </cell>
          <cell r="G324" t="str">
            <v>PPO Union</v>
          </cell>
          <cell r="H324" t="str">
            <v>U</v>
          </cell>
          <cell r="I324">
            <v>4</v>
          </cell>
          <cell r="J324">
            <v>38160</v>
          </cell>
          <cell r="K324">
            <v>127</v>
          </cell>
          <cell r="L324" t="str">
            <v>Family</v>
          </cell>
          <cell r="M324">
            <v>24086</v>
          </cell>
        </row>
        <row r="325">
          <cell r="A325">
            <v>0</v>
          </cell>
          <cell r="B325" t="str">
            <v>AW PPO Active</v>
          </cell>
          <cell r="C325" t="str">
            <v>000000233</v>
          </cell>
          <cell r="D325" t="str">
            <v>VEAL EDWIN L</v>
          </cell>
          <cell r="E325" t="str">
            <v>326665596</v>
          </cell>
          <cell r="F325">
            <v>1</v>
          </cell>
          <cell r="G325" t="str">
            <v>PPO Union</v>
          </cell>
          <cell r="H325" t="str">
            <v>U</v>
          </cell>
          <cell r="I325">
            <v>5</v>
          </cell>
          <cell r="J325">
            <v>37895</v>
          </cell>
          <cell r="K325">
            <v>127</v>
          </cell>
          <cell r="L325" t="str">
            <v>Family</v>
          </cell>
          <cell r="M325">
            <v>26032</v>
          </cell>
        </row>
        <row r="326">
          <cell r="A326">
            <v>0</v>
          </cell>
          <cell r="B326" t="str">
            <v>AW PPO Active</v>
          </cell>
          <cell r="C326" t="str">
            <v>000000233</v>
          </cell>
          <cell r="D326" t="str">
            <v>WAUGH JAMES R</v>
          </cell>
          <cell r="E326" t="str">
            <v>317506332</v>
          </cell>
          <cell r="F326">
            <v>1</v>
          </cell>
          <cell r="G326" t="str">
            <v>PPO Union</v>
          </cell>
          <cell r="H326" t="str">
            <v>U</v>
          </cell>
          <cell r="I326">
            <v>1</v>
          </cell>
          <cell r="J326">
            <v>37622</v>
          </cell>
          <cell r="K326">
            <v>101</v>
          </cell>
          <cell r="L326" t="str">
            <v>Single</v>
          </cell>
          <cell r="M326">
            <v>17476</v>
          </cell>
        </row>
        <row r="327">
          <cell r="A327">
            <v>0</v>
          </cell>
          <cell r="B327" t="str">
            <v>AW PPO Active</v>
          </cell>
          <cell r="C327" t="str">
            <v>000000233</v>
          </cell>
          <cell r="D327" t="str">
            <v>WELDON BRIAN K</v>
          </cell>
          <cell r="E327" t="str">
            <v>483981005</v>
          </cell>
          <cell r="F327">
            <v>1</v>
          </cell>
          <cell r="G327" t="str">
            <v>PPO Union</v>
          </cell>
          <cell r="H327" t="str">
            <v>U</v>
          </cell>
          <cell r="I327">
            <v>4</v>
          </cell>
          <cell r="J327">
            <v>37622</v>
          </cell>
          <cell r="K327">
            <v>127</v>
          </cell>
          <cell r="L327" t="str">
            <v>Family</v>
          </cell>
          <cell r="M327">
            <v>24511</v>
          </cell>
        </row>
        <row r="328">
          <cell r="A328">
            <v>0</v>
          </cell>
          <cell r="B328" t="str">
            <v>AW PPO Active</v>
          </cell>
          <cell r="C328" t="str">
            <v>000000233</v>
          </cell>
          <cell r="D328" t="str">
            <v>WHIPKA JOSEPH E</v>
          </cell>
          <cell r="E328" t="str">
            <v>484620701</v>
          </cell>
          <cell r="F328">
            <v>1</v>
          </cell>
          <cell r="G328" t="str">
            <v>PPO Union</v>
          </cell>
          <cell r="H328" t="str">
            <v>U</v>
          </cell>
          <cell r="I328">
            <v>2</v>
          </cell>
          <cell r="J328">
            <v>37622</v>
          </cell>
          <cell r="K328">
            <v>111</v>
          </cell>
          <cell r="L328" t="str">
            <v>Ee/Sp</v>
          </cell>
          <cell r="M328">
            <v>17903</v>
          </cell>
        </row>
        <row r="329">
          <cell r="A329">
            <v>0</v>
          </cell>
          <cell r="B329" t="str">
            <v>AW PPO Active</v>
          </cell>
          <cell r="C329" t="str">
            <v>000000233</v>
          </cell>
          <cell r="D329" t="str">
            <v>WILLIAMS JACQUELINE</v>
          </cell>
          <cell r="E329" t="str">
            <v>318723763</v>
          </cell>
          <cell r="F329">
            <v>2</v>
          </cell>
          <cell r="G329" t="str">
            <v>PPO Non-Union</v>
          </cell>
          <cell r="H329" t="str">
            <v>N</v>
          </cell>
          <cell r="I329">
            <v>4</v>
          </cell>
          <cell r="J329">
            <v>37622</v>
          </cell>
          <cell r="K329">
            <v>127</v>
          </cell>
          <cell r="L329" t="str">
            <v>Family</v>
          </cell>
          <cell r="M329">
            <v>25810</v>
          </cell>
        </row>
        <row r="330">
          <cell r="A330">
            <v>0</v>
          </cell>
          <cell r="B330" t="str">
            <v>AW PPO Active</v>
          </cell>
          <cell r="C330" t="str">
            <v>000000233</v>
          </cell>
          <cell r="D330" t="str">
            <v>WYLIE WAYNE R</v>
          </cell>
          <cell r="E330" t="str">
            <v>341520861</v>
          </cell>
          <cell r="F330">
            <v>1</v>
          </cell>
          <cell r="G330" t="str">
            <v>PPO Union</v>
          </cell>
          <cell r="H330" t="str">
            <v>U</v>
          </cell>
          <cell r="I330">
            <v>4</v>
          </cell>
          <cell r="J330">
            <v>37622</v>
          </cell>
          <cell r="K330">
            <v>127</v>
          </cell>
          <cell r="L330" t="str">
            <v>Family</v>
          </cell>
          <cell r="M330">
            <v>20939</v>
          </cell>
        </row>
        <row r="331">
          <cell r="A331">
            <v>0</v>
          </cell>
          <cell r="B331" t="str">
            <v>AW PPO Active</v>
          </cell>
          <cell r="C331" t="str">
            <v>000000380</v>
          </cell>
          <cell r="D331" t="str">
            <v>ADAMS TOBEY J</v>
          </cell>
          <cell r="E331" t="str">
            <v>404258122</v>
          </cell>
          <cell r="F331">
            <v>2</v>
          </cell>
          <cell r="G331" t="str">
            <v>PPO Non-Union</v>
          </cell>
          <cell r="H331" t="str">
            <v>N</v>
          </cell>
          <cell r="I331">
            <v>2</v>
          </cell>
          <cell r="J331">
            <v>37622</v>
          </cell>
          <cell r="K331">
            <v>111</v>
          </cell>
          <cell r="L331" t="str">
            <v>Ee/Sp</v>
          </cell>
          <cell r="M331">
            <v>27280</v>
          </cell>
        </row>
        <row r="332">
          <cell r="A332">
            <v>0</v>
          </cell>
          <cell r="B332" t="str">
            <v>AW PPO Active</v>
          </cell>
          <cell r="C332" t="str">
            <v>000000380</v>
          </cell>
          <cell r="D332" t="str">
            <v>ALEXANDER CAROLYN S</v>
          </cell>
          <cell r="E332" t="str">
            <v>406084750</v>
          </cell>
          <cell r="F332">
            <v>1</v>
          </cell>
          <cell r="G332" t="str">
            <v>PPO Union</v>
          </cell>
          <cell r="H332" t="str">
            <v>U</v>
          </cell>
          <cell r="I332">
            <v>5</v>
          </cell>
          <cell r="J332">
            <v>37622</v>
          </cell>
          <cell r="K332">
            <v>127</v>
          </cell>
          <cell r="L332" t="str">
            <v>Family</v>
          </cell>
          <cell r="M332">
            <v>23560</v>
          </cell>
        </row>
        <row r="333">
          <cell r="A333">
            <v>0</v>
          </cell>
          <cell r="B333" t="str">
            <v>AW PPO Active</v>
          </cell>
          <cell r="C333" t="str">
            <v>000000380</v>
          </cell>
          <cell r="D333" t="str">
            <v>ALEXANDER DARRELL W</v>
          </cell>
          <cell r="E333" t="str">
            <v>403233197</v>
          </cell>
          <cell r="F333">
            <v>1</v>
          </cell>
          <cell r="G333" t="str">
            <v>PPO Union</v>
          </cell>
          <cell r="H333" t="str">
            <v>U</v>
          </cell>
          <cell r="I333">
            <v>2</v>
          </cell>
          <cell r="J333">
            <v>37622</v>
          </cell>
          <cell r="K333">
            <v>119</v>
          </cell>
          <cell r="L333" t="str">
            <v>Ee/Ch</v>
          </cell>
          <cell r="M333">
            <v>24431</v>
          </cell>
        </row>
        <row r="334">
          <cell r="A334">
            <v>0</v>
          </cell>
          <cell r="B334" t="str">
            <v>AW PPO Active</v>
          </cell>
          <cell r="C334" t="str">
            <v>000000380</v>
          </cell>
          <cell r="D334" t="str">
            <v>ANDERSON RICHARD T</v>
          </cell>
          <cell r="E334" t="str">
            <v>407944163</v>
          </cell>
          <cell r="F334">
            <v>2</v>
          </cell>
          <cell r="G334" t="str">
            <v>PPO Non-Union</v>
          </cell>
          <cell r="H334" t="str">
            <v>N</v>
          </cell>
          <cell r="I334">
            <v>4</v>
          </cell>
          <cell r="J334">
            <v>37987</v>
          </cell>
          <cell r="K334">
            <v>127</v>
          </cell>
          <cell r="L334" t="str">
            <v>Family</v>
          </cell>
          <cell r="M334">
            <v>21688</v>
          </cell>
        </row>
        <row r="335">
          <cell r="A335">
            <v>0</v>
          </cell>
          <cell r="B335" t="str">
            <v>AW PPO Active</v>
          </cell>
          <cell r="C335" t="str">
            <v>000000380</v>
          </cell>
          <cell r="D335" t="str">
            <v>ARVIN WILLIAM P</v>
          </cell>
          <cell r="E335" t="str">
            <v>403231800</v>
          </cell>
          <cell r="F335">
            <v>1</v>
          </cell>
          <cell r="G335" t="str">
            <v>PPO Union</v>
          </cell>
          <cell r="H335" t="str">
            <v>U</v>
          </cell>
          <cell r="I335">
            <v>1</v>
          </cell>
          <cell r="J335">
            <v>38322</v>
          </cell>
          <cell r="K335">
            <v>101</v>
          </cell>
          <cell r="L335" t="str">
            <v>Single</v>
          </cell>
          <cell r="M335">
            <v>30553</v>
          </cell>
        </row>
        <row r="336">
          <cell r="A336">
            <v>0</v>
          </cell>
          <cell r="B336" t="str">
            <v>AW PPO Active</v>
          </cell>
          <cell r="C336" t="str">
            <v>000000380</v>
          </cell>
          <cell r="D336" t="str">
            <v>ASHBY REBECCA L</v>
          </cell>
          <cell r="E336" t="str">
            <v>403111061</v>
          </cell>
          <cell r="F336">
            <v>1</v>
          </cell>
          <cell r="G336" t="str">
            <v>PPO Union</v>
          </cell>
          <cell r="H336" t="str">
            <v>U</v>
          </cell>
          <cell r="I336">
            <v>5</v>
          </cell>
          <cell r="J336">
            <v>37622</v>
          </cell>
          <cell r="K336">
            <v>127</v>
          </cell>
          <cell r="L336" t="str">
            <v>Family</v>
          </cell>
          <cell r="M336">
            <v>23804</v>
          </cell>
        </row>
        <row r="337">
          <cell r="A337">
            <v>0</v>
          </cell>
          <cell r="B337" t="str">
            <v>AW PPO Active</v>
          </cell>
          <cell r="C337" t="str">
            <v>000000380</v>
          </cell>
          <cell r="D337" t="str">
            <v>BALLARD PATRICIA L</v>
          </cell>
          <cell r="E337" t="str">
            <v>323365287</v>
          </cell>
          <cell r="F337">
            <v>2</v>
          </cell>
          <cell r="G337" t="str">
            <v>PPO Non-Union</v>
          </cell>
          <cell r="H337" t="str">
            <v>N</v>
          </cell>
          <cell r="I337">
            <v>2</v>
          </cell>
          <cell r="J337">
            <v>37918</v>
          </cell>
          <cell r="K337">
            <v>111</v>
          </cell>
          <cell r="L337" t="str">
            <v>Ee/Sp</v>
          </cell>
          <cell r="M337">
            <v>15943</v>
          </cell>
        </row>
        <row r="338">
          <cell r="A338">
            <v>0</v>
          </cell>
          <cell r="B338" t="str">
            <v>AW PPO Active</v>
          </cell>
          <cell r="C338" t="str">
            <v>000000380</v>
          </cell>
          <cell r="D338" t="str">
            <v>BARNETT JERRY</v>
          </cell>
          <cell r="E338" t="str">
            <v>407024320</v>
          </cell>
          <cell r="F338">
            <v>1</v>
          </cell>
          <cell r="G338" t="str">
            <v>PPO Union</v>
          </cell>
          <cell r="H338" t="str">
            <v>U</v>
          </cell>
          <cell r="I338">
            <v>2</v>
          </cell>
          <cell r="J338">
            <v>37622</v>
          </cell>
          <cell r="K338">
            <v>119</v>
          </cell>
          <cell r="L338" t="str">
            <v>Ee/Ch</v>
          </cell>
          <cell r="M338">
            <v>22042</v>
          </cell>
        </row>
        <row r="339">
          <cell r="A339">
            <v>0</v>
          </cell>
          <cell r="B339" t="str">
            <v>AW PPO Active</v>
          </cell>
          <cell r="C339" t="str">
            <v>000000380</v>
          </cell>
          <cell r="D339" t="str">
            <v>BARRETT ROBERT D</v>
          </cell>
          <cell r="E339" t="str">
            <v>314909706</v>
          </cell>
          <cell r="F339">
            <v>1</v>
          </cell>
          <cell r="G339" t="str">
            <v>PPO Union</v>
          </cell>
          <cell r="H339" t="str">
            <v>U</v>
          </cell>
          <cell r="I339">
            <v>5</v>
          </cell>
          <cell r="J339">
            <v>37926</v>
          </cell>
          <cell r="K339">
            <v>127</v>
          </cell>
          <cell r="L339" t="str">
            <v>Family</v>
          </cell>
          <cell r="M339">
            <v>26625</v>
          </cell>
        </row>
        <row r="340">
          <cell r="A340">
            <v>0</v>
          </cell>
          <cell r="B340" t="str">
            <v>AW PPO Active</v>
          </cell>
          <cell r="C340" t="str">
            <v>000000380</v>
          </cell>
          <cell r="D340" t="str">
            <v>BEMISS JANET G</v>
          </cell>
          <cell r="E340" t="str">
            <v>406860402</v>
          </cell>
          <cell r="F340">
            <v>1</v>
          </cell>
          <cell r="G340" t="str">
            <v>PPO Union</v>
          </cell>
          <cell r="H340" t="str">
            <v>U</v>
          </cell>
          <cell r="I340">
            <v>1</v>
          </cell>
          <cell r="J340">
            <v>37622</v>
          </cell>
          <cell r="K340">
            <v>102</v>
          </cell>
          <cell r="L340" t="str">
            <v>Single</v>
          </cell>
          <cell r="M340">
            <v>22120</v>
          </cell>
        </row>
        <row r="341">
          <cell r="A341">
            <v>0</v>
          </cell>
          <cell r="B341" t="str">
            <v>AW PPO Active</v>
          </cell>
          <cell r="C341" t="str">
            <v>000000380</v>
          </cell>
          <cell r="D341" t="str">
            <v>BOOKER ALBERT G</v>
          </cell>
          <cell r="E341" t="str">
            <v>406762322</v>
          </cell>
          <cell r="F341">
            <v>1</v>
          </cell>
          <cell r="G341" t="str">
            <v>PPO Union</v>
          </cell>
          <cell r="H341" t="str">
            <v>U</v>
          </cell>
          <cell r="I341">
            <v>2</v>
          </cell>
          <cell r="J341">
            <v>38033</v>
          </cell>
          <cell r="K341">
            <v>111</v>
          </cell>
          <cell r="L341" t="str">
            <v>Ee/Sp</v>
          </cell>
          <cell r="M341">
            <v>20322</v>
          </cell>
        </row>
        <row r="342">
          <cell r="A342">
            <v>0</v>
          </cell>
          <cell r="B342" t="str">
            <v>AW PPO Active</v>
          </cell>
          <cell r="C342" t="str">
            <v>000000380</v>
          </cell>
          <cell r="D342" t="str">
            <v>BRADY JAMES A</v>
          </cell>
          <cell r="E342" t="str">
            <v>403802460</v>
          </cell>
          <cell r="F342">
            <v>1</v>
          </cell>
          <cell r="G342" t="str">
            <v>PPO Union</v>
          </cell>
          <cell r="H342" t="str">
            <v>U</v>
          </cell>
          <cell r="I342">
            <v>2</v>
          </cell>
          <cell r="J342">
            <v>38353</v>
          </cell>
          <cell r="K342">
            <v>111</v>
          </cell>
          <cell r="L342" t="str">
            <v>Ee/Sp</v>
          </cell>
          <cell r="M342">
            <v>20371</v>
          </cell>
        </row>
        <row r="343">
          <cell r="A343">
            <v>0</v>
          </cell>
          <cell r="B343" t="str">
            <v>AW PPO Active</v>
          </cell>
          <cell r="C343" t="str">
            <v>000000380</v>
          </cell>
          <cell r="D343" t="str">
            <v>BRAXTON DONNA L</v>
          </cell>
          <cell r="E343" t="str">
            <v>232921063</v>
          </cell>
          <cell r="F343">
            <v>2</v>
          </cell>
          <cell r="G343" t="str">
            <v>PPO Non-Union</v>
          </cell>
          <cell r="H343" t="str">
            <v>N</v>
          </cell>
          <cell r="I343">
            <v>2</v>
          </cell>
          <cell r="J343">
            <v>37770</v>
          </cell>
          <cell r="K343">
            <v>111</v>
          </cell>
          <cell r="L343" t="str">
            <v>Ee/Sp</v>
          </cell>
          <cell r="M343">
            <v>20556</v>
          </cell>
        </row>
        <row r="344">
          <cell r="A344">
            <v>0</v>
          </cell>
          <cell r="B344" t="str">
            <v>AW PPO Active</v>
          </cell>
          <cell r="C344" t="str">
            <v>000000380</v>
          </cell>
          <cell r="D344" t="str">
            <v>BROOKS KATHY S</v>
          </cell>
          <cell r="E344" t="str">
            <v>407987176</v>
          </cell>
          <cell r="F344">
            <v>1</v>
          </cell>
          <cell r="G344" t="str">
            <v>PPO Union</v>
          </cell>
          <cell r="H344" t="str">
            <v>U</v>
          </cell>
          <cell r="I344">
            <v>2</v>
          </cell>
          <cell r="J344">
            <v>38108</v>
          </cell>
          <cell r="K344">
            <v>119</v>
          </cell>
          <cell r="L344" t="str">
            <v>Ee/Ch</v>
          </cell>
          <cell r="M344">
            <v>22757</v>
          </cell>
        </row>
        <row r="345">
          <cell r="A345">
            <v>0</v>
          </cell>
          <cell r="B345" t="str">
            <v>AW PPO Active</v>
          </cell>
          <cell r="C345" t="str">
            <v>000000380</v>
          </cell>
          <cell r="D345" t="str">
            <v>BROWN JR CHARLES E</v>
          </cell>
          <cell r="E345" t="str">
            <v>403800925</v>
          </cell>
          <cell r="F345">
            <v>1</v>
          </cell>
          <cell r="G345" t="str">
            <v>PPO Union</v>
          </cell>
          <cell r="H345" t="str">
            <v>U</v>
          </cell>
          <cell r="I345">
            <v>4</v>
          </cell>
          <cell r="J345">
            <v>37622</v>
          </cell>
          <cell r="K345">
            <v>127</v>
          </cell>
          <cell r="L345" t="str">
            <v>Family</v>
          </cell>
          <cell r="M345">
            <v>20398</v>
          </cell>
        </row>
        <row r="346">
          <cell r="A346">
            <v>0</v>
          </cell>
          <cell r="B346" t="str">
            <v>AW PPO Active</v>
          </cell>
          <cell r="C346" t="str">
            <v>000000380</v>
          </cell>
          <cell r="D346" t="str">
            <v>BROWN BARBARA K</v>
          </cell>
          <cell r="E346" t="str">
            <v>216586896</v>
          </cell>
          <cell r="F346">
            <v>2</v>
          </cell>
          <cell r="G346" t="str">
            <v>PPO Non-Union</v>
          </cell>
          <cell r="H346" t="str">
            <v>N</v>
          </cell>
          <cell r="I346">
            <v>2</v>
          </cell>
          <cell r="J346">
            <v>37622</v>
          </cell>
          <cell r="K346">
            <v>111</v>
          </cell>
          <cell r="L346" t="str">
            <v>Ee/Sp</v>
          </cell>
          <cell r="M346">
            <v>19995</v>
          </cell>
        </row>
        <row r="347">
          <cell r="A347">
            <v>0</v>
          </cell>
          <cell r="B347" t="str">
            <v>AW PPO Active</v>
          </cell>
          <cell r="C347" t="str">
            <v>000000380</v>
          </cell>
          <cell r="D347" t="str">
            <v>BROWN KENNETH B</v>
          </cell>
          <cell r="E347" t="str">
            <v>401945035</v>
          </cell>
          <cell r="F347">
            <v>1</v>
          </cell>
          <cell r="G347" t="str">
            <v>PPO Union</v>
          </cell>
          <cell r="H347" t="str">
            <v>U</v>
          </cell>
          <cell r="I347">
            <v>4</v>
          </cell>
          <cell r="J347">
            <v>37987</v>
          </cell>
          <cell r="K347">
            <v>127</v>
          </cell>
          <cell r="L347" t="str">
            <v>Family</v>
          </cell>
          <cell r="M347">
            <v>22245</v>
          </cell>
        </row>
        <row r="348">
          <cell r="A348">
            <v>0</v>
          </cell>
          <cell r="B348" t="str">
            <v>AW PPO Active</v>
          </cell>
          <cell r="C348" t="str">
            <v>000000380</v>
          </cell>
          <cell r="D348" t="str">
            <v>BRUMFIELD ROBERT</v>
          </cell>
          <cell r="E348" t="str">
            <v>402848131</v>
          </cell>
          <cell r="F348">
            <v>2</v>
          </cell>
          <cell r="G348" t="str">
            <v>PPO Non-Union</v>
          </cell>
          <cell r="H348" t="str">
            <v>N</v>
          </cell>
          <cell r="I348">
            <v>4</v>
          </cell>
          <cell r="J348">
            <v>37622</v>
          </cell>
          <cell r="K348">
            <v>127</v>
          </cell>
          <cell r="L348" t="str">
            <v>Family</v>
          </cell>
          <cell r="M348">
            <v>20399</v>
          </cell>
        </row>
        <row r="349">
          <cell r="A349">
            <v>0</v>
          </cell>
          <cell r="B349" t="str">
            <v>AW PPO Active</v>
          </cell>
          <cell r="C349" t="str">
            <v>000000380</v>
          </cell>
          <cell r="D349" t="str">
            <v>BUCHANAN RICHARD A</v>
          </cell>
          <cell r="E349" t="str">
            <v>407747902</v>
          </cell>
          <cell r="F349">
            <v>2</v>
          </cell>
          <cell r="G349" t="str">
            <v>PPO Non-Union</v>
          </cell>
          <cell r="H349" t="str">
            <v>N</v>
          </cell>
          <cell r="I349">
            <v>2</v>
          </cell>
          <cell r="J349">
            <v>37622</v>
          </cell>
          <cell r="K349">
            <v>111</v>
          </cell>
          <cell r="L349" t="str">
            <v>Ee/Sp</v>
          </cell>
          <cell r="M349">
            <v>18824</v>
          </cell>
        </row>
        <row r="350">
          <cell r="A350">
            <v>0</v>
          </cell>
          <cell r="B350" t="str">
            <v>AW PPO Active</v>
          </cell>
          <cell r="C350" t="str">
            <v>000000380</v>
          </cell>
          <cell r="D350" t="str">
            <v>BUCKNER WILLIAM S</v>
          </cell>
          <cell r="E350" t="str">
            <v>400784135</v>
          </cell>
          <cell r="F350">
            <v>2</v>
          </cell>
          <cell r="G350" t="str">
            <v>PPO Non-Union</v>
          </cell>
          <cell r="H350" t="str">
            <v>N</v>
          </cell>
          <cell r="I350">
            <v>3</v>
          </cell>
          <cell r="J350">
            <v>38261</v>
          </cell>
          <cell r="K350">
            <v>127</v>
          </cell>
          <cell r="L350" t="str">
            <v>Family</v>
          </cell>
          <cell r="M350">
            <v>19103</v>
          </cell>
        </row>
        <row r="351">
          <cell r="A351">
            <v>0</v>
          </cell>
          <cell r="B351" t="str">
            <v>AW PPO Active</v>
          </cell>
          <cell r="C351" t="str">
            <v>000000380</v>
          </cell>
          <cell r="D351" t="str">
            <v>BUEHLER KENNETH L</v>
          </cell>
          <cell r="E351" t="str">
            <v>403861647</v>
          </cell>
          <cell r="F351">
            <v>1</v>
          </cell>
          <cell r="G351" t="str">
            <v>PPO Union</v>
          </cell>
          <cell r="H351" t="str">
            <v>U</v>
          </cell>
          <cell r="I351">
            <v>4</v>
          </cell>
          <cell r="J351">
            <v>37636</v>
          </cell>
          <cell r="K351">
            <v>127</v>
          </cell>
          <cell r="L351" t="str">
            <v>Family</v>
          </cell>
          <cell r="M351">
            <v>20170</v>
          </cell>
        </row>
        <row r="352">
          <cell r="A352">
            <v>0</v>
          </cell>
          <cell r="B352" t="str">
            <v>AW PPO Active</v>
          </cell>
          <cell r="C352" t="str">
            <v>000000380</v>
          </cell>
          <cell r="D352" t="str">
            <v>BULLOCK DANNY R</v>
          </cell>
          <cell r="E352" t="str">
            <v>212542401</v>
          </cell>
          <cell r="F352">
            <v>1</v>
          </cell>
          <cell r="G352" t="str">
            <v>PPO Union</v>
          </cell>
          <cell r="H352" t="str">
            <v>U</v>
          </cell>
          <cell r="I352">
            <v>1</v>
          </cell>
          <cell r="J352">
            <v>37622</v>
          </cell>
          <cell r="K352">
            <v>101</v>
          </cell>
          <cell r="L352" t="str">
            <v>Single</v>
          </cell>
          <cell r="M352">
            <v>17774</v>
          </cell>
        </row>
        <row r="353">
          <cell r="A353">
            <v>0</v>
          </cell>
          <cell r="B353" t="str">
            <v>AW PPO Active</v>
          </cell>
          <cell r="C353" t="str">
            <v>000000380</v>
          </cell>
          <cell r="D353" t="str">
            <v>BYRD TONY L</v>
          </cell>
          <cell r="E353" t="str">
            <v>403864425</v>
          </cell>
          <cell r="F353">
            <v>1</v>
          </cell>
          <cell r="G353" t="str">
            <v>PPO Union</v>
          </cell>
          <cell r="H353" t="str">
            <v>U</v>
          </cell>
          <cell r="I353">
            <v>2</v>
          </cell>
          <cell r="J353">
            <v>38108</v>
          </cell>
          <cell r="K353">
            <v>111</v>
          </cell>
          <cell r="L353" t="str">
            <v>Ee/Sp</v>
          </cell>
          <cell r="M353">
            <v>21201</v>
          </cell>
        </row>
        <row r="354">
          <cell r="A354">
            <v>0</v>
          </cell>
          <cell r="B354" t="str">
            <v>AW PPO Active</v>
          </cell>
          <cell r="C354" t="str">
            <v>000000380</v>
          </cell>
          <cell r="D354" t="str">
            <v>CARR SHANA D</v>
          </cell>
          <cell r="E354" t="str">
            <v>406335689</v>
          </cell>
          <cell r="F354">
            <v>2</v>
          </cell>
          <cell r="G354" t="str">
            <v>PPO Non-Union</v>
          </cell>
          <cell r="H354" t="str">
            <v>N</v>
          </cell>
          <cell r="I354">
            <v>1</v>
          </cell>
          <cell r="J354">
            <v>37681</v>
          </cell>
          <cell r="K354">
            <v>102</v>
          </cell>
          <cell r="L354" t="str">
            <v>Single</v>
          </cell>
          <cell r="M354">
            <v>28444</v>
          </cell>
        </row>
        <row r="355">
          <cell r="A355">
            <v>0</v>
          </cell>
          <cell r="B355" t="str">
            <v>AW PPO Active</v>
          </cell>
          <cell r="C355" t="str">
            <v>000000380</v>
          </cell>
          <cell r="D355" t="str">
            <v>CASTLEMAN LEE E</v>
          </cell>
          <cell r="E355" t="str">
            <v>401943622</v>
          </cell>
          <cell r="F355">
            <v>2</v>
          </cell>
          <cell r="G355" t="str">
            <v>PPO Non-Union</v>
          </cell>
          <cell r="H355" t="str">
            <v>N</v>
          </cell>
          <cell r="I355">
            <v>2</v>
          </cell>
          <cell r="J355">
            <v>37622</v>
          </cell>
          <cell r="K355">
            <v>111</v>
          </cell>
          <cell r="L355" t="str">
            <v>Ee/Sp</v>
          </cell>
          <cell r="M355">
            <v>24145</v>
          </cell>
        </row>
        <row r="356">
          <cell r="A356">
            <v>0</v>
          </cell>
          <cell r="B356" t="str">
            <v>AW PPO Active</v>
          </cell>
          <cell r="C356" t="str">
            <v>000000380</v>
          </cell>
          <cell r="D356" t="str">
            <v>CHANDLER MARK D</v>
          </cell>
          <cell r="E356" t="str">
            <v>406747844</v>
          </cell>
          <cell r="F356">
            <v>1</v>
          </cell>
          <cell r="G356" t="str">
            <v>PPO Union</v>
          </cell>
          <cell r="H356" t="str">
            <v>U</v>
          </cell>
          <cell r="I356">
            <v>2</v>
          </cell>
          <cell r="J356">
            <v>37622</v>
          </cell>
          <cell r="K356">
            <v>111</v>
          </cell>
          <cell r="L356" t="str">
            <v>Ee/Sp</v>
          </cell>
          <cell r="M356">
            <v>18816</v>
          </cell>
        </row>
        <row r="357">
          <cell r="A357">
            <v>0</v>
          </cell>
          <cell r="B357" t="str">
            <v>AW PPO Active</v>
          </cell>
          <cell r="C357" t="str">
            <v>000000380</v>
          </cell>
          <cell r="D357" t="str">
            <v>CLAYBORNE  JR CHARLES D</v>
          </cell>
          <cell r="E357" t="str">
            <v>404762486</v>
          </cell>
          <cell r="F357">
            <v>2</v>
          </cell>
          <cell r="G357" t="str">
            <v>PPO Non-Union</v>
          </cell>
          <cell r="H357" t="str">
            <v>N</v>
          </cell>
          <cell r="I357">
            <v>2</v>
          </cell>
          <cell r="J357">
            <v>37622</v>
          </cell>
          <cell r="K357">
            <v>111</v>
          </cell>
          <cell r="L357" t="str">
            <v>Ee/Sp</v>
          </cell>
          <cell r="M357">
            <v>18489</v>
          </cell>
        </row>
        <row r="358">
          <cell r="A358">
            <v>0</v>
          </cell>
          <cell r="B358" t="str">
            <v>AW PPO Active</v>
          </cell>
          <cell r="C358" t="str">
            <v>000000380</v>
          </cell>
          <cell r="D358" t="str">
            <v>COBB CHARLES</v>
          </cell>
          <cell r="E358" t="str">
            <v>400967255</v>
          </cell>
          <cell r="F358">
            <v>1</v>
          </cell>
          <cell r="G358" t="str">
            <v>PPO Union</v>
          </cell>
          <cell r="H358" t="str">
            <v>U</v>
          </cell>
          <cell r="I358">
            <v>2</v>
          </cell>
          <cell r="J358">
            <v>37622</v>
          </cell>
          <cell r="K358">
            <v>119</v>
          </cell>
          <cell r="L358" t="str">
            <v>Ee/Ch</v>
          </cell>
          <cell r="M358">
            <v>24998</v>
          </cell>
        </row>
        <row r="359">
          <cell r="A359">
            <v>0</v>
          </cell>
          <cell r="B359" t="str">
            <v>AW PPO Active</v>
          </cell>
          <cell r="C359" t="str">
            <v>000000380</v>
          </cell>
          <cell r="D359" t="str">
            <v>COLLINS BRETT</v>
          </cell>
          <cell r="E359" t="str">
            <v>401332701</v>
          </cell>
          <cell r="F359">
            <v>1</v>
          </cell>
          <cell r="G359" t="str">
            <v>PPO Union</v>
          </cell>
          <cell r="H359" t="str">
            <v>U</v>
          </cell>
          <cell r="I359">
            <v>3</v>
          </cell>
          <cell r="J359">
            <v>37847</v>
          </cell>
          <cell r="K359">
            <v>127</v>
          </cell>
          <cell r="L359" t="str">
            <v>Family</v>
          </cell>
          <cell r="M359">
            <v>28239</v>
          </cell>
        </row>
        <row r="360">
          <cell r="A360">
            <v>0</v>
          </cell>
          <cell r="B360" t="str">
            <v>AW PPO Active</v>
          </cell>
          <cell r="C360" t="str">
            <v>000000380</v>
          </cell>
          <cell r="D360" t="str">
            <v>COMBS MITZI R</v>
          </cell>
          <cell r="E360" t="str">
            <v>404881018</v>
          </cell>
          <cell r="F360">
            <v>2</v>
          </cell>
          <cell r="G360" t="str">
            <v>PPO Non-Union</v>
          </cell>
          <cell r="H360" t="str">
            <v>N</v>
          </cell>
          <cell r="I360">
            <v>1</v>
          </cell>
          <cell r="J360">
            <v>37622</v>
          </cell>
          <cell r="K360">
            <v>102</v>
          </cell>
          <cell r="L360" t="str">
            <v>Single</v>
          </cell>
          <cell r="M360">
            <v>21255</v>
          </cell>
        </row>
        <row r="361">
          <cell r="A361">
            <v>0</v>
          </cell>
          <cell r="B361" t="str">
            <v>AW PPO Active</v>
          </cell>
          <cell r="C361" t="str">
            <v>000000380</v>
          </cell>
          <cell r="D361" t="str">
            <v>COUCH JERRY</v>
          </cell>
          <cell r="E361" t="str">
            <v>402230227</v>
          </cell>
          <cell r="F361">
            <v>1</v>
          </cell>
          <cell r="G361" t="str">
            <v>PPO Union</v>
          </cell>
          <cell r="H361" t="str">
            <v>U</v>
          </cell>
          <cell r="I361">
            <v>1</v>
          </cell>
          <cell r="J361">
            <v>37622</v>
          </cell>
          <cell r="K361">
            <v>101</v>
          </cell>
          <cell r="L361" t="str">
            <v>Single</v>
          </cell>
          <cell r="M361">
            <v>27328</v>
          </cell>
        </row>
        <row r="362">
          <cell r="A362">
            <v>0</v>
          </cell>
          <cell r="B362" t="str">
            <v>AW PPO Active</v>
          </cell>
          <cell r="C362" t="str">
            <v>000000380</v>
          </cell>
          <cell r="D362" t="str">
            <v>COY TIMOTHY M</v>
          </cell>
          <cell r="E362" t="str">
            <v>400179803</v>
          </cell>
          <cell r="F362">
            <v>1</v>
          </cell>
          <cell r="G362" t="str">
            <v>PPO Union</v>
          </cell>
          <cell r="H362" t="str">
            <v>U</v>
          </cell>
          <cell r="I362">
            <v>5</v>
          </cell>
          <cell r="J362">
            <v>37996</v>
          </cell>
          <cell r="K362">
            <v>127</v>
          </cell>
          <cell r="L362" t="str">
            <v>Family</v>
          </cell>
          <cell r="M362">
            <v>23696</v>
          </cell>
        </row>
        <row r="363">
          <cell r="A363">
            <v>0</v>
          </cell>
          <cell r="B363" t="str">
            <v>AW PPO Active</v>
          </cell>
          <cell r="C363" t="str">
            <v>000000380</v>
          </cell>
          <cell r="D363" t="str">
            <v>CRUSE ROBERT M</v>
          </cell>
          <cell r="E363" t="str">
            <v>404662449</v>
          </cell>
          <cell r="F363">
            <v>1</v>
          </cell>
          <cell r="G363" t="str">
            <v>PPO Union</v>
          </cell>
          <cell r="H363" t="str">
            <v>U</v>
          </cell>
          <cell r="I363">
            <v>2</v>
          </cell>
          <cell r="J363">
            <v>37622</v>
          </cell>
          <cell r="K363">
            <v>111</v>
          </cell>
          <cell r="L363" t="str">
            <v>Ee/Sp</v>
          </cell>
          <cell r="M363">
            <v>18491</v>
          </cell>
        </row>
        <row r="364">
          <cell r="A364">
            <v>0</v>
          </cell>
          <cell r="B364" t="str">
            <v>AW PPO Active</v>
          </cell>
          <cell r="C364" t="str">
            <v>000000380</v>
          </cell>
          <cell r="D364" t="str">
            <v>CURREY RICHARD D</v>
          </cell>
          <cell r="E364" t="str">
            <v>404298144</v>
          </cell>
          <cell r="F364">
            <v>2</v>
          </cell>
          <cell r="G364" t="str">
            <v>PPO Non-Union</v>
          </cell>
          <cell r="H364" t="str">
            <v>N</v>
          </cell>
          <cell r="I364">
            <v>3</v>
          </cell>
          <cell r="J364">
            <v>38299</v>
          </cell>
          <cell r="K364">
            <v>127</v>
          </cell>
          <cell r="L364" t="str">
            <v>Family</v>
          </cell>
          <cell r="M364">
            <v>25964</v>
          </cell>
        </row>
        <row r="365">
          <cell r="A365">
            <v>0</v>
          </cell>
          <cell r="B365" t="str">
            <v>AW PPO Active</v>
          </cell>
          <cell r="C365" t="str">
            <v>000000380</v>
          </cell>
          <cell r="D365" t="str">
            <v>DEAN DAVID J</v>
          </cell>
          <cell r="E365" t="str">
            <v>405067254</v>
          </cell>
          <cell r="F365">
            <v>1</v>
          </cell>
          <cell r="G365" t="str">
            <v>PPO Union</v>
          </cell>
          <cell r="H365" t="str">
            <v>U</v>
          </cell>
          <cell r="I365">
            <v>4</v>
          </cell>
          <cell r="J365">
            <v>38108</v>
          </cell>
          <cell r="K365">
            <v>127</v>
          </cell>
          <cell r="L365" t="str">
            <v>Family</v>
          </cell>
          <cell r="M365">
            <v>22369</v>
          </cell>
        </row>
        <row r="366">
          <cell r="A366">
            <v>0</v>
          </cell>
          <cell r="B366" t="str">
            <v>AW PPO Active</v>
          </cell>
          <cell r="C366" t="str">
            <v>000000380</v>
          </cell>
          <cell r="D366" t="str">
            <v>DENNISON JAMES BENN</v>
          </cell>
          <cell r="E366" t="str">
            <v>319623892</v>
          </cell>
          <cell r="F366">
            <v>1</v>
          </cell>
          <cell r="G366" t="str">
            <v>PPO Union</v>
          </cell>
          <cell r="H366" t="str">
            <v>U</v>
          </cell>
          <cell r="I366">
            <v>4</v>
          </cell>
          <cell r="J366">
            <v>37876</v>
          </cell>
          <cell r="K366">
            <v>127</v>
          </cell>
          <cell r="L366" t="str">
            <v>Family</v>
          </cell>
          <cell r="M366">
            <v>23629</v>
          </cell>
        </row>
        <row r="367">
          <cell r="A367">
            <v>0</v>
          </cell>
          <cell r="B367" t="str">
            <v>AW PPO Active</v>
          </cell>
          <cell r="C367" t="str">
            <v>000000380</v>
          </cell>
          <cell r="D367" t="str">
            <v>DICKSON JANICE O</v>
          </cell>
          <cell r="E367" t="str">
            <v>405742201</v>
          </cell>
          <cell r="F367">
            <v>2</v>
          </cell>
          <cell r="G367" t="str">
            <v>PPO Non-Union</v>
          </cell>
          <cell r="H367" t="str">
            <v>N</v>
          </cell>
          <cell r="I367">
            <v>1</v>
          </cell>
          <cell r="J367">
            <v>37622</v>
          </cell>
          <cell r="K367">
            <v>102</v>
          </cell>
          <cell r="L367" t="str">
            <v>Single</v>
          </cell>
          <cell r="M367">
            <v>18247</v>
          </cell>
        </row>
        <row r="368">
          <cell r="A368">
            <v>0</v>
          </cell>
          <cell r="B368" t="str">
            <v>AW PPO Active</v>
          </cell>
          <cell r="C368" t="str">
            <v>000000380</v>
          </cell>
          <cell r="D368" t="str">
            <v>DIXON KEVIN R</v>
          </cell>
          <cell r="E368" t="str">
            <v>403233354</v>
          </cell>
          <cell r="F368">
            <v>1</v>
          </cell>
          <cell r="G368" t="str">
            <v>PPO Union</v>
          </cell>
          <cell r="H368" t="str">
            <v>U</v>
          </cell>
          <cell r="I368">
            <v>4</v>
          </cell>
          <cell r="J368">
            <v>37622</v>
          </cell>
          <cell r="K368">
            <v>127</v>
          </cell>
          <cell r="L368" t="str">
            <v>Family</v>
          </cell>
          <cell r="M368">
            <v>25406</v>
          </cell>
        </row>
        <row r="369">
          <cell r="A369">
            <v>0</v>
          </cell>
          <cell r="B369" t="str">
            <v>AW PPO Active</v>
          </cell>
          <cell r="C369" t="str">
            <v>000000380</v>
          </cell>
          <cell r="D369" t="str">
            <v>FARMER DANNY R</v>
          </cell>
          <cell r="E369" t="str">
            <v>402702763</v>
          </cell>
          <cell r="F369">
            <v>2</v>
          </cell>
          <cell r="G369" t="str">
            <v>PPO Non-Union</v>
          </cell>
          <cell r="H369" t="str">
            <v>N</v>
          </cell>
          <cell r="I369">
            <v>2</v>
          </cell>
          <cell r="J369">
            <v>37622</v>
          </cell>
          <cell r="K369">
            <v>111</v>
          </cell>
          <cell r="L369" t="str">
            <v>Ee/Sp</v>
          </cell>
          <cell r="M369">
            <v>18182</v>
          </cell>
        </row>
        <row r="370">
          <cell r="A370">
            <v>0</v>
          </cell>
          <cell r="B370" t="str">
            <v>AW PPO Active</v>
          </cell>
          <cell r="C370" t="str">
            <v>000000380</v>
          </cell>
          <cell r="D370" t="str">
            <v>FELTS JON W</v>
          </cell>
          <cell r="E370" t="str">
            <v>407176527</v>
          </cell>
          <cell r="F370">
            <v>1</v>
          </cell>
          <cell r="G370" t="str">
            <v>PPO Union</v>
          </cell>
          <cell r="H370" t="str">
            <v>U</v>
          </cell>
          <cell r="I370">
            <v>3</v>
          </cell>
          <cell r="J370">
            <v>37622</v>
          </cell>
          <cell r="K370">
            <v>127</v>
          </cell>
          <cell r="L370" t="str">
            <v>Family</v>
          </cell>
          <cell r="M370">
            <v>28299</v>
          </cell>
        </row>
        <row r="371">
          <cell r="A371">
            <v>0</v>
          </cell>
          <cell r="B371" t="str">
            <v>AW PPO Active</v>
          </cell>
          <cell r="C371" t="str">
            <v>000000380</v>
          </cell>
          <cell r="D371" t="str">
            <v>FIELDS CHRISTOPHE M</v>
          </cell>
          <cell r="E371" t="str">
            <v>288609520</v>
          </cell>
          <cell r="F371">
            <v>1</v>
          </cell>
          <cell r="G371" t="str">
            <v>PPO Union</v>
          </cell>
          <cell r="H371" t="str">
            <v>U</v>
          </cell>
          <cell r="I371">
            <v>1</v>
          </cell>
          <cell r="J371">
            <v>37622</v>
          </cell>
          <cell r="K371">
            <v>101</v>
          </cell>
          <cell r="L371" t="str">
            <v>Single</v>
          </cell>
          <cell r="M371">
            <v>26837</v>
          </cell>
        </row>
        <row r="372">
          <cell r="A372">
            <v>0</v>
          </cell>
          <cell r="B372" t="str">
            <v>AW PPO Active</v>
          </cell>
          <cell r="C372" t="str">
            <v>000000380</v>
          </cell>
          <cell r="D372" t="str">
            <v>FLANNERY GABRIEL T</v>
          </cell>
          <cell r="E372" t="str">
            <v>407279752</v>
          </cell>
          <cell r="F372">
            <v>1</v>
          </cell>
          <cell r="G372" t="str">
            <v>PPO Union</v>
          </cell>
          <cell r="H372" t="str">
            <v>U</v>
          </cell>
          <cell r="I372">
            <v>2</v>
          </cell>
          <cell r="J372">
            <v>37681</v>
          </cell>
          <cell r="K372">
            <v>111</v>
          </cell>
          <cell r="L372" t="str">
            <v>Ee/Sp</v>
          </cell>
          <cell r="M372">
            <v>27892</v>
          </cell>
        </row>
        <row r="373">
          <cell r="A373">
            <v>0</v>
          </cell>
          <cell r="B373" t="str">
            <v>AW PPO Active</v>
          </cell>
          <cell r="C373" t="str">
            <v>000000380</v>
          </cell>
          <cell r="D373" t="str">
            <v>FLOYD ELIZABETH A</v>
          </cell>
          <cell r="E373" t="str">
            <v>400863072</v>
          </cell>
          <cell r="F373">
            <v>2</v>
          </cell>
          <cell r="G373" t="str">
            <v>PPO Non-Union</v>
          </cell>
          <cell r="H373" t="str">
            <v>N</v>
          </cell>
          <cell r="I373">
            <v>4</v>
          </cell>
          <cell r="J373">
            <v>37622</v>
          </cell>
          <cell r="K373">
            <v>127</v>
          </cell>
          <cell r="L373" t="str">
            <v>Family</v>
          </cell>
          <cell r="M373">
            <v>21064</v>
          </cell>
        </row>
        <row r="374">
          <cell r="A374">
            <v>0</v>
          </cell>
          <cell r="B374" t="str">
            <v>AW PPO Active</v>
          </cell>
          <cell r="C374" t="str">
            <v>000000380</v>
          </cell>
          <cell r="D374" t="str">
            <v>GRIFFIN DILLARD</v>
          </cell>
          <cell r="E374" t="str">
            <v>400622162</v>
          </cell>
          <cell r="F374">
            <v>2</v>
          </cell>
          <cell r="G374" t="str">
            <v>PPO Non-Union</v>
          </cell>
          <cell r="H374" t="str">
            <v>N</v>
          </cell>
          <cell r="I374">
            <v>1</v>
          </cell>
          <cell r="J374">
            <v>37622</v>
          </cell>
          <cell r="K374">
            <v>101</v>
          </cell>
          <cell r="L374" t="str">
            <v>Single</v>
          </cell>
          <cell r="M374">
            <v>16983</v>
          </cell>
        </row>
        <row r="375">
          <cell r="A375">
            <v>0</v>
          </cell>
          <cell r="B375" t="str">
            <v>AW PPO Active</v>
          </cell>
          <cell r="C375" t="str">
            <v>000000380</v>
          </cell>
          <cell r="D375" t="str">
            <v>HALL II JOHN W</v>
          </cell>
          <cell r="E375" t="str">
            <v>407747916</v>
          </cell>
          <cell r="F375">
            <v>1</v>
          </cell>
          <cell r="G375" t="str">
            <v>PPO Union</v>
          </cell>
          <cell r="H375" t="str">
            <v>U</v>
          </cell>
          <cell r="I375">
            <v>2</v>
          </cell>
          <cell r="J375">
            <v>37622</v>
          </cell>
          <cell r="K375">
            <v>111</v>
          </cell>
          <cell r="L375" t="str">
            <v>Ee/Sp</v>
          </cell>
          <cell r="M375">
            <v>19532</v>
          </cell>
        </row>
        <row r="376">
          <cell r="A376">
            <v>0</v>
          </cell>
          <cell r="B376" t="str">
            <v>AW PPO Active</v>
          </cell>
          <cell r="C376" t="str">
            <v>000000380</v>
          </cell>
          <cell r="D376" t="str">
            <v>HAWTHORNE RICHARD B</v>
          </cell>
          <cell r="E376" t="str">
            <v>406806017</v>
          </cell>
          <cell r="F376">
            <v>2</v>
          </cell>
          <cell r="G376" t="str">
            <v>PPO Non-Union</v>
          </cell>
          <cell r="H376" t="str">
            <v>N</v>
          </cell>
          <cell r="I376">
            <v>3</v>
          </cell>
          <cell r="J376">
            <v>38244</v>
          </cell>
          <cell r="K376">
            <v>127</v>
          </cell>
          <cell r="L376" t="str">
            <v>Family</v>
          </cell>
          <cell r="M376">
            <v>21543</v>
          </cell>
        </row>
        <row r="377">
          <cell r="A377">
            <v>0</v>
          </cell>
          <cell r="B377" t="str">
            <v>AW PPO Active</v>
          </cell>
          <cell r="C377" t="str">
            <v>000000380</v>
          </cell>
          <cell r="D377" t="str">
            <v>HAZLETT LARRY W</v>
          </cell>
          <cell r="E377" t="str">
            <v>406254819</v>
          </cell>
          <cell r="F377">
            <v>1</v>
          </cell>
          <cell r="G377" t="str">
            <v>PPO Union</v>
          </cell>
          <cell r="H377" t="str">
            <v>U</v>
          </cell>
          <cell r="I377">
            <v>3</v>
          </cell>
          <cell r="J377">
            <v>38171</v>
          </cell>
          <cell r="K377">
            <v>119</v>
          </cell>
          <cell r="L377" t="str">
            <v>Ee/Ch</v>
          </cell>
          <cell r="M377">
            <v>25221</v>
          </cell>
        </row>
        <row r="378">
          <cell r="A378">
            <v>0</v>
          </cell>
          <cell r="B378" t="str">
            <v>AW PPO Active</v>
          </cell>
          <cell r="C378" t="str">
            <v>000000380</v>
          </cell>
          <cell r="D378" t="str">
            <v>HELTON LISA M</v>
          </cell>
          <cell r="E378" t="str">
            <v>371948215</v>
          </cell>
          <cell r="F378">
            <v>2</v>
          </cell>
          <cell r="G378" t="str">
            <v>PPO Non-Union</v>
          </cell>
          <cell r="H378" t="str">
            <v>N</v>
          </cell>
          <cell r="I378">
            <v>5</v>
          </cell>
          <cell r="J378">
            <v>37622</v>
          </cell>
          <cell r="K378">
            <v>119</v>
          </cell>
          <cell r="L378" t="str">
            <v>Ee/Ch</v>
          </cell>
          <cell r="M378">
            <v>26352</v>
          </cell>
        </row>
        <row r="379">
          <cell r="A379">
            <v>0</v>
          </cell>
          <cell r="B379" t="str">
            <v>AW PPO Active</v>
          </cell>
          <cell r="C379" t="str">
            <v>000000380</v>
          </cell>
          <cell r="D379" t="str">
            <v>HORTON BEVERLY G</v>
          </cell>
          <cell r="E379" t="str">
            <v>407749401</v>
          </cell>
          <cell r="F379">
            <v>1</v>
          </cell>
          <cell r="G379" t="str">
            <v>PPO Union</v>
          </cell>
          <cell r="H379" t="str">
            <v>U</v>
          </cell>
          <cell r="I379">
            <v>2</v>
          </cell>
          <cell r="J379">
            <v>38255</v>
          </cell>
          <cell r="K379">
            <v>119</v>
          </cell>
          <cell r="L379" t="str">
            <v>Ee/Ch</v>
          </cell>
          <cell r="M379">
            <v>18719</v>
          </cell>
        </row>
        <row r="380">
          <cell r="A380">
            <v>0</v>
          </cell>
          <cell r="B380" t="str">
            <v>AW PPO Active</v>
          </cell>
          <cell r="C380" t="str">
            <v>000000380</v>
          </cell>
          <cell r="D380" t="str">
            <v>HOUSTON ERIN G</v>
          </cell>
          <cell r="E380" t="str">
            <v>400350163</v>
          </cell>
          <cell r="F380">
            <v>1</v>
          </cell>
          <cell r="G380" t="str">
            <v>PPO Union</v>
          </cell>
          <cell r="H380" t="str">
            <v>U</v>
          </cell>
          <cell r="I380">
            <v>1</v>
          </cell>
          <cell r="J380">
            <v>38231</v>
          </cell>
          <cell r="K380">
            <v>102</v>
          </cell>
          <cell r="L380" t="str">
            <v>Single</v>
          </cell>
          <cell r="M380">
            <v>27418</v>
          </cell>
        </row>
        <row r="381">
          <cell r="A381">
            <v>0</v>
          </cell>
          <cell r="B381" t="str">
            <v>AW PPO Active</v>
          </cell>
          <cell r="C381" t="str">
            <v>000000380</v>
          </cell>
          <cell r="D381" t="str">
            <v>JACKSON JAROLD T</v>
          </cell>
          <cell r="E381" t="str">
            <v>403922803</v>
          </cell>
          <cell r="F381">
            <v>2</v>
          </cell>
          <cell r="G381" t="str">
            <v>PPO Non-Union</v>
          </cell>
          <cell r="H381" t="str">
            <v>N</v>
          </cell>
          <cell r="I381">
            <v>5</v>
          </cell>
          <cell r="J381">
            <v>37622</v>
          </cell>
          <cell r="K381">
            <v>127</v>
          </cell>
          <cell r="L381" t="str">
            <v>Family</v>
          </cell>
          <cell r="M381">
            <v>21399</v>
          </cell>
        </row>
        <row r="382">
          <cell r="A382">
            <v>0</v>
          </cell>
          <cell r="B382" t="str">
            <v>AW PPO Active</v>
          </cell>
          <cell r="C382" t="str">
            <v>000000380</v>
          </cell>
          <cell r="D382" t="str">
            <v>JAMES PATRICIA A</v>
          </cell>
          <cell r="E382" t="str">
            <v>361462797</v>
          </cell>
          <cell r="F382">
            <v>1</v>
          </cell>
          <cell r="G382" t="str">
            <v>PPO Union</v>
          </cell>
          <cell r="H382" t="str">
            <v>U</v>
          </cell>
          <cell r="I382">
            <v>4</v>
          </cell>
          <cell r="J382">
            <v>37622</v>
          </cell>
          <cell r="K382">
            <v>127</v>
          </cell>
          <cell r="L382" t="str">
            <v>Family</v>
          </cell>
          <cell r="M382">
            <v>18737</v>
          </cell>
        </row>
        <row r="383">
          <cell r="A383">
            <v>0</v>
          </cell>
          <cell r="B383" t="str">
            <v>AW PPO Active</v>
          </cell>
          <cell r="C383" t="str">
            <v>000000380</v>
          </cell>
          <cell r="D383" t="str">
            <v>JOHNSON DOROTHY J</v>
          </cell>
          <cell r="E383" t="str">
            <v>401947493</v>
          </cell>
          <cell r="F383">
            <v>2</v>
          </cell>
          <cell r="G383" t="str">
            <v>PPO Non-Union</v>
          </cell>
          <cell r="H383" t="str">
            <v>N</v>
          </cell>
          <cell r="I383">
            <v>1</v>
          </cell>
          <cell r="J383">
            <v>37622</v>
          </cell>
          <cell r="K383">
            <v>102</v>
          </cell>
          <cell r="L383" t="str">
            <v>Single</v>
          </cell>
          <cell r="M383">
            <v>24037</v>
          </cell>
        </row>
        <row r="384">
          <cell r="A384">
            <v>0</v>
          </cell>
          <cell r="B384" t="str">
            <v>AW PPO Active</v>
          </cell>
          <cell r="C384" t="str">
            <v>000000380</v>
          </cell>
          <cell r="D384" t="str">
            <v>JONES ELIZABETH J</v>
          </cell>
          <cell r="E384" t="str">
            <v>367605798</v>
          </cell>
          <cell r="F384">
            <v>1</v>
          </cell>
          <cell r="G384" t="str">
            <v>PPO Union</v>
          </cell>
          <cell r="H384" t="str">
            <v>U</v>
          </cell>
          <cell r="I384">
            <v>1</v>
          </cell>
          <cell r="J384">
            <v>37622</v>
          </cell>
          <cell r="K384">
            <v>102</v>
          </cell>
          <cell r="L384" t="str">
            <v>Single</v>
          </cell>
          <cell r="M384">
            <v>19572</v>
          </cell>
        </row>
        <row r="385">
          <cell r="A385">
            <v>0</v>
          </cell>
          <cell r="B385" t="str">
            <v>AW PPO Active</v>
          </cell>
          <cell r="C385" t="str">
            <v>000000380</v>
          </cell>
          <cell r="D385" t="str">
            <v>KEES ALVIN R</v>
          </cell>
          <cell r="E385" t="str">
            <v>404862569</v>
          </cell>
          <cell r="F385">
            <v>1</v>
          </cell>
          <cell r="G385" t="str">
            <v>PPO Union</v>
          </cell>
          <cell r="H385" t="str">
            <v>U</v>
          </cell>
          <cell r="I385">
            <v>4</v>
          </cell>
          <cell r="J385">
            <v>38108</v>
          </cell>
          <cell r="K385">
            <v>127</v>
          </cell>
          <cell r="L385" t="str">
            <v>Family</v>
          </cell>
          <cell r="M385">
            <v>20468</v>
          </cell>
        </row>
        <row r="386">
          <cell r="A386">
            <v>0</v>
          </cell>
          <cell r="B386" t="str">
            <v>AW PPO Active</v>
          </cell>
          <cell r="C386" t="str">
            <v>000000380</v>
          </cell>
          <cell r="D386" t="str">
            <v>MATTINGLY MARION W</v>
          </cell>
          <cell r="E386" t="str">
            <v>407026696</v>
          </cell>
          <cell r="F386">
            <v>2</v>
          </cell>
          <cell r="G386" t="str">
            <v>PPO Non-Union</v>
          </cell>
          <cell r="H386" t="str">
            <v>N</v>
          </cell>
          <cell r="I386">
            <v>5</v>
          </cell>
          <cell r="J386">
            <v>37622</v>
          </cell>
          <cell r="K386">
            <v>127</v>
          </cell>
          <cell r="L386" t="str">
            <v>Family</v>
          </cell>
          <cell r="M386">
            <v>21959</v>
          </cell>
        </row>
        <row r="387">
          <cell r="A387">
            <v>0</v>
          </cell>
          <cell r="B387" t="str">
            <v>AW PPO Active</v>
          </cell>
          <cell r="C387" t="str">
            <v>000000380</v>
          </cell>
          <cell r="D387" t="str">
            <v>MATTINGLY RICHARD</v>
          </cell>
          <cell r="E387" t="str">
            <v>407047345</v>
          </cell>
          <cell r="F387">
            <v>1</v>
          </cell>
          <cell r="G387" t="str">
            <v>PPO Union</v>
          </cell>
          <cell r="H387" t="str">
            <v>U</v>
          </cell>
          <cell r="I387">
            <v>4</v>
          </cell>
          <cell r="J387">
            <v>37622</v>
          </cell>
          <cell r="K387">
            <v>127</v>
          </cell>
          <cell r="L387" t="str">
            <v>Family</v>
          </cell>
          <cell r="M387">
            <v>22333</v>
          </cell>
        </row>
        <row r="388">
          <cell r="A388">
            <v>0</v>
          </cell>
          <cell r="B388" t="str">
            <v>AW PPO Active</v>
          </cell>
          <cell r="C388" t="str">
            <v>000000380</v>
          </cell>
          <cell r="D388" t="str">
            <v>MAXEY JERRY W</v>
          </cell>
          <cell r="E388" t="str">
            <v>402689550</v>
          </cell>
          <cell r="F388">
            <v>1</v>
          </cell>
          <cell r="G388" t="str">
            <v>PPO Union</v>
          </cell>
          <cell r="H388" t="str">
            <v>U</v>
          </cell>
          <cell r="I388">
            <v>2</v>
          </cell>
          <cell r="J388">
            <v>37622</v>
          </cell>
          <cell r="K388">
            <v>111</v>
          </cell>
          <cell r="L388" t="str">
            <v>Ee/Sp</v>
          </cell>
          <cell r="M388">
            <v>18239</v>
          </cell>
        </row>
        <row r="389">
          <cell r="A389">
            <v>0</v>
          </cell>
          <cell r="B389" t="str">
            <v>AW PPO Active</v>
          </cell>
          <cell r="C389" t="str">
            <v>000000380</v>
          </cell>
          <cell r="D389" t="str">
            <v>MCCLANAHAN JOYCE M</v>
          </cell>
          <cell r="E389" t="str">
            <v>404581776</v>
          </cell>
          <cell r="F389">
            <v>1</v>
          </cell>
          <cell r="G389" t="str">
            <v>PPO Union</v>
          </cell>
          <cell r="H389" t="str">
            <v>U</v>
          </cell>
          <cell r="I389">
            <v>2</v>
          </cell>
          <cell r="J389">
            <v>37622</v>
          </cell>
          <cell r="K389">
            <v>111</v>
          </cell>
          <cell r="L389" t="str">
            <v>Ee/Sp</v>
          </cell>
          <cell r="M389">
            <v>16655</v>
          </cell>
        </row>
        <row r="390">
          <cell r="A390">
            <v>0</v>
          </cell>
          <cell r="B390" t="str">
            <v>AW PPO Active</v>
          </cell>
          <cell r="C390" t="str">
            <v>000000380</v>
          </cell>
          <cell r="D390" t="str">
            <v>MCCULLOUGH MILLARD W</v>
          </cell>
          <cell r="E390" t="str">
            <v>403802266</v>
          </cell>
          <cell r="F390">
            <v>1</v>
          </cell>
          <cell r="G390" t="str">
            <v>PPO Union</v>
          </cell>
          <cell r="H390" t="str">
            <v>U</v>
          </cell>
          <cell r="I390">
            <v>2</v>
          </cell>
          <cell r="J390">
            <v>38332</v>
          </cell>
          <cell r="K390">
            <v>111</v>
          </cell>
          <cell r="L390" t="str">
            <v>Ee/Sp</v>
          </cell>
          <cell r="M390">
            <v>19444</v>
          </cell>
        </row>
        <row r="391">
          <cell r="A391">
            <v>0</v>
          </cell>
          <cell r="B391" t="str">
            <v>AW PPO Active</v>
          </cell>
          <cell r="C391" t="str">
            <v>000000380</v>
          </cell>
          <cell r="D391" t="str">
            <v>MCFARLAND TERRY L</v>
          </cell>
          <cell r="E391" t="str">
            <v>277543294</v>
          </cell>
          <cell r="F391">
            <v>1</v>
          </cell>
          <cell r="G391" t="str">
            <v>PPO Union</v>
          </cell>
          <cell r="H391" t="str">
            <v>U</v>
          </cell>
          <cell r="I391">
            <v>4</v>
          </cell>
          <cell r="J391">
            <v>38016</v>
          </cell>
          <cell r="K391">
            <v>127</v>
          </cell>
          <cell r="L391" t="str">
            <v>Family</v>
          </cell>
          <cell r="M391">
            <v>20357</v>
          </cell>
        </row>
        <row r="392">
          <cell r="A392">
            <v>0</v>
          </cell>
          <cell r="B392" t="str">
            <v>AW PPO Active</v>
          </cell>
          <cell r="C392" t="str">
            <v>000000380</v>
          </cell>
          <cell r="D392" t="str">
            <v>MIREAULT DEBRA A</v>
          </cell>
          <cell r="E392" t="str">
            <v>404880725</v>
          </cell>
          <cell r="F392">
            <v>2</v>
          </cell>
          <cell r="G392" t="str">
            <v>PPO Non-Union</v>
          </cell>
          <cell r="H392" t="str">
            <v>N</v>
          </cell>
          <cell r="I392">
            <v>2</v>
          </cell>
          <cell r="J392">
            <v>37622</v>
          </cell>
          <cell r="K392">
            <v>111</v>
          </cell>
          <cell r="L392" t="str">
            <v>Ee/Sp</v>
          </cell>
          <cell r="M392">
            <v>20792</v>
          </cell>
        </row>
        <row r="393">
          <cell r="A393">
            <v>0</v>
          </cell>
          <cell r="B393" t="str">
            <v>AW PPO Active</v>
          </cell>
          <cell r="C393" t="str">
            <v>000000380</v>
          </cell>
          <cell r="D393" t="str">
            <v>MOBERLY MICHAEL K</v>
          </cell>
          <cell r="E393" t="str">
            <v>407726991</v>
          </cell>
          <cell r="F393">
            <v>1</v>
          </cell>
          <cell r="G393" t="str">
            <v>PPO Union</v>
          </cell>
          <cell r="H393" t="str">
            <v>U</v>
          </cell>
          <cell r="I393">
            <v>2</v>
          </cell>
          <cell r="J393">
            <v>38108</v>
          </cell>
          <cell r="K393">
            <v>111</v>
          </cell>
          <cell r="L393" t="str">
            <v>Ee/Sp</v>
          </cell>
          <cell r="M393">
            <v>18797</v>
          </cell>
        </row>
        <row r="394">
          <cell r="A394">
            <v>0</v>
          </cell>
          <cell r="B394" t="str">
            <v>AW PPO Active</v>
          </cell>
          <cell r="C394" t="str">
            <v>000000380</v>
          </cell>
          <cell r="D394" t="str">
            <v>MOODY CAROLYN J</v>
          </cell>
          <cell r="E394" t="str">
            <v>405720207</v>
          </cell>
          <cell r="F394">
            <v>2</v>
          </cell>
          <cell r="G394" t="str">
            <v>PPO Non-Union</v>
          </cell>
          <cell r="H394" t="str">
            <v>N</v>
          </cell>
          <cell r="I394">
            <v>1</v>
          </cell>
          <cell r="J394">
            <v>37622</v>
          </cell>
          <cell r="K394">
            <v>102</v>
          </cell>
          <cell r="L394" t="str">
            <v>Single</v>
          </cell>
          <cell r="M394">
            <v>17664</v>
          </cell>
        </row>
        <row r="395">
          <cell r="A395">
            <v>0</v>
          </cell>
          <cell r="B395" t="str">
            <v>AW PPO Active</v>
          </cell>
          <cell r="C395" t="str">
            <v>000000380</v>
          </cell>
          <cell r="D395" t="str">
            <v>MOORE DAVID M</v>
          </cell>
          <cell r="E395" t="str">
            <v>407949400</v>
          </cell>
          <cell r="F395">
            <v>1</v>
          </cell>
          <cell r="G395" t="str">
            <v>PPO Union</v>
          </cell>
          <cell r="H395" t="str">
            <v>U</v>
          </cell>
          <cell r="I395">
            <v>4</v>
          </cell>
          <cell r="J395">
            <v>37622</v>
          </cell>
          <cell r="K395">
            <v>127</v>
          </cell>
          <cell r="L395" t="str">
            <v>Family</v>
          </cell>
          <cell r="M395">
            <v>23072</v>
          </cell>
        </row>
        <row r="396">
          <cell r="A396">
            <v>0</v>
          </cell>
          <cell r="B396" t="str">
            <v>AW PPO Active</v>
          </cell>
          <cell r="C396" t="str">
            <v>000000380</v>
          </cell>
          <cell r="D396" t="str">
            <v>MOORE DENNIS J</v>
          </cell>
          <cell r="E396" t="str">
            <v>404745409</v>
          </cell>
          <cell r="F396">
            <v>1</v>
          </cell>
          <cell r="G396" t="str">
            <v>PPO Union</v>
          </cell>
          <cell r="H396" t="str">
            <v>U</v>
          </cell>
          <cell r="I396">
            <v>2</v>
          </cell>
          <cell r="J396">
            <v>37622</v>
          </cell>
          <cell r="K396">
            <v>111</v>
          </cell>
          <cell r="L396" t="str">
            <v>Ee/Sp</v>
          </cell>
          <cell r="M396">
            <v>20004</v>
          </cell>
        </row>
        <row r="397">
          <cell r="A397">
            <v>0</v>
          </cell>
          <cell r="B397" t="str">
            <v>AW PPO Active</v>
          </cell>
          <cell r="C397" t="str">
            <v>000000380</v>
          </cell>
          <cell r="D397" t="str">
            <v>MORTON WALLACE G</v>
          </cell>
          <cell r="E397" t="str">
            <v>405707652</v>
          </cell>
          <cell r="F397">
            <v>1</v>
          </cell>
          <cell r="G397" t="str">
            <v>PPO Union</v>
          </cell>
          <cell r="H397" t="str">
            <v>U</v>
          </cell>
          <cell r="I397">
            <v>2</v>
          </cell>
          <cell r="J397">
            <v>37622</v>
          </cell>
          <cell r="K397">
            <v>111</v>
          </cell>
          <cell r="L397" t="str">
            <v>Ee/Sp</v>
          </cell>
          <cell r="M397">
            <v>17640</v>
          </cell>
        </row>
        <row r="398">
          <cell r="A398">
            <v>0</v>
          </cell>
          <cell r="B398" t="str">
            <v>AW PPO Active</v>
          </cell>
          <cell r="C398" t="str">
            <v>000000380</v>
          </cell>
          <cell r="D398" t="str">
            <v>MOSBY ERIK L</v>
          </cell>
          <cell r="E398" t="str">
            <v>404239911</v>
          </cell>
          <cell r="F398">
            <v>1</v>
          </cell>
          <cell r="G398" t="str">
            <v>PPO Union</v>
          </cell>
          <cell r="H398" t="str">
            <v>U</v>
          </cell>
          <cell r="I398">
            <v>2</v>
          </cell>
          <cell r="J398">
            <v>38241</v>
          </cell>
          <cell r="K398">
            <v>119</v>
          </cell>
          <cell r="L398" t="str">
            <v>Ee/Ch</v>
          </cell>
          <cell r="M398">
            <v>29630</v>
          </cell>
        </row>
        <row r="399">
          <cell r="A399">
            <v>0</v>
          </cell>
          <cell r="B399" t="str">
            <v>AW PPO Active</v>
          </cell>
          <cell r="C399" t="str">
            <v>000000380</v>
          </cell>
          <cell r="D399" t="str">
            <v>MULLINS MARK E</v>
          </cell>
          <cell r="E399" t="str">
            <v>235029186</v>
          </cell>
          <cell r="F399">
            <v>2</v>
          </cell>
          <cell r="G399" t="str">
            <v>PPO Non-Union</v>
          </cell>
          <cell r="H399" t="str">
            <v>N</v>
          </cell>
          <cell r="I399">
            <v>4</v>
          </cell>
          <cell r="J399">
            <v>37622</v>
          </cell>
          <cell r="K399">
            <v>127</v>
          </cell>
          <cell r="L399" t="str">
            <v>Family</v>
          </cell>
          <cell r="M399">
            <v>22724</v>
          </cell>
        </row>
        <row r="400">
          <cell r="A400">
            <v>0</v>
          </cell>
          <cell r="B400" t="str">
            <v>AW PPO Active</v>
          </cell>
          <cell r="C400" t="str">
            <v>000000380</v>
          </cell>
          <cell r="D400" t="str">
            <v>OWENS STACY R</v>
          </cell>
          <cell r="E400" t="str">
            <v>404946470</v>
          </cell>
          <cell r="F400">
            <v>2</v>
          </cell>
          <cell r="G400" t="str">
            <v>PPO Non-Union</v>
          </cell>
          <cell r="H400" t="str">
            <v>N</v>
          </cell>
          <cell r="I400">
            <v>1</v>
          </cell>
          <cell r="J400">
            <v>37902</v>
          </cell>
          <cell r="K400">
            <v>102</v>
          </cell>
          <cell r="L400" t="str">
            <v>Single</v>
          </cell>
          <cell r="M400">
            <v>21945</v>
          </cell>
        </row>
        <row r="401">
          <cell r="A401">
            <v>0</v>
          </cell>
          <cell r="B401" t="str">
            <v>AW PPO Active</v>
          </cell>
          <cell r="C401" t="str">
            <v>000000380</v>
          </cell>
          <cell r="D401" t="str">
            <v>POINDEXTER DAVID</v>
          </cell>
          <cell r="E401" t="str">
            <v>405748698</v>
          </cell>
          <cell r="F401">
            <v>1</v>
          </cell>
          <cell r="G401" t="str">
            <v>PPO Union</v>
          </cell>
          <cell r="H401" t="str">
            <v>U</v>
          </cell>
          <cell r="I401">
            <v>3</v>
          </cell>
          <cell r="J401">
            <v>37622</v>
          </cell>
          <cell r="K401">
            <v>119</v>
          </cell>
          <cell r="L401" t="str">
            <v>Ee/Ch</v>
          </cell>
          <cell r="M401">
            <v>18672</v>
          </cell>
        </row>
        <row r="402">
          <cell r="A402">
            <v>0</v>
          </cell>
          <cell r="B402" t="str">
            <v>AW PPO Active</v>
          </cell>
          <cell r="C402" t="str">
            <v>000000380</v>
          </cell>
          <cell r="D402" t="str">
            <v>PUGH MARY E</v>
          </cell>
          <cell r="E402" t="str">
            <v>406909657</v>
          </cell>
          <cell r="F402">
            <v>2</v>
          </cell>
          <cell r="G402" t="str">
            <v>PPO Non-Union</v>
          </cell>
          <cell r="H402" t="str">
            <v>N</v>
          </cell>
          <cell r="I402">
            <v>2</v>
          </cell>
          <cell r="J402">
            <v>37622</v>
          </cell>
          <cell r="K402">
            <v>111</v>
          </cell>
          <cell r="L402" t="str">
            <v>Ee/Sp</v>
          </cell>
          <cell r="M402">
            <v>20901</v>
          </cell>
        </row>
        <row r="403">
          <cell r="A403">
            <v>0</v>
          </cell>
          <cell r="B403" t="str">
            <v>AW PPO Active</v>
          </cell>
          <cell r="C403" t="str">
            <v>000000380</v>
          </cell>
          <cell r="D403" t="str">
            <v>RICHARDSON TONY E</v>
          </cell>
          <cell r="E403" t="str">
            <v>405643952</v>
          </cell>
          <cell r="F403">
            <v>1</v>
          </cell>
          <cell r="G403" t="str">
            <v>PPO Union</v>
          </cell>
          <cell r="H403" t="str">
            <v>U</v>
          </cell>
          <cell r="I403">
            <v>2</v>
          </cell>
          <cell r="J403">
            <v>38149</v>
          </cell>
          <cell r="K403">
            <v>111</v>
          </cell>
          <cell r="L403" t="str">
            <v>Ee/Sp</v>
          </cell>
          <cell r="M403">
            <v>19751</v>
          </cell>
        </row>
        <row r="404">
          <cell r="A404">
            <v>0</v>
          </cell>
          <cell r="B404" t="str">
            <v>AW PPO Active</v>
          </cell>
          <cell r="C404" t="str">
            <v>000000380</v>
          </cell>
          <cell r="D404" t="str">
            <v>RONEY ROY K</v>
          </cell>
          <cell r="E404" t="str">
            <v>406805495</v>
          </cell>
          <cell r="F404">
            <v>1</v>
          </cell>
          <cell r="G404" t="str">
            <v>PPO Union</v>
          </cell>
          <cell r="H404" t="str">
            <v>U</v>
          </cell>
          <cell r="I404">
            <v>2</v>
          </cell>
          <cell r="J404">
            <v>37622</v>
          </cell>
          <cell r="K404">
            <v>111</v>
          </cell>
          <cell r="L404" t="str">
            <v>Ee/Sp</v>
          </cell>
          <cell r="M404">
            <v>20511</v>
          </cell>
        </row>
        <row r="405">
          <cell r="A405">
            <v>0</v>
          </cell>
          <cell r="B405" t="str">
            <v>AW PPO Active</v>
          </cell>
          <cell r="C405" t="str">
            <v>000000380</v>
          </cell>
          <cell r="D405" t="str">
            <v>ROOKARD PAUL E</v>
          </cell>
          <cell r="E405" t="str">
            <v>407642036</v>
          </cell>
          <cell r="F405">
            <v>2</v>
          </cell>
          <cell r="G405" t="str">
            <v>PPO Non-Union</v>
          </cell>
          <cell r="H405" t="str">
            <v>N</v>
          </cell>
          <cell r="I405">
            <v>4</v>
          </cell>
          <cell r="J405">
            <v>37622</v>
          </cell>
          <cell r="K405">
            <v>127</v>
          </cell>
          <cell r="L405" t="str">
            <v>Family</v>
          </cell>
          <cell r="M405">
            <v>21631</v>
          </cell>
        </row>
        <row r="406">
          <cell r="A406">
            <v>0</v>
          </cell>
          <cell r="B406" t="str">
            <v>AW PPO Active</v>
          </cell>
          <cell r="C406" t="str">
            <v>000000380</v>
          </cell>
          <cell r="D406" t="str">
            <v>ROSER BRYAN</v>
          </cell>
          <cell r="E406" t="str">
            <v>405988770</v>
          </cell>
          <cell r="F406">
            <v>1</v>
          </cell>
          <cell r="G406" t="str">
            <v>PPO Union</v>
          </cell>
          <cell r="H406" t="str">
            <v>U</v>
          </cell>
          <cell r="I406">
            <v>3</v>
          </cell>
          <cell r="J406">
            <v>37622</v>
          </cell>
          <cell r="K406">
            <v>127</v>
          </cell>
          <cell r="L406" t="str">
            <v>Family</v>
          </cell>
          <cell r="M406">
            <v>21954</v>
          </cell>
        </row>
        <row r="407">
          <cell r="A407">
            <v>0</v>
          </cell>
          <cell r="B407" t="str">
            <v>AW PPO Active</v>
          </cell>
          <cell r="C407" t="str">
            <v>000000380</v>
          </cell>
          <cell r="D407" t="str">
            <v>ROUTT J C</v>
          </cell>
          <cell r="E407" t="str">
            <v>400829355</v>
          </cell>
          <cell r="F407">
            <v>2</v>
          </cell>
          <cell r="G407" t="str">
            <v>PPO Non-Union</v>
          </cell>
          <cell r="H407" t="str">
            <v>N</v>
          </cell>
          <cell r="I407">
            <v>3</v>
          </cell>
          <cell r="J407">
            <v>37622</v>
          </cell>
          <cell r="K407">
            <v>127</v>
          </cell>
          <cell r="L407" t="str">
            <v>Family</v>
          </cell>
          <cell r="M407">
            <v>19708</v>
          </cell>
        </row>
        <row r="408">
          <cell r="A408">
            <v>0</v>
          </cell>
          <cell r="B408" t="str">
            <v>AW PPO Active</v>
          </cell>
          <cell r="C408" t="str">
            <v>000000380</v>
          </cell>
          <cell r="D408" t="str">
            <v>SAMUELS ROBERT L</v>
          </cell>
          <cell r="E408" t="str">
            <v>403866937</v>
          </cell>
          <cell r="F408">
            <v>1</v>
          </cell>
          <cell r="G408" t="str">
            <v>PPO Union</v>
          </cell>
          <cell r="H408" t="str">
            <v>U</v>
          </cell>
          <cell r="I408">
            <v>2</v>
          </cell>
          <cell r="J408">
            <v>38262</v>
          </cell>
          <cell r="K408">
            <v>111</v>
          </cell>
          <cell r="L408" t="str">
            <v>Ee/Sp</v>
          </cell>
          <cell r="M408">
            <v>20932</v>
          </cell>
        </row>
        <row r="409">
          <cell r="A409">
            <v>0</v>
          </cell>
          <cell r="B409" t="str">
            <v>AW PPO Active</v>
          </cell>
          <cell r="C409" t="str">
            <v>000000380</v>
          </cell>
          <cell r="D409" t="str">
            <v>SHEHEE DAVID B</v>
          </cell>
          <cell r="E409" t="str">
            <v>290725040</v>
          </cell>
          <cell r="F409">
            <v>2</v>
          </cell>
          <cell r="G409" t="str">
            <v>PPO Non-Union</v>
          </cell>
          <cell r="H409" t="str">
            <v>N</v>
          </cell>
          <cell r="I409">
            <v>3</v>
          </cell>
          <cell r="J409">
            <v>37622</v>
          </cell>
          <cell r="K409">
            <v>127</v>
          </cell>
          <cell r="L409" t="str">
            <v>Family</v>
          </cell>
          <cell r="M409">
            <v>24721</v>
          </cell>
        </row>
        <row r="410">
          <cell r="A410">
            <v>0</v>
          </cell>
          <cell r="B410" t="str">
            <v>AW PPO Active</v>
          </cell>
          <cell r="C410" t="str">
            <v>000000380</v>
          </cell>
          <cell r="D410" t="str">
            <v>SIPES PEGGY S</v>
          </cell>
          <cell r="E410" t="str">
            <v>404661736</v>
          </cell>
          <cell r="F410">
            <v>1</v>
          </cell>
          <cell r="G410" t="str">
            <v>PPO Union</v>
          </cell>
          <cell r="H410" t="str">
            <v>U</v>
          </cell>
          <cell r="I410">
            <v>2</v>
          </cell>
          <cell r="J410">
            <v>37622</v>
          </cell>
          <cell r="K410">
            <v>111</v>
          </cell>
          <cell r="L410" t="str">
            <v>Ee/Sp</v>
          </cell>
          <cell r="M410">
            <v>17577</v>
          </cell>
        </row>
        <row r="411">
          <cell r="A411">
            <v>0</v>
          </cell>
          <cell r="B411" t="str">
            <v>AW PPO Active</v>
          </cell>
          <cell r="C411" t="str">
            <v>000000380</v>
          </cell>
          <cell r="D411" t="str">
            <v>SLONE PEGGY A</v>
          </cell>
          <cell r="E411" t="str">
            <v>401889121</v>
          </cell>
          <cell r="F411">
            <v>2</v>
          </cell>
          <cell r="G411" t="str">
            <v>PPO Non-Union</v>
          </cell>
          <cell r="H411" t="str">
            <v>N</v>
          </cell>
          <cell r="I411">
            <v>4</v>
          </cell>
          <cell r="J411">
            <v>37622</v>
          </cell>
          <cell r="K411">
            <v>127</v>
          </cell>
          <cell r="L411" t="str">
            <v>Family</v>
          </cell>
          <cell r="M411">
            <v>20375</v>
          </cell>
        </row>
        <row r="412">
          <cell r="A412">
            <v>0</v>
          </cell>
          <cell r="B412" t="str">
            <v>AW PPO Active</v>
          </cell>
          <cell r="C412" t="str">
            <v>000000380</v>
          </cell>
          <cell r="D412" t="str">
            <v>SMITH JAMES R</v>
          </cell>
          <cell r="E412" t="str">
            <v>404702966</v>
          </cell>
          <cell r="F412">
            <v>1</v>
          </cell>
          <cell r="G412" t="str">
            <v>PPO Union</v>
          </cell>
          <cell r="H412" t="str">
            <v>U</v>
          </cell>
          <cell r="I412">
            <v>4</v>
          </cell>
          <cell r="J412">
            <v>38108</v>
          </cell>
          <cell r="K412">
            <v>119</v>
          </cell>
          <cell r="L412" t="str">
            <v>Ee/Ch</v>
          </cell>
          <cell r="M412">
            <v>17932</v>
          </cell>
        </row>
        <row r="413">
          <cell r="A413">
            <v>0</v>
          </cell>
          <cell r="B413" t="str">
            <v>AW PPO Active</v>
          </cell>
          <cell r="C413" t="str">
            <v>000000380</v>
          </cell>
          <cell r="D413" t="str">
            <v>SMITH JIMMIE L</v>
          </cell>
          <cell r="E413" t="str">
            <v>401179479</v>
          </cell>
          <cell r="F413">
            <v>1</v>
          </cell>
          <cell r="G413" t="str">
            <v>PPO Union</v>
          </cell>
          <cell r="H413" t="str">
            <v>U</v>
          </cell>
          <cell r="I413">
            <v>4</v>
          </cell>
          <cell r="J413">
            <v>37622</v>
          </cell>
          <cell r="K413">
            <v>127</v>
          </cell>
          <cell r="L413" t="str">
            <v>Family</v>
          </cell>
          <cell r="M413">
            <v>24281</v>
          </cell>
        </row>
        <row r="414">
          <cell r="A414">
            <v>0</v>
          </cell>
          <cell r="B414" t="str">
            <v>AW PPO Active</v>
          </cell>
          <cell r="C414" t="str">
            <v>000000380</v>
          </cell>
          <cell r="D414" t="str">
            <v>SMITH STEPHEN W</v>
          </cell>
          <cell r="E414" t="str">
            <v>400257786</v>
          </cell>
          <cell r="F414">
            <v>1</v>
          </cell>
          <cell r="G414" t="str">
            <v>PPO Union</v>
          </cell>
          <cell r="H414" t="str">
            <v>U</v>
          </cell>
          <cell r="I414">
            <v>1</v>
          </cell>
          <cell r="J414">
            <v>38353</v>
          </cell>
          <cell r="K414">
            <v>101</v>
          </cell>
          <cell r="L414" t="str">
            <v>Single</v>
          </cell>
          <cell r="M414">
            <v>30818</v>
          </cell>
        </row>
        <row r="415">
          <cell r="A415">
            <v>0</v>
          </cell>
          <cell r="B415" t="str">
            <v>AW PPO Active</v>
          </cell>
          <cell r="C415" t="str">
            <v>000000380</v>
          </cell>
          <cell r="D415" t="str">
            <v>SMITHER WILLIAM J</v>
          </cell>
          <cell r="E415" t="str">
            <v>407063531</v>
          </cell>
          <cell r="F415">
            <v>1</v>
          </cell>
          <cell r="G415" t="str">
            <v>PPO Union</v>
          </cell>
          <cell r="H415" t="str">
            <v>U</v>
          </cell>
          <cell r="I415">
            <v>4</v>
          </cell>
          <cell r="J415">
            <v>37926</v>
          </cell>
          <cell r="K415">
            <v>127</v>
          </cell>
          <cell r="L415" t="str">
            <v>Family</v>
          </cell>
          <cell r="M415">
            <v>28110</v>
          </cell>
        </row>
        <row r="416">
          <cell r="A416">
            <v>0</v>
          </cell>
          <cell r="B416" t="str">
            <v>AW PPO Active</v>
          </cell>
          <cell r="C416" t="str">
            <v>000000380</v>
          </cell>
          <cell r="D416" t="str">
            <v>STIGALL ERIC D</v>
          </cell>
          <cell r="E416" t="str">
            <v>406040505</v>
          </cell>
          <cell r="F416">
            <v>2</v>
          </cell>
          <cell r="G416" t="str">
            <v>PPO Non-Union</v>
          </cell>
          <cell r="H416" t="str">
            <v>N</v>
          </cell>
          <cell r="I416">
            <v>3</v>
          </cell>
          <cell r="J416">
            <v>38322</v>
          </cell>
          <cell r="K416">
            <v>127</v>
          </cell>
          <cell r="L416" t="str">
            <v>Family</v>
          </cell>
          <cell r="M416">
            <v>27821</v>
          </cell>
        </row>
        <row r="417">
          <cell r="A417">
            <v>0</v>
          </cell>
          <cell r="B417" t="str">
            <v>AW PPO Active</v>
          </cell>
          <cell r="C417" t="str">
            <v>000000380</v>
          </cell>
          <cell r="D417" t="str">
            <v>STURGIS EDWIN A</v>
          </cell>
          <cell r="E417" t="str">
            <v>280748090</v>
          </cell>
          <cell r="F417">
            <v>1</v>
          </cell>
          <cell r="G417" t="str">
            <v>PPO Union</v>
          </cell>
          <cell r="H417" t="str">
            <v>U</v>
          </cell>
          <cell r="I417">
            <v>3</v>
          </cell>
          <cell r="J417">
            <v>37622</v>
          </cell>
          <cell r="K417">
            <v>127</v>
          </cell>
          <cell r="L417" t="str">
            <v>Family</v>
          </cell>
          <cell r="M417">
            <v>22987</v>
          </cell>
        </row>
        <row r="418">
          <cell r="A418">
            <v>0</v>
          </cell>
          <cell r="B418" t="str">
            <v>AW PPO Active</v>
          </cell>
          <cell r="C418" t="str">
            <v>000000380</v>
          </cell>
          <cell r="D418" t="str">
            <v>TEEGARDEN RANDY H</v>
          </cell>
          <cell r="E418" t="str">
            <v>405068477</v>
          </cell>
          <cell r="F418">
            <v>2</v>
          </cell>
          <cell r="G418" t="str">
            <v>PPO Non-Union</v>
          </cell>
          <cell r="H418" t="str">
            <v>N</v>
          </cell>
          <cell r="I418">
            <v>5</v>
          </cell>
          <cell r="J418">
            <v>37622</v>
          </cell>
          <cell r="K418">
            <v>127</v>
          </cell>
          <cell r="L418" t="str">
            <v>Family</v>
          </cell>
          <cell r="M418">
            <v>22248</v>
          </cell>
        </row>
        <row r="419">
          <cell r="A419">
            <v>0</v>
          </cell>
          <cell r="B419" t="str">
            <v>AW PPO Active</v>
          </cell>
          <cell r="C419" t="str">
            <v>000000380</v>
          </cell>
          <cell r="D419" t="str">
            <v>TOWNSEND KELLY S</v>
          </cell>
          <cell r="E419" t="str">
            <v>304902285</v>
          </cell>
          <cell r="F419">
            <v>1</v>
          </cell>
          <cell r="G419" t="str">
            <v>PPO Union</v>
          </cell>
          <cell r="H419" t="str">
            <v>U</v>
          </cell>
          <cell r="I419">
            <v>5</v>
          </cell>
          <cell r="J419">
            <v>37622</v>
          </cell>
          <cell r="K419">
            <v>127</v>
          </cell>
          <cell r="L419" t="str">
            <v>Family</v>
          </cell>
          <cell r="M419">
            <v>25638</v>
          </cell>
        </row>
        <row r="420">
          <cell r="A420">
            <v>0</v>
          </cell>
          <cell r="B420" t="str">
            <v>AW PPO Active</v>
          </cell>
          <cell r="C420" t="str">
            <v>000000380</v>
          </cell>
          <cell r="D420" t="str">
            <v>TRUE ANGELA K</v>
          </cell>
          <cell r="E420" t="str">
            <v>403195936</v>
          </cell>
          <cell r="F420">
            <v>2</v>
          </cell>
          <cell r="G420" t="str">
            <v>PPO Non-Union</v>
          </cell>
          <cell r="H420" t="str">
            <v>N</v>
          </cell>
          <cell r="I420">
            <v>4</v>
          </cell>
          <cell r="J420">
            <v>37622</v>
          </cell>
          <cell r="K420">
            <v>127</v>
          </cell>
          <cell r="L420" t="str">
            <v>Family</v>
          </cell>
          <cell r="M420">
            <v>24467</v>
          </cell>
        </row>
        <row r="421">
          <cell r="A421">
            <v>0</v>
          </cell>
          <cell r="B421" t="str">
            <v>AW PPO Active</v>
          </cell>
          <cell r="C421" t="str">
            <v>000000380</v>
          </cell>
          <cell r="D421" t="str">
            <v>TUDOR CAROL F</v>
          </cell>
          <cell r="E421" t="str">
            <v>400687698</v>
          </cell>
          <cell r="F421">
            <v>2</v>
          </cell>
          <cell r="G421" t="str">
            <v>PPO Non-Union</v>
          </cell>
          <cell r="H421" t="str">
            <v>N</v>
          </cell>
          <cell r="I421">
            <v>1</v>
          </cell>
          <cell r="J421">
            <v>37622</v>
          </cell>
          <cell r="K421">
            <v>102</v>
          </cell>
          <cell r="L421" t="str">
            <v>Single</v>
          </cell>
          <cell r="M421">
            <v>17280</v>
          </cell>
        </row>
        <row r="422">
          <cell r="A422">
            <v>0</v>
          </cell>
          <cell r="B422" t="str">
            <v>AW PPO Active</v>
          </cell>
          <cell r="C422" t="str">
            <v>000000380</v>
          </cell>
          <cell r="D422" t="str">
            <v>TUDOR PAUL E</v>
          </cell>
          <cell r="E422" t="str">
            <v>406665348</v>
          </cell>
          <cell r="F422">
            <v>2</v>
          </cell>
          <cell r="G422" t="str">
            <v>PPO Non-Union</v>
          </cell>
          <cell r="H422" t="str">
            <v>N</v>
          </cell>
          <cell r="I422">
            <v>1</v>
          </cell>
          <cell r="J422">
            <v>37622</v>
          </cell>
          <cell r="K422">
            <v>101</v>
          </cell>
          <cell r="L422" t="str">
            <v>Single</v>
          </cell>
          <cell r="M422">
            <v>17516</v>
          </cell>
        </row>
        <row r="423">
          <cell r="A423">
            <v>0</v>
          </cell>
          <cell r="B423" t="str">
            <v>AW PPO Active</v>
          </cell>
          <cell r="C423" t="str">
            <v>000000380</v>
          </cell>
          <cell r="D423" t="str">
            <v>VAUGHN JONATHAN T</v>
          </cell>
          <cell r="E423" t="str">
            <v>453710653</v>
          </cell>
          <cell r="F423">
            <v>1</v>
          </cell>
          <cell r="G423" t="str">
            <v>PPO Union</v>
          </cell>
          <cell r="H423" t="str">
            <v>U</v>
          </cell>
          <cell r="I423">
            <v>4</v>
          </cell>
          <cell r="J423">
            <v>38353</v>
          </cell>
          <cell r="K423">
            <v>127</v>
          </cell>
          <cell r="L423" t="str">
            <v>Family</v>
          </cell>
          <cell r="M423">
            <v>25292</v>
          </cell>
        </row>
        <row r="424">
          <cell r="A424">
            <v>0</v>
          </cell>
          <cell r="B424" t="str">
            <v>AW PPO Active</v>
          </cell>
          <cell r="C424" t="str">
            <v>000000380</v>
          </cell>
          <cell r="D424" t="str">
            <v>VIRES JEFFREY L</v>
          </cell>
          <cell r="E424" t="str">
            <v>402847741</v>
          </cell>
          <cell r="F424">
            <v>1</v>
          </cell>
          <cell r="G424" t="str">
            <v>PPO Union</v>
          </cell>
          <cell r="H424" t="str">
            <v>U</v>
          </cell>
          <cell r="I424">
            <v>2</v>
          </cell>
          <cell r="J424">
            <v>37622</v>
          </cell>
          <cell r="K424">
            <v>111</v>
          </cell>
          <cell r="L424" t="str">
            <v>Ee/Sp</v>
          </cell>
          <cell r="M424">
            <v>20596</v>
          </cell>
        </row>
        <row r="425">
          <cell r="A425">
            <v>0</v>
          </cell>
          <cell r="B425" t="str">
            <v>AW PPO Active</v>
          </cell>
          <cell r="C425" t="str">
            <v>000000380</v>
          </cell>
          <cell r="D425" t="str">
            <v>WALKER SHANNYN C</v>
          </cell>
          <cell r="E425" t="str">
            <v>304784585</v>
          </cell>
          <cell r="F425">
            <v>2</v>
          </cell>
          <cell r="G425" t="str">
            <v>PPO Non-Union</v>
          </cell>
          <cell r="H425" t="str">
            <v>N</v>
          </cell>
          <cell r="I425">
            <v>2</v>
          </cell>
          <cell r="J425">
            <v>37653</v>
          </cell>
          <cell r="K425">
            <v>111</v>
          </cell>
          <cell r="L425" t="str">
            <v>Ee/Sp</v>
          </cell>
          <cell r="M425">
            <v>27809</v>
          </cell>
        </row>
        <row r="426">
          <cell r="A426">
            <v>0</v>
          </cell>
          <cell r="B426" t="str">
            <v>AW PPO Active</v>
          </cell>
          <cell r="C426" t="str">
            <v>000000380</v>
          </cell>
          <cell r="D426" t="str">
            <v>WALTERS MARK A</v>
          </cell>
          <cell r="E426" t="str">
            <v>406068908</v>
          </cell>
          <cell r="F426">
            <v>2</v>
          </cell>
          <cell r="G426" t="str">
            <v>PPO Non-Union</v>
          </cell>
          <cell r="H426" t="str">
            <v>N</v>
          </cell>
          <cell r="I426">
            <v>2</v>
          </cell>
          <cell r="J426">
            <v>38243</v>
          </cell>
          <cell r="K426">
            <v>119</v>
          </cell>
          <cell r="L426" t="str">
            <v>Ee/Ch</v>
          </cell>
          <cell r="M426">
            <v>22285</v>
          </cell>
        </row>
        <row r="427">
          <cell r="A427">
            <v>0</v>
          </cell>
          <cell r="B427" t="str">
            <v>AW PPO Active</v>
          </cell>
          <cell r="C427" t="str">
            <v>000000380</v>
          </cell>
          <cell r="D427" t="str">
            <v>WATTS STEPHEN R</v>
          </cell>
          <cell r="E427" t="str">
            <v>402747233</v>
          </cell>
          <cell r="F427">
            <v>1</v>
          </cell>
          <cell r="G427" t="str">
            <v>PPO Union</v>
          </cell>
          <cell r="H427" t="str">
            <v>U</v>
          </cell>
          <cell r="I427">
            <v>2</v>
          </cell>
          <cell r="J427">
            <v>37622</v>
          </cell>
          <cell r="K427">
            <v>111</v>
          </cell>
          <cell r="L427" t="str">
            <v>Ee/Sp</v>
          </cell>
          <cell r="M427">
            <v>17863</v>
          </cell>
        </row>
        <row r="428">
          <cell r="A428">
            <v>0</v>
          </cell>
          <cell r="B428" t="str">
            <v>AW PPO Active</v>
          </cell>
          <cell r="C428" t="str">
            <v>000000380</v>
          </cell>
          <cell r="D428" t="str">
            <v>WHITE JOE C</v>
          </cell>
          <cell r="E428" t="str">
            <v>406782192</v>
          </cell>
          <cell r="F428">
            <v>2</v>
          </cell>
          <cell r="G428" t="str">
            <v>PPO Non-Union</v>
          </cell>
          <cell r="H428" t="str">
            <v>N</v>
          </cell>
          <cell r="I428">
            <v>3</v>
          </cell>
          <cell r="J428">
            <v>37622</v>
          </cell>
          <cell r="K428">
            <v>127</v>
          </cell>
          <cell r="L428" t="str">
            <v>Family</v>
          </cell>
          <cell r="M428">
            <v>19208</v>
          </cell>
        </row>
        <row r="429">
          <cell r="A429">
            <v>0</v>
          </cell>
          <cell r="B429" t="str">
            <v>AW PPO Active</v>
          </cell>
          <cell r="C429" t="str">
            <v>000000380</v>
          </cell>
          <cell r="D429" t="str">
            <v>WHITE WILLIAM F</v>
          </cell>
          <cell r="E429" t="str">
            <v>402703909</v>
          </cell>
          <cell r="F429">
            <v>2</v>
          </cell>
          <cell r="G429" t="str">
            <v>PPO Non-Union</v>
          </cell>
          <cell r="H429" t="str">
            <v>N</v>
          </cell>
          <cell r="I429">
            <v>2</v>
          </cell>
          <cell r="J429">
            <v>38011</v>
          </cell>
          <cell r="K429">
            <v>111</v>
          </cell>
          <cell r="L429" t="str">
            <v>Ee/Sp</v>
          </cell>
          <cell r="M429">
            <v>18763</v>
          </cell>
        </row>
        <row r="430">
          <cell r="A430">
            <v>0</v>
          </cell>
          <cell r="B430" t="str">
            <v>AW PPO Active</v>
          </cell>
          <cell r="C430" t="str">
            <v>000000380</v>
          </cell>
          <cell r="D430" t="str">
            <v>WHITTLE KENNY O</v>
          </cell>
          <cell r="E430" t="str">
            <v>406869086</v>
          </cell>
          <cell r="F430">
            <v>1</v>
          </cell>
          <cell r="G430" t="str">
            <v>PPO Union</v>
          </cell>
          <cell r="H430" t="str">
            <v>U</v>
          </cell>
          <cell r="I430">
            <v>3</v>
          </cell>
          <cell r="J430">
            <v>37622</v>
          </cell>
          <cell r="K430">
            <v>127</v>
          </cell>
          <cell r="L430" t="str">
            <v>Family</v>
          </cell>
          <cell r="M430">
            <v>21927</v>
          </cell>
        </row>
        <row r="431">
          <cell r="A431">
            <v>0</v>
          </cell>
          <cell r="B431" t="str">
            <v>AW PPO Active</v>
          </cell>
          <cell r="C431" t="str">
            <v>000000380</v>
          </cell>
          <cell r="D431" t="str">
            <v>WILSON GEORGE W</v>
          </cell>
          <cell r="E431" t="str">
            <v>404580631</v>
          </cell>
          <cell r="F431">
            <v>1</v>
          </cell>
          <cell r="G431" t="str">
            <v>PPO Union</v>
          </cell>
          <cell r="H431" t="str">
            <v>U</v>
          </cell>
          <cell r="I431">
            <v>2</v>
          </cell>
          <cell r="J431">
            <v>37622</v>
          </cell>
          <cell r="K431">
            <v>111</v>
          </cell>
          <cell r="L431" t="str">
            <v>Ee/Sp</v>
          </cell>
          <cell r="M431">
            <v>16711</v>
          </cell>
        </row>
        <row r="432">
          <cell r="A432">
            <v>0</v>
          </cell>
          <cell r="B432" t="str">
            <v>AW PPO Active</v>
          </cell>
          <cell r="C432" t="str">
            <v>000000380</v>
          </cell>
          <cell r="D432" t="str">
            <v>WINER DAVID J</v>
          </cell>
          <cell r="E432" t="str">
            <v>407061851</v>
          </cell>
          <cell r="F432">
            <v>1</v>
          </cell>
          <cell r="G432" t="str">
            <v>PPO Union</v>
          </cell>
          <cell r="H432" t="str">
            <v>U</v>
          </cell>
          <cell r="I432">
            <v>4</v>
          </cell>
          <cell r="J432">
            <v>37622</v>
          </cell>
          <cell r="K432">
            <v>127</v>
          </cell>
          <cell r="L432" t="str">
            <v>Family</v>
          </cell>
          <cell r="M432">
            <v>23353</v>
          </cell>
        </row>
        <row r="433">
          <cell r="A433">
            <v>0</v>
          </cell>
          <cell r="B433" t="str">
            <v>AW PPO Active</v>
          </cell>
          <cell r="C433" t="str">
            <v>000000380</v>
          </cell>
          <cell r="D433" t="str">
            <v>WITHERITE RICHARD L</v>
          </cell>
          <cell r="E433" t="str">
            <v>406313991</v>
          </cell>
          <cell r="F433">
            <v>2</v>
          </cell>
          <cell r="G433" t="str">
            <v>PPO Non-Union</v>
          </cell>
          <cell r="H433" t="str">
            <v>N</v>
          </cell>
          <cell r="I433">
            <v>2</v>
          </cell>
          <cell r="J433">
            <v>37622</v>
          </cell>
          <cell r="K433">
            <v>111</v>
          </cell>
          <cell r="L433" t="str">
            <v>Ee/Sp</v>
          </cell>
          <cell r="M433">
            <v>27465</v>
          </cell>
        </row>
        <row r="434">
          <cell r="A434">
            <v>0</v>
          </cell>
          <cell r="B434" t="str">
            <v>AW PPO Active</v>
          </cell>
          <cell r="C434" t="str">
            <v>000000380</v>
          </cell>
          <cell r="D434" t="str">
            <v>YOUNG JR GARY W</v>
          </cell>
          <cell r="E434" t="str">
            <v>405983951</v>
          </cell>
          <cell r="F434">
            <v>1</v>
          </cell>
          <cell r="G434" t="str">
            <v>PPO Union</v>
          </cell>
          <cell r="H434" t="str">
            <v>U</v>
          </cell>
          <cell r="I434">
            <v>3</v>
          </cell>
          <cell r="J434">
            <v>37681</v>
          </cell>
          <cell r="K434">
            <v>127</v>
          </cell>
          <cell r="L434" t="str">
            <v>Family</v>
          </cell>
          <cell r="M434">
            <v>26702</v>
          </cell>
        </row>
        <row r="435">
          <cell r="A435">
            <v>0</v>
          </cell>
          <cell r="B435" t="str">
            <v>AW PPO Active</v>
          </cell>
          <cell r="C435" t="str">
            <v>000000380</v>
          </cell>
          <cell r="D435" t="str">
            <v>YOUNG SR JAMES</v>
          </cell>
          <cell r="E435" t="str">
            <v>402849133</v>
          </cell>
          <cell r="F435">
            <v>1</v>
          </cell>
          <cell r="G435" t="str">
            <v>PPO Union</v>
          </cell>
          <cell r="H435" t="str">
            <v>U</v>
          </cell>
          <cell r="I435">
            <v>5</v>
          </cell>
          <cell r="J435">
            <v>37986</v>
          </cell>
          <cell r="K435">
            <v>127</v>
          </cell>
          <cell r="L435" t="str">
            <v>Family</v>
          </cell>
          <cell r="M435">
            <v>20192</v>
          </cell>
        </row>
        <row r="436">
          <cell r="A436">
            <v>0</v>
          </cell>
          <cell r="B436" t="str">
            <v>AW PPO Active</v>
          </cell>
          <cell r="C436" t="str">
            <v>000000400</v>
          </cell>
          <cell r="D436" t="str">
            <v>BARTON JEFFREY A</v>
          </cell>
          <cell r="E436" t="str">
            <v>218823929</v>
          </cell>
          <cell r="F436">
            <v>1</v>
          </cell>
          <cell r="G436" t="str">
            <v>PPO Union</v>
          </cell>
          <cell r="H436" t="str">
            <v>U</v>
          </cell>
          <cell r="I436">
            <v>6</v>
          </cell>
          <cell r="J436">
            <v>37622</v>
          </cell>
          <cell r="K436">
            <v>127</v>
          </cell>
          <cell r="L436" t="str">
            <v>Family</v>
          </cell>
          <cell r="M436">
            <v>25373</v>
          </cell>
        </row>
        <row r="437">
          <cell r="A437">
            <v>0</v>
          </cell>
          <cell r="B437" t="str">
            <v>AW PPO Active</v>
          </cell>
          <cell r="C437" t="str">
            <v>000000400</v>
          </cell>
          <cell r="D437" t="str">
            <v>BATES GREGG F</v>
          </cell>
          <cell r="E437" t="str">
            <v>109501302</v>
          </cell>
          <cell r="F437">
            <v>2</v>
          </cell>
          <cell r="G437" t="str">
            <v>PPO Non-Union</v>
          </cell>
          <cell r="H437" t="str">
            <v>N</v>
          </cell>
          <cell r="I437">
            <v>4</v>
          </cell>
          <cell r="J437">
            <v>37622</v>
          </cell>
          <cell r="K437">
            <v>127</v>
          </cell>
          <cell r="L437" t="str">
            <v>Family</v>
          </cell>
          <cell r="M437">
            <v>21491</v>
          </cell>
        </row>
        <row r="438">
          <cell r="A438">
            <v>0</v>
          </cell>
          <cell r="B438" t="str">
            <v>AW PPO Active</v>
          </cell>
          <cell r="C438" t="str">
            <v>000000400</v>
          </cell>
          <cell r="D438" t="str">
            <v>BLEVINS LESTER H</v>
          </cell>
          <cell r="E438" t="str">
            <v>240704604</v>
          </cell>
          <cell r="F438">
            <v>1</v>
          </cell>
          <cell r="G438" t="str">
            <v>PPO Union</v>
          </cell>
          <cell r="H438" t="str">
            <v>U</v>
          </cell>
          <cell r="I438">
            <v>1</v>
          </cell>
          <cell r="J438">
            <v>37622</v>
          </cell>
          <cell r="K438">
            <v>101</v>
          </cell>
          <cell r="L438" t="str">
            <v>Single</v>
          </cell>
          <cell r="M438">
            <v>16541</v>
          </cell>
        </row>
        <row r="439">
          <cell r="A439">
            <v>0</v>
          </cell>
          <cell r="B439" t="str">
            <v>AW PPO Active</v>
          </cell>
          <cell r="C439" t="str">
            <v>000000400</v>
          </cell>
          <cell r="D439" t="str">
            <v>BORYS DANIEL</v>
          </cell>
          <cell r="E439" t="str">
            <v>219607846</v>
          </cell>
          <cell r="F439">
            <v>1</v>
          </cell>
          <cell r="G439" t="str">
            <v>PPO Union</v>
          </cell>
          <cell r="H439" t="str">
            <v>U</v>
          </cell>
          <cell r="I439">
            <v>4</v>
          </cell>
          <cell r="J439">
            <v>38132</v>
          </cell>
          <cell r="K439">
            <v>127</v>
          </cell>
          <cell r="L439" t="str">
            <v>Family</v>
          </cell>
          <cell r="M439">
            <v>19269</v>
          </cell>
        </row>
        <row r="440">
          <cell r="A440">
            <v>0</v>
          </cell>
          <cell r="B440" t="str">
            <v>AW PPO Active</v>
          </cell>
          <cell r="C440" t="str">
            <v>000000400</v>
          </cell>
          <cell r="D440" t="str">
            <v>BROWN JASON M</v>
          </cell>
          <cell r="E440" t="str">
            <v>218154443</v>
          </cell>
          <cell r="F440">
            <v>1</v>
          </cell>
          <cell r="G440" t="str">
            <v>PPO Union</v>
          </cell>
          <cell r="H440" t="str">
            <v>U</v>
          </cell>
          <cell r="I440">
            <v>3</v>
          </cell>
          <cell r="J440">
            <v>37622</v>
          </cell>
          <cell r="K440">
            <v>127</v>
          </cell>
          <cell r="L440" t="str">
            <v>Family</v>
          </cell>
          <cell r="M440">
            <v>28677</v>
          </cell>
        </row>
        <row r="441">
          <cell r="A441">
            <v>0</v>
          </cell>
          <cell r="B441" t="str">
            <v>AW PPO Active</v>
          </cell>
          <cell r="C441" t="str">
            <v>000000400</v>
          </cell>
          <cell r="D441" t="str">
            <v>DECARLO JASON P</v>
          </cell>
          <cell r="E441" t="str">
            <v>219135583</v>
          </cell>
          <cell r="F441">
            <v>1</v>
          </cell>
          <cell r="G441" t="str">
            <v>PPO Union</v>
          </cell>
          <cell r="H441" t="str">
            <v>U</v>
          </cell>
          <cell r="I441">
            <v>1</v>
          </cell>
          <cell r="J441">
            <v>37834</v>
          </cell>
          <cell r="K441">
            <v>101</v>
          </cell>
          <cell r="L441" t="str">
            <v>Single</v>
          </cell>
          <cell r="M441">
            <v>29013</v>
          </cell>
        </row>
        <row r="442">
          <cell r="A442">
            <v>0</v>
          </cell>
          <cell r="B442" t="str">
            <v>AW PPO Active</v>
          </cell>
          <cell r="C442" t="str">
            <v>000000400</v>
          </cell>
          <cell r="D442" t="str">
            <v>SCHLALINE ANDREW L</v>
          </cell>
          <cell r="E442" t="str">
            <v>204466017</v>
          </cell>
          <cell r="F442">
            <v>1</v>
          </cell>
          <cell r="G442" t="str">
            <v>PPO Union</v>
          </cell>
          <cell r="H442" t="str">
            <v>U</v>
          </cell>
          <cell r="I442">
            <v>4</v>
          </cell>
          <cell r="J442">
            <v>37653</v>
          </cell>
          <cell r="K442">
            <v>127</v>
          </cell>
          <cell r="L442" t="str">
            <v>Family</v>
          </cell>
          <cell r="M442">
            <v>21425</v>
          </cell>
        </row>
        <row r="443">
          <cell r="A443">
            <v>0</v>
          </cell>
          <cell r="B443" t="str">
            <v>AW PPO Active</v>
          </cell>
          <cell r="C443" t="str">
            <v>000000400</v>
          </cell>
          <cell r="D443" t="str">
            <v>SMITH CLARK D</v>
          </cell>
          <cell r="E443" t="str">
            <v>199509826</v>
          </cell>
          <cell r="F443">
            <v>1</v>
          </cell>
          <cell r="G443" t="str">
            <v>PPO Union</v>
          </cell>
          <cell r="H443" t="str">
            <v>U</v>
          </cell>
          <cell r="I443">
            <v>1</v>
          </cell>
          <cell r="J443">
            <v>37622</v>
          </cell>
          <cell r="K443">
            <v>101</v>
          </cell>
          <cell r="L443" t="str">
            <v>Single</v>
          </cell>
          <cell r="M443">
            <v>20898</v>
          </cell>
        </row>
        <row r="444">
          <cell r="A444">
            <v>0</v>
          </cell>
          <cell r="B444" t="str">
            <v>AW PPO Active</v>
          </cell>
          <cell r="C444" t="str">
            <v>000000558</v>
          </cell>
          <cell r="D444" t="str">
            <v>AUTREY BILL R</v>
          </cell>
          <cell r="E444" t="str">
            <v>585803578</v>
          </cell>
          <cell r="F444">
            <v>2</v>
          </cell>
          <cell r="G444" t="str">
            <v>PPO Non-Union</v>
          </cell>
          <cell r="H444" t="str">
            <v>N</v>
          </cell>
          <cell r="I444">
            <v>3</v>
          </cell>
          <cell r="J444">
            <v>37622</v>
          </cell>
          <cell r="K444">
            <v>119</v>
          </cell>
          <cell r="L444" t="str">
            <v>Ee/Ch</v>
          </cell>
          <cell r="M444">
            <v>21288</v>
          </cell>
        </row>
        <row r="445">
          <cell r="A445">
            <v>0</v>
          </cell>
          <cell r="B445" t="str">
            <v>AW PPO Active</v>
          </cell>
          <cell r="C445" t="str">
            <v>000000558</v>
          </cell>
          <cell r="D445" t="str">
            <v>BONNER JAMES A</v>
          </cell>
          <cell r="E445" t="str">
            <v>585605508</v>
          </cell>
          <cell r="F445">
            <v>2</v>
          </cell>
          <cell r="G445" t="str">
            <v>PPO Non-Union</v>
          </cell>
          <cell r="H445" t="str">
            <v>N</v>
          </cell>
          <cell r="I445">
            <v>4</v>
          </cell>
          <cell r="J445">
            <v>37622</v>
          </cell>
          <cell r="K445">
            <v>127</v>
          </cell>
          <cell r="L445" t="str">
            <v>Family</v>
          </cell>
          <cell r="M445">
            <v>22750</v>
          </cell>
        </row>
        <row r="446">
          <cell r="A446">
            <v>0</v>
          </cell>
          <cell r="B446" t="str">
            <v>AW PPO Active</v>
          </cell>
          <cell r="C446" t="str">
            <v>000000558</v>
          </cell>
          <cell r="D446" t="str">
            <v>BUTLER MICHAEL R</v>
          </cell>
          <cell r="E446" t="str">
            <v>525390670</v>
          </cell>
          <cell r="F446">
            <v>2</v>
          </cell>
          <cell r="G446" t="str">
            <v>PPO Non-Union</v>
          </cell>
          <cell r="H446" t="str">
            <v>N</v>
          </cell>
          <cell r="I446">
            <v>2</v>
          </cell>
          <cell r="J446">
            <v>37622</v>
          </cell>
          <cell r="K446">
            <v>111</v>
          </cell>
          <cell r="L446" t="str">
            <v>Ee/Sp</v>
          </cell>
          <cell r="M446">
            <v>29264</v>
          </cell>
        </row>
        <row r="447">
          <cell r="A447">
            <v>0</v>
          </cell>
          <cell r="B447" t="str">
            <v>AW PPO Active</v>
          </cell>
          <cell r="C447" t="str">
            <v>000000558</v>
          </cell>
          <cell r="D447" t="str">
            <v>CABRERA NICHOLAS A</v>
          </cell>
          <cell r="E447" t="str">
            <v>457673457</v>
          </cell>
          <cell r="F447">
            <v>2</v>
          </cell>
          <cell r="G447" t="str">
            <v>PPO Non-Union</v>
          </cell>
          <cell r="H447" t="str">
            <v>N</v>
          </cell>
          <cell r="I447">
            <v>5</v>
          </cell>
          <cell r="J447">
            <v>38139</v>
          </cell>
          <cell r="K447">
            <v>127</v>
          </cell>
          <cell r="L447" t="str">
            <v>Family</v>
          </cell>
          <cell r="M447">
            <v>30439</v>
          </cell>
        </row>
        <row r="448">
          <cell r="A448">
            <v>0</v>
          </cell>
          <cell r="B448" t="str">
            <v>AW PPO Active</v>
          </cell>
          <cell r="C448" t="str">
            <v>000000558</v>
          </cell>
          <cell r="D448" t="str">
            <v>CONOVER DALE E</v>
          </cell>
          <cell r="E448" t="str">
            <v>519568189</v>
          </cell>
          <cell r="F448">
            <v>2</v>
          </cell>
          <cell r="G448" t="str">
            <v>PPO Non-Union</v>
          </cell>
          <cell r="H448" t="str">
            <v>N</v>
          </cell>
          <cell r="I448">
            <v>5</v>
          </cell>
          <cell r="J448">
            <v>37622</v>
          </cell>
          <cell r="K448">
            <v>127</v>
          </cell>
          <cell r="L448" t="str">
            <v>Family</v>
          </cell>
          <cell r="M448">
            <v>21076</v>
          </cell>
        </row>
        <row r="449">
          <cell r="A449">
            <v>0</v>
          </cell>
          <cell r="B449" t="str">
            <v>AW PPO Active</v>
          </cell>
          <cell r="C449" t="str">
            <v>000000558</v>
          </cell>
          <cell r="D449" t="str">
            <v>DALY BRIAN A</v>
          </cell>
          <cell r="E449" t="str">
            <v>585277826</v>
          </cell>
          <cell r="F449">
            <v>2</v>
          </cell>
          <cell r="G449" t="str">
            <v>PPO Non-Union</v>
          </cell>
          <cell r="H449" t="str">
            <v>N</v>
          </cell>
          <cell r="I449">
            <v>4</v>
          </cell>
          <cell r="J449">
            <v>37622</v>
          </cell>
          <cell r="K449">
            <v>127</v>
          </cell>
          <cell r="L449" t="str">
            <v>Family</v>
          </cell>
          <cell r="M449">
            <v>23460</v>
          </cell>
        </row>
        <row r="450">
          <cell r="A450">
            <v>0</v>
          </cell>
          <cell r="B450" t="str">
            <v>AW PPO Active</v>
          </cell>
          <cell r="C450" t="str">
            <v>000000558</v>
          </cell>
          <cell r="D450" t="str">
            <v>EAGLE GLENN E</v>
          </cell>
          <cell r="E450" t="str">
            <v>453783932</v>
          </cell>
          <cell r="F450">
            <v>2</v>
          </cell>
          <cell r="G450" t="str">
            <v>PPO Non-Union</v>
          </cell>
          <cell r="H450" t="str">
            <v>N</v>
          </cell>
          <cell r="I450">
            <v>3</v>
          </cell>
          <cell r="J450">
            <v>38231</v>
          </cell>
          <cell r="K450">
            <v>127</v>
          </cell>
          <cell r="L450" t="str">
            <v>Family</v>
          </cell>
          <cell r="M450">
            <v>18060</v>
          </cell>
        </row>
        <row r="451">
          <cell r="A451">
            <v>0</v>
          </cell>
          <cell r="B451" t="str">
            <v>AW PPO Active</v>
          </cell>
          <cell r="C451" t="str">
            <v>000000558</v>
          </cell>
          <cell r="D451" t="str">
            <v>ENCINIAS LEROY J</v>
          </cell>
          <cell r="E451" t="str">
            <v>585562723</v>
          </cell>
          <cell r="F451">
            <v>2</v>
          </cell>
          <cell r="G451" t="str">
            <v>PPO Non-Union</v>
          </cell>
          <cell r="H451" t="str">
            <v>N</v>
          </cell>
          <cell r="I451">
            <v>3</v>
          </cell>
          <cell r="J451">
            <v>38353</v>
          </cell>
          <cell r="K451">
            <v>119</v>
          </cell>
          <cell r="L451" t="str">
            <v>Ee/Ch</v>
          </cell>
          <cell r="M451">
            <v>20549</v>
          </cell>
        </row>
        <row r="452">
          <cell r="A452">
            <v>0</v>
          </cell>
          <cell r="B452" t="str">
            <v>AW PPO Active</v>
          </cell>
          <cell r="C452" t="str">
            <v>000000558</v>
          </cell>
          <cell r="D452" t="str">
            <v>GWINN MARTINA J</v>
          </cell>
          <cell r="E452" t="str">
            <v>585601879</v>
          </cell>
          <cell r="F452">
            <v>2</v>
          </cell>
          <cell r="G452" t="str">
            <v>PPO Non-Union</v>
          </cell>
          <cell r="H452" t="str">
            <v>N</v>
          </cell>
          <cell r="I452">
            <v>1</v>
          </cell>
          <cell r="J452">
            <v>37622</v>
          </cell>
          <cell r="K452">
            <v>102</v>
          </cell>
          <cell r="L452" t="str">
            <v>Single</v>
          </cell>
          <cell r="M452">
            <v>19896</v>
          </cell>
        </row>
        <row r="453">
          <cell r="A453">
            <v>0</v>
          </cell>
          <cell r="B453" t="str">
            <v>AW PPO Active</v>
          </cell>
          <cell r="C453" t="str">
            <v>000000558</v>
          </cell>
          <cell r="D453" t="str">
            <v>HADLEY SHAWN M</v>
          </cell>
          <cell r="E453" t="str">
            <v>585199723</v>
          </cell>
          <cell r="F453">
            <v>2</v>
          </cell>
          <cell r="G453" t="str">
            <v>PPO Non-Union</v>
          </cell>
          <cell r="H453" t="str">
            <v>N</v>
          </cell>
          <cell r="I453">
            <v>4</v>
          </cell>
          <cell r="J453">
            <v>37622</v>
          </cell>
          <cell r="K453">
            <v>127</v>
          </cell>
          <cell r="L453" t="str">
            <v>Family</v>
          </cell>
          <cell r="M453">
            <v>22452</v>
          </cell>
        </row>
        <row r="454">
          <cell r="A454">
            <v>0</v>
          </cell>
          <cell r="B454" t="str">
            <v>AW PPO Active</v>
          </cell>
          <cell r="C454" t="str">
            <v>000000558</v>
          </cell>
          <cell r="D454" t="str">
            <v>HAWKINS LORETTO M</v>
          </cell>
          <cell r="E454" t="str">
            <v>585803698</v>
          </cell>
          <cell r="F454">
            <v>2</v>
          </cell>
          <cell r="G454" t="str">
            <v>PPO Non-Union</v>
          </cell>
          <cell r="H454" t="str">
            <v>N</v>
          </cell>
          <cell r="I454">
            <v>3</v>
          </cell>
          <cell r="J454">
            <v>37711</v>
          </cell>
          <cell r="K454">
            <v>127</v>
          </cell>
          <cell r="L454" t="str">
            <v>Family</v>
          </cell>
          <cell r="M454">
            <v>21280</v>
          </cell>
        </row>
        <row r="455">
          <cell r="A455">
            <v>0</v>
          </cell>
          <cell r="B455" t="str">
            <v>AW PPO Active</v>
          </cell>
          <cell r="C455" t="str">
            <v>000000558</v>
          </cell>
          <cell r="D455" t="str">
            <v>HUERTA MARK A</v>
          </cell>
          <cell r="E455" t="str">
            <v>585317102</v>
          </cell>
          <cell r="F455">
            <v>2</v>
          </cell>
          <cell r="G455" t="str">
            <v>PPO Non-Union</v>
          </cell>
          <cell r="H455" t="str">
            <v>N</v>
          </cell>
          <cell r="I455">
            <v>4</v>
          </cell>
          <cell r="J455">
            <v>37895</v>
          </cell>
          <cell r="K455">
            <v>127</v>
          </cell>
          <cell r="L455" t="str">
            <v>Family</v>
          </cell>
          <cell r="M455">
            <v>25957</v>
          </cell>
        </row>
        <row r="456">
          <cell r="A456">
            <v>0</v>
          </cell>
          <cell r="B456" t="str">
            <v>AW PPO Active</v>
          </cell>
          <cell r="C456" t="str">
            <v>000000558</v>
          </cell>
          <cell r="D456" t="str">
            <v>LEE TIMOTHY W</v>
          </cell>
          <cell r="E456" t="str">
            <v>465653343</v>
          </cell>
          <cell r="F456">
            <v>2</v>
          </cell>
          <cell r="G456" t="str">
            <v>PPO Non-Union</v>
          </cell>
          <cell r="H456" t="str">
            <v>N</v>
          </cell>
          <cell r="I456">
            <v>5</v>
          </cell>
          <cell r="J456">
            <v>37622</v>
          </cell>
          <cell r="K456">
            <v>127</v>
          </cell>
          <cell r="L456" t="str">
            <v>Family</v>
          </cell>
          <cell r="M456">
            <v>24246</v>
          </cell>
        </row>
        <row r="457">
          <cell r="A457">
            <v>0</v>
          </cell>
          <cell r="B457" t="str">
            <v>AW PPO Active</v>
          </cell>
          <cell r="C457" t="str">
            <v>000000558</v>
          </cell>
          <cell r="D457" t="str">
            <v>MEEKS MATTHEW L</v>
          </cell>
          <cell r="E457" t="str">
            <v>585417240</v>
          </cell>
          <cell r="F457">
            <v>2</v>
          </cell>
          <cell r="G457" t="str">
            <v>PPO Non-Union</v>
          </cell>
          <cell r="H457" t="str">
            <v>N</v>
          </cell>
          <cell r="I457">
            <v>6</v>
          </cell>
          <cell r="J457">
            <v>37622</v>
          </cell>
          <cell r="K457">
            <v>127</v>
          </cell>
          <cell r="L457" t="str">
            <v>Family</v>
          </cell>
          <cell r="M457">
            <v>23455</v>
          </cell>
        </row>
        <row r="458">
          <cell r="A458">
            <v>0</v>
          </cell>
          <cell r="B458" t="str">
            <v>AW PPO Active</v>
          </cell>
          <cell r="C458" t="str">
            <v>000000558</v>
          </cell>
          <cell r="D458" t="str">
            <v>MONTOYA M  LUPE</v>
          </cell>
          <cell r="E458" t="str">
            <v>585562648</v>
          </cell>
          <cell r="F458">
            <v>2</v>
          </cell>
          <cell r="G458" t="str">
            <v>PPO Non-Union</v>
          </cell>
          <cell r="H458" t="str">
            <v>N</v>
          </cell>
          <cell r="I458">
            <v>1</v>
          </cell>
          <cell r="J458">
            <v>37622</v>
          </cell>
          <cell r="K458">
            <v>102</v>
          </cell>
          <cell r="L458" t="str">
            <v>Single</v>
          </cell>
          <cell r="M458">
            <v>20626</v>
          </cell>
        </row>
        <row r="459">
          <cell r="A459">
            <v>0</v>
          </cell>
          <cell r="B459" t="str">
            <v>AW PPO Active</v>
          </cell>
          <cell r="C459" t="str">
            <v>000000558</v>
          </cell>
          <cell r="D459" t="str">
            <v>ROSSI WILLIAM K</v>
          </cell>
          <cell r="E459" t="str">
            <v>520743031</v>
          </cell>
          <cell r="F459">
            <v>2</v>
          </cell>
          <cell r="G459" t="str">
            <v>PPO Non-Union</v>
          </cell>
          <cell r="H459" t="str">
            <v>N</v>
          </cell>
          <cell r="I459">
            <v>4</v>
          </cell>
          <cell r="J459">
            <v>38078</v>
          </cell>
          <cell r="K459">
            <v>127</v>
          </cell>
          <cell r="L459" t="str">
            <v>Family</v>
          </cell>
          <cell r="M459">
            <v>26659</v>
          </cell>
        </row>
        <row r="460">
          <cell r="A460">
            <v>0</v>
          </cell>
          <cell r="B460" t="str">
            <v>AW PPO Active</v>
          </cell>
          <cell r="C460" t="str">
            <v>000000558</v>
          </cell>
          <cell r="D460" t="str">
            <v>STEWART KATHY L</v>
          </cell>
          <cell r="E460" t="str">
            <v>585863886</v>
          </cell>
          <cell r="F460">
            <v>2</v>
          </cell>
          <cell r="G460" t="str">
            <v>PPO Non-Union</v>
          </cell>
          <cell r="H460" t="str">
            <v>N</v>
          </cell>
          <cell r="I460">
            <v>2</v>
          </cell>
          <cell r="J460">
            <v>38197</v>
          </cell>
          <cell r="K460">
            <v>111</v>
          </cell>
          <cell r="L460" t="str">
            <v>Ee/Sp</v>
          </cell>
          <cell r="M460">
            <v>20847</v>
          </cell>
        </row>
        <row r="461">
          <cell r="A461">
            <v>0</v>
          </cell>
          <cell r="B461" t="str">
            <v>AW PPO Active</v>
          </cell>
          <cell r="C461" t="str">
            <v>000000558</v>
          </cell>
          <cell r="D461" t="str">
            <v>THARP JEFF E</v>
          </cell>
          <cell r="E461" t="str">
            <v>585341096</v>
          </cell>
          <cell r="F461">
            <v>2</v>
          </cell>
          <cell r="G461" t="str">
            <v>PPO Non-Union</v>
          </cell>
          <cell r="H461" t="str">
            <v>N</v>
          </cell>
          <cell r="I461">
            <v>5</v>
          </cell>
          <cell r="J461">
            <v>37622</v>
          </cell>
          <cell r="K461">
            <v>127</v>
          </cell>
          <cell r="L461" t="str">
            <v>Family</v>
          </cell>
          <cell r="M461">
            <v>22884</v>
          </cell>
        </row>
        <row r="462">
          <cell r="A462">
            <v>0</v>
          </cell>
          <cell r="B462" t="str">
            <v>AW PPO Active</v>
          </cell>
          <cell r="C462" t="str">
            <v>000000558</v>
          </cell>
          <cell r="D462" t="str">
            <v>THORNTON ROBERT E</v>
          </cell>
          <cell r="E462" t="str">
            <v>585153540</v>
          </cell>
          <cell r="F462">
            <v>2</v>
          </cell>
          <cell r="G462" t="str">
            <v>PPO Non-Union</v>
          </cell>
          <cell r="H462" t="str">
            <v>N</v>
          </cell>
          <cell r="I462">
            <v>3</v>
          </cell>
          <cell r="J462">
            <v>37622</v>
          </cell>
          <cell r="K462">
            <v>127</v>
          </cell>
          <cell r="L462" t="str">
            <v>Family</v>
          </cell>
          <cell r="M462">
            <v>22809</v>
          </cell>
        </row>
        <row r="463">
          <cell r="A463">
            <v>0</v>
          </cell>
          <cell r="B463" t="str">
            <v>AW PPO Active</v>
          </cell>
          <cell r="C463" t="str">
            <v>000000558</v>
          </cell>
          <cell r="D463" t="str">
            <v>TORRES THOMAS S</v>
          </cell>
          <cell r="E463" t="str">
            <v>585963467</v>
          </cell>
          <cell r="F463">
            <v>2</v>
          </cell>
          <cell r="G463" t="str">
            <v>PPO Non-Union</v>
          </cell>
          <cell r="H463" t="str">
            <v>N</v>
          </cell>
          <cell r="I463">
            <v>4</v>
          </cell>
          <cell r="J463">
            <v>37622</v>
          </cell>
          <cell r="K463">
            <v>127</v>
          </cell>
          <cell r="L463" t="str">
            <v>Family</v>
          </cell>
          <cell r="M463">
            <v>22834</v>
          </cell>
        </row>
        <row r="464">
          <cell r="A464">
            <v>0</v>
          </cell>
          <cell r="B464" t="str">
            <v>AW PPO Active</v>
          </cell>
          <cell r="C464" t="str">
            <v>000000558</v>
          </cell>
          <cell r="D464" t="str">
            <v>UNDERWOOD TOMMY L</v>
          </cell>
          <cell r="E464" t="str">
            <v>585349490</v>
          </cell>
          <cell r="F464">
            <v>2</v>
          </cell>
          <cell r="G464" t="str">
            <v>PPO Non-Union</v>
          </cell>
          <cell r="H464" t="str">
            <v>N</v>
          </cell>
          <cell r="I464">
            <v>2</v>
          </cell>
          <cell r="J464">
            <v>37622</v>
          </cell>
          <cell r="K464">
            <v>111</v>
          </cell>
          <cell r="L464" t="str">
            <v>Ee/Sp</v>
          </cell>
          <cell r="M464">
            <v>18194</v>
          </cell>
        </row>
        <row r="465">
          <cell r="A465">
            <v>0</v>
          </cell>
          <cell r="B465" t="str">
            <v>AW PPO Active</v>
          </cell>
          <cell r="C465" t="str">
            <v>000000558</v>
          </cell>
          <cell r="D465" t="str">
            <v>WRIGHT KATHY A</v>
          </cell>
          <cell r="E465" t="str">
            <v>585803531</v>
          </cell>
          <cell r="F465">
            <v>2</v>
          </cell>
          <cell r="G465" t="str">
            <v>PPO Non-Union</v>
          </cell>
          <cell r="H465" t="str">
            <v>N</v>
          </cell>
          <cell r="I465">
            <v>1</v>
          </cell>
          <cell r="J465">
            <v>37622</v>
          </cell>
          <cell r="K465">
            <v>102</v>
          </cell>
          <cell r="L465" t="str">
            <v>Single</v>
          </cell>
          <cell r="M465">
            <v>20552</v>
          </cell>
        </row>
        <row r="466">
          <cell r="A466">
            <v>0</v>
          </cell>
          <cell r="B466" t="str">
            <v>AW PPO Active</v>
          </cell>
          <cell r="C466" t="str">
            <v>000000593</v>
          </cell>
          <cell r="D466" t="str">
            <v>ADAMS DOUGLAS J</v>
          </cell>
          <cell r="E466" t="str">
            <v>289421710</v>
          </cell>
          <cell r="F466">
            <v>2</v>
          </cell>
          <cell r="G466" t="str">
            <v>PPO Non-Union</v>
          </cell>
          <cell r="H466" t="str">
            <v>N</v>
          </cell>
          <cell r="I466">
            <v>3</v>
          </cell>
          <cell r="J466">
            <v>37622</v>
          </cell>
          <cell r="K466">
            <v>127</v>
          </cell>
          <cell r="L466" t="str">
            <v>Family</v>
          </cell>
          <cell r="M466">
            <v>17124</v>
          </cell>
        </row>
        <row r="467">
          <cell r="A467">
            <v>0</v>
          </cell>
          <cell r="B467" t="str">
            <v>AW PPO Active</v>
          </cell>
          <cell r="C467" t="str">
            <v>000000593</v>
          </cell>
          <cell r="D467" t="str">
            <v>AMES MIKAH B</v>
          </cell>
          <cell r="E467" t="str">
            <v>299749874</v>
          </cell>
          <cell r="F467">
            <v>1</v>
          </cell>
          <cell r="G467" t="str">
            <v>PPO Union</v>
          </cell>
          <cell r="H467" t="str">
            <v>U</v>
          </cell>
          <cell r="I467">
            <v>1</v>
          </cell>
          <cell r="J467">
            <v>37622</v>
          </cell>
          <cell r="K467">
            <v>101</v>
          </cell>
          <cell r="L467" t="str">
            <v>Single</v>
          </cell>
          <cell r="M467">
            <v>28726</v>
          </cell>
        </row>
        <row r="468">
          <cell r="A468">
            <v>0</v>
          </cell>
          <cell r="B468" t="str">
            <v>AW PPO Active</v>
          </cell>
          <cell r="C468" t="str">
            <v>000000593</v>
          </cell>
          <cell r="D468" t="str">
            <v>AUGENSTEIN JEFFREY P</v>
          </cell>
          <cell r="E468" t="str">
            <v>284464675</v>
          </cell>
          <cell r="F468">
            <v>1</v>
          </cell>
          <cell r="G468" t="str">
            <v>PPO Union</v>
          </cell>
          <cell r="H468" t="str">
            <v>U</v>
          </cell>
          <cell r="I468">
            <v>4</v>
          </cell>
          <cell r="J468">
            <v>37622</v>
          </cell>
          <cell r="K468">
            <v>127</v>
          </cell>
          <cell r="L468" t="str">
            <v>Family</v>
          </cell>
          <cell r="M468">
            <v>21642</v>
          </cell>
        </row>
        <row r="469">
          <cell r="A469">
            <v>0</v>
          </cell>
          <cell r="B469" t="str">
            <v>AW PPO Active</v>
          </cell>
          <cell r="C469" t="str">
            <v>000000593</v>
          </cell>
          <cell r="D469" t="str">
            <v>BALLENGER SCOTT J</v>
          </cell>
          <cell r="E469" t="str">
            <v>288503311</v>
          </cell>
          <cell r="F469">
            <v>2</v>
          </cell>
          <cell r="G469" t="str">
            <v>PPO Non-Union</v>
          </cell>
          <cell r="H469" t="str">
            <v>N</v>
          </cell>
          <cell r="I469">
            <v>5</v>
          </cell>
          <cell r="J469">
            <v>38285</v>
          </cell>
          <cell r="K469">
            <v>127</v>
          </cell>
          <cell r="L469" t="str">
            <v>Family</v>
          </cell>
          <cell r="M469">
            <v>22792</v>
          </cell>
        </row>
        <row r="470">
          <cell r="A470">
            <v>0</v>
          </cell>
          <cell r="B470" t="str">
            <v>AW PPO Active</v>
          </cell>
          <cell r="C470" t="str">
            <v>000000593</v>
          </cell>
          <cell r="D470" t="str">
            <v>BELLOMY FORREST C</v>
          </cell>
          <cell r="E470" t="str">
            <v>287668067</v>
          </cell>
          <cell r="F470">
            <v>2</v>
          </cell>
          <cell r="G470" t="str">
            <v>PPO Non-Union</v>
          </cell>
          <cell r="H470" t="str">
            <v>N</v>
          </cell>
          <cell r="I470">
            <v>4</v>
          </cell>
          <cell r="J470">
            <v>37622</v>
          </cell>
          <cell r="K470">
            <v>127</v>
          </cell>
          <cell r="L470" t="str">
            <v>Family</v>
          </cell>
          <cell r="M470">
            <v>23480</v>
          </cell>
        </row>
        <row r="471">
          <cell r="A471">
            <v>0</v>
          </cell>
          <cell r="B471" t="str">
            <v>AW PPO Active</v>
          </cell>
          <cell r="C471" t="str">
            <v>000000593</v>
          </cell>
          <cell r="D471" t="str">
            <v>BICKEL ANGELA L</v>
          </cell>
          <cell r="E471" t="str">
            <v>298586910</v>
          </cell>
          <cell r="F471">
            <v>2</v>
          </cell>
          <cell r="G471" t="str">
            <v>PPO Non-Union</v>
          </cell>
          <cell r="H471" t="str">
            <v>N</v>
          </cell>
          <cell r="I471">
            <v>1</v>
          </cell>
          <cell r="J471">
            <v>38341</v>
          </cell>
          <cell r="K471">
            <v>102</v>
          </cell>
          <cell r="L471" t="str">
            <v>Single</v>
          </cell>
          <cell r="M471">
            <v>26003</v>
          </cell>
        </row>
        <row r="472">
          <cell r="A472">
            <v>0</v>
          </cell>
          <cell r="B472" t="str">
            <v>AW PPO Active</v>
          </cell>
          <cell r="C472" t="str">
            <v>000000593</v>
          </cell>
          <cell r="D472" t="str">
            <v>BLANKENSHIP JIMMY G</v>
          </cell>
          <cell r="E472" t="str">
            <v>402609872</v>
          </cell>
          <cell r="F472">
            <v>2</v>
          </cell>
          <cell r="G472" t="str">
            <v>PPO Non-Union</v>
          </cell>
          <cell r="H472" t="str">
            <v>N</v>
          </cell>
          <cell r="I472">
            <v>2</v>
          </cell>
          <cell r="J472">
            <v>37622</v>
          </cell>
          <cell r="K472">
            <v>111</v>
          </cell>
          <cell r="L472" t="str">
            <v>Ee/Sp</v>
          </cell>
          <cell r="M472">
            <v>16592</v>
          </cell>
        </row>
        <row r="473">
          <cell r="A473">
            <v>0</v>
          </cell>
          <cell r="B473" t="str">
            <v>AW PPO Active</v>
          </cell>
          <cell r="C473" t="str">
            <v>000000593</v>
          </cell>
          <cell r="D473" t="str">
            <v>BRAINARD ROSALIE A</v>
          </cell>
          <cell r="E473" t="str">
            <v>282465660</v>
          </cell>
          <cell r="F473">
            <v>2</v>
          </cell>
          <cell r="G473" t="str">
            <v>PPO Non-Union</v>
          </cell>
          <cell r="H473" t="str">
            <v>N</v>
          </cell>
          <cell r="I473">
            <v>2</v>
          </cell>
          <cell r="J473">
            <v>37622</v>
          </cell>
          <cell r="K473">
            <v>111</v>
          </cell>
          <cell r="L473" t="str">
            <v>Ee/Sp</v>
          </cell>
          <cell r="M473">
            <v>18856</v>
          </cell>
        </row>
        <row r="474">
          <cell r="A474">
            <v>0</v>
          </cell>
          <cell r="B474" t="str">
            <v>AW PPO Active</v>
          </cell>
          <cell r="C474" t="str">
            <v>000000593</v>
          </cell>
          <cell r="D474" t="str">
            <v>CAMPBELL LAURA L</v>
          </cell>
          <cell r="E474" t="str">
            <v>297460251</v>
          </cell>
          <cell r="F474">
            <v>2</v>
          </cell>
          <cell r="G474" t="str">
            <v>PPO Non-Union</v>
          </cell>
          <cell r="H474" t="str">
            <v>N</v>
          </cell>
          <cell r="I474">
            <v>2</v>
          </cell>
          <cell r="J474">
            <v>37622</v>
          </cell>
          <cell r="K474">
            <v>111</v>
          </cell>
          <cell r="L474" t="str">
            <v>Ee/Sp</v>
          </cell>
          <cell r="M474">
            <v>17824</v>
          </cell>
        </row>
        <row r="475">
          <cell r="A475">
            <v>0</v>
          </cell>
          <cell r="B475" t="str">
            <v>AW PPO Active</v>
          </cell>
          <cell r="C475" t="str">
            <v>000000593</v>
          </cell>
          <cell r="D475" t="str">
            <v>COLBY LARRY</v>
          </cell>
          <cell r="E475" t="str">
            <v>274466538</v>
          </cell>
          <cell r="F475">
            <v>2</v>
          </cell>
          <cell r="G475" t="str">
            <v>PPO Non-Union</v>
          </cell>
          <cell r="H475" t="str">
            <v>N</v>
          </cell>
          <cell r="I475">
            <v>3</v>
          </cell>
          <cell r="J475">
            <v>37622</v>
          </cell>
          <cell r="K475">
            <v>127</v>
          </cell>
          <cell r="L475" t="str">
            <v>Family</v>
          </cell>
          <cell r="M475">
            <v>17805</v>
          </cell>
        </row>
        <row r="476">
          <cell r="A476">
            <v>0</v>
          </cell>
          <cell r="B476" t="str">
            <v>AW PPO Active</v>
          </cell>
          <cell r="C476" t="str">
            <v>000000593</v>
          </cell>
          <cell r="D476" t="str">
            <v>COLEMAN KENNETH C</v>
          </cell>
          <cell r="E476" t="str">
            <v>269685955</v>
          </cell>
          <cell r="F476">
            <v>1</v>
          </cell>
          <cell r="G476" t="str">
            <v>PPO Union</v>
          </cell>
          <cell r="H476" t="str">
            <v>U</v>
          </cell>
          <cell r="I476">
            <v>4</v>
          </cell>
          <cell r="J476">
            <v>37712</v>
          </cell>
          <cell r="K476">
            <v>127</v>
          </cell>
          <cell r="L476" t="str">
            <v>Family</v>
          </cell>
          <cell r="M476">
            <v>21899</v>
          </cell>
        </row>
        <row r="477">
          <cell r="A477">
            <v>0</v>
          </cell>
          <cell r="B477" t="str">
            <v>AW PPO Active</v>
          </cell>
          <cell r="C477" t="str">
            <v>000000593</v>
          </cell>
          <cell r="D477" t="str">
            <v>COOPER GARY H</v>
          </cell>
          <cell r="E477" t="str">
            <v>282545674</v>
          </cell>
          <cell r="F477">
            <v>1</v>
          </cell>
          <cell r="G477" t="str">
            <v>PPO Union</v>
          </cell>
          <cell r="H477" t="str">
            <v>U</v>
          </cell>
          <cell r="I477">
            <v>4</v>
          </cell>
          <cell r="J477">
            <v>37622</v>
          </cell>
          <cell r="K477">
            <v>127</v>
          </cell>
          <cell r="L477" t="str">
            <v>Family</v>
          </cell>
          <cell r="M477">
            <v>22733</v>
          </cell>
        </row>
        <row r="478">
          <cell r="A478">
            <v>0</v>
          </cell>
          <cell r="B478" t="str">
            <v>AW PPO Active</v>
          </cell>
          <cell r="C478" t="str">
            <v>000000593</v>
          </cell>
          <cell r="D478" t="str">
            <v>COOPER KAREN H</v>
          </cell>
          <cell r="E478" t="str">
            <v>298463002</v>
          </cell>
          <cell r="F478">
            <v>2</v>
          </cell>
          <cell r="G478" t="str">
            <v>PPO Non-Union</v>
          </cell>
          <cell r="H478" t="str">
            <v>N</v>
          </cell>
          <cell r="I478">
            <v>1</v>
          </cell>
          <cell r="J478">
            <v>37622</v>
          </cell>
          <cell r="K478">
            <v>102</v>
          </cell>
          <cell r="L478" t="str">
            <v>Single</v>
          </cell>
          <cell r="M478">
            <v>19547</v>
          </cell>
        </row>
        <row r="479">
          <cell r="A479">
            <v>0</v>
          </cell>
          <cell r="B479" t="str">
            <v>AW PPO Active</v>
          </cell>
          <cell r="C479" t="str">
            <v>000000593</v>
          </cell>
          <cell r="D479" t="str">
            <v>COX HAROLD E</v>
          </cell>
          <cell r="E479" t="str">
            <v>270427651</v>
          </cell>
          <cell r="F479">
            <v>1</v>
          </cell>
          <cell r="G479" t="str">
            <v>PPO Union</v>
          </cell>
          <cell r="H479" t="str">
            <v>U</v>
          </cell>
          <cell r="I479">
            <v>2</v>
          </cell>
          <cell r="J479">
            <v>37622</v>
          </cell>
          <cell r="K479">
            <v>111</v>
          </cell>
          <cell r="L479" t="str">
            <v>Ee/Sp</v>
          </cell>
          <cell r="M479">
            <v>16989</v>
          </cell>
        </row>
        <row r="480">
          <cell r="A480">
            <v>0</v>
          </cell>
          <cell r="B480" t="str">
            <v>AW PPO Active</v>
          </cell>
          <cell r="C480" t="str">
            <v>000000593</v>
          </cell>
          <cell r="D480" t="str">
            <v>CRAFT ROY L</v>
          </cell>
          <cell r="E480" t="str">
            <v>284688834</v>
          </cell>
          <cell r="F480">
            <v>2</v>
          </cell>
          <cell r="G480" t="str">
            <v>PPO Non-Union</v>
          </cell>
          <cell r="H480" t="str">
            <v>N</v>
          </cell>
          <cell r="I480">
            <v>3</v>
          </cell>
          <cell r="J480">
            <v>37883</v>
          </cell>
          <cell r="K480">
            <v>127</v>
          </cell>
          <cell r="L480" t="str">
            <v>Family</v>
          </cell>
          <cell r="M480">
            <v>24405</v>
          </cell>
        </row>
        <row r="481">
          <cell r="A481">
            <v>0</v>
          </cell>
          <cell r="B481" t="str">
            <v>AW PPO Active</v>
          </cell>
          <cell r="C481" t="str">
            <v>000000593</v>
          </cell>
          <cell r="D481" t="str">
            <v>CRAY JAMES D</v>
          </cell>
          <cell r="E481" t="str">
            <v>285504314</v>
          </cell>
          <cell r="F481">
            <v>1</v>
          </cell>
          <cell r="G481" t="str">
            <v>PPO Union</v>
          </cell>
          <cell r="H481" t="str">
            <v>U</v>
          </cell>
          <cell r="I481">
            <v>2</v>
          </cell>
          <cell r="J481">
            <v>37622</v>
          </cell>
          <cell r="K481">
            <v>119</v>
          </cell>
          <cell r="L481" t="str">
            <v>Ee/Ch</v>
          </cell>
          <cell r="M481">
            <v>18270</v>
          </cell>
        </row>
        <row r="482">
          <cell r="A482">
            <v>0</v>
          </cell>
          <cell r="B482" t="str">
            <v>AW PPO Active</v>
          </cell>
          <cell r="C482" t="str">
            <v>000000593</v>
          </cell>
          <cell r="D482" t="str">
            <v>DESHONG MANLEY L</v>
          </cell>
          <cell r="E482" t="str">
            <v>365781704</v>
          </cell>
          <cell r="F482">
            <v>1</v>
          </cell>
          <cell r="G482" t="str">
            <v>PPO Union</v>
          </cell>
          <cell r="H482" t="str">
            <v>U</v>
          </cell>
          <cell r="I482">
            <v>3</v>
          </cell>
          <cell r="J482">
            <v>37882</v>
          </cell>
          <cell r="K482">
            <v>127</v>
          </cell>
          <cell r="L482" t="str">
            <v>Family</v>
          </cell>
          <cell r="M482">
            <v>26143</v>
          </cell>
        </row>
        <row r="483">
          <cell r="A483">
            <v>0</v>
          </cell>
          <cell r="B483" t="str">
            <v>AW PPO Active</v>
          </cell>
          <cell r="C483" t="str">
            <v>000000593</v>
          </cell>
          <cell r="D483" t="str">
            <v>DIALS RONNIE A</v>
          </cell>
          <cell r="E483" t="str">
            <v>233881005</v>
          </cell>
          <cell r="F483">
            <v>2</v>
          </cell>
          <cell r="G483" t="str">
            <v>PPO Non-Union</v>
          </cell>
          <cell r="H483" t="str">
            <v>N</v>
          </cell>
          <cell r="I483">
            <v>4</v>
          </cell>
          <cell r="J483">
            <v>37622</v>
          </cell>
          <cell r="K483">
            <v>127</v>
          </cell>
          <cell r="L483" t="str">
            <v>Family</v>
          </cell>
          <cell r="M483">
            <v>19425</v>
          </cell>
        </row>
        <row r="484">
          <cell r="A484">
            <v>0</v>
          </cell>
          <cell r="B484" t="str">
            <v>AW PPO Active</v>
          </cell>
          <cell r="C484" t="str">
            <v>000000593</v>
          </cell>
          <cell r="D484" t="str">
            <v>DIAZ ERIC P</v>
          </cell>
          <cell r="E484" t="str">
            <v>526693909</v>
          </cell>
          <cell r="F484">
            <v>1</v>
          </cell>
          <cell r="G484" t="str">
            <v>PPO Union</v>
          </cell>
          <cell r="H484" t="str">
            <v>U</v>
          </cell>
          <cell r="I484">
            <v>5</v>
          </cell>
          <cell r="J484">
            <v>37622</v>
          </cell>
          <cell r="K484">
            <v>127</v>
          </cell>
          <cell r="L484" t="str">
            <v>Family</v>
          </cell>
          <cell r="M484">
            <v>25748</v>
          </cell>
        </row>
        <row r="485">
          <cell r="A485">
            <v>0</v>
          </cell>
          <cell r="B485" t="str">
            <v>AW PPO Active</v>
          </cell>
          <cell r="C485" t="str">
            <v>000000593</v>
          </cell>
          <cell r="D485" t="str">
            <v>DICKSON GAIL L</v>
          </cell>
          <cell r="E485" t="str">
            <v>269603826</v>
          </cell>
          <cell r="F485">
            <v>1</v>
          </cell>
          <cell r="G485" t="str">
            <v>PPO Union</v>
          </cell>
          <cell r="H485" t="str">
            <v>U</v>
          </cell>
          <cell r="I485">
            <v>4</v>
          </cell>
          <cell r="J485">
            <v>37622</v>
          </cell>
          <cell r="K485">
            <v>127</v>
          </cell>
          <cell r="L485" t="str">
            <v>Family</v>
          </cell>
          <cell r="M485">
            <v>20714</v>
          </cell>
        </row>
        <row r="486">
          <cell r="A486">
            <v>0</v>
          </cell>
          <cell r="B486" t="str">
            <v>AW PPO Active</v>
          </cell>
          <cell r="C486" t="str">
            <v>000000593</v>
          </cell>
          <cell r="D486" t="str">
            <v>DINGLEDINE WILLIAM A</v>
          </cell>
          <cell r="E486" t="str">
            <v>287485922</v>
          </cell>
          <cell r="F486">
            <v>2</v>
          </cell>
          <cell r="G486" t="str">
            <v>PPO Non-Union</v>
          </cell>
          <cell r="H486" t="str">
            <v>N</v>
          </cell>
          <cell r="I486">
            <v>2</v>
          </cell>
          <cell r="J486">
            <v>37622</v>
          </cell>
          <cell r="K486">
            <v>119</v>
          </cell>
          <cell r="L486" t="str">
            <v>Ee/Ch</v>
          </cell>
          <cell r="M486">
            <v>19799</v>
          </cell>
        </row>
        <row r="487">
          <cell r="A487">
            <v>0</v>
          </cell>
          <cell r="B487" t="str">
            <v>AW PPO Active</v>
          </cell>
          <cell r="C487" t="str">
            <v>000000593</v>
          </cell>
          <cell r="D487" t="str">
            <v>FEHR MICHAEL</v>
          </cell>
          <cell r="E487" t="str">
            <v>165429008</v>
          </cell>
          <cell r="F487">
            <v>2</v>
          </cell>
          <cell r="G487" t="str">
            <v>PPO Non-Union</v>
          </cell>
          <cell r="H487" t="str">
            <v>N</v>
          </cell>
          <cell r="I487">
            <v>2</v>
          </cell>
          <cell r="J487">
            <v>37622</v>
          </cell>
          <cell r="K487">
            <v>111</v>
          </cell>
          <cell r="L487" t="str">
            <v>Ee/Sp</v>
          </cell>
          <cell r="M487">
            <v>18563</v>
          </cell>
        </row>
        <row r="488">
          <cell r="A488">
            <v>0</v>
          </cell>
          <cell r="B488" t="str">
            <v>AW PPO Active</v>
          </cell>
          <cell r="C488" t="str">
            <v>000000593</v>
          </cell>
          <cell r="D488" t="str">
            <v>FERGUSON GARY C</v>
          </cell>
          <cell r="E488" t="str">
            <v>299501599</v>
          </cell>
          <cell r="F488">
            <v>1</v>
          </cell>
          <cell r="G488" t="str">
            <v>PPO Union</v>
          </cell>
          <cell r="H488" t="str">
            <v>U</v>
          </cell>
          <cell r="I488">
            <v>2</v>
          </cell>
          <cell r="J488">
            <v>37622</v>
          </cell>
          <cell r="K488">
            <v>111</v>
          </cell>
          <cell r="L488" t="str">
            <v>Ee/Sp</v>
          </cell>
          <cell r="M488">
            <v>18597</v>
          </cell>
        </row>
        <row r="489">
          <cell r="A489">
            <v>0</v>
          </cell>
          <cell r="B489" t="str">
            <v>AW PPO Active</v>
          </cell>
          <cell r="C489" t="str">
            <v>000000593</v>
          </cell>
          <cell r="D489" t="str">
            <v>FIELDS PAUL D</v>
          </cell>
          <cell r="E489" t="str">
            <v>290703704</v>
          </cell>
          <cell r="F489">
            <v>1</v>
          </cell>
          <cell r="G489" t="str">
            <v>PPO Union</v>
          </cell>
          <cell r="H489" t="str">
            <v>U</v>
          </cell>
          <cell r="I489">
            <v>6</v>
          </cell>
          <cell r="J489">
            <v>37622</v>
          </cell>
          <cell r="K489">
            <v>127</v>
          </cell>
          <cell r="L489" t="str">
            <v>Family</v>
          </cell>
          <cell r="M489">
            <v>26729</v>
          </cell>
        </row>
        <row r="490">
          <cell r="A490">
            <v>0</v>
          </cell>
          <cell r="B490" t="str">
            <v>AW PPO Active</v>
          </cell>
          <cell r="C490" t="str">
            <v>000000593</v>
          </cell>
          <cell r="D490" t="str">
            <v>FISHER JR RICHARD L</v>
          </cell>
          <cell r="E490" t="str">
            <v>297661648</v>
          </cell>
          <cell r="F490">
            <v>1</v>
          </cell>
          <cell r="G490" t="str">
            <v>PPO Union</v>
          </cell>
          <cell r="H490" t="str">
            <v>U</v>
          </cell>
          <cell r="I490">
            <v>5</v>
          </cell>
          <cell r="J490">
            <v>37622</v>
          </cell>
          <cell r="K490">
            <v>127</v>
          </cell>
          <cell r="L490" t="str">
            <v>Family</v>
          </cell>
          <cell r="M490">
            <v>24553</v>
          </cell>
        </row>
        <row r="491">
          <cell r="A491">
            <v>0</v>
          </cell>
          <cell r="B491" t="str">
            <v>AW PPO Active</v>
          </cell>
          <cell r="C491" t="str">
            <v>000000593</v>
          </cell>
          <cell r="D491" t="str">
            <v>FOGLIO DEAN P</v>
          </cell>
          <cell r="E491" t="str">
            <v>268647403</v>
          </cell>
          <cell r="F491">
            <v>1</v>
          </cell>
          <cell r="G491" t="str">
            <v>PPO Union</v>
          </cell>
          <cell r="H491" t="str">
            <v>U</v>
          </cell>
          <cell r="I491">
            <v>1</v>
          </cell>
          <cell r="J491">
            <v>37622</v>
          </cell>
          <cell r="K491">
            <v>101</v>
          </cell>
          <cell r="L491" t="str">
            <v>Single</v>
          </cell>
          <cell r="M491">
            <v>20954</v>
          </cell>
        </row>
        <row r="492">
          <cell r="A492">
            <v>0</v>
          </cell>
          <cell r="B492" t="str">
            <v>AW PPO Active</v>
          </cell>
          <cell r="C492" t="str">
            <v>000000593</v>
          </cell>
          <cell r="D492" t="str">
            <v>FRAZZINI SAMUEL P</v>
          </cell>
          <cell r="E492" t="str">
            <v>291602925</v>
          </cell>
          <cell r="F492">
            <v>1</v>
          </cell>
          <cell r="G492" t="str">
            <v>PPO Union</v>
          </cell>
          <cell r="H492" t="str">
            <v>U</v>
          </cell>
          <cell r="I492">
            <v>1</v>
          </cell>
          <cell r="J492">
            <v>37622</v>
          </cell>
          <cell r="K492">
            <v>101</v>
          </cell>
          <cell r="L492" t="str">
            <v>Single</v>
          </cell>
          <cell r="M492">
            <v>25757</v>
          </cell>
        </row>
        <row r="493">
          <cell r="A493">
            <v>0</v>
          </cell>
          <cell r="B493" t="str">
            <v>AW PPO Active</v>
          </cell>
          <cell r="C493" t="str">
            <v>000000593</v>
          </cell>
          <cell r="D493" t="str">
            <v>FRY DALE W</v>
          </cell>
          <cell r="E493" t="str">
            <v>286627096</v>
          </cell>
          <cell r="F493">
            <v>2</v>
          </cell>
          <cell r="G493" t="str">
            <v>PPO Non-Union</v>
          </cell>
          <cell r="H493" t="str">
            <v>N</v>
          </cell>
          <cell r="I493">
            <v>3</v>
          </cell>
          <cell r="J493">
            <v>38231</v>
          </cell>
          <cell r="K493">
            <v>127</v>
          </cell>
          <cell r="L493" t="str">
            <v>Family</v>
          </cell>
          <cell r="M493">
            <v>23280</v>
          </cell>
        </row>
        <row r="494">
          <cell r="A494">
            <v>0</v>
          </cell>
          <cell r="B494" t="str">
            <v>AW PPO Active</v>
          </cell>
          <cell r="C494" t="str">
            <v>000000593</v>
          </cell>
          <cell r="D494" t="str">
            <v>GALITZA JASON T</v>
          </cell>
          <cell r="E494" t="str">
            <v>288686662</v>
          </cell>
          <cell r="F494">
            <v>1</v>
          </cell>
          <cell r="G494" t="str">
            <v>PPO Union</v>
          </cell>
          <cell r="H494" t="str">
            <v>U</v>
          </cell>
          <cell r="I494">
            <v>3</v>
          </cell>
          <cell r="J494">
            <v>38267</v>
          </cell>
          <cell r="K494">
            <v>119</v>
          </cell>
          <cell r="L494" t="str">
            <v>Ee/Ch</v>
          </cell>
          <cell r="M494">
            <v>27089</v>
          </cell>
        </row>
        <row r="495">
          <cell r="A495">
            <v>0</v>
          </cell>
          <cell r="B495" t="str">
            <v>AW PPO Active</v>
          </cell>
          <cell r="C495" t="str">
            <v>000000593</v>
          </cell>
          <cell r="D495" t="str">
            <v>GALLOWAY MARY M</v>
          </cell>
          <cell r="E495" t="str">
            <v>271503391</v>
          </cell>
          <cell r="F495">
            <v>2</v>
          </cell>
          <cell r="G495" t="str">
            <v>PPO Non-Union</v>
          </cell>
          <cell r="H495" t="str">
            <v>N</v>
          </cell>
          <cell r="I495">
            <v>3</v>
          </cell>
          <cell r="J495">
            <v>37622</v>
          </cell>
          <cell r="K495">
            <v>119</v>
          </cell>
          <cell r="L495" t="str">
            <v>Ee/Ch</v>
          </cell>
          <cell r="M495">
            <v>20226</v>
          </cell>
        </row>
        <row r="496">
          <cell r="A496">
            <v>0</v>
          </cell>
          <cell r="B496" t="str">
            <v>AW PPO Active</v>
          </cell>
          <cell r="C496" t="str">
            <v>000000593</v>
          </cell>
          <cell r="D496" t="str">
            <v>GRIMES JR ALBERT E</v>
          </cell>
          <cell r="E496" t="str">
            <v>270482320</v>
          </cell>
          <cell r="F496">
            <v>1</v>
          </cell>
          <cell r="G496" t="str">
            <v>PPO Union</v>
          </cell>
          <cell r="H496" t="str">
            <v>U</v>
          </cell>
          <cell r="I496">
            <v>2</v>
          </cell>
          <cell r="J496">
            <v>37622</v>
          </cell>
          <cell r="K496">
            <v>111</v>
          </cell>
          <cell r="L496" t="str">
            <v>Ee/Sp</v>
          </cell>
          <cell r="M496">
            <v>17963</v>
          </cell>
        </row>
        <row r="497">
          <cell r="A497">
            <v>0</v>
          </cell>
          <cell r="B497" t="str">
            <v>AW PPO Active</v>
          </cell>
          <cell r="C497" t="str">
            <v>000000593</v>
          </cell>
          <cell r="D497" t="str">
            <v>HENSEL STEVEN C</v>
          </cell>
          <cell r="E497" t="str">
            <v>270569219</v>
          </cell>
          <cell r="F497">
            <v>1</v>
          </cell>
          <cell r="G497" t="str">
            <v>PPO Union</v>
          </cell>
          <cell r="H497" t="str">
            <v>U</v>
          </cell>
          <cell r="I497">
            <v>5</v>
          </cell>
          <cell r="J497">
            <v>37865</v>
          </cell>
          <cell r="K497">
            <v>127</v>
          </cell>
          <cell r="L497" t="str">
            <v>Family</v>
          </cell>
          <cell r="M497">
            <v>24799</v>
          </cell>
        </row>
        <row r="498">
          <cell r="A498">
            <v>0</v>
          </cell>
          <cell r="B498" t="str">
            <v>AW PPO Active</v>
          </cell>
          <cell r="C498" t="str">
            <v>000000593</v>
          </cell>
          <cell r="D498" t="str">
            <v>HINDMAN NANCY L</v>
          </cell>
          <cell r="E498" t="str">
            <v>277701380</v>
          </cell>
          <cell r="F498">
            <v>1</v>
          </cell>
          <cell r="G498" t="str">
            <v>PPO Union</v>
          </cell>
          <cell r="H498" t="str">
            <v>U</v>
          </cell>
          <cell r="I498">
            <v>1</v>
          </cell>
          <cell r="J498">
            <v>38176</v>
          </cell>
          <cell r="K498">
            <v>102</v>
          </cell>
          <cell r="L498" t="str">
            <v>Single</v>
          </cell>
          <cell r="M498">
            <v>22557</v>
          </cell>
        </row>
        <row r="499">
          <cell r="A499">
            <v>0</v>
          </cell>
          <cell r="B499" t="str">
            <v>AW PPO Active</v>
          </cell>
          <cell r="C499" t="str">
            <v>000000593</v>
          </cell>
          <cell r="D499" t="str">
            <v>HOERIG WILLIAM M</v>
          </cell>
          <cell r="E499" t="str">
            <v>285441970</v>
          </cell>
          <cell r="F499">
            <v>1</v>
          </cell>
          <cell r="G499" t="str">
            <v>PPO Union</v>
          </cell>
          <cell r="H499" t="str">
            <v>U</v>
          </cell>
          <cell r="I499">
            <v>2</v>
          </cell>
          <cell r="J499">
            <v>37622</v>
          </cell>
          <cell r="K499">
            <v>111</v>
          </cell>
          <cell r="L499" t="str">
            <v>Ee/Sp</v>
          </cell>
          <cell r="M499">
            <v>17808</v>
          </cell>
        </row>
        <row r="500">
          <cell r="A500">
            <v>0</v>
          </cell>
          <cell r="B500" t="str">
            <v>AW PPO Active</v>
          </cell>
          <cell r="C500" t="str">
            <v>000000593</v>
          </cell>
          <cell r="D500" t="str">
            <v>HUNYADY ROSE L</v>
          </cell>
          <cell r="E500" t="str">
            <v>094582748</v>
          </cell>
          <cell r="F500">
            <v>2</v>
          </cell>
          <cell r="G500" t="str">
            <v>PPO Non-Union</v>
          </cell>
          <cell r="H500" t="str">
            <v>N</v>
          </cell>
          <cell r="I500">
            <v>2</v>
          </cell>
          <cell r="J500">
            <v>37622</v>
          </cell>
          <cell r="K500">
            <v>119</v>
          </cell>
          <cell r="L500" t="str">
            <v>Ee/Ch</v>
          </cell>
          <cell r="M500">
            <v>21887</v>
          </cell>
        </row>
        <row r="501">
          <cell r="A501">
            <v>0</v>
          </cell>
          <cell r="B501" t="str">
            <v>AW PPO Active</v>
          </cell>
          <cell r="C501" t="str">
            <v>000000593</v>
          </cell>
          <cell r="D501" t="str">
            <v>HUTCHISON AUDREY A</v>
          </cell>
          <cell r="E501" t="str">
            <v>236949601</v>
          </cell>
          <cell r="F501">
            <v>2</v>
          </cell>
          <cell r="G501" t="str">
            <v>PPO Non-Union</v>
          </cell>
          <cell r="H501" t="str">
            <v>N</v>
          </cell>
          <cell r="I501">
            <v>2</v>
          </cell>
          <cell r="J501">
            <v>37622</v>
          </cell>
          <cell r="K501">
            <v>111</v>
          </cell>
          <cell r="L501" t="str">
            <v>Ee/Sp</v>
          </cell>
          <cell r="M501">
            <v>21118</v>
          </cell>
        </row>
        <row r="502">
          <cell r="A502">
            <v>0</v>
          </cell>
          <cell r="B502" t="str">
            <v>AW PPO Active</v>
          </cell>
          <cell r="C502" t="str">
            <v>000000593</v>
          </cell>
          <cell r="D502" t="str">
            <v>JONES KENNETH L</v>
          </cell>
          <cell r="E502" t="str">
            <v>300528754</v>
          </cell>
          <cell r="F502">
            <v>2</v>
          </cell>
          <cell r="G502" t="str">
            <v>PPO Non-Union</v>
          </cell>
          <cell r="H502" t="str">
            <v>N</v>
          </cell>
          <cell r="I502">
            <v>3</v>
          </cell>
          <cell r="J502">
            <v>37622</v>
          </cell>
          <cell r="K502">
            <v>127</v>
          </cell>
          <cell r="L502" t="str">
            <v>Family</v>
          </cell>
          <cell r="M502">
            <v>19400</v>
          </cell>
        </row>
        <row r="503">
          <cell r="A503">
            <v>0</v>
          </cell>
          <cell r="B503" t="str">
            <v>AW PPO Active</v>
          </cell>
          <cell r="C503" t="str">
            <v>000000593</v>
          </cell>
          <cell r="D503" t="str">
            <v>KELLY JEFFREY C</v>
          </cell>
          <cell r="E503" t="str">
            <v>273608433</v>
          </cell>
          <cell r="F503">
            <v>1</v>
          </cell>
          <cell r="G503" t="str">
            <v>PPO Union</v>
          </cell>
          <cell r="H503" t="str">
            <v>U</v>
          </cell>
          <cell r="I503">
            <v>5</v>
          </cell>
          <cell r="J503">
            <v>37622</v>
          </cell>
          <cell r="K503">
            <v>127</v>
          </cell>
          <cell r="L503" t="str">
            <v>Family</v>
          </cell>
          <cell r="M503">
            <v>20578</v>
          </cell>
        </row>
        <row r="504">
          <cell r="A504">
            <v>0</v>
          </cell>
          <cell r="B504" t="str">
            <v>AW PPO Active</v>
          </cell>
          <cell r="C504" t="str">
            <v>000000593</v>
          </cell>
          <cell r="D504" t="str">
            <v>KNOTTS RICKEY E</v>
          </cell>
          <cell r="E504" t="str">
            <v>269603109</v>
          </cell>
          <cell r="F504">
            <v>1</v>
          </cell>
          <cell r="G504" t="str">
            <v>PPO Union</v>
          </cell>
          <cell r="H504" t="str">
            <v>U</v>
          </cell>
          <cell r="I504">
            <v>3</v>
          </cell>
          <cell r="J504">
            <v>37778</v>
          </cell>
          <cell r="K504">
            <v>127</v>
          </cell>
          <cell r="L504" t="str">
            <v>Family</v>
          </cell>
          <cell r="M504">
            <v>20376</v>
          </cell>
        </row>
        <row r="505">
          <cell r="A505">
            <v>0</v>
          </cell>
          <cell r="B505" t="str">
            <v>AW PPO Active</v>
          </cell>
          <cell r="C505" t="str">
            <v>000000593</v>
          </cell>
          <cell r="D505" t="str">
            <v>LALLI MICHAEL A</v>
          </cell>
          <cell r="E505" t="str">
            <v>163403369</v>
          </cell>
          <cell r="F505">
            <v>1</v>
          </cell>
          <cell r="G505" t="str">
            <v>PPO Union</v>
          </cell>
          <cell r="H505" t="str">
            <v>U</v>
          </cell>
          <cell r="I505">
            <v>2</v>
          </cell>
          <cell r="J505">
            <v>37622</v>
          </cell>
          <cell r="K505">
            <v>111</v>
          </cell>
          <cell r="L505" t="str">
            <v>Ee/Sp</v>
          </cell>
          <cell r="M505">
            <v>18357</v>
          </cell>
        </row>
        <row r="506">
          <cell r="A506">
            <v>0</v>
          </cell>
          <cell r="B506" t="str">
            <v>AW PPO Active</v>
          </cell>
          <cell r="C506" t="str">
            <v>000000593</v>
          </cell>
          <cell r="D506" t="str">
            <v>LEERS DONALD J</v>
          </cell>
          <cell r="E506" t="str">
            <v>302389390</v>
          </cell>
          <cell r="F506">
            <v>1</v>
          </cell>
          <cell r="G506" t="str">
            <v>PPO Union</v>
          </cell>
          <cell r="H506" t="str">
            <v>U</v>
          </cell>
          <cell r="I506">
            <v>1</v>
          </cell>
          <cell r="J506">
            <v>37622</v>
          </cell>
          <cell r="K506">
            <v>101</v>
          </cell>
          <cell r="L506" t="str">
            <v>Single</v>
          </cell>
          <cell r="M506">
            <v>16072</v>
          </cell>
        </row>
        <row r="507">
          <cell r="A507">
            <v>0</v>
          </cell>
          <cell r="B507" t="str">
            <v>AW PPO Active</v>
          </cell>
          <cell r="C507" t="str">
            <v>000000593</v>
          </cell>
          <cell r="D507" t="str">
            <v>LEPARD STEVEN K</v>
          </cell>
          <cell r="E507" t="str">
            <v>301502134</v>
          </cell>
          <cell r="F507">
            <v>1</v>
          </cell>
          <cell r="G507" t="str">
            <v>PPO Union</v>
          </cell>
          <cell r="H507" t="str">
            <v>U</v>
          </cell>
          <cell r="I507">
            <v>2</v>
          </cell>
          <cell r="J507">
            <v>37622</v>
          </cell>
          <cell r="K507">
            <v>111</v>
          </cell>
          <cell r="L507" t="str">
            <v>Ee/Sp</v>
          </cell>
          <cell r="M507">
            <v>19330</v>
          </cell>
        </row>
        <row r="508">
          <cell r="A508">
            <v>0</v>
          </cell>
          <cell r="B508" t="str">
            <v>AW PPO Active</v>
          </cell>
          <cell r="C508" t="str">
            <v>000000593</v>
          </cell>
          <cell r="D508" t="str">
            <v>LITTLE DAVID K</v>
          </cell>
          <cell r="E508" t="str">
            <v>294581981</v>
          </cell>
          <cell r="F508">
            <v>2</v>
          </cell>
          <cell r="G508" t="str">
            <v>PPO Non-Union</v>
          </cell>
          <cell r="H508" t="str">
            <v>N</v>
          </cell>
          <cell r="I508">
            <v>3</v>
          </cell>
          <cell r="J508">
            <v>38285</v>
          </cell>
          <cell r="K508">
            <v>127</v>
          </cell>
          <cell r="L508" t="str">
            <v>Family</v>
          </cell>
          <cell r="M508">
            <v>20095</v>
          </cell>
        </row>
        <row r="509">
          <cell r="A509">
            <v>0</v>
          </cell>
          <cell r="B509" t="str">
            <v>AW PPO Active</v>
          </cell>
          <cell r="C509" t="str">
            <v>000000593</v>
          </cell>
          <cell r="D509" t="str">
            <v>LUTZ GEORGE E</v>
          </cell>
          <cell r="E509" t="str">
            <v>270447232</v>
          </cell>
          <cell r="F509">
            <v>1</v>
          </cell>
          <cell r="G509" t="str">
            <v>PPO Union</v>
          </cell>
          <cell r="H509" t="str">
            <v>U</v>
          </cell>
          <cell r="I509">
            <v>3</v>
          </cell>
          <cell r="J509">
            <v>37622</v>
          </cell>
          <cell r="K509">
            <v>127</v>
          </cell>
          <cell r="L509" t="str">
            <v>Family</v>
          </cell>
          <cell r="M509">
            <v>20373</v>
          </cell>
        </row>
        <row r="510">
          <cell r="A510">
            <v>0</v>
          </cell>
          <cell r="B510" t="str">
            <v>AW PPO Active</v>
          </cell>
          <cell r="C510" t="str">
            <v>000000593</v>
          </cell>
          <cell r="D510" t="str">
            <v>MALONE ELIZABETH A</v>
          </cell>
          <cell r="E510" t="str">
            <v>280646246</v>
          </cell>
          <cell r="F510">
            <v>1</v>
          </cell>
          <cell r="G510" t="str">
            <v>PPO Union</v>
          </cell>
          <cell r="H510" t="str">
            <v>U</v>
          </cell>
          <cell r="I510">
            <v>2</v>
          </cell>
          <cell r="J510">
            <v>37987</v>
          </cell>
          <cell r="K510">
            <v>111</v>
          </cell>
          <cell r="L510" t="str">
            <v>Ee/Sp</v>
          </cell>
          <cell r="M510">
            <v>22127</v>
          </cell>
        </row>
        <row r="511">
          <cell r="A511">
            <v>0</v>
          </cell>
          <cell r="B511" t="str">
            <v>AW PPO Active</v>
          </cell>
          <cell r="C511" t="str">
            <v>000000593</v>
          </cell>
          <cell r="D511" t="str">
            <v>MATUNAS DANIEL J</v>
          </cell>
          <cell r="E511" t="str">
            <v>269589549</v>
          </cell>
          <cell r="F511">
            <v>1</v>
          </cell>
          <cell r="G511" t="str">
            <v>PPO Union</v>
          </cell>
          <cell r="H511" t="str">
            <v>U</v>
          </cell>
          <cell r="I511">
            <v>4</v>
          </cell>
          <cell r="J511">
            <v>37622</v>
          </cell>
          <cell r="K511">
            <v>127</v>
          </cell>
          <cell r="L511" t="str">
            <v>Family</v>
          </cell>
          <cell r="M511">
            <v>19908</v>
          </cell>
        </row>
        <row r="512">
          <cell r="A512">
            <v>0</v>
          </cell>
          <cell r="B512" t="str">
            <v>AW PPO Active</v>
          </cell>
          <cell r="C512" t="str">
            <v>000000593</v>
          </cell>
          <cell r="D512" t="str">
            <v>MCCURRY WILLIAM E</v>
          </cell>
          <cell r="E512" t="str">
            <v>284427166</v>
          </cell>
          <cell r="F512">
            <v>1</v>
          </cell>
          <cell r="G512" t="str">
            <v>PPO Union</v>
          </cell>
          <cell r="H512" t="str">
            <v>U</v>
          </cell>
          <cell r="I512">
            <v>3</v>
          </cell>
          <cell r="J512">
            <v>38108</v>
          </cell>
          <cell r="K512">
            <v>127</v>
          </cell>
          <cell r="L512" t="str">
            <v>Family</v>
          </cell>
          <cell r="M512">
            <v>17813</v>
          </cell>
        </row>
        <row r="513">
          <cell r="A513">
            <v>0</v>
          </cell>
          <cell r="B513" t="str">
            <v>AW PPO Active</v>
          </cell>
          <cell r="C513" t="str">
            <v>000000593</v>
          </cell>
          <cell r="D513" t="str">
            <v>MCFARLAND BRIAN P</v>
          </cell>
          <cell r="E513" t="str">
            <v>286846242</v>
          </cell>
          <cell r="F513">
            <v>2</v>
          </cell>
          <cell r="G513" t="str">
            <v>PPO Non-Union</v>
          </cell>
          <cell r="H513" t="str">
            <v>N</v>
          </cell>
          <cell r="I513">
            <v>2</v>
          </cell>
          <cell r="J513">
            <v>37865</v>
          </cell>
          <cell r="K513">
            <v>111</v>
          </cell>
          <cell r="L513" t="str">
            <v>Ee/Sp</v>
          </cell>
          <cell r="M513">
            <v>25711</v>
          </cell>
        </row>
        <row r="514">
          <cell r="A514">
            <v>0</v>
          </cell>
          <cell r="B514" t="str">
            <v>AW PPO Active</v>
          </cell>
          <cell r="C514" t="str">
            <v>000000593</v>
          </cell>
          <cell r="D514" t="str">
            <v>METCALF TIMOTHY R</v>
          </cell>
          <cell r="E514" t="str">
            <v>291628111</v>
          </cell>
          <cell r="F514">
            <v>1</v>
          </cell>
          <cell r="G514" t="str">
            <v>PPO Union</v>
          </cell>
          <cell r="H514" t="str">
            <v>U</v>
          </cell>
          <cell r="I514">
            <v>2</v>
          </cell>
          <cell r="J514">
            <v>37622</v>
          </cell>
          <cell r="K514">
            <v>119</v>
          </cell>
          <cell r="L514" t="str">
            <v>Ee/Ch</v>
          </cell>
          <cell r="M514">
            <v>22265</v>
          </cell>
        </row>
        <row r="515">
          <cell r="A515">
            <v>0</v>
          </cell>
          <cell r="B515" t="str">
            <v>AW PPO Active</v>
          </cell>
          <cell r="C515" t="str">
            <v>000000593</v>
          </cell>
          <cell r="D515" t="str">
            <v>MUNDIE ROBERT J</v>
          </cell>
          <cell r="E515" t="str">
            <v>276508039</v>
          </cell>
          <cell r="F515">
            <v>1</v>
          </cell>
          <cell r="G515" t="str">
            <v>PPO Union</v>
          </cell>
          <cell r="H515" t="str">
            <v>U</v>
          </cell>
          <cell r="I515">
            <v>3</v>
          </cell>
          <cell r="J515">
            <v>37622</v>
          </cell>
          <cell r="K515">
            <v>127</v>
          </cell>
          <cell r="L515" t="str">
            <v>Family</v>
          </cell>
          <cell r="M515">
            <v>18687</v>
          </cell>
        </row>
        <row r="516">
          <cell r="A516">
            <v>0</v>
          </cell>
          <cell r="B516" t="str">
            <v>AW PPO Active</v>
          </cell>
          <cell r="C516" t="str">
            <v>000000593</v>
          </cell>
          <cell r="D516" t="str">
            <v>MURPHY CONNIE D</v>
          </cell>
          <cell r="E516" t="str">
            <v>270540931</v>
          </cell>
          <cell r="F516">
            <v>1</v>
          </cell>
          <cell r="G516" t="str">
            <v>PPO Union</v>
          </cell>
          <cell r="H516" t="str">
            <v>U</v>
          </cell>
          <cell r="I516">
            <v>4</v>
          </cell>
          <cell r="J516">
            <v>37622</v>
          </cell>
          <cell r="K516">
            <v>119</v>
          </cell>
          <cell r="L516" t="str">
            <v>Ee/Ch</v>
          </cell>
          <cell r="M516">
            <v>19422</v>
          </cell>
        </row>
        <row r="517">
          <cell r="A517">
            <v>0</v>
          </cell>
          <cell r="B517" t="str">
            <v>AW PPO Active</v>
          </cell>
          <cell r="C517" t="str">
            <v>000000593</v>
          </cell>
          <cell r="D517" t="str">
            <v>NIEMI KENNETH L</v>
          </cell>
          <cell r="E517" t="str">
            <v>273487907</v>
          </cell>
          <cell r="F517">
            <v>1</v>
          </cell>
          <cell r="G517" t="str">
            <v>PPO Union</v>
          </cell>
          <cell r="H517" t="str">
            <v>U</v>
          </cell>
          <cell r="I517">
            <v>2</v>
          </cell>
          <cell r="J517">
            <v>37622</v>
          </cell>
          <cell r="K517">
            <v>111</v>
          </cell>
          <cell r="L517" t="str">
            <v>Ee/Sp</v>
          </cell>
          <cell r="M517">
            <v>17431</v>
          </cell>
        </row>
        <row r="518">
          <cell r="A518">
            <v>0</v>
          </cell>
          <cell r="B518" t="str">
            <v>AW PPO Active</v>
          </cell>
          <cell r="C518" t="str">
            <v>000000593</v>
          </cell>
          <cell r="D518" t="str">
            <v>OWENS JOSEPH O</v>
          </cell>
          <cell r="E518" t="str">
            <v>271429068</v>
          </cell>
          <cell r="F518">
            <v>1</v>
          </cell>
          <cell r="G518" t="str">
            <v>PPO Union</v>
          </cell>
          <cell r="H518" t="str">
            <v>U</v>
          </cell>
          <cell r="I518">
            <v>2</v>
          </cell>
          <cell r="J518">
            <v>37987</v>
          </cell>
          <cell r="K518">
            <v>111</v>
          </cell>
          <cell r="L518" t="str">
            <v>Ee/Sp</v>
          </cell>
          <cell r="M518">
            <v>17547</v>
          </cell>
        </row>
        <row r="519">
          <cell r="A519">
            <v>0</v>
          </cell>
          <cell r="B519" t="str">
            <v>AW PPO Active</v>
          </cell>
          <cell r="C519" t="str">
            <v>000000593</v>
          </cell>
          <cell r="D519" t="str">
            <v>PAKKALA LOIS L</v>
          </cell>
          <cell r="E519" t="str">
            <v>286645235</v>
          </cell>
          <cell r="F519">
            <v>1</v>
          </cell>
          <cell r="G519" t="str">
            <v>PPO Union</v>
          </cell>
          <cell r="H519" t="str">
            <v>U</v>
          </cell>
          <cell r="I519">
            <v>1</v>
          </cell>
          <cell r="J519">
            <v>37622</v>
          </cell>
          <cell r="K519">
            <v>102</v>
          </cell>
          <cell r="L519" t="str">
            <v>Single</v>
          </cell>
          <cell r="M519">
            <v>21182</v>
          </cell>
        </row>
        <row r="520">
          <cell r="A520">
            <v>0</v>
          </cell>
          <cell r="B520" t="str">
            <v>AW PPO Active</v>
          </cell>
          <cell r="C520" t="str">
            <v>000000593</v>
          </cell>
          <cell r="D520" t="str">
            <v>PLATT KATHLEEN A</v>
          </cell>
          <cell r="E520" t="str">
            <v>293546766</v>
          </cell>
          <cell r="F520">
            <v>2</v>
          </cell>
          <cell r="G520" t="str">
            <v>PPO Non-Union</v>
          </cell>
          <cell r="H520" t="str">
            <v>N</v>
          </cell>
          <cell r="I520">
            <v>2</v>
          </cell>
          <cell r="J520">
            <v>38055</v>
          </cell>
          <cell r="K520">
            <v>111</v>
          </cell>
          <cell r="L520" t="str">
            <v>Ee/Sp</v>
          </cell>
          <cell r="M520">
            <v>19590</v>
          </cell>
        </row>
        <row r="521">
          <cell r="A521">
            <v>0</v>
          </cell>
          <cell r="B521" t="str">
            <v>AW PPO Active</v>
          </cell>
          <cell r="C521" t="str">
            <v>000000593</v>
          </cell>
          <cell r="D521" t="str">
            <v>POOL GORDON M</v>
          </cell>
          <cell r="E521" t="str">
            <v>273827146</v>
          </cell>
          <cell r="F521">
            <v>1</v>
          </cell>
          <cell r="G521" t="str">
            <v>PPO Union</v>
          </cell>
          <cell r="H521" t="str">
            <v>U</v>
          </cell>
          <cell r="I521">
            <v>4</v>
          </cell>
          <cell r="J521">
            <v>37622</v>
          </cell>
          <cell r="K521">
            <v>127</v>
          </cell>
          <cell r="L521" t="str">
            <v>Family</v>
          </cell>
          <cell r="M521">
            <v>24955</v>
          </cell>
        </row>
        <row r="522">
          <cell r="A522">
            <v>0</v>
          </cell>
          <cell r="B522" t="str">
            <v>AW PPO Active</v>
          </cell>
          <cell r="C522" t="str">
            <v>000000593</v>
          </cell>
          <cell r="D522" t="str">
            <v>REEDER RICHARD R</v>
          </cell>
          <cell r="E522" t="str">
            <v>592343778</v>
          </cell>
          <cell r="F522">
            <v>1</v>
          </cell>
          <cell r="G522" t="str">
            <v>PPO Union</v>
          </cell>
          <cell r="H522" t="str">
            <v>U</v>
          </cell>
          <cell r="I522">
            <v>4</v>
          </cell>
          <cell r="J522">
            <v>37622</v>
          </cell>
          <cell r="K522">
            <v>127</v>
          </cell>
          <cell r="L522" t="str">
            <v>Family</v>
          </cell>
          <cell r="M522">
            <v>25808</v>
          </cell>
        </row>
        <row r="523">
          <cell r="A523">
            <v>0</v>
          </cell>
          <cell r="B523" t="str">
            <v>AW PPO Active</v>
          </cell>
          <cell r="C523" t="str">
            <v>000000593</v>
          </cell>
          <cell r="D523" t="str">
            <v>RHOADES JON C</v>
          </cell>
          <cell r="E523" t="str">
            <v>281565521</v>
          </cell>
          <cell r="F523">
            <v>1</v>
          </cell>
          <cell r="G523" t="str">
            <v>PPO Union</v>
          </cell>
          <cell r="H523" t="str">
            <v>U</v>
          </cell>
          <cell r="I523">
            <v>2</v>
          </cell>
          <cell r="J523">
            <v>37622</v>
          </cell>
          <cell r="K523">
            <v>111</v>
          </cell>
          <cell r="L523" t="str">
            <v>Ee/Sp</v>
          </cell>
          <cell r="M523">
            <v>19945</v>
          </cell>
        </row>
        <row r="524">
          <cell r="A524">
            <v>0</v>
          </cell>
          <cell r="B524" t="str">
            <v>AW PPO Active</v>
          </cell>
          <cell r="C524" t="str">
            <v>000000593</v>
          </cell>
          <cell r="D524" t="str">
            <v>RISLEY MARY L</v>
          </cell>
          <cell r="E524" t="str">
            <v>300687961</v>
          </cell>
          <cell r="F524">
            <v>1</v>
          </cell>
          <cell r="G524" t="str">
            <v>PPO Union</v>
          </cell>
          <cell r="H524" t="str">
            <v>U</v>
          </cell>
          <cell r="I524">
            <v>3</v>
          </cell>
          <cell r="J524">
            <v>37622</v>
          </cell>
          <cell r="K524">
            <v>127</v>
          </cell>
          <cell r="L524" t="str">
            <v>Family</v>
          </cell>
          <cell r="M524">
            <v>21797</v>
          </cell>
        </row>
        <row r="525">
          <cell r="A525">
            <v>0</v>
          </cell>
          <cell r="B525" t="str">
            <v>AW PPO Active</v>
          </cell>
          <cell r="C525" t="str">
            <v>000000593</v>
          </cell>
          <cell r="D525" t="str">
            <v>ROBERTS MICHAEL L</v>
          </cell>
          <cell r="E525" t="str">
            <v>297728693</v>
          </cell>
          <cell r="F525">
            <v>1</v>
          </cell>
          <cell r="G525" t="str">
            <v>PPO Union</v>
          </cell>
          <cell r="H525" t="str">
            <v>U</v>
          </cell>
          <cell r="I525">
            <v>2</v>
          </cell>
          <cell r="J525">
            <v>38108</v>
          </cell>
          <cell r="K525">
            <v>111</v>
          </cell>
          <cell r="L525" t="str">
            <v>Ee/Sp</v>
          </cell>
          <cell r="M525">
            <v>21001</v>
          </cell>
        </row>
        <row r="526">
          <cell r="A526">
            <v>0</v>
          </cell>
          <cell r="B526" t="str">
            <v>AW PPO Active</v>
          </cell>
          <cell r="C526" t="str">
            <v>000000593</v>
          </cell>
          <cell r="D526" t="str">
            <v>SALMONS WILLIAM H</v>
          </cell>
          <cell r="E526" t="str">
            <v>281581428</v>
          </cell>
          <cell r="F526">
            <v>1</v>
          </cell>
          <cell r="G526" t="str">
            <v>PPO Union</v>
          </cell>
          <cell r="H526" t="str">
            <v>U</v>
          </cell>
          <cell r="I526">
            <v>4</v>
          </cell>
          <cell r="J526">
            <v>37622</v>
          </cell>
          <cell r="K526">
            <v>127</v>
          </cell>
          <cell r="L526" t="str">
            <v>Family</v>
          </cell>
          <cell r="M526">
            <v>21375</v>
          </cell>
        </row>
        <row r="527">
          <cell r="A527">
            <v>0</v>
          </cell>
          <cell r="B527" t="str">
            <v>AW PPO Active</v>
          </cell>
          <cell r="C527" t="str">
            <v>000000593</v>
          </cell>
          <cell r="D527" t="str">
            <v>SATTERFIELD RONNIE L</v>
          </cell>
          <cell r="E527" t="str">
            <v>292540056</v>
          </cell>
          <cell r="F527">
            <v>1</v>
          </cell>
          <cell r="G527" t="str">
            <v>PPO Union</v>
          </cell>
          <cell r="H527" t="str">
            <v>U</v>
          </cell>
          <cell r="I527">
            <v>2</v>
          </cell>
          <cell r="J527">
            <v>37719</v>
          </cell>
          <cell r="K527">
            <v>111</v>
          </cell>
          <cell r="L527" t="str">
            <v>Ee/Sp</v>
          </cell>
          <cell r="M527">
            <v>19694</v>
          </cell>
        </row>
        <row r="528">
          <cell r="A528">
            <v>0</v>
          </cell>
          <cell r="B528" t="str">
            <v>AW PPO Active</v>
          </cell>
          <cell r="C528" t="str">
            <v>000000593</v>
          </cell>
          <cell r="D528" t="str">
            <v>SCOTT DONALD J</v>
          </cell>
          <cell r="E528" t="str">
            <v>293422989</v>
          </cell>
          <cell r="F528">
            <v>2</v>
          </cell>
          <cell r="G528" t="str">
            <v>PPO Non-Union</v>
          </cell>
          <cell r="H528" t="str">
            <v>N</v>
          </cell>
          <cell r="I528">
            <v>1</v>
          </cell>
          <cell r="J528">
            <v>37622</v>
          </cell>
          <cell r="K528">
            <v>101</v>
          </cell>
          <cell r="L528" t="str">
            <v>Single</v>
          </cell>
          <cell r="M528">
            <v>20891</v>
          </cell>
        </row>
        <row r="529">
          <cell r="A529">
            <v>0</v>
          </cell>
          <cell r="B529" t="str">
            <v>AW PPO Active</v>
          </cell>
          <cell r="C529" t="str">
            <v>000000593</v>
          </cell>
          <cell r="D529" t="str">
            <v>SEARS RICHARD A</v>
          </cell>
          <cell r="E529" t="str">
            <v>302589839</v>
          </cell>
          <cell r="F529">
            <v>1</v>
          </cell>
          <cell r="G529" t="str">
            <v>PPO Union</v>
          </cell>
          <cell r="H529" t="str">
            <v>U</v>
          </cell>
          <cell r="I529">
            <v>5</v>
          </cell>
          <cell r="J529">
            <v>37622</v>
          </cell>
          <cell r="K529">
            <v>127</v>
          </cell>
          <cell r="L529" t="str">
            <v>Family</v>
          </cell>
          <cell r="M529">
            <v>20565</v>
          </cell>
        </row>
        <row r="530">
          <cell r="A530">
            <v>0</v>
          </cell>
          <cell r="B530" t="str">
            <v>AW PPO Active</v>
          </cell>
          <cell r="C530" t="str">
            <v>000000593</v>
          </cell>
          <cell r="D530" t="str">
            <v>SIKORA JOHN G</v>
          </cell>
          <cell r="E530" t="str">
            <v>292567317</v>
          </cell>
          <cell r="F530">
            <v>1</v>
          </cell>
          <cell r="G530" t="str">
            <v>PPO Union</v>
          </cell>
          <cell r="H530" t="str">
            <v>U</v>
          </cell>
          <cell r="I530">
            <v>3</v>
          </cell>
          <cell r="J530">
            <v>37622</v>
          </cell>
          <cell r="K530">
            <v>119</v>
          </cell>
          <cell r="L530" t="str">
            <v>Ee/Ch</v>
          </cell>
          <cell r="M530">
            <v>20376</v>
          </cell>
        </row>
        <row r="531">
          <cell r="A531">
            <v>0</v>
          </cell>
          <cell r="B531" t="str">
            <v>AW PPO Active</v>
          </cell>
          <cell r="C531" t="str">
            <v>000000593</v>
          </cell>
          <cell r="D531" t="str">
            <v>SPOTTS RICKIE LEE</v>
          </cell>
          <cell r="E531" t="str">
            <v>234806095</v>
          </cell>
          <cell r="F531">
            <v>2</v>
          </cell>
          <cell r="G531" t="str">
            <v>PPO Non-Union</v>
          </cell>
          <cell r="H531" t="str">
            <v>N</v>
          </cell>
          <cell r="I531">
            <v>3</v>
          </cell>
          <cell r="J531">
            <v>37622</v>
          </cell>
          <cell r="K531">
            <v>127</v>
          </cell>
          <cell r="L531" t="str">
            <v>Family</v>
          </cell>
          <cell r="M531">
            <v>18348</v>
          </cell>
        </row>
        <row r="532">
          <cell r="A532">
            <v>0</v>
          </cell>
          <cell r="B532" t="str">
            <v>AW PPO Active</v>
          </cell>
          <cell r="C532" t="str">
            <v>000000593</v>
          </cell>
          <cell r="D532" t="str">
            <v>SPURGEON JR VIRGIL</v>
          </cell>
          <cell r="E532" t="str">
            <v>280606078</v>
          </cell>
          <cell r="F532">
            <v>1</v>
          </cell>
          <cell r="G532" t="str">
            <v>PPO Union</v>
          </cell>
          <cell r="H532" t="str">
            <v>U</v>
          </cell>
          <cell r="I532">
            <v>3</v>
          </cell>
          <cell r="J532">
            <v>37622</v>
          </cell>
          <cell r="K532">
            <v>127</v>
          </cell>
          <cell r="L532" t="str">
            <v>Family</v>
          </cell>
          <cell r="M532">
            <v>20677</v>
          </cell>
        </row>
        <row r="533">
          <cell r="A533">
            <v>0</v>
          </cell>
          <cell r="B533" t="str">
            <v>AW PPO Active</v>
          </cell>
          <cell r="C533" t="str">
            <v>000000593</v>
          </cell>
          <cell r="D533" t="str">
            <v>TAYLOR EDWARD B</v>
          </cell>
          <cell r="E533" t="str">
            <v>274564532</v>
          </cell>
          <cell r="F533">
            <v>1</v>
          </cell>
          <cell r="G533" t="str">
            <v>PPO Union</v>
          </cell>
          <cell r="H533" t="str">
            <v>U</v>
          </cell>
          <cell r="I533">
            <v>3</v>
          </cell>
          <cell r="J533">
            <v>37622</v>
          </cell>
          <cell r="K533">
            <v>127</v>
          </cell>
          <cell r="L533" t="str">
            <v>Family</v>
          </cell>
          <cell r="M533">
            <v>19663</v>
          </cell>
        </row>
        <row r="534">
          <cell r="A534">
            <v>0</v>
          </cell>
          <cell r="B534" t="str">
            <v>AW PPO Active</v>
          </cell>
          <cell r="C534" t="str">
            <v>000000593</v>
          </cell>
          <cell r="D534" t="str">
            <v>THACKER GREG F</v>
          </cell>
          <cell r="E534" t="str">
            <v>277665626</v>
          </cell>
          <cell r="F534">
            <v>1</v>
          </cell>
          <cell r="G534" t="str">
            <v>PPO Union</v>
          </cell>
          <cell r="H534" t="str">
            <v>U</v>
          </cell>
          <cell r="I534">
            <v>2</v>
          </cell>
          <cell r="J534">
            <v>38108</v>
          </cell>
          <cell r="K534">
            <v>111</v>
          </cell>
          <cell r="L534" t="str">
            <v>Ee/Sp</v>
          </cell>
          <cell r="M534">
            <v>21588</v>
          </cell>
        </row>
        <row r="535">
          <cell r="A535">
            <v>0</v>
          </cell>
          <cell r="B535" t="str">
            <v>AW PPO Active</v>
          </cell>
          <cell r="C535" t="str">
            <v>000000593</v>
          </cell>
          <cell r="D535" t="str">
            <v>TUBBS RICHARD M</v>
          </cell>
          <cell r="E535" t="str">
            <v>281449490</v>
          </cell>
          <cell r="F535">
            <v>1</v>
          </cell>
          <cell r="G535" t="str">
            <v>PPO Union</v>
          </cell>
          <cell r="H535" t="str">
            <v>U</v>
          </cell>
          <cell r="I535">
            <v>2</v>
          </cell>
          <cell r="J535">
            <v>37622</v>
          </cell>
          <cell r="K535">
            <v>111</v>
          </cell>
          <cell r="L535" t="str">
            <v>Ee/Sp</v>
          </cell>
          <cell r="M535">
            <v>17959</v>
          </cell>
        </row>
        <row r="536">
          <cell r="A536">
            <v>0</v>
          </cell>
          <cell r="B536" t="str">
            <v>AW PPO Active</v>
          </cell>
          <cell r="C536" t="str">
            <v>000000593</v>
          </cell>
          <cell r="D536" t="str">
            <v>TURNER MARK L</v>
          </cell>
          <cell r="E536" t="str">
            <v>269603809</v>
          </cell>
          <cell r="F536">
            <v>1</v>
          </cell>
          <cell r="G536" t="str">
            <v>PPO Union</v>
          </cell>
          <cell r="H536" t="str">
            <v>U</v>
          </cell>
          <cell r="I536">
            <v>4</v>
          </cell>
          <cell r="J536">
            <v>37622</v>
          </cell>
          <cell r="K536">
            <v>127</v>
          </cell>
          <cell r="L536" t="str">
            <v>Family</v>
          </cell>
          <cell r="M536">
            <v>20434</v>
          </cell>
        </row>
        <row r="537">
          <cell r="A537">
            <v>0</v>
          </cell>
          <cell r="B537" t="str">
            <v>AW PPO Active</v>
          </cell>
          <cell r="C537" t="str">
            <v>000000593</v>
          </cell>
          <cell r="D537" t="str">
            <v>WALKER RICHARD W</v>
          </cell>
          <cell r="E537" t="str">
            <v>298768220</v>
          </cell>
          <cell r="F537">
            <v>1</v>
          </cell>
          <cell r="G537" t="str">
            <v>PPO Union</v>
          </cell>
          <cell r="H537" t="str">
            <v>U</v>
          </cell>
          <cell r="I537">
            <v>1</v>
          </cell>
          <cell r="J537">
            <v>37622</v>
          </cell>
          <cell r="K537">
            <v>101</v>
          </cell>
          <cell r="L537" t="str">
            <v>Single</v>
          </cell>
          <cell r="M537">
            <v>25847</v>
          </cell>
        </row>
        <row r="538">
          <cell r="A538">
            <v>0</v>
          </cell>
          <cell r="B538" t="str">
            <v>AW PPO Active</v>
          </cell>
          <cell r="C538" t="str">
            <v>000000593</v>
          </cell>
          <cell r="D538" t="str">
            <v>WALKER TIMOTHY</v>
          </cell>
          <cell r="E538" t="str">
            <v>293762251</v>
          </cell>
          <cell r="F538">
            <v>1</v>
          </cell>
          <cell r="G538" t="str">
            <v>PPO Union</v>
          </cell>
          <cell r="H538" t="str">
            <v>U</v>
          </cell>
          <cell r="I538">
            <v>6</v>
          </cell>
          <cell r="J538">
            <v>37622</v>
          </cell>
          <cell r="K538">
            <v>127</v>
          </cell>
          <cell r="L538" t="str">
            <v>Family</v>
          </cell>
          <cell r="M538">
            <v>24126</v>
          </cell>
        </row>
        <row r="539">
          <cell r="A539">
            <v>0</v>
          </cell>
          <cell r="B539" t="str">
            <v>AW PPO Active</v>
          </cell>
          <cell r="C539" t="str">
            <v>000000593</v>
          </cell>
          <cell r="D539" t="str">
            <v>WARD JEFFREY D</v>
          </cell>
          <cell r="E539" t="str">
            <v>279769467</v>
          </cell>
          <cell r="F539">
            <v>1</v>
          </cell>
          <cell r="G539" t="str">
            <v>PPO Union</v>
          </cell>
          <cell r="H539" t="str">
            <v>U</v>
          </cell>
          <cell r="I539">
            <v>6</v>
          </cell>
          <cell r="J539">
            <v>37622</v>
          </cell>
          <cell r="K539">
            <v>127</v>
          </cell>
          <cell r="L539" t="str">
            <v>Family</v>
          </cell>
          <cell r="M539">
            <v>24671</v>
          </cell>
        </row>
        <row r="540">
          <cell r="A540">
            <v>0</v>
          </cell>
          <cell r="B540" t="str">
            <v>AW PPO Active</v>
          </cell>
          <cell r="C540" t="str">
            <v>000000593</v>
          </cell>
          <cell r="D540" t="str">
            <v>WELTY JAMES R</v>
          </cell>
          <cell r="E540" t="str">
            <v>293449850</v>
          </cell>
          <cell r="F540">
            <v>2</v>
          </cell>
          <cell r="G540" t="str">
            <v>PPO Non-Union</v>
          </cell>
          <cell r="H540" t="str">
            <v>N</v>
          </cell>
          <cell r="I540">
            <v>2</v>
          </cell>
          <cell r="J540">
            <v>37996</v>
          </cell>
          <cell r="K540">
            <v>111</v>
          </cell>
          <cell r="L540" t="str">
            <v>Ee/Sp</v>
          </cell>
          <cell r="M540">
            <v>19089</v>
          </cell>
        </row>
        <row r="541">
          <cell r="A541">
            <v>0</v>
          </cell>
          <cell r="B541" t="str">
            <v>AW PPO Active</v>
          </cell>
          <cell r="C541" t="str">
            <v>000000593</v>
          </cell>
          <cell r="D541" t="str">
            <v>WEST LONNIE</v>
          </cell>
          <cell r="E541" t="str">
            <v>281828473</v>
          </cell>
          <cell r="F541">
            <v>1</v>
          </cell>
          <cell r="G541" t="str">
            <v>PPO Union</v>
          </cell>
          <cell r="H541" t="str">
            <v>U</v>
          </cell>
          <cell r="I541">
            <v>2</v>
          </cell>
          <cell r="J541">
            <v>37987</v>
          </cell>
          <cell r="K541">
            <v>111</v>
          </cell>
          <cell r="L541" t="str">
            <v>Ee/Sp</v>
          </cell>
          <cell r="M541">
            <v>25862</v>
          </cell>
        </row>
        <row r="542">
          <cell r="A542">
            <v>0</v>
          </cell>
          <cell r="B542" t="str">
            <v>AW PPO Active</v>
          </cell>
          <cell r="C542" t="str">
            <v>000000593</v>
          </cell>
          <cell r="D542" t="str">
            <v>WHITE JOHN C</v>
          </cell>
          <cell r="E542" t="str">
            <v>284548713</v>
          </cell>
          <cell r="F542">
            <v>1</v>
          </cell>
          <cell r="G542" t="str">
            <v>PPO Union</v>
          </cell>
          <cell r="H542" t="str">
            <v>U</v>
          </cell>
          <cell r="I542">
            <v>1</v>
          </cell>
          <cell r="J542">
            <v>37622</v>
          </cell>
          <cell r="K542">
            <v>101</v>
          </cell>
          <cell r="L542" t="str">
            <v>Single</v>
          </cell>
          <cell r="M542">
            <v>19182</v>
          </cell>
        </row>
        <row r="543">
          <cell r="A543">
            <v>0</v>
          </cell>
          <cell r="B543" t="str">
            <v>AW PPO Active</v>
          </cell>
          <cell r="C543" t="str">
            <v>000000593</v>
          </cell>
          <cell r="D543" t="str">
            <v>WILLIAMS JERRY L</v>
          </cell>
          <cell r="E543" t="str">
            <v>270467683</v>
          </cell>
          <cell r="F543">
            <v>1</v>
          </cell>
          <cell r="G543" t="str">
            <v>PPO Union</v>
          </cell>
          <cell r="H543" t="str">
            <v>U</v>
          </cell>
          <cell r="I543">
            <v>2</v>
          </cell>
          <cell r="J543">
            <v>37622</v>
          </cell>
          <cell r="K543">
            <v>111</v>
          </cell>
          <cell r="L543" t="str">
            <v>Ee/Sp</v>
          </cell>
          <cell r="M543">
            <v>17221</v>
          </cell>
        </row>
        <row r="544">
          <cell r="A544">
            <v>0</v>
          </cell>
          <cell r="B544" t="str">
            <v>AW PPO Active</v>
          </cell>
          <cell r="C544" t="str">
            <v>000000593</v>
          </cell>
          <cell r="D544" t="str">
            <v>WISE MICHAEL R</v>
          </cell>
          <cell r="E544" t="str">
            <v>271663095</v>
          </cell>
          <cell r="F544">
            <v>1</v>
          </cell>
          <cell r="G544" t="str">
            <v>PPO Union</v>
          </cell>
          <cell r="H544" t="str">
            <v>U</v>
          </cell>
          <cell r="I544">
            <v>2</v>
          </cell>
          <cell r="J544">
            <v>38120</v>
          </cell>
          <cell r="K544">
            <v>111</v>
          </cell>
          <cell r="L544" t="str">
            <v>Ee/Sp</v>
          </cell>
          <cell r="M544">
            <v>21247</v>
          </cell>
        </row>
        <row r="545">
          <cell r="A545">
            <v>0</v>
          </cell>
          <cell r="B545" t="str">
            <v>AW PPO Active</v>
          </cell>
          <cell r="C545" t="str">
            <v>000000593</v>
          </cell>
          <cell r="D545" t="str">
            <v>WOOD ROBERT B</v>
          </cell>
          <cell r="E545" t="str">
            <v>298680758</v>
          </cell>
          <cell r="F545">
            <v>1</v>
          </cell>
          <cell r="G545" t="str">
            <v>PPO Union</v>
          </cell>
          <cell r="H545" t="str">
            <v>U</v>
          </cell>
          <cell r="I545">
            <v>3</v>
          </cell>
          <cell r="J545">
            <v>37622</v>
          </cell>
          <cell r="K545">
            <v>127</v>
          </cell>
          <cell r="L545" t="str">
            <v>Family</v>
          </cell>
          <cell r="M545">
            <v>22437</v>
          </cell>
        </row>
        <row r="546">
          <cell r="A546">
            <v>0</v>
          </cell>
          <cell r="B546" t="str">
            <v>AW PPO Active</v>
          </cell>
          <cell r="C546" t="str">
            <v>000000595</v>
          </cell>
          <cell r="D546" t="str">
            <v>DLUBALA HAROLD N</v>
          </cell>
          <cell r="E546" t="str">
            <v>371669420</v>
          </cell>
          <cell r="F546">
            <v>2</v>
          </cell>
          <cell r="G546" t="str">
            <v>PPO Non-Union</v>
          </cell>
          <cell r="H546" t="str">
            <v>N</v>
          </cell>
          <cell r="I546">
            <v>1</v>
          </cell>
          <cell r="J546">
            <v>37622</v>
          </cell>
          <cell r="K546">
            <v>101</v>
          </cell>
          <cell r="L546" t="str">
            <v>Single</v>
          </cell>
          <cell r="M546">
            <v>21080</v>
          </cell>
        </row>
        <row r="547">
          <cell r="A547">
            <v>0</v>
          </cell>
          <cell r="B547" t="str">
            <v>AW PPO Active</v>
          </cell>
          <cell r="C547" t="str">
            <v>000000595</v>
          </cell>
          <cell r="D547" t="str">
            <v>DLUBALA STEVEN P</v>
          </cell>
          <cell r="E547" t="str">
            <v>380605132</v>
          </cell>
          <cell r="F547">
            <v>2</v>
          </cell>
          <cell r="G547" t="str">
            <v>PPO Non-Union</v>
          </cell>
          <cell r="H547" t="str">
            <v>N</v>
          </cell>
          <cell r="I547">
            <v>2</v>
          </cell>
          <cell r="J547">
            <v>38192</v>
          </cell>
          <cell r="K547">
            <v>111</v>
          </cell>
          <cell r="L547" t="str">
            <v>Ee/Sp</v>
          </cell>
          <cell r="M547">
            <v>20432</v>
          </cell>
        </row>
        <row r="548">
          <cell r="A548">
            <v>0</v>
          </cell>
          <cell r="B548" t="str">
            <v>AW PPO Active</v>
          </cell>
          <cell r="C548" t="str">
            <v>000000595</v>
          </cell>
          <cell r="D548" t="str">
            <v>KARRIO SCOTT C</v>
          </cell>
          <cell r="E548" t="str">
            <v>381768056</v>
          </cell>
          <cell r="F548">
            <v>2</v>
          </cell>
          <cell r="G548" t="str">
            <v>PPO Non-Union</v>
          </cell>
          <cell r="H548" t="str">
            <v>N</v>
          </cell>
          <cell r="I548">
            <v>3</v>
          </cell>
          <cell r="J548">
            <v>37622</v>
          </cell>
          <cell r="K548">
            <v>127</v>
          </cell>
          <cell r="L548" t="str">
            <v>Family</v>
          </cell>
          <cell r="M548">
            <v>26332</v>
          </cell>
        </row>
        <row r="549">
          <cell r="A549">
            <v>0</v>
          </cell>
          <cell r="B549" t="str">
            <v>AW PPO Active</v>
          </cell>
          <cell r="C549" t="str">
            <v>000000595</v>
          </cell>
          <cell r="D549" t="str">
            <v>KOCJAN ROBERT</v>
          </cell>
          <cell r="E549" t="str">
            <v>366543048</v>
          </cell>
          <cell r="F549">
            <v>2</v>
          </cell>
          <cell r="G549" t="str">
            <v>PPO Non-Union</v>
          </cell>
          <cell r="H549" t="str">
            <v>N</v>
          </cell>
          <cell r="I549">
            <v>3</v>
          </cell>
          <cell r="J549">
            <v>37622</v>
          </cell>
          <cell r="K549">
            <v>127</v>
          </cell>
          <cell r="L549" t="str">
            <v>Family</v>
          </cell>
          <cell r="M549">
            <v>18427</v>
          </cell>
        </row>
        <row r="550">
          <cell r="A550">
            <v>0</v>
          </cell>
          <cell r="B550" t="str">
            <v>AW PPO Active</v>
          </cell>
          <cell r="C550" t="str">
            <v>000000595</v>
          </cell>
          <cell r="D550" t="str">
            <v>SCHAAF ALICE M</v>
          </cell>
          <cell r="E550" t="str">
            <v>365666634</v>
          </cell>
          <cell r="F550">
            <v>2</v>
          </cell>
          <cell r="G550" t="str">
            <v>PPO Non-Union</v>
          </cell>
          <cell r="H550" t="str">
            <v>N</v>
          </cell>
          <cell r="I550">
            <v>2</v>
          </cell>
          <cell r="J550">
            <v>38108</v>
          </cell>
          <cell r="K550">
            <v>111</v>
          </cell>
          <cell r="L550" t="str">
            <v>Ee/Sp</v>
          </cell>
          <cell r="M550">
            <v>20589</v>
          </cell>
        </row>
        <row r="551">
          <cell r="A551">
            <v>0</v>
          </cell>
          <cell r="B551" t="str">
            <v>AW PPO Active</v>
          </cell>
          <cell r="C551" t="str">
            <v>000000595</v>
          </cell>
          <cell r="D551" t="str">
            <v>SCHMITT ALICE M</v>
          </cell>
          <cell r="E551" t="str">
            <v>378520260</v>
          </cell>
          <cell r="F551">
            <v>2</v>
          </cell>
          <cell r="G551" t="str">
            <v>PPO Non-Union</v>
          </cell>
          <cell r="H551" t="str">
            <v>N</v>
          </cell>
          <cell r="I551">
            <v>1</v>
          </cell>
          <cell r="J551">
            <v>38187</v>
          </cell>
          <cell r="K551">
            <v>102</v>
          </cell>
          <cell r="L551" t="str">
            <v>Single</v>
          </cell>
          <cell r="M551">
            <v>17990</v>
          </cell>
        </row>
        <row r="552">
          <cell r="A552">
            <v>0</v>
          </cell>
          <cell r="B552" t="str">
            <v>AW PPO Active</v>
          </cell>
          <cell r="C552" t="str">
            <v>000000601</v>
          </cell>
          <cell r="D552" t="str">
            <v>AHEARNE JAMES J</v>
          </cell>
          <cell r="E552" t="str">
            <v>089503747</v>
          </cell>
          <cell r="F552">
            <v>1</v>
          </cell>
          <cell r="G552" t="str">
            <v>PPO Union</v>
          </cell>
          <cell r="H552" t="str">
            <v>U</v>
          </cell>
          <cell r="I552">
            <v>4</v>
          </cell>
          <cell r="J552">
            <v>38108</v>
          </cell>
          <cell r="K552">
            <v>127</v>
          </cell>
          <cell r="L552" t="str">
            <v>Family</v>
          </cell>
          <cell r="M552">
            <v>21036</v>
          </cell>
        </row>
        <row r="553">
          <cell r="A553">
            <v>0</v>
          </cell>
          <cell r="B553" t="str">
            <v>AW PPO Active</v>
          </cell>
          <cell r="C553" t="str">
            <v>000000601</v>
          </cell>
          <cell r="D553" t="str">
            <v>AMBROSINO ROBERT</v>
          </cell>
          <cell r="E553" t="str">
            <v>081583629</v>
          </cell>
          <cell r="F553">
            <v>1</v>
          </cell>
          <cell r="G553" t="str">
            <v>PPO Union</v>
          </cell>
          <cell r="H553" t="str">
            <v>U</v>
          </cell>
          <cell r="I553">
            <v>2</v>
          </cell>
          <cell r="J553">
            <v>38108</v>
          </cell>
          <cell r="K553">
            <v>111</v>
          </cell>
          <cell r="L553" t="str">
            <v>Ee/Sp</v>
          </cell>
          <cell r="M553">
            <v>25488</v>
          </cell>
        </row>
        <row r="554">
          <cell r="A554">
            <v>0</v>
          </cell>
          <cell r="B554" t="str">
            <v>AW PPO Active</v>
          </cell>
          <cell r="C554" t="str">
            <v>000000601</v>
          </cell>
          <cell r="D554" t="str">
            <v>BAAL THOMAS J</v>
          </cell>
          <cell r="E554" t="str">
            <v>083443863</v>
          </cell>
          <cell r="F554">
            <v>1</v>
          </cell>
          <cell r="G554" t="str">
            <v>PPO Union</v>
          </cell>
          <cell r="H554" t="str">
            <v>U</v>
          </cell>
          <cell r="I554">
            <v>1</v>
          </cell>
          <cell r="J554">
            <v>38108</v>
          </cell>
          <cell r="K554">
            <v>101</v>
          </cell>
          <cell r="L554" t="str">
            <v>Single</v>
          </cell>
          <cell r="M554">
            <v>19237</v>
          </cell>
        </row>
        <row r="555">
          <cell r="A555">
            <v>0</v>
          </cell>
          <cell r="B555" t="str">
            <v>AW PPO Active</v>
          </cell>
          <cell r="C555" t="str">
            <v>000000601</v>
          </cell>
          <cell r="D555" t="str">
            <v>BALDASSANO RICHARD J</v>
          </cell>
          <cell r="E555" t="str">
            <v>056547316</v>
          </cell>
          <cell r="F555">
            <v>1</v>
          </cell>
          <cell r="G555" t="str">
            <v>PPO Union</v>
          </cell>
          <cell r="H555" t="str">
            <v>U</v>
          </cell>
          <cell r="I555">
            <v>4</v>
          </cell>
          <cell r="J555">
            <v>38108</v>
          </cell>
          <cell r="K555">
            <v>127</v>
          </cell>
          <cell r="L555" t="str">
            <v>Family</v>
          </cell>
          <cell r="M555">
            <v>21957</v>
          </cell>
        </row>
        <row r="556">
          <cell r="A556">
            <v>0</v>
          </cell>
          <cell r="B556" t="str">
            <v>AW PPO Active</v>
          </cell>
          <cell r="C556" t="str">
            <v>000000601</v>
          </cell>
          <cell r="D556" t="str">
            <v>BANTA JOHN</v>
          </cell>
          <cell r="E556" t="str">
            <v>127646474</v>
          </cell>
          <cell r="F556">
            <v>1</v>
          </cell>
          <cell r="G556" t="str">
            <v>PPO Union</v>
          </cell>
          <cell r="H556" t="str">
            <v>U</v>
          </cell>
          <cell r="I556">
            <v>1</v>
          </cell>
          <cell r="J556">
            <v>38108</v>
          </cell>
          <cell r="K556">
            <v>101</v>
          </cell>
          <cell r="L556" t="str">
            <v>Single</v>
          </cell>
          <cell r="M556">
            <v>29761</v>
          </cell>
        </row>
        <row r="557">
          <cell r="A557">
            <v>0</v>
          </cell>
          <cell r="B557" t="str">
            <v>AW PPO Active</v>
          </cell>
          <cell r="C557" t="str">
            <v>000000601</v>
          </cell>
          <cell r="D557" t="str">
            <v>BARNES DONALD C</v>
          </cell>
          <cell r="E557" t="str">
            <v>064422592</v>
          </cell>
          <cell r="F557">
            <v>1</v>
          </cell>
          <cell r="G557" t="str">
            <v>PPO Union</v>
          </cell>
          <cell r="H557" t="str">
            <v>U</v>
          </cell>
          <cell r="I557">
            <v>5</v>
          </cell>
          <cell r="J557">
            <v>38108</v>
          </cell>
          <cell r="K557">
            <v>127</v>
          </cell>
          <cell r="L557" t="str">
            <v>Family</v>
          </cell>
          <cell r="M557">
            <v>18306</v>
          </cell>
        </row>
        <row r="558">
          <cell r="A558">
            <v>0</v>
          </cell>
          <cell r="B558" t="str">
            <v>AW PPO Active</v>
          </cell>
          <cell r="C558" t="str">
            <v>000000601</v>
          </cell>
          <cell r="D558" t="str">
            <v>BOHN MICHAEL J</v>
          </cell>
          <cell r="E558" t="str">
            <v>131428490</v>
          </cell>
          <cell r="F558">
            <v>1</v>
          </cell>
          <cell r="G558" t="str">
            <v>PPO Union</v>
          </cell>
          <cell r="H558" t="str">
            <v>U</v>
          </cell>
          <cell r="I558">
            <v>2</v>
          </cell>
          <cell r="J558">
            <v>38171</v>
          </cell>
          <cell r="K558">
            <v>119</v>
          </cell>
          <cell r="L558" t="str">
            <v>Ee/Ch</v>
          </cell>
          <cell r="M558">
            <v>19344</v>
          </cell>
        </row>
        <row r="559">
          <cell r="A559">
            <v>0</v>
          </cell>
          <cell r="B559" t="str">
            <v>AW PPO Active</v>
          </cell>
          <cell r="C559" t="str">
            <v>000000601</v>
          </cell>
          <cell r="D559" t="str">
            <v>BONO BENNY</v>
          </cell>
          <cell r="E559" t="str">
            <v>050565162</v>
          </cell>
          <cell r="F559">
            <v>1</v>
          </cell>
          <cell r="G559" t="str">
            <v>PPO Union</v>
          </cell>
          <cell r="H559" t="str">
            <v>U</v>
          </cell>
          <cell r="I559">
            <v>5</v>
          </cell>
          <cell r="J559">
            <v>38108</v>
          </cell>
          <cell r="K559">
            <v>127</v>
          </cell>
          <cell r="L559" t="str">
            <v>Family</v>
          </cell>
          <cell r="M559">
            <v>23277</v>
          </cell>
        </row>
        <row r="560">
          <cell r="A560">
            <v>0</v>
          </cell>
          <cell r="B560" t="str">
            <v>AW PPO Active</v>
          </cell>
          <cell r="C560" t="str">
            <v>000000601</v>
          </cell>
          <cell r="D560" t="str">
            <v>BURKE CHARLES D</v>
          </cell>
          <cell r="E560" t="str">
            <v>084662801</v>
          </cell>
          <cell r="F560">
            <v>1</v>
          </cell>
          <cell r="G560" t="str">
            <v>PPO Union</v>
          </cell>
          <cell r="H560" t="str">
            <v>U</v>
          </cell>
          <cell r="I560">
            <v>4</v>
          </cell>
          <cell r="J560">
            <v>38108</v>
          </cell>
          <cell r="K560">
            <v>127</v>
          </cell>
          <cell r="L560" t="str">
            <v>Family</v>
          </cell>
          <cell r="M560">
            <v>24996</v>
          </cell>
        </row>
        <row r="561">
          <cell r="A561">
            <v>0</v>
          </cell>
          <cell r="B561" t="str">
            <v>AW PPO Active</v>
          </cell>
          <cell r="C561" t="str">
            <v>000000601</v>
          </cell>
          <cell r="D561" t="str">
            <v>CAMASTRO JOSEPH</v>
          </cell>
          <cell r="E561" t="str">
            <v>110485086</v>
          </cell>
          <cell r="F561">
            <v>2</v>
          </cell>
          <cell r="G561" t="str">
            <v>PPO Non-Union</v>
          </cell>
          <cell r="H561" t="str">
            <v>N</v>
          </cell>
          <cell r="I561">
            <v>1</v>
          </cell>
          <cell r="J561">
            <v>37622</v>
          </cell>
          <cell r="K561">
            <v>101</v>
          </cell>
          <cell r="L561" t="str">
            <v>Single</v>
          </cell>
          <cell r="M561">
            <v>19843</v>
          </cell>
        </row>
        <row r="562">
          <cell r="A562">
            <v>0</v>
          </cell>
          <cell r="B562" t="str">
            <v>AW PPO Active</v>
          </cell>
          <cell r="C562" t="str">
            <v>000000601</v>
          </cell>
          <cell r="D562" t="str">
            <v>CLAASE BERNARDUS J</v>
          </cell>
          <cell r="E562" t="str">
            <v>062726693</v>
          </cell>
          <cell r="F562">
            <v>2</v>
          </cell>
          <cell r="G562" t="str">
            <v>PPO Non-Union</v>
          </cell>
          <cell r="H562" t="str">
            <v>N</v>
          </cell>
          <cell r="I562">
            <v>4</v>
          </cell>
          <cell r="J562">
            <v>38078</v>
          </cell>
          <cell r="K562">
            <v>127</v>
          </cell>
          <cell r="L562" t="str">
            <v>Family</v>
          </cell>
          <cell r="M562">
            <v>21590</v>
          </cell>
        </row>
        <row r="563">
          <cell r="A563">
            <v>0</v>
          </cell>
          <cell r="B563" t="str">
            <v>AW PPO Active</v>
          </cell>
          <cell r="C563" t="str">
            <v>000000601</v>
          </cell>
          <cell r="D563" t="str">
            <v>CONTALDI FRANK</v>
          </cell>
          <cell r="E563" t="str">
            <v>065568343</v>
          </cell>
          <cell r="F563">
            <v>1</v>
          </cell>
          <cell r="G563" t="str">
            <v>PPO Union</v>
          </cell>
          <cell r="H563" t="str">
            <v>U</v>
          </cell>
          <cell r="I563">
            <v>4</v>
          </cell>
          <cell r="J563">
            <v>38108</v>
          </cell>
          <cell r="K563">
            <v>127</v>
          </cell>
          <cell r="L563" t="str">
            <v>Family</v>
          </cell>
          <cell r="M563">
            <v>22303</v>
          </cell>
        </row>
        <row r="564">
          <cell r="A564">
            <v>0</v>
          </cell>
          <cell r="B564" t="str">
            <v>AW PPO Active</v>
          </cell>
          <cell r="C564" t="str">
            <v>000000601</v>
          </cell>
          <cell r="D564" t="str">
            <v>CRIBBIN ROBERT</v>
          </cell>
          <cell r="E564" t="str">
            <v>077547765</v>
          </cell>
          <cell r="F564">
            <v>1</v>
          </cell>
          <cell r="G564" t="str">
            <v>PPO Union</v>
          </cell>
          <cell r="H564" t="str">
            <v>U</v>
          </cell>
          <cell r="I564">
            <v>4</v>
          </cell>
          <cell r="J564">
            <v>38108</v>
          </cell>
          <cell r="K564">
            <v>127</v>
          </cell>
          <cell r="L564" t="str">
            <v>Family</v>
          </cell>
          <cell r="M564">
            <v>23242</v>
          </cell>
        </row>
        <row r="565">
          <cell r="A565">
            <v>0</v>
          </cell>
          <cell r="B565" t="str">
            <v>AW PPO Active</v>
          </cell>
          <cell r="C565" t="str">
            <v>000000601</v>
          </cell>
          <cell r="D565" t="str">
            <v>CROSS DANIEL</v>
          </cell>
          <cell r="E565" t="str">
            <v>091647761</v>
          </cell>
          <cell r="F565">
            <v>1</v>
          </cell>
          <cell r="G565" t="str">
            <v>PPO Union</v>
          </cell>
          <cell r="H565" t="str">
            <v>U</v>
          </cell>
          <cell r="I565">
            <v>4</v>
          </cell>
          <cell r="J565">
            <v>38108</v>
          </cell>
          <cell r="K565">
            <v>127</v>
          </cell>
          <cell r="L565" t="str">
            <v>Family</v>
          </cell>
          <cell r="M565">
            <v>23096</v>
          </cell>
        </row>
        <row r="566">
          <cell r="A566">
            <v>0</v>
          </cell>
          <cell r="B566" t="str">
            <v>AW PPO Active</v>
          </cell>
          <cell r="C566" t="str">
            <v>000000601</v>
          </cell>
          <cell r="D566" t="str">
            <v>CUSUMANO JOSEPH A</v>
          </cell>
          <cell r="E566" t="str">
            <v>123388030</v>
          </cell>
          <cell r="F566">
            <v>1</v>
          </cell>
          <cell r="G566" t="str">
            <v>PPO Union</v>
          </cell>
          <cell r="H566" t="str">
            <v>U</v>
          </cell>
          <cell r="I566">
            <v>3</v>
          </cell>
          <cell r="J566">
            <v>38108</v>
          </cell>
          <cell r="K566">
            <v>127</v>
          </cell>
          <cell r="L566" t="str">
            <v>Family</v>
          </cell>
          <cell r="M566">
            <v>18400</v>
          </cell>
        </row>
        <row r="567">
          <cell r="A567">
            <v>0</v>
          </cell>
          <cell r="B567" t="str">
            <v>AW PPO Active</v>
          </cell>
          <cell r="C567" t="str">
            <v>000000601</v>
          </cell>
          <cell r="D567" t="str">
            <v>DERIENZO JOHN T</v>
          </cell>
          <cell r="E567" t="str">
            <v>094567092</v>
          </cell>
          <cell r="F567">
            <v>2</v>
          </cell>
          <cell r="G567" t="str">
            <v>PPO Non-Union</v>
          </cell>
          <cell r="H567" t="str">
            <v>N</v>
          </cell>
          <cell r="I567">
            <v>4</v>
          </cell>
          <cell r="J567">
            <v>37770</v>
          </cell>
          <cell r="K567">
            <v>127</v>
          </cell>
          <cell r="L567" t="str">
            <v>Family</v>
          </cell>
          <cell r="M567">
            <v>22043</v>
          </cell>
        </row>
        <row r="568">
          <cell r="A568">
            <v>0</v>
          </cell>
          <cell r="B568" t="str">
            <v>AW PPO Active</v>
          </cell>
          <cell r="C568" t="str">
            <v>000000601</v>
          </cell>
          <cell r="D568" t="str">
            <v>DERVIN CHRISTOPHE W</v>
          </cell>
          <cell r="E568" t="str">
            <v>130681194</v>
          </cell>
          <cell r="F568">
            <v>1</v>
          </cell>
          <cell r="G568" t="str">
            <v>PPO Union</v>
          </cell>
          <cell r="H568" t="str">
            <v>U</v>
          </cell>
          <cell r="I568">
            <v>3</v>
          </cell>
          <cell r="J568">
            <v>38109</v>
          </cell>
          <cell r="K568">
            <v>127</v>
          </cell>
          <cell r="L568" t="str">
            <v>Family</v>
          </cell>
          <cell r="M568">
            <v>25628</v>
          </cell>
        </row>
        <row r="569">
          <cell r="A569">
            <v>0</v>
          </cell>
          <cell r="B569" t="str">
            <v>AW PPO Active</v>
          </cell>
          <cell r="C569" t="str">
            <v>000000601</v>
          </cell>
          <cell r="D569" t="str">
            <v>EARLE ALLEN H</v>
          </cell>
          <cell r="E569" t="str">
            <v>068602339</v>
          </cell>
          <cell r="F569">
            <v>2</v>
          </cell>
          <cell r="G569" t="str">
            <v>PPO Non-Union</v>
          </cell>
          <cell r="H569" t="str">
            <v>N</v>
          </cell>
          <cell r="I569">
            <v>5</v>
          </cell>
          <cell r="J569">
            <v>38096</v>
          </cell>
          <cell r="K569">
            <v>127</v>
          </cell>
          <cell r="L569" t="str">
            <v>Family</v>
          </cell>
          <cell r="M569">
            <v>22263</v>
          </cell>
        </row>
        <row r="570">
          <cell r="A570">
            <v>0</v>
          </cell>
          <cell r="B570" t="str">
            <v>AW PPO Active</v>
          </cell>
          <cell r="C570" t="str">
            <v>000000601</v>
          </cell>
          <cell r="D570" t="str">
            <v>FIORENTINO FRANK</v>
          </cell>
          <cell r="E570" t="str">
            <v>081543286</v>
          </cell>
          <cell r="F570">
            <v>1</v>
          </cell>
          <cell r="G570" t="str">
            <v>PPO Union</v>
          </cell>
          <cell r="H570" t="str">
            <v>U</v>
          </cell>
          <cell r="I570">
            <v>4</v>
          </cell>
          <cell r="J570">
            <v>38108</v>
          </cell>
          <cell r="K570">
            <v>127</v>
          </cell>
          <cell r="L570" t="str">
            <v>Family</v>
          </cell>
          <cell r="M570">
            <v>25856</v>
          </cell>
        </row>
        <row r="571">
          <cell r="A571">
            <v>0</v>
          </cell>
          <cell r="B571" t="str">
            <v>AW PPO Active</v>
          </cell>
          <cell r="C571" t="str">
            <v>000000601</v>
          </cell>
          <cell r="D571" t="str">
            <v>FLANNERY DAVID C</v>
          </cell>
          <cell r="E571" t="str">
            <v>072560352</v>
          </cell>
          <cell r="F571">
            <v>1</v>
          </cell>
          <cell r="G571" t="str">
            <v>PPO Union</v>
          </cell>
          <cell r="H571" t="str">
            <v>U</v>
          </cell>
          <cell r="I571">
            <v>5</v>
          </cell>
          <cell r="J571">
            <v>38108</v>
          </cell>
          <cell r="K571">
            <v>127</v>
          </cell>
          <cell r="L571" t="str">
            <v>Family</v>
          </cell>
          <cell r="M571">
            <v>21670</v>
          </cell>
        </row>
        <row r="572">
          <cell r="A572">
            <v>0</v>
          </cell>
          <cell r="B572" t="str">
            <v>AW PPO Active</v>
          </cell>
          <cell r="C572" t="str">
            <v>000000601</v>
          </cell>
          <cell r="D572" t="str">
            <v>FLEISCHER STEVEN J</v>
          </cell>
          <cell r="E572" t="str">
            <v>072426326</v>
          </cell>
          <cell r="F572">
            <v>1</v>
          </cell>
          <cell r="G572" t="str">
            <v>PPO Union</v>
          </cell>
          <cell r="H572" t="str">
            <v>U</v>
          </cell>
          <cell r="I572">
            <v>2</v>
          </cell>
          <cell r="J572">
            <v>38108</v>
          </cell>
          <cell r="K572">
            <v>111</v>
          </cell>
          <cell r="L572" t="str">
            <v>Ee/Sp</v>
          </cell>
          <cell r="M572">
            <v>18822</v>
          </cell>
        </row>
        <row r="573">
          <cell r="A573">
            <v>0</v>
          </cell>
          <cell r="B573" t="str">
            <v>AW PPO Active</v>
          </cell>
          <cell r="C573" t="str">
            <v>000000601</v>
          </cell>
          <cell r="D573" t="str">
            <v>GARVEY SHAWN</v>
          </cell>
          <cell r="E573" t="str">
            <v>053642573</v>
          </cell>
          <cell r="F573">
            <v>1</v>
          </cell>
          <cell r="G573" t="str">
            <v>PPO Union</v>
          </cell>
          <cell r="H573" t="str">
            <v>U</v>
          </cell>
          <cell r="I573">
            <v>4</v>
          </cell>
          <cell r="J573">
            <v>38108</v>
          </cell>
          <cell r="K573">
            <v>127</v>
          </cell>
          <cell r="L573" t="str">
            <v>Family</v>
          </cell>
          <cell r="M573">
            <v>23087</v>
          </cell>
        </row>
        <row r="574">
          <cell r="A574">
            <v>0</v>
          </cell>
          <cell r="B574" t="str">
            <v>AW PPO Active</v>
          </cell>
          <cell r="C574" t="str">
            <v>000000601</v>
          </cell>
          <cell r="D574" t="str">
            <v>GIAMPAPA JOSEPH</v>
          </cell>
          <cell r="E574" t="str">
            <v>052560939</v>
          </cell>
          <cell r="F574">
            <v>1</v>
          </cell>
          <cell r="G574" t="str">
            <v>PPO Union</v>
          </cell>
          <cell r="H574" t="str">
            <v>U</v>
          </cell>
          <cell r="I574">
            <v>1</v>
          </cell>
          <cell r="J574">
            <v>38108</v>
          </cell>
          <cell r="K574">
            <v>101</v>
          </cell>
          <cell r="L574" t="str">
            <v>Single</v>
          </cell>
          <cell r="M574">
            <v>25216</v>
          </cell>
        </row>
        <row r="575">
          <cell r="A575">
            <v>0</v>
          </cell>
          <cell r="B575" t="str">
            <v>AW PPO Active</v>
          </cell>
          <cell r="C575" t="str">
            <v>000000601</v>
          </cell>
          <cell r="D575" t="str">
            <v>GOCINSKI STEVEN R</v>
          </cell>
          <cell r="E575" t="str">
            <v>050603479</v>
          </cell>
          <cell r="F575">
            <v>1</v>
          </cell>
          <cell r="G575" t="str">
            <v>PPO Union</v>
          </cell>
          <cell r="H575" t="str">
            <v>U</v>
          </cell>
          <cell r="I575">
            <v>5</v>
          </cell>
          <cell r="J575">
            <v>38108</v>
          </cell>
          <cell r="K575">
            <v>127</v>
          </cell>
          <cell r="L575" t="str">
            <v>Family</v>
          </cell>
          <cell r="M575">
            <v>22628</v>
          </cell>
        </row>
        <row r="576">
          <cell r="A576">
            <v>0</v>
          </cell>
          <cell r="B576" t="str">
            <v>AW PPO Active</v>
          </cell>
          <cell r="C576" t="str">
            <v>000000601</v>
          </cell>
          <cell r="D576" t="str">
            <v>GOEHRINGER WILLIAM</v>
          </cell>
          <cell r="E576" t="str">
            <v>092620167</v>
          </cell>
          <cell r="F576">
            <v>1</v>
          </cell>
          <cell r="G576" t="str">
            <v>PPO Union</v>
          </cell>
          <cell r="H576" t="str">
            <v>U</v>
          </cell>
          <cell r="I576">
            <v>5</v>
          </cell>
          <cell r="J576">
            <v>38108</v>
          </cell>
          <cell r="K576">
            <v>127</v>
          </cell>
          <cell r="L576" t="str">
            <v>Family</v>
          </cell>
          <cell r="M576">
            <v>23936</v>
          </cell>
        </row>
        <row r="577">
          <cell r="A577">
            <v>0</v>
          </cell>
          <cell r="B577" t="str">
            <v>AW PPO Active</v>
          </cell>
          <cell r="C577" t="str">
            <v>000000601</v>
          </cell>
          <cell r="D577" t="str">
            <v>GREENE ROGER</v>
          </cell>
          <cell r="E577" t="str">
            <v>122648848</v>
          </cell>
          <cell r="F577">
            <v>1</v>
          </cell>
          <cell r="G577" t="str">
            <v>PPO Union</v>
          </cell>
          <cell r="H577" t="str">
            <v>U</v>
          </cell>
          <cell r="I577">
            <v>1</v>
          </cell>
          <cell r="J577">
            <v>38108</v>
          </cell>
          <cell r="K577">
            <v>101</v>
          </cell>
          <cell r="L577" t="str">
            <v>Single</v>
          </cell>
          <cell r="M577">
            <v>23615</v>
          </cell>
        </row>
        <row r="578">
          <cell r="A578">
            <v>0</v>
          </cell>
          <cell r="B578" t="str">
            <v>AW PPO Active</v>
          </cell>
          <cell r="C578" t="str">
            <v>000000601</v>
          </cell>
          <cell r="D578" t="str">
            <v>GRUPPE GEORGE O</v>
          </cell>
          <cell r="E578" t="str">
            <v>108365847</v>
          </cell>
          <cell r="F578">
            <v>2</v>
          </cell>
          <cell r="G578" t="str">
            <v>PPO Non-Union</v>
          </cell>
          <cell r="H578" t="str">
            <v>N</v>
          </cell>
          <cell r="I578">
            <v>2</v>
          </cell>
          <cell r="J578">
            <v>38353</v>
          </cell>
          <cell r="K578">
            <v>111</v>
          </cell>
          <cell r="L578" t="str">
            <v>Ee/Sp</v>
          </cell>
          <cell r="M578">
            <v>17324</v>
          </cell>
        </row>
        <row r="579">
          <cell r="A579">
            <v>0</v>
          </cell>
          <cell r="B579" t="str">
            <v>AW PPO Active</v>
          </cell>
          <cell r="C579" t="str">
            <v>000000601</v>
          </cell>
          <cell r="D579" t="str">
            <v>HAHN JAMES A</v>
          </cell>
          <cell r="E579" t="str">
            <v>054504200</v>
          </cell>
          <cell r="F579">
            <v>2</v>
          </cell>
          <cell r="G579" t="str">
            <v>PPO Non-Union</v>
          </cell>
          <cell r="H579" t="str">
            <v>N</v>
          </cell>
          <cell r="I579">
            <v>4</v>
          </cell>
          <cell r="J579">
            <v>37622</v>
          </cell>
          <cell r="K579">
            <v>127</v>
          </cell>
          <cell r="L579" t="str">
            <v>Family</v>
          </cell>
          <cell r="M579">
            <v>20414</v>
          </cell>
        </row>
        <row r="580">
          <cell r="A580">
            <v>0</v>
          </cell>
          <cell r="B580" t="str">
            <v>AW PPO Active</v>
          </cell>
          <cell r="C580" t="str">
            <v>000000601</v>
          </cell>
          <cell r="D580" t="str">
            <v>HAMMER WARREN</v>
          </cell>
          <cell r="E580" t="str">
            <v>104407199</v>
          </cell>
          <cell r="F580">
            <v>1</v>
          </cell>
          <cell r="G580" t="str">
            <v>PPO Union</v>
          </cell>
          <cell r="H580" t="str">
            <v>U</v>
          </cell>
          <cell r="I580">
            <v>4</v>
          </cell>
          <cell r="J580">
            <v>38108</v>
          </cell>
          <cell r="K580">
            <v>127</v>
          </cell>
          <cell r="L580" t="str">
            <v>Family</v>
          </cell>
          <cell r="M580">
            <v>18209</v>
          </cell>
        </row>
        <row r="581">
          <cell r="A581">
            <v>0</v>
          </cell>
          <cell r="B581" t="str">
            <v>AW PPO Active</v>
          </cell>
          <cell r="C581" t="str">
            <v>000000601</v>
          </cell>
          <cell r="D581" t="str">
            <v>HAYES STEPHEN</v>
          </cell>
          <cell r="E581" t="str">
            <v>067583852</v>
          </cell>
          <cell r="F581">
            <v>1</v>
          </cell>
          <cell r="G581" t="str">
            <v>PPO Union</v>
          </cell>
          <cell r="H581" t="str">
            <v>U</v>
          </cell>
          <cell r="I581">
            <v>4</v>
          </cell>
          <cell r="J581">
            <v>38108</v>
          </cell>
          <cell r="K581">
            <v>127</v>
          </cell>
          <cell r="L581" t="str">
            <v>Family</v>
          </cell>
          <cell r="M581">
            <v>23189</v>
          </cell>
        </row>
        <row r="582">
          <cell r="A582">
            <v>0</v>
          </cell>
          <cell r="B582" t="str">
            <v>AW PPO Active</v>
          </cell>
          <cell r="C582" t="str">
            <v>000000601</v>
          </cell>
          <cell r="D582" t="str">
            <v>HENSHAW JAMES</v>
          </cell>
          <cell r="E582" t="str">
            <v>089680296</v>
          </cell>
          <cell r="F582">
            <v>1</v>
          </cell>
          <cell r="G582" t="str">
            <v>PPO Union</v>
          </cell>
          <cell r="H582" t="str">
            <v>U</v>
          </cell>
          <cell r="I582">
            <v>4</v>
          </cell>
          <cell r="J582">
            <v>38108</v>
          </cell>
          <cell r="K582">
            <v>127</v>
          </cell>
          <cell r="L582" t="str">
            <v>Family</v>
          </cell>
          <cell r="M582">
            <v>24743</v>
          </cell>
        </row>
        <row r="583">
          <cell r="A583">
            <v>0</v>
          </cell>
          <cell r="B583" t="str">
            <v>AW PPO Active</v>
          </cell>
          <cell r="C583" t="str">
            <v>000000601</v>
          </cell>
          <cell r="D583" t="str">
            <v>HERRING JR CHARLES</v>
          </cell>
          <cell r="E583" t="str">
            <v>090426745</v>
          </cell>
          <cell r="F583">
            <v>1</v>
          </cell>
          <cell r="G583" t="str">
            <v>PPO Union</v>
          </cell>
          <cell r="H583" t="str">
            <v>U</v>
          </cell>
          <cell r="I583">
            <v>1</v>
          </cell>
          <cell r="J583">
            <v>38108</v>
          </cell>
          <cell r="K583">
            <v>101</v>
          </cell>
          <cell r="L583" t="str">
            <v>Single</v>
          </cell>
          <cell r="M583">
            <v>17604</v>
          </cell>
        </row>
        <row r="584">
          <cell r="A584">
            <v>0</v>
          </cell>
          <cell r="B584" t="str">
            <v>AW PPO Active</v>
          </cell>
          <cell r="C584" t="str">
            <v>000000601</v>
          </cell>
          <cell r="D584" t="str">
            <v>HONGTHONG AKSORN</v>
          </cell>
          <cell r="E584" t="str">
            <v>058649826</v>
          </cell>
          <cell r="F584">
            <v>1</v>
          </cell>
          <cell r="G584" t="str">
            <v>PPO Union</v>
          </cell>
          <cell r="H584" t="str">
            <v>U</v>
          </cell>
          <cell r="I584">
            <v>3</v>
          </cell>
          <cell r="J584">
            <v>38108</v>
          </cell>
          <cell r="K584">
            <v>127</v>
          </cell>
          <cell r="L584" t="str">
            <v>Family</v>
          </cell>
          <cell r="M584">
            <v>26420</v>
          </cell>
        </row>
        <row r="585">
          <cell r="A585">
            <v>0</v>
          </cell>
          <cell r="B585" t="str">
            <v>AW PPO Active</v>
          </cell>
          <cell r="C585" t="str">
            <v>000000601</v>
          </cell>
          <cell r="D585" t="str">
            <v>HUBER THOMAS J</v>
          </cell>
          <cell r="E585" t="str">
            <v>125363137</v>
          </cell>
          <cell r="F585">
            <v>2</v>
          </cell>
          <cell r="G585" t="str">
            <v>PPO Non-Union</v>
          </cell>
          <cell r="H585" t="str">
            <v>N</v>
          </cell>
          <cell r="I585">
            <v>3</v>
          </cell>
          <cell r="J585">
            <v>37622</v>
          </cell>
          <cell r="K585">
            <v>119</v>
          </cell>
          <cell r="L585" t="str">
            <v>Ee/Ch</v>
          </cell>
          <cell r="M585">
            <v>17130</v>
          </cell>
        </row>
        <row r="586">
          <cell r="A586">
            <v>0</v>
          </cell>
          <cell r="B586" t="str">
            <v>AW PPO Active</v>
          </cell>
          <cell r="C586" t="str">
            <v>000000601</v>
          </cell>
          <cell r="D586" t="str">
            <v>INTERMOR JR JOSEPH A</v>
          </cell>
          <cell r="E586" t="str">
            <v>092487842</v>
          </cell>
          <cell r="F586">
            <v>1</v>
          </cell>
          <cell r="G586" t="str">
            <v>PPO Union</v>
          </cell>
          <cell r="H586" t="str">
            <v>U</v>
          </cell>
          <cell r="I586">
            <v>1</v>
          </cell>
          <cell r="J586">
            <v>38108</v>
          </cell>
          <cell r="K586">
            <v>101</v>
          </cell>
          <cell r="L586" t="str">
            <v>Single</v>
          </cell>
          <cell r="M586">
            <v>21164</v>
          </cell>
        </row>
        <row r="587">
          <cell r="A587">
            <v>0</v>
          </cell>
          <cell r="B587" t="str">
            <v>AW PPO Active</v>
          </cell>
          <cell r="C587" t="str">
            <v>000000601</v>
          </cell>
          <cell r="D587" t="str">
            <v>JAGGS KEVIN</v>
          </cell>
          <cell r="E587" t="str">
            <v>125646129</v>
          </cell>
          <cell r="F587">
            <v>1</v>
          </cell>
          <cell r="G587" t="str">
            <v>PPO Union</v>
          </cell>
          <cell r="H587" t="str">
            <v>U</v>
          </cell>
          <cell r="I587">
            <v>1</v>
          </cell>
          <cell r="J587">
            <v>38108</v>
          </cell>
          <cell r="K587">
            <v>101</v>
          </cell>
          <cell r="L587" t="str">
            <v>Single</v>
          </cell>
          <cell r="M587">
            <v>23612</v>
          </cell>
        </row>
        <row r="588">
          <cell r="A588">
            <v>0</v>
          </cell>
          <cell r="B588" t="str">
            <v>AW PPO Active</v>
          </cell>
          <cell r="C588" t="str">
            <v>000000601</v>
          </cell>
          <cell r="D588" t="str">
            <v>KAEMPF GREGG</v>
          </cell>
          <cell r="E588" t="str">
            <v>079403551</v>
          </cell>
          <cell r="F588">
            <v>2</v>
          </cell>
          <cell r="G588" t="str">
            <v>PPO Non-Union</v>
          </cell>
          <cell r="H588" t="str">
            <v>N</v>
          </cell>
          <cell r="I588">
            <v>4</v>
          </cell>
          <cell r="J588">
            <v>37622</v>
          </cell>
          <cell r="K588">
            <v>127</v>
          </cell>
          <cell r="L588" t="str">
            <v>Family</v>
          </cell>
          <cell r="M588">
            <v>20553</v>
          </cell>
        </row>
        <row r="589">
          <cell r="A589">
            <v>0</v>
          </cell>
          <cell r="B589" t="str">
            <v>AW PPO Active</v>
          </cell>
          <cell r="C589" t="str">
            <v>000000601</v>
          </cell>
          <cell r="D589" t="str">
            <v>KERN RICHARD</v>
          </cell>
          <cell r="E589" t="str">
            <v>124603229</v>
          </cell>
          <cell r="F589">
            <v>2</v>
          </cell>
          <cell r="G589" t="str">
            <v>PPO Non-Union</v>
          </cell>
          <cell r="H589" t="str">
            <v>N</v>
          </cell>
          <cell r="I589">
            <v>5</v>
          </cell>
          <cell r="J589">
            <v>37622</v>
          </cell>
          <cell r="K589">
            <v>127</v>
          </cell>
          <cell r="L589" t="str">
            <v>Family</v>
          </cell>
          <cell r="M589">
            <v>23831</v>
          </cell>
        </row>
        <row r="590">
          <cell r="A590">
            <v>0</v>
          </cell>
          <cell r="B590" t="str">
            <v>AW PPO Active</v>
          </cell>
          <cell r="C590" t="str">
            <v>000000601</v>
          </cell>
          <cell r="D590" t="str">
            <v>KIRCHEIM MICHAEL L</v>
          </cell>
          <cell r="E590" t="str">
            <v>133506145</v>
          </cell>
          <cell r="F590">
            <v>1</v>
          </cell>
          <cell r="G590" t="str">
            <v>PPO Union</v>
          </cell>
          <cell r="H590" t="str">
            <v>U</v>
          </cell>
          <cell r="I590">
            <v>4</v>
          </cell>
          <cell r="J590">
            <v>38108</v>
          </cell>
          <cell r="K590">
            <v>127</v>
          </cell>
          <cell r="L590" t="str">
            <v>Family</v>
          </cell>
          <cell r="M590">
            <v>20870</v>
          </cell>
        </row>
        <row r="591">
          <cell r="A591">
            <v>0</v>
          </cell>
          <cell r="B591" t="str">
            <v>AW PPO Active</v>
          </cell>
          <cell r="C591" t="str">
            <v>000000601</v>
          </cell>
          <cell r="D591" t="str">
            <v>KRULISH FRANK</v>
          </cell>
          <cell r="E591" t="str">
            <v>125489644</v>
          </cell>
          <cell r="F591">
            <v>1</v>
          </cell>
          <cell r="G591" t="str">
            <v>PPO Union</v>
          </cell>
          <cell r="H591" t="str">
            <v>U</v>
          </cell>
          <cell r="I591">
            <v>4</v>
          </cell>
          <cell r="J591">
            <v>38108</v>
          </cell>
          <cell r="K591">
            <v>127</v>
          </cell>
          <cell r="L591" t="str">
            <v>Family</v>
          </cell>
          <cell r="M591">
            <v>20400</v>
          </cell>
        </row>
        <row r="592">
          <cell r="A592">
            <v>0</v>
          </cell>
          <cell r="B592" t="str">
            <v>AW PPO Active</v>
          </cell>
          <cell r="C592" t="str">
            <v>000000601</v>
          </cell>
          <cell r="D592" t="str">
            <v>LANTZ VINCENT H</v>
          </cell>
          <cell r="E592" t="str">
            <v>067468945</v>
          </cell>
          <cell r="F592">
            <v>2</v>
          </cell>
          <cell r="G592" t="str">
            <v>PPO Non-Union</v>
          </cell>
          <cell r="H592" t="str">
            <v>N</v>
          </cell>
          <cell r="I592">
            <v>4</v>
          </cell>
          <cell r="J592">
            <v>38059</v>
          </cell>
          <cell r="K592">
            <v>127</v>
          </cell>
          <cell r="L592" t="str">
            <v>Family</v>
          </cell>
          <cell r="M592">
            <v>19461</v>
          </cell>
        </row>
        <row r="593">
          <cell r="A593">
            <v>0</v>
          </cell>
          <cell r="B593" t="str">
            <v>AW PPO Active</v>
          </cell>
          <cell r="C593" t="str">
            <v>000000601</v>
          </cell>
          <cell r="D593" t="str">
            <v>LAUDAGE KEVIN</v>
          </cell>
          <cell r="E593" t="str">
            <v>114465369</v>
          </cell>
          <cell r="F593">
            <v>1</v>
          </cell>
          <cell r="G593" t="str">
            <v>PPO Union</v>
          </cell>
          <cell r="H593" t="str">
            <v>U</v>
          </cell>
          <cell r="I593">
            <v>3</v>
          </cell>
          <cell r="J593">
            <v>38108</v>
          </cell>
          <cell r="K593">
            <v>127</v>
          </cell>
          <cell r="L593" t="str">
            <v>Family</v>
          </cell>
          <cell r="M593">
            <v>21947</v>
          </cell>
        </row>
        <row r="594">
          <cell r="A594">
            <v>0</v>
          </cell>
          <cell r="B594" t="str">
            <v>AW PPO Active</v>
          </cell>
          <cell r="C594" t="str">
            <v>000000601</v>
          </cell>
          <cell r="D594" t="str">
            <v>LESPIER ANTHONY</v>
          </cell>
          <cell r="E594" t="str">
            <v>113565259</v>
          </cell>
          <cell r="F594">
            <v>1</v>
          </cell>
          <cell r="G594" t="str">
            <v>PPO Union</v>
          </cell>
          <cell r="H594" t="str">
            <v>U</v>
          </cell>
          <cell r="I594">
            <v>4</v>
          </cell>
          <cell r="J594">
            <v>38108</v>
          </cell>
          <cell r="K594">
            <v>127</v>
          </cell>
          <cell r="L594" t="str">
            <v>Family</v>
          </cell>
          <cell r="M594">
            <v>23398</v>
          </cell>
        </row>
        <row r="595">
          <cell r="A595">
            <v>0</v>
          </cell>
          <cell r="B595" t="str">
            <v>AW PPO Active</v>
          </cell>
          <cell r="C595" t="str">
            <v>000000601</v>
          </cell>
          <cell r="D595" t="str">
            <v>LIPARI CHARLES V</v>
          </cell>
          <cell r="E595" t="str">
            <v>051380268</v>
          </cell>
          <cell r="F595">
            <v>2</v>
          </cell>
          <cell r="G595" t="str">
            <v>PPO Non-Union</v>
          </cell>
          <cell r="H595" t="str">
            <v>N</v>
          </cell>
          <cell r="I595">
            <v>1</v>
          </cell>
          <cell r="J595">
            <v>37622</v>
          </cell>
          <cell r="K595">
            <v>101</v>
          </cell>
          <cell r="L595" t="str">
            <v>Single</v>
          </cell>
          <cell r="M595">
            <v>16875</v>
          </cell>
        </row>
        <row r="596">
          <cell r="A596">
            <v>0</v>
          </cell>
          <cell r="B596" t="str">
            <v>AW PPO Active</v>
          </cell>
          <cell r="C596" t="str">
            <v>000000601</v>
          </cell>
          <cell r="D596" t="str">
            <v>LOMBARDO JOSEPH</v>
          </cell>
          <cell r="E596" t="str">
            <v>077500891</v>
          </cell>
          <cell r="F596">
            <v>1</v>
          </cell>
          <cell r="G596" t="str">
            <v>PPO Union</v>
          </cell>
          <cell r="H596" t="str">
            <v>U</v>
          </cell>
          <cell r="I596">
            <v>4</v>
          </cell>
          <cell r="J596">
            <v>38108</v>
          </cell>
          <cell r="K596">
            <v>127</v>
          </cell>
          <cell r="L596" t="str">
            <v>Family</v>
          </cell>
          <cell r="M596">
            <v>20368</v>
          </cell>
        </row>
        <row r="597">
          <cell r="A597">
            <v>0</v>
          </cell>
          <cell r="B597" t="str">
            <v>AW PPO Active</v>
          </cell>
          <cell r="C597" t="str">
            <v>000000601</v>
          </cell>
          <cell r="D597" t="str">
            <v>LOSCHIAVO JOHN</v>
          </cell>
          <cell r="E597" t="str">
            <v>105561723</v>
          </cell>
          <cell r="F597">
            <v>1</v>
          </cell>
          <cell r="G597" t="str">
            <v>PPO Union</v>
          </cell>
          <cell r="H597" t="str">
            <v>U</v>
          </cell>
          <cell r="I597">
            <v>4</v>
          </cell>
          <cell r="J597">
            <v>38108</v>
          </cell>
          <cell r="K597">
            <v>127</v>
          </cell>
          <cell r="L597" t="str">
            <v>Family</v>
          </cell>
          <cell r="M597">
            <v>23109</v>
          </cell>
        </row>
        <row r="598">
          <cell r="A598">
            <v>0</v>
          </cell>
          <cell r="B598" t="str">
            <v>AW PPO Active</v>
          </cell>
          <cell r="C598" t="str">
            <v>000000601</v>
          </cell>
          <cell r="D598" t="str">
            <v>MARR THOMAS</v>
          </cell>
          <cell r="E598" t="str">
            <v>106429118</v>
          </cell>
          <cell r="F598">
            <v>1</v>
          </cell>
          <cell r="G598" t="str">
            <v>PPO Union</v>
          </cell>
          <cell r="H598" t="str">
            <v>U</v>
          </cell>
          <cell r="I598">
            <v>3</v>
          </cell>
          <cell r="J598">
            <v>38108</v>
          </cell>
          <cell r="K598">
            <v>127</v>
          </cell>
          <cell r="L598" t="str">
            <v>Family</v>
          </cell>
          <cell r="M598">
            <v>18123</v>
          </cell>
        </row>
        <row r="599">
          <cell r="A599">
            <v>0</v>
          </cell>
          <cell r="B599" t="str">
            <v>AW PPO Active</v>
          </cell>
          <cell r="C599" t="str">
            <v>000000601</v>
          </cell>
          <cell r="D599" t="str">
            <v>MASTROPIERI KATHERINE</v>
          </cell>
          <cell r="E599" t="str">
            <v>082681399</v>
          </cell>
          <cell r="F599">
            <v>1</v>
          </cell>
          <cell r="G599" t="str">
            <v>PPO Union</v>
          </cell>
          <cell r="H599" t="str">
            <v>U</v>
          </cell>
          <cell r="I599">
            <v>4</v>
          </cell>
          <cell r="J599">
            <v>38108</v>
          </cell>
          <cell r="K599">
            <v>127</v>
          </cell>
          <cell r="L599" t="str">
            <v>Family</v>
          </cell>
          <cell r="M599">
            <v>24523</v>
          </cell>
        </row>
        <row r="600">
          <cell r="A600">
            <v>0</v>
          </cell>
          <cell r="B600" t="str">
            <v>AW PPO Active</v>
          </cell>
          <cell r="C600" t="str">
            <v>000000601</v>
          </cell>
          <cell r="D600" t="str">
            <v>MC GLYNN MARY ANN</v>
          </cell>
          <cell r="E600" t="str">
            <v>121440011</v>
          </cell>
          <cell r="F600">
            <v>1</v>
          </cell>
          <cell r="G600" t="str">
            <v>PPO Union</v>
          </cell>
          <cell r="H600" t="str">
            <v>U</v>
          </cell>
          <cell r="I600">
            <v>3</v>
          </cell>
          <cell r="J600">
            <v>38108</v>
          </cell>
          <cell r="K600">
            <v>127</v>
          </cell>
          <cell r="L600" t="str">
            <v>Family</v>
          </cell>
          <cell r="M600">
            <v>19563</v>
          </cell>
        </row>
        <row r="601">
          <cell r="A601">
            <v>0</v>
          </cell>
          <cell r="B601" t="str">
            <v>AW PPO Active</v>
          </cell>
          <cell r="C601" t="str">
            <v>000000601</v>
          </cell>
          <cell r="D601" t="str">
            <v>MCTIGUE TIMOTHY J</v>
          </cell>
          <cell r="E601" t="str">
            <v>068561827</v>
          </cell>
          <cell r="F601">
            <v>1</v>
          </cell>
          <cell r="G601" t="str">
            <v>PPO Union</v>
          </cell>
          <cell r="H601" t="str">
            <v>U</v>
          </cell>
          <cell r="I601">
            <v>1</v>
          </cell>
          <cell r="J601">
            <v>38108</v>
          </cell>
          <cell r="K601">
            <v>101</v>
          </cell>
          <cell r="L601" t="str">
            <v>Single</v>
          </cell>
          <cell r="M601">
            <v>22285</v>
          </cell>
        </row>
        <row r="602">
          <cell r="A602">
            <v>0</v>
          </cell>
          <cell r="B602" t="str">
            <v>AW PPO Active</v>
          </cell>
          <cell r="C602" t="str">
            <v>000000601</v>
          </cell>
          <cell r="D602" t="str">
            <v>MICHIELINI RAYMOND</v>
          </cell>
          <cell r="E602" t="str">
            <v>056360042</v>
          </cell>
          <cell r="F602">
            <v>1</v>
          </cell>
          <cell r="G602" t="str">
            <v>PPO Union</v>
          </cell>
          <cell r="H602" t="str">
            <v>U</v>
          </cell>
          <cell r="I602">
            <v>2</v>
          </cell>
          <cell r="J602">
            <v>38108</v>
          </cell>
          <cell r="K602">
            <v>111</v>
          </cell>
          <cell r="L602" t="str">
            <v>Ee/Sp</v>
          </cell>
          <cell r="M602">
            <v>16289</v>
          </cell>
        </row>
        <row r="603">
          <cell r="A603">
            <v>0</v>
          </cell>
          <cell r="B603" t="str">
            <v>AW PPO Active</v>
          </cell>
          <cell r="C603" t="str">
            <v>000000601</v>
          </cell>
          <cell r="D603" t="str">
            <v>NEIDECKER ROBERT</v>
          </cell>
          <cell r="E603" t="str">
            <v>072643248</v>
          </cell>
          <cell r="F603">
            <v>1</v>
          </cell>
          <cell r="G603" t="str">
            <v>PPO Union</v>
          </cell>
          <cell r="H603" t="str">
            <v>U</v>
          </cell>
          <cell r="I603">
            <v>6</v>
          </cell>
          <cell r="J603">
            <v>38108</v>
          </cell>
          <cell r="K603">
            <v>127</v>
          </cell>
          <cell r="L603" t="str">
            <v>Family</v>
          </cell>
          <cell r="M603">
            <v>23594</v>
          </cell>
        </row>
        <row r="604">
          <cell r="A604">
            <v>0</v>
          </cell>
          <cell r="B604" t="str">
            <v>AW PPO Active</v>
          </cell>
          <cell r="C604" t="str">
            <v>000000601</v>
          </cell>
          <cell r="D604" t="str">
            <v>NOFI MICHAEL</v>
          </cell>
          <cell r="E604" t="str">
            <v>091500622</v>
          </cell>
          <cell r="F604">
            <v>2</v>
          </cell>
          <cell r="G604" t="str">
            <v>PPO Non-Union</v>
          </cell>
          <cell r="H604" t="str">
            <v>N</v>
          </cell>
          <cell r="I604">
            <v>4</v>
          </cell>
          <cell r="J604">
            <v>37622</v>
          </cell>
          <cell r="K604">
            <v>119</v>
          </cell>
          <cell r="L604" t="str">
            <v>Ee/Ch</v>
          </cell>
          <cell r="M604">
            <v>22931</v>
          </cell>
        </row>
        <row r="605">
          <cell r="A605">
            <v>0</v>
          </cell>
          <cell r="B605" t="str">
            <v>AW PPO Active</v>
          </cell>
          <cell r="C605" t="str">
            <v>000000601</v>
          </cell>
          <cell r="D605" t="str">
            <v>OKUNEWITCH RALPH</v>
          </cell>
          <cell r="E605" t="str">
            <v>118506057</v>
          </cell>
          <cell r="F605">
            <v>1</v>
          </cell>
          <cell r="G605" t="str">
            <v>PPO Union</v>
          </cell>
          <cell r="H605" t="str">
            <v>U</v>
          </cell>
          <cell r="I605">
            <v>2</v>
          </cell>
          <cell r="J605">
            <v>38129</v>
          </cell>
          <cell r="K605">
            <v>111</v>
          </cell>
          <cell r="L605" t="str">
            <v>Ee/Sp</v>
          </cell>
          <cell r="M605">
            <v>21041</v>
          </cell>
        </row>
        <row r="606">
          <cell r="A606">
            <v>0</v>
          </cell>
          <cell r="B606" t="str">
            <v>AW PPO Active</v>
          </cell>
          <cell r="C606" t="str">
            <v>000000601</v>
          </cell>
          <cell r="D606" t="str">
            <v>PAGE THOMAS J</v>
          </cell>
          <cell r="E606" t="str">
            <v>072424364</v>
          </cell>
          <cell r="F606">
            <v>1</v>
          </cell>
          <cell r="G606" t="str">
            <v>PPO Union</v>
          </cell>
          <cell r="H606" t="str">
            <v>U</v>
          </cell>
          <cell r="I606">
            <v>6</v>
          </cell>
          <cell r="J606">
            <v>38108</v>
          </cell>
          <cell r="K606">
            <v>127</v>
          </cell>
          <cell r="L606" t="str">
            <v>Family</v>
          </cell>
          <cell r="M606">
            <v>19159</v>
          </cell>
        </row>
        <row r="607">
          <cell r="A607">
            <v>0</v>
          </cell>
          <cell r="B607" t="str">
            <v>AW PPO Active</v>
          </cell>
          <cell r="C607" t="str">
            <v>000000601</v>
          </cell>
          <cell r="D607" t="str">
            <v>PECORA MICHAEL J</v>
          </cell>
          <cell r="E607" t="str">
            <v>068445614</v>
          </cell>
          <cell r="F607">
            <v>1</v>
          </cell>
          <cell r="G607" t="str">
            <v>PPO Union</v>
          </cell>
          <cell r="H607" t="str">
            <v>U</v>
          </cell>
          <cell r="I607">
            <v>5</v>
          </cell>
          <cell r="J607">
            <v>38108</v>
          </cell>
          <cell r="K607">
            <v>127</v>
          </cell>
          <cell r="L607" t="str">
            <v>Family</v>
          </cell>
          <cell r="M607">
            <v>19828</v>
          </cell>
        </row>
        <row r="608">
          <cell r="A608">
            <v>0</v>
          </cell>
          <cell r="B608" t="str">
            <v>AW PPO Active</v>
          </cell>
          <cell r="C608" t="str">
            <v>000000601</v>
          </cell>
          <cell r="D608" t="str">
            <v>PEDONE KELLY A</v>
          </cell>
          <cell r="E608" t="str">
            <v>077662508</v>
          </cell>
          <cell r="F608">
            <v>2</v>
          </cell>
          <cell r="G608" t="str">
            <v>PPO Non-Union</v>
          </cell>
          <cell r="H608" t="str">
            <v>N</v>
          </cell>
          <cell r="I608">
            <v>2</v>
          </cell>
          <cell r="J608">
            <v>37622</v>
          </cell>
          <cell r="K608">
            <v>119</v>
          </cell>
          <cell r="L608" t="str">
            <v>Ee/Ch</v>
          </cell>
          <cell r="M608">
            <v>24435</v>
          </cell>
        </row>
        <row r="609">
          <cell r="A609">
            <v>0</v>
          </cell>
          <cell r="B609" t="str">
            <v>AW PPO Active</v>
          </cell>
          <cell r="C609" t="str">
            <v>000000601</v>
          </cell>
          <cell r="D609" t="str">
            <v>PERGOLA MICHAEL</v>
          </cell>
          <cell r="E609" t="str">
            <v>264878731</v>
          </cell>
          <cell r="F609">
            <v>1</v>
          </cell>
          <cell r="G609" t="str">
            <v>PPO Union</v>
          </cell>
          <cell r="H609" t="str">
            <v>U</v>
          </cell>
          <cell r="I609">
            <v>4</v>
          </cell>
          <cell r="J609">
            <v>38108</v>
          </cell>
          <cell r="K609">
            <v>127</v>
          </cell>
          <cell r="L609" t="str">
            <v>Family</v>
          </cell>
          <cell r="M609">
            <v>24461</v>
          </cell>
        </row>
        <row r="610">
          <cell r="A610">
            <v>0</v>
          </cell>
          <cell r="B610" t="str">
            <v>AW PPO Active</v>
          </cell>
          <cell r="C610" t="str">
            <v>000000601</v>
          </cell>
          <cell r="D610" t="str">
            <v>PHILIPPOU GEORGE</v>
          </cell>
          <cell r="E610" t="str">
            <v>100525010</v>
          </cell>
          <cell r="F610">
            <v>1</v>
          </cell>
          <cell r="G610" t="str">
            <v>PPO Union</v>
          </cell>
          <cell r="H610" t="str">
            <v>U</v>
          </cell>
          <cell r="I610">
            <v>4</v>
          </cell>
          <cell r="J610">
            <v>38231</v>
          </cell>
          <cell r="K610">
            <v>127</v>
          </cell>
          <cell r="L610" t="str">
            <v>Family</v>
          </cell>
          <cell r="M610">
            <v>21546</v>
          </cell>
        </row>
        <row r="611">
          <cell r="A611">
            <v>0</v>
          </cell>
          <cell r="B611" t="str">
            <v>AW PPO Active</v>
          </cell>
          <cell r="C611" t="str">
            <v>000000601</v>
          </cell>
          <cell r="D611" t="str">
            <v>POPELASKI WILLIAM A</v>
          </cell>
          <cell r="E611" t="str">
            <v>090588620</v>
          </cell>
          <cell r="F611">
            <v>2</v>
          </cell>
          <cell r="G611" t="str">
            <v>PPO Non-Union</v>
          </cell>
          <cell r="H611" t="str">
            <v>N</v>
          </cell>
          <cell r="I611">
            <v>4</v>
          </cell>
          <cell r="J611">
            <v>38210</v>
          </cell>
          <cell r="K611">
            <v>119</v>
          </cell>
          <cell r="L611" t="str">
            <v>Ee/Ch</v>
          </cell>
          <cell r="M611">
            <v>22729</v>
          </cell>
        </row>
        <row r="612">
          <cell r="A612">
            <v>0</v>
          </cell>
          <cell r="B612" t="str">
            <v>AW PPO Active</v>
          </cell>
          <cell r="C612" t="str">
            <v>000000601</v>
          </cell>
          <cell r="D612" t="str">
            <v>RAIMONDI JOSEPH M</v>
          </cell>
          <cell r="E612" t="str">
            <v>059601058</v>
          </cell>
          <cell r="F612">
            <v>1</v>
          </cell>
          <cell r="G612" t="str">
            <v>PPO Union</v>
          </cell>
          <cell r="H612" t="str">
            <v>U</v>
          </cell>
          <cell r="I612">
            <v>5</v>
          </cell>
          <cell r="J612">
            <v>38108</v>
          </cell>
          <cell r="K612">
            <v>127</v>
          </cell>
          <cell r="L612" t="str">
            <v>Family</v>
          </cell>
          <cell r="M612">
            <v>25191</v>
          </cell>
        </row>
        <row r="613">
          <cell r="A613">
            <v>0</v>
          </cell>
          <cell r="B613" t="str">
            <v>AW PPO Active</v>
          </cell>
          <cell r="C613" t="str">
            <v>000000601</v>
          </cell>
          <cell r="D613" t="str">
            <v>REICHERTER DOUGLAS</v>
          </cell>
          <cell r="E613" t="str">
            <v>104408431</v>
          </cell>
          <cell r="F613">
            <v>1</v>
          </cell>
          <cell r="G613" t="str">
            <v>PPO Union</v>
          </cell>
          <cell r="H613" t="str">
            <v>U</v>
          </cell>
          <cell r="I613">
            <v>2</v>
          </cell>
          <cell r="J613">
            <v>38108</v>
          </cell>
          <cell r="K613">
            <v>111</v>
          </cell>
          <cell r="L613" t="str">
            <v>Ee/Sp</v>
          </cell>
          <cell r="M613">
            <v>18911</v>
          </cell>
        </row>
        <row r="614">
          <cell r="A614">
            <v>0</v>
          </cell>
          <cell r="B614" t="str">
            <v>AW PPO Active</v>
          </cell>
          <cell r="C614" t="str">
            <v>000000601</v>
          </cell>
          <cell r="D614" t="str">
            <v>RODRIGUEZ REYES</v>
          </cell>
          <cell r="E614" t="str">
            <v>582550620</v>
          </cell>
          <cell r="F614">
            <v>1</v>
          </cell>
          <cell r="G614" t="str">
            <v>PPO Union</v>
          </cell>
          <cell r="H614" t="str">
            <v>U</v>
          </cell>
          <cell r="I614">
            <v>2</v>
          </cell>
          <cell r="J614">
            <v>38108</v>
          </cell>
          <cell r="K614">
            <v>119</v>
          </cell>
          <cell r="L614" t="str">
            <v>Ee/Ch</v>
          </cell>
          <cell r="M614">
            <v>23305</v>
          </cell>
        </row>
        <row r="615">
          <cell r="A615">
            <v>0</v>
          </cell>
          <cell r="B615" t="str">
            <v>AW PPO Active</v>
          </cell>
          <cell r="C615" t="str">
            <v>000000601</v>
          </cell>
          <cell r="D615" t="str">
            <v>ROMAINE JOSEPH G</v>
          </cell>
          <cell r="E615" t="str">
            <v>112606471</v>
          </cell>
          <cell r="F615">
            <v>1</v>
          </cell>
          <cell r="G615" t="str">
            <v>PPO Union</v>
          </cell>
          <cell r="H615" t="str">
            <v>U</v>
          </cell>
          <cell r="I615">
            <v>3</v>
          </cell>
          <cell r="J615">
            <v>38108</v>
          </cell>
          <cell r="K615">
            <v>127</v>
          </cell>
          <cell r="L615" t="str">
            <v>Family</v>
          </cell>
          <cell r="M615">
            <v>24843</v>
          </cell>
        </row>
        <row r="616">
          <cell r="A616">
            <v>0</v>
          </cell>
          <cell r="B616" t="str">
            <v>AW PPO Active</v>
          </cell>
          <cell r="C616" t="str">
            <v>000000601</v>
          </cell>
          <cell r="D616" t="str">
            <v>ROSSI MICHELLE E</v>
          </cell>
          <cell r="E616" t="str">
            <v>092685786</v>
          </cell>
          <cell r="F616">
            <v>2</v>
          </cell>
          <cell r="G616" t="str">
            <v>PPO Non-Union</v>
          </cell>
          <cell r="H616" t="str">
            <v>N</v>
          </cell>
          <cell r="I616">
            <v>4</v>
          </cell>
          <cell r="J616">
            <v>37622</v>
          </cell>
          <cell r="K616">
            <v>127</v>
          </cell>
          <cell r="L616" t="str">
            <v>Family</v>
          </cell>
          <cell r="M616">
            <v>24958</v>
          </cell>
        </row>
        <row r="617">
          <cell r="A617">
            <v>0</v>
          </cell>
          <cell r="B617" t="str">
            <v>AW PPO Active</v>
          </cell>
          <cell r="C617" t="str">
            <v>000000601</v>
          </cell>
          <cell r="D617" t="str">
            <v>SACHS GREGORY T</v>
          </cell>
          <cell r="E617" t="str">
            <v>052664253</v>
          </cell>
          <cell r="F617">
            <v>2</v>
          </cell>
          <cell r="G617" t="str">
            <v>PPO Non-Union</v>
          </cell>
          <cell r="H617" t="str">
            <v>N</v>
          </cell>
          <cell r="I617">
            <v>1</v>
          </cell>
          <cell r="J617">
            <v>37895</v>
          </cell>
          <cell r="K617">
            <v>101</v>
          </cell>
          <cell r="L617" t="str">
            <v>Single</v>
          </cell>
          <cell r="M617">
            <v>29437</v>
          </cell>
        </row>
        <row r="618">
          <cell r="A618">
            <v>0</v>
          </cell>
          <cell r="B618" t="str">
            <v>AW PPO Active</v>
          </cell>
          <cell r="C618" t="str">
            <v>000000601</v>
          </cell>
          <cell r="D618" t="str">
            <v>SAFREY JOHN</v>
          </cell>
          <cell r="E618" t="str">
            <v>068380963</v>
          </cell>
          <cell r="F618">
            <v>2</v>
          </cell>
          <cell r="G618" t="str">
            <v>PPO Non-Union</v>
          </cell>
          <cell r="H618" t="str">
            <v>N</v>
          </cell>
          <cell r="I618">
            <v>1</v>
          </cell>
          <cell r="J618">
            <v>37622</v>
          </cell>
          <cell r="K618">
            <v>101</v>
          </cell>
          <cell r="L618" t="str">
            <v>Single</v>
          </cell>
          <cell r="M618">
            <v>17127</v>
          </cell>
        </row>
        <row r="619">
          <cell r="A619">
            <v>0</v>
          </cell>
          <cell r="B619" t="str">
            <v>AW PPO Active</v>
          </cell>
          <cell r="C619" t="str">
            <v>000000601</v>
          </cell>
          <cell r="D619" t="str">
            <v>SHAKESPEARE CHARLES</v>
          </cell>
          <cell r="E619" t="str">
            <v>077528978</v>
          </cell>
          <cell r="F619">
            <v>1</v>
          </cell>
          <cell r="G619" t="str">
            <v>PPO Union</v>
          </cell>
          <cell r="H619" t="str">
            <v>U</v>
          </cell>
          <cell r="I619">
            <v>6</v>
          </cell>
          <cell r="J619">
            <v>38108</v>
          </cell>
          <cell r="K619">
            <v>127</v>
          </cell>
          <cell r="L619" t="str">
            <v>Family</v>
          </cell>
          <cell r="M619">
            <v>23909</v>
          </cell>
        </row>
        <row r="620">
          <cell r="A620">
            <v>0</v>
          </cell>
          <cell r="B620" t="str">
            <v>AW PPO Active</v>
          </cell>
          <cell r="C620" t="str">
            <v>000000601</v>
          </cell>
          <cell r="D620" t="str">
            <v>SIMMONS ANN E</v>
          </cell>
          <cell r="E620" t="str">
            <v>053542020</v>
          </cell>
          <cell r="F620">
            <v>2</v>
          </cell>
          <cell r="G620" t="str">
            <v>PPO Non-Union</v>
          </cell>
          <cell r="H620" t="str">
            <v>N</v>
          </cell>
          <cell r="I620">
            <v>3</v>
          </cell>
          <cell r="J620">
            <v>37622</v>
          </cell>
          <cell r="K620">
            <v>127</v>
          </cell>
          <cell r="L620" t="str">
            <v>Family</v>
          </cell>
          <cell r="M620">
            <v>21118</v>
          </cell>
        </row>
        <row r="621">
          <cell r="A621">
            <v>0</v>
          </cell>
          <cell r="B621" t="str">
            <v>AW PPO Active</v>
          </cell>
          <cell r="C621" t="str">
            <v>000000601</v>
          </cell>
          <cell r="D621" t="str">
            <v>SIMPSON ROSE</v>
          </cell>
          <cell r="E621" t="str">
            <v>062683873</v>
          </cell>
          <cell r="F621">
            <v>2</v>
          </cell>
          <cell r="G621" t="str">
            <v>PPO Non-Union</v>
          </cell>
          <cell r="H621" t="str">
            <v>N</v>
          </cell>
          <cell r="I621">
            <v>4</v>
          </cell>
          <cell r="J621">
            <v>37622</v>
          </cell>
          <cell r="K621">
            <v>127</v>
          </cell>
          <cell r="L621" t="str">
            <v>Family</v>
          </cell>
          <cell r="M621">
            <v>24381</v>
          </cell>
        </row>
        <row r="622">
          <cell r="A622">
            <v>0</v>
          </cell>
          <cell r="B622" t="str">
            <v>AW PPO Active</v>
          </cell>
          <cell r="C622" t="str">
            <v>000000601</v>
          </cell>
          <cell r="D622" t="str">
            <v>SINKO LOUIS</v>
          </cell>
          <cell r="E622" t="str">
            <v>416068954</v>
          </cell>
          <cell r="F622">
            <v>1</v>
          </cell>
          <cell r="G622" t="str">
            <v>PPO Union</v>
          </cell>
          <cell r="H622" t="str">
            <v>U</v>
          </cell>
          <cell r="I622">
            <v>4</v>
          </cell>
          <cell r="J622">
            <v>38108</v>
          </cell>
          <cell r="K622">
            <v>127</v>
          </cell>
          <cell r="L622" t="str">
            <v>Family</v>
          </cell>
          <cell r="M622">
            <v>22744</v>
          </cell>
        </row>
        <row r="623">
          <cell r="A623">
            <v>0</v>
          </cell>
          <cell r="B623" t="str">
            <v>AW PPO Active</v>
          </cell>
          <cell r="C623" t="str">
            <v>000000601</v>
          </cell>
          <cell r="D623" t="str">
            <v>SMITH BRIAN</v>
          </cell>
          <cell r="E623" t="str">
            <v>115523132</v>
          </cell>
          <cell r="F623">
            <v>1</v>
          </cell>
          <cell r="G623" t="str">
            <v>PPO Union</v>
          </cell>
          <cell r="H623" t="str">
            <v>U</v>
          </cell>
          <cell r="I623">
            <v>1</v>
          </cell>
          <cell r="J623">
            <v>38108</v>
          </cell>
          <cell r="K623">
            <v>101</v>
          </cell>
          <cell r="L623" t="str">
            <v>Single</v>
          </cell>
          <cell r="M623">
            <v>21825</v>
          </cell>
        </row>
        <row r="624">
          <cell r="A624">
            <v>0</v>
          </cell>
          <cell r="B624" t="str">
            <v>AW PPO Active</v>
          </cell>
          <cell r="C624" t="str">
            <v>000000601</v>
          </cell>
          <cell r="D624" t="str">
            <v>SPAGNOLA MICHAEL J</v>
          </cell>
          <cell r="E624" t="str">
            <v>108426667</v>
          </cell>
          <cell r="F624">
            <v>1</v>
          </cell>
          <cell r="G624" t="str">
            <v>PPO Union</v>
          </cell>
          <cell r="H624" t="str">
            <v>U</v>
          </cell>
          <cell r="I624">
            <v>2</v>
          </cell>
          <cell r="J624">
            <v>38108</v>
          </cell>
          <cell r="K624">
            <v>111</v>
          </cell>
          <cell r="L624" t="str">
            <v>Ee/Sp</v>
          </cell>
          <cell r="M624">
            <v>18148</v>
          </cell>
        </row>
        <row r="625">
          <cell r="A625">
            <v>0</v>
          </cell>
          <cell r="B625" t="str">
            <v>AW PPO Active</v>
          </cell>
          <cell r="C625" t="str">
            <v>000000601</v>
          </cell>
          <cell r="D625" t="str">
            <v>SPERANZA JOHN J</v>
          </cell>
          <cell r="E625" t="str">
            <v>132363129</v>
          </cell>
          <cell r="F625">
            <v>2</v>
          </cell>
          <cell r="G625" t="str">
            <v>PPO Non-Union</v>
          </cell>
          <cell r="H625" t="str">
            <v>N</v>
          </cell>
          <cell r="I625">
            <v>1</v>
          </cell>
          <cell r="J625">
            <v>37622</v>
          </cell>
          <cell r="K625">
            <v>101</v>
          </cell>
          <cell r="L625" t="str">
            <v>Single</v>
          </cell>
          <cell r="M625">
            <v>16794</v>
          </cell>
        </row>
        <row r="626">
          <cell r="A626">
            <v>0</v>
          </cell>
          <cell r="B626" t="str">
            <v>AW PPO Active</v>
          </cell>
          <cell r="C626" t="str">
            <v>000000601</v>
          </cell>
          <cell r="D626" t="str">
            <v>SPINA PAUL C</v>
          </cell>
          <cell r="E626" t="str">
            <v>088468401</v>
          </cell>
          <cell r="F626">
            <v>1</v>
          </cell>
          <cell r="G626" t="str">
            <v>PPO Union</v>
          </cell>
          <cell r="H626" t="str">
            <v>U</v>
          </cell>
          <cell r="I626">
            <v>2</v>
          </cell>
          <cell r="J626">
            <v>38108</v>
          </cell>
          <cell r="K626">
            <v>111</v>
          </cell>
          <cell r="L626" t="str">
            <v>Ee/Sp</v>
          </cell>
          <cell r="M626">
            <v>19633</v>
          </cell>
        </row>
        <row r="627">
          <cell r="A627">
            <v>0</v>
          </cell>
          <cell r="B627" t="str">
            <v>AW PPO Active</v>
          </cell>
          <cell r="C627" t="str">
            <v>000000601</v>
          </cell>
          <cell r="D627" t="str">
            <v>STARK THOMAS H</v>
          </cell>
          <cell r="E627" t="str">
            <v>053480727</v>
          </cell>
          <cell r="F627">
            <v>1</v>
          </cell>
          <cell r="G627" t="str">
            <v>PPO Union</v>
          </cell>
          <cell r="H627" t="str">
            <v>U</v>
          </cell>
          <cell r="I627">
            <v>4</v>
          </cell>
          <cell r="J627">
            <v>38108</v>
          </cell>
          <cell r="K627">
            <v>127</v>
          </cell>
          <cell r="L627" t="str">
            <v>Family</v>
          </cell>
          <cell r="M627">
            <v>24729</v>
          </cell>
        </row>
        <row r="628">
          <cell r="A628">
            <v>0</v>
          </cell>
          <cell r="B628" t="str">
            <v>AW PPO Active</v>
          </cell>
          <cell r="C628" t="str">
            <v>000000601</v>
          </cell>
          <cell r="D628" t="str">
            <v>STIGLIANO NICHOLAS</v>
          </cell>
          <cell r="E628" t="str">
            <v>122462991</v>
          </cell>
          <cell r="F628">
            <v>2</v>
          </cell>
          <cell r="G628" t="str">
            <v>PPO Non-Union</v>
          </cell>
          <cell r="H628" t="str">
            <v>N</v>
          </cell>
          <cell r="I628">
            <v>3</v>
          </cell>
          <cell r="J628">
            <v>38108</v>
          </cell>
          <cell r="K628">
            <v>127</v>
          </cell>
          <cell r="L628" t="str">
            <v>Family</v>
          </cell>
          <cell r="M628">
            <v>20351</v>
          </cell>
        </row>
        <row r="629">
          <cell r="A629">
            <v>0</v>
          </cell>
          <cell r="B629" t="str">
            <v>AW PPO Active</v>
          </cell>
          <cell r="C629" t="str">
            <v>000000601</v>
          </cell>
          <cell r="D629" t="str">
            <v>SZATNY CHRISTOPHE J</v>
          </cell>
          <cell r="E629" t="str">
            <v>176560618</v>
          </cell>
          <cell r="F629">
            <v>1</v>
          </cell>
          <cell r="G629" t="str">
            <v>PPO Union</v>
          </cell>
          <cell r="H629" t="str">
            <v>U</v>
          </cell>
          <cell r="I629">
            <v>2</v>
          </cell>
          <cell r="J629">
            <v>38108</v>
          </cell>
          <cell r="K629">
            <v>119</v>
          </cell>
          <cell r="L629" t="str">
            <v>Ee/Ch</v>
          </cell>
          <cell r="M629">
            <v>22447</v>
          </cell>
        </row>
        <row r="630">
          <cell r="A630">
            <v>0</v>
          </cell>
          <cell r="B630" t="str">
            <v>AW PPO Active</v>
          </cell>
          <cell r="C630" t="str">
            <v>000000601</v>
          </cell>
          <cell r="D630" t="str">
            <v>VERITY STEPHEN</v>
          </cell>
          <cell r="E630" t="str">
            <v>105609835</v>
          </cell>
          <cell r="F630">
            <v>1</v>
          </cell>
          <cell r="G630" t="str">
            <v>PPO Union</v>
          </cell>
          <cell r="H630" t="str">
            <v>U</v>
          </cell>
          <cell r="I630">
            <v>5</v>
          </cell>
          <cell r="J630">
            <v>38108</v>
          </cell>
          <cell r="K630">
            <v>127</v>
          </cell>
          <cell r="L630" t="str">
            <v>Family</v>
          </cell>
          <cell r="M630">
            <v>22570</v>
          </cell>
        </row>
        <row r="631">
          <cell r="A631">
            <v>0</v>
          </cell>
          <cell r="B631" t="str">
            <v>AW PPO Active</v>
          </cell>
          <cell r="C631" t="str">
            <v>000000601</v>
          </cell>
          <cell r="D631" t="str">
            <v>WARD SEAN</v>
          </cell>
          <cell r="E631" t="str">
            <v>127484316</v>
          </cell>
          <cell r="F631">
            <v>1</v>
          </cell>
          <cell r="G631" t="str">
            <v>PPO Union</v>
          </cell>
          <cell r="H631" t="str">
            <v>U</v>
          </cell>
          <cell r="I631">
            <v>2</v>
          </cell>
          <cell r="J631">
            <v>38108</v>
          </cell>
          <cell r="K631">
            <v>111</v>
          </cell>
          <cell r="L631" t="str">
            <v>Ee/Sp</v>
          </cell>
          <cell r="M631">
            <v>25231</v>
          </cell>
        </row>
        <row r="632">
          <cell r="A632">
            <v>0</v>
          </cell>
          <cell r="B632" t="str">
            <v>AW PPO Active</v>
          </cell>
          <cell r="C632" t="str">
            <v>000000601</v>
          </cell>
          <cell r="D632" t="str">
            <v>WASNIEWSKI JANIS M</v>
          </cell>
          <cell r="E632" t="str">
            <v>114466758</v>
          </cell>
          <cell r="F632">
            <v>1</v>
          </cell>
          <cell r="G632" t="str">
            <v>PPO Union</v>
          </cell>
          <cell r="H632" t="str">
            <v>U</v>
          </cell>
          <cell r="I632">
            <v>4</v>
          </cell>
          <cell r="J632">
            <v>38108</v>
          </cell>
          <cell r="K632">
            <v>127</v>
          </cell>
          <cell r="L632" t="str">
            <v>Family</v>
          </cell>
          <cell r="M632">
            <v>19719</v>
          </cell>
        </row>
        <row r="633">
          <cell r="A633">
            <v>0</v>
          </cell>
          <cell r="B633" t="str">
            <v>AW PPO Active</v>
          </cell>
          <cell r="C633" t="str">
            <v>000000601</v>
          </cell>
          <cell r="D633" t="str">
            <v>WILLIAMS AUGUSTUS</v>
          </cell>
          <cell r="E633" t="str">
            <v>125429486</v>
          </cell>
          <cell r="F633">
            <v>1</v>
          </cell>
          <cell r="G633" t="str">
            <v>PPO Union</v>
          </cell>
          <cell r="H633" t="str">
            <v>U</v>
          </cell>
          <cell r="I633">
            <v>3</v>
          </cell>
          <cell r="J633">
            <v>38108</v>
          </cell>
          <cell r="K633">
            <v>127</v>
          </cell>
          <cell r="L633" t="str">
            <v>Family</v>
          </cell>
          <cell r="M633">
            <v>18936</v>
          </cell>
        </row>
        <row r="634">
          <cell r="A634">
            <v>0</v>
          </cell>
          <cell r="B634" t="str">
            <v>AW PPO Active</v>
          </cell>
          <cell r="C634" t="str">
            <v>000000601</v>
          </cell>
          <cell r="D634" t="str">
            <v>WILMER FREDERICK</v>
          </cell>
          <cell r="E634" t="str">
            <v>100329937</v>
          </cell>
          <cell r="F634">
            <v>1</v>
          </cell>
          <cell r="G634" t="str">
            <v>PPO Union</v>
          </cell>
          <cell r="H634" t="str">
            <v>U</v>
          </cell>
          <cell r="I634">
            <v>2</v>
          </cell>
          <cell r="J634">
            <v>38108</v>
          </cell>
          <cell r="K634">
            <v>111</v>
          </cell>
          <cell r="L634" t="str">
            <v>Ee/Sp</v>
          </cell>
          <cell r="M634">
            <v>14758</v>
          </cell>
        </row>
        <row r="635">
          <cell r="A635">
            <v>0</v>
          </cell>
          <cell r="B635" t="str">
            <v>AW PPO Active</v>
          </cell>
          <cell r="C635" t="str">
            <v>000000601</v>
          </cell>
          <cell r="D635" t="str">
            <v>WOOSTER JOAN</v>
          </cell>
          <cell r="E635" t="str">
            <v>078580739</v>
          </cell>
          <cell r="F635">
            <v>1</v>
          </cell>
          <cell r="G635" t="str">
            <v>PPO Union</v>
          </cell>
          <cell r="H635" t="str">
            <v>U</v>
          </cell>
          <cell r="I635">
            <v>3</v>
          </cell>
          <cell r="J635">
            <v>38108</v>
          </cell>
          <cell r="K635">
            <v>127</v>
          </cell>
          <cell r="L635" t="str">
            <v>Family</v>
          </cell>
          <cell r="M635">
            <v>23797</v>
          </cell>
        </row>
        <row r="636">
          <cell r="A636">
            <v>0</v>
          </cell>
          <cell r="B636" t="str">
            <v>AW PPO Active</v>
          </cell>
          <cell r="C636" t="str">
            <v>000000601</v>
          </cell>
          <cell r="D636" t="str">
            <v>ZARRO JR RALPH J</v>
          </cell>
          <cell r="E636" t="str">
            <v>081623204</v>
          </cell>
          <cell r="F636">
            <v>1</v>
          </cell>
          <cell r="G636" t="str">
            <v>PPO Union</v>
          </cell>
          <cell r="H636" t="str">
            <v>U</v>
          </cell>
          <cell r="I636">
            <v>4</v>
          </cell>
          <cell r="J636">
            <v>38108</v>
          </cell>
          <cell r="K636">
            <v>127</v>
          </cell>
          <cell r="L636" t="str">
            <v>Family</v>
          </cell>
          <cell r="M636">
            <v>24520</v>
          </cell>
        </row>
        <row r="637">
          <cell r="A637">
            <v>0</v>
          </cell>
          <cell r="B637" t="str">
            <v>AW PPO Active</v>
          </cell>
          <cell r="C637" t="str">
            <v>000000625</v>
          </cell>
          <cell r="D637" t="str">
            <v>ANDRE CAROLE C</v>
          </cell>
          <cell r="E637" t="str">
            <v>548568993</v>
          </cell>
          <cell r="F637">
            <v>2</v>
          </cell>
          <cell r="G637" t="str">
            <v>PPO Non-Union</v>
          </cell>
          <cell r="H637" t="str">
            <v>N</v>
          </cell>
          <cell r="I637">
            <v>1</v>
          </cell>
          <cell r="J637">
            <v>37622</v>
          </cell>
          <cell r="K637">
            <v>102</v>
          </cell>
          <cell r="L637" t="str">
            <v>Single</v>
          </cell>
          <cell r="M637">
            <v>15685</v>
          </cell>
        </row>
        <row r="638">
          <cell r="A638">
            <v>0</v>
          </cell>
          <cell r="B638" t="str">
            <v>AW PPO Active</v>
          </cell>
          <cell r="C638" t="str">
            <v>000000625</v>
          </cell>
          <cell r="D638" t="str">
            <v>AVERY BRIAN K</v>
          </cell>
          <cell r="E638" t="str">
            <v>525379318</v>
          </cell>
          <cell r="F638">
            <v>2</v>
          </cell>
          <cell r="G638" t="str">
            <v>PPO Non-Union</v>
          </cell>
          <cell r="H638" t="str">
            <v>N</v>
          </cell>
          <cell r="I638">
            <v>1</v>
          </cell>
          <cell r="J638">
            <v>37622</v>
          </cell>
          <cell r="K638">
            <v>101</v>
          </cell>
          <cell r="L638" t="str">
            <v>Single</v>
          </cell>
          <cell r="M638">
            <v>24574</v>
          </cell>
        </row>
        <row r="639">
          <cell r="A639">
            <v>0</v>
          </cell>
          <cell r="B639" t="str">
            <v>AW PPO Active</v>
          </cell>
          <cell r="C639" t="str">
            <v>000000625</v>
          </cell>
          <cell r="D639" t="str">
            <v>BAYSINGER TERRI E</v>
          </cell>
          <cell r="E639" t="str">
            <v>559707306</v>
          </cell>
          <cell r="F639">
            <v>2</v>
          </cell>
          <cell r="G639" t="str">
            <v>PPO Non-Union</v>
          </cell>
          <cell r="H639" t="str">
            <v>N</v>
          </cell>
          <cell r="I639">
            <v>2</v>
          </cell>
          <cell r="J639">
            <v>37622</v>
          </cell>
          <cell r="K639">
            <v>111</v>
          </cell>
          <cell r="L639" t="str">
            <v>Ee/Sp</v>
          </cell>
          <cell r="M639">
            <v>17234</v>
          </cell>
        </row>
        <row r="640">
          <cell r="A640">
            <v>0</v>
          </cell>
          <cell r="B640" t="str">
            <v>AW PPO Active</v>
          </cell>
          <cell r="C640" t="str">
            <v>000000625</v>
          </cell>
          <cell r="D640" t="str">
            <v>BEAN KENNETH S</v>
          </cell>
          <cell r="E640" t="str">
            <v>527679940</v>
          </cell>
          <cell r="F640">
            <v>2</v>
          </cell>
          <cell r="G640" t="str">
            <v>PPO Non-Union</v>
          </cell>
          <cell r="H640" t="str">
            <v>N</v>
          </cell>
          <cell r="I640">
            <v>1</v>
          </cell>
          <cell r="J640">
            <v>38353</v>
          </cell>
          <cell r="K640">
            <v>101</v>
          </cell>
          <cell r="L640" t="str">
            <v>Single</v>
          </cell>
          <cell r="M640">
            <v>22387</v>
          </cell>
        </row>
        <row r="641">
          <cell r="A641">
            <v>0</v>
          </cell>
          <cell r="B641" t="str">
            <v>AW PPO Active</v>
          </cell>
          <cell r="C641" t="str">
            <v>000000625</v>
          </cell>
          <cell r="D641" t="str">
            <v>BENEDICT JR THOMAS M</v>
          </cell>
          <cell r="E641" t="str">
            <v>526250247</v>
          </cell>
          <cell r="F641">
            <v>2</v>
          </cell>
          <cell r="G641" t="str">
            <v>PPO Non-Union</v>
          </cell>
          <cell r="H641" t="str">
            <v>N</v>
          </cell>
          <cell r="I641">
            <v>1</v>
          </cell>
          <cell r="J641">
            <v>37622</v>
          </cell>
          <cell r="K641">
            <v>101</v>
          </cell>
          <cell r="L641" t="str">
            <v>Single</v>
          </cell>
          <cell r="M641">
            <v>20610</v>
          </cell>
        </row>
        <row r="642">
          <cell r="A642">
            <v>0</v>
          </cell>
          <cell r="B642" t="str">
            <v>AW PPO Active</v>
          </cell>
          <cell r="C642" t="str">
            <v>000000625</v>
          </cell>
          <cell r="D642" t="str">
            <v>BERMEA ROBERT G</v>
          </cell>
          <cell r="E642" t="str">
            <v>526968225</v>
          </cell>
          <cell r="F642">
            <v>2</v>
          </cell>
          <cell r="G642" t="str">
            <v>PPO Non-Union</v>
          </cell>
          <cell r="H642" t="str">
            <v>N</v>
          </cell>
          <cell r="I642">
            <v>2</v>
          </cell>
          <cell r="J642">
            <v>37622</v>
          </cell>
          <cell r="K642">
            <v>111</v>
          </cell>
          <cell r="L642" t="str">
            <v>Ee/Sp</v>
          </cell>
          <cell r="M642">
            <v>19662</v>
          </cell>
        </row>
        <row r="643">
          <cell r="A643">
            <v>0</v>
          </cell>
          <cell r="B643" t="str">
            <v>AW PPO Active</v>
          </cell>
          <cell r="C643" t="str">
            <v>000000625</v>
          </cell>
          <cell r="D643" t="str">
            <v>BERRY LARRY A</v>
          </cell>
          <cell r="E643" t="str">
            <v>526729410</v>
          </cell>
          <cell r="F643">
            <v>2</v>
          </cell>
          <cell r="G643" t="str">
            <v>PPO Non-Union</v>
          </cell>
          <cell r="H643" t="str">
            <v>N</v>
          </cell>
          <cell r="I643">
            <v>4</v>
          </cell>
          <cell r="J643">
            <v>37622</v>
          </cell>
          <cell r="K643">
            <v>127</v>
          </cell>
          <cell r="L643" t="str">
            <v>Family</v>
          </cell>
          <cell r="M643">
            <v>18489</v>
          </cell>
        </row>
        <row r="644">
          <cell r="A644">
            <v>0</v>
          </cell>
          <cell r="B644" t="str">
            <v>AW PPO Active</v>
          </cell>
          <cell r="C644" t="str">
            <v>000000625</v>
          </cell>
          <cell r="D644" t="str">
            <v>BIESEMEYER BRIAN K</v>
          </cell>
          <cell r="E644" t="str">
            <v>527536046</v>
          </cell>
          <cell r="F644">
            <v>2</v>
          </cell>
          <cell r="G644" t="str">
            <v>PPO Non-Union</v>
          </cell>
          <cell r="H644" t="str">
            <v>N</v>
          </cell>
          <cell r="I644">
            <v>5</v>
          </cell>
          <cell r="J644">
            <v>37622</v>
          </cell>
          <cell r="K644">
            <v>127</v>
          </cell>
          <cell r="L644" t="str">
            <v>Family</v>
          </cell>
          <cell r="M644">
            <v>21683</v>
          </cell>
        </row>
        <row r="645">
          <cell r="A645">
            <v>0</v>
          </cell>
          <cell r="B645" t="str">
            <v>AW PPO Active</v>
          </cell>
          <cell r="C645" t="str">
            <v>000000625</v>
          </cell>
          <cell r="D645" t="str">
            <v>BROUWS ANTOINETTE</v>
          </cell>
          <cell r="E645" t="str">
            <v>166660187</v>
          </cell>
          <cell r="F645">
            <v>2</v>
          </cell>
          <cell r="G645" t="str">
            <v>PPO Non-Union</v>
          </cell>
          <cell r="H645" t="str">
            <v>N</v>
          </cell>
          <cell r="I645">
            <v>4</v>
          </cell>
          <cell r="J645">
            <v>37622</v>
          </cell>
          <cell r="K645">
            <v>127</v>
          </cell>
          <cell r="L645" t="str">
            <v>Family</v>
          </cell>
          <cell r="M645">
            <v>25143</v>
          </cell>
        </row>
        <row r="646">
          <cell r="A646">
            <v>0</v>
          </cell>
          <cell r="B646" t="str">
            <v>AW PPO Active</v>
          </cell>
          <cell r="C646" t="str">
            <v>000000625</v>
          </cell>
          <cell r="D646" t="str">
            <v>BURTON GARRY T</v>
          </cell>
          <cell r="E646" t="str">
            <v>568277708</v>
          </cell>
          <cell r="F646">
            <v>2</v>
          </cell>
          <cell r="G646" t="str">
            <v>PPO Non-Union</v>
          </cell>
          <cell r="H646" t="str">
            <v>N</v>
          </cell>
          <cell r="I646">
            <v>1</v>
          </cell>
          <cell r="J646">
            <v>38047</v>
          </cell>
          <cell r="K646">
            <v>101</v>
          </cell>
          <cell r="L646" t="str">
            <v>Single</v>
          </cell>
          <cell r="M646">
            <v>22448</v>
          </cell>
        </row>
        <row r="647">
          <cell r="A647">
            <v>0</v>
          </cell>
          <cell r="B647" t="str">
            <v>AW PPO Active</v>
          </cell>
          <cell r="C647" t="str">
            <v>000000625</v>
          </cell>
          <cell r="D647" t="str">
            <v>CAMACHO RIGOBERTO</v>
          </cell>
          <cell r="E647" t="str">
            <v>600367221</v>
          </cell>
          <cell r="F647">
            <v>2</v>
          </cell>
          <cell r="G647" t="str">
            <v>PPO Non-Union</v>
          </cell>
          <cell r="H647" t="str">
            <v>N</v>
          </cell>
          <cell r="I647">
            <v>4</v>
          </cell>
          <cell r="J647">
            <v>37622</v>
          </cell>
          <cell r="K647">
            <v>127</v>
          </cell>
          <cell r="L647" t="str">
            <v>Family</v>
          </cell>
          <cell r="M647">
            <v>26955</v>
          </cell>
        </row>
        <row r="648">
          <cell r="A648">
            <v>0</v>
          </cell>
          <cell r="B648" t="str">
            <v>AW PPO Active</v>
          </cell>
          <cell r="C648" t="str">
            <v>000000625</v>
          </cell>
          <cell r="D648" t="str">
            <v>CARDOZA MARK L</v>
          </cell>
          <cell r="E648" t="str">
            <v>563602717</v>
          </cell>
          <cell r="F648">
            <v>2</v>
          </cell>
          <cell r="G648" t="str">
            <v>PPO Non-Union</v>
          </cell>
          <cell r="H648" t="str">
            <v>N</v>
          </cell>
          <cell r="I648">
            <v>2</v>
          </cell>
          <cell r="J648">
            <v>37622</v>
          </cell>
          <cell r="K648">
            <v>111</v>
          </cell>
          <cell r="L648" t="str">
            <v>Ee/Sp</v>
          </cell>
          <cell r="M648">
            <v>16121</v>
          </cell>
        </row>
        <row r="649">
          <cell r="A649">
            <v>0</v>
          </cell>
          <cell r="B649" t="str">
            <v>AW PPO Active</v>
          </cell>
          <cell r="C649" t="str">
            <v>000000625</v>
          </cell>
          <cell r="D649" t="str">
            <v>CECCARELLI WOLF SALLY L</v>
          </cell>
          <cell r="E649" t="str">
            <v>566314551</v>
          </cell>
          <cell r="F649">
            <v>2</v>
          </cell>
          <cell r="G649" t="str">
            <v>PPO Non-Union</v>
          </cell>
          <cell r="H649" t="str">
            <v>N</v>
          </cell>
          <cell r="I649">
            <v>2</v>
          </cell>
          <cell r="J649">
            <v>38353</v>
          </cell>
          <cell r="K649">
            <v>119</v>
          </cell>
          <cell r="L649" t="str">
            <v>Ee/Ch</v>
          </cell>
          <cell r="M649">
            <v>21834</v>
          </cell>
        </row>
        <row r="650">
          <cell r="A650">
            <v>0</v>
          </cell>
          <cell r="B650" t="str">
            <v>AW PPO Active</v>
          </cell>
          <cell r="C650" t="str">
            <v>000000625</v>
          </cell>
          <cell r="D650" t="str">
            <v>CHAPMAN NANCY L</v>
          </cell>
          <cell r="E650" t="str">
            <v>505667527</v>
          </cell>
          <cell r="F650">
            <v>2</v>
          </cell>
          <cell r="G650" t="str">
            <v>PPO Non-Union</v>
          </cell>
          <cell r="H650" t="str">
            <v>N</v>
          </cell>
          <cell r="I650">
            <v>1</v>
          </cell>
          <cell r="J650">
            <v>37895</v>
          </cell>
          <cell r="K650">
            <v>102</v>
          </cell>
          <cell r="L650" t="str">
            <v>Single</v>
          </cell>
          <cell r="M650">
            <v>17880</v>
          </cell>
        </row>
        <row r="651">
          <cell r="A651">
            <v>0</v>
          </cell>
          <cell r="B651" t="str">
            <v>AW PPO Active</v>
          </cell>
          <cell r="C651" t="str">
            <v>000000625</v>
          </cell>
          <cell r="D651" t="str">
            <v>CHARLES DENNIS M</v>
          </cell>
          <cell r="E651" t="str">
            <v>531784502</v>
          </cell>
          <cell r="F651">
            <v>2</v>
          </cell>
          <cell r="G651" t="str">
            <v>PPO Non-Union</v>
          </cell>
          <cell r="H651" t="str">
            <v>N</v>
          </cell>
          <cell r="I651">
            <v>4</v>
          </cell>
          <cell r="J651">
            <v>38292</v>
          </cell>
          <cell r="K651">
            <v>127</v>
          </cell>
          <cell r="L651" t="str">
            <v>Family</v>
          </cell>
          <cell r="M651">
            <v>24757</v>
          </cell>
        </row>
        <row r="652">
          <cell r="A652">
            <v>0</v>
          </cell>
          <cell r="B652" t="str">
            <v>AW PPO Active</v>
          </cell>
          <cell r="C652" t="str">
            <v>000000625</v>
          </cell>
          <cell r="D652" t="str">
            <v>CHIHANIK JOHN M</v>
          </cell>
          <cell r="E652" t="str">
            <v>067427649</v>
          </cell>
          <cell r="F652">
            <v>2</v>
          </cell>
          <cell r="G652" t="str">
            <v>PPO Non-Union</v>
          </cell>
          <cell r="H652" t="str">
            <v>N</v>
          </cell>
          <cell r="I652">
            <v>1</v>
          </cell>
          <cell r="J652">
            <v>38047</v>
          </cell>
          <cell r="K652">
            <v>101</v>
          </cell>
          <cell r="L652" t="str">
            <v>Single</v>
          </cell>
          <cell r="M652">
            <v>17151</v>
          </cell>
        </row>
        <row r="653">
          <cell r="A653">
            <v>0</v>
          </cell>
          <cell r="B653" t="str">
            <v>AW PPO Active</v>
          </cell>
          <cell r="C653" t="str">
            <v>000000625</v>
          </cell>
          <cell r="D653" t="str">
            <v>CHO HYUNG YUL</v>
          </cell>
          <cell r="E653" t="str">
            <v>338643162</v>
          </cell>
          <cell r="F653">
            <v>2</v>
          </cell>
          <cell r="G653" t="str">
            <v>PPO Non-Union</v>
          </cell>
          <cell r="H653" t="str">
            <v>N</v>
          </cell>
          <cell r="I653">
            <v>1</v>
          </cell>
          <cell r="J653">
            <v>38353</v>
          </cell>
          <cell r="K653">
            <v>101</v>
          </cell>
          <cell r="L653" t="str">
            <v>Single</v>
          </cell>
          <cell r="M653">
            <v>17254</v>
          </cell>
        </row>
        <row r="654">
          <cell r="A654">
            <v>0</v>
          </cell>
          <cell r="B654" t="str">
            <v>AW PPO Active</v>
          </cell>
          <cell r="C654" t="str">
            <v>000000625</v>
          </cell>
          <cell r="D654" t="str">
            <v>CLARK JERRY R</v>
          </cell>
          <cell r="E654" t="str">
            <v>601325849</v>
          </cell>
          <cell r="F654">
            <v>2</v>
          </cell>
          <cell r="G654" t="str">
            <v>PPO Non-Union</v>
          </cell>
          <cell r="H654" t="str">
            <v>N</v>
          </cell>
          <cell r="I654">
            <v>4</v>
          </cell>
          <cell r="J654">
            <v>37622</v>
          </cell>
          <cell r="K654">
            <v>127</v>
          </cell>
          <cell r="L654" t="str">
            <v>Family</v>
          </cell>
          <cell r="M654">
            <v>26064</v>
          </cell>
        </row>
        <row r="655">
          <cell r="A655">
            <v>0</v>
          </cell>
          <cell r="B655" t="str">
            <v>AW PPO Active</v>
          </cell>
          <cell r="C655" t="str">
            <v>000000625</v>
          </cell>
          <cell r="D655" t="str">
            <v>COLE BRADLEY J</v>
          </cell>
          <cell r="E655" t="str">
            <v>573638703</v>
          </cell>
          <cell r="F655">
            <v>2</v>
          </cell>
          <cell r="G655" t="str">
            <v>PPO Non-Union</v>
          </cell>
          <cell r="H655" t="str">
            <v>N</v>
          </cell>
          <cell r="I655">
            <v>2</v>
          </cell>
          <cell r="J655">
            <v>38341</v>
          </cell>
          <cell r="K655">
            <v>119</v>
          </cell>
          <cell r="L655" t="str">
            <v>Ee/Ch</v>
          </cell>
          <cell r="M655">
            <v>23511</v>
          </cell>
        </row>
        <row r="656">
          <cell r="A656">
            <v>0</v>
          </cell>
          <cell r="B656" t="str">
            <v>AW PPO Active</v>
          </cell>
          <cell r="C656" t="str">
            <v>000000625</v>
          </cell>
          <cell r="D656" t="str">
            <v>CONNER DONALD W</v>
          </cell>
          <cell r="E656" t="str">
            <v>478761915</v>
          </cell>
          <cell r="F656">
            <v>2</v>
          </cell>
          <cell r="G656" t="str">
            <v>PPO Non-Union</v>
          </cell>
          <cell r="H656" t="str">
            <v>N</v>
          </cell>
          <cell r="I656">
            <v>1</v>
          </cell>
          <cell r="J656">
            <v>37622</v>
          </cell>
          <cell r="K656">
            <v>101</v>
          </cell>
          <cell r="L656" t="str">
            <v>Single</v>
          </cell>
          <cell r="M656">
            <v>20439</v>
          </cell>
        </row>
        <row r="657">
          <cell r="A657">
            <v>0</v>
          </cell>
          <cell r="B657" t="str">
            <v>AW PPO Active</v>
          </cell>
          <cell r="C657" t="str">
            <v>000000625</v>
          </cell>
          <cell r="D657" t="str">
            <v>COOKS TORREY L</v>
          </cell>
          <cell r="E657" t="str">
            <v>459510728</v>
          </cell>
          <cell r="F657">
            <v>2</v>
          </cell>
          <cell r="G657" t="str">
            <v>PPO Non-Union</v>
          </cell>
          <cell r="H657" t="str">
            <v>N</v>
          </cell>
          <cell r="I657">
            <v>5</v>
          </cell>
          <cell r="J657">
            <v>37622</v>
          </cell>
          <cell r="K657">
            <v>127</v>
          </cell>
          <cell r="L657" t="str">
            <v>Family</v>
          </cell>
          <cell r="M657">
            <v>25016</v>
          </cell>
        </row>
        <row r="658">
          <cell r="A658">
            <v>0</v>
          </cell>
          <cell r="B658" t="str">
            <v>AW PPO Active</v>
          </cell>
          <cell r="C658" t="str">
            <v>000000625</v>
          </cell>
          <cell r="D658" t="str">
            <v>COPPINGER ERIC L</v>
          </cell>
          <cell r="E658" t="str">
            <v>601424604</v>
          </cell>
          <cell r="F658">
            <v>2</v>
          </cell>
          <cell r="G658" t="str">
            <v>PPO Non-Union</v>
          </cell>
          <cell r="H658" t="str">
            <v>N</v>
          </cell>
          <cell r="I658">
            <v>4</v>
          </cell>
          <cell r="J658">
            <v>37622</v>
          </cell>
          <cell r="K658">
            <v>127</v>
          </cell>
          <cell r="L658" t="str">
            <v>Family</v>
          </cell>
          <cell r="M658">
            <v>26691</v>
          </cell>
        </row>
        <row r="659">
          <cell r="A659">
            <v>0</v>
          </cell>
          <cell r="B659" t="str">
            <v>AW PPO Active</v>
          </cell>
          <cell r="C659" t="str">
            <v>000000625</v>
          </cell>
          <cell r="D659" t="str">
            <v>CORDOVA GILBERT</v>
          </cell>
          <cell r="E659" t="str">
            <v>526198315</v>
          </cell>
          <cell r="F659">
            <v>2</v>
          </cell>
          <cell r="G659" t="str">
            <v>PPO Non-Union</v>
          </cell>
          <cell r="H659" t="str">
            <v>N</v>
          </cell>
          <cell r="I659">
            <v>2</v>
          </cell>
          <cell r="J659">
            <v>38261</v>
          </cell>
          <cell r="K659">
            <v>111</v>
          </cell>
          <cell r="L659" t="str">
            <v>Ee/Sp</v>
          </cell>
          <cell r="M659">
            <v>20943</v>
          </cell>
        </row>
        <row r="660">
          <cell r="A660">
            <v>0</v>
          </cell>
          <cell r="B660" t="str">
            <v>AW PPO Active</v>
          </cell>
          <cell r="C660" t="str">
            <v>000000625</v>
          </cell>
          <cell r="D660" t="str">
            <v>COVARRUBIAS DOLORES J</v>
          </cell>
          <cell r="E660" t="str">
            <v>527652150</v>
          </cell>
          <cell r="F660">
            <v>2</v>
          </cell>
          <cell r="G660" t="str">
            <v>PPO Non-Union</v>
          </cell>
          <cell r="H660" t="str">
            <v>N</v>
          </cell>
          <cell r="I660">
            <v>1</v>
          </cell>
          <cell r="J660">
            <v>37834</v>
          </cell>
          <cell r="K660">
            <v>102</v>
          </cell>
          <cell r="L660" t="str">
            <v>Single</v>
          </cell>
          <cell r="M660">
            <v>25506</v>
          </cell>
        </row>
        <row r="661">
          <cell r="A661">
            <v>0</v>
          </cell>
          <cell r="B661" t="str">
            <v>AW PPO Active</v>
          </cell>
          <cell r="C661" t="str">
            <v>000000625</v>
          </cell>
          <cell r="D661" t="str">
            <v>COVINGTON ELIZABETH A</v>
          </cell>
          <cell r="E661" t="str">
            <v>526567655</v>
          </cell>
          <cell r="F661">
            <v>2</v>
          </cell>
          <cell r="G661" t="str">
            <v>PPO Non-Union</v>
          </cell>
          <cell r="H661" t="str">
            <v>N</v>
          </cell>
          <cell r="I661">
            <v>1</v>
          </cell>
          <cell r="J661">
            <v>37987</v>
          </cell>
          <cell r="K661">
            <v>102</v>
          </cell>
          <cell r="L661" t="str">
            <v>Single</v>
          </cell>
          <cell r="M661">
            <v>15368</v>
          </cell>
        </row>
        <row r="662">
          <cell r="A662">
            <v>0</v>
          </cell>
          <cell r="B662" t="str">
            <v>AW PPO Active</v>
          </cell>
          <cell r="C662" t="str">
            <v>000000625</v>
          </cell>
          <cell r="D662" t="str">
            <v>CRON ROBERT L</v>
          </cell>
          <cell r="E662" t="str">
            <v>554788170</v>
          </cell>
          <cell r="F662">
            <v>2</v>
          </cell>
          <cell r="G662" t="str">
            <v>PPO Non-Union</v>
          </cell>
          <cell r="H662" t="str">
            <v>N</v>
          </cell>
          <cell r="I662">
            <v>1</v>
          </cell>
          <cell r="J662">
            <v>37622</v>
          </cell>
          <cell r="K662">
            <v>101</v>
          </cell>
          <cell r="L662" t="str">
            <v>Single</v>
          </cell>
          <cell r="M662">
            <v>18946</v>
          </cell>
        </row>
        <row r="663">
          <cell r="A663">
            <v>0</v>
          </cell>
          <cell r="B663" t="str">
            <v>AW PPO Active</v>
          </cell>
          <cell r="C663" t="str">
            <v>000000625</v>
          </cell>
          <cell r="D663" t="str">
            <v>DEBINDER TAMMY S</v>
          </cell>
          <cell r="E663" t="str">
            <v>565379172</v>
          </cell>
          <cell r="F663">
            <v>2</v>
          </cell>
          <cell r="G663" t="str">
            <v>PPO Non-Union</v>
          </cell>
          <cell r="H663" t="str">
            <v>N</v>
          </cell>
          <cell r="I663">
            <v>2</v>
          </cell>
          <cell r="J663">
            <v>37622</v>
          </cell>
          <cell r="K663">
            <v>111</v>
          </cell>
          <cell r="L663" t="str">
            <v>Ee/Sp</v>
          </cell>
          <cell r="M663">
            <v>22683</v>
          </cell>
        </row>
        <row r="664">
          <cell r="A664">
            <v>0</v>
          </cell>
          <cell r="B664" t="str">
            <v>AW PPO Active</v>
          </cell>
          <cell r="C664" t="str">
            <v>000000625</v>
          </cell>
          <cell r="D664" t="str">
            <v>DELGADILLO HECTOR F</v>
          </cell>
          <cell r="E664" t="str">
            <v>551067391</v>
          </cell>
          <cell r="F664">
            <v>2</v>
          </cell>
          <cell r="G664" t="str">
            <v>PPO Non-Union</v>
          </cell>
          <cell r="H664" t="str">
            <v>N</v>
          </cell>
          <cell r="I664">
            <v>5</v>
          </cell>
          <cell r="J664">
            <v>38276</v>
          </cell>
          <cell r="K664">
            <v>127</v>
          </cell>
          <cell r="L664" t="str">
            <v>Family</v>
          </cell>
          <cell r="M664">
            <v>24012</v>
          </cell>
        </row>
        <row r="665">
          <cell r="A665">
            <v>0</v>
          </cell>
          <cell r="B665" t="str">
            <v>AW PPO Active</v>
          </cell>
          <cell r="C665" t="str">
            <v>000000625</v>
          </cell>
          <cell r="D665" t="str">
            <v>DELGADO CHRISTOPHE J</v>
          </cell>
          <cell r="E665" t="str">
            <v>526654294</v>
          </cell>
          <cell r="F665">
            <v>2</v>
          </cell>
          <cell r="G665" t="str">
            <v>PPO Non-Union</v>
          </cell>
          <cell r="H665" t="str">
            <v>N</v>
          </cell>
          <cell r="I665">
            <v>7</v>
          </cell>
          <cell r="J665">
            <v>37622</v>
          </cell>
          <cell r="K665">
            <v>127</v>
          </cell>
          <cell r="L665" t="str">
            <v>Family</v>
          </cell>
          <cell r="M665">
            <v>27739</v>
          </cell>
        </row>
        <row r="666">
          <cell r="A666">
            <v>0</v>
          </cell>
          <cell r="B666" t="str">
            <v>AW PPO Active</v>
          </cell>
          <cell r="C666" t="str">
            <v>000000625</v>
          </cell>
          <cell r="D666" t="str">
            <v>DEYOUNG SR THOMAS W</v>
          </cell>
          <cell r="E666" t="str">
            <v>527087057</v>
          </cell>
          <cell r="F666">
            <v>2</v>
          </cell>
          <cell r="G666" t="str">
            <v>PPO Non-Union</v>
          </cell>
          <cell r="H666" t="str">
            <v>N</v>
          </cell>
          <cell r="I666">
            <v>3</v>
          </cell>
          <cell r="J666">
            <v>37622</v>
          </cell>
          <cell r="K666">
            <v>127</v>
          </cell>
          <cell r="L666" t="str">
            <v>Family</v>
          </cell>
          <cell r="M666">
            <v>19305</v>
          </cell>
        </row>
        <row r="667">
          <cell r="A667">
            <v>0</v>
          </cell>
          <cell r="B667" t="str">
            <v>AW PPO Active</v>
          </cell>
          <cell r="C667" t="str">
            <v>000000625</v>
          </cell>
          <cell r="D667" t="str">
            <v>DIEGO BRIAN J</v>
          </cell>
          <cell r="E667" t="str">
            <v>547410519</v>
          </cell>
          <cell r="F667">
            <v>2</v>
          </cell>
          <cell r="G667" t="str">
            <v>PPO Non-Union</v>
          </cell>
          <cell r="H667" t="str">
            <v>N</v>
          </cell>
          <cell r="I667">
            <v>5</v>
          </cell>
          <cell r="J667">
            <v>37622</v>
          </cell>
          <cell r="K667">
            <v>127</v>
          </cell>
          <cell r="L667" t="str">
            <v>Family</v>
          </cell>
          <cell r="M667">
            <v>23634</v>
          </cell>
        </row>
        <row r="668">
          <cell r="A668">
            <v>0</v>
          </cell>
          <cell r="B668" t="str">
            <v>AW PPO Active</v>
          </cell>
          <cell r="C668" t="str">
            <v>000000625</v>
          </cell>
          <cell r="D668" t="str">
            <v>DIGENOVA MARGARET A</v>
          </cell>
          <cell r="E668" t="str">
            <v>148543299</v>
          </cell>
          <cell r="F668">
            <v>2</v>
          </cell>
          <cell r="G668" t="str">
            <v>PPO Non-Union</v>
          </cell>
          <cell r="H668" t="str">
            <v>N</v>
          </cell>
          <cell r="I668">
            <v>2</v>
          </cell>
          <cell r="J668">
            <v>37977</v>
          </cell>
          <cell r="K668">
            <v>111</v>
          </cell>
          <cell r="L668" t="str">
            <v>Ee/Sp</v>
          </cell>
          <cell r="M668">
            <v>21933</v>
          </cell>
        </row>
        <row r="669">
          <cell r="A669">
            <v>0</v>
          </cell>
          <cell r="B669" t="str">
            <v>AW PPO Active</v>
          </cell>
          <cell r="C669" t="str">
            <v>000000625</v>
          </cell>
          <cell r="D669" t="str">
            <v>DONAT CHARLES M</v>
          </cell>
          <cell r="E669" t="str">
            <v>527816144</v>
          </cell>
          <cell r="F669">
            <v>2</v>
          </cell>
          <cell r="G669" t="str">
            <v>PPO Non-Union</v>
          </cell>
          <cell r="H669" t="str">
            <v>N</v>
          </cell>
          <cell r="I669">
            <v>1</v>
          </cell>
          <cell r="J669">
            <v>37622</v>
          </cell>
          <cell r="K669">
            <v>101</v>
          </cell>
          <cell r="L669" t="str">
            <v>Single</v>
          </cell>
          <cell r="M669">
            <v>23446</v>
          </cell>
        </row>
        <row r="670">
          <cell r="A670">
            <v>0</v>
          </cell>
          <cell r="B670" t="str">
            <v>AW PPO Active</v>
          </cell>
          <cell r="C670" t="str">
            <v>000000625</v>
          </cell>
          <cell r="D670" t="str">
            <v>DUARTE ISAAC J</v>
          </cell>
          <cell r="E670" t="str">
            <v>601780191</v>
          </cell>
          <cell r="F670">
            <v>2</v>
          </cell>
          <cell r="G670" t="str">
            <v>PPO Non-Union</v>
          </cell>
          <cell r="H670" t="str">
            <v>N</v>
          </cell>
          <cell r="I670">
            <v>1</v>
          </cell>
          <cell r="J670">
            <v>38200</v>
          </cell>
          <cell r="K670">
            <v>101</v>
          </cell>
          <cell r="L670" t="str">
            <v>Single</v>
          </cell>
          <cell r="M670">
            <v>31580</v>
          </cell>
        </row>
        <row r="671">
          <cell r="A671">
            <v>0</v>
          </cell>
          <cell r="B671" t="str">
            <v>AW PPO Active</v>
          </cell>
          <cell r="C671" t="str">
            <v>000000625</v>
          </cell>
          <cell r="D671" t="str">
            <v>DUHAMELL MARK E</v>
          </cell>
          <cell r="E671" t="str">
            <v>526559500</v>
          </cell>
          <cell r="F671">
            <v>2</v>
          </cell>
          <cell r="G671" t="str">
            <v>PPO Non-Union</v>
          </cell>
          <cell r="H671" t="str">
            <v>N</v>
          </cell>
          <cell r="I671">
            <v>4</v>
          </cell>
          <cell r="J671">
            <v>37622</v>
          </cell>
          <cell r="K671">
            <v>127</v>
          </cell>
          <cell r="L671" t="str">
            <v>Family</v>
          </cell>
          <cell r="M671">
            <v>22123</v>
          </cell>
        </row>
        <row r="672">
          <cell r="A672">
            <v>0</v>
          </cell>
          <cell r="B672" t="str">
            <v>AW PPO Active</v>
          </cell>
          <cell r="C672" t="str">
            <v>000000625</v>
          </cell>
          <cell r="D672" t="str">
            <v>ESPINOZA JR DANIEL B</v>
          </cell>
          <cell r="E672" t="str">
            <v>527477376</v>
          </cell>
          <cell r="F672">
            <v>2</v>
          </cell>
          <cell r="G672" t="str">
            <v>PPO Non-Union</v>
          </cell>
          <cell r="H672" t="str">
            <v>N</v>
          </cell>
          <cell r="I672">
            <v>2</v>
          </cell>
          <cell r="J672">
            <v>37622</v>
          </cell>
          <cell r="K672">
            <v>119</v>
          </cell>
          <cell r="L672" t="str">
            <v>Ee/Ch</v>
          </cell>
          <cell r="M672">
            <v>22090</v>
          </cell>
        </row>
        <row r="673">
          <cell r="A673">
            <v>0</v>
          </cell>
          <cell r="B673" t="str">
            <v>AW PPO Active</v>
          </cell>
          <cell r="C673" t="str">
            <v>000000625</v>
          </cell>
          <cell r="D673" t="str">
            <v>EVANS CHARLES D</v>
          </cell>
          <cell r="E673" t="str">
            <v>564948213</v>
          </cell>
          <cell r="F673">
            <v>2</v>
          </cell>
          <cell r="G673" t="str">
            <v>PPO Non-Union</v>
          </cell>
          <cell r="H673" t="str">
            <v>N</v>
          </cell>
          <cell r="I673">
            <v>5</v>
          </cell>
          <cell r="J673">
            <v>38103</v>
          </cell>
          <cell r="K673">
            <v>127</v>
          </cell>
          <cell r="L673" t="str">
            <v>Family</v>
          </cell>
          <cell r="M673">
            <v>20286</v>
          </cell>
        </row>
        <row r="674">
          <cell r="A674">
            <v>0</v>
          </cell>
          <cell r="B674" t="str">
            <v>AW PPO Active</v>
          </cell>
          <cell r="C674" t="str">
            <v>000000625</v>
          </cell>
          <cell r="D674" t="str">
            <v>FAIELLO ARTHUR W</v>
          </cell>
          <cell r="E674" t="str">
            <v>467599152</v>
          </cell>
          <cell r="F674">
            <v>2</v>
          </cell>
          <cell r="G674" t="str">
            <v>PPO Non-Union</v>
          </cell>
          <cell r="H674" t="str">
            <v>N</v>
          </cell>
          <cell r="I674">
            <v>4</v>
          </cell>
          <cell r="J674">
            <v>37919</v>
          </cell>
          <cell r="K674">
            <v>127</v>
          </cell>
          <cell r="L674" t="str">
            <v>Family</v>
          </cell>
          <cell r="M674">
            <v>26020</v>
          </cell>
        </row>
        <row r="675">
          <cell r="A675">
            <v>0</v>
          </cell>
          <cell r="B675" t="str">
            <v>AW PPO Active</v>
          </cell>
          <cell r="C675" t="str">
            <v>000000625</v>
          </cell>
          <cell r="D675" t="str">
            <v>FERNANDEZ CAMILA</v>
          </cell>
          <cell r="E675" t="str">
            <v>600383897</v>
          </cell>
          <cell r="F675">
            <v>2</v>
          </cell>
          <cell r="G675" t="str">
            <v>PPO Non-Union</v>
          </cell>
          <cell r="H675" t="str">
            <v>N</v>
          </cell>
          <cell r="I675">
            <v>2</v>
          </cell>
          <cell r="J675">
            <v>38231</v>
          </cell>
          <cell r="K675">
            <v>111</v>
          </cell>
          <cell r="L675" t="str">
            <v>Ee/Sp</v>
          </cell>
          <cell r="M675">
            <v>27532</v>
          </cell>
        </row>
        <row r="676">
          <cell r="A676">
            <v>0</v>
          </cell>
          <cell r="B676" t="str">
            <v>AW PPO Active</v>
          </cell>
          <cell r="C676" t="str">
            <v>000000625</v>
          </cell>
          <cell r="D676" t="str">
            <v>FINKE BRAD W</v>
          </cell>
          <cell r="E676" t="str">
            <v>350624494</v>
          </cell>
          <cell r="F676">
            <v>2</v>
          </cell>
          <cell r="G676" t="str">
            <v>PPO Non-Union</v>
          </cell>
          <cell r="H676" t="str">
            <v>N</v>
          </cell>
          <cell r="I676">
            <v>5</v>
          </cell>
          <cell r="J676">
            <v>37834</v>
          </cell>
          <cell r="K676">
            <v>127</v>
          </cell>
          <cell r="L676" t="str">
            <v>Family</v>
          </cell>
          <cell r="M676">
            <v>24513</v>
          </cell>
        </row>
        <row r="677">
          <cell r="A677">
            <v>0</v>
          </cell>
          <cell r="B677" t="str">
            <v>AW PPO Active</v>
          </cell>
          <cell r="C677" t="str">
            <v>000000625</v>
          </cell>
          <cell r="D677" t="str">
            <v>FISHER ERMAN C</v>
          </cell>
          <cell r="E677" t="str">
            <v>385126098</v>
          </cell>
          <cell r="F677">
            <v>2</v>
          </cell>
          <cell r="G677" t="str">
            <v>PPO Non-Union</v>
          </cell>
          <cell r="H677" t="str">
            <v>N</v>
          </cell>
          <cell r="I677">
            <v>2</v>
          </cell>
          <cell r="J677">
            <v>37622</v>
          </cell>
          <cell r="K677">
            <v>111</v>
          </cell>
          <cell r="L677" t="str">
            <v>Ee/Sp</v>
          </cell>
          <cell r="M677">
            <v>8684</v>
          </cell>
        </row>
        <row r="678">
          <cell r="A678">
            <v>0</v>
          </cell>
          <cell r="B678" t="str">
            <v>AW PPO Active</v>
          </cell>
          <cell r="C678" t="str">
            <v>000000625</v>
          </cell>
          <cell r="D678" t="str">
            <v>FLANAGAN JON S</v>
          </cell>
          <cell r="E678" t="str">
            <v>468748436</v>
          </cell>
          <cell r="F678">
            <v>2</v>
          </cell>
          <cell r="G678" t="str">
            <v>PPO Non-Union</v>
          </cell>
          <cell r="H678" t="str">
            <v>N</v>
          </cell>
          <cell r="I678">
            <v>3</v>
          </cell>
          <cell r="J678">
            <v>37622</v>
          </cell>
          <cell r="K678">
            <v>127</v>
          </cell>
          <cell r="L678" t="str">
            <v>Family</v>
          </cell>
          <cell r="M678">
            <v>22275</v>
          </cell>
        </row>
        <row r="679">
          <cell r="A679">
            <v>0</v>
          </cell>
          <cell r="B679" t="str">
            <v>AW PPO Active</v>
          </cell>
          <cell r="C679" t="str">
            <v>000000625</v>
          </cell>
          <cell r="D679" t="str">
            <v>FLORES JOHN A</v>
          </cell>
          <cell r="E679" t="str">
            <v>527292916</v>
          </cell>
          <cell r="F679">
            <v>2</v>
          </cell>
          <cell r="G679" t="str">
            <v>PPO Non-Union</v>
          </cell>
          <cell r="H679" t="str">
            <v>N</v>
          </cell>
          <cell r="I679">
            <v>7</v>
          </cell>
          <cell r="J679">
            <v>37622</v>
          </cell>
          <cell r="K679">
            <v>127</v>
          </cell>
          <cell r="L679" t="str">
            <v>Family</v>
          </cell>
          <cell r="M679">
            <v>23682</v>
          </cell>
        </row>
        <row r="680">
          <cell r="A680">
            <v>0</v>
          </cell>
          <cell r="B680" t="str">
            <v>AW PPO Active</v>
          </cell>
          <cell r="C680" t="str">
            <v>000000625</v>
          </cell>
          <cell r="D680" t="str">
            <v>FOGGY ROVELL L</v>
          </cell>
          <cell r="E680" t="str">
            <v>527679451</v>
          </cell>
          <cell r="F680">
            <v>2</v>
          </cell>
          <cell r="G680" t="str">
            <v>PPO Non-Union</v>
          </cell>
          <cell r="H680" t="str">
            <v>N</v>
          </cell>
          <cell r="I680">
            <v>4</v>
          </cell>
          <cell r="J680">
            <v>37742</v>
          </cell>
          <cell r="K680">
            <v>127</v>
          </cell>
          <cell r="L680" t="str">
            <v>Family</v>
          </cell>
          <cell r="M680">
            <v>23249</v>
          </cell>
        </row>
        <row r="681">
          <cell r="A681">
            <v>0</v>
          </cell>
          <cell r="B681" t="str">
            <v>AW PPO Active</v>
          </cell>
          <cell r="C681" t="str">
            <v>000000625</v>
          </cell>
          <cell r="D681" t="str">
            <v>FRANZ VOLKER M</v>
          </cell>
          <cell r="E681" t="str">
            <v>343527953</v>
          </cell>
          <cell r="F681">
            <v>2</v>
          </cell>
          <cell r="G681" t="str">
            <v>PPO Non-Union</v>
          </cell>
          <cell r="H681" t="str">
            <v>N</v>
          </cell>
          <cell r="I681">
            <v>3</v>
          </cell>
          <cell r="J681">
            <v>37622</v>
          </cell>
          <cell r="K681">
            <v>127</v>
          </cell>
          <cell r="L681" t="str">
            <v>Family</v>
          </cell>
          <cell r="M681">
            <v>20648</v>
          </cell>
        </row>
        <row r="682">
          <cell r="A682">
            <v>0</v>
          </cell>
          <cell r="B682" t="str">
            <v>AW PPO Active</v>
          </cell>
          <cell r="C682" t="str">
            <v>000000625</v>
          </cell>
          <cell r="D682" t="str">
            <v>FRIDAY TIMOTHY F</v>
          </cell>
          <cell r="E682" t="str">
            <v>186421416</v>
          </cell>
          <cell r="F682">
            <v>2</v>
          </cell>
          <cell r="G682" t="str">
            <v>PPO Non-Union</v>
          </cell>
          <cell r="H682" t="str">
            <v>N</v>
          </cell>
          <cell r="I682">
            <v>6</v>
          </cell>
          <cell r="J682">
            <v>37987</v>
          </cell>
          <cell r="K682">
            <v>127</v>
          </cell>
          <cell r="L682" t="str">
            <v>Family</v>
          </cell>
          <cell r="M682">
            <v>23698</v>
          </cell>
        </row>
        <row r="683">
          <cell r="A683">
            <v>0</v>
          </cell>
          <cell r="B683" t="str">
            <v>AW PPO Active</v>
          </cell>
          <cell r="C683" t="str">
            <v>000000625</v>
          </cell>
          <cell r="D683" t="str">
            <v>GARCIA ROBERT</v>
          </cell>
          <cell r="E683" t="str">
            <v>526706087</v>
          </cell>
          <cell r="F683">
            <v>2</v>
          </cell>
          <cell r="G683" t="str">
            <v>PPO Non-Union</v>
          </cell>
          <cell r="H683" t="str">
            <v>N</v>
          </cell>
          <cell r="I683">
            <v>1</v>
          </cell>
          <cell r="J683">
            <v>37622</v>
          </cell>
          <cell r="K683">
            <v>101</v>
          </cell>
          <cell r="L683" t="str">
            <v>Single</v>
          </cell>
          <cell r="M683">
            <v>18026</v>
          </cell>
        </row>
        <row r="684">
          <cell r="A684">
            <v>0</v>
          </cell>
          <cell r="B684" t="str">
            <v>AW PPO Active</v>
          </cell>
          <cell r="C684" t="str">
            <v>000000625</v>
          </cell>
          <cell r="D684" t="str">
            <v>GIULIOLI MATTHEW R</v>
          </cell>
          <cell r="E684" t="str">
            <v>365446223</v>
          </cell>
          <cell r="F684">
            <v>2</v>
          </cell>
          <cell r="G684" t="str">
            <v>PPO Non-Union</v>
          </cell>
          <cell r="H684" t="str">
            <v>N</v>
          </cell>
          <cell r="I684">
            <v>1</v>
          </cell>
          <cell r="J684">
            <v>37622</v>
          </cell>
          <cell r="K684">
            <v>101</v>
          </cell>
          <cell r="L684" t="str">
            <v>Single</v>
          </cell>
          <cell r="M684">
            <v>15414</v>
          </cell>
        </row>
        <row r="685">
          <cell r="A685">
            <v>0</v>
          </cell>
          <cell r="B685" t="str">
            <v>AW PPO Active</v>
          </cell>
          <cell r="C685" t="str">
            <v>000000625</v>
          </cell>
          <cell r="D685" t="str">
            <v>GONZALES JR PAUL H</v>
          </cell>
          <cell r="E685" t="str">
            <v>526979823</v>
          </cell>
          <cell r="F685">
            <v>2</v>
          </cell>
          <cell r="G685" t="str">
            <v>PPO Non-Union</v>
          </cell>
          <cell r="H685" t="str">
            <v>N</v>
          </cell>
          <cell r="I685">
            <v>2</v>
          </cell>
          <cell r="J685">
            <v>37622</v>
          </cell>
          <cell r="K685">
            <v>119</v>
          </cell>
          <cell r="L685" t="str">
            <v>Ee/Ch</v>
          </cell>
          <cell r="M685">
            <v>29948</v>
          </cell>
        </row>
        <row r="686">
          <cell r="A686">
            <v>0</v>
          </cell>
          <cell r="B686" t="str">
            <v>AW PPO Active</v>
          </cell>
          <cell r="C686" t="str">
            <v>000000625</v>
          </cell>
          <cell r="D686" t="str">
            <v>GOSS PHILLIP A</v>
          </cell>
          <cell r="E686" t="str">
            <v>526635352</v>
          </cell>
          <cell r="F686">
            <v>2</v>
          </cell>
          <cell r="G686" t="str">
            <v>PPO Non-Union</v>
          </cell>
          <cell r="H686" t="str">
            <v>N</v>
          </cell>
          <cell r="I686">
            <v>3</v>
          </cell>
          <cell r="J686">
            <v>37622</v>
          </cell>
          <cell r="K686">
            <v>119</v>
          </cell>
          <cell r="L686" t="str">
            <v>Ee/Ch</v>
          </cell>
          <cell r="M686">
            <v>22882</v>
          </cell>
        </row>
        <row r="687">
          <cell r="A687">
            <v>0</v>
          </cell>
          <cell r="B687" t="str">
            <v>AW PPO Active</v>
          </cell>
          <cell r="C687" t="str">
            <v>000000625</v>
          </cell>
          <cell r="D687" t="str">
            <v>GREENWOOD JAMES A</v>
          </cell>
          <cell r="E687" t="str">
            <v>527637605</v>
          </cell>
          <cell r="F687">
            <v>2</v>
          </cell>
          <cell r="G687" t="str">
            <v>PPO Non-Union</v>
          </cell>
          <cell r="H687" t="str">
            <v>N</v>
          </cell>
          <cell r="I687">
            <v>1</v>
          </cell>
          <cell r="J687">
            <v>37987</v>
          </cell>
          <cell r="K687">
            <v>101</v>
          </cell>
          <cell r="L687" t="str">
            <v>Single</v>
          </cell>
          <cell r="M687">
            <v>22179</v>
          </cell>
        </row>
        <row r="688">
          <cell r="A688">
            <v>0</v>
          </cell>
          <cell r="B688" t="str">
            <v>AW PPO Active</v>
          </cell>
          <cell r="C688" t="str">
            <v>000000625</v>
          </cell>
          <cell r="D688" t="str">
            <v>GROOMAN JR JAMES A</v>
          </cell>
          <cell r="E688" t="str">
            <v>520684357</v>
          </cell>
          <cell r="F688">
            <v>2</v>
          </cell>
          <cell r="G688" t="str">
            <v>PPO Non-Union</v>
          </cell>
          <cell r="H688" t="str">
            <v>N</v>
          </cell>
          <cell r="I688">
            <v>6</v>
          </cell>
          <cell r="J688">
            <v>37622</v>
          </cell>
          <cell r="K688">
            <v>127</v>
          </cell>
          <cell r="L688" t="str">
            <v>Family</v>
          </cell>
          <cell r="M688">
            <v>21116</v>
          </cell>
        </row>
        <row r="689">
          <cell r="A689">
            <v>0</v>
          </cell>
          <cell r="B689" t="str">
            <v>AW PPO Active</v>
          </cell>
          <cell r="C689" t="str">
            <v>000000625</v>
          </cell>
          <cell r="D689" t="str">
            <v>HAIRSTON ANITRIA W</v>
          </cell>
          <cell r="E689" t="str">
            <v>456472453</v>
          </cell>
          <cell r="F689">
            <v>2</v>
          </cell>
          <cell r="G689" t="str">
            <v>PPO Non-Union</v>
          </cell>
          <cell r="H689" t="str">
            <v>N</v>
          </cell>
          <cell r="I689">
            <v>4</v>
          </cell>
          <cell r="J689">
            <v>37971</v>
          </cell>
          <cell r="K689">
            <v>127</v>
          </cell>
          <cell r="L689" t="str">
            <v>Family</v>
          </cell>
          <cell r="M689">
            <v>25331</v>
          </cell>
        </row>
        <row r="690">
          <cell r="A690">
            <v>0</v>
          </cell>
          <cell r="B690" t="str">
            <v>AW PPO Active</v>
          </cell>
          <cell r="C690" t="str">
            <v>000000625</v>
          </cell>
          <cell r="D690" t="str">
            <v>HAMPSHIRE B  DIANE</v>
          </cell>
          <cell r="E690" t="str">
            <v>527782111</v>
          </cell>
          <cell r="F690">
            <v>2</v>
          </cell>
          <cell r="G690" t="str">
            <v>PPO Non-Union</v>
          </cell>
          <cell r="H690" t="str">
            <v>N</v>
          </cell>
          <cell r="I690">
            <v>3</v>
          </cell>
          <cell r="J690">
            <v>37883</v>
          </cell>
          <cell r="K690">
            <v>127</v>
          </cell>
          <cell r="L690" t="str">
            <v>Family</v>
          </cell>
          <cell r="M690">
            <v>16796</v>
          </cell>
        </row>
        <row r="691">
          <cell r="A691">
            <v>0</v>
          </cell>
          <cell r="B691" t="str">
            <v>AW PPO Active</v>
          </cell>
          <cell r="C691" t="str">
            <v>000000625</v>
          </cell>
          <cell r="D691" t="str">
            <v>HARRIS JOSEPH D</v>
          </cell>
          <cell r="E691" t="str">
            <v>334468587</v>
          </cell>
          <cell r="F691">
            <v>2</v>
          </cell>
          <cell r="G691" t="str">
            <v>PPO Non-Union</v>
          </cell>
          <cell r="H691" t="str">
            <v>N</v>
          </cell>
          <cell r="I691">
            <v>5</v>
          </cell>
          <cell r="J691">
            <v>37987</v>
          </cell>
          <cell r="K691">
            <v>127</v>
          </cell>
          <cell r="L691" t="str">
            <v>Family</v>
          </cell>
          <cell r="M691">
            <v>21548</v>
          </cell>
        </row>
        <row r="692">
          <cell r="A692">
            <v>0</v>
          </cell>
          <cell r="B692" t="str">
            <v>AW PPO Active</v>
          </cell>
          <cell r="C692" t="str">
            <v>000000625</v>
          </cell>
          <cell r="D692" t="str">
            <v>HERNANDEZ GUSTABO</v>
          </cell>
          <cell r="E692" t="str">
            <v>527613460</v>
          </cell>
          <cell r="F692">
            <v>2</v>
          </cell>
          <cell r="G692" t="str">
            <v>PPO Non-Union</v>
          </cell>
          <cell r="H692" t="str">
            <v>N</v>
          </cell>
          <cell r="I692">
            <v>4</v>
          </cell>
          <cell r="J692">
            <v>37622</v>
          </cell>
          <cell r="K692">
            <v>127</v>
          </cell>
          <cell r="L692" t="str">
            <v>Family</v>
          </cell>
          <cell r="M692">
            <v>23799</v>
          </cell>
        </row>
        <row r="693">
          <cell r="A693">
            <v>0</v>
          </cell>
          <cell r="B693" t="str">
            <v>AW PPO Active</v>
          </cell>
          <cell r="C693" t="str">
            <v>000000625</v>
          </cell>
          <cell r="D693" t="str">
            <v>HERNANDEZ MICHAEL</v>
          </cell>
          <cell r="E693" t="str">
            <v>601019558</v>
          </cell>
          <cell r="F693">
            <v>2</v>
          </cell>
          <cell r="G693" t="str">
            <v>PPO Non-Union</v>
          </cell>
          <cell r="H693" t="str">
            <v>N</v>
          </cell>
          <cell r="I693">
            <v>5</v>
          </cell>
          <cell r="J693">
            <v>38171</v>
          </cell>
          <cell r="K693">
            <v>127</v>
          </cell>
          <cell r="L693" t="str">
            <v>Family</v>
          </cell>
          <cell r="M693">
            <v>25976</v>
          </cell>
        </row>
        <row r="694">
          <cell r="A694">
            <v>0</v>
          </cell>
          <cell r="B694" t="str">
            <v>AW PPO Active</v>
          </cell>
          <cell r="C694" t="str">
            <v>000000625</v>
          </cell>
          <cell r="D694" t="str">
            <v>HUCKEBY NANCY J</v>
          </cell>
          <cell r="E694" t="str">
            <v>331404830</v>
          </cell>
          <cell r="F694">
            <v>2</v>
          </cell>
          <cell r="G694" t="str">
            <v>PPO Non-Union</v>
          </cell>
          <cell r="H694" t="str">
            <v>N</v>
          </cell>
          <cell r="I694">
            <v>3</v>
          </cell>
          <cell r="J694">
            <v>37622</v>
          </cell>
          <cell r="K694">
            <v>127</v>
          </cell>
          <cell r="L694" t="str">
            <v>Family</v>
          </cell>
          <cell r="M694">
            <v>19030</v>
          </cell>
        </row>
        <row r="695">
          <cell r="A695">
            <v>0</v>
          </cell>
          <cell r="B695" t="str">
            <v>AW PPO Active</v>
          </cell>
          <cell r="C695" t="str">
            <v>000000625</v>
          </cell>
          <cell r="D695" t="str">
            <v>HUDDLESTON LEE F</v>
          </cell>
          <cell r="E695" t="str">
            <v>541908644</v>
          </cell>
          <cell r="F695">
            <v>2</v>
          </cell>
          <cell r="G695" t="str">
            <v>PPO Non-Union</v>
          </cell>
          <cell r="H695" t="str">
            <v>N</v>
          </cell>
          <cell r="I695">
            <v>2</v>
          </cell>
          <cell r="J695">
            <v>37622</v>
          </cell>
          <cell r="K695">
            <v>119</v>
          </cell>
          <cell r="L695" t="str">
            <v>Ee/Ch</v>
          </cell>
          <cell r="M695">
            <v>23314</v>
          </cell>
        </row>
        <row r="696">
          <cell r="A696">
            <v>0</v>
          </cell>
          <cell r="B696" t="str">
            <v>AW PPO Active</v>
          </cell>
          <cell r="C696" t="str">
            <v>000000625</v>
          </cell>
          <cell r="D696" t="str">
            <v>HUNT SANFORD R</v>
          </cell>
          <cell r="E696" t="str">
            <v>527195099</v>
          </cell>
          <cell r="F696">
            <v>2</v>
          </cell>
          <cell r="G696" t="str">
            <v>PPO Non-Union</v>
          </cell>
          <cell r="H696" t="str">
            <v>N</v>
          </cell>
          <cell r="I696">
            <v>2</v>
          </cell>
          <cell r="J696">
            <v>38108</v>
          </cell>
          <cell r="K696">
            <v>111</v>
          </cell>
          <cell r="L696" t="str">
            <v>Ee/Sp</v>
          </cell>
          <cell r="M696">
            <v>20340</v>
          </cell>
        </row>
        <row r="697">
          <cell r="A697">
            <v>0</v>
          </cell>
          <cell r="B697" t="str">
            <v>AW PPO Active</v>
          </cell>
          <cell r="C697" t="str">
            <v>000000625</v>
          </cell>
          <cell r="D697" t="str">
            <v>ICAMEN SHAWN P</v>
          </cell>
          <cell r="E697" t="str">
            <v>557192494</v>
          </cell>
          <cell r="F697">
            <v>2</v>
          </cell>
          <cell r="G697" t="str">
            <v>PPO Non-Union</v>
          </cell>
          <cell r="H697" t="str">
            <v>N</v>
          </cell>
          <cell r="I697">
            <v>2</v>
          </cell>
          <cell r="J697">
            <v>38200</v>
          </cell>
          <cell r="K697">
            <v>119</v>
          </cell>
          <cell r="L697" t="str">
            <v>Ee/Ch</v>
          </cell>
          <cell r="M697">
            <v>25995</v>
          </cell>
        </row>
        <row r="698">
          <cell r="A698">
            <v>0</v>
          </cell>
          <cell r="B698" t="str">
            <v>AW PPO Active</v>
          </cell>
          <cell r="C698" t="str">
            <v>000000625</v>
          </cell>
          <cell r="D698" t="str">
            <v>ISHMAEL JAMES D</v>
          </cell>
          <cell r="E698" t="str">
            <v>527718695</v>
          </cell>
          <cell r="F698">
            <v>2</v>
          </cell>
          <cell r="G698" t="str">
            <v>PPO Non-Union</v>
          </cell>
          <cell r="H698" t="str">
            <v>N</v>
          </cell>
          <cell r="I698">
            <v>5</v>
          </cell>
          <cell r="J698">
            <v>37622</v>
          </cell>
          <cell r="K698">
            <v>127</v>
          </cell>
          <cell r="L698" t="str">
            <v>Family</v>
          </cell>
          <cell r="M698">
            <v>22444</v>
          </cell>
        </row>
        <row r="699">
          <cell r="A699">
            <v>0</v>
          </cell>
          <cell r="B699" t="str">
            <v>AW PPO Active</v>
          </cell>
          <cell r="C699" t="str">
            <v>000000625</v>
          </cell>
          <cell r="D699" t="str">
            <v>JAMES REBECCA</v>
          </cell>
          <cell r="E699" t="str">
            <v>525066201</v>
          </cell>
          <cell r="F699">
            <v>2</v>
          </cell>
          <cell r="G699" t="str">
            <v>PPO Non-Union</v>
          </cell>
          <cell r="H699" t="str">
            <v>N</v>
          </cell>
          <cell r="I699">
            <v>6</v>
          </cell>
          <cell r="J699">
            <v>37622</v>
          </cell>
          <cell r="K699">
            <v>119</v>
          </cell>
          <cell r="L699" t="str">
            <v>Ee/Ch</v>
          </cell>
          <cell r="M699">
            <v>25637</v>
          </cell>
        </row>
        <row r="700">
          <cell r="A700">
            <v>0</v>
          </cell>
          <cell r="B700" t="str">
            <v>AW PPO Active</v>
          </cell>
          <cell r="C700" t="str">
            <v>000000625</v>
          </cell>
          <cell r="D700" t="str">
            <v>JONES COOPER MERRY A</v>
          </cell>
          <cell r="E700" t="str">
            <v>560357398</v>
          </cell>
          <cell r="F700">
            <v>2</v>
          </cell>
          <cell r="G700" t="str">
            <v>PPO Non-Union</v>
          </cell>
          <cell r="H700" t="str">
            <v>N</v>
          </cell>
          <cell r="I700">
            <v>5</v>
          </cell>
          <cell r="J700">
            <v>37918</v>
          </cell>
          <cell r="K700">
            <v>127</v>
          </cell>
          <cell r="L700" t="str">
            <v>Family</v>
          </cell>
          <cell r="M700">
            <v>22270</v>
          </cell>
        </row>
        <row r="701">
          <cell r="A701">
            <v>0</v>
          </cell>
          <cell r="B701" t="str">
            <v>AW PPO Active</v>
          </cell>
          <cell r="C701" t="str">
            <v>000000625</v>
          </cell>
          <cell r="D701" t="str">
            <v>KENNOW DALE E</v>
          </cell>
          <cell r="E701" t="str">
            <v>526415962</v>
          </cell>
          <cell r="F701">
            <v>2</v>
          </cell>
          <cell r="G701" t="str">
            <v>PPO Non-Union</v>
          </cell>
          <cell r="H701" t="str">
            <v>N</v>
          </cell>
          <cell r="I701">
            <v>2</v>
          </cell>
          <cell r="J701">
            <v>37622</v>
          </cell>
          <cell r="K701">
            <v>111</v>
          </cell>
          <cell r="L701" t="str">
            <v>Ee/Sp</v>
          </cell>
          <cell r="M701">
            <v>21178</v>
          </cell>
        </row>
        <row r="702">
          <cell r="A702">
            <v>0</v>
          </cell>
          <cell r="B702" t="str">
            <v>AW PPO Active</v>
          </cell>
          <cell r="C702" t="str">
            <v>000000625</v>
          </cell>
          <cell r="D702" t="str">
            <v>KIRKLAND SR ALLEN J</v>
          </cell>
          <cell r="E702" t="str">
            <v>565867806</v>
          </cell>
          <cell r="F702">
            <v>2</v>
          </cell>
          <cell r="G702" t="str">
            <v>PPO Non-Union</v>
          </cell>
          <cell r="H702" t="str">
            <v>N</v>
          </cell>
          <cell r="I702">
            <v>2</v>
          </cell>
          <cell r="J702">
            <v>38261</v>
          </cell>
          <cell r="K702">
            <v>111</v>
          </cell>
          <cell r="L702" t="str">
            <v>Ee/Sp</v>
          </cell>
          <cell r="M702">
            <v>19488</v>
          </cell>
        </row>
        <row r="703">
          <cell r="A703">
            <v>0</v>
          </cell>
          <cell r="B703" t="str">
            <v>AW PPO Active</v>
          </cell>
          <cell r="C703" t="str">
            <v>000000625</v>
          </cell>
          <cell r="D703" t="str">
            <v>KRIESS JASON S</v>
          </cell>
          <cell r="E703" t="str">
            <v>600307208</v>
          </cell>
          <cell r="F703">
            <v>2</v>
          </cell>
          <cell r="G703" t="str">
            <v>PPO Non-Union</v>
          </cell>
          <cell r="H703" t="str">
            <v>N</v>
          </cell>
          <cell r="I703">
            <v>3</v>
          </cell>
          <cell r="J703">
            <v>37622</v>
          </cell>
          <cell r="K703">
            <v>127</v>
          </cell>
          <cell r="L703" t="str">
            <v>Family</v>
          </cell>
          <cell r="M703">
            <v>28968</v>
          </cell>
        </row>
        <row r="704">
          <cell r="A704">
            <v>0</v>
          </cell>
          <cell r="B704" t="str">
            <v>AW PPO Active</v>
          </cell>
          <cell r="C704" t="str">
            <v>000000625</v>
          </cell>
          <cell r="D704" t="str">
            <v>KRIESS MATTHEW D</v>
          </cell>
          <cell r="E704" t="str">
            <v>600305510</v>
          </cell>
          <cell r="F704">
            <v>2</v>
          </cell>
          <cell r="G704" t="str">
            <v>PPO Non-Union</v>
          </cell>
          <cell r="H704" t="str">
            <v>N</v>
          </cell>
          <cell r="I704">
            <v>1</v>
          </cell>
          <cell r="J704">
            <v>38231</v>
          </cell>
          <cell r="K704">
            <v>101</v>
          </cell>
          <cell r="L704" t="str">
            <v>Single</v>
          </cell>
          <cell r="M704">
            <v>30816</v>
          </cell>
        </row>
        <row r="705">
          <cell r="A705">
            <v>0</v>
          </cell>
          <cell r="B705" t="str">
            <v>AW PPO Active</v>
          </cell>
          <cell r="C705" t="str">
            <v>000000625</v>
          </cell>
          <cell r="D705" t="str">
            <v>LANDONI DEAN L</v>
          </cell>
          <cell r="E705" t="str">
            <v>017540553</v>
          </cell>
          <cell r="F705">
            <v>2</v>
          </cell>
          <cell r="G705" t="str">
            <v>PPO Non-Union</v>
          </cell>
          <cell r="H705" t="str">
            <v>N</v>
          </cell>
          <cell r="I705">
            <v>5</v>
          </cell>
          <cell r="J705">
            <v>37622</v>
          </cell>
          <cell r="K705">
            <v>127</v>
          </cell>
          <cell r="L705" t="str">
            <v>Family</v>
          </cell>
          <cell r="M705">
            <v>22183</v>
          </cell>
        </row>
        <row r="706">
          <cell r="A706">
            <v>0</v>
          </cell>
          <cell r="B706" t="str">
            <v>AW PPO Active</v>
          </cell>
          <cell r="C706" t="str">
            <v>000000625</v>
          </cell>
          <cell r="D706" t="str">
            <v>LANDS JAMES T</v>
          </cell>
          <cell r="E706" t="str">
            <v>619092743</v>
          </cell>
          <cell r="F706">
            <v>2</v>
          </cell>
          <cell r="G706" t="str">
            <v>PPO Non-Union</v>
          </cell>
          <cell r="H706" t="str">
            <v>N</v>
          </cell>
          <cell r="I706">
            <v>3</v>
          </cell>
          <cell r="J706">
            <v>37622</v>
          </cell>
          <cell r="K706">
            <v>127</v>
          </cell>
          <cell r="L706" t="str">
            <v>Family</v>
          </cell>
          <cell r="M706">
            <v>27728</v>
          </cell>
        </row>
        <row r="707">
          <cell r="A707">
            <v>0</v>
          </cell>
          <cell r="B707" t="str">
            <v>AW PPO Active</v>
          </cell>
          <cell r="C707" t="str">
            <v>000000625</v>
          </cell>
          <cell r="D707" t="str">
            <v>LINGENFELTER BRADLEY S</v>
          </cell>
          <cell r="E707" t="str">
            <v>188503970</v>
          </cell>
          <cell r="F707">
            <v>2</v>
          </cell>
          <cell r="G707" t="str">
            <v>PPO Non-Union</v>
          </cell>
          <cell r="H707" t="str">
            <v>N</v>
          </cell>
          <cell r="I707">
            <v>3</v>
          </cell>
          <cell r="J707">
            <v>37622</v>
          </cell>
          <cell r="K707">
            <v>127</v>
          </cell>
          <cell r="L707" t="str">
            <v>Family</v>
          </cell>
          <cell r="M707">
            <v>22257</v>
          </cell>
        </row>
        <row r="708">
          <cell r="A708">
            <v>0</v>
          </cell>
          <cell r="B708" t="str">
            <v>AW PPO Active</v>
          </cell>
          <cell r="C708" t="str">
            <v>000000625</v>
          </cell>
          <cell r="D708" t="str">
            <v>LOYD NEIL G</v>
          </cell>
          <cell r="E708" t="str">
            <v>573587769</v>
          </cell>
          <cell r="F708">
            <v>2</v>
          </cell>
          <cell r="G708" t="str">
            <v>PPO Non-Union</v>
          </cell>
          <cell r="H708" t="str">
            <v>N</v>
          </cell>
          <cell r="I708">
            <v>2</v>
          </cell>
          <cell r="J708">
            <v>37622</v>
          </cell>
          <cell r="K708">
            <v>111</v>
          </cell>
          <cell r="L708" t="str">
            <v>Ee/Sp</v>
          </cell>
          <cell r="M708">
            <v>16355</v>
          </cell>
        </row>
        <row r="709">
          <cell r="A709">
            <v>0</v>
          </cell>
          <cell r="B709" t="str">
            <v>AW PPO Active</v>
          </cell>
          <cell r="C709" t="str">
            <v>000000625</v>
          </cell>
          <cell r="D709" t="str">
            <v>LUTRINGER STEVEN J</v>
          </cell>
          <cell r="E709" t="str">
            <v>506700110</v>
          </cell>
          <cell r="F709">
            <v>2</v>
          </cell>
          <cell r="G709" t="str">
            <v>PPO Non-Union</v>
          </cell>
          <cell r="H709" t="str">
            <v>N</v>
          </cell>
          <cell r="I709">
            <v>4</v>
          </cell>
          <cell r="J709">
            <v>38229</v>
          </cell>
          <cell r="K709">
            <v>127</v>
          </cell>
          <cell r="L709" t="str">
            <v>Family</v>
          </cell>
          <cell r="M709">
            <v>19680</v>
          </cell>
        </row>
        <row r="710">
          <cell r="A710">
            <v>0</v>
          </cell>
          <cell r="B710" t="str">
            <v>AW PPO Active</v>
          </cell>
          <cell r="C710" t="str">
            <v>000000625</v>
          </cell>
          <cell r="D710" t="str">
            <v>MAHONEY RAYMOND B</v>
          </cell>
          <cell r="E710" t="str">
            <v>526555636</v>
          </cell>
          <cell r="F710">
            <v>2</v>
          </cell>
          <cell r="G710" t="str">
            <v>PPO Non-Union</v>
          </cell>
          <cell r="H710" t="str">
            <v>N</v>
          </cell>
          <cell r="I710">
            <v>5</v>
          </cell>
          <cell r="J710">
            <v>37622</v>
          </cell>
          <cell r="K710">
            <v>127</v>
          </cell>
          <cell r="L710" t="str">
            <v>Family</v>
          </cell>
          <cell r="M710">
            <v>25988</v>
          </cell>
        </row>
        <row r="711">
          <cell r="A711">
            <v>0</v>
          </cell>
          <cell r="B711" t="str">
            <v>AW PPO Active</v>
          </cell>
          <cell r="C711" t="str">
            <v>000000625</v>
          </cell>
          <cell r="D711" t="str">
            <v>MANNING ROBERT C</v>
          </cell>
          <cell r="E711" t="str">
            <v>527457121</v>
          </cell>
          <cell r="F711">
            <v>2</v>
          </cell>
          <cell r="G711" t="str">
            <v>PPO Non-Union</v>
          </cell>
          <cell r="H711" t="str">
            <v>N</v>
          </cell>
          <cell r="I711">
            <v>1</v>
          </cell>
          <cell r="J711">
            <v>38078</v>
          </cell>
          <cell r="K711">
            <v>101</v>
          </cell>
          <cell r="L711" t="str">
            <v>Single</v>
          </cell>
          <cell r="M711">
            <v>21861</v>
          </cell>
        </row>
        <row r="712">
          <cell r="A712">
            <v>0</v>
          </cell>
          <cell r="B712" t="str">
            <v>AW PPO Active</v>
          </cell>
          <cell r="C712" t="str">
            <v>000000625</v>
          </cell>
          <cell r="D712" t="str">
            <v>MARLOW JEFFEREY A</v>
          </cell>
          <cell r="E712" t="str">
            <v>380584668</v>
          </cell>
          <cell r="F712">
            <v>2</v>
          </cell>
          <cell r="G712" t="str">
            <v>PPO Non-Union</v>
          </cell>
          <cell r="H712" t="str">
            <v>N</v>
          </cell>
          <cell r="I712">
            <v>6</v>
          </cell>
          <cell r="J712">
            <v>37622</v>
          </cell>
          <cell r="K712">
            <v>127</v>
          </cell>
          <cell r="L712" t="str">
            <v>Family</v>
          </cell>
          <cell r="M712">
            <v>24942</v>
          </cell>
        </row>
        <row r="713">
          <cell r="A713">
            <v>0</v>
          </cell>
          <cell r="B713" t="str">
            <v>AW PPO Active</v>
          </cell>
          <cell r="C713" t="str">
            <v>000000625</v>
          </cell>
          <cell r="D713" t="str">
            <v>MARTINEZ ANDREW</v>
          </cell>
          <cell r="E713" t="str">
            <v>527358801</v>
          </cell>
          <cell r="F713">
            <v>2</v>
          </cell>
          <cell r="G713" t="str">
            <v>PPO Non-Union</v>
          </cell>
          <cell r="H713" t="str">
            <v>N</v>
          </cell>
          <cell r="I713">
            <v>4</v>
          </cell>
          <cell r="J713">
            <v>37622</v>
          </cell>
          <cell r="K713">
            <v>127</v>
          </cell>
          <cell r="L713" t="str">
            <v>Family</v>
          </cell>
          <cell r="M713">
            <v>23337</v>
          </cell>
        </row>
        <row r="714">
          <cell r="A714">
            <v>0</v>
          </cell>
          <cell r="B714" t="str">
            <v>AW PPO Active</v>
          </cell>
          <cell r="C714" t="str">
            <v>000000625</v>
          </cell>
          <cell r="D714" t="str">
            <v>MASSON MICHAEL G</v>
          </cell>
          <cell r="E714" t="str">
            <v>341549655</v>
          </cell>
          <cell r="F714">
            <v>2</v>
          </cell>
          <cell r="G714" t="str">
            <v>PPO Non-Union</v>
          </cell>
          <cell r="H714" t="str">
            <v>N</v>
          </cell>
          <cell r="I714">
            <v>4</v>
          </cell>
          <cell r="J714">
            <v>37622</v>
          </cell>
          <cell r="K714">
            <v>127</v>
          </cell>
          <cell r="L714" t="str">
            <v>Family</v>
          </cell>
          <cell r="M714">
            <v>21555</v>
          </cell>
        </row>
        <row r="715">
          <cell r="A715">
            <v>0</v>
          </cell>
          <cell r="B715" t="str">
            <v>AW PPO Active</v>
          </cell>
          <cell r="C715" t="str">
            <v>000000625</v>
          </cell>
          <cell r="D715" t="str">
            <v>MCDONALD JEFF</v>
          </cell>
          <cell r="E715" t="str">
            <v>526780272</v>
          </cell>
          <cell r="F715">
            <v>2</v>
          </cell>
          <cell r="G715" t="str">
            <v>PPO Non-Union</v>
          </cell>
          <cell r="H715" t="str">
            <v>N</v>
          </cell>
          <cell r="I715">
            <v>2</v>
          </cell>
          <cell r="J715">
            <v>37622</v>
          </cell>
          <cell r="K715">
            <v>111</v>
          </cell>
          <cell r="L715" t="str">
            <v>Ee/Sp</v>
          </cell>
          <cell r="M715">
            <v>18077</v>
          </cell>
        </row>
        <row r="716">
          <cell r="A716">
            <v>0</v>
          </cell>
          <cell r="B716" t="str">
            <v>AW PPO Active</v>
          </cell>
          <cell r="C716" t="str">
            <v>000000625</v>
          </cell>
          <cell r="D716" t="str">
            <v>MCKINNEY F KEITH</v>
          </cell>
          <cell r="E716" t="str">
            <v>527789869</v>
          </cell>
          <cell r="F716">
            <v>2</v>
          </cell>
          <cell r="G716" t="str">
            <v>PPO Non-Union</v>
          </cell>
          <cell r="H716" t="str">
            <v>N</v>
          </cell>
          <cell r="I716">
            <v>2</v>
          </cell>
          <cell r="J716">
            <v>37622</v>
          </cell>
          <cell r="K716">
            <v>111</v>
          </cell>
          <cell r="L716" t="str">
            <v>Ee/Sp</v>
          </cell>
          <cell r="M716">
            <v>18400</v>
          </cell>
        </row>
        <row r="717">
          <cell r="A717">
            <v>0</v>
          </cell>
          <cell r="B717" t="str">
            <v>AW PPO Active</v>
          </cell>
          <cell r="C717" t="str">
            <v>000000625</v>
          </cell>
          <cell r="D717" t="str">
            <v>MCREYNOLDS MARY C</v>
          </cell>
          <cell r="E717" t="str">
            <v>397706620</v>
          </cell>
          <cell r="F717">
            <v>2</v>
          </cell>
          <cell r="G717" t="str">
            <v>PPO Non-Union</v>
          </cell>
          <cell r="H717" t="str">
            <v>N</v>
          </cell>
          <cell r="I717">
            <v>5</v>
          </cell>
          <cell r="J717">
            <v>37622</v>
          </cell>
          <cell r="K717">
            <v>127</v>
          </cell>
          <cell r="L717" t="str">
            <v>Family</v>
          </cell>
          <cell r="M717">
            <v>22950</v>
          </cell>
        </row>
        <row r="718">
          <cell r="A718">
            <v>0</v>
          </cell>
          <cell r="B718" t="str">
            <v>AW PPO Active</v>
          </cell>
          <cell r="C718" t="str">
            <v>000000625</v>
          </cell>
          <cell r="D718" t="str">
            <v>MECHAM JEREMIAH</v>
          </cell>
          <cell r="E718" t="str">
            <v>601589274</v>
          </cell>
          <cell r="F718">
            <v>2</v>
          </cell>
          <cell r="G718" t="str">
            <v>PPO Non-Union</v>
          </cell>
          <cell r="H718" t="str">
            <v>N</v>
          </cell>
          <cell r="I718">
            <v>5</v>
          </cell>
          <cell r="J718">
            <v>38128</v>
          </cell>
          <cell r="K718">
            <v>127</v>
          </cell>
          <cell r="L718" t="str">
            <v>Family</v>
          </cell>
          <cell r="M718">
            <v>27717</v>
          </cell>
        </row>
        <row r="719">
          <cell r="A719">
            <v>0</v>
          </cell>
          <cell r="B719" t="str">
            <v>AW PPO Active</v>
          </cell>
          <cell r="C719" t="str">
            <v>000000625</v>
          </cell>
          <cell r="D719" t="str">
            <v>MILLER NINA E</v>
          </cell>
          <cell r="E719" t="str">
            <v>280625555</v>
          </cell>
          <cell r="F719">
            <v>2</v>
          </cell>
          <cell r="G719" t="str">
            <v>PPO Non-Union</v>
          </cell>
          <cell r="H719" t="str">
            <v>N</v>
          </cell>
          <cell r="I719">
            <v>1</v>
          </cell>
          <cell r="J719">
            <v>38261</v>
          </cell>
          <cell r="K719">
            <v>102</v>
          </cell>
          <cell r="L719" t="str">
            <v>Single</v>
          </cell>
          <cell r="M719">
            <v>25278</v>
          </cell>
        </row>
        <row r="720">
          <cell r="A720">
            <v>0</v>
          </cell>
          <cell r="B720" t="str">
            <v>AW PPO Active</v>
          </cell>
          <cell r="C720" t="str">
            <v>000000625</v>
          </cell>
          <cell r="D720" t="str">
            <v>MINCHER BRADLEY J</v>
          </cell>
          <cell r="E720" t="str">
            <v>568882042</v>
          </cell>
          <cell r="F720">
            <v>2</v>
          </cell>
          <cell r="G720" t="str">
            <v>PPO Non-Union</v>
          </cell>
          <cell r="H720" t="str">
            <v>N</v>
          </cell>
          <cell r="I720">
            <v>1</v>
          </cell>
          <cell r="J720">
            <v>37622</v>
          </cell>
          <cell r="K720">
            <v>101</v>
          </cell>
          <cell r="L720" t="str">
            <v>Single</v>
          </cell>
          <cell r="M720">
            <v>19895</v>
          </cell>
        </row>
        <row r="721">
          <cell r="A721">
            <v>0</v>
          </cell>
          <cell r="B721" t="str">
            <v>AW PPO Active</v>
          </cell>
          <cell r="C721" t="str">
            <v>000000625</v>
          </cell>
          <cell r="D721" t="str">
            <v>MOORE RICHARD S</v>
          </cell>
          <cell r="E721" t="str">
            <v>562235246</v>
          </cell>
          <cell r="F721">
            <v>2</v>
          </cell>
          <cell r="G721" t="str">
            <v>PPO Non-Union</v>
          </cell>
          <cell r="H721" t="str">
            <v>N</v>
          </cell>
          <cell r="I721">
            <v>3</v>
          </cell>
          <cell r="J721">
            <v>37987</v>
          </cell>
          <cell r="K721">
            <v>119</v>
          </cell>
          <cell r="L721" t="str">
            <v>Ee/Ch</v>
          </cell>
          <cell r="M721">
            <v>21793</v>
          </cell>
        </row>
        <row r="722">
          <cell r="A722">
            <v>0</v>
          </cell>
          <cell r="B722" t="str">
            <v>AW PPO Active</v>
          </cell>
          <cell r="C722" t="str">
            <v>000000625</v>
          </cell>
          <cell r="D722" t="str">
            <v>NICOLAI DEBORAH L</v>
          </cell>
          <cell r="E722" t="str">
            <v>526925456</v>
          </cell>
          <cell r="F722">
            <v>2</v>
          </cell>
          <cell r="G722" t="str">
            <v>PPO Non-Union</v>
          </cell>
          <cell r="H722" t="str">
            <v>N</v>
          </cell>
          <cell r="I722">
            <v>2</v>
          </cell>
          <cell r="J722">
            <v>37622</v>
          </cell>
          <cell r="K722">
            <v>111</v>
          </cell>
          <cell r="L722" t="str">
            <v>Ee/Sp</v>
          </cell>
          <cell r="M722">
            <v>19137</v>
          </cell>
        </row>
        <row r="723">
          <cell r="A723">
            <v>0</v>
          </cell>
          <cell r="B723" t="str">
            <v>AW PPO Active</v>
          </cell>
          <cell r="C723" t="str">
            <v>000000625</v>
          </cell>
          <cell r="D723" t="str">
            <v>PAPINI KATHLEEN A</v>
          </cell>
          <cell r="E723" t="str">
            <v>601074652</v>
          </cell>
          <cell r="F723">
            <v>2</v>
          </cell>
          <cell r="G723" t="str">
            <v>PPO Non-Union</v>
          </cell>
          <cell r="H723" t="str">
            <v>N</v>
          </cell>
          <cell r="I723">
            <v>1</v>
          </cell>
          <cell r="J723">
            <v>38093</v>
          </cell>
          <cell r="K723">
            <v>102</v>
          </cell>
          <cell r="L723" t="str">
            <v>Single</v>
          </cell>
          <cell r="M723">
            <v>25023</v>
          </cell>
        </row>
        <row r="724">
          <cell r="A724">
            <v>0</v>
          </cell>
          <cell r="B724" t="str">
            <v>AW PPO Active</v>
          </cell>
          <cell r="C724" t="str">
            <v>000000625</v>
          </cell>
          <cell r="D724" t="str">
            <v>PAYAN JOHN F</v>
          </cell>
          <cell r="E724" t="str">
            <v>520889343</v>
          </cell>
          <cell r="F724">
            <v>2</v>
          </cell>
          <cell r="G724" t="str">
            <v>PPO Non-Union</v>
          </cell>
          <cell r="H724" t="str">
            <v>N</v>
          </cell>
          <cell r="I724">
            <v>1</v>
          </cell>
          <cell r="J724">
            <v>37622</v>
          </cell>
          <cell r="K724">
            <v>101</v>
          </cell>
          <cell r="L724" t="str">
            <v>Single</v>
          </cell>
          <cell r="M724">
            <v>27862</v>
          </cell>
        </row>
        <row r="725">
          <cell r="A725">
            <v>0</v>
          </cell>
          <cell r="B725" t="str">
            <v>AW PPO Active</v>
          </cell>
          <cell r="C725" t="str">
            <v>000000625</v>
          </cell>
          <cell r="D725" t="str">
            <v>PEREZ JR ROY</v>
          </cell>
          <cell r="E725" t="str">
            <v>601031512</v>
          </cell>
          <cell r="F725">
            <v>2</v>
          </cell>
          <cell r="G725" t="str">
            <v>PPO Non-Union</v>
          </cell>
          <cell r="H725" t="str">
            <v>N</v>
          </cell>
          <cell r="I725">
            <v>6</v>
          </cell>
          <cell r="J725">
            <v>37622</v>
          </cell>
          <cell r="K725">
            <v>127</v>
          </cell>
          <cell r="L725" t="str">
            <v>Family</v>
          </cell>
          <cell r="M725">
            <v>24485</v>
          </cell>
        </row>
        <row r="726">
          <cell r="A726">
            <v>0</v>
          </cell>
          <cell r="B726" t="str">
            <v>AW PPO Active</v>
          </cell>
          <cell r="C726" t="str">
            <v>000000625</v>
          </cell>
          <cell r="D726" t="str">
            <v>POSTON DANIEL H</v>
          </cell>
          <cell r="E726" t="str">
            <v>526597058</v>
          </cell>
          <cell r="F726">
            <v>2</v>
          </cell>
          <cell r="G726" t="str">
            <v>PPO Non-Union</v>
          </cell>
          <cell r="H726" t="str">
            <v>N</v>
          </cell>
          <cell r="I726">
            <v>1</v>
          </cell>
          <cell r="J726">
            <v>37956</v>
          </cell>
          <cell r="K726">
            <v>101</v>
          </cell>
          <cell r="L726" t="str">
            <v>Single</v>
          </cell>
          <cell r="M726">
            <v>24493</v>
          </cell>
        </row>
        <row r="727">
          <cell r="A727">
            <v>0</v>
          </cell>
          <cell r="B727" t="str">
            <v>AW PPO Active</v>
          </cell>
          <cell r="C727" t="str">
            <v>000000625</v>
          </cell>
          <cell r="D727" t="str">
            <v>RAMIREZ PEDRO</v>
          </cell>
          <cell r="E727" t="str">
            <v>573378496</v>
          </cell>
          <cell r="F727">
            <v>2</v>
          </cell>
          <cell r="G727" t="str">
            <v>PPO Non-Union</v>
          </cell>
          <cell r="H727" t="str">
            <v>N</v>
          </cell>
          <cell r="I727">
            <v>3</v>
          </cell>
          <cell r="J727">
            <v>37622</v>
          </cell>
          <cell r="K727">
            <v>127</v>
          </cell>
          <cell r="L727" t="str">
            <v>Family</v>
          </cell>
          <cell r="M727">
            <v>27636</v>
          </cell>
        </row>
        <row r="728">
          <cell r="A728">
            <v>0</v>
          </cell>
          <cell r="B728" t="str">
            <v>AW PPO Active</v>
          </cell>
          <cell r="C728" t="str">
            <v>000000625</v>
          </cell>
          <cell r="D728" t="str">
            <v>RANDOLPH BILLY A</v>
          </cell>
          <cell r="E728" t="str">
            <v>414451926</v>
          </cell>
          <cell r="F728">
            <v>2</v>
          </cell>
          <cell r="G728" t="str">
            <v>PPO Non-Union</v>
          </cell>
          <cell r="H728" t="str">
            <v>N</v>
          </cell>
          <cell r="I728">
            <v>2</v>
          </cell>
          <cell r="J728">
            <v>38261</v>
          </cell>
          <cell r="K728">
            <v>111</v>
          </cell>
          <cell r="L728" t="str">
            <v>Ee/Sp</v>
          </cell>
          <cell r="M728">
            <v>29786</v>
          </cell>
        </row>
        <row r="729">
          <cell r="A729">
            <v>0</v>
          </cell>
          <cell r="B729" t="str">
            <v>AW PPO Active</v>
          </cell>
          <cell r="C729" t="str">
            <v>000000625</v>
          </cell>
          <cell r="D729" t="str">
            <v>REYES PAUL M</v>
          </cell>
          <cell r="E729" t="str">
            <v>601265708</v>
          </cell>
          <cell r="F729">
            <v>2</v>
          </cell>
          <cell r="G729" t="str">
            <v>PPO Non-Union</v>
          </cell>
          <cell r="H729" t="str">
            <v>N</v>
          </cell>
          <cell r="I729">
            <v>1</v>
          </cell>
          <cell r="J729">
            <v>37622</v>
          </cell>
          <cell r="K729">
            <v>101</v>
          </cell>
          <cell r="L729" t="str">
            <v>Single</v>
          </cell>
          <cell r="M729">
            <v>28737</v>
          </cell>
        </row>
        <row r="730">
          <cell r="A730">
            <v>0</v>
          </cell>
          <cell r="B730" t="str">
            <v>AW PPO Active</v>
          </cell>
          <cell r="C730" t="str">
            <v>000000625</v>
          </cell>
          <cell r="D730" t="str">
            <v>REYNOLDS BERT L</v>
          </cell>
          <cell r="E730" t="str">
            <v>546687123</v>
          </cell>
          <cell r="F730">
            <v>2</v>
          </cell>
          <cell r="G730" t="str">
            <v>PPO Non-Union</v>
          </cell>
          <cell r="H730" t="str">
            <v>N</v>
          </cell>
          <cell r="I730">
            <v>1</v>
          </cell>
          <cell r="J730">
            <v>37622</v>
          </cell>
          <cell r="K730">
            <v>101</v>
          </cell>
          <cell r="L730" t="str">
            <v>Single</v>
          </cell>
          <cell r="M730">
            <v>17449</v>
          </cell>
        </row>
        <row r="731">
          <cell r="A731">
            <v>0</v>
          </cell>
          <cell r="B731" t="str">
            <v>AW PPO Active</v>
          </cell>
          <cell r="C731" t="str">
            <v>000000625</v>
          </cell>
          <cell r="D731" t="str">
            <v>REYNOLDS JOHNNY L</v>
          </cell>
          <cell r="E731" t="str">
            <v>466909940</v>
          </cell>
          <cell r="F731">
            <v>2</v>
          </cell>
          <cell r="G731" t="str">
            <v>PPO Non-Union</v>
          </cell>
          <cell r="H731" t="str">
            <v>N</v>
          </cell>
          <cell r="I731">
            <v>2</v>
          </cell>
          <cell r="J731">
            <v>37680</v>
          </cell>
          <cell r="K731">
            <v>111</v>
          </cell>
          <cell r="L731" t="str">
            <v>Ee/Sp</v>
          </cell>
          <cell r="M731">
            <v>19422</v>
          </cell>
        </row>
        <row r="732">
          <cell r="A732">
            <v>0</v>
          </cell>
          <cell r="B732" t="str">
            <v>AW PPO Active</v>
          </cell>
          <cell r="C732" t="str">
            <v>000000625</v>
          </cell>
          <cell r="D732" t="str">
            <v>RIOS FRANK J</v>
          </cell>
          <cell r="E732" t="str">
            <v>601526670</v>
          </cell>
          <cell r="F732">
            <v>2</v>
          </cell>
          <cell r="G732" t="str">
            <v>PPO Non-Union</v>
          </cell>
          <cell r="H732" t="str">
            <v>N</v>
          </cell>
          <cell r="I732">
            <v>3</v>
          </cell>
          <cell r="J732">
            <v>37622</v>
          </cell>
          <cell r="K732">
            <v>127</v>
          </cell>
          <cell r="L732" t="str">
            <v>Family</v>
          </cell>
          <cell r="M732">
            <v>27670</v>
          </cell>
        </row>
        <row r="733">
          <cell r="A733">
            <v>0</v>
          </cell>
          <cell r="B733" t="str">
            <v>AW PPO Active</v>
          </cell>
          <cell r="C733" t="str">
            <v>000000625</v>
          </cell>
          <cell r="D733" t="str">
            <v>RUNDLE JUSTIN K</v>
          </cell>
          <cell r="E733" t="str">
            <v>483721302</v>
          </cell>
          <cell r="F733">
            <v>2</v>
          </cell>
          <cell r="G733" t="str">
            <v>PPO Non-Union</v>
          </cell>
          <cell r="H733" t="str">
            <v>N</v>
          </cell>
          <cell r="I733">
            <v>3</v>
          </cell>
          <cell r="J733">
            <v>37987</v>
          </cell>
          <cell r="K733">
            <v>127</v>
          </cell>
          <cell r="L733" t="str">
            <v>Family</v>
          </cell>
          <cell r="M733">
            <v>22746</v>
          </cell>
        </row>
        <row r="734">
          <cell r="A734">
            <v>0</v>
          </cell>
          <cell r="B734" t="str">
            <v>AW PPO Active</v>
          </cell>
          <cell r="C734" t="str">
            <v>000000625</v>
          </cell>
          <cell r="D734" t="str">
            <v>SAMANO OSCAR R</v>
          </cell>
          <cell r="E734" t="str">
            <v>551578641</v>
          </cell>
          <cell r="F734">
            <v>2</v>
          </cell>
          <cell r="G734" t="str">
            <v>PPO Non-Union</v>
          </cell>
          <cell r="H734" t="str">
            <v>N</v>
          </cell>
          <cell r="I734">
            <v>4</v>
          </cell>
          <cell r="J734">
            <v>37622</v>
          </cell>
          <cell r="K734">
            <v>127</v>
          </cell>
          <cell r="L734" t="str">
            <v>Family</v>
          </cell>
          <cell r="M734">
            <v>28502</v>
          </cell>
        </row>
        <row r="735">
          <cell r="A735">
            <v>0</v>
          </cell>
          <cell r="B735" t="str">
            <v>AW PPO Active</v>
          </cell>
          <cell r="C735" t="str">
            <v>000000625</v>
          </cell>
          <cell r="D735" t="str">
            <v>SAMARRIPA JR YGNASIO</v>
          </cell>
          <cell r="E735" t="str">
            <v>526237274</v>
          </cell>
          <cell r="F735">
            <v>2</v>
          </cell>
          <cell r="G735" t="str">
            <v>PPO Non-Union</v>
          </cell>
          <cell r="H735" t="str">
            <v>N</v>
          </cell>
          <cell r="I735">
            <v>2</v>
          </cell>
          <cell r="J735">
            <v>38353</v>
          </cell>
          <cell r="K735">
            <v>111</v>
          </cell>
          <cell r="L735" t="str">
            <v>Ee/Sp</v>
          </cell>
          <cell r="M735">
            <v>21333</v>
          </cell>
        </row>
        <row r="736">
          <cell r="A736">
            <v>0</v>
          </cell>
          <cell r="B736" t="str">
            <v>AW PPO Active</v>
          </cell>
          <cell r="C736" t="str">
            <v>000000625</v>
          </cell>
          <cell r="D736" t="str">
            <v>SANTILLAN JOE J</v>
          </cell>
          <cell r="E736" t="str">
            <v>527881027</v>
          </cell>
          <cell r="F736">
            <v>2</v>
          </cell>
          <cell r="G736" t="str">
            <v>PPO Non-Union</v>
          </cell>
          <cell r="H736" t="str">
            <v>N</v>
          </cell>
          <cell r="I736">
            <v>4</v>
          </cell>
          <cell r="J736">
            <v>37622</v>
          </cell>
          <cell r="K736">
            <v>127</v>
          </cell>
          <cell r="L736" t="str">
            <v>Family</v>
          </cell>
          <cell r="M736">
            <v>18709</v>
          </cell>
        </row>
        <row r="737">
          <cell r="A737">
            <v>0</v>
          </cell>
          <cell r="B737" t="str">
            <v>AW PPO Active</v>
          </cell>
          <cell r="C737" t="str">
            <v>000000625</v>
          </cell>
          <cell r="D737" t="str">
            <v>SHORE JOSEPHINE K</v>
          </cell>
          <cell r="E737" t="str">
            <v>527713868</v>
          </cell>
          <cell r="F737">
            <v>2</v>
          </cell>
          <cell r="G737" t="str">
            <v>PPO Non-Union</v>
          </cell>
          <cell r="H737" t="str">
            <v>N</v>
          </cell>
          <cell r="I737">
            <v>1</v>
          </cell>
          <cell r="J737">
            <v>37622</v>
          </cell>
          <cell r="K737">
            <v>102</v>
          </cell>
          <cell r="L737" t="str">
            <v>Single</v>
          </cell>
          <cell r="M737">
            <v>23361</v>
          </cell>
        </row>
        <row r="738">
          <cell r="A738">
            <v>0</v>
          </cell>
          <cell r="B738" t="str">
            <v>AW PPO Active</v>
          </cell>
          <cell r="C738" t="str">
            <v>000000625</v>
          </cell>
          <cell r="D738" t="str">
            <v>SPARTZ ADAM P</v>
          </cell>
          <cell r="E738" t="str">
            <v>474088432</v>
          </cell>
          <cell r="F738">
            <v>2</v>
          </cell>
          <cell r="G738" t="str">
            <v>PPO Non-Union</v>
          </cell>
          <cell r="H738" t="str">
            <v>N</v>
          </cell>
          <cell r="I738">
            <v>1</v>
          </cell>
          <cell r="J738">
            <v>37622</v>
          </cell>
          <cell r="K738">
            <v>101</v>
          </cell>
          <cell r="L738" t="str">
            <v>Single</v>
          </cell>
          <cell r="M738">
            <v>29468</v>
          </cell>
        </row>
        <row r="739">
          <cell r="A739">
            <v>0</v>
          </cell>
          <cell r="B739" t="str">
            <v>AW PPO Active</v>
          </cell>
          <cell r="C739" t="str">
            <v>000000625</v>
          </cell>
          <cell r="D739" t="str">
            <v>SUTTON RICHARD B</v>
          </cell>
          <cell r="E739" t="str">
            <v>152563792</v>
          </cell>
          <cell r="F739">
            <v>2</v>
          </cell>
          <cell r="G739" t="str">
            <v>PPO Non-Union</v>
          </cell>
          <cell r="H739" t="str">
            <v>N</v>
          </cell>
          <cell r="I739">
            <v>4</v>
          </cell>
          <cell r="J739">
            <v>38139</v>
          </cell>
          <cell r="K739">
            <v>127</v>
          </cell>
          <cell r="L739" t="str">
            <v>Family</v>
          </cell>
          <cell r="M739">
            <v>22181</v>
          </cell>
        </row>
        <row r="740">
          <cell r="A740">
            <v>0</v>
          </cell>
          <cell r="B740" t="str">
            <v>AW PPO Active</v>
          </cell>
          <cell r="C740" t="str">
            <v>000000625</v>
          </cell>
          <cell r="D740" t="str">
            <v>TACHO ERNEST</v>
          </cell>
          <cell r="E740" t="str">
            <v>526350432</v>
          </cell>
          <cell r="F740">
            <v>2</v>
          </cell>
          <cell r="G740" t="str">
            <v>PPO Non-Union</v>
          </cell>
          <cell r="H740" t="str">
            <v>N</v>
          </cell>
          <cell r="I740">
            <v>2</v>
          </cell>
          <cell r="J740">
            <v>38108</v>
          </cell>
          <cell r="K740">
            <v>111</v>
          </cell>
          <cell r="L740" t="str">
            <v>Ee/Sp</v>
          </cell>
          <cell r="M740">
            <v>21520</v>
          </cell>
        </row>
        <row r="741">
          <cell r="A741">
            <v>0</v>
          </cell>
          <cell r="B741" t="str">
            <v>AW PPO Active</v>
          </cell>
          <cell r="C741" t="str">
            <v>000000625</v>
          </cell>
          <cell r="D741" t="str">
            <v>TALARICO ANTHONY</v>
          </cell>
          <cell r="E741" t="str">
            <v>041609356</v>
          </cell>
          <cell r="F741">
            <v>2</v>
          </cell>
          <cell r="G741" t="str">
            <v>PPO Non-Union</v>
          </cell>
          <cell r="H741" t="str">
            <v>N</v>
          </cell>
          <cell r="I741">
            <v>5</v>
          </cell>
          <cell r="J741">
            <v>38078</v>
          </cell>
          <cell r="K741">
            <v>127</v>
          </cell>
          <cell r="L741" t="str">
            <v>Family</v>
          </cell>
          <cell r="M741">
            <v>21881</v>
          </cell>
        </row>
        <row r="742">
          <cell r="A742">
            <v>0</v>
          </cell>
          <cell r="B742" t="str">
            <v>AW PPO Active</v>
          </cell>
          <cell r="C742" t="str">
            <v>000000625</v>
          </cell>
          <cell r="D742" t="str">
            <v>TAYLOR JAMES G</v>
          </cell>
          <cell r="E742" t="str">
            <v>333769440</v>
          </cell>
          <cell r="F742">
            <v>2</v>
          </cell>
          <cell r="G742" t="str">
            <v>PPO Non-Union</v>
          </cell>
          <cell r="H742" t="str">
            <v>N</v>
          </cell>
          <cell r="I742">
            <v>1</v>
          </cell>
          <cell r="J742">
            <v>37622</v>
          </cell>
          <cell r="K742">
            <v>101</v>
          </cell>
          <cell r="L742" t="str">
            <v>Single</v>
          </cell>
          <cell r="M742">
            <v>25240</v>
          </cell>
        </row>
        <row r="743">
          <cell r="A743">
            <v>0</v>
          </cell>
          <cell r="B743" t="str">
            <v>AW PPO Active</v>
          </cell>
          <cell r="C743" t="str">
            <v>000000625</v>
          </cell>
          <cell r="D743" t="str">
            <v>THOMPSON MICHAEL J</v>
          </cell>
          <cell r="E743" t="str">
            <v>527115284</v>
          </cell>
          <cell r="F743">
            <v>2</v>
          </cell>
          <cell r="G743" t="str">
            <v>PPO Non-Union</v>
          </cell>
          <cell r="H743" t="str">
            <v>N</v>
          </cell>
          <cell r="I743">
            <v>3</v>
          </cell>
          <cell r="J743">
            <v>38108</v>
          </cell>
          <cell r="K743">
            <v>127</v>
          </cell>
          <cell r="L743" t="str">
            <v>Family</v>
          </cell>
          <cell r="M743">
            <v>20008</v>
          </cell>
        </row>
        <row r="744">
          <cell r="A744">
            <v>0</v>
          </cell>
          <cell r="B744" t="str">
            <v>AW PPO Active</v>
          </cell>
          <cell r="C744" t="str">
            <v>000000625</v>
          </cell>
          <cell r="D744" t="str">
            <v>TOBER VIVIEN</v>
          </cell>
          <cell r="E744" t="str">
            <v>527530609</v>
          </cell>
          <cell r="F744">
            <v>2</v>
          </cell>
          <cell r="G744" t="str">
            <v>PPO Non-Union</v>
          </cell>
          <cell r="H744" t="str">
            <v>N</v>
          </cell>
          <cell r="I744">
            <v>4</v>
          </cell>
          <cell r="J744">
            <v>37622</v>
          </cell>
          <cell r="K744">
            <v>119</v>
          </cell>
          <cell r="L744" t="str">
            <v>Ee/Ch</v>
          </cell>
          <cell r="M744">
            <v>27372</v>
          </cell>
        </row>
        <row r="745">
          <cell r="A745">
            <v>0</v>
          </cell>
          <cell r="B745" t="str">
            <v>AW PPO Active</v>
          </cell>
          <cell r="C745" t="str">
            <v>000000625</v>
          </cell>
          <cell r="D745" t="str">
            <v>TROUB LARRY J</v>
          </cell>
          <cell r="E745" t="str">
            <v>317526756</v>
          </cell>
          <cell r="F745">
            <v>2</v>
          </cell>
          <cell r="G745" t="str">
            <v>PPO Non-Union</v>
          </cell>
          <cell r="H745" t="str">
            <v>N</v>
          </cell>
          <cell r="I745">
            <v>2</v>
          </cell>
          <cell r="J745">
            <v>37622</v>
          </cell>
          <cell r="K745">
            <v>111</v>
          </cell>
          <cell r="L745" t="str">
            <v>Ee/Sp</v>
          </cell>
          <cell r="M745">
            <v>18639</v>
          </cell>
        </row>
        <row r="746">
          <cell r="A746">
            <v>0</v>
          </cell>
          <cell r="B746" t="str">
            <v>AW PPO Active</v>
          </cell>
          <cell r="C746" t="str">
            <v>000000625</v>
          </cell>
          <cell r="D746" t="str">
            <v>TUCKER THOMAS D</v>
          </cell>
          <cell r="E746" t="str">
            <v>546299456</v>
          </cell>
          <cell r="F746">
            <v>2</v>
          </cell>
          <cell r="G746" t="str">
            <v>PPO Non-Union</v>
          </cell>
          <cell r="H746" t="str">
            <v>N</v>
          </cell>
          <cell r="I746">
            <v>5</v>
          </cell>
          <cell r="J746">
            <v>37987</v>
          </cell>
          <cell r="K746">
            <v>127</v>
          </cell>
          <cell r="L746" t="str">
            <v>Family</v>
          </cell>
          <cell r="M746">
            <v>21972</v>
          </cell>
        </row>
        <row r="747">
          <cell r="A747">
            <v>0</v>
          </cell>
          <cell r="B747" t="str">
            <v>AW PPO Active</v>
          </cell>
          <cell r="C747" t="str">
            <v>000000625</v>
          </cell>
          <cell r="D747" t="str">
            <v>URAINE STEVEN S</v>
          </cell>
          <cell r="E747" t="str">
            <v>527155717</v>
          </cell>
          <cell r="F747">
            <v>2</v>
          </cell>
          <cell r="G747" t="str">
            <v>PPO Non-Union</v>
          </cell>
          <cell r="H747" t="str">
            <v>N</v>
          </cell>
          <cell r="I747">
            <v>3</v>
          </cell>
          <cell r="J747">
            <v>37622</v>
          </cell>
          <cell r="K747">
            <v>127</v>
          </cell>
          <cell r="L747" t="str">
            <v>Family</v>
          </cell>
          <cell r="M747">
            <v>20781</v>
          </cell>
        </row>
        <row r="748">
          <cell r="A748">
            <v>0</v>
          </cell>
          <cell r="B748" t="str">
            <v>AW PPO Active</v>
          </cell>
          <cell r="C748" t="str">
            <v>000000625</v>
          </cell>
          <cell r="D748" t="str">
            <v>WAHLERS CLIFFORD D</v>
          </cell>
          <cell r="E748" t="str">
            <v>281460237</v>
          </cell>
          <cell r="F748">
            <v>2</v>
          </cell>
          <cell r="G748" t="str">
            <v>PPO Non-Union</v>
          </cell>
          <cell r="H748" t="str">
            <v>N</v>
          </cell>
          <cell r="I748">
            <v>2</v>
          </cell>
          <cell r="J748">
            <v>37622</v>
          </cell>
          <cell r="K748">
            <v>111</v>
          </cell>
          <cell r="L748" t="str">
            <v>Ee/Sp</v>
          </cell>
          <cell r="M748">
            <v>17656</v>
          </cell>
        </row>
        <row r="749">
          <cell r="A749">
            <v>0</v>
          </cell>
          <cell r="B749" t="str">
            <v>AW PPO Active</v>
          </cell>
          <cell r="C749" t="str">
            <v>000000625</v>
          </cell>
          <cell r="D749" t="str">
            <v>WALLACE ROBERT A</v>
          </cell>
          <cell r="E749" t="str">
            <v>600077805</v>
          </cell>
          <cell r="F749">
            <v>2</v>
          </cell>
          <cell r="G749" t="str">
            <v>PPO Non-Union</v>
          </cell>
          <cell r="H749" t="str">
            <v>N</v>
          </cell>
          <cell r="I749">
            <v>1</v>
          </cell>
          <cell r="J749">
            <v>37622</v>
          </cell>
          <cell r="K749">
            <v>101</v>
          </cell>
          <cell r="L749" t="str">
            <v>Single</v>
          </cell>
          <cell r="M749">
            <v>27565</v>
          </cell>
        </row>
        <row r="750">
          <cell r="A750">
            <v>0</v>
          </cell>
          <cell r="B750" t="str">
            <v>AW PPO Active</v>
          </cell>
          <cell r="C750" t="str">
            <v>000000625</v>
          </cell>
          <cell r="D750" t="str">
            <v>WARD DAVID A</v>
          </cell>
          <cell r="E750" t="str">
            <v>526943986</v>
          </cell>
          <cell r="F750">
            <v>2</v>
          </cell>
          <cell r="G750" t="str">
            <v>PPO Non-Union</v>
          </cell>
          <cell r="H750" t="str">
            <v>N</v>
          </cell>
          <cell r="I750">
            <v>1</v>
          </cell>
          <cell r="J750">
            <v>37834</v>
          </cell>
          <cell r="K750">
            <v>101</v>
          </cell>
          <cell r="L750" t="str">
            <v>Single</v>
          </cell>
          <cell r="M750">
            <v>24259</v>
          </cell>
        </row>
        <row r="751">
          <cell r="A751">
            <v>0</v>
          </cell>
          <cell r="B751" t="str">
            <v>AW PPO Active</v>
          </cell>
          <cell r="C751" t="str">
            <v>000000625</v>
          </cell>
          <cell r="D751" t="str">
            <v>WEEKS JAMES L</v>
          </cell>
          <cell r="E751" t="str">
            <v>527175858</v>
          </cell>
          <cell r="F751">
            <v>2</v>
          </cell>
          <cell r="G751" t="str">
            <v>PPO Non-Union</v>
          </cell>
          <cell r="H751" t="str">
            <v>N</v>
          </cell>
          <cell r="I751">
            <v>3</v>
          </cell>
          <cell r="J751">
            <v>37622</v>
          </cell>
          <cell r="K751">
            <v>127</v>
          </cell>
          <cell r="L751" t="str">
            <v>Family</v>
          </cell>
          <cell r="M751">
            <v>20172</v>
          </cell>
        </row>
        <row r="752">
          <cell r="A752">
            <v>0</v>
          </cell>
          <cell r="B752" t="str">
            <v>AW PPO Active</v>
          </cell>
          <cell r="C752" t="str">
            <v>000000625</v>
          </cell>
          <cell r="D752" t="str">
            <v>WEST JOHN M</v>
          </cell>
          <cell r="E752" t="str">
            <v>553760523</v>
          </cell>
          <cell r="F752">
            <v>2</v>
          </cell>
          <cell r="G752" t="str">
            <v>PPO Non-Union</v>
          </cell>
          <cell r="H752" t="str">
            <v>N</v>
          </cell>
          <cell r="I752">
            <v>3</v>
          </cell>
          <cell r="J752">
            <v>38108</v>
          </cell>
          <cell r="K752">
            <v>127</v>
          </cell>
          <cell r="L752" t="str">
            <v>Family</v>
          </cell>
          <cell r="M752">
            <v>18573</v>
          </cell>
        </row>
        <row r="753">
          <cell r="A753">
            <v>0</v>
          </cell>
          <cell r="B753" t="str">
            <v>AW PPO Active</v>
          </cell>
          <cell r="C753" t="str">
            <v>000000625</v>
          </cell>
          <cell r="D753" t="str">
            <v>WILKINS CHARLES D</v>
          </cell>
          <cell r="E753" t="str">
            <v>453687622</v>
          </cell>
          <cell r="F753">
            <v>2</v>
          </cell>
          <cell r="G753" t="str">
            <v>PPO Non-Union</v>
          </cell>
          <cell r="H753" t="str">
            <v>N</v>
          </cell>
          <cell r="I753">
            <v>1</v>
          </cell>
          <cell r="J753">
            <v>37622</v>
          </cell>
          <cell r="K753">
            <v>101</v>
          </cell>
          <cell r="L753" t="str">
            <v>Single</v>
          </cell>
          <cell r="M753">
            <v>16547</v>
          </cell>
        </row>
        <row r="754">
          <cell r="A754">
            <v>0</v>
          </cell>
          <cell r="B754" t="str">
            <v>AW PPO Active</v>
          </cell>
          <cell r="C754" t="str">
            <v>000000625</v>
          </cell>
          <cell r="D754" t="str">
            <v>WILKINS KARL B</v>
          </cell>
          <cell r="E754" t="str">
            <v>227928339</v>
          </cell>
          <cell r="F754">
            <v>2</v>
          </cell>
          <cell r="G754" t="str">
            <v>PPO Non-Union</v>
          </cell>
          <cell r="H754" t="str">
            <v>N</v>
          </cell>
          <cell r="I754">
            <v>7</v>
          </cell>
          <cell r="J754">
            <v>37908</v>
          </cell>
          <cell r="K754">
            <v>127</v>
          </cell>
          <cell r="L754" t="str">
            <v>Family</v>
          </cell>
          <cell r="M754">
            <v>22431</v>
          </cell>
        </row>
        <row r="755">
          <cell r="A755">
            <v>0</v>
          </cell>
          <cell r="B755" t="str">
            <v>AW PPO Active</v>
          </cell>
          <cell r="C755" t="str">
            <v>000000625</v>
          </cell>
          <cell r="D755" t="str">
            <v>WILLIAMS SONIA L</v>
          </cell>
          <cell r="E755" t="str">
            <v>097565436</v>
          </cell>
          <cell r="F755">
            <v>2</v>
          </cell>
          <cell r="G755" t="str">
            <v>PPO Non-Union</v>
          </cell>
          <cell r="H755" t="str">
            <v>N</v>
          </cell>
          <cell r="I755">
            <v>1</v>
          </cell>
          <cell r="J755">
            <v>37803</v>
          </cell>
          <cell r="K755">
            <v>102</v>
          </cell>
          <cell r="L755" t="str">
            <v>Single</v>
          </cell>
          <cell r="M755">
            <v>24559</v>
          </cell>
        </row>
        <row r="756">
          <cell r="A756">
            <v>0</v>
          </cell>
          <cell r="B756" t="str">
            <v>AW PPO Active</v>
          </cell>
          <cell r="C756" t="str">
            <v>000000625</v>
          </cell>
          <cell r="D756" t="str">
            <v>WILLIAMSON GREGORY N</v>
          </cell>
          <cell r="E756" t="str">
            <v>541587122</v>
          </cell>
          <cell r="F756">
            <v>2</v>
          </cell>
          <cell r="G756" t="str">
            <v>PPO Non-Union</v>
          </cell>
          <cell r="H756" t="str">
            <v>N</v>
          </cell>
          <cell r="I756">
            <v>3</v>
          </cell>
          <cell r="J756">
            <v>38353</v>
          </cell>
          <cell r="K756">
            <v>127</v>
          </cell>
          <cell r="L756" t="str">
            <v>Family</v>
          </cell>
          <cell r="M756">
            <v>20312</v>
          </cell>
        </row>
        <row r="757">
          <cell r="A757">
            <v>0</v>
          </cell>
          <cell r="B757" t="str">
            <v>AW PPO Active</v>
          </cell>
          <cell r="C757" t="str">
            <v>000000625</v>
          </cell>
          <cell r="D757" t="str">
            <v>WINDHAM PHYLLIS O</v>
          </cell>
          <cell r="E757" t="str">
            <v>547706020</v>
          </cell>
          <cell r="F757">
            <v>2</v>
          </cell>
          <cell r="G757" t="str">
            <v>PPO Non-Union</v>
          </cell>
          <cell r="H757" t="str">
            <v>N</v>
          </cell>
          <cell r="I757">
            <v>1</v>
          </cell>
          <cell r="J757">
            <v>37622</v>
          </cell>
          <cell r="K757">
            <v>102</v>
          </cell>
          <cell r="L757" t="str">
            <v>Single</v>
          </cell>
          <cell r="M757">
            <v>16233</v>
          </cell>
        </row>
        <row r="758">
          <cell r="A758">
            <v>0</v>
          </cell>
          <cell r="B758" t="str">
            <v>AW PPO Active</v>
          </cell>
          <cell r="C758" t="str">
            <v>000000625</v>
          </cell>
          <cell r="D758" t="str">
            <v>WINTER THOMAS G</v>
          </cell>
          <cell r="E758" t="str">
            <v>520901710</v>
          </cell>
          <cell r="F758">
            <v>2</v>
          </cell>
          <cell r="G758" t="str">
            <v>PPO Non-Union</v>
          </cell>
          <cell r="H758" t="str">
            <v>N</v>
          </cell>
          <cell r="I758">
            <v>4</v>
          </cell>
          <cell r="J758">
            <v>38139</v>
          </cell>
          <cell r="K758">
            <v>119</v>
          </cell>
          <cell r="L758" t="str">
            <v>Ee/Ch</v>
          </cell>
          <cell r="M758">
            <v>26488</v>
          </cell>
        </row>
        <row r="759">
          <cell r="A759">
            <v>0</v>
          </cell>
          <cell r="B759" t="str">
            <v>AW PPO Active</v>
          </cell>
          <cell r="C759" t="str">
            <v>000000625</v>
          </cell>
          <cell r="D759" t="str">
            <v>ZAMORA DANIEL V</v>
          </cell>
          <cell r="E759" t="str">
            <v>600266531</v>
          </cell>
          <cell r="F759">
            <v>2</v>
          </cell>
          <cell r="G759" t="str">
            <v>PPO Non-Union</v>
          </cell>
          <cell r="H759" t="str">
            <v>N</v>
          </cell>
          <cell r="I759">
            <v>5</v>
          </cell>
          <cell r="J759">
            <v>38353</v>
          </cell>
          <cell r="K759">
            <v>127</v>
          </cell>
          <cell r="L759" t="str">
            <v>Family</v>
          </cell>
          <cell r="M759">
            <v>26864</v>
          </cell>
        </row>
        <row r="760">
          <cell r="A760">
            <v>0</v>
          </cell>
          <cell r="B760" t="str">
            <v>AW PPO Active</v>
          </cell>
          <cell r="C760" t="str">
            <v>000000632</v>
          </cell>
          <cell r="D760" t="str">
            <v>ADAIR JOHN W</v>
          </cell>
          <cell r="E760" t="str">
            <v>337460365</v>
          </cell>
          <cell r="F760">
            <v>1</v>
          </cell>
          <cell r="G760" t="str">
            <v>PPO Union</v>
          </cell>
          <cell r="H760" t="str">
            <v>U</v>
          </cell>
          <cell r="I760">
            <v>4</v>
          </cell>
          <cell r="J760">
            <v>37622</v>
          </cell>
          <cell r="K760">
            <v>127</v>
          </cell>
          <cell r="L760" t="str">
            <v>Family</v>
          </cell>
          <cell r="M760">
            <v>18896</v>
          </cell>
        </row>
        <row r="761">
          <cell r="A761">
            <v>0</v>
          </cell>
          <cell r="B761" t="str">
            <v>AW PPO Active</v>
          </cell>
          <cell r="C761" t="str">
            <v>000000632</v>
          </cell>
          <cell r="D761" t="str">
            <v>ADAMS LARRY P</v>
          </cell>
          <cell r="E761" t="str">
            <v>345386952</v>
          </cell>
          <cell r="F761">
            <v>24</v>
          </cell>
          <cell r="G761" t="str">
            <v>NEI-Illinois -PPO/Vision Union</v>
          </cell>
          <cell r="H761" t="str">
            <v>U</v>
          </cell>
          <cell r="I761">
            <v>2</v>
          </cell>
          <cell r="J761">
            <v>37622</v>
          </cell>
          <cell r="K761">
            <v>111</v>
          </cell>
          <cell r="L761" t="str">
            <v>Ee/Sp</v>
          </cell>
          <cell r="M761">
            <v>17039</v>
          </cell>
        </row>
        <row r="762">
          <cell r="A762">
            <v>0</v>
          </cell>
          <cell r="B762" t="str">
            <v>AW PPO Active</v>
          </cell>
          <cell r="C762" t="str">
            <v>000000632</v>
          </cell>
          <cell r="D762" t="str">
            <v>ADAMS MARK E</v>
          </cell>
          <cell r="E762" t="str">
            <v>354682124</v>
          </cell>
          <cell r="F762">
            <v>1</v>
          </cell>
          <cell r="G762" t="str">
            <v>PPO Union</v>
          </cell>
          <cell r="H762" t="str">
            <v>U</v>
          </cell>
          <cell r="I762">
            <v>3</v>
          </cell>
          <cell r="J762">
            <v>37685</v>
          </cell>
          <cell r="K762">
            <v>127</v>
          </cell>
          <cell r="L762" t="str">
            <v>Family</v>
          </cell>
          <cell r="M762">
            <v>24371</v>
          </cell>
        </row>
        <row r="763">
          <cell r="A763">
            <v>0</v>
          </cell>
          <cell r="B763" t="str">
            <v>AW PPO Active</v>
          </cell>
          <cell r="C763" t="str">
            <v>000000632</v>
          </cell>
          <cell r="D763" t="str">
            <v>ADAMS OSCAR W</v>
          </cell>
          <cell r="E763" t="str">
            <v>350409764</v>
          </cell>
          <cell r="F763">
            <v>1</v>
          </cell>
          <cell r="G763" t="str">
            <v>PPO Union</v>
          </cell>
          <cell r="H763" t="str">
            <v>U</v>
          </cell>
          <cell r="I763">
            <v>2</v>
          </cell>
          <cell r="J763">
            <v>37987</v>
          </cell>
          <cell r="K763">
            <v>111</v>
          </cell>
          <cell r="L763" t="str">
            <v>Ee/Sp</v>
          </cell>
          <cell r="M763">
            <v>18585</v>
          </cell>
        </row>
        <row r="764">
          <cell r="A764">
            <v>0</v>
          </cell>
          <cell r="B764" t="str">
            <v>AW PPO Active</v>
          </cell>
          <cell r="C764" t="str">
            <v>000000632</v>
          </cell>
          <cell r="D764" t="str">
            <v>ADEN KATHLEEN S</v>
          </cell>
          <cell r="E764" t="str">
            <v>319502013</v>
          </cell>
          <cell r="F764">
            <v>2</v>
          </cell>
          <cell r="G764" t="str">
            <v>PPO Non-Union</v>
          </cell>
          <cell r="H764" t="str">
            <v>N</v>
          </cell>
          <cell r="I764">
            <v>1</v>
          </cell>
          <cell r="J764">
            <v>38142</v>
          </cell>
          <cell r="K764">
            <v>102</v>
          </cell>
          <cell r="L764" t="str">
            <v>Single</v>
          </cell>
          <cell r="M764">
            <v>19861</v>
          </cell>
        </row>
        <row r="765">
          <cell r="A765">
            <v>0</v>
          </cell>
          <cell r="B765" t="str">
            <v>AW PPO Active</v>
          </cell>
          <cell r="C765" t="str">
            <v>000000632</v>
          </cell>
          <cell r="D765" t="str">
            <v>AGUILAR JERRY M</v>
          </cell>
          <cell r="E765" t="str">
            <v>325724777</v>
          </cell>
          <cell r="F765">
            <v>2</v>
          </cell>
          <cell r="G765" t="str">
            <v>PPO Non-Union</v>
          </cell>
          <cell r="H765" t="str">
            <v>N</v>
          </cell>
          <cell r="I765">
            <v>1</v>
          </cell>
          <cell r="J765">
            <v>37622</v>
          </cell>
          <cell r="K765">
            <v>101</v>
          </cell>
          <cell r="L765" t="str">
            <v>Single</v>
          </cell>
          <cell r="M765">
            <v>25697</v>
          </cell>
        </row>
        <row r="766">
          <cell r="A766">
            <v>0</v>
          </cell>
          <cell r="B766" t="str">
            <v>AW PPO Active</v>
          </cell>
          <cell r="C766" t="str">
            <v>000000632</v>
          </cell>
          <cell r="D766" t="str">
            <v>AGUINAGA ANDREA C</v>
          </cell>
          <cell r="E766" t="str">
            <v>347661632</v>
          </cell>
          <cell r="F766">
            <v>1</v>
          </cell>
          <cell r="G766" t="str">
            <v>PPO Union</v>
          </cell>
          <cell r="H766" t="str">
            <v>U</v>
          </cell>
          <cell r="I766">
            <v>5</v>
          </cell>
          <cell r="J766">
            <v>38208</v>
          </cell>
          <cell r="K766">
            <v>127</v>
          </cell>
          <cell r="L766" t="str">
            <v>Family</v>
          </cell>
          <cell r="M766">
            <v>23831</v>
          </cell>
        </row>
        <row r="767">
          <cell r="A767">
            <v>0</v>
          </cell>
          <cell r="B767" t="str">
            <v>AW PPO Active</v>
          </cell>
          <cell r="C767" t="str">
            <v>000000632</v>
          </cell>
          <cell r="D767" t="str">
            <v>ALBERS TIMOTHY G</v>
          </cell>
          <cell r="E767" t="str">
            <v>356649095</v>
          </cell>
          <cell r="F767">
            <v>2</v>
          </cell>
          <cell r="G767" t="str">
            <v>PPO Non-Union</v>
          </cell>
          <cell r="H767" t="str">
            <v>N</v>
          </cell>
          <cell r="I767">
            <v>6</v>
          </cell>
          <cell r="J767">
            <v>37622</v>
          </cell>
          <cell r="K767">
            <v>127</v>
          </cell>
          <cell r="L767" t="str">
            <v>Family</v>
          </cell>
          <cell r="M767">
            <v>25432</v>
          </cell>
        </row>
        <row r="768">
          <cell r="A768">
            <v>0</v>
          </cell>
          <cell r="B768" t="str">
            <v>AW PPO Active</v>
          </cell>
          <cell r="C768" t="str">
            <v>000000632</v>
          </cell>
          <cell r="D768" t="str">
            <v>ALIG ELAINE K</v>
          </cell>
          <cell r="E768" t="str">
            <v>350440701</v>
          </cell>
          <cell r="F768">
            <v>1</v>
          </cell>
          <cell r="G768" t="str">
            <v>PPO Union</v>
          </cell>
          <cell r="H768" t="str">
            <v>U</v>
          </cell>
          <cell r="I768">
            <v>2</v>
          </cell>
          <cell r="J768">
            <v>37622</v>
          </cell>
          <cell r="K768">
            <v>111</v>
          </cell>
          <cell r="L768" t="str">
            <v>Ee/Sp</v>
          </cell>
          <cell r="M768">
            <v>19636</v>
          </cell>
        </row>
        <row r="769">
          <cell r="A769">
            <v>0</v>
          </cell>
          <cell r="B769" t="str">
            <v>AW PPO Active</v>
          </cell>
          <cell r="C769" t="str">
            <v>000000632</v>
          </cell>
          <cell r="D769" t="str">
            <v>ALLGIRE CONSTANCE F</v>
          </cell>
          <cell r="E769" t="str">
            <v>338686584</v>
          </cell>
          <cell r="F769">
            <v>2</v>
          </cell>
          <cell r="G769" t="str">
            <v>PPO Non-Union</v>
          </cell>
          <cell r="H769" t="str">
            <v>N</v>
          </cell>
          <cell r="I769">
            <v>6</v>
          </cell>
          <cell r="J769">
            <v>38353</v>
          </cell>
          <cell r="K769">
            <v>127</v>
          </cell>
          <cell r="L769" t="str">
            <v>Family</v>
          </cell>
          <cell r="M769">
            <v>23763</v>
          </cell>
        </row>
        <row r="770">
          <cell r="A770">
            <v>0</v>
          </cell>
          <cell r="B770" t="str">
            <v>AW PPO Active</v>
          </cell>
          <cell r="C770" t="str">
            <v>000000632</v>
          </cell>
          <cell r="D770" t="str">
            <v>ANDERSON GARY L</v>
          </cell>
          <cell r="E770" t="str">
            <v>356447472</v>
          </cell>
          <cell r="F770">
            <v>1</v>
          </cell>
          <cell r="G770" t="str">
            <v>PPO Union</v>
          </cell>
          <cell r="H770" t="str">
            <v>U</v>
          </cell>
          <cell r="I770">
            <v>2</v>
          </cell>
          <cell r="J770">
            <v>37622</v>
          </cell>
          <cell r="K770">
            <v>111</v>
          </cell>
          <cell r="L770" t="str">
            <v>Ee/Sp</v>
          </cell>
          <cell r="M770">
            <v>19285</v>
          </cell>
        </row>
        <row r="771">
          <cell r="A771">
            <v>0</v>
          </cell>
          <cell r="B771" t="str">
            <v>AW PPO Active</v>
          </cell>
          <cell r="C771" t="str">
            <v>000000632</v>
          </cell>
          <cell r="D771" t="str">
            <v>ANDRES GARY J</v>
          </cell>
          <cell r="E771" t="str">
            <v>322425357</v>
          </cell>
          <cell r="F771">
            <v>1</v>
          </cell>
          <cell r="G771" t="str">
            <v>PPO Union</v>
          </cell>
          <cell r="H771" t="str">
            <v>U</v>
          </cell>
          <cell r="I771">
            <v>1</v>
          </cell>
          <cell r="J771">
            <v>37622</v>
          </cell>
          <cell r="K771">
            <v>101</v>
          </cell>
          <cell r="L771" t="str">
            <v>Single</v>
          </cell>
          <cell r="M771">
            <v>17829</v>
          </cell>
        </row>
        <row r="772">
          <cell r="A772">
            <v>0</v>
          </cell>
          <cell r="B772" t="str">
            <v>AW PPO Active</v>
          </cell>
          <cell r="C772" t="str">
            <v>000000632</v>
          </cell>
          <cell r="D772" t="str">
            <v>ARCHER CHAROLETTE K</v>
          </cell>
          <cell r="E772" t="str">
            <v>344346326</v>
          </cell>
          <cell r="F772">
            <v>2</v>
          </cell>
          <cell r="G772" t="str">
            <v>PPO Non-Union</v>
          </cell>
          <cell r="H772" t="str">
            <v>N</v>
          </cell>
          <cell r="I772">
            <v>1</v>
          </cell>
          <cell r="J772">
            <v>37622</v>
          </cell>
          <cell r="K772">
            <v>102</v>
          </cell>
          <cell r="L772" t="str">
            <v>Single</v>
          </cell>
          <cell r="M772">
            <v>15569</v>
          </cell>
        </row>
        <row r="773">
          <cell r="A773">
            <v>0</v>
          </cell>
          <cell r="B773" t="str">
            <v>AW PPO Active</v>
          </cell>
          <cell r="C773" t="str">
            <v>000000632</v>
          </cell>
          <cell r="D773" t="str">
            <v>ARNDT DAVID C</v>
          </cell>
          <cell r="E773" t="str">
            <v>327586011</v>
          </cell>
          <cell r="F773">
            <v>1</v>
          </cell>
          <cell r="G773" t="str">
            <v>PPO Union</v>
          </cell>
          <cell r="H773" t="str">
            <v>U</v>
          </cell>
          <cell r="I773">
            <v>2</v>
          </cell>
          <cell r="J773">
            <v>37622</v>
          </cell>
          <cell r="K773">
            <v>111</v>
          </cell>
          <cell r="L773" t="str">
            <v>Ee/Sp</v>
          </cell>
          <cell r="M773">
            <v>21128</v>
          </cell>
        </row>
        <row r="774">
          <cell r="A774">
            <v>0</v>
          </cell>
          <cell r="B774" t="str">
            <v>AW PPO Active</v>
          </cell>
          <cell r="C774" t="str">
            <v>000000632</v>
          </cell>
          <cell r="D774" t="str">
            <v>ASBELL WAYNE L</v>
          </cell>
          <cell r="E774" t="str">
            <v>360484682</v>
          </cell>
          <cell r="F774">
            <v>1</v>
          </cell>
          <cell r="G774" t="str">
            <v>PPO Union</v>
          </cell>
          <cell r="H774" t="str">
            <v>U</v>
          </cell>
          <cell r="I774">
            <v>4</v>
          </cell>
          <cell r="J774">
            <v>37622</v>
          </cell>
          <cell r="K774">
            <v>127</v>
          </cell>
          <cell r="L774" t="str">
            <v>Family</v>
          </cell>
          <cell r="M774">
            <v>21383</v>
          </cell>
        </row>
        <row r="775">
          <cell r="A775">
            <v>0</v>
          </cell>
          <cell r="B775" t="str">
            <v>AW PPO Active</v>
          </cell>
          <cell r="C775" t="str">
            <v>000000632</v>
          </cell>
          <cell r="D775" t="str">
            <v>ASHBY MICHAEL G</v>
          </cell>
          <cell r="E775" t="str">
            <v>353509069</v>
          </cell>
          <cell r="F775">
            <v>1</v>
          </cell>
          <cell r="G775" t="str">
            <v>PPO Union</v>
          </cell>
          <cell r="H775" t="str">
            <v>U</v>
          </cell>
          <cell r="I775">
            <v>2</v>
          </cell>
          <cell r="J775">
            <v>37987</v>
          </cell>
          <cell r="K775">
            <v>111</v>
          </cell>
          <cell r="L775" t="str">
            <v>Ee/Sp</v>
          </cell>
          <cell r="M775">
            <v>19795</v>
          </cell>
        </row>
        <row r="776">
          <cell r="A776">
            <v>0</v>
          </cell>
          <cell r="B776" t="str">
            <v>AW PPO Active</v>
          </cell>
          <cell r="C776" t="str">
            <v>000000632</v>
          </cell>
          <cell r="D776" t="str">
            <v>ASKE MICHAEL S</v>
          </cell>
          <cell r="E776" t="str">
            <v>321581875</v>
          </cell>
          <cell r="F776">
            <v>1</v>
          </cell>
          <cell r="G776" t="str">
            <v>PPO Union</v>
          </cell>
          <cell r="H776" t="str">
            <v>U</v>
          </cell>
          <cell r="I776">
            <v>2</v>
          </cell>
          <cell r="J776">
            <v>37622</v>
          </cell>
          <cell r="K776">
            <v>111</v>
          </cell>
          <cell r="L776" t="str">
            <v>Ee/Sp</v>
          </cell>
          <cell r="M776">
            <v>25576</v>
          </cell>
        </row>
        <row r="777">
          <cell r="A777">
            <v>0</v>
          </cell>
          <cell r="B777" t="str">
            <v>AW PPO Active</v>
          </cell>
          <cell r="C777" t="str">
            <v>000000632</v>
          </cell>
          <cell r="D777" t="str">
            <v>AUEN THOMAS E</v>
          </cell>
          <cell r="E777" t="str">
            <v>339445549</v>
          </cell>
          <cell r="F777">
            <v>1</v>
          </cell>
          <cell r="G777" t="str">
            <v>PPO Union</v>
          </cell>
          <cell r="H777" t="str">
            <v>U</v>
          </cell>
          <cell r="I777">
            <v>3</v>
          </cell>
          <cell r="J777">
            <v>38108</v>
          </cell>
          <cell r="K777">
            <v>127</v>
          </cell>
          <cell r="L777" t="str">
            <v>Family</v>
          </cell>
          <cell r="M777">
            <v>18727</v>
          </cell>
        </row>
        <row r="778">
          <cell r="A778">
            <v>0</v>
          </cell>
          <cell r="B778" t="str">
            <v>AW PPO Active</v>
          </cell>
          <cell r="C778" t="str">
            <v>000000632</v>
          </cell>
          <cell r="D778" t="str">
            <v>BACH STEVEN G</v>
          </cell>
          <cell r="E778" t="str">
            <v>342644736</v>
          </cell>
          <cell r="F778">
            <v>1</v>
          </cell>
          <cell r="G778" t="str">
            <v>PPO Union</v>
          </cell>
          <cell r="H778" t="str">
            <v>U</v>
          </cell>
          <cell r="I778">
            <v>3</v>
          </cell>
          <cell r="J778">
            <v>37622</v>
          </cell>
          <cell r="K778">
            <v>127</v>
          </cell>
          <cell r="L778" t="str">
            <v>Family</v>
          </cell>
          <cell r="M778">
            <v>23046</v>
          </cell>
        </row>
        <row r="779">
          <cell r="A779">
            <v>0</v>
          </cell>
          <cell r="B779" t="str">
            <v>AW PPO Active</v>
          </cell>
          <cell r="C779" t="str">
            <v>000000632</v>
          </cell>
          <cell r="D779" t="str">
            <v>BARNES LAKISHA A</v>
          </cell>
          <cell r="E779" t="str">
            <v>327640489</v>
          </cell>
          <cell r="F779">
            <v>2</v>
          </cell>
          <cell r="G779" t="str">
            <v>PPO Non-Union</v>
          </cell>
          <cell r="H779" t="str">
            <v>N</v>
          </cell>
          <cell r="I779">
            <v>1</v>
          </cell>
          <cell r="J779">
            <v>37622</v>
          </cell>
          <cell r="K779">
            <v>102</v>
          </cell>
          <cell r="L779" t="str">
            <v>Single</v>
          </cell>
          <cell r="M779">
            <v>27565</v>
          </cell>
        </row>
        <row r="780">
          <cell r="A780">
            <v>0</v>
          </cell>
          <cell r="B780" t="str">
            <v>AW PPO Active</v>
          </cell>
          <cell r="C780" t="str">
            <v>000000632</v>
          </cell>
          <cell r="D780" t="str">
            <v>BARNET STEVEN P</v>
          </cell>
          <cell r="E780" t="str">
            <v>318464283</v>
          </cell>
          <cell r="F780">
            <v>24</v>
          </cell>
          <cell r="G780" t="str">
            <v>NEI-Illinois -PPO/Vision Union</v>
          </cell>
          <cell r="H780" t="str">
            <v>U</v>
          </cell>
          <cell r="I780">
            <v>8</v>
          </cell>
          <cell r="J780">
            <v>37622</v>
          </cell>
          <cell r="K780">
            <v>127</v>
          </cell>
          <cell r="L780" t="str">
            <v>Family</v>
          </cell>
          <cell r="M780">
            <v>19155</v>
          </cell>
        </row>
        <row r="781">
          <cell r="A781">
            <v>0</v>
          </cell>
          <cell r="B781" t="str">
            <v>AW PPO Active</v>
          </cell>
          <cell r="C781" t="str">
            <v>000000632</v>
          </cell>
          <cell r="D781" t="str">
            <v>BARR RAYMOND C</v>
          </cell>
          <cell r="E781" t="str">
            <v>361343767</v>
          </cell>
          <cell r="F781">
            <v>1</v>
          </cell>
          <cell r="G781" t="str">
            <v>PPO Union</v>
          </cell>
          <cell r="H781" t="str">
            <v>U</v>
          </cell>
          <cell r="I781">
            <v>2</v>
          </cell>
          <cell r="J781">
            <v>37622</v>
          </cell>
          <cell r="K781">
            <v>111</v>
          </cell>
          <cell r="L781" t="str">
            <v>Ee/Sp</v>
          </cell>
          <cell r="M781">
            <v>16042</v>
          </cell>
        </row>
        <row r="782">
          <cell r="A782">
            <v>0</v>
          </cell>
          <cell r="B782" t="str">
            <v>AW PPO Active</v>
          </cell>
          <cell r="C782" t="str">
            <v>000000632</v>
          </cell>
          <cell r="D782" t="str">
            <v>BASTA NICHOLAS</v>
          </cell>
          <cell r="E782" t="str">
            <v>318763004</v>
          </cell>
          <cell r="F782">
            <v>1</v>
          </cell>
          <cell r="G782" t="str">
            <v>PPO Union</v>
          </cell>
          <cell r="H782" t="str">
            <v>U</v>
          </cell>
          <cell r="I782">
            <v>2</v>
          </cell>
          <cell r="J782">
            <v>37622</v>
          </cell>
          <cell r="K782">
            <v>119</v>
          </cell>
          <cell r="L782" t="str">
            <v>Ee/Ch</v>
          </cell>
          <cell r="M782">
            <v>28564</v>
          </cell>
        </row>
        <row r="783">
          <cell r="A783">
            <v>0</v>
          </cell>
          <cell r="B783" t="str">
            <v>AW PPO Active</v>
          </cell>
          <cell r="C783" t="str">
            <v>000000632</v>
          </cell>
          <cell r="D783" t="str">
            <v>BATSON LYLE W</v>
          </cell>
          <cell r="E783" t="str">
            <v>321428677</v>
          </cell>
          <cell r="F783">
            <v>1</v>
          </cell>
          <cell r="G783" t="str">
            <v>PPO Union</v>
          </cell>
          <cell r="H783" t="str">
            <v>U</v>
          </cell>
          <cell r="I783">
            <v>4</v>
          </cell>
          <cell r="J783">
            <v>38044</v>
          </cell>
          <cell r="K783">
            <v>127</v>
          </cell>
          <cell r="L783" t="str">
            <v>Family</v>
          </cell>
          <cell r="M783">
            <v>19845</v>
          </cell>
        </row>
        <row r="784">
          <cell r="A784">
            <v>0</v>
          </cell>
          <cell r="B784" t="str">
            <v>AW PPO Active</v>
          </cell>
          <cell r="C784" t="str">
            <v>000000632</v>
          </cell>
          <cell r="D784" t="str">
            <v>BAUER JOY A</v>
          </cell>
          <cell r="E784" t="str">
            <v>344528486</v>
          </cell>
          <cell r="F784">
            <v>1</v>
          </cell>
          <cell r="G784" t="str">
            <v>PPO Union</v>
          </cell>
          <cell r="H784" t="str">
            <v>U</v>
          </cell>
          <cell r="I784">
            <v>4</v>
          </cell>
          <cell r="J784">
            <v>37622</v>
          </cell>
          <cell r="K784">
            <v>127</v>
          </cell>
          <cell r="L784" t="str">
            <v>Family</v>
          </cell>
          <cell r="M784">
            <v>21585</v>
          </cell>
        </row>
        <row r="785">
          <cell r="A785">
            <v>0</v>
          </cell>
          <cell r="B785" t="str">
            <v>AW PPO Active</v>
          </cell>
          <cell r="C785" t="str">
            <v>000000632</v>
          </cell>
          <cell r="D785" t="str">
            <v>BEARD BETH A</v>
          </cell>
          <cell r="E785" t="str">
            <v>338688701</v>
          </cell>
          <cell r="F785">
            <v>2</v>
          </cell>
          <cell r="G785" t="str">
            <v>PPO Non-Union</v>
          </cell>
          <cell r="H785" t="str">
            <v>N</v>
          </cell>
          <cell r="I785">
            <v>1</v>
          </cell>
          <cell r="J785">
            <v>37622</v>
          </cell>
          <cell r="K785">
            <v>102</v>
          </cell>
          <cell r="L785" t="str">
            <v>Single</v>
          </cell>
          <cell r="M785">
            <v>23768</v>
          </cell>
        </row>
        <row r="786">
          <cell r="A786">
            <v>0</v>
          </cell>
          <cell r="B786" t="str">
            <v>AW PPO Active</v>
          </cell>
          <cell r="C786" t="str">
            <v>000000632</v>
          </cell>
          <cell r="D786" t="str">
            <v>BEARD RONALD L</v>
          </cell>
          <cell r="E786" t="str">
            <v>351586769</v>
          </cell>
          <cell r="F786">
            <v>2</v>
          </cell>
          <cell r="G786" t="str">
            <v>PPO Non-Union</v>
          </cell>
          <cell r="H786" t="str">
            <v>N</v>
          </cell>
          <cell r="I786">
            <v>2</v>
          </cell>
          <cell r="J786">
            <v>37927</v>
          </cell>
          <cell r="K786">
            <v>119</v>
          </cell>
          <cell r="L786" t="str">
            <v>Ee/Ch</v>
          </cell>
          <cell r="M786">
            <v>22007</v>
          </cell>
        </row>
        <row r="787">
          <cell r="A787">
            <v>0</v>
          </cell>
          <cell r="B787" t="str">
            <v>AW PPO Active</v>
          </cell>
          <cell r="C787" t="str">
            <v>000000632</v>
          </cell>
          <cell r="D787" t="str">
            <v>BEARE MAX D</v>
          </cell>
          <cell r="E787" t="str">
            <v>328361339</v>
          </cell>
          <cell r="F787">
            <v>1</v>
          </cell>
          <cell r="G787" t="str">
            <v>PPO Union</v>
          </cell>
          <cell r="H787" t="str">
            <v>U</v>
          </cell>
          <cell r="I787">
            <v>2</v>
          </cell>
          <cell r="J787">
            <v>37622</v>
          </cell>
          <cell r="K787">
            <v>111</v>
          </cell>
          <cell r="L787" t="str">
            <v>Ee/Sp</v>
          </cell>
          <cell r="M787">
            <v>16094</v>
          </cell>
        </row>
        <row r="788">
          <cell r="A788">
            <v>0</v>
          </cell>
          <cell r="B788" t="str">
            <v>AW PPO Active</v>
          </cell>
          <cell r="C788" t="str">
            <v>000000632</v>
          </cell>
          <cell r="D788" t="str">
            <v>BECKER MICHAEL J</v>
          </cell>
          <cell r="E788" t="str">
            <v>340428564</v>
          </cell>
          <cell r="F788">
            <v>1</v>
          </cell>
          <cell r="G788" t="str">
            <v>PPO Union</v>
          </cell>
          <cell r="H788" t="str">
            <v>U</v>
          </cell>
          <cell r="I788">
            <v>3</v>
          </cell>
          <cell r="J788">
            <v>37622</v>
          </cell>
          <cell r="K788">
            <v>127</v>
          </cell>
          <cell r="L788" t="str">
            <v>Family</v>
          </cell>
          <cell r="M788">
            <v>19057</v>
          </cell>
        </row>
        <row r="789">
          <cell r="A789">
            <v>0</v>
          </cell>
          <cell r="B789" t="str">
            <v>AW PPO Active</v>
          </cell>
          <cell r="C789" t="str">
            <v>000000632</v>
          </cell>
          <cell r="D789" t="str">
            <v>BEECHER BRYAN W</v>
          </cell>
          <cell r="E789" t="str">
            <v>331507361</v>
          </cell>
          <cell r="F789">
            <v>2</v>
          </cell>
          <cell r="G789" t="str">
            <v>PPO Non-Union</v>
          </cell>
          <cell r="H789" t="str">
            <v>N</v>
          </cell>
          <cell r="I789">
            <v>4</v>
          </cell>
          <cell r="J789">
            <v>37926</v>
          </cell>
          <cell r="K789">
            <v>127</v>
          </cell>
          <cell r="L789" t="str">
            <v>Family</v>
          </cell>
          <cell r="M789">
            <v>20397</v>
          </cell>
        </row>
        <row r="790">
          <cell r="A790">
            <v>0</v>
          </cell>
          <cell r="B790" t="str">
            <v>AW PPO Active</v>
          </cell>
          <cell r="C790" t="str">
            <v>000000632</v>
          </cell>
          <cell r="D790" t="str">
            <v>BERRY JEROME L</v>
          </cell>
          <cell r="E790" t="str">
            <v>326508078</v>
          </cell>
          <cell r="F790">
            <v>2</v>
          </cell>
          <cell r="G790" t="str">
            <v>PPO Non-Union</v>
          </cell>
          <cell r="H790" t="str">
            <v>N</v>
          </cell>
          <cell r="I790">
            <v>4</v>
          </cell>
          <cell r="J790">
            <v>37871</v>
          </cell>
          <cell r="K790">
            <v>127</v>
          </cell>
          <cell r="L790" t="str">
            <v>Family</v>
          </cell>
          <cell r="M790">
            <v>20229</v>
          </cell>
        </row>
        <row r="791">
          <cell r="A791">
            <v>0</v>
          </cell>
          <cell r="B791" t="str">
            <v>AW PPO Active</v>
          </cell>
          <cell r="C791" t="str">
            <v>000000632</v>
          </cell>
          <cell r="D791" t="str">
            <v>BERTRAM DONALD M</v>
          </cell>
          <cell r="E791" t="str">
            <v>361343688</v>
          </cell>
          <cell r="F791">
            <v>1</v>
          </cell>
          <cell r="G791" t="str">
            <v>PPO Union</v>
          </cell>
          <cell r="H791" t="str">
            <v>U</v>
          </cell>
          <cell r="I791">
            <v>2</v>
          </cell>
          <cell r="J791">
            <v>37622</v>
          </cell>
          <cell r="K791">
            <v>111</v>
          </cell>
          <cell r="L791" t="str">
            <v>Ee/Sp</v>
          </cell>
          <cell r="M791">
            <v>15877</v>
          </cell>
        </row>
        <row r="792">
          <cell r="A792">
            <v>0</v>
          </cell>
          <cell r="B792" t="str">
            <v>AW PPO Active</v>
          </cell>
          <cell r="C792" t="str">
            <v>000000632</v>
          </cell>
          <cell r="D792" t="str">
            <v>BILBREY TERRI L</v>
          </cell>
          <cell r="E792" t="str">
            <v>321589423</v>
          </cell>
          <cell r="F792">
            <v>2</v>
          </cell>
          <cell r="G792" t="str">
            <v>PPO Non-Union</v>
          </cell>
          <cell r="H792" t="str">
            <v>N</v>
          </cell>
          <cell r="I792">
            <v>1</v>
          </cell>
          <cell r="J792">
            <v>37622</v>
          </cell>
          <cell r="K792">
            <v>102</v>
          </cell>
          <cell r="L792" t="str">
            <v>Single</v>
          </cell>
          <cell r="M792">
            <v>21717</v>
          </cell>
        </row>
        <row r="793">
          <cell r="A793">
            <v>0</v>
          </cell>
          <cell r="B793" t="str">
            <v>AW PPO Active</v>
          </cell>
          <cell r="C793" t="str">
            <v>000000632</v>
          </cell>
          <cell r="D793" t="str">
            <v>BILTHUIS ROBERT D</v>
          </cell>
          <cell r="E793" t="str">
            <v>331384645</v>
          </cell>
          <cell r="F793">
            <v>1</v>
          </cell>
          <cell r="G793" t="str">
            <v>PPO Union</v>
          </cell>
          <cell r="H793" t="str">
            <v>U</v>
          </cell>
          <cell r="I793">
            <v>1</v>
          </cell>
          <cell r="J793">
            <v>37622</v>
          </cell>
          <cell r="K793">
            <v>101</v>
          </cell>
          <cell r="L793" t="str">
            <v>Single</v>
          </cell>
          <cell r="M793">
            <v>16689</v>
          </cell>
        </row>
        <row r="794">
          <cell r="A794">
            <v>0</v>
          </cell>
          <cell r="B794" t="str">
            <v>AW PPO Active</v>
          </cell>
          <cell r="C794" t="str">
            <v>000000632</v>
          </cell>
          <cell r="D794" t="str">
            <v>BLAND ROBERT B</v>
          </cell>
          <cell r="E794" t="str">
            <v>313587492</v>
          </cell>
          <cell r="F794">
            <v>1</v>
          </cell>
          <cell r="G794" t="str">
            <v>PPO Union</v>
          </cell>
          <cell r="H794" t="str">
            <v>U</v>
          </cell>
          <cell r="I794">
            <v>3</v>
          </cell>
          <cell r="J794">
            <v>38047</v>
          </cell>
          <cell r="K794">
            <v>127</v>
          </cell>
          <cell r="L794" t="str">
            <v>Family</v>
          </cell>
          <cell r="M794">
            <v>19111</v>
          </cell>
        </row>
        <row r="795">
          <cell r="A795">
            <v>0</v>
          </cell>
          <cell r="B795" t="str">
            <v>AW PPO Active</v>
          </cell>
          <cell r="C795" t="str">
            <v>000000632</v>
          </cell>
          <cell r="D795" t="str">
            <v>BOOTH DOLPH D</v>
          </cell>
          <cell r="E795" t="str">
            <v>334525787</v>
          </cell>
          <cell r="F795">
            <v>1</v>
          </cell>
          <cell r="G795" t="str">
            <v>PPO Union</v>
          </cell>
          <cell r="H795" t="str">
            <v>U</v>
          </cell>
          <cell r="I795">
            <v>5</v>
          </cell>
          <cell r="J795">
            <v>38114</v>
          </cell>
          <cell r="K795">
            <v>127</v>
          </cell>
          <cell r="L795" t="str">
            <v>Family</v>
          </cell>
          <cell r="M795">
            <v>23005</v>
          </cell>
        </row>
        <row r="796">
          <cell r="A796">
            <v>0</v>
          </cell>
          <cell r="B796" t="str">
            <v>AW PPO Active</v>
          </cell>
          <cell r="C796" t="str">
            <v>000000632</v>
          </cell>
          <cell r="D796" t="str">
            <v>BORKOWSKI JR CHESTER L</v>
          </cell>
          <cell r="E796" t="str">
            <v>328522884</v>
          </cell>
          <cell r="F796">
            <v>1</v>
          </cell>
          <cell r="G796" t="str">
            <v>PPO Union</v>
          </cell>
          <cell r="H796" t="str">
            <v>U</v>
          </cell>
          <cell r="I796">
            <v>5</v>
          </cell>
          <cell r="J796">
            <v>37622</v>
          </cell>
          <cell r="K796">
            <v>127</v>
          </cell>
          <cell r="L796" t="str">
            <v>Family</v>
          </cell>
          <cell r="M796">
            <v>22331</v>
          </cell>
        </row>
        <row r="797">
          <cell r="A797">
            <v>0</v>
          </cell>
          <cell r="B797" t="str">
            <v>AW PPO Active</v>
          </cell>
          <cell r="C797" t="str">
            <v>000000632</v>
          </cell>
          <cell r="D797" t="str">
            <v>BORN RALPH G</v>
          </cell>
          <cell r="E797" t="str">
            <v>327503415</v>
          </cell>
          <cell r="F797">
            <v>1</v>
          </cell>
          <cell r="G797" t="str">
            <v>PPO Union</v>
          </cell>
          <cell r="H797" t="str">
            <v>U</v>
          </cell>
          <cell r="I797">
            <v>2</v>
          </cell>
          <cell r="J797">
            <v>37987</v>
          </cell>
          <cell r="K797">
            <v>119</v>
          </cell>
          <cell r="L797" t="str">
            <v>Ee/Ch</v>
          </cell>
          <cell r="M797">
            <v>19796</v>
          </cell>
        </row>
        <row r="798">
          <cell r="A798">
            <v>0</v>
          </cell>
          <cell r="B798" t="str">
            <v>AW PPO Active</v>
          </cell>
          <cell r="C798" t="str">
            <v>000000632</v>
          </cell>
          <cell r="D798" t="str">
            <v>BOSECKER BRADD R</v>
          </cell>
          <cell r="E798" t="str">
            <v>348485867</v>
          </cell>
          <cell r="F798">
            <v>1</v>
          </cell>
          <cell r="G798" t="str">
            <v>PPO Union</v>
          </cell>
          <cell r="H798" t="str">
            <v>U</v>
          </cell>
          <cell r="I798">
            <v>2</v>
          </cell>
          <cell r="J798">
            <v>38065</v>
          </cell>
          <cell r="K798">
            <v>111</v>
          </cell>
          <cell r="L798" t="str">
            <v>Ee/Sp</v>
          </cell>
          <cell r="M798">
            <v>19581</v>
          </cell>
        </row>
        <row r="799">
          <cell r="A799">
            <v>0</v>
          </cell>
          <cell r="B799" t="str">
            <v>AW PPO Active</v>
          </cell>
          <cell r="C799" t="str">
            <v>000000632</v>
          </cell>
          <cell r="D799" t="str">
            <v>BOSKAMP CHRISTINE M</v>
          </cell>
          <cell r="E799" t="str">
            <v>328520842</v>
          </cell>
          <cell r="F799">
            <v>2</v>
          </cell>
          <cell r="G799" t="str">
            <v>PPO Non-Union</v>
          </cell>
          <cell r="H799" t="str">
            <v>N</v>
          </cell>
          <cell r="I799">
            <v>4</v>
          </cell>
          <cell r="J799">
            <v>37622</v>
          </cell>
          <cell r="K799">
            <v>127</v>
          </cell>
          <cell r="L799" t="str">
            <v>Family</v>
          </cell>
          <cell r="M799">
            <v>20677</v>
          </cell>
        </row>
        <row r="800">
          <cell r="A800">
            <v>0</v>
          </cell>
          <cell r="B800" t="str">
            <v>AW PPO Active</v>
          </cell>
          <cell r="C800" t="str">
            <v>000000632</v>
          </cell>
          <cell r="D800" t="str">
            <v>BOYD SR DANIEL E</v>
          </cell>
          <cell r="E800" t="str">
            <v>327603202</v>
          </cell>
          <cell r="F800">
            <v>1</v>
          </cell>
          <cell r="G800" t="str">
            <v>PPO Union</v>
          </cell>
          <cell r="H800" t="str">
            <v>U</v>
          </cell>
          <cell r="I800">
            <v>3</v>
          </cell>
          <cell r="J800">
            <v>37622</v>
          </cell>
          <cell r="K800">
            <v>119</v>
          </cell>
          <cell r="L800" t="str">
            <v>Ee/Ch</v>
          </cell>
          <cell r="M800">
            <v>23811</v>
          </cell>
        </row>
        <row r="801">
          <cell r="A801">
            <v>0</v>
          </cell>
          <cell r="B801" t="str">
            <v>AW PPO Active</v>
          </cell>
          <cell r="C801" t="str">
            <v>000000632</v>
          </cell>
          <cell r="D801" t="str">
            <v>BOYD SARAH E</v>
          </cell>
          <cell r="E801" t="str">
            <v>361526781</v>
          </cell>
          <cell r="F801">
            <v>2</v>
          </cell>
          <cell r="G801" t="str">
            <v>PPO Non-Union</v>
          </cell>
          <cell r="H801" t="str">
            <v>N</v>
          </cell>
          <cell r="I801">
            <v>1</v>
          </cell>
          <cell r="J801">
            <v>37622</v>
          </cell>
          <cell r="K801">
            <v>102</v>
          </cell>
          <cell r="L801" t="str">
            <v>Single</v>
          </cell>
          <cell r="M801">
            <v>24051</v>
          </cell>
        </row>
        <row r="802">
          <cell r="A802">
            <v>0</v>
          </cell>
          <cell r="B802" t="str">
            <v>AW PPO Active</v>
          </cell>
          <cell r="C802" t="str">
            <v>000000632</v>
          </cell>
          <cell r="D802" t="str">
            <v>BRADSHAW DONALD R</v>
          </cell>
          <cell r="E802" t="str">
            <v>319609142</v>
          </cell>
          <cell r="F802">
            <v>1</v>
          </cell>
          <cell r="G802" t="str">
            <v>PPO Union</v>
          </cell>
          <cell r="H802" t="str">
            <v>U</v>
          </cell>
          <cell r="I802">
            <v>4</v>
          </cell>
          <cell r="J802">
            <v>37622</v>
          </cell>
          <cell r="K802">
            <v>127</v>
          </cell>
          <cell r="L802" t="str">
            <v>Family</v>
          </cell>
          <cell r="M802">
            <v>21590</v>
          </cell>
        </row>
        <row r="803">
          <cell r="A803">
            <v>0</v>
          </cell>
          <cell r="B803" t="str">
            <v>AW PPO Active</v>
          </cell>
          <cell r="C803" t="str">
            <v>000000632</v>
          </cell>
          <cell r="D803" t="str">
            <v>BRANDING RICHARD W</v>
          </cell>
          <cell r="E803" t="str">
            <v>348543526</v>
          </cell>
          <cell r="F803">
            <v>1</v>
          </cell>
          <cell r="G803" t="str">
            <v>PPO Union</v>
          </cell>
          <cell r="H803" t="str">
            <v>U</v>
          </cell>
          <cell r="I803">
            <v>4</v>
          </cell>
          <cell r="J803">
            <v>37928</v>
          </cell>
          <cell r="K803">
            <v>127</v>
          </cell>
          <cell r="L803" t="str">
            <v>Family</v>
          </cell>
          <cell r="M803">
            <v>23788</v>
          </cell>
        </row>
        <row r="804">
          <cell r="A804">
            <v>0</v>
          </cell>
          <cell r="B804" t="str">
            <v>AW PPO Active</v>
          </cell>
          <cell r="C804" t="str">
            <v>000000632</v>
          </cell>
          <cell r="D804" t="str">
            <v>BRIGGS ABBY G</v>
          </cell>
          <cell r="E804" t="str">
            <v>349542337</v>
          </cell>
          <cell r="F804">
            <v>1</v>
          </cell>
          <cell r="G804" t="str">
            <v>PPO Union</v>
          </cell>
          <cell r="H804" t="str">
            <v>U</v>
          </cell>
          <cell r="I804">
            <v>1</v>
          </cell>
          <cell r="J804">
            <v>37622</v>
          </cell>
          <cell r="K804">
            <v>102</v>
          </cell>
          <cell r="L804" t="str">
            <v>Single</v>
          </cell>
          <cell r="M804">
            <v>21139</v>
          </cell>
        </row>
        <row r="805">
          <cell r="A805">
            <v>0</v>
          </cell>
          <cell r="B805" t="str">
            <v>AW PPO Active</v>
          </cell>
          <cell r="C805" t="str">
            <v>000000632</v>
          </cell>
          <cell r="D805" t="str">
            <v>BRIGHT STEVEN A</v>
          </cell>
          <cell r="E805" t="str">
            <v>324507683</v>
          </cell>
          <cell r="F805">
            <v>2</v>
          </cell>
          <cell r="G805" t="str">
            <v>PPO Non-Union</v>
          </cell>
          <cell r="H805" t="str">
            <v>N</v>
          </cell>
          <cell r="I805">
            <v>1</v>
          </cell>
          <cell r="J805">
            <v>37622</v>
          </cell>
          <cell r="K805">
            <v>101</v>
          </cell>
          <cell r="L805" t="str">
            <v>Single</v>
          </cell>
          <cell r="M805">
            <v>19672</v>
          </cell>
        </row>
        <row r="806">
          <cell r="A806">
            <v>0</v>
          </cell>
          <cell r="B806" t="str">
            <v>AW PPO Active</v>
          </cell>
          <cell r="C806" t="str">
            <v>000000632</v>
          </cell>
          <cell r="D806" t="str">
            <v>BRINKMEYER STEVEN E</v>
          </cell>
          <cell r="E806" t="str">
            <v>344601677</v>
          </cell>
          <cell r="F806">
            <v>1</v>
          </cell>
          <cell r="G806" t="str">
            <v>PPO Union</v>
          </cell>
          <cell r="H806" t="str">
            <v>U</v>
          </cell>
          <cell r="I806">
            <v>2</v>
          </cell>
          <cell r="J806">
            <v>37622</v>
          </cell>
          <cell r="K806">
            <v>119</v>
          </cell>
          <cell r="L806" t="str">
            <v>Ee/Ch</v>
          </cell>
          <cell r="M806">
            <v>21794</v>
          </cell>
        </row>
        <row r="807">
          <cell r="A807">
            <v>0</v>
          </cell>
          <cell r="B807" t="str">
            <v>AW PPO Active</v>
          </cell>
          <cell r="C807" t="str">
            <v>000000632</v>
          </cell>
          <cell r="D807" t="str">
            <v>BRODBECK RICHARD C</v>
          </cell>
          <cell r="E807" t="str">
            <v>329544048</v>
          </cell>
          <cell r="F807">
            <v>1</v>
          </cell>
          <cell r="G807" t="str">
            <v>PPO Union</v>
          </cell>
          <cell r="H807" t="str">
            <v>U</v>
          </cell>
          <cell r="I807">
            <v>2</v>
          </cell>
          <cell r="J807">
            <v>37987</v>
          </cell>
          <cell r="K807">
            <v>111</v>
          </cell>
          <cell r="L807" t="str">
            <v>Ee/Sp</v>
          </cell>
          <cell r="M807">
            <v>20953</v>
          </cell>
        </row>
        <row r="808">
          <cell r="A808">
            <v>0</v>
          </cell>
          <cell r="B808" t="str">
            <v>AW PPO Active</v>
          </cell>
          <cell r="C808" t="str">
            <v>000000632</v>
          </cell>
          <cell r="D808" t="str">
            <v>BROOKS D TODD</v>
          </cell>
          <cell r="E808" t="str">
            <v>339664923</v>
          </cell>
          <cell r="F808">
            <v>1</v>
          </cell>
          <cell r="G808" t="str">
            <v>PPO Union</v>
          </cell>
          <cell r="H808" t="str">
            <v>U</v>
          </cell>
          <cell r="I808">
            <v>6</v>
          </cell>
          <cell r="J808">
            <v>37622</v>
          </cell>
          <cell r="K808">
            <v>127</v>
          </cell>
          <cell r="L808" t="str">
            <v>Family</v>
          </cell>
          <cell r="M808">
            <v>23536</v>
          </cell>
        </row>
        <row r="809">
          <cell r="A809">
            <v>0</v>
          </cell>
          <cell r="B809" t="str">
            <v>AW PPO Active</v>
          </cell>
          <cell r="C809" t="str">
            <v>000000632</v>
          </cell>
          <cell r="D809" t="str">
            <v>BROWN JAMES M</v>
          </cell>
          <cell r="E809" t="str">
            <v>349425803</v>
          </cell>
          <cell r="F809">
            <v>2</v>
          </cell>
          <cell r="G809" t="str">
            <v>PPO Non-Union</v>
          </cell>
          <cell r="H809" t="str">
            <v>N</v>
          </cell>
          <cell r="I809">
            <v>2</v>
          </cell>
          <cell r="J809">
            <v>37622</v>
          </cell>
          <cell r="K809">
            <v>111</v>
          </cell>
          <cell r="L809" t="str">
            <v>Ee/Sp</v>
          </cell>
          <cell r="M809">
            <v>19204</v>
          </cell>
        </row>
        <row r="810">
          <cell r="A810">
            <v>0</v>
          </cell>
          <cell r="B810" t="str">
            <v>AW PPO Active</v>
          </cell>
          <cell r="C810" t="str">
            <v>000000632</v>
          </cell>
          <cell r="D810" t="str">
            <v>BROWN JONNI M</v>
          </cell>
          <cell r="E810" t="str">
            <v>333402438</v>
          </cell>
          <cell r="F810">
            <v>1</v>
          </cell>
          <cell r="G810" t="str">
            <v>PPO Union</v>
          </cell>
          <cell r="H810" t="str">
            <v>U</v>
          </cell>
          <cell r="I810">
            <v>1</v>
          </cell>
          <cell r="J810">
            <v>37622</v>
          </cell>
          <cell r="K810">
            <v>102</v>
          </cell>
          <cell r="L810" t="str">
            <v>Single</v>
          </cell>
          <cell r="M810">
            <v>17624</v>
          </cell>
        </row>
        <row r="811">
          <cell r="A811">
            <v>0</v>
          </cell>
          <cell r="B811" t="str">
            <v>AW PPO Active</v>
          </cell>
          <cell r="C811" t="str">
            <v>000000632</v>
          </cell>
          <cell r="D811" t="str">
            <v>BROWN MICHAEL L</v>
          </cell>
          <cell r="E811" t="str">
            <v>334423352</v>
          </cell>
          <cell r="F811">
            <v>1</v>
          </cell>
          <cell r="G811" t="str">
            <v>PPO Union</v>
          </cell>
          <cell r="H811" t="str">
            <v>U</v>
          </cell>
          <cell r="I811">
            <v>3</v>
          </cell>
          <cell r="J811">
            <v>37987</v>
          </cell>
          <cell r="K811">
            <v>127</v>
          </cell>
          <cell r="L811" t="str">
            <v>Family</v>
          </cell>
          <cell r="M811">
            <v>19326</v>
          </cell>
        </row>
        <row r="812">
          <cell r="A812">
            <v>0</v>
          </cell>
          <cell r="B812" t="str">
            <v>AW PPO Active</v>
          </cell>
          <cell r="C812" t="str">
            <v>000000632</v>
          </cell>
          <cell r="D812" t="str">
            <v>BROWNING GREGORY W</v>
          </cell>
          <cell r="E812" t="str">
            <v>352505253</v>
          </cell>
          <cell r="F812">
            <v>1</v>
          </cell>
          <cell r="G812" t="str">
            <v>PPO Union</v>
          </cell>
          <cell r="H812" t="str">
            <v>U</v>
          </cell>
          <cell r="I812">
            <v>3</v>
          </cell>
          <cell r="J812">
            <v>37622</v>
          </cell>
          <cell r="K812">
            <v>127</v>
          </cell>
          <cell r="L812" t="str">
            <v>Family</v>
          </cell>
          <cell r="M812">
            <v>20110</v>
          </cell>
        </row>
        <row r="813">
          <cell r="A813">
            <v>0</v>
          </cell>
          <cell r="B813" t="str">
            <v>AW PPO Active</v>
          </cell>
          <cell r="C813" t="str">
            <v>000000632</v>
          </cell>
          <cell r="D813" t="str">
            <v>BRUCE LINDA A</v>
          </cell>
          <cell r="E813" t="str">
            <v>325521693</v>
          </cell>
          <cell r="F813">
            <v>1</v>
          </cell>
          <cell r="G813" t="str">
            <v>PPO Union</v>
          </cell>
          <cell r="H813" t="str">
            <v>U</v>
          </cell>
          <cell r="I813">
            <v>1</v>
          </cell>
          <cell r="J813">
            <v>37622</v>
          </cell>
          <cell r="K813">
            <v>102</v>
          </cell>
          <cell r="L813" t="str">
            <v>Single</v>
          </cell>
          <cell r="M813">
            <v>20472</v>
          </cell>
        </row>
        <row r="814">
          <cell r="A814">
            <v>0</v>
          </cell>
          <cell r="B814" t="str">
            <v>AW PPO Active</v>
          </cell>
          <cell r="C814" t="str">
            <v>000000632</v>
          </cell>
          <cell r="D814" t="str">
            <v>BRUCE RANDALL A</v>
          </cell>
          <cell r="E814" t="str">
            <v>341485298</v>
          </cell>
          <cell r="F814">
            <v>1</v>
          </cell>
          <cell r="G814" t="str">
            <v>PPO Union</v>
          </cell>
          <cell r="H814" t="str">
            <v>U</v>
          </cell>
          <cell r="I814">
            <v>1</v>
          </cell>
          <cell r="J814">
            <v>37622</v>
          </cell>
          <cell r="K814">
            <v>101</v>
          </cell>
          <cell r="L814" t="str">
            <v>Single</v>
          </cell>
          <cell r="M814">
            <v>19710</v>
          </cell>
        </row>
        <row r="815">
          <cell r="A815">
            <v>0</v>
          </cell>
          <cell r="B815" t="str">
            <v>AW PPO Active</v>
          </cell>
          <cell r="C815" t="str">
            <v>000000632</v>
          </cell>
          <cell r="D815" t="str">
            <v>BUMBER LAWRENCE A</v>
          </cell>
          <cell r="E815" t="str">
            <v>350506531</v>
          </cell>
          <cell r="F815">
            <v>1</v>
          </cell>
          <cell r="G815" t="str">
            <v>PPO Union</v>
          </cell>
          <cell r="H815" t="str">
            <v>U</v>
          </cell>
          <cell r="I815">
            <v>3</v>
          </cell>
          <cell r="J815">
            <v>37622</v>
          </cell>
          <cell r="K815">
            <v>127</v>
          </cell>
          <cell r="L815" t="str">
            <v>Family</v>
          </cell>
          <cell r="M815">
            <v>21504</v>
          </cell>
        </row>
        <row r="816">
          <cell r="A816">
            <v>0</v>
          </cell>
          <cell r="B816" t="str">
            <v>AW PPO Active</v>
          </cell>
          <cell r="C816" t="str">
            <v>000000632</v>
          </cell>
          <cell r="D816" t="str">
            <v>CAMPBELL GARY L</v>
          </cell>
          <cell r="E816" t="str">
            <v>325402885</v>
          </cell>
          <cell r="F816">
            <v>1</v>
          </cell>
          <cell r="G816" t="str">
            <v>PPO Union</v>
          </cell>
          <cell r="H816" t="str">
            <v>U</v>
          </cell>
          <cell r="I816">
            <v>2</v>
          </cell>
          <cell r="J816">
            <v>38108</v>
          </cell>
          <cell r="K816">
            <v>111</v>
          </cell>
          <cell r="L816" t="str">
            <v>Ee/Sp</v>
          </cell>
          <cell r="M816">
            <v>21353</v>
          </cell>
        </row>
        <row r="817">
          <cell r="A817">
            <v>0</v>
          </cell>
          <cell r="B817" t="str">
            <v>AW PPO Active</v>
          </cell>
          <cell r="C817" t="str">
            <v>000000632</v>
          </cell>
          <cell r="D817" t="str">
            <v>CAPE EARL E</v>
          </cell>
          <cell r="E817" t="str">
            <v>358329860</v>
          </cell>
          <cell r="F817">
            <v>1</v>
          </cell>
          <cell r="G817" t="str">
            <v>PPO Union</v>
          </cell>
          <cell r="H817" t="str">
            <v>U</v>
          </cell>
          <cell r="I817">
            <v>1</v>
          </cell>
          <cell r="J817">
            <v>37622</v>
          </cell>
          <cell r="K817">
            <v>101</v>
          </cell>
          <cell r="L817" t="str">
            <v>Single</v>
          </cell>
          <cell r="M817">
            <v>14581</v>
          </cell>
        </row>
        <row r="818">
          <cell r="A818">
            <v>0</v>
          </cell>
          <cell r="B818" t="str">
            <v>AW PPO Active</v>
          </cell>
          <cell r="C818" t="str">
            <v>000000632</v>
          </cell>
          <cell r="D818" t="str">
            <v>CAPE PATRICK L</v>
          </cell>
          <cell r="E818" t="str">
            <v>353384287</v>
          </cell>
          <cell r="F818">
            <v>1</v>
          </cell>
          <cell r="G818" t="str">
            <v>PPO Union</v>
          </cell>
          <cell r="H818" t="str">
            <v>U</v>
          </cell>
          <cell r="I818">
            <v>2</v>
          </cell>
          <cell r="J818">
            <v>37622</v>
          </cell>
          <cell r="K818">
            <v>111</v>
          </cell>
          <cell r="L818" t="str">
            <v>Ee/Sp</v>
          </cell>
          <cell r="M818">
            <v>17142</v>
          </cell>
        </row>
        <row r="819">
          <cell r="A819">
            <v>0</v>
          </cell>
          <cell r="B819" t="str">
            <v>AW PPO Active</v>
          </cell>
          <cell r="C819" t="str">
            <v>000000632</v>
          </cell>
          <cell r="D819" t="str">
            <v>CARLQUIST DANIEL A</v>
          </cell>
          <cell r="E819" t="str">
            <v>351589139</v>
          </cell>
          <cell r="F819">
            <v>2</v>
          </cell>
          <cell r="G819" t="str">
            <v>PPO Non-Union</v>
          </cell>
          <cell r="H819" t="str">
            <v>N</v>
          </cell>
          <cell r="I819">
            <v>4</v>
          </cell>
          <cell r="J819">
            <v>37926</v>
          </cell>
          <cell r="K819">
            <v>127</v>
          </cell>
          <cell r="L819" t="str">
            <v>Family</v>
          </cell>
          <cell r="M819">
            <v>22747</v>
          </cell>
        </row>
        <row r="820">
          <cell r="A820">
            <v>0</v>
          </cell>
          <cell r="B820" t="str">
            <v>AW PPO Active</v>
          </cell>
          <cell r="C820" t="str">
            <v>000000632</v>
          </cell>
          <cell r="D820" t="str">
            <v>CARTER TIMOTHY J</v>
          </cell>
          <cell r="E820" t="str">
            <v>320720763</v>
          </cell>
          <cell r="F820">
            <v>1</v>
          </cell>
          <cell r="G820" t="str">
            <v>PPO Union</v>
          </cell>
          <cell r="H820" t="str">
            <v>U</v>
          </cell>
          <cell r="I820">
            <v>4</v>
          </cell>
          <cell r="J820">
            <v>37622</v>
          </cell>
          <cell r="K820">
            <v>127</v>
          </cell>
          <cell r="L820" t="str">
            <v>Family</v>
          </cell>
          <cell r="M820">
            <v>24675</v>
          </cell>
        </row>
        <row r="821">
          <cell r="A821">
            <v>0</v>
          </cell>
          <cell r="B821" t="str">
            <v>AW PPO Active</v>
          </cell>
          <cell r="C821" t="str">
            <v>000000632</v>
          </cell>
          <cell r="D821" t="str">
            <v>CATANESE DONALD J</v>
          </cell>
          <cell r="E821" t="str">
            <v>343528009</v>
          </cell>
          <cell r="F821">
            <v>1</v>
          </cell>
          <cell r="G821" t="str">
            <v>PPO Union</v>
          </cell>
          <cell r="H821" t="str">
            <v>U</v>
          </cell>
          <cell r="I821">
            <v>1</v>
          </cell>
          <cell r="J821">
            <v>37622</v>
          </cell>
          <cell r="K821">
            <v>101</v>
          </cell>
          <cell r="L821" t="str">
            <v>Single</v>
          </cell>
          <cell r="M821">
            <v>21249</v>
          </cell>
        </row>
        <row r="822">
          <cell r="A822">
            <v>0</v>
          </cell>
          <cell r="B822" t="str">
            <v>AW PPO Active</v>
          </cell>
          <cell r="C822" t="str">
            <v>000000632</v>
          </cell>
          <cell r="D822" t="str">
            <v>CATANESE IGGY J</v>
          </cell>
          <cell r="E822" t="str">
            <v>327585384</v>
          </cell>
          <cell r="F822">
            <v>1</v>
          </cell>
          <cell r="G822" t="str">
            <v>PPO Union</v>
          </cell>
          <cell r="H822" t="str">
            <v>U</v>
          </cell>
          <cell r="I822">
            <v>5</v>
          </cell>
          <cell r="J822">
            <v>38109</v>
          </cell>
          <cell r="K822">
            <v>127</v>
          </cell>
          <cell r="L822" t="str">
            <v>Family</v>
          </cell>
          <cell r="M822">
            <v>22284</v>
          </cell>
        </row>
        <row r="823">
          <cell r="A823">
            <v>0</v>
          </cell>
          <cell r="B823" t="str">
            <v>AW PPO Active</v>
          </cell>
          <cell r="C823" t="str">
            <v>000000632</v>
          </cell>
          <cell r="D823" t="str">
            <v>CHANCELLOR DELBERT O</v>
          </cell>
          <cell r="E823" t="str">
            <v>332369541</v>
          </cell>
          <cell r="F823">
            <v>1</v>
          </cell>
          <cell r="G823" t="str">
            <v>PPO Union</v>
          </cell>
          <cell r="H823" t="str">
            <v>U</v>
          </cell>
          <cell r="I823">
            <v>2</v>
          </cell>
          <cell r="J823">
            <v>37987</v>
          </cell>
          <cell r="K823">
            <v>111</v>
          </cell>
          <cell r="L823" t="str">
            <v>Ee/Sp</v>
          </cell>
          <cell r="M823">
            <v>16788</v>
          </cell>
        </row>
        <row r="824">
          <cell r="A824">
            <v>0</v>
          </cell>
          <cell r="B824" t="str">
            <v>AW PPO Active</v>
          </cell>
          <cell r="C824" t="str">
            <v>000000632</v>
          </cell>
          <cell r="D824" t="str">
            <v>CHILDERS DONALD G</v>
          </cell>
          <cell r="E824" t="str">
            <v>319381046</v>
          </cell>
          <cell r="F824">
            <v>1</v>
          </cell>
          <cell r="G824" t="str">
            <v>PPO Union</v>
          </cell>
          <cell r="H824" t="str">
            <v>U</v>
          </cell>
          <cell r="I824">
            <v>2</v>
          </cell>
          <cell r="J824">
            <v>37622</v>
          </cell>
          <cell r="K824">
            <v>111</v>
          </cell>
          <cell r="L824" t="str">
            <v>Ee/Sp</v>
          </cell>
          <cell r="M824">
            <v>16855</v>
          </cell>
        </row>
        <row r="825">
          <cell r="A825">
            <v>0</v>
          </cell>
          <cell r="B825" t="str">
            <v>AW PPO Active</v>
          </cell>
          <cell r="C825" t="str">
            <v>000000632</v>
          </cell>
          <cell r="D825" t="str">
            <v>CHINSKE THOMAS W</v>
          </cell>
          <cell r="E825" t="str">
            <v>341381466</v>
          </cell>
          <cell r="F825">
            <v>2</v>
          </cell>
          <cell r="G825" t="str">
            <v>PPO Non-Union</v>
          </cell>
          <cell r="H825" t="str">
            <v>N</v>
          </cell>
          <cell r="I825">
            <v>3</v>
          </cell>
          <cell r="J825">
            <v>37622</v>
          </cell>
          <cell r="K825">
            <v>127</v>
          </cell>
          <cell r="L825" t="str">
            <v>Family</v>
          </cell>
          <cell r="M825">
            <v>16471</v>
          </cell>
        </row>
        <row r="826">
          <cell r="A826">
            <v>0</v>
          </cell>
          <cell r="B826" t="str">
            <v>AW PPO Active</v>
          </cell>
          <cell r="C826" t="str">
            <v>000000632</v>
          </cell>
          <cell r="D826" t="str">
            <v>CIESLA JAMES A</v>
          </cell>
          <cell r="E826" t="str">
            <v>324529986</v>
          </cell>
          <cell r="F826">
            <v>1</v>
          </cell>
          <cell r="G826" t="str">
            <v>PPO Union</v>
          </cell>
          <cell r="H826" t="str">
            <v>U</v>
          </cell>
          <cell r="I826">
            <v>5</v>
          </cell>
          <cell r="J826">
            <v>37622</v>
          </cell>
          <cell r="K826">
            <v>127</v>
          </cell>
          <cell r="L826" t="str">
            <v>Family</v>
          </cell>
          <cell r="M826">
            <v>24180</v>
          </cell>
        </row>
        <row r="827">
          <cell r="A827">
            <v>0</v>
          </cell>
          <cell r="B827" t="str">
            <v>AW PPO Active</v>
          </cell>
          <cell r="C827" t="str">
            <v>000000632</v>
          </cell>
          <cell r="D827" t="str">
            <v>CLIFTON DAVID L</v>
          </cell>
          <cell r="E827" t="str">
            <v>321543841</v>
          </cell>
          <cell r="F827">
            <v>1</v>
          </cell>
          <cell r="G827" t="str">
            <v>PPO Union</v>
          </cell>
          <cell r="H827" t="str">
            <v>U</v>
          </cell>
          <cell r="I827">
            <v>1</v>
          </cell>
          <cell r="J827">
            <v>38261</v>
          </cell>
          <cell r="K827">
            <v>101</v>
          </cell>
          <cell r="L827" t="str">
            <v>Single</v>
          </cell>
          <cell r="M827">
            <v>21439</v>
          </cell>
        </row>
        <row r="828">
          <cell r="A828">
            <v>0</v>
          </cell>
          <cell r="B828" t="str">
            <v>AW PPO Active</v>
          </cell>
          <cell r="C828" t="str">
            <v>000000632</v>
          </cell>
          <cell r="D828" t="str">
            <v>CLOSEN CHARLES T</v>
          </cell>
          <cell r="E828" t="str">
            <v>355384516</v>
          </cell>
          <cell r="F828">
            <v>1</v>
          </cell>
          <cell r="G828" t="str">
            <v>PPO Union</v>
          </cell>
          <cell r="H828" t="str">
            <v>U</v>
          </cell>
          <cell r="I828">
            <v>2</v>
          </cell>
          <cell r="J828">
            <v>38108</v>
          </cell>
          <cell r="K828">
            <v>111</v>
          </cell>
          <cell r="L828" t="str">
            <v>Ee/Sp</v>
          </cell>
          <cell r="M828">
            <v>20385</v>
          </cell>
        </row>
        <row r="829">
          <cell r="A829">
            <v>0</v>
          </cell>
          <cell r="B829" t="str">
            <v>AW PPO Active</v>
          </cell>
          <cell r="C829" t="str">
            <v>000000632</v>
          </cell>
          <cell r="D829" t="str">
            <v>CLOWERS JR GILES B</v>
          </cell>
          <cell r="E829" t="str">
            <v>333381048</v>
          </cell>
          <cell r="F829">
            <v>1</v>
          </cell>
          <cell r="G829" t="str">
            <v>PPO Union</v>
          </cell>
          <cell r="H829" t="str">
            <v>U</v>
          </cell>
          <cell r="I829">
            <v>2</v>
          </cell>
          <cell r="J829">
            <v>37622</v>
          </cell>
          <cell r="K829">
            <v>111</v>
          </cell>
          <cell r="L829" t="str">
            <v>Ee/Sp</v>
          </cell>
          <cell r="M829">
            <v>17091</v>
          </cell>
        </row>
        <row r="830">
          <cell r="A830">
            <v>0</v>
          </cell>
          <cell r="B830" t="str">
            <v>AW PPO Active</v>
          </cell>
          <cell r="C830" t="str">
            <v>000000632</v>
          </cell>
          <cell r="D830" t="str">
            <v>COLEY DEBRA A</v>
          </cell>
          <cell r="E830" t="str">
            <v>359569411</v>
          </cell>
          <cell r="F830">
            <v>2</v>
          </cell>
          <cell r="G830" t="str">
            <v>PPO Non-Union</v>
          </cell>
          <cell r="H830" t="str">
            <v>N</v>
          </cell>
          <cell r="I830">
            <v>4</v>
          </cell>
          <cell r="J830">
            <v>37622</v>
          </cell>
          <cell r="K830">
            <v>127</v>
          </cell>
          <cell r="L830" t="str">
            <v>Family</v>
          </cell>
          <cell r="M830">
            <v>20958</v>
          </cell>
        </row>
        <row r="831">
          <cell r="A831">
            <v>0</v>
          </cell>
          <cell r="B831" t="str">
            <v>AW PPO Active</v>
          </cell>
          <cell r="C831" t="str">
            <v>000000632</v>
          </cell>
          <cell r="D831" t="str">
            <v>CONRAD STEVEN C</v>
          </cell>
          <cell r="E831" t="str">
            <v>346508254</v>
          </cell>
          <cell r="F831">
            <v>1</v>
          </cell>
          <cell r="G831" t="str">
            <v>PPO Union</v>
          </cell>
          <cell r="H831" t="str">
            <v>U</v>
          </cell>
          <cell r="I831">
            <v>1</v>
          </cell>
          <cell r="J831">
            <v>38249</v>
          </cell>
          <cell r="K831">
            <v>101</v>
          </cell>
          <cell r="L831" t="str">
            <v>Single</v>
          </cell>
          <cell r="M831">
            <v>19946</v>
          </cell>
        </row>
        <row r="832">
          <cell r="A832">
            <v>0</v>
          </cell>
          <cell r="B832" t="str">
            <v>AW PPO Active</v>
          </cell>
          <cell r="C832" t="str">
            <v>000000632</v>
          </cell>
          <cell r="D832" t="str">
            <v>COPLIN TIMOTHY M</v>
          </cell>
          <cell r="E832" t="str">
            <v>375942730</v>
          </cell>
          <cell r="F832">
            <v>2</v>
          </cell>
          <cell r="G832" t="str">
            <v>PPO Non-Union</v>
          </cell>
          <cell r="H832" t="str">
            <v>N</v>
          </cell>
          <cell r="I832">
            <v>3</v>
          </cell>
          <cell r="J832">
            <v>37622</v>
          </cell>
          <cell r="K832">
            <v>127</v>
          </cell>
          <cell r="L832" t="str">
            <v>Family</v>
          </cell>
          <cell r="M832">
            <v>25293</v>
          </cell>
        </row>
        <row r="833">
          <cell r="A833">
            <v>0</v>
          </cell>
          <cell r="B833" t="str">
            <v>AW PPO Active</v>
          </cell>
          <cell r="C833" t="str">
            <v>000000632</v>
          </cell>
          <cell r="D833" t="str">
            <v>COTTON JR NORMAN</v>
          </cell>
          <cell r="E833" t="str">
            <v>339586309</v>
          </cell>
          <cell r="F833">
            <v>1</v>
          </cell>
          <cell r="G833" t="str">
            <v>PPO Union</v>
          </cell>
          <cell r="H833" t="str">
            <v>U</v>
          </cell>
          <cell r="I833">
            <v>2</v>
          </cell>
          <cell r="J833">
            <v>37622</v>
          </cell>
          <cell r="K833">
            <v>119</v>
          </cell>
          <cell r="L833" t="str">
            <v>Ee/Ch</v>
          </cell>
          <cell r="M833">
            <v>23556</v>
          </cell>
        </row>
        <row r="834">
          <cell r="A834">
            <v>0</v>
          </cell>
          <cell r="B834" t="str">
            <v>AW PPO Active</v>
          </cell>
          <cell r="C834" t="str">
            <v>000000632</v>
          </cell>
          <cell r="D834" t="str">
            <v>COX JAMES P</v>
          </cell>
          <cell r="E834" t="str">
            <v>327480742</v>
          </cell>
          <cell r="F834">
            <v>1</v>
          </cell>
          <cell r="G834" t="str">
            <v>PPO Union</v>
          </cell>
          <cell r="H834" t="str">
            <v>U</v>
          </cell>
          <cell r="I834">
            <v>3</v>
          </cell>
          <cell r="J834">
            <v>37987</v>
          </cell>
          <cell r="K834">
            <v>119</v>
          </cell>
          <cell r="L834" t="str">
            <v>Ee/Ch</v>
          </cell>
          <cell r="M834">
            <v>19486</v>
          </cell>
        </row>
        <row r="835">
          <cell r="A835">
            <v>0</v>
          </cell>
          <cell r="B835" t="str">
            <v>AW PPO Active</v>
          </cell>
          <cell r="C835" t="str">
            <v>000000632</v>
          </cell>
          <cell r="D835" t="str">
            <v>COYNE GEORGIANN</v>
          </cell>
          <cell r="E835" t="str">
            <v>357361770</v>
          </cell>
          <cell r="F835">
            <v>1</v>
          </cell>
          <cell r="G835" t="str">
            <v>PPO Union</v>
          </cell>
          <cell r="H835" t="str">
            <v>U</v>
          </cell>
          <cell r="I835">
            <v>2</v>
          </cell>
          <cell r="J835">
            <v>37987</v>
          </cell>
          <cell r="K835">
            <v>111</v>
          </cell>
          <cell r="L835" t="str">
            <v>Ee/Sp</v>
          </cell>
          <cell r="M835">
            <v>17581</v>
          </cell>
        </row>
        <row r="836">
          <cell r="A836">
            <v>0</v>
          </cell>
          <cell r="B836" t="str">
            <v>AW PPO Active</v>
          </cell>
          <cell r="C836" t="str">
            <v>000000632</v>
          </cell>
          <cell r="D836" t="str">
            <v>CRAMER LARRY W</v>
          </cell>
          <cell r="E836" t="str">
            <v>344389977</v>
          </cell>
          <cell r="F836">
            <v>1</v>
          </cell>
          <cell r="G836" t="str">
            <v>PPO Union</v>
          </cell>
          <cell r="H836" t="str">
            <v>U</v>
          </cell>
          <cell r="I836">
            <v>3</v>
          </cell>
          <cell r="J836">
            <v>37972</v>
          </cell>
          <cell r="K836">
            <v>127</v>
          </cell>
          <cell r="L836" t="str">
            <v>Family</v>
          </cell>
          <cell r="M836">
            <v>16929</v>
          </cell>
        </row>
        <row r="837">
          <cell r="A837">
            <v>0</v>
          </cell>
          <cell r="B837" t="str">
            <v>AW PPO Active</v>
          </cell>
          <cell r="C837" t="str">
            <v>000000632</v>
          </cell>
          <cell r="D837" t="str">
            <v>CRANE JANIS F</v>
          </cell>
          <cell r="E837" t="str">
            <v>358400140</v>
          </cell>
          <cell r="F837">
            <v>1</v>
          </cell>
          <cell r="G837" t="str">
            <v>PPO Union</v>
          </cell>
          <cell r="H837" t="str">
            <v>U</v>
          </cell>
          <cell r="I837">
            <v>2</v>
          </cell>
          <cell r="J837">
            <v>37622</v>
          </cell>
          <cell r="K837">
            <v>111</v>
          </cell>
          <cell r="L837" t="str">
            <v>Ee/Sp</v>
          </cell>
          <cell r="M837">
            <v>17733</v>
          </cell>
        </row>
        <row r="838">
          <cell r="A838">
            <v>0</v>
          </cell>
          <cell r="B838" t="str">
            <v>AW PPO Active</v>
          </cell>
          <cell r="C838" t="str">
            <v>000000632</v>
          </cell>
          <cell r="D838" t="str">
            <v>DAHM THOMAS N</v>
          </cell>
          <cell r="E838" t="str">
            <v>352500721</v>
          </cell>
          <cell r="F838">
            <v>1</v>
          </cell>
          <cell r="G838" t="str">
            <v>PPO Union</v>
          </cell>
          <cell r="H838" t="str">
            <v>U</v>
          </cell>
          <cell r="I838">
            <v>4</v>
          </cell>
          <cell r="J838">
            <v>38124</v>
          </cell>
          <cell r="K838">
            <v>127</v>
          </cell>
          <cell r="L838" t="str">
            <v>Family</v>
          </cell>
          <cell r="M838">
            <v>20045</v>
          </cell>
        </row>
        <row r="839">
          <cell r="A839">
            <v>0</v>
          </cell>
          <cell r="B839" t="str">
            <v>AW PPO Active</v>
          </cell>
          <cell r="C839" t="str">
            <v>000000632</v>
          </cell>
          <cell r="D839" t="str">
            <v>DANIELS BRADLEY D</v>
          </cell>
          <cell r="E839" t="str">
            <v>358623908</v>
          </cell>
          <cell r="F839">
            <v>1</v>
          </cell>
          <cell r="G839" t="str">
            <v>PPO Union</v>
          </cell>
          <cell r="H839" t="str">
            <v>U</v>
          </cell>
          <cell r="I839">
            <v>1</v>
          </cell>
          <cell r="J839">
            <v>37987</v>
          </cell>
          <cell r="K839">
            <v>101</v>
          </cell>
          <cell r="L839" t="str">
            <v>Single</v>
          </cell>
          <cell r="M839">
            <v>22491</v>
          </cell>
        </row>
        <row r="840">
          <cell r="A840">
            <v>0</v>
          </cell>
          <cell r="B840" t="str">
            <v>AW PPO Active</v>
          </cell>
          <cell r="C840" t="str">
            <v>000000632</v>
          </cell>
          <cell r="D840" t="str">
            <v>DANIELS SANDRA K</v>
          </cell>
          <cell r="E840" t="str">
            <v>353381774</v>
          </cell>
          <cell r="F840">
            <v>1</v>
          </cell>
          <cell r="G840" t="str">
            <v>PPO Union</v>
          </cell>
          <cell r="H840" t="str">
            <v>U</v>
          </cell>
          <cell r="I840">
            <v>2</v>
          </cell>
          <cell r="J840">
            <v>37622</v>
          </cell>
          <cell r="K840">
            <v>111</v>
          </cell>
          <cell r="L840" t="str">
            <v>Ee/Sp</v>
          </cell>
          <cell r="M840">
            <v>16874</v>
          </cell>
        </row>
        <row r="841">
          <cell r="A841">
            <v>0</v>
          </cell>
          <cell r="B841" t="str">
            <v>AW PPO Active</v>
          </cell>
          <cell r="C841" t="str">
            <v>000000632</v>
          </cell>
          <cell r="D841" t="str">
            <v>DAVIDSON JOHN A</v>
          </cell>
          <cell r="E841" t="str">
            <v>332368439</v>
          </cell>
          <cell r="F841">
            <v>1</v>
          </cell>
          <cell r="G841" t="str">
            <v>PPO Union</v>
          </cell>
          <cell r="H841" t="str">
            <v>U</v>
          </cell>
          <cell r="I841">
            <v>1</v>
          </cell>
          <cell r="J841">
            <v>37987</v>
          </cell>
          <cell r="K841">
            <v>101</v>
          </cell>
          <cell r="L841" t="str">
            <v>Single</v>
          </cell>
          <cell r="M841">
            <v>16468</v>
          </cell>
        </row>
        <row r="842">
          <cell r="A842">
            <v>0</v>
          </cell>
          <cell r="B842" t="str">
            <v>AW PPO Active</v>
          </cell>
          <cell r="C842" t="str">
            <v>000000632</v>
          </cell>
          <cell r="D842" t="str">
            <v>DE BARTOLI SUSAN M</v>
          </cell>
          <cell r="E842" t="str">
            <v>338547031</v>
          </cell>
          <cell r="F842">
            <v>1</v>
          </cell>
          <cell r="G842" t="str">
            <v>PPO Union</v>
          </cell>
          <cell r="H842" t="str">
            <v>U</v>
          </cell>
          <cell r="I842">
            <v>1</v>
          </cell>
          <cell r="J842">
            <v>37987</v>
          </cell>
          <cell r="K842">
            <v>102</v>
          </cell>
          <cell r="L842" t="str">
            <v>Single</v>
          </cell>
          <cell r="M842">
            <v>21110</v>
          </cell>
        </row>
        <row r="843">
          <cell r="A843">
            <v>0</v>
          </cell>
          <cell r="B843" t="str">
            <v>AW PPO Active</v>
          </cell>
          <cell r="C843" t="str">
            <v>000000632</v>
          </cell>
          <cell r="D843" t="str">
            <v>DOAN RACHEL M</v>
          </cell>
          <cell r="E843" t="str">
            <v>338663457</v>
          </cell>
          <cell r="F843">
            <v>1</v>
          </cell>
          <cell r="G843" t="str">
            <v>PPO Union</v>
          </cell>
          <cell r="H843" t="str">
            <v>U</v>
          </cell>
          <cell r="I843">
            <v>2</v>
          </cell>
          <cell r="J843">
            <v>37622</v>
          </cell>
          <cell r="K843">
            <v>111</v>
          </cell>
          <cell r="L843" t="str">
            <v>Ee/Sp</v>
          </cell>
          <cell r="M843">
            <v>28591</v>
          </cell>
        </row>
        <row r="844">
          <cell r="A844">
            <v>0</v>
          </cell>
          <cell r="B844" t="str">
            <v>AW PPO Active</v>
          </cell>
          <cell r="C844" t="str">
            <v>000000632</v>
          </cell>
          <cell r="D844" t="str">
            <v>DONAHUE CHRISTINE L</v>
          </cell>
          <cell r="E844" t="str">
            <v>338769335</v>
          </cell>
          <cell r="F844">
            <v>2</v>
          </cell>
          <cell r="G844" t="str">
            <v>PPO Non-Union</v>
          </cell>
          <cell r="H844" t="str">
            <v>N</v>
          </cell>
          <cell r="I844">
            <v>4</v>
          </cell>
          <cell r="J844">
            <v>37682</v>
          </cell>
          <cell r="K844">
            <v>127</v>
          </cell>
          <cell r="L844" t="str">
            <v>Family</v>
          </cell>
          <cell r="M844">
            <v>27180</v>
          </cell>
        </row>
        <row r="845">
          <cell r="A845">
            <v>0</v>
          </cell>
          <cell r="B845" t="str">
            <v>AW PPO Active</v>
          </cell>
          <cell r="C845" t="str">
            <v>000000632</v>
          </cell>
          <cell r="D845" t="str">
            <v>DORION DANIEL T</v>
          </cell>
          <cell r="E845" t="str">
            <v>350761041</v>
          </cell>
          <cell r="F845">
            <v>1</v>
          </cell>
          <cell r="G845" t="str">
            <v>PPO Union</v>
          </cell>
          <cell r="H845" t="str">
            <v>U</v>
          </cell>
          <cell r="I845">
            <v>3</v>
          </cell>
          <cell r="J845">
            <v>38353</v>
          </cell>
          <cell r="K845">
            <v>127</v>
          </cell>
          <cell r="L845" t="str">
            <v>Family</v>
          </cell>
          <cell r="M845">
            <v>28178</v>
          </cell>
        </row>
        <row r="846">
          <cell r="A846">
            <v>0</v>
          </cell>
          <cell r="B846" t="str">
            <v>AW PPO Active</v>
          </cell>
          <cell r="C846" t="str">
            <v>000000632</v>
          </cell>
          <cell r="D846" t="str">
            <v>DOVER MARK J</v>
          </cell>
          <cell r="E846" t="str">
            <v>322685847</v>
          </cell>
          <cell r="F846">
            <v>2</v>
          </cell>
          <cell r="G846" t="str">
            <v>PPO Non-Union</v>
          </cell>
          <cell r="H846" t="str">
            <v>N</v>
          </cell>
          <cell r="I846">
            <v>4</v>
          </cell>
          <cell r="J846">
            <v>37797</v>
          </cell>
          <cell r="K846">
            <v>127</v>
          </cell>
          <cell r="L846" t="str">
            <v>Family</v>
          </cell>
          <cell r="M846">
            <v>23161</v>
          </cell>
        </row>
        <row r="847">
          <cell r="A847">
            <v>0</v>
          </cell>
          <cell r="B847" t="str">
            <v>AW PPO Active</v>
          </cell>
          <cell r="C847" t="str">
            <v>000000632</v>
          </cell>
          <cell r="D847" t="str">
            <v>DOWNEY RANDALL S</v>
          </cell>
          <cell r="E847" t="str">
            <v>352602912</v>
          </cell>
          <cell r="F847">
            <v>1</v>
          </cell>
          <cell r="G847" t="str">
            <v>PPO Union</v>
          </cell>
          <cell r="H847" t="str">
            <v>U</v>
          </cell>
          <cell r="I847">
            <v>5</v>
          </cell>
          <cell r="J847">
            <v>37622</v>
          </cell>
          <cell r="K847">
            <v>127</v>
          </cell>
          <cell r="L847" t="str">
            <v>Family</v>
          </cell>
          <cell r="M847">
            <v>23009</v>
          </cell>
        </row>
        <row r="848">
          <cell r="A848">
            <v>0</v>
          </cell>
          <cell r="B848" t="str">
            <v>AW PPO Active</v>
          </cell>
          <cell r="C848" t="str">
            <v>000000632</v>
          </cell>
          <cell r="D848" t="str">
            <v>DRINKWATER RONALD E</v>
          </cell>
          <cell r="E848" t="str">
            <v>360484347</v>
          </cell>
          <cell r="F848">
            <v>1</v>
          </cell>
          <cell r="G848" t="str">
            <v>PPO Union</v>
          </cell>
          <cell r="H848" t="str">
            <v>U</v>
          </cell>
          <cell r="I848">
            <v>2</v>
          </cell>
          <cell r="J848">
            <v>37622</v>
          </cell>
          <cell r="K848">
            <v>111</v>
          </cell>
          <cell r="L848" t="str">
            <v>Ee/Sp</v>
          </cell>
          <cell r="M848">
            <v>20760</v>
          </cell>
        </row>
        <row r="849">
          <cell r="A849">
            <v>0</v>
          </cell>
          <cell r="B849" t="str">
            <v>AW PPO Active</v>
          </cell>
          <cell r="C849" t="str">
            <v>000000632</v>
          </cell>
          <cell r="D849" t="str">
            <v>DUNCAN DAVID L</v>
          </cell>
          <cell r="E849" t="str">
            <v>350429201</v>
          </cell>
          <cell r="F849">
            <v>1</v>
          </cell>
          <cell r="G849" t="str">
            <v>PPO Union</v>
          </cell>
          <cell r="H849" t="str">
            <v>U</v>
          </cell>
          <cell r="I849">
            <v>2</v>
          </cell>
          <cell r="J849">
            <v>37622</v>
          </cell>
          <cell r="K849">
            <v>111</v>
          </cell>
          <cell r="L849" t="str">
            <v>Ee/Sp</v>
          </cell>
          <cell r="M849">
            <v>18466</v>
          </cell>
        </row>
        <row r="850">
          <cell r="A850">
            <v>0</v>
          </cell>
          <cell r="B850" t="str">
            <v>AW PPO Active</v>
          </cell>
          <cell r="C850" t="str">
            <v>000000632</v>
          </cell>
          <cell r="D850" t="str">
            <v>DUNCAN ROGER D</v>
          </cell>
          <cell r="E850" t="str">
            <v>346461205</v>
          </cell>
          <cell r="F850">
            <v>1</v>
          </cell>
          <cell r="G850" t="str">
            <v>PPO Union</v>
          </cell>
          <cell r="H850" t="str">
            <v>U</v>
          </cell>
          <cell r="I850">
            <v>1</v>
          </cell>
          <cell r="J850">
            <v>37622</v>
          </cell>
          <cell r="K850">
            <v>101</v>
          </cell>
          <cell r="L850" t="str">
            <v>Single</v>
          </cell>
          <cell r="M850">
            <v>19518</v>
          </cell>
        </row>
        <row r="851">
          <cell r="A851">
            <v>0</v>
          </cell>
          <cell r="B851" t="str">
            <v>AW PPO Active</v>
          </cell>
          <cell r="C851" t="str">
            <v>000000632</v>
          </cell>
          <cell r="D851" t="str">
            <v>DYKE SHARON F</v>
          </cell>
          <cell r="E851" t="str">
            <v>341527182</v>
          </cell>
          <cell r="F851">
            <v>2</v>
          </cell>
          <cell r="G851" t="str">
            <v>PPO Non-Union</v>
          </cell>
          <cell r="H851" t="str">
            <v>N</v>
          </cell>
          <cell r="I851">
            <v>1</v>
          </cell>
          <cell r="J851">
            <v>37622</v>
          </cell>
          <cell r="K851">
            <v>102</v>
          </cell>
          <cell r="L851" t="str">
            <v>Single</v>
          </cell>
          <cell r="M851">
            <v>20496</v>
          </cell>
        </row>
        <row r="852">
          <cell r="A852">
            <v>0</v>
          </cell>
          <cell r="B852" t="str">
            <v>AW PPO Active</v>
          </cell>
          <cell r="C852" t="str">
            <v>000000632</v>
          </cell>
          <cell r="D852" t="str">
            <v>EASTERN SHEILA Y</v>
          </cell>
          <cell r="E852" t="str">
            <v>348543187</v>
          </cell>
          <cell r="F852">
            <v>1</v>
          </cell>
          <cell r="G852" t="str">
            <v>PPO Union</v>
          </cell>
          <cell r="H852" t="str">
            <v>U</v>
          </cell>
          <cell r="I852">
            <v>1</v>
          </cell>
          <cell r="J852">
            <v>37622</v>
          </cell>
          <cell r="K852">
            <v>102</v>
          </cell>
          <cell r="L852" t="str">
            <v>Single</v>
          </cell>
          <cell r="M852">
            <v>20701</v>
          </cell>
        </row>
        <row r="853">
          <cell r="A853">
            <v>0</v>
          </cell>
          <cell r="B853" t="str">
            <v>AW PPO Active</v>
          </cell>
          <cell r="C853" t="str">
            <v>000000632</v>
          </cell>
          <cell r="D853" t="str">
            <v>ELIAS MICHAEL J</v>
          </cell>
          <cell r="E853" t="str">
            <v>339506836</v>
          </cell>
          <cell r="F853">
            <v>2</v>
          </cell>
          <cell r="G853" t="str">
            <v>PPO Non-Union</v>
          </cell>
          <cell r="H853" t="str">
            <v>N</v>
          </cell>
          <cell r="I853">
            <v>4</v>
          </cell>
          <cell r="J853">
            <v>37622</v>
          </cell>
          <cell r="K853">
            <v>127</v>
          </cell>
          <cell r="L853" t="str">
            <v>Family</v>
          </cell>
          <cell r="M853">
            <v>24670</v>
          </cell>
        </row>
        <row r="854">
          <cell r="A854">
            <v>0</v>
          </cell>
          <cell r="B854" t="str">
            <v>AW PPO Active</v>
          </cell>
          <cell r="C854" t="str">
            <v>000000632</v>
          </cell>
          <cell r="D854" t="str">
            <v>ELLIOTT TIMOTHY J</v>
          </cell>
          <cell r="E854" t="str">
            <v>352500244</v>
          </cell>
          <cell r="F854">
            <v>1</v>
          </cell>
          <cell r="G854" t="str">
            <v>PPO Union</v>
          </cell>
          <cell r="H854" t="str">
            <v>U</v>
          </cell>
          <cell r="I854">
            <v>4</v>
          </cell>
          <cell r="J854">
            <v>37622</v>
          </cell>
          <cell r="K854">
            <v>127</v>
          </cell>
          <cell r="L854" t="str">
            <v>Family</v>
          </cell>
          <cell r="M854">
            <v>19970</v>
          </cell>
        </row>
        <row r="855">
          <cell r="A855">
            <v>0</v>
          </cell>
          <cell r="B855" t="str">
            <v>AW PPO Active</v>
          </cell>
          <cell r="C855" t="str">
            <v>000000632</v>
          </cell>
          <cell r="D855" t="str">
            <v>ELZIE DENNIS O</v>
          </cell>
          <cell r="E855" t="str">
            <v>322545788</v>
          </cell>
          <cell r="F855">
            <v>1</v>
          </cell>
          <cell r="G855" t="str">
            <v>PPO Union</v>
          </cell>
          <cell r="H855" t="str">
            <v>U</v>
          </cell>
          <cell r="I855">
            <v>4</v>
          </cell>
          <cell r="J855">
            <v>37622</v>
          </cell>
          <cell r="K855">
            <v>119</v>
          </cell>
          <cell r="L855" t="str">
            <v>Ee/Ch</v>
          </cell>
          <cell r="M855">
            <v>21090</v>
          </cell>
        </row>
        <row r="856">
          <cell r="A856">
            <v>0</v>
          </cell>
          <cell r="B856" t="str">
            <v>AW PPO Active</v>
          </cell>
          <cell r="C856" t="str">
            <v>000000632</v>
          </cell>
          <cell r="D856" t="str">
            <v>EMMONS VERNON D</v>
          </cell>
          <cell r="E856" t="str">
            <v>318407706</v>
          </cell>
          <cell r="F856">
            <v>1</v>
          </cell>
          <cell r="G856" t="str">
            <v>PPO Union</v>
          </cell>
          <cell r="H856" t="str">
            <v>U</v>
          </cell>
          <cell r="I856">
            <v>5</v>
          </cell>
          <cell r="J856">
            <v>37622</v>
          </cell>
          <cell r="K856">
            <v>127</v>
          </cell>
          <cell r="L856" t="str">
            <v>Family</v>
          </cell>
          <cell r="M856">
            <v>17383</v>
          </cell>
        </row>
        <row r="857">
          <cell r="A857">
            <v>0</v>
          </cell>
          <cell r="B857" t="str">
            <v>AW PPO Active</v>
          </cell>
          <cell r="C857" t="str">
            <v>000000632</v>
          </cell>
          <cell r="D857" t="str">
            <v>ENGELS WAYNE A</v>
          </cell>
          <cell r="E857" t="str">
            <v>328468187</v>
          </cell>
          <cell r="F857">
            <v>24</v>
          </cell>
          <cell r="G857" t="str">
            <v>NEI-Illinois -PPO/Vision Union</v>
          </cell>
          <cell r="H857" t="str">
            <v>U</v>
          </cell>
          <cell r="I857">
            <v>2</v>
          </cell>
          <cell r="J857">
            <v>37622</v>
          </cell>
          <cell r="K857">
            <v>111</v>
          </cell>
          <cell r="L857" t="str">
            <v>Ee/Sp</v>
          </cell>
          <cell r="M857">
            <v>19368</v>
          </cell>
        </row>
        <row r="858">
          <cell r="A858">
            <v>0</v>
          </cell>
          <cell r="B858" t="str">
            <v>AW PPO Active</v>
          </cell>
          <cell r="C858" t="str">
            <v>000000632</v>
          </cell>
          <cell r="D858" t="str">
            <v>EVITTS GRANT A</v>
          </cell>
          <cell r="E858" t="str">
            <v>341521219</v>
          </cell>
          <cell r="F858">
            <v>2</v>
          </cell>
          <cell r="G858" t="str">
            <v>PPO Non-Union</v>
          </cell>
          <cell r="H858" t="str">
            <v>N</v>
          </cell>
          <cell r="I858">
            <v>4</v>
          </cell>
          <cell r="J858">
            <v>38140</v>
          </cell>
          <cell r="K858">
            <v>127</v>
          </cell>
          <cell r="L858" t="str">
            <v>Family</v>
          </cell>
          <cell r="M858">
            <v>24344</v>
          </cell>
        </row>
        <row r="859">
          <cell r="A859">
            <v>0</v>
          </cell>
          <cell r="B859" t="str">
            <v>AW PPO Active</v>
          </cell>
          <cell r="C859" t="str">
            <v>000000632</v>
          </cell>
          <cell r="D859" t="str">
            <v>FAILONI JORDON I</v>
          </cell>
          <cell r="E859" t="str">
            <v>357586821</v>
          </cell>
          <cell r="F859">
            <v>1</v>
          </cell>
          <cell r="G859" t="str">
            <v>PPO Union</v>
          </cell>
          <cell r="H859" t="str">
            <v>U</v>
          </cell>
          <cell r="I859">
            <v>4</v>
          </cell>
          <cell r="J859">
            <v>37622</v>
          </cell>
          <cell r="K859">
            <v>127</v>
          </cell>
          <cell r="L859" t="str">
            <v>Family</v>
          </cell>
          <cell r="M859">
            <v>22663</v>
          </cell>
        </row>
        <row r="860">
          <cell r="A860">
            <v>0</v>
          </cell>
          <cell r="B860" t="str">
            <v>AW PPO Active</v>
          </cell>
          <cell r="C860" t="str">
            <v>000000632</v>
          </cell>
          <cell r="D860" t="str">
            <v>FALKENBURY KARMA L</v>
          </cell>
          <cell r="E860" t="str">
            <v>334665527</v>
          </cell>
          <cell r="F860">
            <v>2</v>
          </cell>
          <cell r="G860" t="str">
            <v>PPO Non-Union</v>
          </cell>
          <cell r="H860" t="str">
            <v>N</v>
          </cell>
          <cell r="I860">
            <v>3</v>
          </cell>
          <cell r="J860">
            <v>38271</v>
          </cell>
          <cell r="K860">
            <v>127</v>
          </cell>
          <cell r="L860" t="str">
            <v>Family</v>
          </cell>
          <cell r="M860">
            <v>22917</v>
          </cell>
        </row>
        <row r="861">
          <cell r="A861">
            <v>0</v>
          </cell>
          <cell r="B861" t="str">
            <v>AW PPO Active</v>
          </cell>
          <cell r="C861" t="str">
            <v>000000632</v>
          </cell>
          <cell r="D861" t="str">
            <v>FEURER ROGER L</v>
          </cell>
          <cell r="E861" t="str">
            <v>337360431</v>
          </cell>
          <cell r="F861">
            <v>1</v>
          </cell>
          <cell r="G861" t="str">
            <v>PPO Union</v>
          </cell>
          <cell r="H861" t="str">
            <v>U</v>
          </cell>
          <cell r="I861">
            <v>2</v>
          </cell>
          <cell r="J861">
            <v>37987</v>
          </cell>
          <cell r="K861">
            <v>111</v>
          </cell>
          <cell r="L861" t="str">
            <v>Ee/Sp</v>
          </cell>
          <cell r="M861">
            <v>16211</v>
          </cell>
        </row>
        <row r="862">
          <cell r="A862">
            <v>0</v>
          </cell>
          <cell r="B862" t="str">
            <v>AW PPO Active</v>
          </cell>
          <cell r="C862" t="str">
            <v>000000632</v>
          </cell>
          <cell r="D862" t="str">
            <v>FILLBACK DALE E</v>
          </cell>
          <cell r="E862" t="str">
            <v>341482839</v>
          </cell>
          <cell r="F862">
            <v>1</v>
          </cell>
          <cell r="G862" t="str">
            <v>PPO Union</v>
          </cell>
          <cell r="H862" t="str">
            <v>U</v>
          </cell>
          <cell r="I862">
            <v>1</v>
          </cell>
          <cell r="J862">
            <v>38131</v>
          </cell>
          <cell r="K862">
            <v>101</v>
          </cell>
          <cell r="L862" t="str">
            <v>Single</v>
          </cell>
          <cell r="M862">
            <v>19561</v>
          </cell>
        </row>
        <row r="863">
          <cell r="A863">
            <v>0</v>
          </cell>
          <cell r="B863" t="str">
            <v>AW PPO Active</v>
          </cell>
          <cell r="C863" t="str">
            <v>000000632</v>
          </cell>
          <cell r="D863" t="str">
            <v>FITZGERALD TERRENCE J</v>
          </cell>
          <cell r="E863" t="str">
            <v>348444904</v>
          </cell>
          <cell r="F863">
            <v>1</v>
          </cell>
          <cell r="G863" t="str">
            <v>PPO Union</v>
          </cell>
          <cell r="H863" t="str">
            <v>U</v>
          </cell>
          <cell r="I863">
            <v>2</v>
          </cell>
          <cell r="J863">
            <v>38108</v>
          </cell>
          <cell r="K863">
            <v>111</v>
          </cell>
          <cell r="L863" t="str">
            <v>Ee/Sp</v>
          </cell>
          <cell r="M863">
            <v>17717</v>
          </cell>
        </row>
        <row r="864">
          <cell r="A864">
            <v>0</v>
          </cell>
          <cell r="B864" t="str">
            <v>AW PPO Active</v>
          </cell>
          <cell r="C864" t="str">
            <v>000000632</v>
          </cell>
          <cell r="D864" t="str">
            <v>FITZPATRICK DENNIS L</v>
          </cell>
          <cell r="E864" t="str">
            <v>337461720</v>
          </cell>
          <cell r="F864">
            <v>1</v>
          </cell>
          <cell r="G864" t="str">
            <v>PPO Union</v>
          </cell>
          <cell r="H864" t="str">
            <v>U</v>
          </cell>
          <cell r="I864">
            <v>2</v>
          </cell>
          <cell r="J864">
            <v>37622</v>
          </cell>
          <cell r="K864">
            <v>119</v>
          </cell>
          <cell r="L864" t="str">
            <v>Ee/Ch</v>
          </cell>
          <cell r="M864">
            <v>18847</v>
          </cell>
        </row>
        <row r="865">
          <cell r="A865">
            <v>0</v>
          </cell>
          <cell r="B865" t="str">
            <v>AW PPO Active</v>
          </cell>
          <cell r="C865" t="str">
            <v>000000632</v>
          </cell>
          <cell r="D865" t="str">
            <v>FLEMING PATRICK M</v>
          </cell>
          <cell r="E865" t="str">
            <v>358481029</v>
          </cell>
          <cell r="F865">
            <v>1</v>
          </cell>
          <cell r="G865" t="str">
            <v>PPO Union</v>
          </cell>
          <cell r="H865" t="str">
            <v>U</v>
          </cell>
          <cell r="I865">
            <v>3</v>
          </cell>
          <cell r="J865">
            <v>38223</v>
          </cell>
          <cell r="K865">
            <v>127</v>
          </cell>
          <cell r="L865" t="str">
            <v>Family</v>
          </cell>
          <cell r="M865">
            <v>20098</v>
          </cell>
        </row>
        <row r="866">
          <cell r="A866">
            <v>0</v>
          </cell>
          <cell r="B866" t="str">
            <v>AW PPO Active</v>
          </cell>
          <cell r="C866" t="str">
            <v>000000632</v>
          </cell>
          <cell r="D866" t="str">
            <v>FLOREY RONALD E</v>
          </cell>
          <cell r="E866" t="str">
            <v>333402343</v>
          </cell>
          <cell r="F866">
            <v>1</v>
          </cell>
          <cell r="G866" t="str">
            <v>PPO Union</v>
          </cell>
          <cell r="H866" t="str">
            <v>U</v>
          </cell>
          <cell r="I866">
            <v>3</v>
          </cell>
          <cell r="J866">
            <v>37622</v>
          </cell>
          <cell r="K866">
            <v>127</v>
          </cell>
          <cell r="L866" t="str">
            <v>Family</v>
          </cell>
          <cell r="M866">
            <v>17505</v>
          </cell>
        </row>
        <row r="867">
          <cell r="A867">
            <v>0</v>
          </cell>
          <cell r="B867" t="str">
            <v>AW PPO Active</v>
          </cell>
          <cell r="C867" t="str">
            <v>000000632</v>
          </cell>
          <cell r="D867" t="str">
            <v>FORCE RANDY K</v>
          </cell>
          <cell r="E867" t="str">
            <v>337522378</v>
          </cell>
          <cell r="F867">
            <v>1</v>
          </cell>
          <cell r="G867" t="str">
            <v>PPO Union</v>
          </cell>
          <cell r="H867" t="str">
            <v>U</v>
          </cell>
          <cell r="I867">
            <v>2</v>
          </cell>
          <cell r="J867">
            <v>38200</v>
          </cell>
          <cell r="K867">
            <v>111</v>
          </cell>
          <cell r="L867" t="str">
            <v>Ee/Sp</v>
          </cell>
          <cell r="M867">
            <v>20907</v>
          </cell>
        </row>
        <row r="868">
          <cell r="A868">
            <v>0</v>
          </cell>
          <cell r="B868" t="str">
            <v>AW PPO Active</v>
          </cell>
          <cell r="C868" t="str">
            <v>000000632</v>
          </cell>
          <cell r="D868" t="str">
            <v>FORD RICHARD E</v>
          </cell>
          <cell r="E868" t="str">
            <v>351462078</v>
          </cell>
          <cell r="F868">
            <v>1</v>
          </cell>
          <cell r="G868" t="str">
            <v>PPO Union</v>
          </cell>
          <cell r="H868" t="str">
            <v>U</v>
          </cell>
          <cell r="I868">
            <v>2</v>
          </cell>
          <cell r="J868">
            <v>37987</v>
          </cell>
          <cell r="K868">
            <v>111</v>
          </cell>
          <cell r="L868" t="str">
            <v>Ee/Sp</v>
          </cell>
          <cell r="M868">
            <v>18952</v>
          </cell>
        </row>
        <row r="869">
          <cell r="A869">
            <v>0</v>
          </cell>
          <cell r="B869" t="str">
            <v>AW PPO Active</v>
          </cell>
          <cell r="C869" t="str">
            <v>000000632</v>
          </cell>
          <cell r="D869" t="str">
            <v>FOWLER JR RAYMOND T</v>
          </cell>
          <cell r="E869" t="str">
            <v>332701852</v>
          </cell>
          <cell r="F869">
            <v>1</v>
          </cell>
          <cell r="G869" t="str">
            <v>PPO Union</v>
          </cell>
          <cell r="H869" t="str">
            <v>U</v>
          </cell>
          <cell r="I869">
            <v>4</v>
          </cell>
          <cell r="J869">
            <v>37622</v>
          </cell>
          <cell r="K869">
            <v>127</v>
          </cell>
          <cell r="L869" t="str">
            <v>Family</v>
          </cell>
          <cell r="M869">
            <v>24546</v>
          </cell>
        </row>
        <row r="870">
          <cell r="A870">
            <v>0</v>
          </cell>
          <cell r="B870" t="str">
            <v>AW PPO Active</v>
          </cell>
          <cell r="C870" t="str">
            <v>000000632</v>
          </cell>
          <cell r="D870" t="str">
            <v>FRANCIS MARY E</v>
          </cell>
          <cell r="E870" t="str">
            <v>348423922</v>
          </cell>
          <cell r="F870">
            <v>2</v>
          </cell>
          <cell r="G870" t="str">
            <v>PPO Non-Union</v>
          </cell>
          <cell r="H870" t="str">
            <v>N</v>
          </cell>
          <cell r="I870">
            <v>2</v>
          </cell>
          <cell r="J870">
            <v>37622</v>
          </cell>
          <cell r="K870">
            <v>111</v>
          </cell>
          <cell r="L870" t="str">
            <v>Ee/Sp</v>
          </cell>
          <cell r="M870">
            <v>17872</v>
          </cell>
        </row>
        <row r="871">
          <cell r="A871">
            <v>0</v>
          </cell>
          <cell r="B871" t="str">
            <v>AW PPO Active</v>
          </cell>
          <cell r="C871" t="str">
            <v>000000632</v>
          </cell>
          <cell r="D871" t="str">
            <v>GARCIA CELESTE E</v>
          </cell>
          <cell r="E871" t="str">
            <v>325605458</v>
          </cell>
          <cell r="F871">
            <v>2</v>
          </cell>
          <cell r="G871" t="str">
            <v>PPO Non-Union</v>
          </cell>
          <cell r="H871" t="str">
            <v>N</v>
          </cell>
          <cell r="I871">
            <v>1</v>
          </cell>
          <cell r="J871">
            <v>37622</v>
          </cell>
          <cell r="K871">
            <v>102</v>
          </cell>
          <cell r="L871" t="str">
            <v>Single</v>
          </cell>
          <cell r="M871">
            <v>22291</v>
          </cell>
        </row>
        <row r="872">
          <cell r="A872">
            <v>0</v>
          </cell>
          <cell r="B872" t="str">
            <v>AW PPO Active</v>
          </cell>
          <cell r="C872" t="str">
            <v>000000632</v>
          </cell>
          <cell r="D872" t="str">
            <v>GAUF KENNETH B</v>
          </cell>
          <cell r="E872" t="str">
            <v>333563812</v>
          </cell>
          <cell r="F872">
            <v>1</v>
          </cell>
          <cell r="G872" t="str">
            <v>PPO Union</v>
          </cell>
          <cell r="H872" t="str">
            <v>U</v>
          </cell>
          <cell r="I872">
            <v>3</v>
          </cell>
          <cell r="J872">
            <v>37952</v>
          </cell>
          <cell r="K872">
            <v>127</v>
          </cell>
          <cell r="L872" t="str">
            <v>Family</v>
          </cell>
          <cell r="M872">
            <v>26301</v>
          </cell>
        </row>
        <row r="873">
          <cell r="A873">
            <v>0</v>
          </cell>
          <cell r="B873" t="str">
            <v>AW PPO Active</v>
          </cell>
          <cell r="C873" t="str">
            <v>000000632</v>
          </cell>
          <cell r="D873" t="str">
            <v>GENCZO JOHNNY</v>
          </cell>
          <cell r="E873" t="str">
            <v>358462799</v>
          </cell>
          <cell r="F873">
            <v>1</v>
          </cell>
          <cell r="G873" t="str">
            <v>PPO Union</v>
          </cell>
          <cell r="H873" t="str">
            <v>U</v>
          </cell>
          <cell r="I873">
            <v>2</v>
          </cell>
          <cell r="J873">
            <v>37622</v>
          </cell>
          <cell r="K873">
            <v>111</v>
          </cell>
          <cell r="L873" t="str">
            <v>Ee/Sp</v>
          </cell>
          <cell r="M873">
            <v>19254</v>
          </cell>
        </row>
        <row r="874">
          <cell r="A874">
            <v>0</v>
          </cell>
          <cell r="B874" t="str">
            <v>AW PPO Active</v>
          </cell>
          <cell r="C874" t="str">
            <v>000000632</v>
          </cell>
          <cell r="D874" t="str">
            <v>GERDES VERONICA J</v>
          </cell>
          <cell r="E874" t="str">
            <v>360589830</v>
          </cell>
          <cell r="F874">
            <v>1</v>
          </cell>
          <cell r="G874" t="str">
            <v>PPO Union</v>
          </cell>
          <cell r="H874" t="str">
            <v>U</v>
          </cell>
          <cell r="I874">
            <v>1</v>
          </cell>
          <cell r="J874">
            <v>37987</v>
          </cell>
          <cell r="K874">
            <v>102</v>
          </cell>
          <cell r="L874" t="str">
            <v>Single</v>
          </cell>
          <cell r="M874">
            <v>24679</v>
          </cell>
        </row>
        <row r="875">
          <cell r="A875">
            <v>0</v>
          </cell>
          <cell r="B875" t="str">
            <v>AW PPO Active</v>
          </cell>
          <cell r="C875" t="str">
            <v>000000632</v>
          </cell>
          <cell r="D875" t="str">
            <v>GIBERSON CHARLES D</v>
          </cell>
          <cell r="E875" t="str">
            <v>322489344</v>
          </cell>
          <cell r="F875">
            <v>1</v>
          </cell>
          <cell r="G875" t="str">
            <v>PPO Union</v>
          </cell>
          <cell r="H875" t="str">
            <v>U</v>
          </cell>
          <cell r="I875">
            <v>3</v>
          </cell>
          <cell r="J875">
            <v>38101</v>
          </cell>
          <cell r="K875">
            <v>119</v>
          </cell>
          <cell r="L875" t="str">
            <v>Ee/Ch</v>
          </cell>
          <cell r="M875">
            <v>18694</v>
          </cell>
        </row>
        <row r="876">
          <cell r="A876">
            <v>0</v>
          </cell>
          <cell r="B876" t="str">
            <v>AW PPO Active</v>
          </cell>
          <cell r="C876" t="str">
            <v>000000632</v>
          </cell>
          <cell r="D876" t="str">
            <v>GIBSON RICHARD J</v>
          </cell>
          <cell r="E876" t="str">
            <v>359669589</v>
          </cell>
          <cell r="F876">
            <v>1</v>
          </cell>
          <cell r="G876" t="str">
            <v>PPO Union</v>
          </cell>
          <cell r="H876" t="str">
            <v>U</v>
          </cell>
          <cell r="I876">
            <v>3</v>
          </cell>
          <cell r="J876">
            <v>37956</v>
          </cell>
          <cell r="K876">
            <v>127</v>
          </cell>
          <cell r="L876" t="str">
            <v>Family</v>
          </cell>
          <cell r="M876">
            <v>23147</v>
          </cell>
        </row>
        <row r="877">
          <cell r="A877">
            <v>0</v>
          </cell>
          <cell r="B877" t="str">
            <v>AW PPO Active</v>
          </cell>
          <cell r="C877" t="str">
            <v>000000632</v>
          </cell>
          <cell r="D877" t="str">
            <v>GIFFORD KERRY S</v>
          </cell>
          <cell r="E877" t="str">
            <v>349546067</v>
          </cell>
          <cell r="F877">
            <v>1</v>
          </cell>
          <cell r="G877" t="str">
            <v>PPO Union</v>
          </cell>
          <cell r="H877" t="str">
            <v>U</v>
          </cell>
          <cell r="I877">
            <v>4</v>
          </cell>
          <cell r="J877">
            <v>37987</v>
          </cell>
          <cell r="K877">
            <v>127</v>
          </cell>
          <cell r="L877" t="str">
            <v>Family</v>
          </cell>
          <cell r="M877">
            <v>24096</v>
          </cell>
        </row>
        <row r="878">
          <cell r="A878">
            <v>0</v>
          </cell>
          <cell r="B878" t="str">
            <v>AW PPO Active</v>
          </cell>
          <cell r="C878" t="str">
            <v>000000632</v>
          </cell>
          <cell r="D878" t="str">
            <v>GILLESPIE JOHN F</v>
          </cell>
          <cell r="E878" t="str">
            <v>327549669</v>
          </cell>
          <cell r="F878">
            <v>1</v>
          </cell>
          <cell r="G878" t="str">
            <v>PPO Union</v>
          </cell>
          <cell r="H878" t="str">
            <v>U</v>
          </cell>
          <cell r="I878">
            <v>4</v>
          </cell>
          <cell r="J878">
            <v>37622</v>
          </cell>
          <cell r="K878">
            <v>127</v>
          </cell>
          <cell r="L878" t="str">
            <v>Family</v>
          </cell>
          <cell r="M878">
            <v>21020</v>
          </cell>
        </row>
        <row r="879">
          <cell r="A879">
            <v>0</v>
          </cell>
          <cell r="B879" t="str">
            <v>AW PPO Active</v>
          </cell>
          <cell r="C879" t="str">
            <v>000000632</v>
          </cell>
          <cell r="D879" t="str">
            <v>GIVENS DAVID L</v>
          </cell>
          <cell r="E879" t="str">
            <v>341429952</v>
          </cell>
          <cell r="F879">
            <v>1</v>
          </cell>
          <cell r="G879" t="str">
            <v>PPO Union</v>
          </cell>
          <cell r="H879" t="str">
            <v>U</v>
          </cell>
          <cell r="I879">
            <v>1</v>
          </cell>
          <cell r="J879">
            <v>37622</v>
          </cell>
          <cell r="K879">
            <v>101</v>
          </cell>
          <cell r="L879" t="str">
            <v>Single</v>
          </cell>
          <cell r="M879">
            <v>18388</v>
          </cell>
        </row>
        <row r="880">
          <cell r="A880">
            <v>0</v>
          </cell>
          <cell r="B880" t="str">
            <v>AW PPO Active</v>
          </cell>
          <cell r="C880" t="str">
            <v>000000632</v>
          </cell>
          <cell r="D880" t="str">
            <v>GORRELL BOBBY J</v>
          </cell>
          <cell r="E880" t="str">
            <v>245760782</v>
          </cell>
          <cell r="F880">
            <v>1</v>
          </cell>
          <cell r="G880" t="str">
            <v>PPO Union</v>
          </cell>
          <cell r="H880" t="str">
            <v>U</v>
          </cell>
          <cell r="I880">
            <v>3</v>
          </cell>
          <cell r="J880">
            <v>37622</v>
          </cell>
          <cell r="K880">
            <v>127</v>
          </cell>
          <cell r="L880" t="str">
            <v>Family</v>
          </cell>
          <cell r="M880">
            <v>21551</v>
          </cell>
        </row>
        <row r="881">
          <cell r="A881">
            <v>0</v>
          </cell>
          <cell r="B881" t="str">
            <v>AW PPO Active</v>
          </cell>
          <cell r="C881" t="str">
            <v>000000632</v>
          </cell>
          <cell r="D881" t="str">
            <v>GOTTO JOHN T</v>
          </cell>
          <cell r="E881" t="str">
            <v>350367477</v>
          </cell>
          <cell r="F881">
            <v>1</v>
          </cell>
          <cell r="G881" t="str">
            <v>PPO Union</v>
          </cell>
          <cell r="H881" t="str">
            <v>U</v>
          </cell>
          <cell r="I881">
            <v>3</v>
          </cell>
          <cell r="J881">
            <v>37622</v>
          </cell>
          <cell r="K881">
            <v>127</v>
          </cell>
          <cell r="L881" t="str">
            <v>Family</v>
          </cell>
          <cell r="M881">
            <v>17414</v>
          </cell>
        </row>
        <row r="882">
          <cell r="A882">
            <v>0</v>
          </cell>
          <cell r="B882" t="str">
            <v>AW PPO Active</v>
          </cell>
          <cell r="C882" t="str">
            <v>000000632</v>
          </cell>
          <cell r="D882" t="str">
            <v>GRAHAM WALSON LINDA F</v>
          </cell>
          <cell r="E882" t="str">
            <v>321482282</v>
          </cell>
          <cell r="F882">
            <v>1</v>
          </cell>
          <cell r="G882" t="str">
            <v>PPO Union</v>
          </cell>
          <cell r="H882" t="str">
            <v>U</v>
          </cell>
          <cell r="I882">
            <v>2</v>
          </cell>
          <cell r="J882">
            <v>37622</v>
          </cell>
          <cell r="K882">
            <v>111</v>
          </cell>
          <cell r="L882" t="str">
            <v>Ee/Sp</v>
          </cell>
          <cell r="M882">
            <v>19288</v>
          </cell>
        </row>
        <row r="883">
          <cell r="A883">
            <v>0</v>
          </cell>
          <cell r="B883" t="str">
            <v>AW PPO Active</v>
          </cell>
          <cell r="C883" t="str">
            <v>000000632</v>
          </cell>
          <cell r="D883" t="str">
            <v>GRANGER JR JESSE J</v>
          </cell>
          <cell r="E883" t="str">
            <v>335647332</v>
          </cell>
          <cell r="F883">
            <v>1</v>
          </cell>
          <cell r="G883" t="str">
            <v>PPO Union</v>
          </cell>
          <cell r="H883" t="str">
            <v>U</v>
          </cell>
          <cell r="I883">
            <v>2</v>
          </cell>
          <cell r="J883">
            <v>37622</v>
          </cell>
          <cell r="K883">
            <v>119</v>
          </cell>
          <cell r="L883" t="str">
            <v>Ee/Ch</v>
          </cell>
          <cell r="M883">
            <v>24062</v>
          </cell>
        </row>
        <row r="884">
          <cell r="A884">
            <v>0</v>
          </cell>
          <cell r="B884" t="str">
            <v>AW PPO Active</v>
          </cell>
          <cell r="C884" t="str">
            <v>000000632</v>
          </cell>
          <cell r="D884" t="str">
            <v>GRAY STEVEN A</v>
          </cell>
          <cell r="E884" t="str">
            <v>347508239</v>
          </cell>
          <cell r="F884">
            <v>2</v>
          </cell>
          <cell r="G884" t="str">
            <v>PPO Non-Union</v>
          </cell>
          <cell r="H884" t="str">
            <v>N</v>
          </cell>
          <cell r="I884">
            <v>4</v>
          </cell>
          <cell r="J884">
            <v>37622</v>
          </cell>
          <cell r="K884">
            <v>127</v>
          </cell>
          <cell r="L884" t="str">
            <v>Family</v>
          </cell>
          <cell r="M884">
            <v>20958</v>
          </cell>
        </row>
        <row r="885">
          <cell r="A885">
            <v>0</v>
          </cell>
          <cell r="B885" t="str">
            <v>AW PPO Active</v>
          </cell>
          <cell r="C885" t="str">
            <v>000000632</v>
          </cell>
          <cell r="D885" t="str">
            <v>GREATHOUSE TERRY</v>
          </cell>
          <cell r="E885" t="str">
            <v>328400881</v>
          </cell>
          <cell r="F885">
            <v>1</v>
          </cell>
          <cell r="G885" t="str">
            <v>PPO Union</v>
          </cell>
          <cell r="H885" t="str">
            <v>U</v>
          </cell>
          <cell r="I885">
            <v>2</v>
          </cell>
          <cell r="J885">
            <v>37622</v>
          </cell>
          <cell r="K885">
            <v>111</v>
          </cell>
          <cell r="L885" t="str">
            <v>Ee/Sp</v>
          </cell>
          <cell r="M885">
            <v>17430</v>
          </cell>
        </row>
        <row r="886">
          <cell r="A886">
            <v>0</v>
          </cell>
          <cell r="B886" t="str">
            <v>AW PPO Active</v>
          </cell>
          <cell r="C886" t="str">
            <v>000000632</v>
          </cell>
          <cell r="D886" t="str">
            <v>GREGSON SR WALTER E</v>
          </cell>
          <cell r="E886" t="str">
            <v>335505223</v>
          </cell>
          <cell r="F886">
            <v>1</v>
          </cell>
          <cell r="G886" t="str">
            <v>PPO Union</v>
          </cell>
          <cell r="H886" t="str">
            <v>U</v>
          </cell>
          <cell r="I886">
            <v>3</v>
          </cell>
          <cell r="J886">
            <v>37937</v>
          </cell>
          <cell r="K886">
            <v>127</v>
          </cell>
          <cell r="L886" t="str">
            <v>Family</v>
          </cell>
          <cell r="M886">
            <v>21081</v>
          </cell>
        </row>
        <row r="887">
          <cell r="A887">
            <v>0</v>
          </cell>
          <cell r="B887" t="str">
            <v>AW PPO Active</v>
          </cell>
          <cell r="C887" t="str">
            <v>000000632</v>
          </cell>
          <cell r="D887" t="str">
            <v>GRIEVES ROBERT J</v>
          </cell>
          <cell r="E887" t="str">
            <v>339449741</v>
          </cell>
          <cell r="F887">
            <v>1</v>
          </cell>
          <cell r="G887" t="str">
            <v>PPO Union</v>
          </cell>
          <cell r="H887" t="str">
            <v>U</v>
          </cell>
          <cell r="I887">
            <v>2</v>
          </cell>
          <cell r="J887">
            <v>37622</v>
          </cell>
          <cell r="K887">
            <v>111</v>
          </cell>
          <cell r="L887" t="str">
            <v>Ee/Sp</v>
          </cell>
          <cell r="M887">
            <v>19143</v>
          </cell>
        </row>
        <row r="888">
          <cell r="A888">
            <v>0</v>
          </cell>
          <cell r="B888" t="str">
            <v>AW PPO Active</v>
          </cell>
          <cell r="C888" t="str">
            <v>000000632</v>
          </cell>
          <cell r="D888" t="str">
            <v>HADER DWIGHT D</v>
          </cell>
          <cell r="E888" t="str">
            <v>336501945</v>
          </cell>
          <cell r="F888">
            <v>1</v>
          </cell>
          <cell r="G888" t="str">
            <v>PPO Union</v>
          </cell>
          <cell r="H888" t="str">
            <v>U</v>
          </cell>
          <cell r="I888">
            <v>4</v>
          </cell>
          <cell r="J888">
            <v>37622</v>
          </cell>
          <cell r="K888">
            <v>127</v>
          </cell>
          <cell r="L888" t="str">
            <v>Family</v>
          </cell>
          <cell r="M888">
            <v>20430</v>
          </cell>
        </row>
        <row r="889">
          <cell r="A889">
            <v>0</v>
          </cell>
          <cell r="B889" t="str">
            <v>AW PPO Active</v>
          </cell>
          <cell r="C889" t="str">
            <v>000000632</v>
          </cell>
          <cell r="D889" t="str">
            <v>HALLEY DESIREE J</v>
          </cell>
          <cell r="E889" t="str">
            <v>548970171</v>
          </cell>
          <cell r="F889">
            <v>1</v>
          </cell>
          <cell r="G889" t="str">
            <v>PPO Union</v>
          </cell>
          <cell r="H889" t="str">
            <v>U</v>
          </cell>
          <cell r="I889">
            <v>1</v>
          </cell>
          <cell r="J889">
            <v>37622</v>
          </cell>
          <cell r="K889">
            <v>102</v>
          </cell>
          <cell r="L889" t="str">
            <v>Single</v>
          </cell>
          <cell r="M889">
            <v>22766</v>
          </cell>
        </row>
        <row r="890">
          <cell r="A890">
            <v>0</v>
          </cell>
          <cell r="B890" t="str">
            <v>AW PPO Active</v>
          </cell>
          <cell r="C890" t="str">
            <v>000000632</v>
          </cell>
          <cell r="D890" t="str">
            <v>HARCHARIK RONALD E</v>
          </cell>
          <cell r="E890" t="str">
            <v>323547838</v>
          </cell>
          <cell r="F890">
            <v>2</v>
          </cell>
          <cell r="G890" t="str">
            <v>PPO Non-Union</v>
          </cell>
          <cell r="H890" t="str">
            <v>N</v>
          </cell>
          <cell r="I890">
            <v>2</v>
          </cell>
          <cell r="J890">
            <v>37622</v>
          </cell>
          <cell r="K890">
            <v>111</v>
          </cell>
          <cell r="L890" t="str">
            <v>Ee/Sp</v>
          </cell>
          <cell r="M890">
            <v>21013</v>
          </cell>
        </row>
        <row r="891">
          <cell r="A891">
            <v>0</v>
          </cell>
          <cell r="B891" t="str">
            <v>AW PPO Active</v>
          </cell>
          <cell r="C891" t="str">
            <v>000000632</v>
          </cell>
          <cell r="D891" t="str">
            <v>HARRIS MARK J</v>
          </cell>
          <cell r="E891" t="str">
            <v>514764469</v>
          </cell>
          <cell r="F891">
            <v>1</v>
          </cell>
          <cell r="G891" t="str">
            <v>PPO Union</v>
          </cell>
          <cell r="H891" t="str">
            <v>U</v>
          </cell>
          <cell r="I891">
            <v>3</v>
          </cell>
          <cell r="J891">
            <v>37622</v>
          </cell>
          <cell r="K891">
            <v>127</v>
          </cell>
          <cell r="L891" t="str">
            <v>Family</v>
          </cell>
          <cell r="M891">
            <v>22291</v>
          </cell>
        </row>
        <row r="892">
          <cell r="A892">
            <v>0</v>
          </cell>
          <cell r="B892" t="str">
            <v>AW PPO Active</v>
          </cell>
          <cell r="C892" t="str">
            <v>000000632</v>
          </cell>
          <cell r="D892" t="str">
            <v>HAYNES SIMON E</v>
          </cell>
          <cell r="E892" t="str">
            <v>350367106</v>
          </cell>
          <cell r="F892">
            <v>1</v>
          </cell>
          <cell r="G892" t="str">
            <v>PPO Union</v>
          </cell>
          <cell r="H892" t="str">
            <v>U</v>
          </cell>
          <cell r="I892">
            <v>2</v>
          </cell>
          <cell r="J892">
            <v>37936</v>
          </cell>
          <cell r="K892">
            <v>111</v>
          </cell>
          <cell r="L892" t="str">
            <v>Ee/Sp</v>
          </cell>
          <cell r="M892">
            <v>17512</v>
          </cell>
        </row>
        <row r="893">
          <cell r="A893">
            <v>0</v>
          </cell>
          <cell r="B893" t="str">
            <v>AW PPO Active</v>
          </cell>
          <cell r="C893" t="str">
            <v>000000632</v>
          </cell>
          <cell r="D893" t="str">
            <v>HEINTZ GERALD G</v>
          </cell>
          <cell r="E893" t="str">
            <v>357528638</v>
          </cell>
          <cell r="F893">
            <v>1</v>
          </cell>
          <cell r="G893" t="str">
            <v>PPO Union</v>
          </cell>
          <cell r="H893" t="str">
            <v>U</v>
          </cell>
          <cell r="I893">
            <v>2</v>
          </cell>
          <cell r="J893">
            <v>37622</v>
          </cell>
          <cell r="K893">
            <v>119</v>
          </cell>
          <cell r="L893" t="str">
            <v>Ee/Ch</v>
          </cell>
          <cell r="M893">
            <v>23316</v>
          </cell>
        </row>
        <row r="894">
          <cell r="A894">
            <v>0</v>
          </cell>
          <cell r="B894" t="str">
            <v>AW PPO Active</v>
          </cell>
          <cell r="C894" t="str">
            <v>000000632</v>
          </cell>
          <cell r="D894" t="str">
            <v>HENDERSON DONALD L</v>
          </cell>
          <cell r="E894" t="str">
            <v>352505335</v>
          </cell>
          <cell r="F894">
            <v>1</v>
          </cell>
          <cell r="G894" t="str">
            <v>PPO Union</v>
          </cell>
          <cell r="H894" t="str">
            <v>U</v>
          </cell>
          <cell r="I894">
            <v>1</v>
          </cell>
          <cell r="J894">
            <v>37949</v>
          </cell>
          <cell r="K894">
            <v>101</v>
          </cell>
          <cell r="L894" t="str">
            <v>Single</v>
          </cell>
          <cell r="M894">
            <v>20622</v>
          </cell>
        </row>
        <row r="895">
          <cell r="A895">
            <v>0</v>
          </cell>
          <cell r="B895" t="str">
            <v>AW PPO Active</v>
          </cell>
          <cell r="C895" t="str">
            <v>000000632</v>
          </cell>
          <cell r="D895" t="str">
            <v>HICKS NADINE M</v>
          </cell>
          <cell r="E895" t="str">
            <v>325522912</v>
          </cell>
          <cell r="F895">
            <v>2</v>
          </cell>
          <cell r="G895" t="str">
            <v>PPO Non-Union</v>
          </cell>
          <cell r="H895" t="str">
            <v>N</v>
          </cell>
          <cell r="I895">
            <v>3</v>
          </cell>
          <cell r="J895">
            <v>37622</v>
          </cell>
          <cell r="K895">
            <v>127</v>
          </cell>
          <cell r="L895" t="str">
            <v>Family</v>
          </cell>
          <cell r="M895">
            <v>20220</v>
          </cell>
        </row>
        <row r="896">
          <cell r="A896">
            <v>0</v>
          </cell>
          <cell r="B896" t="str">
            <v>AW PPO Active</v>
          </cell>
          <cell r="C896" t="str">
            <v>000000632</v>
          </cell>
          <cell r="D896" t="str">
            <v>HILL CHARLES W</v>
          </cell>
          <cell r="E896" t="str">
            <v>335367283</v>
          </cell>
          <cell r="F896">
            <v>1</v>
          </cell>
          <cell r="G896" t="str">
            <v>PPO Union</v>
          </cell>
          <cell r="H896" t="str">
            <v>U</v>
          </cell>
          <cell r="I896">
            <v>2</v>
          </cell>
          <cell r="J896">
            <v>37622</v>
          </cell>
          <cell r="K896">
            <v>111</v>
          </cell>
          <cell r="L896" t="str">
            <v>Ee/Sp</v>
          </cell>
          <cell r="M896">
            <v>15924</v>
          </cell>
        </row>
        <row r="897">
          <cell r="A897">
            <v>0</v>
          </cell>
          <cell r="B897" t="str">
            <v>AW PPO Active</v>
          </cell>
          <cell r="C897" t="str">
            <v>000000632</v>
          </cell>
          <cell r="D897" t="str">
            <v>HILLEN KEVIN F</v>
          </cell>
          <cell r="E897" t="str">
            <v>318582192</v>
          </cell>
          <cell r="F897">
            <v>2</v>
          </cell>
          <cell r="G897" t="str">
            <v>PPO Non-Union</v>
          </cell>
          <cell r="H897" t="str">
            <v>N</v>
          </cell>
          <cell r="I897">
            <v>6</v>
          </cell>
          <cell r="J897">
            <v>37622</v>
          </cell>
          <cell r="K897">
            <v>127</v>
          </cell>
          <cell r="L897" t="str">
            <v>Family</v>
          </cell>
          <cell r="M897">
            <v>22152</v>
          </cell>
        </row>
        <row r="898">
          <cell r="A898">
            <v>0</v>
          </cell>
          <cell r="B898" t="str">
            <v>AW PPO Active</v>
          </cell>
          <cell r="C898" t="str">
            <v>000000632</v>
          </cell>
          <cell r="D898" t="str">
            <v>HIRSCHMAN MAX J</v>
          </cell>
          <cell r="E898" t="str">
            <v>338564683</v>
          </cell>
          <cell r="F898">
            <v>2</v>
          </cell>
          <cell r="G898" t="str">
            <v>PPO Non-Union</v>
          </cell>
          <cell r="H898" t="str">
            <v>N</v>
          </cell>
          <cell r="I898">
            <v>1</v>
          </cell>
          <cell r="J898">
            <v>38254</v>
          </cell>
          <cell r="K898">
            <v>101</v>
          </cell>
          <cell r="L898" t="str">
            <v>Single</v>
          </cell>
          <cell r="M898">
            <v>22633</v>
          </cell>
        </row>
        <row r="899">
          <cell r="A899">
            <v>0</v>
          </cell>
          <cell r="B899" t="str">
            <v>AW PPO Active</v>
          </cell>
          <cell r="C899" t="str">
            <v>000000632</v>
          </cell>
          <cell r="D899" t="str">
            <v>HOGAN MARK L</v>
          </cell>
          <cell r="E899" t="str">
            <v>523251278</v>
          </cell>
          <cell r="F899">
            <v>1</v>
          </cell>
          <cell r="G899" t="str">
            <v>PPO Union</v>
          </cell>
          <cell r="H899" t="str">
            <v>U</v>
          </cell>
          <cell r="I899">
            <v>4</v>
          </cell>
          <cell r="J899">
            <v>38329</v>
          </cell>
          <cell r="K899">
            <v>127</v>
          </cell>
          <cell r="L899" t="str">
            <v>Family</v>
          </cell>
          <cell r="M899">
            <v>25781</v>
          </cell>
        </row>
        <row r="900">
          <cell r="A900">
            <v>0</v>
          </cell>
          <cell r="B900" t="str">
            <v>AW PPO Active</v>
          </cell>
          <cell r="C900" t="str">
            <v>000000632</v>
          </cell>
          <cell r="D900" t="str">
            <v>HOLDEN AARON A</v>
          </cell>
          <cell r="E900" t="str">
            <v>338765452</v>
          </cell>
          <cell r="F900">
            <v>1</v>
          </cell>
          <cell r="G900" t="str">
            <v>PPO Union</v>
          </cell>
          <cell r="H900" t="str">
            <v>U</v>
          </cell>
          <cell r="I900">
            <v>4</v>
          </cell>
          <cell r="J900">
            <v>37622</v>
          </cell>
          <cell r="K900">
            <v>127</v>
          </cell>
          <cell r="L900" t="str">
            <v>Family</v>
          </cell>
          <cell r="M900">
            <v>25973</v>
          </cell>
        </row>
        <row r="901">
          <cell r="A901">
            <v>0</v>
          </cell>
          <cell r="B901" t="str">
            <v>AW PPO Active</v>
          </cell>
          <cell r="C901" t="str">
            <v>000000632</v>
          </cell>
          <cell r="D901" t="str">
            <v>HOLEMEYER DAVID A</v>
          </cell>
          <cell r="E901" t="str">
            <v>343526218</v>
          </cell>
          <cell r="F901">
            <v>1</v>
          </cell>
          <cell r="G901" t="str">
            <v>PPO Union</v>
          </cell>
          <cell r="H901" t="str">
            <v>U</v>
          </cell>
          <cell r="I901">
            <v>3</v>
          </cell>
          <cell r="J901">
            <v>37622</v>
          </cell>
          <cell r="K901">
            <v>127</v>
          </cell>
          <cell r="L901" t="str">
            <v>Family</v>
          </cell>
          <cell r="M901">
            <v>20524</v>
          </cell>
        </row>
        <row r="902">
          <cell r="A902">
            <v>0</v>
          </cell>
          <cell r="B902" t="str">
            <v>AW PPO Active</v>
          </cell>
          <cell r="C902" t="str">
            <v>000000632</v>
          </cell>
          <cell r="D902" t="str">
            <v>HORSTMAN LORI J</v>
          </cell>
          <cell r="E902" t="str">
            <v>350701239</v>
          </cell>
          <cell r="F902">
            <v>2</v>
          </cell>
          <cell r="G902" t="str">
            <v>PPO Non-Union</v>
          </cell>
          <cell r="H902" t="str">
            <v>N</v>
          </cell>
          <cell r="I902">
            <v>1</v>
          </cell>
          <cell r="J902">
            <v>37622</v>
          </cell>
          <cell r="K902">
            <v>102</v>
          </cell>
          <cell r="L902" t="str">
            <v>Single</v>
          </cell>
          <cell r="M902">
            <v>24270</v>
          </cell>
        </row>
        <row r="903">
          <cell r="A903">
            <v>0</v>
          </cell>
          <cell r="B903" t="str">
            <v>AW PPO Active</v>
          </cell>
          <cell r="C903" t="str">
            <v>000000632</v>
          </cell>
          <cell r="D903" t="str">
            <v>HOUSLEY GUYTON ANNETTE</v>
          </cell>
          <cell r="E903" t="str">
            <v>325522666</v>
          </cell>
          <cell r="F903">
            <v>1</v>
          </cell>
          <cell r="G903" t="str">
            <v>PPO Union</v>
          </cell>
          <cell r="H903" t="str">
            <v>U</v>
          </cell>
          <cell r="I903">
            <v>2</v>
          </cell>
          <cell r="J903">
            <v>37786</v>
          </cell>
          <cell r="K903">
            <v>111</v>
          </cell>
          <cell r="L903" t="str">
            <v>Ee/Sp</v>
          </cell>
          <cell r="M903">
            <v>20228</v>
          </cell>
        </row>
        <row r="904">
          <cell r="A904">
            <v>0</v>
          </cell>
          <cell r="B904" t="str">
            <v>AW PPO Active</v>
          </cell>
          <cell r="C904" t="str">
            <v>000000632</v>
          </cell>
          <cell r="D904" t="str">
            <v>HOUSTON PAUL M</v>
          </cell>
          <cell r="E904" t="str">
            <v>341383178</v>
          </cell>
          <cell r="F904">
            <v>1</v>
          </cell>
          <cell r="G904" t="str">
            <v>PPO Union</v>
          </cell>
          <cell r="H904" t="str">
            <v>U</v>
          </cell>
          <cell r="I904">
            <v>1</v>
          </cell>
          <cell r="J904">
            <v>37987</v>
          </cell>
          <cell r="K904">
            <v>101</v>
          </cell>
          <cell r="L904" t="str">
            <v>Single</v>
          </cell>
          <cell r="M904">
            <v>17280</v>
          </cell>
        </row>
        <row r="905">
          <cell r="A905">
            <v>0</v>
          </cell>
          <cell r="B905" t="str">
            <v>AW PPO Active</v>
          </cell>
          <cell r="C905" t="str">
            <v>000000632</v>
          </cell>
          <cell r="D905" t="str">
            <v>HUBER TIMOTHY J</v>
          </cell>
          <cell r="E905" t="str">
            <v>335568492</v>
          </cell>
          <cell r="F905">
            <v>1</v>
          </cell>
          <cell r="G905" t="str">
            <v>PPO Union</v>
          </cell>
          <cell r="H905" t="str">
            <v>U</v>
          </cell>
          <cell r="I905">
            <v>4</v>
          </cell>
          <cell r="J905">
            <v>37622</v>
          </cell>
          <cell r="K905">
            <v>127</v>
          </cell>
          <cell r="L905" t="str">
            <v>Family</v>
          </cell>
          <cell r="M905">
            <v>24837</v>
          </cell>
        </row>
        <row r="906">
          <cell r="A906">
            <v>0</v>
          </cell>
          <cell r="B906" t="str">
            <v>AW PPO Active</v>
          </cell>
          <cell r="C906" t="str">
            <v>000000632</v>
          </cell>
          <cell r="D906" t="str">
            <v>HUFFMAN ROBERT J</v>
          </cell>
          <cell r="E906" t="str">
            <v>347526929</v>
          </cell>
          <cell r="F906">
            <v>1</v>
          </cell>
          <cell r="G906" t="str">
            <v>PPO Union</v>
          </cell>
          <cell r="H906" t="str">
            <v>U</v>
          </cell>
          <cell r="I906">
            <v>2</v>
          </cell>
          <cell r="J906">
            <v>37622</v>
          </cell>
          <cell r="K906">
            <v>111</v>
          </cell>
          <cell r="L906" t="str">
            <v>Ee/Sp</v>
          </cell>
          <cell r="M906">
            <v>20536</v>
          </cell>
        </row>
        <row r="907">
          <cell r="A907">
            <v>0</v>
          </cell>
          <cell r="B907" t="str">
            <v>AW PPO Active</v>
          </cell>
          <cell r="C907" t="str">
            <v>000000632</v>
          </cell>
          <cell r="D907" t="str">
            <v>HULL DAVID K</v>
          </cell>
          <cell r="E907" t="str">
            <v>342728525</v>
          </cell>
          <cell r="F907">
            <v>1</v>
          </cell>
          <cell r="G907" t="str">
            <v>PPO Union</v>
          </cell>
          <cell r="H907" t="str">
            <v>U</v>
          </cell>
          <cell r="I907">
            <v>4</v>
          </cell>
          <cell r="J907">
            <v>38231</v>
          </cell>
          <cell r="K907">
            <v>127</v>
          </cell>
          <cell r="L907" t="str">
            <v>Family</v>
          </cell>
          <cell r="M907">
            <v>26754</v>
          </cell>
        </row>
        <row r="908">
          <cell r="A908">
            <v>0</v>
          </cell>
          <cell r="B908" t="str">
            <v>AW PPO Active</v>
          </cell>
          <cell r="C908" t="str">
            <v>000000632</v>
          </cell>
          <cell r="D908" t="str">
            <v>HUNTER ROBERT D</v>
          </cell>
          <cell r="E908" t="str">
            <v>328527299</v>
          </cell>
          <cell r="F908">
            <v>1</v>
          </cell>
          <cell r="G908" t="str">
            <v>PPO Union</v>
          </cell>
          <cell r="H908" t="str">
            <v>U</v>
          </cell>
          <cell r="I908">
            <v>3</v>
          </cell>
          <cell r="J908">
            <v>38292</v>
          </cell>
          <cell r="K908">
            <v>127</v>
          </cell>
          <cell r="L908" t="str">
            <v>Family</v>
          </cell>
          <cell r="M908">
            <v>20812</v>
          </cell>
        </row>
        <row r="909">
          <cell r="A909">
            <v>0</v>
          </cell>
          <cell r="B909" t="str">
            <v>AW PPO Active</v>
          </cell>
          <cell r="C909" t="str">
            <v>000000632</v>
          </cell>
          <cell r="D909" t="str">
            <v>ISONHART RICKY L</v>
          </cell>
          <cell r="E909" t="str">
            <v>320702854</v>
          </cell>
          <cell r="F909">
            <v>1</v>
          </cell>
          <cell r="G909" t="str">
            <v>PPO Union</v>
          </cell>
          <cell r="H909" t="str">
            <v>U</v>
          </cell>
          <cell r="I909">
            <v>3</v>
          </cell>
          <cell r="J909">
            <v>37622</v>
          </cell>
          <cell r="K909">
            <v>127</v>
          </cell>
          <cell r="L909" t="str">
            <v>Family</v>
          </cell>
          <cell r="M909">
            <v>24058</v>
          </cell>
        </row>
        <row r="910">
          <cell r="A910">
            <v>0</v>
          </cell>
          <cell r="B910" t="str">
            <v>AW PPO Active</v>
          </cell>
          <cell r="C910" t="str">
            <v>000000632</v>
          </cell>
          <cell r="D910" t="str">
            <v>JENKINS TERRY W</v>
          </cell>
          <cell r="E910" t="str">
            <v>352542948</v>
          </cell>
          <cell r="F910">
            <v>1</v>
          </cell>
          <cell r="G910" t="str">
            <v>PPO Union</v>
          </cell>
          <cell r="H910" t="str">
            <v>U</v>
          </cell>
          <cell r="I910">
            <v>1</v>
          </cell>
          <cell r="J910">
            <v>37622</v>
          </cell>
          <cell r="K910">
            <v>101</v>
          </cell>
          <cell r="L910" t="str">
            <v>Single</v>
          </cell>
          <cell r="M910">
            <v>23146</v>
          </cell>
        </row>
        <row r="911">
          <cell r="A911">
            <v>0</v>
          </cell>
          <cell r="B911" t="str">
            <v>AW PPO Active</v>
          </cell>
          <cell r="C911" t="str">
            <v>000000632</v>
          </cell>
          <cell r="D911" t="str">
            <v>JOHNSON ANTHONY W</v>
          </cell>
          <cell r="E911" t="str">
            <v>356605200</v>
          </cell>
          <cell r="F911">
            <v>1</v>
          </cell>
          <cell r="G911" t="str">
            <v>PPO Union</v>
          </cell>
          <cell r="H911" t="str">
            <v>U</v>
          </cell>
          <cell r="I911">
            <v>4</v>
          </cell>
          <cell r="J911">
            <v>37622</v>
          </cell>
          <cell r="K911">
            <v>127</v>
          </cell>
          <cell r="L911" t="str">
            <v>Family</v>
          </cell>
          <cell r="M911">
            <v>22678</v>
          </cell>
        </row>
        <row r="912">
          <cell r="A912">
            <v>0</v>
          </cell>
          <cell r="B912" t="str">
            <v>AW PPO Active</v>
          </cell>
          <cell r="C912" t="str">
            <v>000000632</v>
          </cell>
          <cell r="D912" t="str">
            <v>JOHNSON CHERYL D</v>
          </cell>
          <cell r="E912" t="str">
            <v>339545969</v>
          </cell>
          <cell r="F912">
            <v>2</v>
          </cell>
          <cell r="G912" t="str">
            <v>PPO Non-Union</v>
          </cell>
          <cell r="H912" t="str">
            <v>N</v>
          </cell>
          <cell r="I912">
            <v>1</v>
          </cell>
          <cell r="J912">
            <v>37622</v>
          </cell>
          <cell r="K912">
            <v>102</v>
          </cell>
          <cell r="L912" t="str">
            <v>Single</v>
          </cell>
          <cell r="M912">
            <v>20980</v>
          </cell>
        </row>
        <row r="913">
          <cell r="A913">
            <v>0</v>
          </cell>
          <cell r="B913" t="str">
            <v>AW PPO Active</v>
          </cell>
          <cell r="C913" t="str">
            <v>000000632</v>
          </cell>
          <cell r="D913" t="str">
            <v>JOHNSON GARY L</v>
          </cell>
          <cell r="E913" t="str">
            <v>333485600</v>
          </cell>
          <cell r="F913">
            <v>1</v>
          </cell>
          <cell r="G913" t="str">
            <v>PPO Union</v>
          </cell>
          <cell r="H913" t="str">
            <v>U</v>
          </cell>
          <cell r="I913">
            <v>2</v>
          </cell>
          <cell r="J913">
            <v>37987</v>
          </cell>
          <cell r="K913">
            <v>111</v>
          </cell>
          <cell r="L913" t="str">
            <v>Ee/Sp</v>
          </cell>
          <cell r="M913">
            <v>19605</v>
          </cell>
        </row>
        <row r="914">
          <cell r="A914">
            <v>0</v>
          </cell>
          <cell r="B914" t="str">
            <v>AW PPO Active</v>
          </cell>
          <cell r="C914" t="str">
            <v>000000632</v>
          </cell>
          <cell r="D914" t="str">
            <v>JOHNSON GREGORY L</v>
          </cell>
          <cell r="E914" t="str">
            <v>336507167</v>
          </cell>
          <cell r="F914">
            <v>1</v>
          </cell>
          <cell r="G914" t="str">
            <v>PPO Union</v>
          </cell>
          <cell r="H914" t="str">
            <v>U</v>
          </cell>
          <cell r="I914">
            <v>1</v>
          </cell>
          <cell r="J914">
            <v>37622</v>
          </cell>
          <cell r="K914">
            <v>101</v>
          </cell>
          <cell r="L914" t="str">
            <v>Single</v>
          </cell>
          <cell r="M914">
            <v>20559</v>
          </cell>
        </row>
        <row r="915">
          <cell r="A915">
            <v>0</v>
          </cell>
          <cell r="B915" t="str">
            <v>AW PPO Active</v>
          </cell>
          <cell r="C915" t="str">
            <v>000000632</v>
          </cell>
          <cell r="D915" t="str">
            <v>JOHNSON LANCE K</v>
          </cell>
          <cell r="E915" t="str">
            <v>353443435</v>
          </cell>
          <cell r="F915">
            <v>2</v>
          </cell>
          <cell r="G915" t="str">
            <v>PPO Non-Union</v>
          </cell>
          <cell r="H915" t="str">
            <v>N</v>
          </cell>
          <cell r="I915">
            <v>2</v>
          </cell>
          <cell r="J915">
            <v>37622</v>
          </cell>
          <cell r="K915">
            <v>111</v>
          </cell>
          <cell r="L915" t="str">
            <v>Ee/Sp</v>
          </cell>
          <cell r="M915">
            <v>20317</v>
          </cell>
        </row>
        <row r="916">
          <cell r="A916">
            <v>0</v>
          </cell>
          <cell r="B916" t="str">
            <v>AW PPO Active</v>
          </cell>
          <cell r="C916" t="str">
            <v>000000632</v>
          </cell>
          <cell r="D916" t="str">
            <v>JOHNSON REGINALD B</v>
          </cell>
          <cell r="E916" t="str">
            <v>348543808</v>
          </cell>
          <cell r="F916">
            <v>1</v>
          </cell>
          <cell r="G916" t="str">
            <v>PPO Union</v>
          </cell>
          <cell r="H916" t="str">
            <v>U</v>
          </cell>
          <cell r="I916">
            <v>3</v>
          </cell>
          <cell r="J916">
            <v>37622</v>
          </cell>
          <cell r="K916">
            <v>127</v>
          </cell>
          <cell r="L916" t="str">
            <v>Family</v>
          </cell>
          <cell r="M916">
            <v>21132</v>
          </cell>
        </row>
        <row r="917">
          <cell r="A917">
            <v>0</v>
          </cell>
          <cell r="B917" t="str">
            <v>AW PPO Active</v>
          </cell>
          <cell r="C917" t="str">
            <v>000000632</v>
          </cell>
          <cell r="D917" t="str">
            <v>JOHNSON VAN A</v>
          </cell>
          <cell r="E917" t="str">
            <v>361527976</v>
          </cell>
          <cell r="F917">
            <v>1</v>
          </cell>
          <cell r="G917" t="str">
            <v>PPO Union</v>
          </cell>
          <cell r="H917" t="str">
            <v>U</v>
          </cell>
          <cell r="I917">
            <v>3</v>
          </cell>
          <cell r="J917">
            <v>38108</v>
          </cell>
          <cell r="K917">
            <v>127</v>
          </cell>
          <cell r="L917" t="str">
            <v>Family</v>
          </cell>
          <cell r="M917">
            <v>22668</v>
          </cell>
        </row>
        <row r="918">
          <cell r="A918">
            <v>0</v>
          </cell>
          <cell r="B918" t="str">
            <v>AW PPO Active</v>
          </cell>
          <cell r="C918" t="str">
            <v>000000632</v>
          </cell>
          <cell r="D918" t="str">
            <v>JONES ANGELA M</v>
          </cell>
          <cell r="E918" t="str">
            <v>327664030</v>
          </cell>
          <cell r="F918">
            <v>1</v>
          </cell>
          <cell r="G918" t="str">
            <v>PPO Union</v>
          </cell>
          <cell r="H918" t="str">
            <v>U</v>
          </cell>
          <cell r="I918">
            <v>2</v>
          </cell>
          <cell r="J918">
            <v>38269</v>
          </cell>
          <cell r="K918">
            <v>111</v>
          </cell>
          <cell r="L918" t="str">
            <v>Ee/Sp</v>
          </cell>
          <cell r="M918">
            <v>28494</v>
          </cell>
        </row>
        <row r="919">
          <cell r="A919">
            <v>0</v>
          </cell>
          <cell r="B919" t="str">
            <v>AW PPO Active</v>
          </cell>
          <cell r="C919" t="str">
            <v>000000632</v>
          </cell>
          <cell r="D919" t="str">
            <v>JOOP MATTHEW A</v>
          </cell>
          <cell r="E919" t="str">
            <v>330680888</v>
          </cell>
          <cell r="F919">
            <v>1</v>
          </cell>
          <cell r="G919" t="str">
            <v>PPO Union</v>
          </cell>
          <cell r="H919" t="str">
            <v>U</v>
          </cell>
          <cell r="I919">
            <v>4</v>
          </cell>
          <cell r="J919">
            <v>37987</v>
          </cell>
          <cell r="K919">
            <v>127</v>
          </cell>
          <cell r="L919" t="str">
            <v>Family</v>
          </cell>
          <cell r="M919">
            <v>24159</v>
          </cell>
        </row>
        <row r="920">
          <cell r="A920">
            <v>0</v>
          </cell>
          <cell r="B920" t="str">
            <v>AW PPO Active</v>
          </cell>
          <cell r="C920" t="str">
            <v>000000632</v>
          </cell>
          <cell r="D920" t="str">
            <v>JOUETT SR STEVEN L</v>
          </cell>
          <cell r="E920" t="str">
            <v>346461042</v>
          </cell>
          <cell r="F920">
            <v>1</v>
          </cell>
          <cell r="G920" t="str">
            <v>PPO Union</v>
          </cell>
          <cell r="H920" t="str">
            <v>U</v>
          </cell>
          <cell r="I920">
            <v>2</v>
          </cell>
          <cell r="J920">
            <v>37622</v>
          </cell>
          <cell r="K920">
            <v>111</v>
          </cell>
          <cell r="L920" t="str">
            <v>Ee/Sp</v>
          </cell>
          <cell r="M920">
            <v>18918</v>
          </cell>
        </row>
        <row r="921">
          <cell r="A921">
            <v>0</v>
          </cell>
          <cell r="B921" t="str">
            <v>AW PPO Active</v>
          </cell>
          <cell r="C921" t="str">
            <v>000000632</v>
          </cell>
          <cell r="D921" t="str">
            <v>KECK PAUL W</v>
          </cell>
          <cell r="E921" t="str">
            <v>350581204</v>
          </cell>
          <cell r="F921">
            <v>2</v>
          </cell>
          <cell r="G921" t="str">
            <v>PPO Non-Union</v>
          </cell>
          <cell r="H921" t="str">
            <v>N</v>
          </cell>
          <cell r="I921">
            <v>1</v>
          </cell>
          <cell r="J921">
            <v>38201</v>
          </cell>
          <cell r="K921">
            <v>101</v>
          </cell>
          <cell r="L921" t="str">
            <v>Single</v>
          </cell>
          <cell r="M921">
            <v>21730</v>
          </cell>
        </row>
        <row r="922">
          <cell r="A922">
            <v>0</v>
          </cell>
          <cell r="B922" t="str">
            <v>AW PPO Active</v>
          </cell>
          <cell r="C922" t="str">
            <v>000000632</v>
          </cell>
          <cell r="D922" t="str">
            <v>KEITH STEPHEN E</v>
          </cell>
          <cell r="E922" t="str">
            <v>337486633</v>
          </cell>
          <cell r="F922">
            <v>2</v>
          </cell>
          <cell r="G922" t="str">
            <v>PPO Non-Union</v>
          </cell>
          <cell r="H922" t="str">
            <v>N</v>
          </cell>
          <cell r="I922">
            <v>3</v>
          </cell>
          <cell r="J922">
            <v>37622</v>
          </cell>
          <cell r="K922">
            <v>127</v>
          </cell>
          <cell r="L922" t="str">
            <v>Family</v>
          </cell>
          <cell r="M922">
            <v>19671</v>
          </cell>
        </row>
        <row r="923">
          <cell r="A923">
            <v>0</v>
          </cell>
          <cell r="B923" t="str">
            <v>AW PPO Active</v>
          </cell>
          <cell r="C923" t="str">
            <v>000000632</v>
          </cell>
          <cell r="D923" t="str">
            <v>KELEMEN STEPHEN E</v>
          </cell>
          <cell r="E923" t="str">
            <v>349381839</v>
          </cell>
          <cell r="F923">
            <v>4</v>
          </cell>
          <cell r="G923" t="str">
            <v>NEI-Illinois -Union</v>
          </cell>
          <cell r="H923" t="str">
            <v>U</v>
          </cell>
          <cell r="I923">
            <v>2</v>
          </cell>
          <cell r="J923">
            <v>37622</v>
          </cell>
          <cell r="K923">
            <v>111</v>
          </cell>
          <cell r="L923" t="str">
            <v>Ee/Sp</v>
          </cell>
          <cell r="M923">
            <v>18043</v>
          </cell>
        </row>
        <row r="924">
          <cell r="A924">
            <v>0</v>
          </cell>
          <cell r="B924" t="str">
            <v>AW PPO Active</v>
          </cell>
          <cell r="C924" t="str">
            <v>000000632</v>
          </cell>
          <cell r="D924" t="str">
            <v>KELLER JAMES A</v>
          </cell>
          <cell r="E924" t="str">
            <v>361627078</v>
          </cell>
          <cell r="F924">
            <v>1</v>
          </cell>
          <cell r="G924" t="str">
            <v>PPO Union</v>
          </cell>
          <cell r="H924" t="str">
            <v>U</v>
          </cell>
          <cell r="I924">
            <v>5</v>
          </cell>
          <cell r="J924">
            <v>37622</v>
          </cell>
          <cell r="K924">
            <v>127</v>
          </cell>
          <cell r="L924" t="str">
            <v>Family</v>
          </cell>
          <cell r="M924">
            <v>23097</v>
          </cell>
        </row>
        <row r="925">
          <cell r="A925">
            <v>0</v>
          </cell>
          <cell r="B925" t="str">
            <v>AW PPO Active</v>
          </cell>
          <cell r="C925" t="str">
            <v>000000632</v>
          </cell>
          <cell r="D925" t="str">
            <v>KELLER LINDA L</v>
          </cell>
          <cell r="E925" t="str">
            <v>355384252</v>
          </cell>
          <cell r="F925">
            <v>1</v>
          </cell>
          <cell r="G925" t="str">
            <v>PPO Union</v>
          </cell>
          <cell r="H925" t="str">
            <v>U</v>
          </cell>
          <cell r="I925">
            <v>2</v>
          </cell>
          <cell r="J925">
            <v>37622</v>
          </cell>
          <cell r="K925">
            <v>111</v>
          </cell>
          <cell r="L925" t="str">
            <v>Ee/Sp</v>
          </cell>
          <cell r="M925">
            <v>17051</v>
          </cell>
        </row>
        <row r="926">
          <cell r="A926">
            <v>0</v>
          </cell>
          <cell r="B926" t="str">
            <v>AW PPO Active</v>
          </cell>
          <cell r="C926" t="str">
            <v>000000632</v>
          </cell>
          <cell r="D926" t="str">
            <v>KELLY PATRICK K</v>
          </cell>
          <cell r="E926" t="str">
            <v>487848397</v>
          </cell>
          <cell r="F926">
            <v>2</v>
          </cell>
          <cell r="G926" t="str">
            <v>PPO Non-Union</v>
          </cell>
          <cell r="H926" t="str">
            <v>N</v>
          </cell>
          <cell r="I926">
            <v>6</v>
          </cell>
          <cell r="J926">
            <v>37753</v>
          </cell>
          <cell r="K926">
            <v>127</v>
          </cell>
          <cell r="L926" t="str">
            <v>Family</v>
          </cell>
          <cell r="M926">
            <v>24130</v>
          </cell>
        </row>
        <row r="927">
          <cell r="A927">
            <v>0</v>
          </cell>
          <cell r="B927" t="str">
            <v>AW PPO Active</v>
          </cell>
          <cell r="C927" t="str">
            <v>000000632</v>
          </cell>
          <cell r="D927" t="str">
            <v>KENDRICK WENDELL A</v>
          </cell>
          <cell r="E927" t="str">
            <v>335521295</v>
          </cell>
          <cell r="F927">
            <v>1</v>
          </cell>
          <cell r="G927" t="str">
            <v>PPO Union</v>
          </cell>
          <cell r="H927" t="str">
            <v>U</v>
          </cell>
          <cell r="I927">
            <v>3</v>
          </cell>
          <cell r="J927">
            <v>38296</v>
          </cell>
          <cell r="K927">
            <v>127</v>
          </cell>
          <cell r="L927" t="str">
            <v>Family</v>
          </cell>
          <cell r="M927">
            <v>20999</v>
          </cell>
        </row>
        <row r="928">
          <cell r="A928">
            <v>0</v>
          </cell>
          <cell r="B928" t="str">
            <v>AW PPO Active</v>
          </cell>
          <cell r="C928" t="str">
            <v>000000632</v>
          </cell>
          <cell r="D928" t="str">
            <v>KETTLER JACK A</v>
          </cell>
          <cell r="E928" t="str">
            <v>337461233</v>
          </cell>
          <cell r="F928">
            <v>1</v>
          </cell>
          <cell r="G928" t="str">
            <v>PPO Union</v>
          </cell>
          <cell r="H928" t="str">
            <v>U</v>
          </cell>
          <cell r="I928">
            <v>2</v>
          </cell>
          <cell r="J928">
            <v>38278</v>
          </cell>
          <cell r="K928">
            <v>111</v>
          </cell>
          <cell r="L928" t="str">
            <v>Ee/Sp</v>
          </cell>
          <cell r="M928">
            <v>18931</v>
          </cell>
        </row>
        <row r="929">
          <cell r="A929">
            <v>0</v>
          </cell>
          <cell r="B929" t="str">
            <v>AW PPO Active</v>
          </cell>
          <cell r="C929" t="str">
            <v>000000632</v>
          </cell>
          <cell r="D929" t="str">
            <v>KIMME RUSSELL E</v>
          </cell>
          <cell r="E929" t="str">
            <v>332469244</v>
          </cell>
          <cell r="F929">
            <v>1</v>
          </cell>
          <cell r="G929" t="str">
            <v>PPO Union</v>
          </cell>
          <cell r="H929" t="str">
            <v>U</v>
          </cell>
          <cell r="I929">
            <v>3</v>
          </cell>
          <cell r="J929">
            <v>37622</v>
          </cell>
          <cell r="K929">
            <v>127</v>
          </cell>
          <cell r="L929" t="str">
            <v>Family</v>
          </cell>
          <cell r="M929">
            <v>19116</v>
          </cell>
        </row>
        <row r="930">
          <cell r="A930">
            <v>0</v>
          </cell>
          <cell r="B930" t="str">
            <v>AW PPO Active</v>
          </cell>
          <cell r="C930" t="str">
            <v>000000632</v>
          </cell>
          <cell r="D930" t="str">
            <v>KITNER KENDA K</v>
          </cell>
          <cell r="E930" t="str">
            <v>340769222</v>
          </cell>
          <cell r="F930">
            <v>1</v>
          </cell>
          <cell r="G930" t="str">
            <v>PPO Union</v>
          </cell>
          <cell r="H930" t="str">
            <v>U</v>
          </cell>
          <cell r="I930">
            <v>5</v>
          </cell>
          <cell r="J930">
            <v>38124</v>
          </cell>
          <cell r="K930">
            <v>127</v>
          </cell>
          <cell r="L930" t="str">
            <v>Family</v>
          </cell>
          <cell r="M930">
            <v>26584</v>
          </cell>
        </row>
        <row r="931">
          <cell r="A931">
            <v>0</v>
          </cell>
          <cell r="B931" t="str">
            <v>AW PPO Active</v>
          </cell>
          <cell r="C931" t="str">
            <v>000000632</v>
          </cell>
          <cell r="D931" t="str">
            <v>KLEIN WILBUR J</v>
          </cell>
          <cell r="E931" t="str">
            <v>352320515</v>
          </cell>
          <cell r="F931">
            <v>1</v>
          </cell>
          <cell r="G931" t="str">
            <v>PPO Union</v>
          </cell>
          <cell r="H931" t="str">
            <v>U</v>
          </cell>
          <cell r="I931">
            <v>2</v>
          </cell>
          <cell r="J931">
            <v>37987</v>
          </cell>
          <cell r="K931">
            <v>111</v>
          </cell>
          <cell r="L931" t="str">
            <v>Ee/Sp</v>
          </cell>
          <cell r="M931">
            <v>15291</v>
          </cell>
        </row>
        <row r="932">
          <cell r="A932">
            <v>0</v>
          </cell>
          <cell r="B932" t="str">
            <v>AW PPO Active</v>
          </cell>
          <cell r="C932" t="str">
            <v>000000632</v>
          </cell>
          <cell r="D932" t="str">
            <v>KLINCAR DAVID L</v>
          </cell>
          <cell r="E932" t="str">
            <v>321482679</v>
          </cell>
          <cell r="F932">
            <v>2</v>
          </cell>
          <cell r="G932" t="str">
            <v>PPO Non-Union</v>
          </cell>
          <cell r="H932" t="str">
            <v>N</v>
          </cell>
          <cell r="I932">
            <v>1</v>
          </cell>
          <cell r="J932">
            <v>37622</v>
          </cell>
          <cell r="K932">
            <v>101</v>
          </cell>
          <cell r="L932" t="str">
            <v>Single</v>
          </cell>
          <cell r="M932">
            <v>19174</v>
          </cell>
        </row>
        <row r="933">
          <cell r="A933">
            <v>0</v>
          </cell>
          <cell r="B933" t="str">
            <v>AW PPO Active</v>
          </cell>
          <cell r="C933" t="str">
            <v>000000632</v>
          </cell>
          <cell r="D933" t="str">
            <v>KNIGHTON DAVID W</v>
          </cell>
          <cell r="E933" t="str">
            <v>341486081</v>
          </cell>
          <cell r="F933">
            <v>1</v>
          </cell>
          <cell r="G933" t="str">
            <v>PPO Union</v>
          </cell>
          <cell r="H933" t="str">
            <v>U</v>
          </cell>
          <cell r="I933">
            <v>4</v>
          </cell>
          <cell r="J933">
            <v>37622</v>
          </cell>
          <cell r="K933">
            <v>127</v>
          </cell>
          <cell r="L933" t="str">
            <v>Family</v>
          </cell>
          <cell r="M933">
            <v>25249</v>
          </cell>
        </row>
        <row r="934">
          <cell r="A934">
            <v>0</v>
          </cell>
          <cell r="B934" t="str">
            <v>AW PPO Active</v>
          </cell>
          <cell r="C934" t="str">
            <v>000000632</v>
          </cell>
          <cell r="D934" t="str">
            <v>KOESTER ANDREW L</v>
          </cell>
          <cell r="E934" t="str">
            <v>486906180</v>
          </cell>
          <cell r="F934">
            <v>1</v>
          </cell>
          <cell r="G934" t="str">
            <v>PPO Union</v>
          </cell>
          <cell r="H934" t="str">
            <v>U</v>
          </cell>
          <cell r="I934">
            <v>1</v>
          </cell>
          <cell r="J934">
            <v>38371</v>
          </cell>
          <cell r="K934">
            <v>101</v>
          </cell>
          <cell r="L934" t="str">
            <v>Single</v>
          </cell>
          <cell r="M934">
            <v>28555</v>
          </cell>
        </row>
        <row r="935">
          <cell r="A935">
            <v>0</v>
          </cell>
          <cell r="B935" t="str">
            <v>AW PPO Active</v>
          </cell>
          <cell r="C935" t="str">
            <v>000000632</v>
          </cell>
          <cell r="D935" t="str">
            <v>KONOW DAVID M</v>
          </cell>
          <cell r="E935" t="str">
            <v>330804396</v>
          </cell>
          <cell r="F935">
            <v>1</v>
          </cell>
          <cell r="G935" t="str">
            <v>PPO Union</v>
          </cell>
          <cell r="H935" t="str">
            <v>U</v>
          </cell>
          <cell r="I935">
            <v>1</v>
          </cell>
          <cell r="J935">
            <v>38353</v>
          </cell>
          <cell r="K935">
            <v>101</v>
          </cell>
          <cell r="L935" t="str">
            <v>Single</v>
          </cell>
          <cell r="M935">
            <v>27692</v>
          </cell>
        </row>
        <row r="936">
          <cell r="A936">
            <v>0</v>
          </cell>
          <cell r="B936" t="str">
            <v>AW PPO Active</v>
          </cell>
          <cell r="C936" t="str">
            <v>000000632</v>
          </cell>
          <cell r="D936" t="str">
            <v>KREHER ALLAN P</v>
          </cell>
          <cell r="E936" t="str">
            <v>328521232</v>
          </cell>
          <cell r="F936">
            <v>1</v>
          </cell>
          <cell r="G936" t="str">
            <v>PPO Union</v>
          </cell>
          <cell r="H936" t="str">
            <v>U</v>
          </cell>
          <cell r="I936">
            <v>1</v>
          </cell>
          <cell r="J936">
            <v>37622</v>
          </cell>
          <cell r="K936">
            <v>101</v>
          </cell>
          <cell r="L936" t="str">
            <v>Single</v>
          </cell>
          <cell r="M936">
            <v>20254</v>
          </cell>
        </row>
        <row r="937">
          <cell r="A937">
            <v>0</v>
          </cell>
          <cell r="B937" t="str">
            <v>AW PPO Active</v>
          </cell>
          <cell r="C937" t="str">
            <v>000000632</v>
          </cell>
          <cell r="D937" t="str">
            <v>KUDELKA JR JOHN J</v>
          </cell>
          <cell r="E937" t="str">
            <v>345500813</v>
          </cell>
          <cell r="F937">
            <v>1</v>
          </cell>
          <cell r="G937" t="str">
            <v>PPO Union</v>
          </cell>
          <cell r="H937" t="str">
            <v>U</v>
          </cell>
          <cell r="I937">
            <v>2</v>
          </cell>
          <cell r="J937">
            <v>37622</v>
          </cell>
          <cell r="K937">
            <v>111</v>
          </cell>
          <cell r="L937" t="str">
            <v>Ee/Sp</v>
          </cell>
          <cell r="M937">
            <v>20713</v>
          </cell>
        </row>
        <row r="938">
          <cell r="A938">
            <v>0</v>
          </cell>
          <cell r="B938" t="str">
            <v>AW PPO Active</v>
          </cell>
          <cell r="C938" t="str">
            <v>000000632</v>
          </cell>
          <cell r="D938" t="str">
            <v>L HOTE ANTHONY J</v>
          </cell>
          <cell r="E938" t="str">
            <v>322682571</v>
          </cell>
          <cell r="F938">
            <v>1</v>
          </cell>
          <cell r="G938" t="str">
            <v>PPO Union</v>
          </cell>
          <cell r="H938" t="str">
            <v>U</v>
          </cell>
          <cell r="I938">
            <v>3</v>
          </cell>
          <cell r="J938">
            <v>37622</v>
          </cell>
          <cell r="K938">
            <v>127</v>
          </cell>
          <cell r="L938" t="str">
            <v>Family</v>
          </cell>
          <cell r="M938">
            <v>24327</v>
          </cell>
        </row>
        <row r="939">
          <cell r="A939">
            <v>0</v>
          </cell>
          <cell r="B939" t="str">
            <v>AW PPO Active</v>
          </cell>
          <cell r="C939" t="str">
            <v>000000632</v>
          </cell>
          <cell r="D939" t="str">
            <v>LADZINSKI EDWARD J</v>
          </cell>
          <cell r="E939" t="str">
            <v>163421391</v>
          </cell>
          <cell r="F939">
            <v>1</v>
          </cell>
          <cell r="G939" t="str">
            <v>PPO Union</v>
          </cell>
          <cell r="H939" t="str">
            <v>U</v>
          </cell>
          <cell r="I939">
            <v>1</v>
          </cell>
          <cell r="J939">
            <v>37622</v>
          </cell>
          <cell r="K939">
            <v>101</v>
          </cell>
          <cell r="L939" t="str">
            <v>Single</v>
          </cell>
          <cell r="M939">
            <v>17826</v>
          </cell>
        </row>
        <row r="940">
          <cell r="A940">
            <v>0</v>
          </cell>
          <cell r="B940" t="str">
            <v>AW PPO Active</v>
          </cell>
          <cell r="C940" t="str">
            <v>000000632</v>
          </cell>
          <cell r="D940" t="str">
            <v>LAMBERTY WILLIAM R</v>
          </cell>
          <cell r="E940" t="str">
            <v>327465183</v>
          </cell>
          <cell r="F940">
            <v>1</v>
          </cell>
          <cell r="G940" t="str">
            <v>PPO Union</v>
          </cell>
          <cell r="H940" t="str">
            <v>U</v>
          </cell>
          <cell r="I940">
            <v>2</v>
          </cell>
          <cell r="J940">
            <v>37622</v>
          </cell>
          <cell r="K940">
            <v>111</v>
          </cell>
          <cell r="L940" t="str">
            <v>Ee/Sp</v>
          </cell>
          <cell r="M940">
            <v>20786</v>
          </cell>
        </row>
        <row r="941">
          <cell r="A941">
            <v>0</v>
          </cell>
          <cell r="B941" t="str">
            <v>AW PPO Active</v>
          </cell>
          <cell r="C941" t="str">
            <v>000000632</v>
          </cell>
          <cell r="D941" t="str">
            <v>LANGAN PATRICK J</v>
          </cell>
          <cell r="E941" t="str">
            <v>325402132</v>
          </cell>
          <cell r="F941">
            <v>2</v>
          </cell>
          <cell r="G941" t="str">
            <v>PPO Non-Union</v>
          </cell>
          <cell r="H941" t="str">
            <v>N</v>
          </cell>
          <cell r="I941">
            <v>2</v>
          </cell>
          <cell r="J941">
            <v>37622</v>
          </cell>
          <cell r="K941">
            <v>111</v>
          </cell>
          <cell r="L941" t="str">
            <v>Ee/Sp</v>
          </cell>
          <cell r="M941">
            <v>18305</v>
          </cell>
        </row>
        <row r="942">
          <cell r="A942">
            <v>0</v>
          </cell>
          <cell r="B942" t="str">
            <v>AW PPO Active</v>
          </cell>
          <cell r="C942" t="str">
            <v>000000632</v>
          </cell>
          <cell r="D942" t="str">
            <v>LANTZ TIMOTHY S</v>
          </cell>
          <cell r="E942" t="str">
            <v>356484281</v>
          </cell>
          <cell r="F942">
            <v>1</v>
          </cell>
          <cell r="G942" t="str">
            <v>PPO Union</v>
          </cell>
          <cell r="H942" t="str">
            <v>U</v>
          </cell>
          <cell r="I942">
            <v>3</v>
          </cell>
          <cell r="J942">
            <v>37622</v>
          </cell>
          <cell r="K942">
            <v>127</v>
          </cell>
          <cell r="L942" t="str">
            <v>Family</v>
          </cell>
          <cell r="M942">
            <v>19976</v>
          </cell>
        </row>
        <row r="943">
          <cell r="A943">
            <v>0</v>
          </cell>
          <cell r="B943" t="str">
            <v>AW PPO Active</v>
          </cell>
          <cell r="C943" t="str">
            <v>000000632</v>
          </cell>
          <cell r="D943" t="str">
            <v>LARSON SANDY L</v>
          </cell>
          <cell r="E943" t="str">
            <v>352487554</v>
          </cell>
          <cell r="F943">
            <v>2</v>
          </cell>
          <cell r="G943" t="str">
            <v>PPO Non-Union</v>
          </cell>
          <cell r="H943" t="str">
            <v>N</v>
          </cell>
          <cell r="I943">
            <v>1</v>
          </cell>
          <cell r="J943">
            <v>37622</v>
          </cell>
          <cell r="K943">
            <v>102</v>
          </cell>
          <cell r="L943" t="str">
            <v>Single</v>
          </cell>
          <cell r="M943">
            <v>18991</v>
          </cell>
        </row>
        <row r="944">
          <cell r="A944">
            <v>0</v>
          </cell>
          <cell r="B944" t="str">
            <v>AW PPO Active</v>
          </cell>
          <cell r="C944" t="str">
            <v>000000632</v>
          </cell>
          <cell r="D944" t="str">
            <v>LAWHEAD TERRY E</v>
          </cell>
          <cell r="E944" t="str">
            <v>355466351</v>
          </cell>
          <cell r="F944">
            <v>1</v>
          </cell>
          <cell r="G944" t="str">
            <v>PPO Union</v>
          </cell>
          <cell r="H944" t="str">
            <v>U</v>
          </cell>
          <cell r="I944">
            <v>2</v>
          </cell>
          <cell r="J944">
            <v>38108</v>
          </cell>
          <cell r="K944">
            <v>111</v>
          </cell>
          <cell r="L944" t="str">
            <v>Ee/Sp</v>
          </cell>
          <cell r="M944">
            <v>19446</v>
          </cell>
        </row>
        <row r="945">
          <cell r="A945">
            <v>0</v>
          </cell>
          <cell r="B945" t="str">
            <v>AW PPO Active</v>
          </cell>
          <cell r="C945" t="str">
            <v>000000632</v>
          </cell>
          <cell r="D945" t="str">
            <v>LAWHON MICHAEL L</v>
          </cell>
          <cell r="E945" t="str">
            <v>496569097</v>
          </cell>
          <cell r="F945">
            <v>2</v>
          </cell>
          <cell r="G945" t="str">
            <v>PPO Non-Union</v>
          </cell>
          <cell r="H945" t="str">
            <v>N</v>
          </cell>
          <cell r="I945">
            <v>3</v>
          </cell>
          <cell r="J945">
            <v>37622</v>
          </cell>
          <cell r="K945">
            <v>127</v>
          </cell>
          <cell r="L945" t="str">
            <v>Family</v>
          </cell>
          <cell r="M945">
            <v>18634</v>
          </cell>
        </row>
        <row r="946">
          <cell r="A946">
            <v>0</v>
          </cell>
          <cell r="B946" t="str">
            <v>AW PPO Active</v>
          </cell>
          <cell r="C946" t="str">
            <v>000000632</v>
          </cell>
          <cell r="D946" t="str">
            <v>LEPPERT DAN K</v>
          </cell>
          <cell r="E946" t="str">
            <v>338506157</v>
          </cell>
          <cell r="F946">
            <v>1</v>
          </cell>
          <cell r="G946" t="str">
            <v>PPO Union</v>
          </cell>
          <cell r="H946" t="str">
            <v>U</v>
          </cell>
          <cell r="I946">
            <v>2</v>
          </cell>
          <cell r="J946">
            <v>37622</v>
          </cell>
          <cell r="K946">
            <v>111</v>
          </cell>
          <cell r="L946" t="str">
            <v>Ee/Sp</v>
          </cell>
          <cell r="M946">
            <v>19817</v>
          </cell>
        </row>
        <row r="947">
          <cell r="A947">
            <v>0</v>
          </cell>
          <cell r="B947" t="str">
            <v>AW PPO Active</v>
          </cell>
          <cell r="C947" t="str">
            <v>000000632</v>
          </cell>
          <cell r="D947" t="str">
            <v>LITTLE JASON B</v>
          </cell>
          <cell r="E947" t="str">
            <v>332604339</v>
          </cell>
          <cell r="F947">
            <v>1</v>
          </cell>
          <cell r="G947" t="str">
            <v>PPO Union</v>
          </cell>
          <cell r="H947" t="str">
            <v>U</v>
          </cell>
          <cell r="I947">
            <v>4</v>
          </cell>
          <cell r="J947">
            <v>37766</v>
          </cell>
          <cell r="K947">
            <v>127</v>
          </cell>
          <cell r="L947" t="str">
            <v>Family</v>
          </cell>
          <cell r="M947">
            <v>27284</v>
          </cell>
        </row>
        <row r="948">
          <cell r="A948">
            <v>0</v>
          </cell>
          <cell r="B948" t="str">
            <v>AW PPO Active</v>
          </cell>
          <cell r="C948" t="str">
            <v>000000632</v>
          </cell>
          <cell r="D948" t="str">
            <v>LOFTUS STEPHEN S</v>
          </cell>
          <cell r="E948" t="str">
            <v>336502828</v>
          </cell>
          <cell r="F948">
            <v>1</v>
          </cell>
          <cell r="G948" t="str">
            <v>PPO Union</v>
          </cell>
          <cell r="H948" t="str">
            <v>U</v>
          </cell>
          <cell r="I948">
            <v>3</v>
          </cell>
          <cell r="J948">
            <v>38300</v>
          </cell>
          <cell r="K948">
            <v>127</v>
          </cell>
          <cell r="L948" t="str">
            <v>Family</v>
          </cell>
          <cell r="M948">
            <v>19885</v>
          </cell>
        </row>
        <row r="949">
          <cell r="A949">
            <v>0</v>
          </cell>
          <cell r="B949" t="str">
            <v>AW PPO Active</v>
          </cell>
          <cell r="C949" t="str">
            <v>000000632</v>
          </cell>
          <cell r="D949" t="str">
            <v>LOGSDON DAVID</v>
          </cell>
          <cell r="E949" t="str">
            <v>325463888</v>
          </cell>
          <cell r="F949">
            <v>1</v>
          </cell>
          <cell r="G949" t="str">
            <v>PPO Union</v>
          </cell>
          <cell r="H949" t="str">
            <v>U</v>
          </cell>
          <cell r="I949">
            <v>3</v>
          </cell>
          <cell r="J949">
            <v>37987</v>
          </cell>
          <cell r="K949">
            <v>127</v>
          </cell>
          <cell r="L949" t="str">
            <v>Family</v>
          </cell>
          <cell r="M949">
            <v>19030</v>
          </cell>
        </row>
        <row r="950">
          <cell r="A950">
            <v>0</v>
          </cell>
          <cell r="B950" t="str">
            <v>AW PPO Active</v>
          </cell>
          <cell r="C950" t="str">
            <v>000000632</v>
          </cell>
          <cell r="D950" t="str">
            <v>LONG WILLIE E</v>
          </cell>
          <cell r="E950" t="str">
            <v>347448050</v>
          </cell>
          <cell r="F950">
            <v>1</v>
          </cell>
          <cell r="G950" t="str">
            <v>PPO Union</v>
          </cell>
          <cell r="H950" t="str">
            <v>U</v>
          </cell>
          <cell r="I950">
            <v>3</v>
          </cell>
          <cell r="J950">
            <v>37622</v>
          </cell>
          <cell r="K950">
            <v>127</v>
          </cell>
          <cell r="L950" t="str">
            <v>Family</v>
          </cell>
          <cell r="M950">
            <v>18540</v>
          </cell>
        </row>
        <row r="951">
          <cell r="A951">
            <v>0</v>
          </cell>
          <cell r="B951" t="str">
            <v>AW PPO Active</v>
          </cell>
          <cell r="C951" t="str">
            <v>000000632</v>
          </cell>
          <cell r="D951" t="str">
            <v>LOVETT JEFF S</v>
          </cell>
          <cell r="E951" t="str">
            <v>323727155</v>
          </cell>
          <cell r="F951">
            <v>1</v>
          </cell>
          <cell r="G951" t="str">
            <v>PPO Union</v>
          </cell>
          <cell r="H951" t="str">
            <v>U</v>
          </cell>
          <cell r="I951">
            <v>1</v>
          </cell>
          <cell r="J951">
            <v>37987</v>
          </cell>
          <cell r="K951">
            <v>101</v>
          </cell>
          <cell r="L951" t="str">
            <v>Single</v>
          </cell>
          <cell r="M951">
            <v>24689</v>
          </cell>
        </row>
        <row r="952">
          <cell r="A952">
            <v>0</v>
          </cell>
          <cell r="B952" t="str">
            <v>AW PPO Active</v>
          </cell>
          <cell r="C952" t="str">
            <v>000000632</v>
          </cell>
          <cell r="D952" t="str">
            <v>LOWRY DWAYNE E</v>
          </cell>
          <cell r="E952" t="str">
            <v>454459392</v>
          </cell>
          <cell r="F952">
            <v>2</v>
          </cell>
          <cell r="G952" t="str">
            <v>PPO Non-Union</v>
          </cell>
          <cell r="H952" t="str">
            <v>N</v>
          </cell>
          <cell r="I952">
            <v>3</v>
          </cell>
          <cell r="J952">
            <v>38258</v>
          </cell>
          <cell r="K952">
            <v>127</v>
          </cell>
          <cell r="L952" t="str">
            <v>Family</v>
          </cell>
          <cell r="M952">
            <v>24004</v>
          </cell>
        </row>
        <row r="953">
          <cell r="A953">
            <v>0</v>
          </cell>
          <cell r="B953" t="str">
            <v>AW PPO Active</v>
          </cell>
          <cell r="C953" t="str">
            <v>000000632</v>
          </cell>
          <cell r="D953" t="str">
            <v>LUFT MARK A</v>
          </cell>
          <cell r="E953" t="str">
            <v>343723126</v>
          </cell>
          <cell r="F953">
            <v>1</v>
          </cell>
          <cell r="G953" t="str">
            <v>PPO Union</v>
          </cell>
          <cell r="H953" t="str">
            <v>U</v>
          </cell>
          <cell r="I953">
            <v>3</v>
          </cell>
          <cell r="J953">
            <v>37622</v>
          </cell>
          <cell r="K953">
            <v>119</v>
          </cell>
          <cell r="L953" t="str">
            <v>Ee/Ch</v>
          </cell>
          <cell r="M953">
            <v>24205</v>
          </cell>
        </row>
        <row r="954">
          <cell r="A954">
            <v>0</v>
          </cell>
          <cell r="B954" t="str">
            <v>AW PPO Active</v>
          </cell>
          <cell r="C954" t="str">
            <v>000000632</v>
          </cell>
          <cell r="D954" t="str">
            <v>LUTHER JOHN W</v>
          </cell>
          <cell r="E954" t="str">
            <v>355524283</v>
          </cell>
          <cell r="F954">
            <v>1</v>
          </cell>
          <cell r="G954" t="str">
            <v>PPO Union</v>
          </cell>
          <cell r="H954" t="str">
            <v>U</v>
          </cell>
          <cell r="I954">
            <v>3</v>
          </cell>
          <cell r="J954">
            <v>38234</v>
          </cell>
          <cell r="K954">
            <v>127</v>
          </cell>
          <cell r="L954" t="str">
            <v>Family</v>
          </cell>
          <cell r="M954">
            <v>21069</v>
          </cell>
        </row>
        <row r="955">
          <cell r="A955">
            <v>0</v>
          </cell>
          <cell r="B955" t="str">
            <v>AW PPO Active</v>
          </cell>
          <cell r="C955" t="str">
            <v>000000632</v>
          </cell>
          <cell r="D955" t="str">
            <v>MALLOY JAMES R</v>
          </cell>
          <cell r="E955" t="str">
            <v>350407611</v>
          </cell>
          <cell r="F955">
            <v>1</v>
          </cell>
          <cell r="G955" t="str">
            <v>PPO Union</v>
          </cell>
          <cell r="H955" t="str">
            <v>U</v>
          </cell>
          <cell r="I955">
            <v>3</v>
          </cell>
          <cell r="J955">
            <v>37987</v>
          </cell>
          <cell r="K955">
            <v>127</v>
          </cell>
          <cell r="L955" t="str">
            <v>Family</v>
          </cell>
          <cell r="M955">
            <v>19000</v>
          </cell>
        </row>
        <row r="956">
          <cell r="A956">
            <v>0</v>
          </cell>
          <cell r="B956" t="str">
            <v>AW PPO Active</v>
          </cell>
          <cell r="C956" t="str">
            <v>000000632</v>
          </cell>
          <cell r="D956" t="str">
            <v>MAREK MICHAEL T</v>
          </cell>
          <cell r="E956" t="str">
            <v>356664160</v>
          </cell>
          <cell r="F956">
            <v>1</v>
          </cell>
          <cell r="G956" t="str">
            <v>PPO Union</v>
          </cell>
          <cell r="H956" t="str">
            <v>U</v>
          </cell>
          <cell r="I956">
            <v>5</v>
          </cell>
          <cell r="J956">
            <v>37622</v>
          </cell>
          <cell r="K956">
            <v>127</v>
          </cell>
          <cell r="L956" t="str">
            <v>Family</v>
          </cell>
          <cell r="M956">
            <v>24383</v>
          </cell>
        </row>
        <row r="957">
          <cell r="A957">
            <v>0</v>
          </cell>
          <cell r="B957" t="str">
            <v>AW PPO Active</v>
          </cell>
          <cell r="C957" t="str">
            <v>000000632</v>
          </cell>
          <cell r="D957" t="str">
            <v>MARTENS CHRIS M</v>
          </cell>
          <cell r="E957" t="str">
            <v>323789288</v>
          </cell>
          <cell r="F957">
            <v>1</v>
          </cell>
          <cell r="G957" t="str">
            <v>PPO Union</v>
          </cell>
          <cell r="H957" t="str">
            <v>U</v>
          </cell>
          <cell r="I957">
            <v>4</v>
          </cell>
          <cell r="J957">
            <v>37622</v>
          </cell>
          <cell r="K957">
            <v>127</v>
          </cell>
          <cell r="L957" t="str">
            <v>Family</v>
          </cell>
          <cell r="M957">
            <v>26138</v>
          </cell>
        </row>
        <row r="958">
          <cell r="A958">
            <v>0</v>
          </cell>
          <cell r="B958" t="str">
            <v>AW PPO Active</v>
          </cell>
          <cell r="C958" t="str">
            <v>000000632</v>
          </cell>
          <cell r="D958" t="str">
            <v>MARTIN GEORGE H</v>
          </cell>
          <cell r="E958" t="str">
            <v>344400552</v>
          </cell>
          <cell r="F958">
            <v>2</v>
          </cell>
          <cell r="G958" t="str">
            <v>PPO Non-Union</v>
          </cell>
          <cell r="H958" t="str">
            <v>N</v>
          </cell>
          <cell r="I958">
            <v>2</v>
          </cell>
          <cell r="J958">
            <v>37622</v>
          </cell>
          <cell r="K958">
            <v>111</v>
          </cell>
          <cell r="L958" t="str">
            <v>Ee/Sp</v>
          </cell>
          <cell r="M958">
            <v>18990</v>
          </cell>
        </row>
        <row r="959">
          <cell r="A959">
            <v>0</v>
          </cell>
          <cell r="B959" t="str">
            <v>AW PPO Active</v>
          </cell>
          <cell r="C959" t="str">
            <v>000000632</v>
          </cell>
          <cell r="D959" t="str">
            <v>MARTIN STEVEN R</v>
          </cell>
          <cell r="E959" t="str">
            <v>352509903</v>
          </cell>
          <cell r="F959">
            <v>1</v>
          </cell>
          <cell r="G959" t="str">
            <v>PPO Union</v>
          </cell>
          <cell r="H959" t="str">
            <v>U</v>
          </cell>
          <cell r="I959">
            <v>3</v>
          </cell>
          <cell r="J959">
            <v>37936</v>
          </cell>
          <cell r="K959">
            <v>127</v>
          </cell>
          <cell r="L959" t="str">
            <v>Family</v>
          </cell>
          <cell r="M959">
            <v>20638</v>
          </cell>
        </row>
        <row r="960">
          <cell r="A960">
            <v>0</v>
          </cell>
          <cell r="B960" t="str">
            <v>AW PPO Active</v>
          </cell>
          <cell r="C960" t="str">
            <v>000000632</v>
          </cell>
          <cell r="D960" t="str">
            <v>MATHIA JERROLD E</v>
          </cell>
          <cell r="E960" t="str">
            <v>320361224</v>
          </cell>
          <cell r="F960">
            <v>2</v>
          </cell>
          <cell r="G960" t="str">
            <v>PPO Non-Union</v>
          </cell>
          <cell r="H960" t="str">
            <v>N</v>
          </cell>
          <cell r="I960">
            <v>3</v>
          </cell>
          <cell r="J960">
            <v>37622</v>
          </cell>
          <cell r="K960">
            <v>127</v>
          </cell>
          <cell r="L960" t="str">
            <v>Family</v>
          </cell>
          <cell r="M960">
            <v>16684</v>
          </cell>
        </row>
        <row r="961">
          <cell r="A961">
            <v>0</v>
          </cell>
          <cell r="B961" t="str">
            <v>AW PPO Active</v>
          </cell>
          <cell r="C961" t="str">
            <v>000000632</v>
          </cell>
          <cell r="D961" t="str">
            <v>MATTES RONALD J</v>
          </cell>
          <cell r="E961" t="str">
            <v>330466277</v>
          </cell>
          <cell r="F961">
            <v>1</v>
          </cell>
          <cell r="G961" t="str">
            <v>PPO Union</v>
          </cell>
          <cell r="H961" t="str">
            <v>U</v>
          </cell>
          <cell r="I961">
            <v>1</v>
          </cell>
          <cell r="J961">
            <v>37622</v>
          </cell>
          <cell r="K961">
            <v>101</v>
          </cell>
          <cell r="L961" t="str">
            <v>Single</v>
          </cell>
          <cell r="M961">
            <v>19604</v>
          </cell>
        </row>
        <row r="962">
          <cell r="A962">
            <v>0</v>
          </cell>
          <cell r="B962" t="str">
            <v>AW PPO Active</v>
          </cell>
          <cell r="C962" t="str">
            <v>000000632</v>
          </cell>
          <cell r="D962" t="str">
            <v>MAYBERRY MARJORIE L</v>
          </cell>
          <cell r="E962" t="str">
            <v>338366997</v>
          </cell>
          <cell r="F962">
            <v>1</v>
          </cell>
          <cell r="G962" t="str">
            <v>PPO Union</v>
          </cell>
          <cell r="H962" t="str">
            <v>U</v>
          </cell>
          <cell r="I962">
            <v>2</v>
          </cell>
          <cell r="J962">
            <v>37622</v>
          </cell>
          <cell r="K962">
            <v>111</v>
          </cell>
          <cell r="L962" t="str">
            <v>Ee/Sp</v>
          </cell>
          <cell r="M962">
            <v>16411</v>
          </cell>
        </row>
        <row r="963">
          <cell r="A963">
            <v>0</v>
          </cell>
          <cell r="B963" t="str">
            <v>AW PPO Active</v>
          </cell>
          <cell r="C963" t="str">
            <v>000000632</v>
          </cell>
          <cell r="D963" t="str">
            <v>MAYFIELD OTHA G</v>
          </cell>
          <cell r="E963" t="str">
            <v>361343643</v>
          </cell>
          <cell r="F963">
            <v>1</v>
          </cell>
          <cell r="G963" t="str">
            <v>PPO Union</v>
          </cell>
          <cell r="H963" t="str">
            <v>U</v>
          </cell>
          <cell r="I963">
            <v>2</v>
          </cell>
          <cell r="J963">
            <v>37622</v>
          </cell>
          <cell r="K963">
            <v>111</v>
          </cell>
          <cell r="L963" t="str">
            <v>Ee/Sp</v>
          </cell>
          <cell r="M963">
            <v>15705</v>
          </cell>
        </row>
        <row r="964">
          <cell r="A964">
            <v>0</v>
          </cell>
          <cell r="B964" t="str">
            <v>AW PPO Active</v>
          </cell>
          <cell r="C964" t="str">
            <v>000000632</v>
          </cell>
          <cell r="D964" t="str">
            <v>MCALLISTER GREG E</v>
          </cell>
          <cell r="E964" t="str">
            <v>354542109</v>
          </cell>
          <cell r="F964">
            <v>2</v>
          </cell>
          <cell r="G964" t="str">
            <v>PPO Non-Union</v>
          </cell>
          <cell r="H964" t="str">
            <v>N</v>
          </cell>
          <cell r="I964">
            <v>2</v>
          </cell>
          <cell r="J964">
            <v>37622</v>
          </cell>
          <cell r="K964">
            <v>111</v>
          </cell>
          <cell r="L964" t="str">
            <v>Ee/Sp</v>
          </cell>
          <cell r="M964">
            <v>23013</v>
          </cell>
        </row>
        <row r="965">
          <cell r="A965">
            <v>0</v>
          </cell>
          <cell r="B965" t="str">
            <v>AW PPO Active</v>
          </cell>
          <cell r="C965" t="str">
            <v>000000632</v>
          </cell>
          <cell r="D965" t="str">
            <v>MCDONALD BRION K</v>
          </cell>
          <cell r="E965" t="str">
            <v>361527705</v>
          </cell>
          <cell r="F965">
            <v>1</v>
          </cell>
          <cell r="G965" t="str">
            <v>PPO Union</v>
          </cell>
          <cell r="H965" t="str">
            <v>U</v>
          </cell>
          <cell r="I965">
            <v>2</v>
          </cell>
          <cell r="J965">
            <v>37622</v>
          </cell>
          <cell r="K965">
            <v>119</v>
          </cell>
          <cell r="L965" t="str">
            <v>Ee/Ch</v>
          </cell>
          <cell r="M965">
            <v>21155</v>
          </cell>
        </row>
        <row r="966">
          <cell r="A966">
            <v>0</v>
          </cell>
          <cell r="B966" t="str">
            <v>AW PPO Active</v>
          </cell>
          <cell r="C966" t="str">
            <v>000000632</v>
          </cell>
          <cell r="D966" t="str">
            <v>MCDONOUGH CARL D</v>
          </cell>
          <cell r="E966" t="str">
            <v>356388596</v>
          </cell>
          <cell r="F966">
            <v>1</v>
          </cell>
          <cell r="G966" t="str">
            <v>PPO Union</v>
          </cell>
          <cell r="H966" t="str">
            <v>U</v>
          </cell>
          <cell r="I966">
            <v>4</v>
          </cell>
          <cell r="J966">
            <v>37622</v>
          </cell>
          <cell r="K966">
            <v>127</v>
          </cell>
          <cell r="L966" t="str">
            <v>Family</v>
          </cell>
          <cell r="M966">
            <v>18137</v>
          </cell>
        </row>
        <row r="967">
          <cell r="A967">
            <v>0</v>
          </cell>
          <cell r="B967" t="str">
            <v>AW PPO Active</v>
          </cell>
          <cell r="C967" t="str">
            <v>000000632</v>
          </cell>
          <cell r="D967" t="str">
            <v>MCDONOUGH PATRICK M</v>
          </cell>
          <cell r="E967" t="str">
            <v>319381644</v>
          </cell>
          <cell r="F967">
            <v>1</v>
          </cell>
          <cell r="G967" t="str">
            <v>PPO Union</v>
          </cell>
          <cell r="H967" t="str">
            <v>U</v>
          </cell>
          <cell r="I967">
            <v>2</v>
          </cell>
          <cell r="J967">
            <v>37987</v>
          </cell>
          <cell r="K967">
            <v>111</v>
          </cell>
          <cell r="L967" t="str">
            <v>Ee/Sp</v>
          </cell>
          <cell r="M967">
            <v>16291</v>
          </cell>
        </row>
        <row r="968">
          <cell r="A968">
            <v>0</v>
          </cell>
          <cell r="B968" t="str">
            <v>AW PPO Active</v>
          </cell>
          <cell r="C968" t="str">
            <v>000000632</v>
          </cell>
          <cell r="D968" t="str">
            <v>MCGOWAN MORGAN S</v>
          </cell>
          <cell r="E968" t="str">
            <v>348783092</v>
          </cell>
          <cell r="F968">
            <v>1</v>
          </cell>
          <cell r="G968" t="str">
            <v>PPO Union</v>
          </cell>
          <cell r="H968" t="str">
            <v>U</v>
          </cell>
          <cell r="I968">
            <v>1</v>
          </cell>
          <cell r="J968">
            <v>38169</v>
          </cell>
          <cell r="K968">
            <v>101</v>
          </cell>
          <cell r="L968" t="str">
            <v>Single</v>
          </cell>
          <cell r="M968">
            <v>30066</v>
          </cell>
        </row>
        <row r="969">
          <cell r="A969">
            <v>0</v>
          </cell>
          <cell r="B969" t="str">
            <v>AW PPO Active</v>
          </cell>
          <cell r="C969" t="str">
            <v>000000632</v>
          </cell>
          <cell r="D969" t="str">
            <v>MCGRATH SHAUN S</v>
          </cell>
          <cell r="E969" t="str">
            <v>335786209</v>
          </cell>
          <cell r="F969">
            <v>4</v>
          </cell>
          <cell r="G969" t="str">
            <v>NEI-Illinois -Union</v>
          </cell>
          <cell r="H969" t="str">
            <v>U</v>
          </cell>
          <cell r="I969">
            <v>3</v>
          </cell>
          <cell r="J969">
            <v>38016</v>
          </cell>
          <cell r="K969">
            <v>127</v>
          </cell>
          <cell r="L969" t="str">
            <v>Family</v>
          </cell>
          <cell r="M969">
            <v>28253</v>
          </cell>
        </row>
        <row r="970">
          <cell r="A970">
            <v>0</v>
          </cell>
          <cell r="B970" t="str">
            <v>AW PPO Active</v>
          </cell>
          <cell r="C970" t="str">
            <v>000000632</v>
          </cell>
          <cell r="D970" t="str">
            <v>MCKIBBEN THOMAS D</v>
          </cell>
          <cell r="E970" t="str">
            <v>322429004</v>
          </cell>
          <cell r="F970">
            <v>1</v>
          </cell>
          <cell r="G970" t="str">
            <v>PPO Union</v>
          </cell>
          <cell r="H970" t="str">
            <v>U</v>
          </cell>
          <cell r="I970">
            <v>1</v>
          </cell>
          <cell r="J970">
            <v>37622</v>
          </cell>
          <cell r="K970">
            <v>101</v>
          </cell>
          <cell r="L970" t="str">
            <v>Single</v>
          </cell>
          <cell r="M970">
            <v>18079</v>
          </cell>
        </row>
        <row r="971">
          <cell r="A971">
            <v>0</v>
          </cell>
          <cell r="B971" t="str">
            <v>AW PPO Active</v>
          </cell>
          <cell r="C971" t="str">
            <v>000000632</v>
          </cell>
          <cell r="D971" t="str">
            <v>MENNENGA LARRY G</v>
          </cell>
          <cell r="E971" t="str">
            <v>341384327</v>
          </cell>
          <cell r="F971">
            <v>1</v>
          </cell>
          <cell r="G971" t="str">
            <v>PPO Union</v>
          </cell>
          <cell r="H971" t="str">
            <v>U</v>
          </cell>
          <cell r="I971">
            <v>1</v>
          </cell>
          <cell r="J971">
            <v>37987</v>
          </cell>
          <cell r="K971">
            <v>101</v>
          </cell>
          <cell r="L971" t="str">
            <v>Single</v>
          </cell>
          <cell r="M971">
            <v>16118</v>
          </cell>
        </row>
        <row r="972">
          <cell r="A972">
            <v>0</v>
          </cell>
          <cell r="B972" t="str">
            <v>AW PPO Active</v>
          </cell>
          <cell r="C972" t="str">
            <v>000000632</v>
          </cell>
          <cell r="D972" t="str">
            <v>MERRICK TERRY W</v>
          </cell>
          <cell r="E972" t="str">
            <v>340503997</v>
          </cell>
          <cell r="F972">
            <v>1</v>
          </cell>
          <cell r="G972" t="str">
            <v>PPO Union</v>
          </cell>
          <cell r="H972" t="str">
            <v>U</v>
          </cell>
          <cell r="I972">
            <v>3</v>
          </cell>
          <cell r="J972">
            <v>37622</v>
          </cell>
          <cell r="K972">
            <v>127</v>
          </cell>
          <cell r="L972" t="str">
            <v>Family</v>
          </cell>
          <cell r="M972">
            <v>20191</v>
          </cell>
        </row>
        <row r="973">
          <cell r="A973">
            <v>0</v>
          </cell>
          <cell r="B973" t="str">
            <v>AW PPO Active</v>
          </cell>
          <cell r="C973" t="str">
            <v>000000632</v>
          </cell>
          <cell r="D973" t="str">
            <v>METCALF DAVID B</v>
          </cell>
          <cell r="E973" t="str">
            <v>355483228</v>
          </cell>
          <cell r="F973">
            <v>1</v>
          </cell>
          <cell r="G973" t="str">
            <v>PPO Union</v>
          </cell>
          <cell r="H973" t="str">
            <v>U</v>
          </cell>
          <cell r="I973">
            <v>3</v>
          </cell>
          <cell r="J973">
            <v>37622</v>
          </cell>
          <cell r="K973">
            <v>127</v>
          </cell>
          <cell r="L973" t="str">
            <v>Family</v>
          </cell>
          <cell r="M973">
            <v>19699</v>
          </cell>
        </row>
        <row r="974">
          <cell r="A974">
            <v>0</v>
          </cell>
          <cell r="B974" t="str">
            <v>AW PPO Active</v>
          </cell>
          <cell r="C974" t="str">
            <v>000000632</v>
          </cell>
          <cell r="D974" t="str">
            <v>MEYER GARY L</v>
          </cell>
          <cell r="E974" t="str">
            <v>321680380</v>
          </cell>
          <cell r="F974">
            <v>1</v>
          </cell>
          <cell r="G974" t="str">
            <v>PPO Union</v>
          </cell>
          <cell r="H974" t="str">
            <v>U</v>
          </cell>
          <cell r="I974">
            <v>4</v>
          </cell>
          <cell r="J974">
            <v>38078</v>
          </cell>
          <cell r="K974">
            <v>127</v>
          </cell>
          <cell r="L974" t="str">
            <v>Family</v>
          </cell>
          <cell r="M974">
            <v>24299</v>
          </cell>
        </row>
        <row r="975">
          <cell r="A975">
            <v>0</v>
          </cell>
          <cell r="B975" t="str">
            <v>AW PPO Active</v>
          </cell>
          <cell r="C975" t="str">
            <v>000000632</v>
          </cell>
          <cell r="D975" t="str">
            <v>MIDDLETON TERRY M</v>
          </cell>
          <cell r="E975" t="str">
            <v>355405311</v>
          </cell>
          <cell r="F975">
            <v>1</v>
          </cell>
          <cell r="G975" t="str">
            <v>PPO Union</v>
          </cell>
          <cell r="H975" t="str">
            <v>U</v>
          </cell>
          <cell r="I975">
            <v>1</v>
          </cell>
          <cell r="J975">
            <v>37622</v>
          </cell>
          <cell r="K975">
            <v>101</v>
          </cell>
          <cell r="L975" t="str">
            <v>Single</v>
          </cell>
          <cell r="M975">
            <v>18677</v>
          </cell>
        </row>
        <row r="976">
          <cell r="A976">
            <v>0</v>
          </cell>
          <cell r="B976" t="str">
            <v>AW PPO Active</v>
          </cell>
          <cell r="C976" t="str">
            <v>000000632</v>
          </cell>
          <cell r="D976" t="str">
            <v>MIKRUT ROSS C</v>
          </cell>
          <cell r="E976" t="str">
            <v>332461261</v>
          </cell>
          <cell r="F976">
            <v>1</v>
          </cell>
          <cell r="G976" t="str">
            <v>PPO Union</v>
          </cell>
          <cell r="H976" t="str">
            <v>U</v>
          </cell>
          <cell r="I976">
            <v>2</v>
          </cell>
          <cell r="J976">
            <v>37622</v>
          </cell>
          <cell r="K976">
            <v>111</v>
          </cell>
          <cell r="L976" t="str">
            <v>Ee/Sp</v>
          </cell>
          <cell r="M976">
            <v>18844</v>
          </cell>
        </row>
        <row r="977">
          <cell r="A977">
            <v>0</v>
          </cell>
          <cell r="B977" t="str">
            <v>AW PPO Active</v>
          </cell>
          <cell r="C977" t="str">
            <v>000000632</v>
          </cell>
          <cell r="D977" t="str">
            <v>MILLER DAVID T</v>
          </cell>
          <cell r="E977" t="str">
            <v>321543709</v>
          </cell>
          <cell r="F977">
            <v>2</v>
          </cell>
          <cell r="G977" t="str">
            <v>PPO Non-Union</v>
          </cell>
          <cell r="H977" t="str">
            <v>N</v>
          </cell>
          <cell r="I977">
            <v>5</v>
          </cell>
          <cell r="J977">
            <v>37622</v>
          </cell>
          <cell r="K977">
            <v>127</v>
          </cell>
          <cell r="L977" t="str">
            <v>Family</v>
          </cell>
          <cell r="M977">
            <v>22356</v>
          </cell>
        </row>
        <row r="978">
          <cell r="A978">
            <v>0</v>
          </cell>
          <cell r="B978" t="str">
            <v>AW PPO Active</v>
          </cell>
          <cell r="C978" t="str">
            <v>000000632</v>
          </cell>
          <cell r="D978" t="str">
            <v>MOEHRING ERNEST D</v>
          </cell>
          <cell r="E978" t="str">
            <v>333403832</v>
          </cell>
          <cell r="F978">
            <v>1</v>
          </cell>
          <cell r="G978" t="str">
            <v>PPO Union</v>
          </cell>
          <cell r="H978" t="str">
            <v>U</v>
          </cell>
          <cell r="I978">
            <v>2</v>
          </cell>
          <cell r="J978">
            <v>37728</v>
          </cell>
          <cell r="K978">
            <v>111</v>
          </cell>
          <cell r="L978" t="str">
            <v>Ee/Sp</v>
          </cell>
          <cell r="M978">
            <v>17396</v>
          </cell>
        </row>
        <row r="979">
          <cell r="A979">
            <v>0</v>
          </cell>
          <cell r="B979" t="str">
            <v>AW PPO Active</v>
          </cell>
          <cell r="C979" t="str">
            <v>000000632</v>
          </cell>
          <cell r="D979" t="str">
            <v>MOORE CYNTHIA A</v>
          </cell>
          <cell r="E979" t="str">
            <v>341486511</v>
          </cell>
          <cell r="F979">
            <v>1</v>
          </cell>
          <cell r="G979" t="str">
            <v>PPO Union</v>
          </cell>
          <cell r="H979" t="str">
            <v>U</v>
          </cell>
          <cell r="I979">
            <v>3</v>
          </cell>
          <cell r="J979">
            <v>37622</v>
          </cell>
          <cell r="K979">
            <v>127</v>
          </cell>
          <cell r="L979" t="str">
            <v>Family</v>
          </cell>
          <cell r="M979">
            <v>19818</v>
          </cell>
        </row>
        <row r="980">
          <cell r="A980">
            <v>0</v>
          </cell>
          <cell r="B980" t="str">
            <v>AW PPO Active</v>
          </cell>
          <cell r="C980" t="str">
            <v>000000632</v>
          </cell>
          <cell r="D980" t="str">
            <v>MORRIS BRIAN K</v>
          </cell>
          <cell r="E980" t="str">
            <v>346507141</v>
          </cell>
          <cell r="F980">
            <v>2</v>
          </cell>
          <cell r="G980" t="str">
            <v>PPO Non-Union</v>
          </cell>
          <cell r="H980" t="str">
            <v>N</v>
          </cell>
          <cell r="I980">
            <v>2</v>
          </cell>
          <cell r="J980">
            <v>37622</v>
          </cell>
          <cell r="K980">
            <v>111</v>
          </cell>
          <cell r="L980" t="str">
            <v>Ee/Sp</v>
          </cell>
          <cell r="M980">
            <v>20516</v>
          </cell>
        </row>
        <row r="981">
          <cell r="A981">
            <v>0</v>
          </cell>
          <cell r="B981" t="str">
            <v>AW PPO Active</v>
          </cell>
          <cell r="C981" t="str">
            <v>000000632</v>
          </cell>
          <cell r="D981" t="str">
            <v>MOSBY CYNTHIA J</v>
          </cell>
          <cell r="E981" t="str">
            <v>349525197</v>
          </cell>
          <cell r="F981">
            <v>2</v>
          </cell>
          <cell r="G981" t="str">
            <v>PPO Non-Union</v>
          </cell>
          <cell r="H981" t="str">
            <v>N</v>
          </cell>
          <cell r="I981">
            <v>3</v>
          </cell>
          <cell r="J981">
            <v>37627</v>
          </cell>
          <cell r="K981">
            <v>127</v>
          </cell>
          <cell r="L981" t="str">
            <v>Family</v>
          </cell>
          <cell r="M981">
            <v>20403</v>
          </cell>
        </row>
        <row r="982">
          <cell r="A982">
            <v>0</v>
          </cell>
          <cell r="B982" t="str">
            <v>AW PPO Active</v>
          </cell>
          <cell r="C982" t="str">
            <v>000000632</v>
          </cell>
          <cell r="D982" t="str">
            <v>MOSES JAMES N</v>
          </cell>
          <cell r="E982" t="str">
            <v>324400176</v>
          </cell>
          <cell r="F982">
            <v>1</v>
          </cell>
          <cell r="G982" t="str">
            <v>PPO Union</v>
          </cell>
          <cell r="H982" t="str">
            <v>U</v>
          </cell>
          <cell r="I982">
            <v>2</v>
          </cell>
          <cell r="J982">
            <v>37622</v>
          </cell>
          <cell r="K982">
            <v>111</v>
          </cell>
          <cell r="L982" t="str">
            <v>Ee/Sp</v>
          </cell>
          <cell r="M982">
            <v>17332</v>
          </cell>
        </row>
        <row r="983">
          <cell r="A983">
            <v>0</v>
          </cell>
          <cell r="B983" t="str">
            <v>AW PPO Active</v>
          </cell>
          <cell r="C983" t="str">
            <v>000000632</v>
          </cell>
          <cell r="D983" t="str">
            <v>MOUSHON ANTHONY W</v>
          </cell>
          <cell r="E983" t="str">
            <v>353527791</v>
          </cell>
          <cell r="F983">
            <v>1</v>
          </cell>
          <cell r="G983" t="str">
            <v>PPO Union</v>
          </cell>
          <cell r="H983" t="str">
            <v>U</v>
          </cell>
          <cell r="I983">
            <v>4</v>
          </cell>
          <cell r="J983">
            <v>37904</v>
          </cell>
          <cell r="K983">
            <v>127</v>
          </cell>
          <cell r="L983" t="str">
            <v>Family</v>
          </cell>
          <cell r="M983">
            <v>20476</v>
          </cell>
        </row>
        <row r="984">
          <cell r="A984">
            <v>0</v>
          </cell>
          <cell r="B984" t="str">
            <v>AW PPO Active</v>
          </cell>
          <cell r="C984" t="str">
            <v>000000632</v>
          </cell>
          <cell r="D984" t="str">
            <v>MULCAHEY ELLEN L</v>
          </cell>
          <cell r="E984" t="str">
            <v>327480108</v>
          </cell>
          <cell r="F984">
            <v>2</v>
          </cell>
          <cell r="G984" t="str">
            <v>PPO Non-Union</v>
          </cell>
          <cell r="H984" t="str">
            <v>N</v>
          </cell>
          <cell r="I984">
            <v>2</v>
          </cell>
          <cell r="J984">
            <v>37911</v>
          </cell>
          <cell r="K984">
            <v>119</v>
          </cell>
          <cell r="L984" t="str">
            <v>Ee/Ch</v>
          </cell>
          <cell r="M984">
            <v>20022</v>
          </cell>
        </row>
        <row r="985">
          <cell r="A985">
            <v>0</v>
          </cell>
          <cell r="B985" t="str">
            <v>AW PPO Active</v>
          </cell>
          <cell r="C985" t="str">
            <v>000000632</v>
          </cell>
          <cell r="D985" t="str">
            <v>MYERSCOUGH TIMOTHY A</v>
          </cell>
          <cell r="E985" t="str">
            <v>331547232</v>
          </cell>
          <cell r="F985">
            <v>1</v>
          </cell>
          <cell r="G985" t="str">
            <v>PPO Union</v>
          </cell>
          <cell r="H985" t="str">
            <v>U</v>
          </cell>
          <cell r="I985">
            <v>1</v>
          </cell>
          <cell r="J985">
            <v>37622</v>
          </cell>
          <cell r="K985">
            <v>101</v>
          </cell>
          <cell r="L985" t="str">
            <v>Single</v>
          </cell>
          <cell r="M985">
            <v>24706</v>
          </cell>
        </row>
        <row r="986">
          <cell r="A986">
            <v>0</v>
          </cell>
          <cell r="B986" t="str">
            <v>AW PPO Active</v>
          </cell>
          <cell r="C986" t="str">
            <v>000000632</v>
          </cell>
          <cell r="D986" t="str">
            <v>NARDUCCI RON J</v>
          </cell>
          <cell r="E986" t="str">
            <v>353482177</v>
          </cell>
          <cell r="F986">
            <v>1</v>
          </cell>
          <cell r="G986" t="str">
            <v>PPO Union</v>
          </cell>
          <cell r="H986" t="str">
            <v>U</v>
          </cell>
          <cell r="I986">
            <v>2</v>
          </cell>
          <cell r="J986">
            <v>38108</v>
          </cell>
          <cell r="K986">
            <v>111</v>
          </cell>
          <cell r="L986" t="str">
            <v>Ee/Sp</v>
          </cell>
          <cell r="M986">
            <v>19573</v>
          </cell>
        </row>
        <row r="987">
          <cell r="A987">
            <v>0</v>
          </cell>
          <cell r="B987" t="str">
            <v>AW PPO Active</v>
          </cell>
          <cell r="C987" t="str">
            <v>000000632</v>
          </cell>
          <cell r="D987" t="str">
            <v>NATHE TERESA J</v>
          </cell>
          <cell r="E987" t="str">
            <v>317540062</v>
          </cell>
          <cell r="F987">
            <v>1</v>
          </cell>
          <cell r="G987" t="str">
            <v>PPO Union</v>
          </cell>
          <cell r="H987" t="str">
            <v>U</v>
          </cell>
          <cell r="I987">
            <v>1</v>
          </cell>
          <cell r="J987">
            <v>37622</v>
          </cell>
          <cell r="K987">
            <v>102</v>
          </cell>
          <cell r="L987" t="str">
            <v>Single</v>
          </cell>
          <cell r="M987">
            <v>19273</v>
          </cell>
        </row>
        <row r="988">
          <cell r="A988">
            <v>0</v>
          </cell>
          <cell r="B988" t="str">
            <v>AW PPO Active</v>
          </cell>
          <cell r="C988" t="str">
            <v>000000632</v>
          </cell>
          <cell r="D988" t="str">
            <v>NELSON KENNETH E</v>
          </cell>
          <cell r="E988" t="str">
            <v>338345679</v>
          </cell>
          <cell r="F988">
            <v>1</v>
          </cell>
          <cell r="G988" t="str">
            <v>PPO Union</v>
          </cell>
          <cell r="H988" t="str">
            <v>U</v>
          </cell>
          <cell r="I988">
            <v>2</v>
          </cell>
          <cell r="J988">
            <v>37622</v>
          </cell>
          <cell r="K988">
            <v>111</v>
          </cell>
          <cell r="L988" t="str">
            <v>Ee/Sp</v>
          </cell>
          <cell r="M988">
            <v>15681</v>
          </cell>
        </row>
        <row r="989">
          <cell r="A989">
            <v>0</v>
          </cell>
          <cell r="B989" t="str">
            <v>AW PPO Active</v>
          </cell>
          <cell r="C989" t="str">
            <v>000000632</v>
          </cell>
          <cell r="D989" t="str">
            <v>NICHOLS JEFFREY A</v>
          </cell>
          <cell r="E989" t="str">
            <v>339703075</v>
          </cell>
          <cell r="F989">
            <v>1</v>
          </cell>
          <cell r="G989" t="str">
            <v>PPO Union</v>
          </cell>
          <cell r="H989" t="str">
            <v>U</v>
          </cell>
          <cell r="I989">
            <v>3</v>
          </cell>
          <cell r="J989">
            <v>37622</v>
          </cell>
          <cell r="K989">
            <v>127</v>
          </cell>
          <cell r="L989" t="str">
            <v>Family</v>
          </cell>
          <cell r="M989">
            <v>23988</v>
          </cell>
        </row>
        <row r="990">
          <cell r="A990">
            <v>0</v>
          </cell>
          <cell r="B990" t="str">
            <v>AW PPO Active</v>
          </cell>
          <cell r="C990" t="str">
            <v>000000632</v>
          </cell>
          <cell r="D990" t="str">
            <v>O NEAL DWIGHT N</v>
          </cell>
          <cell r="E990" t="str">
            <v>346462136</v>
          </cell>
          <cell r="F990">
            <v>1</v>
          </cell>
          <cell r="G990" t="str">
            <v>PPO Union</v>
          </cell>
          <cell r="H990" t="str">
            <v>U</v>
          </cell>
          <cell r="I990">
            <v>3</v>
          </cell>
          <cell r="J990">
            <v>38205</v>
          </cell>
          <cell r="K990">
            <v>127</v>
          </cell>
          <cell r="L990" t="str">
            <v>Family</v>
          </cell>
          <cell r="M990">
            <v>18833</v>
          </cell>
        </row>
        <row r="991">
          <cell r="A991">
            <v>0</v>
          </cell>
          <cell r="B991" t="str">
            <v>AW PPO Active</v>
          </cell>
          <cell r="C991" t="str">
            <v>000000632</v>
          </cell>
          <cell r="D991" t="str">
            <v>PARK THOMAS K</v>
          </cell>
          <cell r="E991" t="str">
            <v>361568252</v>
          </cell>
          <cell r="F991">
            <v>1</v>
          </cell>
          <cell r="G991" t="str">
            <v>PPO Union</v>
          </cell>
          <cell r="H991" t="str">
            <v>U</v>
          </cell>
          <cell r="I991">
            <v>5</v>
          </cell>
          <cell r="J991">
            <v>37646</v>
          </cell>
          <cell r="K991">
            <v>127</v>
          </cell>
          <cell r="L991" t="str">
            <v>Family</v>
          </cell>
          <cell r="M991">
            <v>21334</v>
          </cell>
        </row>
        <row r="992">
          <cell r="A992">
            <v>0</v>
          </cell>
          <cell r="B992" t="str">
            <v>AW PPO Active</v>
          </cell>
          <cell r="C992" t="str">
            <v>000000632</v>
          </cell>
          <cell r="D992" t="str">
            <v>PATE ANNIE L RE</v>
          </cell>
          <cell r="E992" t="str">
            <v>318421598</v>
          </cell>
          <cell r="F992">
            <v>1</v>
          </cell>
          <cell r="G992" t="str">
            <v>PPO Union</v>
          </cell>
          <cell r="H992" t="str">
            <v>U</v>
          </cell>
          <cell r="I992">
            <v>1</v>
          </cell>
          <cell r="J992">
            <v>37622</v>
          </cell>
          <cell r="K992">
            <v>102</v>
          </cell>
          <cell r="L992" t="str">
            <v>Single</v>
          </cell>
          <cell r="M992">
            <v>17482</v>
          </cell>
        </row>
        <row r="993">
          <cell r="A993">
            <v>0</v>
          </cell>
          <cell r="B993" t="str">
            <v>AW PPO Active</v>
          </cell>
          <cell r="C993" t="str">
            <v>000000632</v>
          </cell>
          <cell r="D993" t="str">
            <v>PENNINGTON FRANK E</v>
          </cell>
          <cell r="E993" t="str">
            <v>296567637</v>
          </cell>
          <cell r="F993">
            <v>1</v>
          </cell>
          <cell r="G993" t="str">
            <v>PPO Union</v>
          </cell>
          <cell r="H993" t="str">
            <v>U</v>
          </cell>
          <cell r="I993">
            <v>3</v>
          </cell>
          <cell r="J993">
            <v>37622</v>
          </cell>
          <cell r="K993">
            <v>127</v>
          </cell>
          <cell r="L993" t="str">
            <v>Family</v>
          </cell>
          <cell r="M993">
            <v>20057</v>
          </cell>
        </row>
        <row r="994">
          <cell r="A994">
            <v>0</v>
          </cell>
          <cell r="B994" t="str">
            <v>AW PPO Active</v>
          </cell>
          <cell r="C994" t="str">
            <v>000000632</v>
          </cell>
          <cell r="D994" t="str">
            <v>PEPPER JOHNNY D</v>
          </cell>
          <cell r="E994" t="str">
            <v>303720505</v>
          </cell>
          <cell r="F994">
            <v>1</v>
          </cell>
          <cell r="G994" t="str">
            <v>PPO Union</v>
          </cell>
          <cell r="H994" t="str">
            <v>U</v>
          </cell>
          <cell r="I994">
            <v>3</v>
          </cell>
          <cell r="J994">
            <v>37622</v>
          </cell>
          <cell r="K994">
            <v>127</v>
          </cell>
          <cell r="L994" t="str">
            <v>Family</v>
          </cell>
          <cell r="M994">
            <v>21173</v>
          </cell>
        </row>
        <row r="995">
          <cell r="A995">
            <v>0</v>
          </cell>
          <cell r="B995" t="str">
            <v>AW PPO Active</v>
          </cell>
          <cell r="C995" t="str">
            <v>000000632</v>
          </cell>
          <cell r="D995" t="str">
            <v>PERRY WILLIE L</v>
          </cell>
          <cell r="E995" t="str">
            <v>346461704</v>
          </cell>
          <cell r="F995">
            <v>1</v>
          </cell>
          <cell r="G995" t="str">
            <v>PPO Union</v>
          </cell>
          <cell r="H995" t="str">
            <v>U</v>
          </cell>
          <cell r="I995">
            <v>1</v>
          </cell>
          <cell r="J995">
            <v>37622</v>
          </cell>
          <cell r="K995">
            <v>101</v>
          </cell>
          <cell r="L995" t="str">
            <v>Single</v>
          </cell>
          <cell r="M995">
            <v>19214</v>
          </cell>
        </row>
        <row r="996">
          <cell r="A996">
            <v>0</v>
          </cell>
          <cell r="B996" t="str">
            <v>AW PPO Active</v>
          </cell>
          <cell r="C996" t="str">
            <v>000000632</v>
          </cell>
          <cell r="D996" t="str">
            <v>PETERSON MARK A</v>
          </cell>
          <cell r="E996" t="str">
            <v>332466949</v>
          </cell>
          <cell r="F996">
            <v>1</v>
          </cell>
          <cell r="G996" t="str">
            <v>PPO Union</v>
          </cell>
          <cell r="H996" t="str">
            <v>U</v>
          </cell>
          <cell r="I996">
            <v>2</v>
          </cell>
          <cell r="J996">
            <v>37622</v>
          </cell>
          <cell r="K996">
            <v>111</v>
          </cell>
          <cell r="L996" t="str">
            <v>Ee/Sp</v>
          </cell>
          <cell r="M996">
            <v>18763</v>
          </cell>
        </row>
        <row r="997">
          <cell r="A997">
            <v>0</v>
          </cell>
          <cell r="B997" t="str">
            <v>AW PPO Active</v>
          </cell>
          <cell r="C997" t="str">
            <v>000000632</v>
          </cell>
          <cell r="D997" t="str">
            <v>PFEIFFER PATRICIA F</v>
          </cell>
          <cell r="E997" t="str">
            <v>355424868</v>
          </cell>
          <cell r="F997">
            <v>1</v>
          </cell>
          <cell r="G997" t="str">
            <v>PPO Union</v>
          </cell>
          <cell r="H997" t="str">
            <v>U</v>
          </cell>
          <cell r="I997">
            <v>1</v>
          </cell>
          <cell r="J997">
            <v>37622</v>
          </cell>
          <cell r="K997">
            <v>102</v>
          </cell>
          <cell r="L997" t="str">
            <v>Single</v>
          </cell>
          <cell r="M997">
            <v>18413</v>
          </cell>
        </row>
        <row r="998">
          <cell r="A998">
            <v>0</v>
          </cell>
          <cell r="B998" t="str">
            <v>AW PPO Active</v>
          </cell>
          <cell r="C998" t="str">
            <v>000000632</v>
          </cell>
          <cell r="D998" t="str">
            <v>PHILLIPS CARL E</v>
          </cell>
          <cell r="E998" t="str">
            <v>352506992</v>
          </cell>
          <cell r="F998">
            <v>1</v>
          </cell>
          <cell r="G998" t="str">
            <v>PPO Union</v>
          </cell>
          <cell r="H998" t="str">
            <v>U</v>
          </cell>
          <cell r="I998">
            <v>4</v>
          </cell>
          <cell r="J998">
            <v>38294</v>
          </cell>
          <cell r="K998">
            <v>127</v>
          </cell>
          <cell r="L998" t="str">
            <v>Family</v>
          </cell>
          <cell r="M998">
            <v>19913</v>
          </cell>
        </row>
        <row r="999">
          <cell r="A999">
            <v>0</v>
          </cell>
          <cell r="B999" t="str">
            <v>AW PPO Active</v>
          </cell>
          <cell r="C999" t="str">
            <v>000000632</v>
          </cell>
          <cell r="D999" t="str">
            <v>PHILLIPS LARRY J</v>
          </cell>
          <cell r="E999" t="str">
            <v>330423968</v>
          </cell>
          <cell r="F999">
            <v>1</v>
          </cell>
          <cell r="G999" t="str">
            <v>PPO Union</v>
          </cell>
          <cell r="H999" t="str">
            <v>U</v>
          </cell>
          <cell r="I999">
            <v>1</v>
          </cell>
          <cell r="J999">
            <v>37622</v>
          </cell>
          <cell r="K999">
            <v>101</v>
          </cell>
          <cell r="L999" t="str">
            <v>Single</v>
          </cell>
          <cell r="M999">
            <v>17751</v>
          </cell>
        </row>
        <row r="1000">
          <cell r="A1000">
            <v>0</v>
          </cell>
          <cell r="B1000" t="str">
            <v>AW PPO Active</v>
          </cell>
          <cell r="C1000" t="str">
            <v>000000632</v>
          </cell>
          <cell r="D1000" t="str">
            <v>PHILLIPS STEPHEN J</v>
          </cell>
          <cell r="E1000" t="str">
            <v>356480093</v>
          </cell>
          <cell r="F1000">
            <v>2</v>
          </cell>
          <cell r="G1000" t="str">
            <v>PPO Non-Union</v>
          </cell>
          <cell r="H1000" t="str">
            <v>N</v>
          </cell>
          <cell r="I1000">
            <v>2</v>
          </cell>
          <cell r="J1000">
            <v>37622</v>
          </cell>
          <cell r="K1000">
            <v>111</v>
          </cell>
          <cell r="L1000" t="str">
            <v>Ee/Sp</v>
          </cell>
          <cell r="M1000">
            <v>19622</v>
          </cell>
        </row>
        <row r="1001">
          <cell r="A1001">
            <v>0</v>
          </cell>
          <cell r="B1001" t="str">
            <v>AW PPO Active</v>
          </cell>
          <cell r="C1001" t="str">
            <v>000000632</v>
          </cell>
          <cell r="D1001" t="str">
            <v>PHILLIPS WILLIAM L</v>
          </cell>
          <cell r="E1001" t="str">
            <v>340324823</v>
          </cell>
          <cell r="F1001">
            <v>1</v>
          </cell>
          <cell r="G1001" t="str">
            <v>PPO Union</v>
          </cell>
          <cell r="H1001" t="str">
            <v>U</v>
          </cell>
          <cell r="I1001">
            <v>2</v>
          </cell>
          <cell r="J1001">
            <v>37987</v>
          </cell>
          <cell r="K1001">
            <v>111</v>
          </cell>
          <cell r="L1001" t="str">
            <v>Ee/Sp</v>
          </cell>
          <cell r="M1001">
            <v>14789</v>
          </cell>
        </row>
        <row r="1002">
          <cell r="A1002">
            <v>0</v>
          </cell>
          <cell r="B1002" t="str">
            <v>AW PPO Active</v>
          </cell>
          <cell r="C1002" t="str">
            <v>000000632</v>
          </cell>
          <cell r="D1002" t="str">
            <v>PICKEN JR CLARKE G</v>
          </cell>
          <cell r="E1002" t="str">
            <v>329444507</v>
          </cell>
          <cell r="F1002">
            <v>1</v>
          </cell>
          <cell r="G1002" t="str">
            <v>PPO Union</v>
          </cell>
          <cell r="H1002" t="str">
            <v>U</v>
          </cell>
          <cell r="I1002">
            <v>2</v>
          </cell>
          <cell r="J1002">
            <v>37622</v>
          </cell>
          <cell r="K1002">
            <v>111</v>
          </cell>
          <cell r="L1002" t="str">
            <v>Ee/Sp</v>
          </cell>
          <cell r="M1002">
            <v>18035</v>
          </cell>
        </row>
        <row r="1003">
          <cell r="A1003">
            <v>0</v>
          </cell>
          <cell r="B1003" t="str">
            <v>AW PPO Active</v>
          </cell>
          <cell r="C1003" t="str">
            <v>000000632</v>
          </cell>
          <cell r="D1003" t="str">
            <v>PLACHER MARY V</v>
          </cell>
          <cell r="E1003" t="str">
            <v>332583096</v>
          </cell>
          <cell r="F1003">
            <v>2</v>
          </cell>
          <cell r="G1003" t="str">
            <v>PPO Non-Union</v>
          </cell>
          <cell r="H1003" t="str">
            <v>N</v>
          </cell>
          <cell r="I1003">
            <v>1</v>
          </cell>
          <cell r="J1003">
            <v>37622</v>
          </cell>
          <cell r="K1003">
            <v>102</v>
          </cell>
          <cell r="L1003" t="str">
            <v>Single</v>
          </cell>
          <cell r="M1003">
            <v>21777</v>
          </cell>
        </row>
        <row r="1004">
          <cell r="A1004">
            <v>0</v>
          </cell>
          <cell r="B1004" t="str">
            <v>AW PPO Active</v>
          </cell>
          <cell r="C1004" t="str">
            <v>000000632</v>
          </cell>
          <cell r="D1004" t="str">
            <v>PLICHTA JEFFREY A</v>
          </cell>
          <cell r="E1004" t="str">
            <v>350465248</v>
          </cell>
          <cell r="F1004">
            <v>2</v>
          </cell>
          <cell r="G1004" t="str">
            <v>PPO Non-Union</v>
          </cell>
          <cell r="H1004" t="str">
            <v>N</v>
          </cell>
          <cell r="I1004">
            <v>4</v>
          </cell>
          <cell r="J1004">
            <v>38020</v>
          </cell>
          <cell r="K1004">
            <v>127</v>
          </cell>
          <cell r="L1004" t="str">
            <v>Family</v>
          </cell>
          <cell r="M1004">
            <v>23307</v>
          </cell>
        </row>
        <row r="1005">
          <cell r="A1005">
            <v>0</v>
          </cell>
          <cell r="B1005" t="str">
            <v>AW PPO Active</v>
          </cell>
          <cell r="C1005" t="str">
            <v>000000632</v>
          </cell>
          <cell r="D1005" t="str">
            <v>POLLMANN DANNY B</v>
          </cell>
          <cell r="E1005" t="str">
            <v>361520960</v>
          </cell>
          <cell r="F1005">
            <v>1</v>
          </cell>
          <cell r="G1005" t="str">
            <v>PPO Union</v>
          </cell>
          <cell r="H1005" t="str">
            <v>U</v>
          </cell>
          <cell r="I1005">
            <v>3</v>
          </cell>
          <cell r="J1005">
            <v>37751</v>
          </cell>
          <cell r="K1005">
            <v>127</v>
          </cell>
          <cell r="L1005" t="str">
            <v>Family</v>
          </cell>
          <cell r="M1005">
            <v>20678</v>
          </cell>
        </row>
        <row r="1006">
          <cell r="A1006">
            <v>0</v>
          </cell>
          <cell r="B1006" t="str">
            <v>AW PPO Active</v>
          </cell>
          <cell r="C1006" t="str">
            <v>000000632</v>
          </cell>
          <cell r="D1006" t="str">
            <v>POYTHRESS BILLY L</v>
          </cell>
          <cell r="E1006" t="str">
            <v>496449888</v>
          </cell>
          <cell r="F1006">
            <v>1</v>
          </cell>
          <cell r="G1006" t="str">
            <v>PPO Union</v>
          </cell>
          <cell r="H1006" t="str">
            <v>U</v>
          </cell>
          <cell r="I1006">
            <v>2</v>
          </cell>
          <cell r="J1006">
            <v>37622</v>
          </cell>
          <cell r="K1006">
            <v>111</v>
          </cell>
          <cell r="L1006" t="str">
            <v>Ee/Sp</v>
          </cell>
          <cell r="M1006">
            <v>15972</v>
          </cell>
        </row>
        <row r="1007">
          <cell r="A1007">
            <v>0</v>
          </cell>
          <cell r="B1007" t="str">
            <v>AW PPO Active</v>
          </cell>
          <cell r="C1007" t="str">
            <v>000000632</v>
          </cell>
          <cell r="D1007" t="str">
            <v>PRICE DENNIS C</v>
          </cell>
          <cell r="E1007" t="str">
            <v>329421766</v>
          </cell>
          <cell r="F1007">
            <v>1</v>
          </cell>
          <cell r="G1007" t="str">
            <v>PPO Union</v>
          </cell>
          <cell r="H1007" t="str">
            <v>U</v>
          </cell>
          <cell r="I1007">
            <v>1</v>
          </cell>
          <cell r="J1007">
            <v>37622</v>
          </cell>
          <cell r="K1007">
            <v>101</v>
          </cell>
          <cell r="L1007" t="str">
            <v>Single</v>
          </cell>
          <cell r="M1007">
            <v>19262</v>
          </cell>
        </row>
        <row r="1008">
          <cell r="A1008">
            <v>0</v>
          </cell>
          <cell r="B1008" t="str">
            <v>AW PPO Active</v>
          </cell>
          <cell r="C1008" t="str">
            <v>000000632</v>
          </cell>
          <cell r="D1008" t="str">
            <v>PRICE KRISTIE L</v>
          </cell>
          <cell r="E1008" t="str">
            <v>350440697</v>
          </cell>
          <cell r="F1008">
            <v>2</v>
          </cell>
          <cell r="G1008" t="str">
            <v>PPO Non-Union</v>
          </cell>
          <cell r="H1008" t="str">
            <v>N</v>
          </cell>
          <cell r="I1008">
            <v>1</v>
          </cell>
          <cell r="J1008">
            <v>37622</v>
          </cell>
          <cell r="K1008">
            <v>102</v>
          </cell>
          <cell r="L1008" t="str">
            <v>Single</v>
          </cell>
          <cell r="M1008">
            <v>19615</v>
          </cell>
        </row>
        <row r="1009">
          <cell r="A1009">
            <v>0</v>
          </cell>
          <cell r="B1009" t="str">
            <v>AW PPO Active</v>
          </cell>
          <cell r="C1009" t="str">
            <v>000000632</v>
          </cell>
          <cell r="D1009" t="str">
            <v>PRITCHETT PAUL E</v>
          </cell>
          <cell r="E1009" t="str">
            <v>358564872</v>
          </cell>
          <cell r="F1009">
            <v>1</v>
          </cell>
          <cell r="G1009" t="str">
            <v>PPO Union</v>
          </cell>
          <cell r="H1009" t="str">
            <v>U</v>
          </cell>
          <cell r="I1009">
            <v>1</v>
          </cell>
          <cell r="J1009">
            <v>37622</v>
          </cell>
          <cell r="K1009">
            <v>101</v>
          </cell>
          <cell r="L1009" t="str">
            <v>Single</v>
          </cell>
          <cell r="M1009">
            <v>24011</v>
          </cell>
        </row>
        <row r="1010">
          <cell r="A1010">
            <v>0</v>
          </cell>
          <cell r="B1010" t="str">
            <v>AW PPO Active</v>
          </cell>
          <cell r="C1010" t="str">
            <v>000000632</v>
          </cell>
          <cell r="D1010" t="str">
            <v>QUINONEZ SCOTT G</v>
          </cell>
          <cell r="E1010" t="str">
            <v>347527489</v>
          </cell>
          <cell r="F1010">
            <v>2</v>
          </cell>
          <cell r="G1010" t="str">
            <v>PPO Non-Union</v>
          </cell>
          <cell r="H1010" t="str">
            <v>N</v>
          </cell>
          <cell r="I1010">
            <v>3</v>
          </cell>
          <cell r="J1010">
            <v>37787</v>
          </cell>
          <cell r="K1010">
            <v>127</v>
          </cell>
          <cell r="L1010" t="str">
            <v>Family</v>
          </cell>
          <cell r="M1010">
            <v>22134</v>
          </cell>
        </row>
        <row r="1011">
          <cell r="A1011">
            <v>0</v>
          </cell>
          <cell r="B1011" t="str">
            <v>AW PPO Active</v>
          </cell>
          <cell r="C1011" t="str">
            <v>000000632</v>
          </cell>
          <cell r="D1011" t="str">
            <v>RAKER MICHAEL W</v>
          </cell>
          <cell r="E1011" t="str">
            <v>334528505</v>
          </cell>
          <cell r="F1011">
            <v>1</v>
          </cell>
          <cell r="G1011" t="str">
            <v>PPO Union</v>
          </cell>
          <cell r="H1011" t="str">
            <v>U</v>
          </cell>
          <cell r="I1011">
            <v>3</v>
          </cell>
          <cell r="J1011">
            <v>37622</v>
          </cell>
          <cell r="K1011">
            <v>127</v>
          </cell>
          <cell r="L1011" t="str">
            <v>Family</v>
          </cell>
          <cell r="M1011">
            <v>20485</v>
          </cell>
        </row>
        <row r="1012">
          <cell r="A1012">
            <v>0</v>
          </cell>
          <cell r="B1012" t="str">
            <v>AW PPO Active</v>
          </cell>
          <cell r="C1012" t="str">
            <v>000000632</v>
          </cell>
          <cell r="D1012" t="str">
            <v>RATLEDGE WALTER C</v>
          </cell>
          <cell r="E1012" t="str">
            <v>259705775</v>
          </cell>
          <cell r="F1012">
            <v>1</v>
          </cell>
          <cell r="G1012" t="str">
            <v>PPO Union</v>
          </cell>
          <cell r="H1012" t="str">
            <v>U</v>
          </cell>
          <cell r="I1012">
            <v>2</v>
          </cell>
          <cell r="J1012">
            <v>37622</v>
          </cell>
          <cell r="K1012">
            <v>111</v>
          </cell>
          <cell r="L1012" t="str">
            <v>Ee/Sp</v>
          </cell>
          <cell r="M1012">
            <v>16860</v>
          </cell>
        </row>
        <row r="1013">
          <cell r="A1013">
            <v>0</v>
          </cell>
          <cell r="B1013" t="str">
            <v>AW PPO Active</v>
          </cell>
          <cell r="C1013" t="str">
            <v>000000632</v>
          </cell>
          <cell r="D1013" t="str">
            <v>REECE CONNIE L</v>
          </cell>
          <cell r="E1013" t="str">
            <v>327503795</v>
          </cell>
          <cell r="F1013">
            <v>2</v>
          </cell>
          <cell r="G1013" t="str">
            <v>PPO Non-Union</v>
          </cell>
          <cell r="H1013" t="str">
            <v>N</v>
          </cell>
          <cell r="I1013">
            <v>1</v>
          </cell>
          <cell r="J1013">
            <v>37622</v>
          </cell>
          <cell r="K1013">
            <v>102</v>
          </cell>
          <cell r="L1013" t="str">
            <v>Single</v>
          </cell>
          <cell r="M1013">
            <v>20040</v>
          </cell>
        </row>
        <row r="1014">
          <cell r="A1014">
            <v>0</v>
          </cell>
          <cell r="B1014" t="str">
            <v>AW PPO Active</v>
          </cell>
          <cell r="C1014" t="str">
            <v>000000632</v>
          </cell>
          <cell r="D1014" t="str">
            <v>REED PATRICIA A</v>
          </cell>
          <cell r="E1014" t="str">
            <v>327646757</v>
          </cell>
          <cell r="F1014">
            <v>1</v>
          </cell>
          <cell r="G1014" t="str">
            <v>PPO Union</v>
          </cell>
          <cell r="H1014" t="str">
            <v>U</v>
          </cell>
          <cell r="I1014">
            <v>1</v>
          </cell>
          <cell r="J1014">
            <v>37866</v>
          </cell>
          <cell r="K1014">
            <v>102</v>
          </cell>
          <cell r="L1014" t="str">
            <v>Single</v>
          </cell>
          <cell r="M1014">
            <v>23110</v>
          </cell>
        </row>
        <row r="1015">
          <cell r="A1015">
            <v>0</v>
          </cell>
          <cell r="B1015" t="str">
            <v>AW PPO Active</v>
          </cell>
          <cell r="C1015" t="str">
            <v>000000632</v>
          </cell>
          <cell r="D1015" t="str">
            <v>REED RICHARD A</v>
          </cell>
          <cell r="E1015" t="str">
            <v>355467737</v>
          </cell>
          <cell r="F1015">
            <v>2</v>
          </cell>
          <cell r="G1015" t="str">
            <v>PPO Non-Union</v>
          </cell>
          <cell r="H1015" t="str">
            <v>N</v>
          </cell>
          <cell r="I1015">
            <v>1</v>
          </cell>
          <cell r="J1015">
            <v>37622</v>
          </cell>
          <cell r="K1015">
            <v>101</v>
          </cell>
          <cell r="L1015" t="str">
            <v>Single</v>
          </cell>
          <cell r="M1015">
            <v>18993</v>
          </cell>
        </row>
        <row r="1016">
          <cell r="A1016">
            <v>0</v>
          </cell>
          <cell r="B1016" t="str">
            <v>AW PPO Active</v>
          </cell>
          <cell r="C1016" t="str">
            <v>000000632</v>
          </cell>
          <cell r="D1016" t="str">
            <v>RICHTER ROGER G</v>
          </cell>
          <cell r="E1016" t="str">
            <v>332467366</v>
          </cell>
          <cell r="F1016">
            <v>1</v>
          </cell>
          <cell r="G1016" t="str">
            <v>PPO Union</v>
          </cell>
          <cell r="H1016" t="str">
            <v>U</v>
          </cell>
          <cell r="I1016">
            <v>2</v>
          </cell>
          <cell r="J1016">
            <v>37983</v>
          </cell>
          <cell r="K1016">
            <v>111</v>
          </cell>
          <cell r="L1016" t="str">
            <v>Ee/Sp</v>
          </cell>
          <cell r="M1016">
            <v>19048</v>
          </cell>
        </row>
        <row r="1017">
          <cell r="A1017">
            <v>0</v>
          </cell>
          <cell r="B1017" t="str">
            <v>AW PPO Active</v>
          </cell>
          <cell r="C1017" t="str">
            <v>000000632</v>
          </cell>
          <cell r="D1017" t="str">
            <v>RIGBY MICHAEL</v>
          </cell>
          <cell r="E1017" t="str">
            <v>311584128</v>
          </cell>
          <cell r="F1017">
            <v>2</v>
          </cell>
          <cell r="G1017" t="str">
            <v>PPO Non-Union</v>
          </cell>
          <cell r="H1017" t="str">
            <v>N</v>
          </cell>
          <cell r="I1017">
            <v>3</v>
          </cell>
          <cell r="J1017">
            <v>38285</v>
          </cell>
          <cell r="K1017">
            <v>127</v>
          </cell>
          <cell r="L1017" t="str">
            <v>Family</v>
          </cell>
          <cell r="M1017">
            <v>19055</v>
          </cell>
        </row>
        <row r="1018">
          <cell r="A1018">
            <v>0</v>
          </cell>
          <cell r="B1018" t="str">
            <v>AW PPO Active</v>
          </cell>
          <cell r="C1018" t="str">
            <v>000000632</v>
          </cell>
          <cell r="D1018" t="str">
            <v>ROACH JR WALTER J</v>
          </cell>
          <cell r="E1018" t="str">
            <v>341403577</v>
          </cell>
          <cell r="F1018">
            <v>2</v>
          </cell>
          <cell r="G1018" t="str">
            <v>PPO Non-Union</v>
          </cell>
          <cell r="H1018" t="str">
            <v>N</v>
          </cell>
          <cell r="I1018">
            <v>2</v>
          </cell>
          <cell r="J1018">
            <v>38162</v>
          </cell>
          <cell r="K1018">
            <v>119</v>
          </cell>
          <cell r="L1018" t="str">
            <v>Ee/Ch</v>
          </cell>
          <cell r="M1018">
            <v>17510</v>
          </cell>
        </row>
        <row r="1019">
          <cell r="A1019">
            <v>0</v>
          </cell>
          <cell r="B1019" t="str">
            <v>AW PPO Active</v>
          </cell>
          <cell r="C1019" t="str">
            <v>000000632</v>
          </cell>
          <cell r="D1019" t="str">
            <v>ROBINS JR ANDREW J</v>
          </cell>
          <cell r="E1019" t="str">
            <v>358481774</v>
          </cell>
          <cell r="F1019">
            <v>1</v>
          </cell>
          <cell r="G1019" t="str">
            <v>PPO Union</v>
          </cell>
          <cell r="H1019" t="str">
            <v>U</v>
          </cell>
          <cell r="I1019">
            <v>2</v>
          </cell>
          <cell r="J1019">
            <v>38108</v>
          </cell>
          <cell r="K1019">
            <v>119</v>
          </cell>
          <cell r="L1019" t="str">
            <v>Ee/Ch</v>
          </cell>
          <cell r="M1019">
            <v>21130</v>
          </cell>
        </row>
        <row r="1020">
          <cell r="A1020">
            <v>0</v>
          </cell>
          <cell r="B1020" t="str">
            <v>AW PPO Active</v>
          </cell>
          <cell r="C1020" t="str">
            <v>000000632</v>
          </cell>
          <cell r="D1020" t="str">
            <v>ROBINSON COREY S</v>
          </cell>
          <cell r="E1020" t="str">
            <v>334683754</v>
          </cell>
          <cell r="F1020">
            <v>2</v>
          </cell>
          <cell r="G1020" t="str">
            <v>PPO Non-Union</v>
          </cell>
          <cell r="H1020" t="str">
            <v>N</v>
          </cell>
          <cell r="I1020">
            <v>4</v>
          </cell>
          <cell r="J1020">
            <v>37911</v>
          </cell>
          <cell r="K1020">
            <v>127</v>
          </cell>
          <cell r="L1020" t="str">
            <v>Family</v>
          </cell>
          <cell r="M1020">
            <v>27389</v>
          </cell>
        </row>
        <row r="1021">
          <cell r="A1021">
            <v>0</v>
          </cell>
          <cell r="B1021" t="str">
            <v>AW PPO Active</v>
          </cell>
          <cell r="C1021" t="str">
            <v>000000632</v>
          </cell>
          <cell r="D1021" t="str">
            <v>ROBISON MARTIN L</v>
          </cell>
          <cell r="E1021" t="str">
            <v>328586578</v>
          </cell>
          <cell r="F1021">
            <v>2</v>
          </cell>
          <cell r="G1021" t="str">
            <v>PPO Non-Union</v>
          </cell>
          <cell r="H1021" t="str">
            <v>N</v>
          </cell>
          <cell r="I1021">
            <v>2</v>
          </cell>
          <cell r="J1021">
            <v>37622</v>
          </cell>
          <cell r="K1021">
            <v>111</v>
          </cell>
          <cell r="L1021" t="str">
            <v>Ee/Sp</v>
          </cell>
          <cell r="M1021">
            <v>26955</v>
          </cell>
        </row>
        <row r="1022">
          <cell r="A1022">
            <v>0</v>
          </cell>
          <cell r="B1022" t="str">
            <v>AW PPO Active</v>
          </cell>
          <cell r="C1022" t="str">
            <v>000000632</v>
          </cell>
          <cell r="D1022" t="str">
            <v>RODGERS DIERDRE A</v>
          </cell>
          <cell r="E1022" t="str">
            <v>328645190</v>
          </cell>
          <cell r="F1022">
            <v>2</v>
          </cell>
          <cell r="G1022" t="str">
            <v>PPO Non-Union</v>
          </cell>
          <cell r="H1022" t="str">
            <v>N</v>
          </cell>
          <cell r="I1022">
            <v>4</v>
          </cell>
          <cell r="J1022">
            <v>37622</v>
          </cell>
          <cell r="K1022">
            <v>127</v>
          </cell>
          <cell r="L1022" t="str">
            <v>Family</v>
          </cell>
          <cell r="M1022">
            <v>26824</v>
          </cell>
        </row>
        <row r="1023">
          <cell r="A1023">
            <v>0</v>
          </cell>
          <cell r="B1023" t="str">
            <v>AW PPO Active</v>
          </cell>
          <cell r="C1023" t="str">
            <v>000000632</v>
          </cell>
          <cell r="D1023" t="str">
            <v>ROHMAN MARK A</v>
          </cell>
          <cell r="E1023" t="str">
            <v>320667918</v>
          </cell>
          <cell r="F1023">
            <v>1</v>
          </cell>
          <cell r="G1023" t="str">
            <v>PPO Union</v>
          </cell>
          <cell r="H1023" t="str">
            <v>U</v>
          </cell>
          <cell r="I1023">
            <v>4</v>
          </cell>
          <cell r="J1023">
            <v>38122</v>
          </cell>
          <cell r="K1023">
            <v>127</v>
          </cell>
          <cell r="L1023" t="str">
            <v>Family</v>
          </cell>
          <cell r="M1023">
            <v>25866</v>
          </cell>
        </row>
        <row r="1024">
          <cell r="A1024">
            <v>0</v>
          </cell>
          <cell r="B1024" t="str">
            <v>AW PPO Active</v>
          </cell>
          <cell r="C1024" t="str">
            <v>000000632</v>
          </cell>
          <cell r="D1024" t="str">
            <v>ROSADO ROBERT L</v>
          </cell>
          <cell r="E1024" t="str">
            <v>128567547</v>
          </cell>
          <cell r="F1024">
            <v>1</v>
          </cell>
          <cell r="G1024" t="str">
            <v>PPO Union</v>
          </cell>
          <cell r="H1024" t="str">
            <v>U</v>
          </cell>
          <cell r="I1024">
            <v>4</v>
          </cell>
          <cell r="J1024">
            <v>37956</v>
          </cell>
          <cell r="K1024">
            <v>119</v>
          </cell>
          <cell r="L1024" t="str">
            <v>Ee/Ch</v>
          </cell>
          <cell r="M1024">
            <v>26306</v>
          </cell>
        </row>
        <row r="1025">
          <cell r="A1025">
            <v>0</v>
          </cell>
          <cell r="B1025" t="str">
            <v>AW PPO Active</v>
          </cell>
          <cell r="C1025" t="str">
            <v>000000632</v>
          </cell>
          <cell r="D1025" t="str">
            <v>ROSENWINKEL GERALD E</v>
          </cell>
          <cell r="E1025" t="str">
            <v>341441191</v>
          </cell>
          <cell r="F1025">
            <v>1</v>
          </cell>
          <cell r="G1025" t="str">
            <v>PPO Union</v>
          </cell>
          <cell r="H1025" t="str">
            <v>U</v>
          </cell>
          <cell r="I1025">
            <v>2</v>
          </cell>
          <cell r="J1025">
            <v>37622</v>
          </cell>
          <cell r="K1025">
            <v>111</v>
          </cell>
          <cell r="L1025" t="str">
            <v>Ee/Sp</v>
          </cell>
          <cell r="M1025">
            <v>18990</v>
          </cell>
        </row>
        <row r="1026">
          <cell r="A1026">
            <v>0</v>
          </cell>
          <cell r="B1026" t="str">
            <v>AW PPO Active</v>
          </cell>
          <cell r="C1026" t="str">
            <v>000000632</v>
          </cell>
          <cell r="D1026" t="str">
            <v>ROSSA RAYMOND R</v>
          </cell>
          <cell r="E1026" t="str">
            <v>361547682</v>
          </cell>
          <cell r="F1026">
            <v>1</v>
          </cell>
          <cell r="G1026" t="str">
            <v>PPO Union</v>
          </cell>
          <cell r="H1026" t="str">
            <v>U</v>
          </cell>
          <cell r="I1026">
            <v>4</v>
          </cell>
          <cell r="J1026">
            <v>37622</v>
          </cell>
          <cell r="K1026">
            <v>127</v>
          </cell>
          <cell r="L1026" t="str">
            <v>Family</v>
          </cell>
          <cell r="M1026">
            <v>23244</v>
          </cell>
        </row>
        <row r="1027">
          <cell r="A1027">
            <v>0</v>
          </cell>
          <cell r="B1027" t="str">
            <v>AW PPO Active</v>
          </cell>
          <cell r="C1027" t="str">
            <v>000000632</v>
          </cell>
          <cell r="D1027" t="str">
            <v>RUCKMAN FREDERICK L</v>
          </cell>
          <cell r="E1027" t="str">
            <v>322423628</v>
          </cell>
          <cell r="F1027">
            <v>2</v>
          </cell>
          <cell r="G1027" t="str">
            <v>PPO Non-Union</v>
          </cell>
          <cell r="H1027" t="str">
            <v>N</v>
          </cell>
          <cell r="I1027">
            <v>3</v>
          </cell>
          <cell r="J1027">
            <v>38271</v>
          </cell>
          <cell r="K1027">
            <v>127</v>
          </cell>
          <cell r="L1027" t="str">
            <v>Family</v>
          </cell>
          <cell r="M1027">
            <v>17971</v>
          </cell>
        </row>
        <row r="1028">
          <cell r="A1028">
            <v>0</v>
          </cell>
          <cell r="B1028" t="str">
            <v>AW PPO Active</v>
          </cell>
          <cell r="C1028" t="str">
            <v>000000632</v>
          </cell>
          <cell r="D1028" t="str">
            <v>RUDZINSKI NANCY M</v>
          </cell>
          <cell r="E1028" t="str">
            <v>324528282</v>
          </cell>
          <cell r="F1028">
            <v>2</v>
          </cell>
          <cell r="G1028" t="str">
            <v>PPO Non-Union</v>
          </cell>
          <cell r="H1028" t="str">
            <v>N</v>
          </cell>
          <cell r="I1028">
            <v>1</v>
          </cell>
          <cell r="J1028">
            <v>37622</v>
          </cell>
          <cell r="K1028">
            <v>102</v>
          </cell>
          <cell r="L1028" t="str">
            <v>Single</v>
          </cell>
          <cell r="M1028">
            <v>20602</v>
          </cell>
        </row>
        <row r="1029">
          <cell r="A1029">
            <v>0</v>
          </cell>
          <cell r="B1029" t="str">
            <v>AW PPO Active</v>
          </cell>
          <cell r="C1029" t="str">
            <v>000000632</v>
          </cell>
          <cell r="D1029" t="str">
            <v>RUMER MICHAEL A</v>
          </cell>
          <cell r="E1029" t="str">
            <v>309669560</v>
          </cell>
          <cell r="F1029">
            <v>2</v>
          </cell>
          <cell r="G1029" t="str">
            <v>PPO Non-Union</v>
          </cell>
          <cell r="H1029" t="str">
            <v>N</v>
          </cell>
          <cell r="I1029">
            <v>3</v>
          </cell>
          <cell r="J1029">
            <v>37622</v>
          </cell>
          <cell r="K1029">
            <v>127</v>
          </cell>
          <cell r="L1029" t="str">
            <v>Family</v>
          </cell>
          <cell r="M1029">
            <v>20552</v>
          </cell>
        </row>
        <row r="1030">
          <cell r="A1030">
            <v>0</v>
          </cell>
          <cell r="B1030" t="str">
            <v>AW PPO Active</v>
          </cell>
          <cell r="C1030" t="str">
            <v>000000632</v>
          </cell>
          <cell r="D1030" t="str">
            <v>RYAN MICHAEL T</v>
          </cell>
          <cell r="E1030" t="str">
            <v>321429237</v>
          </cell>
          <cell r="F1030">
            <v>1</v>
          </cell>
          <cell r="G1030" t="str">
            <v>PPO Union</v>
          </cell>
          <cell r="H1030" t="str">
            <v>U</v>
          </cell>
          <cell r="I1030">
            <v>3</v>
          </cell>
          <cell r="J1030">
            <v>38297</v>
          </cell>
          <cell r="K1030">
            <v>127</v>
          </cell>
          <cell r="L1030" t="str">
            <v>Family</v>
          </cell>
          <cell r="M1030">
            <v>18673</v>
          </cell>
        </row>
        <row r="1031">
          <cell r="A1031">
            <v>0</v>
          </cell>
          <cell r="B1031" t="str">
            <v>AW PPO Active</v>
          </cell>
          <cell r="C1031" t="str">
            <v>000000632</v>
          </cell>
          <cell r="D1031" t="str">
            <v>SANCHEZ JUAN M</v>
          </cell>
          <cell r="E1031" t="str">
            <v>339744174</v>
          </cell>
          <cell r="F1031">
            <v>1</v>
          </cell>
          <cell r="G1031" t="str">
            <v>PPO Union</v>
          </cell>
          <cell r="H1031" t="str">
            <v>U</v>
          </cell>
          <cell r="I1031">
            <v>4</v>
          </cell>
          <cell r="J1031">
            <v>37860</v>
          </cell>
          <cell r="K1031">
            <v>127</v>
          </cell>
          <cell r="L1031" t="str">
            <v>Family</v>
          </cell>
          <cell r="M1031">
            <v>23572</v>
          </cell>
        </row>
        <row r="1032">
          <cell r="A1032">
            <v>0</v>
          </cell>
          <cell r="B1032" t="str">
            <v>AW PPO Active</v>
          </cell>
          <cell r="C1032" t="str">
            <v>000000632</v>
          </cell>
          <cell r="D1032" t="str">
            <v>SANDERS NORMAN E</v>
          </cell>
          <cell r="E1032" t="str">
            <v>325621428</v>
          </cell>
          <cell r="F1032">
            <v>1</v>
          </cell>
          <cell r="G1032" t="str">
            <v>PPO Union</v>
          </cell>
          <cell r="H1032" t="str">
            <v>U</v>
          </cell>
          <cell r="I1032">
            <v>1</v>
          </cell>
          <cell r="J1032">
            <v>37622</v>
          </cell>
          <cell r="K1032">
            <v>101</v>
          </cell>
          <cell r="L1032" t="str">
            <v>Single</v>
          </cell>
          <cell r="M1032">
            <v>22095</v>
          </cell>
        </row>
        <row r="1033">
          <cell r="A1033">
            <v>0</v>
          </cell>
          <cell r="B1033" t="str">
            <v>AW PPO Active</v>
          </cell>
          <cell r="C1033" t="str">
            <v>000000632</v>
          </cell>
          <cell r="D1033" t="str">
            <v>SCHLEMMER NEIL T</v>
          </cell>
          <cell r="E1033" t="str">
            <v>336764059</v>
          </cell>
          <cell r="F1033">
            <v>1</v>
          </cell>
          <cell r="G1033" t="str">
            <v>PPO Union</v>
          </cell>
          <cell r="H1033" t="str">
            <v>U</v>
          </cell>
          <cell r="I1033">
            <v>1</v>
          </cell>
          <cell r="J1033">
            <v>37649</v>
          </cell>
          <cell r="K1033">
            <v>101</v>
          </cell>
          <cell r="L1033" t="str">
            <v>Single</v>
          </cell>
          <cell r="M1033">
            <v>27738</v>
          </cell>
        </row>
        <row r="1034">
          <cell r="A1034">
            <v>0</v>
          </cell>
          <cell r="B1034" t="str">
            <v>AW PPO Active</v>
          </cell>
          <cell r="C1034" t="str">
            <v>000000632</v>
          </cell>
          <cell r="D1034" t="str">
            <v>SCHMIDER JAMES W</v>
          </cell>
          <cell r="E1034" t="str">
            <v>345340675</v>
          </cell>
          <cell r="F1034">
            <v>1</v>
          </cell>
          <cell r="G1034" t="str">
            <v>PPO Union</v>
          </cell>
          <cell r="H1034" t="str">
            <v>U</v>
          </cell>
          <cell r="I1034">
            <v>2</v>
          </cell>
          <cell r="J1034">
            <v>37622</v>
          </cell>
          <cell r="K1034">
            <v>111</v>
          </cell>
          <cell r="L1034" t="str">
            <v>Ee/Sp</v>
          </cell>
          <cell r="M1034">
            <v>15091</v>
          </cell>
        </row>
        <row r="1035">
          <cell r="A1035">
            <v>0</v>
          </cell>
          <cell r="B1035" t="str">
            <v>AW PPO Active</v>
          </cell>
          <cell r="C1035" t="str">
            <v>000000632</v>
          </cell>
          <cell r="D1035" t="str">
            <v>SCHMIDT DOUGLAS D</v>
          </cell>
          <cell r="E1035" t="str">
            <v>341425443</v>
          </cell>
          <cell r="F1035">
            <v>1</v>
          </cell>
          <cell r="G1035" t="str">
            <v>PPO Union</v>
          </cell>
          <cell r="H1035" t="str">
            <v>U</v>
          </cell>
          <cell r="I1035">
            <v>2</v>
          </cell>
          <cell r="J1035">
            <v>37622</v>
          </cell>
          <cell r="K1035">
            <v>111</v>
          </cell>
          <cell r="L1035" t="str">
            <v>Ee/Sp</v>
          </cell>
          <cell r="M1035">
            <v>18489</v>
          </cell>
        </row>
        <row r="1036">
          <cell r="A1036">
            <v>0</v>
          </cell>
          <cell r="B1036" t="str">
            <v>AW PPO Active</v>
          </cell>
          <cell r="C1036" t="str">
            <v>000000632</v>
          </cell>
          <cell r="D1036" t="str">
            <v>SCHNEIDER JAN L</v>
          </cell>
          <cell r="E1036" t="str">
            <v>352442295</v>
          </cell>
          <cell r="F1036">
            <v>1</v>
          </cell>
          <cell r="G1036" t="str">
            <v>PPO Union</v>
          </cell>
          <cell r="H1036" t="str">
            <v>U</v>
          </cell>
          <cell r="I1036">
            <v>2</v>
          </cell>
          <cell r="J1036">
            <v>37622</v>
          </cell>
          <cell r="K1036">
            <v>111</v>
          </cell>
          <cell r="L1036" t="str">
            <v>Ee/Sp</v>
          </cell>
          <cell r="M1036">
            <v>18593</v>
          </cell>
        </row>
        <row r="1037">
          <cell r="A1037">
            <v>0</v>
          </cell>
          <cell r="B1037" t="str">
            <v>AW PPO Active</v>
          </cell>
          <cell r="C1037" t="str">
            <v>000000632</v>
          </cell>
          <cell r="D1037" t="str">
            <v>SCHONAUER DAVID L</v>
          </cell>
          <cell r="E1037" t="str">
            <v>326481692</v>
          </cell>
          <cell r="F1037">
            <v>1</v>
          </cell>
          <cell r="G1037" t="str">
            <v>PPO Union</v>
          </cell>
          <cell r="H1037" t="str">
            <v>U</v>
          </cell>
          <cell r="I1037">
            <v>5</v>
          </cell>
          <cell r="J1037">
            <v>37622</v>
          </cell>
          <cell r="K1037">
            <v>127</v>
          </cell>
          <cell r="L1037" t="str">
            <v>Family</v>
          </cell>
          <cell r="M1037">
            <v>20801</v>
          </cell>
        </row>
        <row r="1038">
          <cell r="A1038">
            <v>0</v>
          </cell>
          <cell r="B1038" t="str">
            <v>AW PPO Active</v>
          </cell>
          <cell r="C1038" t="str">
            <v>000000632</v>
          </cell>
          <cell r="D1038" t="str">
            <v>SCHRADER MICHAEL</v>
          </cell>
          <cell r="E1038" t="str">
            <v>332489809</v>
          </cell>
          <cell r="F1038">
            <v>1</v>
          </cell>
          <cell r="G1038" t="str">
            <v>PPO Union</v>
          </cell>
          <cell r="H1038" t="str">
            <v>U</v>
          </cell>
          <cell r="I1038">
            <v>3</v>
          </cell>
          <cell r="J1038">
            <v>37622</v>
          </cell>
          <cell r="K1038">
            <v>127</v>
          </cell>
          <cell r="L1038" t="str">
            <v>Family</v>
          </cell>
          <cell r="M1038">
            <v>19544</v>
          </cell>
        </row>
        <row r="1039">
          <cell r="A1039">
            <v>0</v>
          </cell>
          <cell r="B1039" t="str">
            <v>AW PPO Active</v>
          </cell>
          <cell r="C1039" t="str">
            <v>000000632</v>
          </cell>
          <cell r="D1039" t="str">
            <v>SCHWIERJOHN DAVID D</v>
          </cell>
          <cell r="E1039" t="str">
            <v>328523454</v>
          </cell>
          <cell r="F1039">
            <v>1</v>
          </cell>
          <cell r="G1039" t="str">
            <v>PPO Union</v>
          </cell>
          <cell r="H1039" t="str">
            <v>U</v>
          </cell>
          <cell r="I1039">
            <v>4</v>
          </cell>
          <cell r="J1039">
            <v>38304</v>
          </cell>
          <cell r="K1039">
            <v>127</v>
          </cell>
          <cell r="L1039" t="str">
            <v>Family</v>
          </cell>
          <cell r="M1039">
            <v>21559</v>
          </cell>
        </row>
        <row r="1040">
          <cell r="A1040">
            <v>0</v>
          </cell>
          <cell r="B1040" t="str">
            <v>AW PPO Active</v>
          </cell>
          <cell r="C1040" t="str">
            <v>000000632</v>
          </cell>
          <cell r="D1040" t="str">
            <v>SEMETULSKIS SCOTT A</v>
          </cell>
          <cell r="E1040" t="str">
            <v>325604837</v>
          </cell>
          <cell r="F1040">
            <v>1</v>
          </cell>
          <cell r="G1040" t="str">
            <v>PPO Union</v>
          </cell>
          <cell r="H1040" t="str">
            <v>U</v>
          </cell>
          <cell r="I1040">
            <v>2</v>
          </cell>
          <cell r="J1040">
            <v>37622</v>
          </cell>
          <cell r="K1040">
            <v>111</v>
          </cell>
          <cell r="L1040" t="str">
            <v>Ee/Sp</v>
          </cell>
          <cell r="M1040">
            <v>23014</v>
          </cell>
        </row>
        <row r="1041">
          <cell r="A1041">
            <v>0</v>
          </cell>
          <cell r="B1041" t="str">
            <v>AW PPO Active</v>
          </cell>
          <cell r="C1041" t="str">
            <v>000000632</v>
          </cell>
          <cell r="D1041" t="str">
            <v>SEMETULSKIS STUART T</v>
          </cell>
          <cell r="E1041" t="str">
            <v>325605153</v>
          </cell>
          <cell r="F1041">
            <v>1</v>
          </cell>
          <cell r="G1041" t="str">
            <v>PPO Union</v>
          </cell>
          <cell r="H1041" t="str">
            <v>U</v>
          </cell>
          <cell r="I1041">
            <v>2</v>
          </cell>
          <cell r="J1041">
            <v>37622</v>
          </cell>
          <cell r="K1041">
            <v>111</v>
          </cell>
          <cell r="L1041" t="str">
            <v>Ee/Sp</v>
          </cell>
          <cell r="M1041">
            <v>23365</v>
          </cell>
        </row>
        <row r="1042">
          <cell r="A1042">
            <v>0</v>
          </cell>
          <cell r="B1042" t="str">
            <v>AW PPO Active</v>
          </cell>
          <cell r="C1042" t="str">
            <v>000000632</v>
          </cell>
          <cell r="D1042" t="str">
            <v>SHANDS ALINE N</v>
          </cell>
          <cell r="E1042" t="str">
            <v>332467176</v>
          </cell>
          <cell r="F1042">
            <v>1</v>
          </cell>
          <cell r="G1042" t="str">
            <v>PPO Union</v>
          </cell>
          <cell r="H1042" t="str">
            <v>U</v>
          </cell>
          <cell r="I1042">
            <v>5</v>
          </cell>
          <cell r="J1042">
            <v>37622</v>
          </cell>
          <cell r="K1042">
            <v>127</v>
          </cell>
          <cell r="L1042" t="str">
            <v>Family</v>
          </cell>
          <cell r="M1042">
            <v>19257</v>
          </cell>
        </row>
        <row r="1043">
          <cell r="A1043">
            <v>0</v>
          </cell>
          <cell r="B1043" t="str">
            <v>AW PPO Active</v>
          </cell>
          <cell r="C1043" t="str">
            <v>000000632</v>
          </cell>
          <cell r="D1043" t="str">
            <v>SIMEC RICHARD S</v>
          </cell>
          <cell r="E1043" t="str">
            <v>343484263</v>
          </cell>
          <cell r="F1043">
            <v>1</v>
          </cell>
          <cell r="G1043" t="str">
            <v>PPO Union</v>
          </cell>
          <cell r="H1043" t="str">
            <v>U</v>
          </cell>
          <cell r="I1043">
            <v>2</v>
          </cell>
          <cell r="J1043">
            <v>37987</v>
          </cell>
          <cell r="K1043">
            <v>119</v>
          </cell>
          <cell r="L1043" t="str">
            <v>Ee/Ch</v>
          </cell>
          <cell r="M1043">
            <v>21009</v>
          </cell>
        </row>
        <row r="1044">
          <cell r="A1044">
            <v>0</v>
          </cell>
          <cell r="B1044" t="str">
            <v>AW PPO Active</v>
          </cell>
          <cell r="C1044" t="str">
            <v>000000632</v>
          </cell>
          <cell r="D1044" t="str">
            <v>SIMMONS LESLIE L</v>
          </cell>
          <cell r="E1044" t="str">
            <v>447408565</v>
          </cell>
          <cell r="F1044">
            <v>1</v>
          </cell>
          <cell r="G1044" t="str">
            <v>PPO Union</v>
          </cell>
          <cell r="H1044" t="str">
            <v>U</v>
          </cell>
          <cell r="I1044">
            <v>2</v>
          </cell>
          <cell r="J1044">
            <v>37622</v>
          </cell>
          <cell r="K1044">
            <v>111</v>
          </cell>
          <cell r="L1044" t="str">
            <v>Ee/Sp</v>
          </cell>
          <cell r="M1044">
            <v>15797</v>
          </cell>
        </row>
        <row r="1045">
          <cell r="A1045">
            <v>0</v>
          </cell>
          <cell r="B1045" t="str">
            <v>AW PPO Active</v>
          </cell>
          <cell r="C1045" t="str">
            <v>000000632</v>
          </cell>
          <cell r="D1045" t="str">
            <v>SINTZEL JOSEPH P</v>
          </cell>
          <cell r="E1045" t="str">
            <v>332405761</v>
          </cell>
          <cell r="F1045">
            <v>1</v>
          </cell>
          <cell r="G1045" t="str">
            <v>PPO Union</v>
          </cell>
          <cell r="H1045" t="str">
            <v>U</v>
          </cell>
          <cell r="I1045">
            <v>4</v>
          </cell>
          <cell r="J1045">
            <v>37622</v>
          </cell>
          <cell r="K1045">
            <v>127</v>
          </cell>
          <cell r="L1045" t="str">
            <v>Family</v>
          </cell>
          <cell r="M1045">
            <v>21636</v>
          </cell>
        </row>
        <row r="1046">
          <cell r="A1046">
            <v>0</v>
          </cell>
          <cell r="B1046" t="str">
            <v>AW PPO Active</v>
          </cell>
          <cell r="C1046" t="str">
            <v>000000632</v>
          </cell>
          <cell r="D1046" t="str">
            <v>SKRABACZ JAMES H</v>
          </cell>
          <cell r="E1046" t="str">
            <v>325586889</v>
          </cell>
          <cell r="F1046">
            <v>1</v>
          </cell>
          <cell r="G1046" t="str">
            <v>PPO Union</v>
          </cell>
          <cell r="H1046" t="str">
            <v>U</v>
          </cell>
          <cell r="I1046">
            <v>5</v>
          </cell>
          <cell r="J1046">
            <v>38156</v>
          </cell>
          <cell r="K1046">
            <v>127</v>
          </cell>
          <cell r="L1046" t="str">
            <v>Family</v>
          </cell>
          <cell r="M1046">
            <v>21490</v>
          </cell>
        </row>
        <row r="1047">
          <cell r="A1047">
            <v>0</v>
          </cell>
          <cell r="B1047" t="str">
            <v>AW PPO Active</v>
          </cell>
          <cell r="C1047" t="str">
            <v>000000632</v>
          </cell>
          <cell r="D1047" t="str">
            <v>SMITH DAVID W</v>
          </cell>
          <cell r="E1047" t="str">
            <v>357583667</v>
          </cell>
          <cell r="F1047">
            <v>1</v>
          </cell>
          <cell r="G1047" t="str">
            <v>PPO Union</v>
          </cell>
          <cell r="H1047" t="str">
            <v>U</v>
          </cell>
          <cell r="I1047">
            <v>4</v>
          </cell>
          <cell r="J1047">
            <v>37622</v>
          </cell>
          <cell r="K1047">
            <v>127</v>
          </cell>
          <cell r="L1047" t="str">
            <v>Family</v>
          </cell>
          <cell r="M1047">
            <v>21651</v>
          </cell>
        </row>
        <row r="1048">
          <cell r="A1048">
            <v>0</v>
          </cell>
          <cell r="B1048" t="str">
            <v>AW PPO Active</v>
          </cell>
          <cell r="C1048" t="str">
            <v>000000632</v>
          </cell>
          <cell r="D1048" t="str">
            <v>SMITH DEAN T</v>
          </cell>
          <cell r="E1048" t="str">
            <v>323804864</v>
          </cell>
          <cell r="F1048">
            <v>1</v>
          </cell>
          <cell r="G1048" t="str">
            <v>PPO Union</v>
          </cell>
          <cell r="H1048" t="str">
            <v>U</v>
          </cell>
          <cell r="I1048">
            <v>1</v>
          </cell>
          <cell r="J1048">
            <v>37622</v>
          </cell>
          <cell r="K1048">
            <v>101</v>
          </cell>
          <cell r="L1048" t="str">
            <v>Single</v>
          </cell>
          <cell r="M1048">
            <v>28956</v>
          </cell>
        </row>
        <row r="1049">
          <cell r="A1049">
            <v>0</v>
          </cell>
          <cell r="B1049" t="str">
            <v>AW PPO Active</v>
          </cell>
          <cell r="C1049" t="str">
            <v>000000632</v>
          </cell>
          <cell r="D1049" t="str">
            <v>SMITH JOHN T</v>
          </cell>
          <cell r="E1049" t="str">
            <v>335501728</v>
          </cell>
          <cell r="F1049">
            <v>1</v>
          </cell>
          <cell r="G1049" t="str">
            <v>PPO Union</v>
          </cell>
          <cell r="H1049" t="str">
            <v>U</v>
          </cell>
          <cell r="I1049">
            <v>2</v>
          </cell>
          <cell r="J1049">
            <v>38314</v>
          </cell>
          <cell r="K1049">
            <v>111</v>
          </cell>
          <cell r="L1049" t="str">
            <v>Ee/Sp</v>
          </cell>
          <cell r="M1049">
            <v>19976</v>
          </cell>
        </row>
        <row r="1050">
          <cell r="A1050">
            <v>0</v>
          </cell>
          <cell r="B1050" t="str">
            <v>AW PPO Active</v>
          </cell>
          <cell r="C1050" t="str">
            <v>000000632</v>
          </cell>
          <cell r="D1050" t="str">
            <v>SMITH RONALD G</v>
          </cell>
          <cell r="E1050" t="str">
            <v>173580408</v>
          </cell>
          <cell r="F1050">
            <v>2</v>
          </cell>
          <cell r="G1050" t="str">
            <v>PPO Non-Union</v>
          </cell>
          <cell r="H1050" t="str">
            <v>N</v>
          </cell>
          <cell r="I1050">
            <v>4</v>
          </cell>
          <cell r="J1050">
            <v>37622</v>
          </cell>
          <cell r="K1050">
            <v>127</v>
          </cell>
          <cell r="L1050" t="str">
            <v>Family</v>
          </cell>
          <cell r="M1050">
            <v>22606</v>
          </cell>
        </row>
        <row r="1051">
          <cell r="A1051">
            <v>0</v>
          </cell>
          <cell r="B1051" t="str">
            <v>AW PPO Active</v>
          </cell>
          <cell r="C1051" t="str">
            <v>000000632</v>
          </cell>
          <cell r="D1051" t="str">
            <v>SMITH STEVEN E</v>
          </cell>
          <cell r="E1051" t="str">
            <v>341427482</v>
          </cell>
          <cell r="F1051">
            <v>2</v>
          </cell>
          <cell r="G1051" t="str">
            <v>PPO Non-Union</v>
          </cell>
          <cell r="H1051" t="str">
            <v>N</v>
          </cell>
          <cell r="I1051">
            <v>2</v>
          </cell>
          <cell r="J1051">
            <v>37622</v>
          </cell>
          <cell r="K1051">
            <v>111</v>
          </cell>
          <cell r="L1051" t="str">
            <v>Ee/Sp</v>
          </cell>
          <cell r="M1051">
            <v>17810</v>
          </cell>
        </row>
        <row r="1052">
          <cell r="A1052">
            <v>0</v>
          </cell>
          <cell r="B1052" t="str">
            <v>AW PPO Active</v>
          </cell>
          <cell r="C1052" t="str">
            <v>000000632</v>
          </cell>
          <cell r="D1052" t="str">
            <v>SMITH WESLEY W</v>
          </cell>
          <cell r="E1052" t="str">
            <v>352603928</v>
          </cell>
          <cell r="F1052">
            <v>1</v>
          </cell>
          <cell r="G1052" t="str">
            <v>PPO Union</v>
          </cell>
          <cell r="H1052" t="str">
            <v>U</v>
          </cell>
          <cell r="I1052">
            <v>6</v>
          </cell>
          <cell r="J1052">
            <v>37622</v>
          </cell>
          <cell r="K1052">
            <v>127</v>
          </cell>
          <cell r="L1052" t="str">
            <v>Family</v>
          </cell>
          <cell r="M1052">
            <v>24011</v>
          </cell>
        </row>
        <row r="1053">
          <cell r="A1053">
            <v>0</v>
          </cell>
          <cell r="B1053" t="str">
            <v>AW PPO Active</v>
          </cell>
          <cell r="C1053" t="str">
            <v>000000632</v>
          </cell>
          <cell r="D1053" t="str">
            <v>SNIDER GREGORY B</v>
          </cell>
          <cell r="E1053" t="str">
            <v>360481417</v>
          </cell>
          <cell r="F1053">
            <v>1</v>
          </cell>
          <cell r="G1053" t="str">
            <v>PPO Union</v>
          </cell>
          <cell r="H1053" t="str">
            <v>U</v>
          </cell>
          <cell r="I1053">
            <v>2</v>
          </cell>
          <cell r="J1053">
            <v>37622</v>
          </cell>
          <cell r="K1053">
            <v>111</v>
          </cell>
          <cell r="L1053" t="str">
            <v>Ee/Sp</v>
          </cell>
          <cell r="M1053">
            <v>20197</v>
          </cell>
        </row>
        <row r="1054">
          <cell r="A1054">
            <v>0</v>
          </cell>
          <cell r="B1054" t="str">
            <v>AW PPO Active</v>
          </cell>
          <cell r="C1054" t="str">
            <v>000000632</v>
          </cell>
          <cell r="D1054" t="str">
            <v>SOLTIS RAYMOND G</v>
          </cell>
          <cell r="E1054" t="str">
            <v>338485396</v>
          </cell>
          <cell r="F1054">
            <v>2</v>
          </cell>
          <cell r="G1054" t="str">
            <v>PPO Non-Union</v>
          </cell>
          <cell r="H1054" t="str">
            <v>N</v>
          </cell>
          <cell r="I1054">
            <v>4</v>
          </cell>
          <cell r="J1054">
            <v>37622</v>
          </cell>
          <cell r="K1054">
            <v>127</v>
          </cell>
          <cell r="L1054" t="str">
            <v>Family</v>
          </cell>
          <cell r="M1054">
            <v>21516</v>
          </cell>
        </row>
        <row r="1055">
          <cell r="A1055">
            <v>0</v>
          </cell>
          <cell r="B1055" t="str">
            <v>AW PPO Active</v>
          </cell>
          <cell r="C1055" t="str">
            <v>000000632</v>
          </cell>
          <cell r="D1055" t="str">
            <v>SPEARS JOSHUA A</v>
          </cell>
          <cell r="E1055" t="str">
            <v>344805242</v>
          </cell>
          <cell r="F1055">
            <v>2</v>
          </cell>
          <cell r="G1055" t="str">
            <v>PPO Non-Union</v>
          </cell>
          <cell r="H1055" t="str">
            <v>N</v>
          </cell>
          <cell r="I1055">
            <v>5</v>
          </cell>
          <cell r="J1055">
            <v>37622</v>
          </cell>
          <cell r="K1055">
            <v>127</v>
          </cell>
          <cell r="L1055" t="str">
            <v>Family</v>
          </cell>
          <cell r="M1055">
            <v>26535</v>
          </cell>
        </row>
        <row r="1056">
          <cell r="A1056">
            <v>0</v>
          </cell>
          <cell r="B1056" t="str">
            <v>AW PPO Active</v>
          </cell>
          <cell r="C1056" t="str">
            <v>000000632</v>
          </cell>
          <cell r="D1056" t="str">
            <v>STAHL DENNIS P</v>
          </cell>
          <cell r="E1056" t="str">
            <v>336662206</v>
          </cell>
          <cell r="F1056">
            <v>1</v>
          </cell>
          <cell r="G1056" t="str">
            <v>PPO Union</v>
          </cell>
          <cell r="H1056" t="str">
            <v>U</v>
          </cell>
          <cell r="I1056">
            <v>4</v>
          </cell>
          <cell r="J1056">
            <v>37987</v>
          </cell>
          <cell r="K1056">
            <v>127</v>
          </cell>
          <cell r="L1056" t="str">
            <v>Family</v>
          </cell>
          <cell r="M1056">
            <v>23748</v>
          </cell>
        </row>
        <row r="1057">
          <cell r="A1057">
            <v>0</v>
          </cell>
          <cell r="B1057" t="str">
            <v>AW PPO Active</v>
          </cell>
          <cell r="C1057" t="str">
            <v>000000632</v>
          </cell>
          <cell r="D1057" t="str">
            <v>STEPHAN JUDY D</v>
          </cell>
          <cell r="E1057" t="str">
            <v>351404850</v>
          </cell>
          <cell r="F1057">
            <v>2</v>
          </cell>
          <cell r="G1057" t="str">
            <v>PPO Non-Union</v>
          </cell>
          <cell r="H1057" t="str">
            <v>N</v>
          </cell>
          <cell r="I1057">
            <v>1</v>
          </cell>
          <cell r="J1057">
            <v>37622</v>
          </cell>
          <cell r="K1057">
            <v>102</v>
          </cell>
          <cell r="L1057" t="str">
            <v>Single</v>
          </cell>
          <cell r="M1057">
            <v>20391</v>
          </cell>
        </row>
        <row r="1058">
          <cell r="A1058">
            <v>0</v>
          </cell>
          <cell r="B1058" t="str">
            <v>AW PPO Active</v>
          </cell>
          <cell r="C1058" t="str">
            <v>000000632</v>
          </cell>
          <cell r="D1058" t="str">
            <v>STEPHENS ALAN D</v>
          </cell>
          <cell r="E1058" t="str">
            <v>333444132</v>
          </cell>
          <cell r="F1058">
            <v>24</v>
          </cell>
          <cell r="G1058" t="str">
            <v>NEI-Illinois -PPO/Vision Union</v>
          </cell>
          <cell r="H1058" t="str">
            <v>U</v>
          </cell>
          <cell r="I1058">
            <v>4</v>
          </cell>
          <cell r="J1058">
            <v>37622</v>
          </cell>
          <cell r="K1058">
            <v>127</v>
          </cell>
          <cell r="L1058" t="str">
            <v>Family</v>
          </cell>
          <cell r="M1058">
            <v>18110</v>
          </cell>
        </row>
        <row r="1059">
          <cell r="A1059">
            <v>0</v>
          </cell>
          <cell r="B1059" t="str">
            <v>AW PPO Active</v>
          </cell>
          <cell r="C1059" t="str">
            <v>000000632</v>
          </cell>
          <cell r="D1059" t="str">
            <v>STEVENS CHARLES</v>
          </cell>
          <cell r="E1059" t="str">
            <v>353325616</v>
          </cell>
          <cell r="F1059">
            <v>1</v>
          </cell>
          <cell r="G1059" t="str">
            <v>PPO Union</v>
          </cell>
          <cell r="H1059" t="str">
            <v>U</v>
          </cell>
          <cell r="I1059">
            <v>1</v>
          </cell>
          <cell r="J1059">
            <v>37622</v>
          </cell>
          <cell r="K1059">
            <v>101</v>
          </cell>
          <cell r="L1059" t="str">
            <v>Single</v>
          </cell>
          <cell r="M1059">
            <v>15159</v>
          </cell>
        </row>
        <row r="1060">
          <cell r="A1060">
            <v>0</v>
          </cell>
          <cell r="B1060" t="str">
            <v>AW PPO Active</v>
          </cell>
          <cell r="C1060" t="str">
            <v>000000632</v>
          </cell>
          <cell r="D1060" t="str">
            <v>STEVENSON RUSTY</v>
          </cell>
          <cell r="E1060" t="str">
            <v>352440354</v>
          </cell>
          <cell r="F1060">
            <v>1</v>
          </cell>
          <cell r="G1060" t="str">
            <v>PPO Union</v>
          </cell>
          <cell r="H1060" t="str">
            <v>U</v>
          </cell>
          <cell r="I1060">
            <v>4</v>
          </cell>
          <cell r="J1060">
            <v>37622</v>
          </cell>
          <cell r="K1060">
            <v>127</v>
          </cell>
          <cell r="L1060" t="str">
            <v>Family</v>
          </cell>
          <cell r="M1060">
            <v>22421</v>
          </cell>
        </row>
        <row r="1061">
          <cell r="A1061">
            <v>0</v>
          </cell>
          <cell r="B1061" t="str">
            <v>AW PPO Active</v>
          </cell>
          <cell r="C1061" t="str">
            <v>000000632</v>
          </cell>
          <cell r="D1061" t="str">
            <v>STONE JAMES T</v>
          </cell>
          <cell r="E1061" t="str">
            <v>412641734</v>
          </cell>
          <cell r="F1061">
            <v>1</v>
          </cell>
          <cell r="G1061" t="str">
            <v>PPO Union</v>
          </cell>
          <cell r="H1061" t="str">
            <v>U</v>
          </cell>
          <cell r="I1061">
            <v>2</v>
          </cell>
          <cell r="J1061">
            <v>37622</v>
          </cell>
          <cell r="K1061">
            <v>111</v>
          </cell>
          <cell r="L1061" t="str">
            <v>Ee/Sp</v>
          </cell>
          <cell r="M1061">
            <v>15098</v>
          </cell>
        </row>
        <row r="1062">
          <cell r="A1062">
            <v>0</v>
          </cell>
          <cell r="B1062" t="str">
            <v>AW PPO Active</v>
          </cell>
          <cell r="C1062" t="str">
            <v>000000632</v>
          </cell>
          <cell r="D1062" t="str">
            <v>STREITMATTER WILLIAM M</v>
          </cell>
          <cell r="E1062" t="str">
            <v>344666340</v>
          </cell>
          <cell r="F1062">
            <v>1</v>
          </cell>
          <cell r="G1062" t="str">
            <v>PPO Union</v>
          </cell>
          <cell r="H1062" t="str">
            <v>U</v>
          </cell>
          <cell r="I1062">
            <v>5</v>
          </cell>
          <cell r="J1062">
            <v>37892</v>
          </cell>
          <cell r="K1062">
            <v>127</v>
          </cell>
          <cell r="L1062" t="str">
            <v>Family</v>
          </cell>
          <cell r="M1062">
            <v>24711</v>
          </cell>
        </row>
        <row r="1063">
          <cell r="A1063">
            <v>0</v>
          </cell>
          <cell r="B1063" t="str">
            <v>AW PPO Active</v>
          </cell>
          <cell r="C1063" t="str">
            <v>000000632</v>
          </cell>
          <cell r="D1063" t="str">
            <v>STRONG JAMES M</v>
          </cell>
          <cell r="E1063" t="str">
            <v>328484537</v>
          </cell>
          <cell r="F1063">
            <v>2</v>
          </cell>
          <cell r="G1063" t="str">
            <v>PPO Non-Union</v>
          </cell>
          <cell r="H1063" t="str">
            <v>N</v>
          </cell>
          <cell r="I1063">
            <v>2</v>
          </cell>
          <cell r="J1063">
            <v>37830</v>
          </cell>
          <cell r="K1063">
            <v>111</v>
          </cell>
          <cell r="L1063" t="str">
            <v>Ee/Sp</v>
          </cell>
          <cell r="M1063">
            <v>19270</v>
          </cell>
        </row>
        <row r="1064">
          <cell r="A1064">
            <v>0</v>
          </cell>
          <cell r="B1064" t="str">
            <v>AW PPO Active</v>
          </cell>
          <cell r="C1064" t="str">
            <v>000000632</v>
          </cell>
          <cell r="D1064" t="str">
            <v>SUTTON RONALD W</v>
          </cell>
          <cell r="E1064" t="str">
            <v>404584651</v>
          </cell>
          <cell r="F1064">
            <v>1</v>
          </cell>
          <cell r="G1064" t="str">
            <v>PPO Union</v>
          </cell>
          <cell r="H1064" t="str">
            <v>U</v>
          </cell>
          <cell r="I1064">
            <v>2</v>
          </cell>
          <cell r="J1064">
            <v>37622</v>
          </cell>
          <cell r="K1064">
            <v>111</v>
          </cell>
          <cell r="L1064" t="str">
            <v>Ee/Sp</v>
          </cell>
          <cell r="M1064">
            <v>17330</v>
          </cell>
        </row>
        <row r="1065">
          <cell r="A1065">
            <v>0</v>
          </cell>
          <cell r="B1065" t="str">
            <v>AW PPO Active</v>
          </cell>
          <cell r="C1065" t="str">
            <v>000000632</v>
          </cell>
          <cell r="D1065" t="str">
            <v>SVENDSEN ERNEST J</v>
          </cell>
          <cell r="E1065" t="str">
            <v>337540116</v>
          </cell>
          <cell r="F1065">
            <v>1</v>
          </cell>
          <cell r="G1065" t="str">
            <v>PPO Union</v>
          </cell>
          <cell r="H1065" t="str">
            <v>U</v>
          </cell>
          <cell r="I1065">
            <v>4</v>
          </cell>
          <cell r="J1065">
            <v>37622</v>
          </cell>
          <cell r="K1065">
            <v>127</v>
          </cell>
          <cell r="L1065" t="str">
            <v>Family</v>
          </cell>
          <cell r="M1065">
            <v>23672</v>
          </cell>
        </row>
        <row r="1066">
          <cell r="A1066">
            <v>0</v>
          </cell>
          <cell r="B1066" t="str">
            <v>AW PPO Active</v>
          </cell>
          <cell r="C1066" t="str">
            <v>000000632</v>
          </cell>
          <cell r="D1066" t="str">
            <v>SWAFFORD MICHAEL P</v>
          </cell>
          <cell r="E1066" t="str">
            <v>334601531</v>
          </cell>
          <cell r="F1066">
            <v>1</v>
          </cell>
          <cell r="G1066" t="str">
            <v>PPO Union</v>
          </cell>
          <cell r="H1066" t="str">
            <v>U</v>
          </cell>
          <cell r="I1066">
            <v>2</v>
          </cell>
          <cell r="J1066">
            <v>37799</v>
          </cell>
          <cell r="K1066">
            <v>111</v>
          </cell>
          <cell r="L1066" t="str">
            <v>Ee/Sp</v>
          </cell>
          <cell r="M1066">
            <v>22262</v>
          </cell>
        </row>
        <row r="1067">
          <cell r="A1067">
            <v>0</v>
          </cell>
          <cell r="B1067" t="str">
            <v>AW PPO Active</v>
          </cell>
          <cell r="C1067" t="str">
            <v>000000632</v>
          </cell>
          <cell r="D1067" t="str">
            <v>SWEARINGEN GARY L</v>
          </cell>
          <cell r="E1067" t="str">
            <v>346509191</v>
          </cell>
          <cell r="F1067">
            <v>1</v>
          </cell>
          <cell r="G1067" t="str">
            <v>PPO Union</v>
          </cell>
          <cell r="H1067" t="str">
            <v>U</v>
          </cell>
          <cell r="I1067">
            <v>2</v>
          </cell>
          <cell r="J1067">
            <v>37987</v>
          </cell>
          <cell r="K1067">
            <v>111</v>
          </cell>
          <cell r="L1067" t="str">
            <v>Ee/Sp</v>
          </cell>
          <cell r="M1067">
            <v>20955</v>
          </cell>
        </row>
        <row r="1068">
          <cell r="A1068">
            <v>0</v>
          </cell>
          <cell r="B1068" t="str">
            <v>AW PPO Active</v>
          </cell>
          <cell r="C1068" t="str">
            <v>000000632</v>
          </cell>
          <cell r="D1068" t="str">
            <v>SWIBOLD GREGORY A</v>
          </cell>
          <cell r="E1068" t="str">
            <v>325520150</v>
          </cell>
          <cell r="F1068">
            <v>1</v>
          </cell>
          <cell r="G1068" t="str">
            <v>PPO Union</v>
          </cell>
          <cell r="H1068" t="str">
            <v>U</v>
          </cell>
          <cell r="I1068">
            <v>3</v>
          </cell>
          <cell r="J1068">
            <v>37880</v>
          </cell>
          <cell r="K1068">
            <v>127</v>
          </cell>
          <cell r="L1068" t="str">
            <v>Family</v>
          </cell>
          <cell r="M1068">
            <v>20869</v>
          </cell>
        </row>
        <row r="1069">
          <cell r="A1069">
            <v>0</v>
          </cell>
          <cell r="B1069" t="str">
            <v>AW PPO Active</v>
          </cell>
          <cell r="C1069" t="str">
            <v>000000632</v>
          </cell>
          <cell r="D1069" t="str">
            <v>TAYLOR JOHN D</v>
          </cell>
          <cell r="E1069" t="str">
            <v>330427296</v>
          </cell>
          <cell r="F1069">
            <v>1</v>
          </cell>
          <cell r="G1069" t="str">
            <v>PPO Union</v>
          </cell>
          <cell r="H1069" t="str">
            <v>U</v>
          </cell>
          <cell r="I1069">
            <v>2</v>
          </cell>
          <cell r="J1069">
            <v>37622</v>
          </cell>
          <cell r="K1069">
            <v>111</v>
          </cell>
          <cell r="L1069" t="str">
            <v>Ee/Sp</v>
          </cell>
          <cell r="M1069">
            <v>17989</v>
          </cell>
        </row>
        <row r="1070">
          <cell r="A1070">
            <v>0</v>
          </cell>
          <cell r="B1070" t="str">
            <v>AW PPO Active</v>
          </cell>
          <cell r="C1070" t="str">
            <v>000000632</v>
          </cell>
          <cell r="D1070" t="str">
            <v>TAYLOR MICHAEL R</v>
          </cell>
          <cell r="E1070" t="str">
            <v>336684927</v>
          </cell>
          <cell r="F1070">
            <v>1</v>
          </cell>
          <cell r="G1070" t="str">
            <v>PPO Union</v>
          </cell>
          <cell r="H1070" t="str">
            <v>U</v>
          </cell>
          <cell r="I1070">
            <v>1</v>
          </cell>
          <cell r="J1070">
            <v>37622</v>
          </cell>
          <cell r="K1070">
            <v>101</v>
          </cell>
          <cell r="L1070" t="str">
            <v>Single</v>
          </cell>
          <cell r="M1070">
            <v>29183</v>
          </cell>
        </row>
        <row r="1071">
          <cell r="A1071">
            <v>0</v>
          </cell>
          <cell r="B1071" t="str">
            <v>AW PPO Active</v>
          </cell>
          <cell r="C1071" t="str">
            <v>000000632</v>
          </cell>
          <cell r="D1071" t="str">
            <v>TENNIS DOUGLAS B</v>
          </cell>
          <cell r="E1071" t="str">
            <v>352682737</v>
          </cell>
          <cell r="F1071">
            <v>2</v>
          </cell>
          <cell r="G1071" t="str">
            <v>PPO Non-Union</v>
          </cell>
          <cell r="H1071" t="str">
            <v>N</v>
          </cell>
          <cell r="I1071">
            <v>6</v>
          </cell>
          <cell r="J1071">
            <v>37622</v>
          </cell>
          <cell r="K1071">
            <v>127</v>
          </cell>
          <cell r="L1071" t="str">
            <v>Family</v>
          </cell>
          <cell r="M1071">
            <v>25218</v>
          </cell>
        </row>
        <row r="1072">
          <cell r="A1072">
            <v>0</v>
          </cell>
          <cell r="B1072" t="str">
            <v>AW PPO Active</v>
          </cell>
          <cell r="C1072" t="str">
            <v>000000632</v>
          </cell>
          <cell r="D1072" t="str">
            <v>THORNBURG GRANT H</v>
          </cell>
          <cell r="E1072" t="str">
            <v>349645887</v>
          </cell>
          <cell r="F1072">
            <v>2</v>
          </cell>
          <cell r="G1072" t="str">
            <v>PPO Non-Union</v>
          </cell>
          <cell r="H1072" t="str">
            <v>N</v>
          </cell>
          <cell r="I1072">
            <v>4</v>
          </cell>
          <cell r="J1072">
            <v>37622</v>
          </cell>
          <cell r="K1072">
            <v>127</v>
          </cell>
          <cell r="L1072" t="str">
            <v>Family</v>
          </cell>
          <cell r="M1072">
            <v>22937</v>
          </cell>
        </row>
        <row r="1073">
          <cell r="A1073">
            <v>0</v>
          </cell>
          <cell r="B1073" t="str">
            <v>AW PPO Active</v>
          </cell>
          <cell r="C1073" t="str">
            <v>000000632</v>
          </cell>
          <cell r="D1073" t="str">
            <v>THORSEN DEAN A</v>
          </cell>
          <cell r="E1073" t="str">
            <v>326488453</v>
          </cell>
          <cell r="F1073">
            <v>1</v>
          </cell>
          <cell r="G1073" t="str">
            <v>PPO Union</v>
          </cell>
          <cell r="H1073" t="str">
            <v>U</v>
          </cell>
          <cell r="I1073">
            <v>4</v>
          </cell>
          <cell r="J1073">
            <v>37959</v>
          </cell>
          <cell r="K1073">
            <v>127</v>
          </cell>
          <cell r="L1073" t="str">
            <v>Family</v>
          </cell>
          <cell r="M1073">
            <v>19096</v>
          </cell>
        </row>
        <row r="1074">
          <cell r="A1074">
            <v>0</v>
          </cell>
          <cell r="B1074" t="str">
            <v>AW PPO Active</v>
          </cell>
          <cell r="C1074" t="str">
            <v>000000632</v>
          </cell>
          <cell r="D1074" t="str">
            <v>TOMERLIN ARTHUR M</v>
          </cell>
          <cell r="E1074" t="str">
            <v>356345631</v>
          </cell>
          <cell r="F1074">
            <v>1</v>
          </cell>
          <cell r="G1074" t="str">
            <v>PPO Union</v>
          </cell>
          <cell r="H1074" t="str">
            <v>U</v>
          </cell>
          <cell r="I1074">
            <v>2</v>
          </cell>
          <cell r="J1074">
            <v>37622</v>
          </cell>
          <cell r="K1074">
            <v>111</v>
          </cell>
          <cell r="L1074" t="str">
            <v>Ee/Sp</v>
          </cell>
          <cell r="M1074">
            <v>16671</v>
          </cell>
        </row>
        <row r="1075">
          <cell r="A1075">
            <v>0</v>
          </cell>
          <cell r="B1075" t="str">
            <v>AW PPO Active</v>
          </cell>
          <cell r="C1075" t="str">
            <v>000000632</v>
          </cell>
          <cell r="D1075" t="str">
            <v>TOPOR WALTER J</v>
          </cell>
          <cell r="E1075" t="str">
            <v>348363388</v>
          </cell>
          <cell r="F1075">
            <v>1</v>
          </cell>
          <cell r="G1075" t="str">
            <v>PPO Union</v>
          </cell>
          <cell r="H1075" t="str">
            <v>U</v>
          </cell>
          <cell r="I1075">
            <v>2</v>
          </cell>
          <cell r="J1075">
            <v>37622</v>
          </cell>
          <cell r="K1075">
            <v>111</v>
          </cell>
          <cell r="L1075" t="str">
            <v>Ee/Sp</v>
          </cell>
          <cell r="M1075">
            <v>17274</v>
          </cell>
        </row>
        <row r="1076">
          <cell r="A1076">
            <v>0</v>
          </cell>
          <cell r="B1076" t="str">
            <v>AW PPO Active</v>
          </cell>
          <cell r="C1076" t="str">
            <v>000000632</v>
          </cell>
          <cell r="D1076" t="str">
            <v>TORREZ JOHN J</v>
          </cell>
          <cell r="E1076" t="str">
            <v>323628958</v>
          </cell>
          <cell r="F1076">
            <v>1</v>
          </cell>
          <cell r="G1076" t="str">
            <v>PPO Union</v>
          </cell>
          <cell r="H1076" t="str">
            <v>U</v>
          </cell>
          <cell r="I1076">
            <v>6</v>
          </cell>
          <cell r="J1076">
            <v>37622</v>
          </cell>
          <cell r="K1076">
            <v>127</v>
          </cell>
          <cell r="L1076" t="str">
            <v>Family</v>
          </cell>
          <cell r="M1076">
            <v>22557</v>
          </cell>
        </row>
        <row r="1077">
          <cell r="A1077">
            <v>0</v>
          </cell>
          <cell r="B1077" t="str">
            <v>AW PPO Active</v>
          </cell>
          <cell r="C1077" t="str">
            <v>000000632</v>
          </cell>
          <cell r="D1077" t="str">
            <v>TOVAR ROBERT J</v>
          </cell>
          <cell r="E1077" t="str">
            <v>355625078</v>
          </cell>
          <cell r="F1077">
            <v>1</v>
          </cell>
          <cell r="G1077" t="str">
            <v>PPO Union</v>
          </cell>
          <cell r="H1077" t="str">
            <v>U</v>
          </cell>
          <cell r="I1077">
            <v>3</v>
          </cell>
          <cell r="J1077">
            <v>37622</v>
          </cell>
          <cell r="K1077">
            <v>127</v>
          </cell>
          <cell r="L1077" t="str">
            <v>Family</v>
          </cell>
          <cell r="M1077">
            <v>22745</v>
          </cell>
        </row>
        <row r="1078">
          <cell r="A1078">
            <v>0</v>
          </cell>
          <cell r="B1078" t="str">
            <v>AW PPO Active</v>
          </cell>
          <cell r="C1078" t="str">
            <v>000000632</v>
          </cell>
          <cell r="D1078" t="str">
            <v>TUCCI LUIGI</v>
          </cell>
          <cell r="E1078" t="str">
            <v>356506612</v>
          </cell>
          <cell r="F1078">
            <v>1</v>
          </cell>
          <cell r="G1078" t="str">
            <v>PPO Union</v>
          </cell>
          <cell r="H1078" t="str">
            <v>U</v>
          </cell>
          <cell r="I1078">
            <v>2</v>
          </cell>
          <cell r="J1078">
            <v>38117</v>
          </cell>
          <cell r="K1078">
            <v>119</v>
          </cell>
          <cell r="L1078" t="str">
            <v>Ee/Ch</v>
          </cell>
          <cell r="M1078">
            <v>20628</v>
          </cell>
        </row>
        <row r="1079">
          <cell r="A1079">
            <v>0</v>
          </cell>
          <cell r="B1079" t="str">
            <v>AW PPO Active</v>
          </cell>
          <cell r="C1079" t="str">
            <v>000000632</v>
          </cell>
          <cell r="D1079" t="str">
            <v>TULEY TIMOTHY L</v>
          </cell>
          <cell r="E1079" t="str">
            <v>353443540</v>
          </cell>
          <cell r="F1079">
            <v>2</v>
          </cell>
          <cell r="G1079" t="str">
            <v>PPO Non-Union</v>
          </cell>
          <cell r="H1079" t="str">
            <v>N</v>
          </cell>
          <cell r="I1079">
            <v>2</v>
          </cell>
          <cell r="J1079">
            <v>37622</v>
          </cell>
          <cell r="K1079">
            <v>111</v>
          </cell>
          <cell r="L1079" t="str">
            <v>Ee/Sp</v>
          </cell>
          <cell r="M1079">
            <v>19708</v>
          </cell>
        </row>
        <row r="1080">
          <cell r="A1080">
            <v>0</v>
          </cell>
          <cell r="B1080" t="str">
            <v>AW PPO Active</v>
          </cell>
          <cell r="C1080" t="str">
            <v>000000632</v>
          </cell>
          <cell r="D1080" t="str">
            <v>TULLIS ROBERT K</v>
          </cell>
          <cell r="E1080" t="str">
            <v>331403178</v>
          </cell>
          <cell r="F1080">
            <v>1</v>
          </cell>
          <cell r="G1080" t="str">
            <v>PPO Union</v>
          </cell>
          <cell r="H1080" t="str">
            <v>U</v>
          </cell>
          <cell r="I1080">
            <v>2</v>
          </cell>
          <cell r="J1080">
            <v>38047</v>
          </cell>
          <cell r="K1080">
            <v>111</v>
          </cell>
          <cell r="L1080" t="str">
            <v>Ee/Sp</v>
          </cell>
          <cell r="M1080">
            <v>18367</v>
          </cell>
        </row>
        <row r="1081">
          <cell r="A1081">
            <v>0</v>
          </cell>
          <cell r="B1081" t="str">
            <v>AW PPO Active</v>
          </cell>
          <cell r="C1081" t="str">
            <v>000000632</v>
          </cell>
          <cell r="D1081" t="str">
            <v>TYLER DARRELL E</v>
          </cell>
          <cell r="E1081" t="str">
            <v>330583652</v>
          </cell>
          <cell r="F1081">
            <v>1</v>
          </cell>
          <cell r="G1081" t="str">
            <v>PPO Union</v>
          </cell>
          <cell r="H1081" t="str">
            <v>U</v>
          </cell>
          <cell r="I1081">
            <v>4</v>
          </cell>
          <cell r="J1081">
            <v>38102</v>
          </cell>
          <cell r="K1081">
            <v>127</v>
          </cell>
          <cell r="L1081" t="str">
            <v>Family</v>
          </cell>
          <cell r="M1081">
            <v>21335</v>
          </cell>
        </row>
        <row r="1082">
          <cell r="A1082">
            <v>0</v>
          </cell>
          <cell r="B1082" t="str">
            <v>AW PPO Active</v>
          </cell>
          <cell r="C1082" t="str">
            <v>000000632</v>
          </cell>
          <cell r="D1082" t="str">
            <v>VANDIVER DAVID L</v>
          </cell>
          <cell r="E1082" t="str">
            <v>330563132</v>
          </cell>
          <cell r="F1082">
            <v>1</v>
          </cell>
          <cell r="G1082" t="str">
            <v>PPO Union</v>
          </cell>
          <cell r="H1082" t="str">
            <v>U</v>
          </cell>
          <cell r="I1082">
            <v>4</v>
          </cell>
          <cell r="J1082">
            <v>37622</v>
          </cell>
          <cell r="K1082">
            <v>127</v>
          </cell>
          <cell r="L1082" t="str">
            <v>Family</v>
          </cell>
          <cell r="M1082">
            <v>20720</v>
          </cell>
        </row>
        <row r="1083">
          <cell r="A1083">
            <v>0</v>
          </cell>
          <cell r="B1083" t="str">
            <v>AW PPO Active</v>
          </cell>
          <cell r="C1083" t="str">
            <v>000000632</v>
          </cell>
          <cell r="D1083" t="str">
            <v>VANOVER DARREL J</v>
          </cell>
          <cell r="E1083" t="str">
            <v>273502155</v>
          </cell>
          <cell r="F1083">
            <v>1</v>
          </cell>
          <cell r="G1083" t="str">
            <v>PPO Union</v>
          </cell>
          <cell r="H1083" t="str">
            <v>U</v>
          </cell>
          <cell r="I1083">
            <v>2</v>
          </cell>
          <cell r="J1083">
            <v>37987</v>
          </cell>
          <cell r="K1083">
            <v>111</v>
          </cell>
          <cell r="L1083" t="str">
            <v>Ee/Sp</v>
          </cell>
          <cell r="M1083">
            <v>18767</v>
          </cell>
        </row>
        <row r="1084">
          <cell r="A1084">
            <v>0</v>
          </cell>
          <cell r="B1084" t="str">
            <v>AW PPO Active</v>
          </cell>
          <cell r="C1084" t="str">
            <v>000000632</v>
          </cell>
          <cell r="D1084" t="str">
            <v>VAUGHN ARLAND D</v>
          </cell>
          <cell r="E1084" t="str">
            <v>350463283</v>
          </cell>
          <cell r="F1084">
            <v>1</v>
          </cell>
          <cell r="G1084" t="str">
            <v>PPO Union</v>
          </cell>
          <cell r="H1084" t="str">
            <v>U</v>
          </cell>
          <cell r="I1084">
            <v>2</v>
          </cell>
          <cell r="J1084">
            <v>38353</v>
          </cell>
          <cell r="K1084">
            <v>111</v>
          </cell>
          <cell r="L1084" t="str">
            <v>Ee/Sp</v>
          </cell>
          <cell r="M1084">
            <v>18631</v>
          </cell>
        </row>
        <row r="1085">
          <cell r="A1085">
            <v>0</v>
          </cell>
          <cell r="B1085" t="str">
            <v>AW PPO Active</v>
          </cell>
          <cell r="C1085" t="str">
            <v>000000632</v>
          </cell>
          <cell r="D1085" t="str">
            <v>VOEGEL WALTER E</v>
          </cell>
          <cell r="E1085" t="str">
            <v>338463737</v>
          </cell>
          <cell r="F1085">
            <v>2</v>
          </cell>
          <cell r="G1085" t="str">
            <v>PPO Non-Union</v>
          </cell>
          <cell r="H1085" t="str">
            <v>N</v>
          </cell>
          <cell r="I1085">
            <v>2</v>
          </cell>
          <cell r="J1085">
            <v>37753</v>
          </cell>
          <cell r="K1085">
            <v>119</v>
          </cell>
          <cell r="L1085" t="str">
            <v>Ee/Ch</v>
          </cell>
          <cell r="M1085">
            <v>21025</v>
          </cell>
        </row>
        <row r="1086">
          <cell r="A1086">
            <v>0</v>
          </cell>
          <cell r="B1086" t="str">
            <v>AW PPO Active</v>
          </cell>
          <cell r="C1086" t="str">
            <v>000000632</v>
          </cell>
          <cell r="D1086" t="str">
            <v>WAECHTER JEFFERY B</v>
          </cell>
          <cell r="E1086" t="str">
            <v>310621918</v>
          </cell>
          <cell r="F1086">
            <v>1</v>
          </cell>
          <cell r="G1086" t="str">
            <v>PPO Union</v>
          </cell>
          <cell r="H1086" t="str">
            <v>U</v>
          </cell>
          <cell r="I1086">
            <v>3</v>
          </cell>
          <cell r="J1086">
            <v>37622</v>
          </cell>
          <cell r="K1086">
            <v>127</v>
          </cell>
          <cell r="L1086" t="str">
            <v>Family</v>
          </cell>
          <cell r="M1086">
            <v>19816</v>
          </cell>
        </row>
        <row r="1087">
          <cell r="A1087">
            <v>0</v>
          </cell>
          <cell r="B1087" t="str">
            <v>AW PPO Active</v>
          </cell>
          <cell r="C1087" t="str">
            <v>000000632</v>
          </cell>
          <cell r="D1087" t="str">
            <v>WAGNER SR STEVEN D</v>
          </cell>
          <cell r="E1087" t="str">
            <v>341480634</v>
          </cell>
          <cell r="F1087">
            <v>1</v>
          </cell>
          <cell r="G1087" t="str">
            <v>PPO Union</v>
          </cell>
          <cell r="H1087" t="str">
            <v>U</v>
          </cell>
          <cell r="I1087">
            <v>2</v>
          </cell>
          <cell r="J1087">
            <v>37622</v>
          </cell>
          <cell r="K1087">
            <v>111</v>
          </cell>
          <cell r="L1087" t="str">
            <v>Ee/Sp</v>
          </cell>
          <cell r="M1087">
            <v>19578</v>
          </cell>
        </row>
        <row r="1088">
          <cell r="A1088">
            <v>0</v>
          </cell>
          <cell r="B1088" t="str">
            <v>AW PPO Active</v>
          </cell>
          <cell r="C1088" t="str">
            <v>000000632</v>
          </cell>
          <cell r="D1088" t="str">
            <v>WALSH MICHAEL P</v>
          </cell>
          <cell r="E1088" t="str">
            <v>328484897</v>
          </cell>
          <cell r="F1088">
            <v>2</v>
          </cell>
          <cell r="G1088" t="str">
            <v>PPO Non-Union</v>
          </cell>
          <cell r="H1088" t="str">
            <v>N</v>
          </cell>
          <cell r="I1088">
            <v>5</v>
          </cell>
          <cell r="J1088">
            <v>37622</v>
          </cell>
          <cell r="K1088">
            <v>127</v>
          </cell>
          <cell r="L1088" t="str">
            <v>Family</v>
          </cell>
          <cell r="M1088">
            <v>19671</v>
          </cell>
        </row>
        <row r="1089">
          <cell r="A1089">
            <v>0</v>
          </cell>
          <cell r="B1089" t="str">
            <v>AW PPO Active</v>
          </cell>
          <cell r="C1089" t="str">
            <v>000000632</v>
          </cell>
          <cell r="D1089" t="str">
            <v>WARNER GARY F</v>
          </cell>
          <cell r="E1089" t="str">
            <v>330386194</v>
          </cell>
          <cell r="F1089">
            <v>1</v>
          </cell>
          <cell r="G1089" t="str">
            <v>PPO Union</v>
          </cell>
          <cell r="H1089" t="str">
            <v>U</v>
          </cell>
          <cell r="I1089">
            <v>1</v>
          </cell>
          <cell r="J1089">
            <v>37987</v>
          </cell>
          <cell r="K1089">
            <v>101</v>
          </cell>
          <cell r="L1089" t="str">
            <v>Single</v>
          </cell>
          <cell r="M1089">
            <v>16869</v>
          </cell>
        </row>
        <row r="1090">
          <cell r="A1090">
            <v>0</v>
          </cell>
          <cell r="B1090" t="str">
            <v>AW PPO Active</v>
          </cell>
          <cell r="C1090" t="str">
            <v>000000632</v>
          </cell>
          <cell r="D1090" t="str">
            <v>WARNHOFF BURKE D</v>
          </cell>
          <cell r="E1090" t="str">
            <v>358625156</v>
          </cell>
          <cell r="F1090">
            <v>1</v>
          </cell>
          <cell r="G1090" t="str">
            <v>PPO Union</v>
          </cell>
          <cell r="H1090" t="str">
            <v>U</v>
          </cell>
          <cell r="I1090">
            <v>2</v>
          </cell>
          <cell r="J1090">
            <v>37622</v>
          </cell>
          <cell r="K1090">
            <v>119</v>
          </cell>
          <cell r="L1090" t="str">
            <v>Ee/Ch</v>
          </cell>
          <cell r="M1090">
            <v>22951</v>
          </cell>
        </row>
        <row r="1091">
          <cell r="A1091">
            <v>0</v>
          </cell>
          <cell r="B1091" t="str">
            <v>AW PPO Active</v>
          </cell>
          <cell r="C1091" t="str">
            <v>000000632</v>
          </cell>
          <cell r="D1091" t="str">
            <v>WASCHLE JOHN C</v>
          </cell>
          <cell r="E1091" t="str">
            <v>338408808</v>
          </cell>
          <cell r="F1091">
            <v>2</v>
          </cell>
          <cell r="G1091" t="str">
            <v>PPO Non-Union</v>
          </cell>
          <cell r="H1091" t="str">
            <v>N</v>
          </cell>
          <cell r="I1091">
            <v>2</v>
          </cell>
          <cell r="J1091">
            <v>37622</v>
          </cell>
          <cell r="K1091">
            <v>111</v>
          </cell>
          <cell r="L1091" t="str">
            <v>Ee/Sp</v>
          </cell>
          <cell r="M1091">
            <v>17496</v>
          </cell>
        </row>
        <row r="1092">
          <cell r="A1092">
            <v>0</v>
          </cell>
          <cell r="B1092" t="str">
            <v>AW PPO Active</v>
          </cell>
          <cell r="C1092" t="str">
            <v>000000632</v>
          </cell>
          <cell r="D1092" t="str">
            <v>WATKINS GEORGE G</v>
          </cell>
          <cell r="E1092" t="str">
            <v>322388482</v>
          </cell>
          <cell r="F1092">
            <v>1</v>
          </cell>
          <cell r="G1092" t="str">
            <v>PPO Union</v>
          </cell>
          <cell r="H1092" t="str">
            <v>U</v>
          </cell>
          <cell r="I1092">
            <v>2</v>
          </cell>
          <cell r="J1092">
            <v>37622</v>
          </cell>
          <cell r="K1092">
            <v>111</v>
          </cell>
          <cell r="L1092" t="str">
            <v>Ee/Sp</v>
          </cell>
          <cell r="M1092">
            <v>17092</v>
          </cell>
        </row>
        <row r="1093">
          <cell r="A1093">
            <v>0</v>
          </cell>
          <cell r="B1093" t="str">
            <v>AW PPO Active</v>
          </cell>
          <cell r="C1093" t="str">
            <v>000000632</v>
          </cell>
          <cell r="D1093" t="str">
            <v>WEAVER DEBORAH S</v>
          </cell>
          <cell r="E1093" t="str">
            <v>359422483</v>
          </cell>
          <cell r="F1093">
            <v>2</v>
          </cell>
          <cell r="G1093" t="str">
            <v>PPO Non-Union</v>
          </cell>
          <cell r="H1093" t="str">
            <v>N</v>
          </cell>
          <cell r="I1093">
            <v>2</v>
          </cell>
          <cell r="J1093">
            <v>37622</v>
          </cell>
          <cell r="K1093">
            <v>111</v>
          </cell>
          <cell r="L1093" t="str">
            <v>Ee/Sp</v>
          </cell>
          <cell r="M1093">
            <v>23966</v>
          </cell>
        </row>
        <row r="1094">
          <cell r="A1094">
            <v>0</v>
          </cell>
          <cell r="B1094" t="str">
            <v>AW PPO Active</v>
          </cell>
          <cell r="C1094" t="str">
            <v>000000632</v>
          </cell>
          <cell r="D1094" t="str">
            <v>WEBB CHARLES H</v>
          </cell>
          <cell r="E1094" t="str">
            <v>355348994</v>
          </cell>
          <cell r="F1094">
            <v>1</v>
          </cell>
          <cell r="G1094" t="str">
            <v>PPO Union</v>
          </cell>
          <cell r="H1094" t="str">
            <v>U</v>
          </cell>
          <cell r="I1094">
            <v>4</v>
          </cell>
          <cell r="J1094">
            <v>37622</v>
          </cell>
          <cell r="K1094">
            <v>127</v>
          </cell>
          <cell r="L1094" t="str">
            <v>Family</v>
          </cell>
          <cell r="M1094">
            <v>15725</v>
          </cell>
        </row>
        <row r="1095">
          <cell r="A1095">
            <v>0</v>
          </cell>
          <cell r="B1095" t="str">
            <v>AW PPO Active</v>
          </cell>
          <cell r="C1095" t="str">
            <v>000000632</v>
          </cell>
          <cell r="D1095" t="str">
            <v>WEBER MARK O</v>
          </cell>
          <cell r="E1095" t="str">
            <v>338585180</v>
          </cell>
          <cell r="F1095">
            <v>2</v>
          </cell>
          <cell r="G1095" t="str">
            <v>PPO Non-Union</v>
          </cell>
          <cell r="H1095" t="str">
            <v>N</v>
          </cell>
          <cell r="I1095">
            <v>4</v>
          </cell>
          <cell r="J1095">
            <v>37622</v>
          </cell>
          <cell r="K1095">
            <v>127</v>
          </cell>
          <cell r="L1095" t="str">
            <v>Family</v>
          </cell>
          <cell r="M1095">
            <v>26287</v>
          </cell>
        </row>
        <row r="1096">
          <cell r="A1096">
            <v>0</v>
          </cell>
          <cell r="B1096" t="str">
            <v>AW PPO Active</v>
          </cell>
          <cell r="C1096" t="str">
            <v>000000632</v>
          </cell>
          <cell r="D1096" t="str">
            <v>WEBER ROBERT D</v>
          </cell>
          <cell r="E1096" t="str">
            <v>352508173</v>
          </cell>
          <cell r="F1096">
            <v>1</v>
          </cell>
          <cell r="G1096" t="str">
            <v>PPO Union</v>
          </cell>
          <cell r="H1096" t="str">
            <v>U</v>
          </cell>
          <cell r="I1096">
            <v>2</v>
          </cell>
          <cell r="J1096">
            <v>37622</v>
          </cell>
          <cell r="K1096">
            <v>119</v>
          </cell>
          <cell r="L1096" t="str">
            <v>Ee/Ch</v>
          </cell>
          <cell r="M1096">
            <v>20124</v>
          </cell>
        </row>
        <row r="1097">
          <cell r="A1097">
            <v>0</v>
          </cell>
          <cell r="B1097" t="str">
            <v>AW PPO Active</v>
          </cell>
          <cell r="C1097" t="str">
            <v>000000632</v>
          </cell>
          <cell r="D1097" t="str">
            <v>WEGRICH TIMOTHY O</v>
          </cell>
          <cell r="E1097" t="str">
            <v>327604269</v>
          </cell>
          <cell r="F1097">
            <v>1</v>
          </cell>
          <cell r="G1097" t="str">
            <v>PPO Union</v>
          </cell>
          <cell r="H1097" t="str">
            <v>U</v>
          </cell>
          <cell r="I1097">
            <v>4</v>
          </cell>
          <cell r="J1097">
            <v>37987</v>
          </cell>
          <cell r="K1097">
            <v>127</v>
          </cell>
          <cell r="L1097" t="str">
            <v>Family</v>
          </cell>
          <cell r="M1097">
            <v>25169</v>
          </cell>
        </row>
        <row r="1098">
          <cell r="A1098">
            <v>0</v>
          </cell>
          <cell r="B1098" t="str">
            <v>AW PPO Active</v>
          </cell>
          <cell r="C1098" t="str">
            <v>000000632</v>
          </cell>
          <cell r="D1098" t="str">
            <v>WELLEN CRAIG S</v>
          </cell>
          <cell r="E1098" t="str">
            <v>500684449</v>
          </cell>
          <cell r="F1098">
            <v>1</v>
          </cell>
          <cell r="G1098" t="str">
            <v>PPO Union</v>
          </cell>
          <cell r="H1098" t="str">
            <v>U</v>
          </cell>
          <cell r="I1098">
            <v>3</v>
          </cell>
          <cell r="J1098">
            <v>37987</v>
          </cell>
          <cell r="K1098">
            <v>119</v>
          </cell>
          <cell r="L1098" t="str">
            <v>Ee/Ch</v>
          </cell>
          <cell r="M1098">
            <v>22056</v>
          </cell>
        </row>
        <row r="1099">
          <cell r="A1099">
            <v>0</v>
          </cell>
          <cell r="B1099" t="str">
            <v>AW PPO Active</v>
          </cell>
          <cell r="C1099" t="str">
            <v>000000632</v>
          </cell>
          <cell r="D1099" t="str">
            <v>WEST RANDY L</v>
          </cell>
          <cell r="E1099" t="str">
            <v>327483976</v>
          </cell>
          <cell r="F1099">
            <v>2</v>
          </cell>
          <cell r="G1099" t="str">
            <v>PPO Non-Union</v>
          </cell>
          <cell r="H1099" t="str">
            <v>N</v>
          </cell>
          <cell r="I1099">
            <v>2</v>
          </cell>
          <cell r="J1099">
            <v>37854</v>
          </cell>
          <cell r="K1099">
            <v>111</v>
          </cell>
          <cell r="L1099" t="str">
            <v>Ee/Sp</v>
          </cell>
          <cell r="M1099">
            <v>19523</v>
          </cell>
        </row>
        <row r="1100">
          <cell r="A1100">
            <v>0</v>
          </cell>
          <cell r="B1100" t="str">
            <v>AW PPO Active</v>
          </cell>
          <cell r="C1100" t="str">
            <v>000000632</v>
          </cell>
          <cell r="D1100" t="str">
            <v>WHITAKER MICHAEL J</v>
          </cell>
          <cell r="E1100" t="str">
            <v>340500514</v>
          </cell>
          <cell r="F1100">
            <v>1</v>
          </cell>
          <cell r="G1100" t="str">
            <v>PPO Union</v>
          </cell>
          <cell r="H1100" t="str">
            <v>U</v>
          </cell>
          <cell r="I1100">
            <v>1</v>
          </cell>
          <cell r="J1100">
            <v>38226</v>
          </cell>
          <cell r="K1100">
            <v>101</v>
          </cell>
          <cell r="L1100" t="str">
            <v>Single</v>
          </cell>
          <cell r="M1100">
            <v>20518</v>
          </cell>
        </row>
        <row r="1101">
          <cell r="A1101">
            <v>0</v>
          </cell>
          <cell r="B1101" t="str">
            <v>AW PPO Active</v>
          </cell>
          <cell r="C1101" t="str">
            <v>000000632</v>
          </cell>
          <cell r="D1101" t="str">
            <v>WHITE JR THOMAS J</v>
          </cell>
          <cell r="E1101" t="str">
            <v>320645487</v>
          </cell>
          <cell r="F1101">
            <v>1</v>
          </cell>
          <cell r="G1101" t="str">
            <v>PPO Union</v>
          </cell>
          <cell r="H1101" t="str">
            <v>U</v>
          </cell>
          <cell r="I1101">
            <v>5</v>
          </cell>
          <cell r="J1101">
            <v>37622</v>
          </cell>
          <cell r="K1101">
            <v>127</v>
          </cell>
          <cell r="L1101" t="str">
            <v>Family</v>
          </cell>
          <cell r="M1101">
            <v>24655</v>
          </cell>
        </row>
        <row r="1102">
          <cell r="A1102">
            <v>0</v>
          </cell>
          <cell r="B1102" t="str">
            <v>AW PPO Active</v>
          </cell>
          <cell r="C1102" t="str">
            <v>000000632</v>
          </cell>
          <cell r="D1102" t="str">
            <v>WHITE LLONA L</v>
          </cell>
          <cell r="E1102" t="str">
            <v>356445750</v>
          </cell>
          <cell r="F1102">
            <v>1</v>
          </cell>
          <cell r="G1102" t="str">
            <v>PPO Union</v>
          </cell>
          <cell r="H1102" t="str">
            <v>U</v>
          </cell>
          <cell r="I1102">
            <v>1</v>
          </cell>
          <cell r="J1102">
            <v>37622</v>
          </cell>
          <cell r="K1102">
            <v>102</v>
          </cell>
          <cell r="L1102" t="str">
            <v>Single</v>
          </cell>
          <cell r="M1102">
            <v>19171</v>
          </cell>
        </row>
        <row r="1103">
          <cell r="A1103">
            <v>0</v>
          </cell>
          <cell r="B1103" t="str">
            <v>AW PPO Active</v>
          </cell>
          <cell r="C1103" t="str">
            <v>000000632</v>
          </cell>
          <cell r="D1103" t="str">
            <v>WHITE PHILLIP A</v>
          </cell>
          <cell r="E1103" t="str">
            <v>350367011</v>
          </cell>
          <cell r="F1103">
            <v>1</v>
          </cell>
          <cell r="G1103" t="str">
            <v>PPO Union</v>
          </cell>
          <cell r="H1103" t="str">
            <v>U</v>
          </cell>
          <cell r="I1103">
            <v>2</v>
          </cell>
          <cell r="J1103">
            <v>37622</v>
          </cell>
          <cell r="K1103">
            <v>111</v>
          </cell>
          <cell r="L1103" t="str">
            <v>Ee/Sp</v>
          </cell>
          <cell r="M1103">
            <v>15733</v>
          </cell>
        </row>
        <row r="1104">
          <cell r="A1104">
            <v>0</v>
          </cell>
          <cell r="B1104" t="str">
            <v>AW PPO Active</v>
          </cell>
          <cell r="C1104" t="str">
            <v>000000632</v>
          </cell>
          <cell r="D1104" t="str">
            <v>WHITE ROBERT M</v>
          </cell>
          <cell r="E1104" t="str">
            <v>329489066</v>
          </cell>
          <cell r="F1104">
            <v>24</v>
          </cell>
          <cell r="G1104" t="str">
            <v>NEI-Illinois -PPO/Vision Union</v>
          </cell>
          <cell r="H1104" t="str">
            <v>U</v>
          </cell>
          <cell r="I1104">
            <v>2</v>
          </cell>
          <cell r="J1104">
            <v>37622</v>
          </cell>
          <cell r="K1104">
            <v>111</v>
          </cell>
          <cell r="L1104" t="str">
            <v>Ee/Sp</v>
          </cell>
          <cell r="M1104">
            <v>19218</v>
          </cell>
        </row>
        <row r="1105">
          <cell r="A1105">
            <v>0</v>
          </cell>
          <cell r="B1105" t="str">
            <v>AW PPO Active</v>
          </cell>
          <cell r="C1105" t="str">
            <v>000000632</v>
          </cell>
          <cell r="D1105" t="str">
            <v>WHITE STEVE M</v>
          </cell>
          <cell r="E1105" t="str">
            <v>314605302</v>
          </cell>
          <cell r="F1105">
            <v>1</v>
          </cell>
          <cell r="G1105" t="str">
            <v>PPO Union</v>
          </cell>
          <cell r="H1105" t="str">
            <v>U</v>
          </cell>
          <cell r="I1105">
            <v>3</v>
          </cell>
          <cell r="J1105">
            <v>37987</v>
          </cell>
          <cell r="K1105">
            <v>127</v>
          </cell>
          <cell r="L1105" t="str">
            <v>Family</v>
          </cell>
          <cell r="M1105">
            <v>19095</v>
          </cell>
        </row>
        <row r="1106">
          <cell r="A1106">
            <v>0</v>
          </cell>
          <cell r="B1106" t="str">
            <v>AW PPO Active</v>
          </cell>
          <cell r="C1106" t="str">
            <v>000000632</v>
          </cell>
          <cell r="D1106" t="str">
            <v>WHITEHOUSE KEVIN W</v>
          </cell>
          <cell r="E1106" t="str">
            <v>345542417</v>
          </cell>
          <cell r="F1106">
            <v>2</v>
          </cell>
          <cell r="G1106" t="str">
            <v>PPO Non-Union</v>
          </cell>
          <cell r="H1106" t="str">
            <v>N</v>
          </cell>
          <cell r="I1106">
            <v>4</v>
          </cell>
          <cell r="J1106">
            <v>37622</v>
          </cell>
          <cell r="K1106">
            <v>127</v>
          </cell>
          <cell r="L1106" t="str">
            <v>Family</v>
          </cell>
          <cell r="M1106">
            <v>21481</v>
          </cell>
        </row>
        <row r="1107">
          <cell r="A1107">
            <v>0</v>
          </cell>
          <cell r="B1107" t="str">
            <v>AW PPO Active</v>
          </cell>
          <cell r="C1107" t="str">
            <v>000000632</v>
          </cell>
          <cell r="D1107" t="str">
            <v>WIBBEN MICHAEL L</v>
          </cell>
          <cell r="E1107" t="str">
            <v>325686405</v>
          </cell>
          <cell r="F1107">
            <v>1</v>
          </cell>
          <cell r="G1107" t="str">
            <v>PPO Union</v>
          </cell>
          <cell r="H1107" t="str">
            <v>U</v>
          </cell>
          <cell r="I1107">
            <v>1</v>
          </cell>
          <cell r="J1107">
            <v>37803</v>
          </cell>
          <cell r="K1107">
            <v>101</v>
          </cell>
          <cell r="L1107" t="str">
            <v>Single</v>
          </cell>
          <cell r="M1107">
            <v>27411</v>
          </cell>
        </row>
        <row r="1108">
          <cell r="A1108">
            <v>0</v>
          </cell>
          <cell r="B1108" t="str">
            <v>AW PPO Active</v>
          </cell>
          <cell r="C1108" t="str">
            <v>000000632</v>
          </cell>
          <cell r="D1108" t="str">
            <v>WILKIE JOHN R</v>
          </cell>
          <cell r="E1108" t="str">
            <v>357403213</v>
          </cell>
          <cell r="F1108">
            <v>1</v>
          </cell>
          <cell r="G1108" t="str">
            <v>PPO Union</v>
          </cell>
          <cell r="H1108" t="str">
            <v>U</v>
          </cell>
          <cell r="I1108">
            <v>2</v>
          </cell>
          <cell r="J1108">
            <v>37622</v>
          </cell>
          <cell r="K1108">
            <v>111</v>
          </cell>
          <cell r="L1108" t="str">
            <v>Ee/Sp</v>
          </cell>
          <cell r="M1108">
            <v>17369</v>
          </cell>
        </row>
        <row r="1109">
          <cell r="A1109">
            <v>0</v>
          </cell>
          <cell r="B1109" t="str">
            <v>AW PPO Active</v>
          </cell>
          <cell r="C1109" t="str">
            <v>000000632</v>
          </cell>
          <cell r="D1109" t="str">
            <v>WILLIAMS GLENN C</v>
          </cell>
          <cell r="E1109" t="str">
            <v>347484274</v>
          </cell>
          <cell r="F1109">
            <v>1</v>
          </cell>
          <cell r="G1109" t="str">
            <v>PPO Union</v>
          </cell>
          <cell r="H1109" t="str">
            <v>U</v>
          </cell>
          <cell r="I1109">
            <v>4</v>
          </cell>
          <cell r="J1109">
            <v>38108</v>
          </cell>
          <cell r="K1109">
            <v>127</v>
          </cell>
          <cell r="L1109" t="str">
            <v>Family</v>
          </cell>
          <cell r="M1109">
            <v>20319</v>
          </cell>
        </row>
        <row r="1110">
          <cell r="A1110">
            <v>0</v>
          </cell>
          <cell r="B1110" t="str">
            <v>AW PPO Active</v>
          </cell>
          <cell r="C1110" t="str">
            <v>000000632</v>
          </cell>
          <cell r="D1110" t="str">
            <v>WILLIAMS STANLEY K</v>
          </cell>
          <cell r="E1110" t="str">
            <v>329462229</v>
          </cell>
          <cell r="F1110">
            <v>1</v>
          </cell>
          <cell r="G1110" t="str">
            <v>PPO Union</v>
          </cell>
          <cell r="H1110" t="str">
            <v>U</v>
          </cell>
          <cell r="I1110">
            <v>2</v>
          </cell>
          <cell r="J1110">
            <v>38108</v>
          </cell>
          <cell r="K1110">
            <v>119</v>
          </cell>
          <cell r="L1110" t="str">
            <v>Ee/Ch</v>
          </cell>
          <cell r="M1110">
            <v>20227</v>
          </cell>
        </row>
        <row r="1111">
          <cell r="A1111">
            <v>0</v>
          </cell>
          <cell r="B1111" t="str">
            <v>AW PPO Active</v>
          </cell>
          <cell r="C1111" t="str">
            <v>000000632</v>
          </cell>
          <cell r="D1111" t="str">
            <v>WILLIAMSON PAUL N</v>
          </cell>
          <cell r="E1111" t="str">
            <v>341485135</v>
          </cell>
          <cell r="F1111">
            <v>1</v>
          </cell>
          <cell r="G1111" t="str">
            <v>PPO Union</v>
          </cell>
          <cell r="H1111" t="str">
            <v>U</v>
          </cell>
          <cell r="I1111">
            <v>1</v>
          </cell>
          <cell r="J1111">
            <v>37885</v>
          </cell>
          <cell r="K1111">
            <v>101</v>
          </cell>
          <cell r="L1111" t="str">
            <v>Single</v>
          </cell>
          <cell r="M1111">
            <v>24862</v>
          </cell>
        </row>
        <row r="1112">
          <cell r="A1112">
            <v>0</v>
          </cell>
          <cell r="B1112" t="str">
            <v>AW PPO Active</v>
          </cell>
          <cell r="C1112" t="str">
            <v>000000632</v>
          </cell>
          <cell r="D1112" t="str">
            <v>WILSON RHONDA L</v>
          </cell>
          <cell r="E1112" t="str">
            <v>337687164</v>
          </cell>
          <cell r="F1112">
            <v>2</v>
          </cell>
          <cell r="G1112" t="str">
            <v>PPO Non-Union</v>
          </cell>
          <cell r="H1112" t="str">
            <v>N</v>
          </cell>
          <cell r="I1112">
            <v>5</v>
          </cell>
          <cell r="J1112">
            <v>37622</v>
          </cell>
          <cell r="K1112">
            <v>127</v>
          </cell>
          <cell r="L1112" t="str">
            <v>Family</v>
          </cell>
          <cell r="M1112">
            <v>24492</v>
          </cell>
        </row>
        <row r="1113">
          <cell r="A1113">
            <v>0</v>
          </cell>
          <cell r="B1113" t="str">
            <v>AW PPO Active</v>
          </cell>
          <cell r="C1113" t="str">
            <v>000000632</v>
          </cell>
          <cell r="D1113" t="str">
            <v>WINSTON KERRY L</v>
          </cell>
          <cell r="E1113" t="str">
            <v>270684991</v>
          </cell>
          <cell r="F1113">
            <v>1</v>
          </cell>
          <cell r="G1113" t="str">
            <v>PPO Union</v>
          </cell>
          <cell r="H1113" t="str">
            <v>U</v>
          </cell>
          <cell r="I1113">
            <v>4</v>
          </cell>
          <cell r="J1113">
            <v>38353</v>
          </cell>
          <cell r="K1113">
            <v>127</v>
          </cell>
          <cell r="L1113" t="str">
            <v>Family</v>
          </cell>
          <cell r="M1113">
            <v>22408</v>
          </cell>
        </row>
        <row r="1114">
          <cell r="A1114">
            <v>0</v>
          </cell>
          <cell r="B1114" t="str">
            <v>AW PPO Active</v>
          </cell>
          <cell r="C1114" t="str">
            <v>000000632</v>
          </cell>
          <cell r="D1114" t="str">
            <v>WOOD ARTHUR P</v>
          </cell>
          <cell r="E1114" t="str">
            <v>344347081</v>
          </cell>
          <cell r="F1114">
            <v>1</v>
          </cell>
          <cell r="G1114" t="str">
            <v>PPO Union</v>
          </cell>
          <cell r="H1114" t="str">
            <v>U</v>
          </cell>
          <cell r="I1114">
            <v>1</v>
          </cell>
          <cell r="J1114">
            <v>37987</v>
          </cell>
          <cell r="K1114">
            <v>101</v>
          </cell>
          <cell r="L1114" t="str">
            <v>Single</v>
          </cell>
          <cell r="M1114">
            <v>15475</v>
          </cell>
        </row>
        <row r="1115">
          <cell r="A1115">
            <v>0</v>
          </cell>
          <cell r="B1115" t="str">
            <v>AW PPO Active</v>
          </cell>
          <cell r="C1115" t="str">
            <v>000000632</v>
          </cell>
          <cell r="D1115" t="str">
            <v>WOODSON MATTHEW J</v>
          </cell>
          <cell r="E1115" t="str">
            <v>336701130</v>
          </cell>
          <cell r="F1115">
            <v>1</v>
          </cell>
          <cell r="G1115" t="str">
            <v>PPO Union</v>
          </cell>
          <cell r="H1115" t="str">
            <v>U</v>
          </cell>
          <cell r="I1115">
            <v>1</v>
          </cell>
          <cell r="J1115">
            <v>37871</v>
          </cell>
          <cell r="K1115">
            <v>101</v>
          </cell>
          <cell r="L1115" t="str">
            <v>Single</v>
          </cell>
          <cell r="M1115">
            <v>29645</v>
          </cell>
        </row>
        <row r="1116">
          <cell r="A1116">
            <v>0</v>
          </cell>
          <cell r="B1116" t="str">
            <v>AW PPO Active</v>
          </cell>
          <cell r="C1116" t="str">
            <v>000000632</v>
          </cell>
          <cell r="D1116" t="str">
            <v>WOOGE RICHARD P</v>
          </cell>
          <cell r="E1116" t="str">
            <v>521543404</v>
          </cell>
          <cell r="F1116">
            <v>1</v>
          </cell>
          <cell r="G1116" t="str">
            <v>PPO Union</v>
          </cell>
          <cell r="H1116" t="str">
            <v>U</v>
          </cell>
          <cell r="I1116">
            <v>1</v>
          </cell>
          <cell r="J1116">
            <v>37622</v>
          </cell>
          <cell r="K1116">
            <v>101</v>
          </cell>
          <cell r="L1116" t="str">
            <v>Single</v>
          </cell>
          <cell r="M1116">
            <v>15845</v>
          </cell>
        </row>
        <row r="1117">
          <cell r="A1117">
            <v>0</v>
          </cell>
          <cell r="B1117" t="str">
            <v>AW PPO Active</v>
          </cell>
          <cell r="C1117" t="str">
            <v>000000632</v>
          </cell>
          <cell r="D1117" t="str">
            <v>WRIGHT DONNA M</v>
          </cell>
          <cell r="E1117" t="str">
            <v>351340649</v>
          </cell>
          <cell r="F1117">
            <v>2</v>
          </cell>
          <cell r="G1117" t="str">
            <v>PPO Non-Union</v>
          </cell>
          <cell r="H1117" t="str">
            <v>N</v>
          </cell>
          <cell r="I1117">
            <v>2</v>
          </cell>
          <cell r="J1117">
            <v>37622</v>
          </cell>
          <cell r="K1117">
            <v>111</v>
          </cell>
          <cell r="L1117" t="str">
            <v>Ee/Sp</v>
          </cell>
          <cell r="M1117">
            <v>15044</v>
          </cell>
        </row>
        <row r="1118">
          <cell r="A1118">
            <v>0</v>
          </cell>
          <cell r="B1118" t="str">
            <v>AW PPO Active</v>
          </cell>
          <cell r="C1118" t="str">
            <v>000000632</v>
          </cell>
          <cell r="D1118" t="str">
            <v>WUDTKE SHERRY L</v>
          </cell>
          <cell r="E1118" t="str">
            <v>341485675</v>
          </cell>
          <cell r="F1118">
            <v>1</v>
          </cell>
          <cell r="G1118" t="str">
            <v>PPO Union</v>
          </cell>
          <cell r="H1118" t="str">
            <v>U</v>
          </cell>
          <cell r="I1118">
            <v>2</v>
          </cell>
          <cell r="J1118">
            <v>37622</v>
          </cell>
          <cell r="K1118">
            <v>111</v>
          </cell>
          <cell r="L1118" t="str">
            <v>Ee/Sp</v>
          </cell>
          <cell r="M1118">
            <v>19323</v>
          </cell>
        </row>
        <row r="1119">
          <cell r="A1119">
            <v>0</v>
          </cell>
          <cell r="B1119" t="str">
            <v>AW PPO Active</v>
          </cell>
          <cell r="C1119" t="str">
            <v>000000632</v>
          </cell>
          <cell r="D1119" t="str">
            <v>WUNDER KEVIN W</v>
          </cell>
          <cell r="E1119" t="str">
            <v>325507427</v>
          </cell>
          <cell r="F1119">
            <v>1</v>
          </cell>
          <cell r="G1119" t="str">
            <v>PPO Union</v>
          </cell>
          <cell r="H1119" t="str">
            <v>U</v>
          </cell>
          <cell r="I1119">
            <v>3</v>
          </cell>
          <cell r="J1119">
            <v>37622</v>
          </cell>
          <cell r="K1119">
            <v>127</v>
          </cell>
          <cell r="L1119" t="str">
            <v>Family</v>
          </cell>
          <cell r="M1119">
            <v>20650</v>
          </cell>
        </row>
        <row r="1120">
          <cell r="A1120">
            <v>0</v>
          </cell>
          <cell r="B1120" t="str">
            <v>AW PPO Active</v>
          </cell>
          <cell r="C1120" t="str">
            <v>000000632</v>
          </cell>
          <cell r="D1120" t="str">
            <v>YARBER MICHAEL J</v>
          </cell>
          <cell r="E1120" t="str">
            <v>361521390</v>
          </cell>
          <cell r="F1120">
            <v>1</v>
          </cell>
          <cell r="G1120" t="str">
            <v>PPO Union</v>
          </cell>
          <cell r="H1120" t="str">
            <v>U</v>
          </cell>
          <cell r="I1120">
            <v>3</v>
          </cell>
          <cell r="J1120">
            <v>38139</v>
          </cell>
          <cell r="K1120">
            <v>127</v>
          </cell>
          <cell r="L1120" t="str">
            <v>Family</v>
          </cell>
          <cell r="M1120">
            <v>20562</v>
          </cell>
        </row>
        <row r="1121">
          <cell r="A1121">
            <v>0</v>
          </cell>
          <cell r="B1121" t="str">
            <v>AW PPO Active</v>
          </cell>
          <cell r="C1121" t="str">
            <v>000000632</v>
          </cell>
          <cell r="D1121" t="str">
            <v>YORK CHARLES M</v>
          </cell>
          <cell r="E1121" t="str">
            <v>332466883</v>
          </cell>
          <cell r="F1121">
            <v>1</v>
          </cell>
          <cell r="G1121" t="str">
            <v>PPO Union</v>
          </cell>
          <cell r="H1121" t="str">
            <v>U</v>
          </cell>
          <cell r="I1121">
            <v>3</v>
          </cell>
          <cell r="J1121">
            <v>37622</v>
          </cell>
          <cell r="K1121">
            <v>127</v>
          </cell>
          <cell r="L1121" t="str">
            <v>Family</v>
          </cell>
          <cell r="M1121">
            <v>18686</v>
          </cell>
        </row>
        <row r="1122">
          <cell r="A1122">
            <v>0</v>
          </cell>
          <cell r="B1122" t="str">
            <v>AW PPO Active</v>
          </cell>
          <cell r="C1122" t="str">
            <v>000000632</v>
          </cell>
          <cell r="D1122" t="str">
            <v>YOUNG BROCK L</v>
          </cell>
          <cell r="E1122" t="str">
            <v>324641283</v>
          </cell>
          <cell r="F1122">
            <v>1</v>
          </cell>
          <cell r="G1122" t="str">
            <v>PPO Union</v>
          </cell>
          <cell r="H1122" t="str">
            <v>U</v>
          </cell>
          <cell r="I1122">
            <v>2</v>
          </cell>
          <cell r="J1122">
            <v>37622</v>
          </cell>
          <cell r="K1122">
            <v>119</v>
          </cell>
          <cell r="L1122" t="str">
            <v>Ee/Ch</v>
          </cell>
          <cell r="M1122">
            <v>27375</v>
          </cell>
        </row>
        <row r="1123">
          <cell r="A1123">
            <v>0</v>
          </cell>
          <cell r="B1123" t="str">
            <v>AW PPO Active</v>
          </cell>
          <cell r="C1123" t="str">
            <v>000000632</v>
          </cell>
          <cell r="D1123" t="str">
            <v>YOUNG MICHELLE R</v>
          </cell>
          <cell r="E1123" t="str">
            <v>331726260</v>
          </cell>
          <cell r="F1123">
            <v>1</v>
          </cell>
          <cell r="G1123" t="str">
            <v>PPO Union</v>
          </cell>
          <cell r="H1123" t="str">
            <v>U</v>
          </cell>
          <cell r="I1123">
            <v>3</v>
          </cell>
          <cell r="J1123">
            <v>37702</v>
          </cell>
          <cell r="K1123">
            <v>119</v>
          </cell>
          <cell r="L1123" t="str">
            <v>Ee/Ch</v>
          </cell>
          <cell r="M1123">
            <v>24543</v>
          </cell>
        </row>
        <row r="1124">
          <cell r="A1124">
            <v>0</v>
          </cell>
          <cell r="B1124" t="str">
            <v>AW PPO Active</v>
          </cell>
          <cell r="C1124" t="str">
            <v>000000632</v>
          </cell>
          <cell r="D1124" t="str">
            <v>YUHAS KENNETH E</v>
          </cell>
          <cell r="E1124" t="str">
            <v>353409402</v>
          </cell>
          <cell r="F1124">
            <v>2</v>
          </cell>
          <cell r="G1124" t="str">
            <v>PPO Non-Union</v>
          </cell>
          <cell r="H1124" t="str">
            <v>N</v>
          </cell>
          <cell r="I1124">
            <v>2</v>
          </cell>
          <cell r="J1124">
            <v>37622</v>
          </cell>
          <cell r="K1124">
            <v>111</v>
          </cell>
          <cell r="L1124" t="str">
            <v>Ee/Sp</v>
          </cell>
          <cell r="M1124">
            <v>18029</v>
          </cell>
        </row>
        <row r="1125">
          <cell r="A1125">
            <v>0</v>
          </cell>
          <cell r="B1125" t="str">
            <v>AW PPO Active</v>
          </cell>
          <cell r="C1125" t="str">
            <v>000000632</v>
          </cell>
          <cell r="D1125" t="str">
            <v>ZABORAC DEBRA S</v>
          </cell>
          <cell r="E1125" t="str">
            <v>360484449</v>
          </cell>
          <cell r="F1125">
            <v>1</v>
          </cell>
          <cell r="G1125" t="str">
            <v>PPO Union</v>
          </cell>
          <cell r="H1125" t="str">
            <v>U</v>
          </cell>
          <cell r="I1125">
            <v>5</v>
          </cell>
          <cell r="J1125">
            <v>37622</v>
          </cell>
          <cell r="K1125">
            <v>127</v>
          </cell>
          <cell r="L1125" t="str">
            <v>Family</v>
          </cell>
          <cell r="M1125">
            <v>19871</v>
          </cell>
        </row>
        <row r="1126">
          <cell r="A1126">
            <v>0</v>
          </cell>
          <cell r="B1126" t="str">
            <v>AW PPO Active</v>
          </cell>
          <cell r="C1126" t="str">
            <v>000000632</v>
          </cell>
          <cell r="D1126" t="str">
            <v>ZABOROWSKI KENNETH J</v>
          </cell>
          <cell r="E1126" t="str">
            <v>338542600</v>
          </cell>
          <cell r="F1126">
            <v>1</v>
          </cell>
          <cell r="G1126" t="str">
            <v>PPO Union</v>
          </cell>
          <cell r="H1126" t="str">
            <v>U</v>
          </cell>
          <cell r="I1126">
            <v>9</v>
          </cell>
          <cell r="J1126">
            <v>37927</v>
          </cell>
          <cell r="K1126">
            <v>127</v>
          </cell>
          <cell r="L1126" t="str">
            <v>Family</v>
          </cell>
          <cell r="M1126">
            <v>20727</v>
          </cell>
        </row>
        <row r="1127">
          <cell r="A1127">
            <v>0</v>
          </cell>
          <cell r="B1127" t="str">
            <v>AW PPO Active</v>
          </cell>
          <cell r="C1127" t="str">
            <v>000000632</v>
          </cell>
          <cell r="D1127" t="str">
            <v>ZOTZ DENNIS J</v>
          </cell>
          <cell r="E1127" t="str">
            <v>341524987</v>
          </cell>
          <cell r="F1127">
            <v>1</v>
          </cell>
          <cell r="G1127" t="str">
            <v>PPO Union</v>
          </cell>
          <cell r="H1127" t="str">
            <v>U</v>
          </cell>
          <cell r="I1127">
            <v>5</v>
          </cell>
          <cell r="J1127">
            <v>38022</v>
          </cell>
          <cell r="K1127">
            <v>127</v>
          </cell>
          <cell r="L1127" t="str">
            <v>Family</v>
          </cell>
          <cell r="M1127">
            <v>20659</v>
          </cell>
        </row>
        <row r="1128">
          <cell r="A1128">
            <v>0</v>
          </cell>
          <cell r="B1128" t="str">
            <v>AW PPO Active</v>
          </cell>
          <cell r="C1128" t="str">
            <v>000000675</v>
          </cell>
          <cell r="D1128" t="str">
            <v>CHAMPION MICHAEL R</v>
          </cell>
          <cell r="E1128" t="str">
            <v>419066138</v>
          </cell>
          <cell r="F1128">
            <v>2</v>
          </cell>
          <cell r="G1128" t="str">
            <v>PPO Non-Union</v>
          </cell>
          <cell r="H1128" t="str">
            <v>N</v>
          </cell>
          <cell r="I1128">
            <v>3</v>
          </cell>
          <cell r="J1128">
            <v>38353</v>
          </cell>
          <cell r="K1128">
            <v>127</v>
          </cell>
          <cell r="L1128" t="str">
            <v>Family</v>
          </cell>
          <cell r="M1128">
            <v>23519</v>
          </cell>
        </row>
        <row r="1129">
          <cell r="A1129">
            <v>0</v>
          </cell>
          <cell r="B1129" t="str">
            <v>AW PPO Active</v>
          </cell>
          <cell r="C1129" t="str">
            <v>000000675</v>
          </cell>
          <cell r="D1129" t="str">
            <v>CHAMPION RALPH W</v>
          </cell>
          <cell r="E1129" t="str">
            <v>424502721</v>
          </cell>
          <cell r="F1129">
            <v>2</v>
          </cell>
          <cell r="G1129" t="str">
            <v>PPO Non-Union</v>
          </cell>
          <cell r="H1129" t="str">
            <v>N</v>
          </cell>
          <cell r="I1129">
            <v>2</v>
          </cell>
          <cell r="J1129">
            <v>37987</v>
          </cell>
          <cell r="K1129">
            <v>111</v>
          </cell>
          <cell r="L1129" t="str">
            <v>Ee/Sp</v>
          </cell>
          <cell r="M1129">
            <v>15023</v>
          </cell>
        </row>
        <row r="1130">
          <cell r="A1130">
            <v>0</v>
          </cell>
          <cell r="B1130" t="str">
            <v>AW PPO Active</v>
          </cell>
          <cell r="C1130" t="str">
            <v>000000675</v>
          </cell>
          <cell r="D1130" t="str">
            <v>CULP GEORGE V</v>
          </cell>
          <cell r="E1130" t="str">
            <v>562547076</v>
          </cell>
          <cell r="F1130">
            <v>2</v>
          </cell>
          <cell r="G1130" t="str">
            <v>PPO Non-Union</v>
          </cell>
          <cell r="H1130" t="str">
            <v>N</v>
          </cell>
          <cell r="I1130">
            <v>2</v>
          </cell>
          <cell r="J1130">
            <v>37987</v>
          </cell>
          <cell r="K1130">
            <v>111</v>
          </cell>
          <cell r="L1130" t="str">
            <v>Ee/Sp</v>
          </cell>
          <cell r="M1130">
            <v>14921</v>
          </cell>
        </row>
        <row r="1131">
          <cell r="A1131">
            <v>0</v>
          </cell>
          <cell r="B1131" t="str">
            <v>AW PPO Active</v>
          </cell>
          <cell r="C1131" t="str">
            <v>000000675</v>
          </cell>
          <cell r="D1131" t="str">
            <v>DRAPELA DEBORAH D</v>
          </cell>
          <cell r="E1131" t="str">
            <v>463923339</v>
          </cell>
          <cell r="F1131">
            <v>2</v>
          </cell>
          <cell r="G1131" t="str">
            <v>PPO Non-Union</v>
          </cell>
          <cell r="H1131" t="str">
            <v>N</v>
          </cell>
          <cell r="I1131">
            <v>3</v>
          </cell>
          <cell r="J1131">
            <v>38219</v>
          </cell>
          <cell r="K1131">
            <v>127</v>
          </cell>
          <cell r="L1131" t="str">
            <v>Family</v>
          </cell>
          <cell r="M1131">
            <v>18555</v>
          </cell>
        </row>
        <row r="1132">
          <cell r="A1132">
            <v>0</v>
          </cell>
          <cell r="B1132" t="str">
            <v>AW PPO Active</v>
          </cell>
          <cell r="C1132" t="str">
            <v>000000675</v>
          </cell>
          <cell r="D1132" t="str">
            <v>GUTIERREZ MIGUEL A</v>
          </cell>
          <cell r="E1132" t="str">
            <v>464794942</v>
          </cell>
          <cell r="F1132">
            <v>2</v>
          </cell>
          <cell r="G1132" t="str">
            <v>PPO Non-Union</v>
          </cell>
          <cell r="H1132" t="str">
            <v>N</v>
          </cell>
          <cell r="I1132">
            <v>7</v>
          </cell>
          <cell r="J1132">
            <v>37987</v>
          </cell>
          <cell r="K1132">
            <v>127</v>
          </cell>
          <cell r="L1132" t="str">
            <v>Family</v>
          </cell>
          <cell r="M1132">
            <v>23870</v>
          </cell>
        </row>
        <row r="1133">
          <cell r="A1133">
            <v>0</v>
          </cell>
          <cell r="B1133" t="str">
            <v>AW PPO Active</v>
          </cell>
          <cell r="C1133" t="str">
            <v>000000675</v>
          </cell>
          <cell r="D1133" t="str">
            <v>KENG MARSHAL G</v>
          </cell>
          <cell r="E1133" t="str">
            <v>452475143</v>
          </cell>
          <cell r="F1133">
            <v>2</v>
          </cell>
          <cell r="G1133" t="str">
            <v>PPO Non-Union</v>
          </cell>
          <cell r="H1133" t="str">
            <v>N</v>
          </cell>
          <cell r="I1133">
            <v>3</v>
          </cell>
          <cell r="J1133">
            <v>37987</v>
          </cell>
          <cell r="K1133">
            <v>127</v>
          </cell>
          <cell r="L1133" t="str">
            <v>Family</v>
          </cell>
          <cell r="M1133">
            <v>25317</v>
          </cell>
        </row>
        <row r="1134">
          <cell r="A1134">
            <v>0</v>
          </cell>
          <cell r="B1134" t="str">
            <v>AW PPO Active</v>
          </cell>
          <cell r="C1134" t="str">
            <v>000000675</v>
          </cell>
          <cell r="D1134" t="str">
            <v>LEE KEVIN</v>
          </cell>
          <cell r="E1134" t="str">
            <v>438532200</v>
          </cell>
          <cell r="F1134">
            <v>2</v>
          </cell>
          <cell r="G1134" t="str">
            <v>PPO Non-Union</v>
          </cell>
          <cell r="H1134" t="str">
            <v>N</v>
          </cell>
          <cell r="I1134">
            <v>3</v>
          </cell>
          <cell r="J1134">
            <v>37987</v>
          </cell>
          <cell r="K1134">
            <v>119</v>
          </cell>
          <cell r="L1134" t="str">
            <v>Ee/Ch</v>
          </cell>
          <cell r="M1134">
            <v>26881</v>
          </cell>
        </row>
        <row r="1135">
          <cell r="A1135">
            <v>0</v>
          </cell>
          <cell r="B1135" t="str">
            <v>AW PPO Active</v>
          </cell>
          <cell r="C1135" t="str">
            <v>000000675</v>
          </cell>
          <cell r="D1135" t="str">
            <v>LIVELY RAYMOND</v>
          </cell>
          <cell r="E1135" t="str">
            <v>576901315</v>
          </cell>
          <cell r="F1135">
            <v>2</v>
          </cell>
          <cell r="G1135" t="str">
            <v>PPO Non-Union</v>
          </cell>
          <cell r="H1135" t="str">
            <v>N</v>
          </cell>
          <cell r="I1135">
            <v>1</v>
          </cell>
          <cell r="J1135">
            <v>38139</v>
          </cell>
          <cell r="K1135">
            <v>101</v>
          </cell>
          <cell r="L1135" t="str">
            <v>Single</v>
          </cell>
          <cell r="M1135">
            <v>23443</v>
          </cell>
        </row>
        <row r="1136">
          <cell r="A1136">
            <v>0</v>
          </cell>
          <cell r="B1136" t="str">
            <v>AW PPO Active</v>
          </cell>
          <cell r="C1136" t="str">
            <v>000000675</v>
          </cell>
          <cell r="D1136" t="str">
            <v>MERKA MICHAEL W</v>
          </cell>
          <cell r="E1136" t="str">
            <v>450292044</v>
          </cell>
          <cell r="F1136">
            <v>2</v>
          </cell>
          <cell r="G1136" t="str">
            <v>PPO Non-Union</v>
          </cell>
          <cell r="H1136" t="str">
            <v>N</v>
          </cell>
          <cell r="I1136">
            <v>5</v>
          </cell>
          <cell r="J1136">
            <v>37987</v>
          </cell>
          <cell r="K1136">
            <v>127</v>
          </cell>
          <cell r="L1136" t="str">
            <v>Family</v>
          </cell>
          <cell r="M1136">
            <v>21830</v>
          </cell>
        </row>
        <row r="1137">
          <cell r="A1137">
            <v>0</v>
          </cell>
          <cell r="B1137" t="str">
            <v>AW PPO Active</v>
          </cell>
          <cell r="C1137" t="str">
            <v>000000675</v>
          </cell>
          <cell r="D1137" t="str">
            <v>MILLER TOMMY L</v>
          </cell>
          <cell r="E1137" t="str">
            <v>466788487</v>
          </cell>
          <cell r="F1137">
            <v>2</v>
          </cell>
          <cell r="G1137" t="str">
            <v>PPO Non-Union</v>
          </cell>
          <cell r="H1137" t="str">
            <v>N</v>
          </cell>
          <cell r="I1137">
            <v>2</v>
          </cell>
          <cell r="J1137">
            <v>37987</v>
          </cell>
          <cell r="K1137">
            <v>111</v>
          </cell>
          <cell r="L1137" t="str">
            <v>Ee/Sp</v>
          </cell>
          <cell r="M1137">
            <v>18349</v>
          </cell>
        </row>
        <row r="1138">
          <cell r="A1138">
            <v>0</v>
          </cell>
          <cell r="B1138" t="str">
            <v>AW PPO Active</v>
          </cell>
          <cell r="C1138" t="str">
            <v>000000675</v>
          </cell>
          <cell r="D1138" t="str">
            <v>MORAN KATHRYN</v>
          </cell>
          <cell r="E1138" t="str">
            <v>460904009</v>
          </cell>
          <cell r="F1138">
            <v>2</v>
          </cell>
          <cell r="G1138" t="str">
            <v>PPO Non-Union</v>
          </cell>
          <cell r="H1138" t="str">
            <v>N</v>
          </cell>
          <cell r="I1138">
            <v>1</v>
          </cell>
          <cell r="J1138">
            <v>37987</v>
          </cell>
          <cell r="K1138">
            <v>102</v>
          </cell>
          <cell r="L1138" t="str">
            <v>Single</v>
          </cell>
          <cell r="M1138">
            <v>17787</v>
          </cell>
        </row>
        <row r="1139">
          <cell r="A1139">
            <v>0</v>
          </cell>
          <cell r="B1139" t="str">
            <v>AW PPO Active</v>
          </cell>
          <cell r="C1139" t="str">
            <v>000000675</v>
          </cell>
          <cell r="D1139" t="str">
            <v>OLDAG DEVONNA L</v>
          </cell>
          <cell r="E1139" t="str">
            <v>454318981</v>
          </cell>
          <cell r="F1139">
            <v>2</v>
          </cell>
          <cell r="G1139" t="str">
            <v>PPO Non-Union</v>
          </cell>
          <cell r="H1139" t="str">
            <v>N</v>
          </cell>
          <cell r="I1139">
            <v>3</v>
          </cell>
          <cell r="J1139">
            <v>37987</v>
          </cell>
          <cell r="K1139">
            <v>119</v>
          </cell>
          <cell r="L1139" t="str">
            <v>Ee/Ch</v>
          </cell>
          <cell r="M1139">
            <v>27162</v>
          </cell>
        </row>
        <row r="1140">
          <cell r="A1140">
            <v>0</v>
          </cell>
          <cell r="B1140" t="str">
            <v>AW PPO Active</v>
          </cell>
          <cell r="C1140" t="str">
            <v>000000675</v>
          </cell>
          <cell r="D1140" t="str">
            <v>OLDAG TRACY Y</v>
          </cell>
          <cell r="E1140" t="str">
            <v>467318785</v>
          </cell>
          <cell r="F1140">
            <v>2</v>
          </cell>
          <cell r="G1140" t="str">
            <v>PPO Non-Union</v>
          </cell>
          <cell r="H1140" t="str">
            <v>N</v>
          </cell>
          <cell r="I1140">
            <v>4</v>
          </cell>
          <cell r="J1140">
            <v>37987</v>
          </cell>
          <cell r="K1140">
            <v>127</v>
          </cell>
          <cell r="L1140" t="str">
            <v>Family</v>
          </cell>
          <cell r="M1140">
            <v>27145</v>
          </cell>
        </row>
        <row r="1141">
          <cell r="A1141">
            <v>0</v>
          </cell>
          <cell r="B1141" t="str">
            <v>AW PPO Active</v>
          </cell>
          <cell r="C1141" t="str">
            <v>000000675</v>
          </cell>
          <cell r="D1141" t="str">
            <v>PINEDA JOSE S</v>
          </cell>
          <cell r="E1141" t="str">
            <v>556936975</v>
          </cell>
          <cell r="F1141">
            <v>2</v>
          </cell>
          <cell r="G1141" t="str">
            <v>PPO Non-Union</v>
          </cell>
          <cell r="H1141" t="str">
            <v>N</v>
          </cell>
          <cell r="I1141">
            <v>1</v>
          </cell>
          <cell r="J1141">
            <v>38261</v>
          </cell>
          <cell r="K1141">
            <v>101</v>
          </cell>
          <cell r="L1141" t="str">
            <v>Single</v>
          </cell>
          <cell r="M1141">
            <v>31590</v>
          </cell>
        </row>
        <row r="1142">
          <cell r="A1142">
            <v>0</v>
          </cell>
          <cell r="B1142" t="str">
            <v>AW PPO Active</v>
          </cell>
          <cell r="C1142" t="str">
            <v>000000675</v>
          </cell>
          <cell r="D1142" t="str">
            <v>POWELL SR BYRON W</v>
          </cell>
          <cell r="E1142" t="str">
            <v>456413576</v>
          </cell>
          <cell r="F1142">
            <v>2</v>
          </cell>
          <cell r="G1142" t="str">
            <v>PPO Non-Union</v>
          </cell>
          <cell r="H1142" t="str">
            <v>N</v>
          </cell>
          <cell r="I1142">
            <v>9</v>
          </cell>
          <cell r="J1142">
            <v>37987</v>
          </cell>
          <cell r="K1142">
            <v>127</v>
          </cell>
          <cell r="L1142" t="str">
            <v>Family</v>
          </cell>
          <cell r="M1142">
            <v>23081</v>
          </cell>
        </row>
        <row r="1143">
          <cell r="A1143">
            <v>0</v>
          </cell>
          <cell r="B1143" t="str">
            <v>AW PPO Active</v>
          </cell>
          <cell r="C1143" t="str">
            <v>000000675</v>
          </cell>
          <cell r="D1143" t="str">
            <v>REID CHARLES M</v>
          </cell>
          <cell r="E1143" t="str">
            <v>450860043</v>
          </cell>
          <cell r="F1143">
            <v>2</v>
          </cell>
          <cell r="G1143" t="str">
            <v>PPO Non-Union</v>
          </cell>
          <cell r="H1143" t="str">
            <v>N</v>
          </cell>
          <cell r="I1143">
            <v>1</v>
          </cell>
          <cell r="J1143">
            <v>37987</v>
          </cell>
          <cell r="K1143">
            <v>101</v>
          </cell>
          <cell r="L1143" t="str">
            <v>Single</v>
          </cell>
          <cell r="M1143">
            <v>17189</v>
          </cell>
        </row>
        <row r="1144">
          <cell r="A1144">
            <v>0</v>
          </cell>
          <cell r="B1144" t="str">
            <v>AW PPO Active</v>
          </cell>
          <cell r="C1144" t="str">
            <v>000000675</v>
          </cell>
          <cell r="D1144" t="str">
            <v>STURM MARTIN A</v>
          </cell>
          <cell r="E1144" t="str">
            <v>449515590</v>
          </cell>
          <cell r="F1144">
            <v>2</v>
          </cell>
          <cell r="G1144" t="str">
            <v>PPO Non-Union</v>
          </cell>
          <cell r="H1144" t="str">
            <v>N</v>
          </cell>
          <cell r="I1144">
            <v>5</v>
          </cell>
          <cell r="J1144">
            <v>38117</v>
          </cell>
          <cell r="K1144">
            <v>127</v>
          </cell>
          <cell r="L1144" t="str">
            <v>Family</v>
          </cell>
          <cell r="M1144">
            <v>23622</v>
          </cell>
        </row>
        <row r="1145">
          <cell r="A1145">
            <v>0</v>
          </cell>
          <cell r="B1145" t="str">
            <v>AW PPO Active</v>
          </cell>
          <cell r="C1145" t="str">
            <v>000000683</v>
          </cell>
          <cell r="D1145" t="str">
            <v>AARON THOMAS W</v>
          </cell>
          <cell r="E1145" t="str">
            <v>486644218</v>
          </cell>
          <cell r="F1145">
            <v>2</v>
          </cell>
          <cell r="G1145" t="str">
            <v>PPO Non-Union</v>
          </cell>
          <cell r="H1145" t="str">
            <v>N</v>
          </cell>
          <cell r="I1145">
            <v>2</v>
          </cell>
          <cell r="J1145">
            <v>37760</v>
          </cell>
          <cell r="K1145">
            <v>111</v>
          </cell>
          <cell r="L1145" t="str">
            <v>Ee/Sp</v>
          </cell>
          <cell r="M1145">
            <v>20571</v>
          </cell>
        </row>
        <row r="1146">
          <cell r="A1146">
            <v>0</v>
          </cell>
          <cell r="B1146" t="str">
            <v>AW PPO Active</v>
          </cell>
          <cell r="C1146" t="str">
            <v>000000683</v>
          </cell>
          <cell r="D1146" t="str">
            <v>ABEGG THOMAS J</v>
          </cell>
          <cell r="E1146" t="str">
            <v>489709951</v>
          </cell>
          <cell r="F1146">
            <v>3</v>
          </cell>
          <cell r="G1146" t="str">
            <v>Legacy-St. Louis Co. Water - Union</v>
          </cell>
          <cell r="H1146" t="str">
            <v>U</v>
          </cell>
          <cell r="I1146">
            <v>5</v>
          </cell>
          <cell r="J1146">
            <v>37742</v>
          </cell>
          <cell r="K1146">
            <v>127</v>
          </cell>
          <cell r="L1146" t="str">
            <v>Family</v>
          </cell>
          <cell r="M1146">
            <v>21719</v>
          </cell>
        </row>
        <row r="1147">
          <cell r="A1147">
            <v>0</v>
          </cell>
          <cell r="B1147" t="str">
            <v>AW PPO Active</v>
          </cell>
          <cell r="C1147" t="str">
            <v>000000683</v>
          </cell>
          <cell r="D1147" t="str">
            <v>ADAMS BUFORD D</v>
          </cell>
          <cell r="E1147" t="str">
            <v>492621420</v>
          </cell>
          <cell r="F1147">
            <v>2</v>
          </cell>
          <cell r="G1147" t="str">
            <v>PPO Non-Union</v>
          </cell>
          <cell r="H1147" t="str">
            <v>N</v>
          </cell>
          <cell r="I1147">
            <v>4</v>
          </cell>
          <cell r="J1147">
            <v>38089</v>
          </cell>
          <cell r="K1147">
            <v>127</v>
          </cell>
          <cell r="L1147" t="str">
            <v>Family</v>
          </cell>
          <cell r="M1147">
            <v>19951</v>
          </cell>
        </row>
        <row r="1148">
          <cell r="A1148">
            <v>0</v>
          </cell>
          <cell r="B1148" t="str">
            <v>AW PPO Active</v>
          </cell>
          <cell r="C1148" t="str">
            <v>000000683</v>
          </cell>
          <cell r="D1148" t="str">
            <v>ADAMS PAUL W</v>
          </cell>
          <cell r="E1148" t="str">
            <v>498466604</v>
          </cell>
          <cell r="F1148">
            <v>3</v>
          </cell>
          <cell r="G1148" t="str">
            <v>Legacy-St. Louis Co. Water - Union</v>
          </cell>
          <cell r="H1148" t="str">
            <v>U</v>
          </cell>
          <cell r="I1148">
            <v>2</v>
          </cell>
          <cell r="J1148">
            <v>37742</v>
          </cell>
          <cell r="K1148">
            <v>111</v>
          </cell>
          <cell r="L1148" t="str">
            <v>Ee/Sp</v>
          </cell>
          <cell r="M1148">
            <v>15464</v>
          </cell>
        </row>
        <row r="1149">
          <cell r="A1149">
            <v>0</v>
          </cell>
          <cell r="B1149" t="str">
            <v>AW PPO Active</v>
          </cell>
          <cell r="C1149" t="str">
            <v>000000683</v>
          </cell>
          <cell r="D1149" t="str">
            <v>ADDINGTON BILLY R</v>
          </cell>
          <cell r="E1149" t="str">
            <v>497488760</v>
          </cell>
          <cell r="F1149">
            <v>1</v>
          </cell>
          <cell r="G1149" t="str">
            <v>PPO Union</v>
          </cell>
          <cell r="H1149" t="str">
            <v>U</v>
          </cell>
          <cell r="I1149">
            <v>2</v>
          </cell>
          <cell r="J1149">
            <v>37622</v>
          </cell>
          <cell r="K1149">
            <v>111</v>
          </cell>
          <cell r="L1149" t="str">
            <v>Ee/Sp</v>
          </cell>
          <cell r="M1149">
            <v>16342</v>
          </cell>
        </row>
        <row r="1150">
          <cell r="A1150">
            <v>0</v>
          </cell>
          <cell r="B1150" t="str">
            <v>AW PPO Active</v>
          </cell>
          <cell r="C1150" t="str">
            <v>000000683</v>
          </cell>
          <cell r="D1150" t="str">
            <v>ADELSBERGER JASON T</v>
          </cell>
          <cell r="E1150" t="str">
            <v>491785292</v>
          </cell>
          <cell r="F1150">
            <v>3</v>
          </cell>
          <cell r="G1150" t="str">
            <v>Legacy-St. Louis Co. Water - Union</v>
          </cell>
          <cell r="H1150" t="str">
            <v>U</v>
          </cell>
          <cell r="I1150">
            <v>6</v>
          </cell>
          <cell r="J1150">
            <v>38132</v>
          </cell>
          <cell r="K1150">
            <v>127</v>
          </cell>
          <cell r="L1150" t="str">
            <v>Family</v>
          </cell>
          <cell r="M1150">
            <v>27799</v>
          </cell>
        </row>
        <row r="1151">
          <cell r="A1151">
            <v>0</v>
          </cell>
          <cell r="B1151" t="str">
            <v>AW PPO Active</v>
          </cell>
          <cell r="C1151" t="str">
            <v>000000683</v>
          </cell>
          <cell r="D1151" t="str">
            <v>ALEXANDER DARNEY N</v>
          </cell>
          <cell r="E1151" t="str">
            <v>491845677</v>
          </cell>
          <cell r="F1151">
            <v>2</v>
          </cell>
          <cell r="G1151" t="str">
            <v>PPO Non-Union</v>
          </cell>
          <cell r="H1151" t="str">
            <v>N</v>
          </cell>
          <cell r="I1151">
            <v>1</v>
          </cell>
          <cell r="J1151">
            <v>37622</v>
          </cell>
          <cell r="K1151">
            <v>102</v>
          </cell>
          <cell r="L1151" t="str">
            <v>Single</v>
          </cell>
          <cell r="M1151">
            <v>24310</v>
          </cell>
        </row>
        <row r="1152">
          <cell r="A1152">
            <v>0</v>
          </cell>
          <cell r="B1152" t="str">
            <v>AW PPO Active</v>
          </cell>
          <cell r="C1152" t="str">
            <v>000000683</v>
          </cell>
          <cell r="D1152" t="str">
            <v>ALSUP ROBERT</v>
          </cell>
          <cell r="E1152" t="str">
            <v>492588107</v>
          </cell>
          <cell r="F1152">
            <v>3</v>
          </cell>
          <cell r="G1152" t="str">
            <v>Legacy-St. Louis Co. Water - Union</v>
          </cell>
          <cell r="H1152" t="str">
            <v>U</v>
          </cell>
          <cell r="I1152">
            <v>2</v>
          </cell>
          <cell r="J1152">
            <v>37742</v>
          </cell>
          <cell r="K1152">
            <v>111</v>
          </cell>
          <cell r="L1152" t="str">
            <v>Ee/Sp</v>
          </cell>
          <cell r="M1152">
            <v>18820</v>
          </cell>
        </row>
        <row r="1153">
          <cell r="A1153">
            <v>0</v>
          </cell>
          <cell r="B1153" t="str">
            <v>AW PPO Active</v>
          </cell>
          <cell r="C1153" t="str">
            <v>000000683</v>
          </cell>
          <cell r="D1153" t="str">
            <v>AMEIS RICHARD P</v>
          </cell>
          <cell r="E1153" t="str">
            <v>497721803</v>
          </cell>
          <cell r="F1153">
            <v>3</v>
          </cell>
          <cell r="G1153" t="str">
            <v>Legacy-St. Louis Co. Water - Union</v>
          </cell>
          <cell r="H1153" t="str">
            <v>U</v>
          </cell>
          <cell r="I1153">
            <v>6</v>
          </cell>
          <cell r="J1153">
            <v>37742</v>
          </cell>
          <cell r="K1153">
            <v>127</v>
          </cell>
          <cell r="L1153" t="str">
            <v>Family</v>
          </cell>
          <cell r="M1153">
            <v>23644</v>
          </cell>
        </row>
        <row r="1154">
          <cell r="A1154">
            <v>0</v>
          </cell>
          <cell r="B1154" t="str">
            <v>AW PPO Active</v>
          </cell>
          <cell r="C1154" t="str">
            <v>000000683</v>
          </cell>
          <cell r="D1154" t="str">
            <v>ANDERT TERENCE E</v>
          </cell>
          <cell r="E1154" t="str">
            <v>498523539</v>
          </cell>
          <cell r="F1154">
            <v>2</v>
          </cell>
          <cell r="G1154" t="str">
            <v>PPO Non-Union</v>
          </cell>
          <cell r="H1154" t="str">
            <v>N</v>
          </cell>
          <cell r="I1154">
            <v>2</v>
          </cell>
          <cell r="J1154">
            <v>37622</v>
          </cell>
          <cell r="K1154">
            <v>111</v>
          </cell>
          <cell r="L1154" t="str">
            <v>Ee/Sp</v>
          </cell>
          <cell r="M1154">
            <v>17489</v>
          </cell>
        </row>
        <row r="1155">
          <cell r="A1155">
            <v>0</v>
          </cell>
          <cell r="B1155" t="str">
            <v>AW PPO Active</v>
          </cell>
          <cell r="C1155" t="str">
            <v>000000683</v>
          </cell>
          <cell r="D1155" t="str">
            <v>ANDERT THEODORE P</v>
          </cell>
          <cell r="E1155" t="str">
            <v>490625360</v>
          </cell>
          <cell r="F1155">
            <v>3</v>
          </cell>
          <cell r="G1155" t="str">
            <v>Legacy-St. Louis Co. Water - Union</v>
          </cell>
          <cell r="H1155" t="str">
            <v>U</v>
          </cell>
          <cell r="I1155">
            <v>1</v>
          </cell>
          <cell r="J1155">
            <v>37742</v>
          </cell>
          <cell r="K1155">
            <v>101</v>
          </cell>
          <cell r="L1155" t="str">
            <v>Single</v>
          </cell>
          <cell r="M1155">
            <v>20192</v>
          </cell>
        </row>
        <row r="1156">
          <cell r="A1156">
            <v>0</v>
          </cell>
          <cell r="B1156" t="str">
            <v>AW PPO Active</v>
          </cell>
          <cell r="C1156" t="str">
            <v>000000683</v>
          </cell>
          <cell r="D1156" t="str">
            <v>ARNS PAUL S</v>
          </cell>
          <cell r="E1156" t="str">
            <v>497526876</v>
          </cell>
          <cell r="F1156">
            <v>3</v>
          </cell>
          <cell r="G1156" t="str">
            <v>Legacy-St. Louis Co. Water - Union</v>
          </cell>
          <cell r="H1156" t="str">
            <v>U</v>
          </cell>
          <cell r="I1156">
            <v>2</v>
          </cell>
          <cell r="J1156">
            <v>37742</v>
          </cell>
          <cell r="K1156">
            <v>111</v>
          </cell>
          <cell r="L1156" t="str">
            <v>Ee/Sp</v>
          </cell>
          <cell r="M1156">
            <v>17846</v>
          </cell>
        </row>
        <row r="1157">
          <cell r="A1157">
            <v>0</v>
          </cell>
          <cell r="B1157" t="str">
            <v>AW PPO Active</v>
          </cell>
          <cell r="C1157" t="str">
            <v>000000683</v>
          </cell>
          <cell r="D1157" t="str">
            <v>ARTHUR JOHN T</v>
          </cell>
          <cell r="E1157" t="str">
            <v>496620062</v>
          </cell>
          <cell r="F1157">
            <v>3</v>
          </cell>
          <cell r="G1157" t="str">
            <v>Legacy-St. Louis Co. Water - Union</v>
          </cell>
          <cell r="H1157" t="str">
            <v>U</v>
          </cell>
          <cell r="I1157">
            <v>1</v>
          </cell>
          <cell r="J1157">
            <v>37742</v>
          </cell>
          <cell r="K1157">
            <v>101</v>
          </cell>
          <cell r="L1157" t="str">
            <v>Single</v>
          </cell>
          <cell r="M1157">
            <v>19793</v>
          </cell>
        </row>
        <row r="1158">
          <cell r="A1158">
            <v>0</v>
          </cell>
          <cell r="B1158" t="str">
            <v>AW PPO Active</v>
          </cell>
          <cell r="C1158" t="str">
            <v>000000683</v>
          </cell>
          <cell r="D1158" t="str">
            <v>ARTHUR PATRICIA</v>
          </cell>
          <cell r="E1158" t="str">
            <v>488667927</v>
          </cell>
          <cell r="F1158">
            <v>3</v>
          </cell>
          <cell r="G1158" t="str">
            <v>Legacy-St. Louis Co. Water - Union</v>
          </cell>
          <cell r="H1158" t="str">
            <v>U</v>
          </cell>
          <cell r="I1158">
            <v>1</v>
          </cell>
          <cell r="J1158">
            <v>37742</v>
          </cell>
          <cell r="K1158">
            <v>102</v>
          </cell>
          <cell r="L1158" t="str">
            <v>Single</v>
          </cell>
          <cell r="M1158">
            <v>19436</v>
          </cell>
        </row>
        <row r="1159">
          <cell r="A1159">
            <v>0</v>
          </cell>
          <cell r="B1159" t="str">
            <v>AW PPO Active</v>
          </cell>
          <cell r="C1159" t="str">
            <v>000000683</v>
          </cell>
          <cell r="D1159" t="str">
            <v>ASH THOMAS J</v>
          </cell>
          <cell r="E1159" t="str">
            <v>488862984</v>
          </cell>
          <cell r="F1159">
            <v>2</v>
          </cell>
          <cell r="G1159" t="str">
            <v>PPO Non-Union</v>
          </cell>
          <cell r="H1159" t="str">
            <v>N</v>
          </cell>
          <cell r="I1159">
            <v>1</v>
          </cell>
          <cell r="J1159">
            <v>37622</v>
          </cell>
          <cell r="K1159">
            <v>101</v>
          </cell>
          <cell r="L1159" t="str">
            <v>Single</v>
          </cell>
          <cell r="M1159">
            <v>24960</v>
          </cell>
        </row>
        <row r="1160">
          <cell r="A1160">
            <v>0</v>
          </cell>
          <cell r="B1160" t="str">
            <v>AW PPO Active</v>
          </cell>
          <cell r="C1160" t="str">
            <v>000000683</v>
          </cell>
          <cell r="D1160" t="str">
            <v>ASTUDILLO FABIAN A</v>
          </cell>
          <cell r="E1160" t="str">
            <v>488968236</v>
          </cell>
          <cell r="F1160">
            <v>3</v>
          </cell>
          <cell r="G1160" t="str">
            <v>Legacy-St. Louis Co. Water - Union</v>
          </cell>
          <cell r="H1160" t="str">
            <v>U</v>
          </cell>
          <cell r="I1160">
            <v>3</v>
          </cell>
          <cell r="J1160">
            <v>37926</v>
          </cell>
          <cell r="K1160">
            <v>127</v>
          </cell>
          <cell r="L1160" t="str">
            <v>Family</v>
          </cell>
          <cell r="M1160">
            <v>28363</v>
          </cell>
        </row>
        <row r="1161">
          <cell r="A1161">
            <v>0</v>
          </cell>
          <cell r="B1161" t="str">
            <v>AW PPO Active</v>
          </cell>
          <cell r="C1161" t="str">
            <v>000000683</v>
          </cell>
          <cell r="D1161" t="str">
            <v>ATKINSON FRANK D</v>
          </cell>
          <cell r="E1161" t="str">
            <v>490602671</v>
          </cell>
          <cell r="F1161">
            <v>3</v>
          </cell>
          <cell r="G1161" t="str">
            <v>Legacy-St. Louis Co. Water - Union</v>
          </cell>
          <cell r="H1161" t="str">
            <v>U</v>
          </cell>
          <cell r="I1161">
            <v>3</v>
          </cell>
          <cell r="J1161">
            <v>37767</v>
          </cell>
          <cell r="K1161">
            <v>127</v>
          </cell>
          <cell r="L1161" t="str">
            <v>Family</v>
          </cell>
          <cell r="M1161">
            <v>19770</v>
          </cell>
        </row>
        <row r="1162">
          <cell r="A1162">
            <v>0</v>
          </cell>
          <cell r="B1162" t="str">
            <v>AW PPO Active</v>
          </cell>
          <cell r="C1162" t="str">
            <v>000000683</v>
          </cell>
          <cell r="D1162" t="str">
            <v>AYERS JEFFERY A</v>
          </cell>
          <cell r="E1162" t="str">
            <v>499780614</v>
          </cell>
          <cell r="F1162">
            <v>3</v>
          </cell>
          <cell r="G1162" t="str">
            <v>Legacy-St. Louis Co. Water - Union</v>
          </cell>
          <cell r="H1162" t="str">
            <v>U</v>
          </cell>
          <cell r="I1162">
            <v>5</v>
          </cell>
          <cell r="J1162">
            <v>37742</v>
          </cell>
          <cell r="K1162">
            <v>127</v>
          </cell>
          <cell r="L1162" t="str">
            <v>Family</v>
          </cell>
          <cell r="M1162">
            <v>22584</v>
          </cell>
        </row>
        <row r="1163">
          <cell r="A1163">
            <v>0</v>
          </cell>
          <cell r="B1163" t="str">
            <v>AW PPO Active</v>
          </cell>
          <cell r="C1163" t="str">
            <v>000000683</v>
          </cell>
          <cell r="D1163" t="str">
            <v>AZAR JEFFREY D</v>
          </cell>
          <cell r="E1163" t="str">
            <v>491663882</v>
          </cell>
          <cell r="F1163">
            <v>3</v>
          </cell>
          <cell r="G1163" t="str">
            <v>Legacy-St. Louis Co. Water - Union</v>
          </cell>
          <cell r="H1163" t="str">
            <v>U</v>
          </cell>
          <cell r="I1163">
            <v>5</v>
          </cell>
          <cell r="J1163">
            <v>38370</v>
          </cell>
          <cell r="K1163">
            <v>127</v>
          </cell>
          <cell r="L1163" t="str">
            <v>Family</v>
          </cell>
          <cell r="M1163">
            <v>20686</v>
          </cell>
        </row>
        <row r="1164">
          <cell r="A1164">
            <v>0</v>
          </cell>
          <cell r="B1164" t="str">
            <v>AW PPO Active</v>
          </cell>
          <cell r="C1164" t="str">
            <v>000000683</v>
          </cell>
          <cell r="D1164" t="str">
            <v>BABCOCK JERRY W</v>
          </cell>
          <cell r="E1164" t="str">
            <v>495464417</v>
          </cell>
          <cell r="F1164">
            <v>3</v>
          </cell>
          <cell r="G1164" t="str">
            <v>Legacy-St. Louis Co. Water - Union</v>
          </cell>
          <cell r="H1164" t="str">
            <v>U</v>
          </cell>
          <cell r="I1164">
            <v>1</v>
          </cell>
          <cell r="J1164">
            <v>37987</v>
          </cell>
          <cell r="K1164">
            <v>101</v>
          </cell>
          <cell r="L1164" t="str">
            <v>Single</v>
          </cell>
          <cell r="M1164">
            <v>16286</v>
          </cell>
        </row>
        <row r="1165">
          <cell r="A1165">
            <v>0</v>
          </cell>
          <cell r="B1165" t="str">
            <v>AW PPO Active</v>
          </cell>
          <cell r="C1165" t="str">
            <v>000000683</v>
          </cell>
          <cell r="D1165" t="str">
            <v>BACON KEITH G</v>
          </cell>
          <cell r="E1165" t="str">
            <v>489725517</v>
          </cell>
          <cell r="F1165">
            <v>3</v>
          </cell>
          <cell r="G1165" t="str">
            <v>Legacy-St. Louis Co. Water - Union</v>
          </cell>
          <cell r="H1165" t="str">
            <v>U</v>
          </cell>
          <cell r="I1165">
            <v>3</v>
          </cell>
          <cell r="J1165">
            <v>38352</v>
          </cell>
          <cell r="K1165">
            <v>127</v>
          </cell>
          <cell r="L1165" t="str">
            <v>Family</v>
          </cell>
          <cell r="M1165">
            <v>21270</v>
          </cell>
        </row>
        <row r="1166">
          <cell r="A1166">
            <v>0</v>
          </cell>
          <cell r="B1166" t="str">
            <v>AW PPO Active</v>
          </cell>
          <cell r="C1166" t="str">
            <v>000000683</v>
          </cell>
          <cell r="D1166" t="str">
            <v>BAKER DARLENE S</v>
          </cell>
          <cell r="E1166" t="str">
            <v>492648969</v>
          </cell>
          <cell r="F1166">
            <v>3</v>
          </cell>
          <cell r="G1166" t="str">
            <v>Legacy-St. Louis Co. Water - Union</v>
          </cell>
          <cell r="H1166" t="str">
            <v>U</v>
          </cell>
          <cell r="I1166">
            <v>1</v>
          </cell>
          <cell r="J1166">
            <v>37742</v>
          </cell>
          <cell r="K1166">
            <v>102</v>
          </cell>
          <cell r="L1166" t="str">
            <v>Single</v>
          </cell>
          <cell r="M1166">
            <v>20357</v>
          </cell>
        </row>
        <row r="1167">
          <cell r="A1167">
            <v>0</v>
          </cell>
          <cell r="B1167" t="str">
            <v>AW PPO Active</v>
          </cell>
          <cell r="C1167" t="str">
            <v>000000683</v>
          </cell>
          <cell r="D1167" t="str">
            <v>BAKER GARY W</v>
          </cell>
          <cell r="E1167" t="str">
            <v>500569588</v>
          </cell>
          <cell r="F1167">
            <v>1</v>
          </cell>
          <cell r="G1167" t="str">
            <v>PPO Union</v>
          </cell>
          <cell r="H1167" t="str">
            <v>U</v>
          </cell>
          <cell r="I1167">
            <v>2</v>
          </cell>
          <cell r="J1167">
            <v>37622</v>
          </cell>
          <cell r="K1167">
            <v>111</v>
          </cell>
          <cell r="L1167" t="str">
            <v>Ee/Sp</v>
          </cell>
          <cell r="M1167">
            <v>18731</v>
          </cell>
        </row>
        <row r="1168">
          <cell r="A1168">
            <v>0</v>
          </cell>
          <cell r="B1168" t="str">
            <v>AW PPO Active</v>
          </cell>
          <cell r="C1168" t="str">
            <v>000000683</v>
          </cell>
          <cell r="D1168" t="str">
            <v>BAKULA JOHN S</v>
          </cell>
          <cell r="E1168" t="str">
            <v>492621998</v>
          </cell>
          <cell r="F1168">
            <v>3</v>
          </cell>
          <cell r="G1168" t="str">
            <v>Legacy-St. Louis Co. Water - Union</v>
          </cell>
          <cell r="H1168" t="str">
            <v>U</v>
          </cell>
          <cell r="I1168">
            <v>1</v>
          </cell>
          <cell r="J1168">
            <v>37742</v>
          </cell>
          <cell r="K1168">
            <v>101</v>
          </cell>
          <cell r="L1168" t="str">
            <v>Single</v>
          </cell>
          <cell r="M1168">
            <v>19981</v>
          </cell>
        </row>
        <row r="1169">
          <cell r="A1169">
            <v>0</v>
          </cell>
          <cell r="B1169" t="str">
            <v>AW PPO Active</v>
          </cell>
          <cell r="C1169" t="str">
            <v>000000683</v>
          </cell>
          <cell r="D1169" t="str">
            <v>BALDWIN LEONARD</v>
          </cell>
          <cell r="E1169" t="str">
            <v>489787679</v>
          </cell>
          <cell r="F1169">
            <v>3</v>
          </cell>
          <cell r="G1169" t="str">
            <v>Legacy-St. Louis Co. Water - Union</v>
          </cell>
          <cell r="H1169" t="str">
            <v>U</v>
          </cell>
          <cell r="I1169">
            <v>3</v>
          </cell>
          <cell r="J1169">
            <v>38076</v>
          </cell>
          <cell r="K1169">
            <v>119</v>
          </cell>
          <cell r="L1169" t="str">
            <v>Ee/Ch</v>
          </cell>
          <cell r="M1169">
            <v>24264</v>
          </cell>
        </row>
        <row r="1170">
          <cell r="A1170">
            <v>0</v>
          </cell>
          <cell r="B1170" t="str">
            <v>AW PPO Active</v>
          </cell>
          <cell r="C1170" t="str">
            <v>000000683</v>
          </cell>
          <cell r="D1170" t="str">
            <v>BALLARD CHRISTOPHE R</v>
          </cell>
          <cell r="E1170" t="str">
            <v>492965301</v>
          </cell>
          <cell r="F1170">
            <v>3</v>
          </cell>
          <cell r="G1170" t="str">
            <v>Legacy-St. Louis Co. Water - Union</v>
          </cell>
          <cell r="H1170" t="str">
            <v>U</v>
          </cell>
          <cell r="I1170">
            <v>1</v>
          </cell>
          <cell r="J1170">
            <v>38080</v>
          </cell>
          <cell r="K1170">
            <v>101</v>
          </cell>
          <cell r="L1170" t="str">
            <v>Single</v>
          </cell>
          <cell r="M1170">
            <v>30911</v>
          </cell>
        </row>
        <row r="1171">
          <cell r="A1171">
            <v>0</v>
          </cell>
          <cell r="B1171" t="str">
            <v>AW PPO Active</v>
          </cell>
          <cell r="C1171" t="str">
            <v>000000683</v>
          </cell>
          <cell r="D1171" t="str">
            <v>BALLARD DOROTHY J</v>
          </cell>
          <cell r="E1171" t="str">
            <v>496624378</v>
          </cell>
          <cell r="F1171">
            <v>2</v>
          </cell>
          <cell r="G1171" t="str">
            <v>PPO Non-Union</v>
          </cell>
          <cell r="H1171" t="str">
            <v>N</v>
          </cell>
          <cell r="I1171">
            <v>3</v>
          </cell>
          <cell r="J1171">
            <v>37622</v>
          </cell>
          <cell r="K1171">
            <v>127</v>
          </cell>
          <cell r="L1171" t="str">
            <v>Family</v>
          </cell>
          <cell r="M1171">
            <v>19978</v>
          </cell>
        </row>
        <row r="1172">
          <cell r="A1172">
            <v>0</v>
          </cell>
          <cell r="B1172" t="str">
            <v>AW PPO Active</v>
          </cell>
          <cell r="C1172" t="str">
            <v>000000683</v>
          </cell>
          <cell r="D1172" t="str">
            <v>BALLARD FRANK L</v>
          </cell>
          <cell r="E1172" t="str">
            <v>491702645</v>
          </cell>
          <cell r="F1172">
            <v>3</v>
          </cell>
          <cell r="G1172" t="str">
            <v>Legacy-St. Louis Co. Water - Union</v>
          </cell>
          <cell r="H1172" t="str">
            <v>U</v>
          </cell>
          <cell r="I1172">
            <v>3</v>
          </cell>
          <cell r="J1172">
            <v>37936</v>
          </cell>
          <cell r="K1172">
            <v>127</v>
          </cell>
          <cell r="L1172" t="str">
            <v>Family</v>
          </cell>
          <cell r="M1172">
            <v>21731</v>
          </cell>
        </row>
        <row r="1173">
          <cell r="A1173">
            <v>0</v>
          </cell>
          <cell r="B1173" t="str">
            <v>AW PPO Active</v>
          </cell>
          <cell r="C1173" t="str">
            <v>000000683</v>
          </cell>
          <cell r="D1173" t="str">
            <v>BANKS CHARLES W</v>
          </cell>
          <cell r="E1173" t="str">
            <v>496565477</v>
          </cell>
          <cell r="F1173">
            <v>3</v>
          </cell>
          <cell r="G1173" t="str">
            <v>Legacy-St. Louis Co. Water - Union</v>
          </cell>
          <cell r="H1173" t="str">
            <v>U</v>
          </cell>
          <cell r="I1173">
            <v>2</v>
          </cell>
          <cell r="J1173">
            <v>37742</v>
          </cell>
          <cell r="K1173">
            <v>111</v>
          </cell>
          <cell r="L1173" t="str">
            <v>Ee/Sp</v>
          </cell>
          <cell r="M1173">
            <v>19099</v>
          </cell>
        </row>
        <row r="1174">
          <cell r="A1174">
            <v>0</v>
          </cell>
          <cell r="B1174" t="str">
            <v>AW PPO Active</v>
          </cell>
          <cell r="C1174" t="str">
            <v>000000683</v>
          </cell>
          <cell r="D1174" t="str">
            <v>BANKS RONALD E</v>
          </cell>
          <cell r="E1174" t="str">
            <v>496563430</v>
          </cell>
          <cell r="F1174">
            <v>3</v>
          </cell>
          <cell r="G1174" t="str">
            <v>Legacy-St. Louis Co. Water - Union</v>
          </cell>
          <cell r="H1174" t="str">
            <v>U</v>
          </cell>
          <cell r="I1174">
            <v>2</v>
          </cell>
          <cell r="J1174">
            <v>37742</v>
          </cell>
          <cell r="K1174">
            <v>111</v>
          </cell>
          <cell r="L1174" t="str">
            <v>Ee/Sp</v>
          </cell>
          <cell r="M1174">
            <v>18719</v>
          </cell>
        </row>
        <row r="1175">
          <cell r="A1175">
            <v>0</v>
          </cell>
          <cell r="B1175" t="str">
            <v>AW PPO Active</v>
          </cell>
          <cell r="C1175" t="str">
            <v>000000683</v>
          </cell>
          <cell r="D1175" t="str">
            <v>BARBOZA SCOTT A</v>
          </cell>
          <cell r="E1175" t="str">
            <v>329804400</v>
          </cell>
          <cell r="F1175">
            <v>2</v>
          </cell>
          <cell r="G1175" t="str">
            <v>PPO Non-Union</v>
          </cell>
          <cell r="H1175" t="str">
            <v>N</v>
          </cell>
          <cell r="I1175">
            <v>1</v>
          </cell>
          <cell r="J1175">
            <v>38201</v>
          </cell>
          <cell r="K1175">
            <v>101</v>
          </cell>
          <cell r="L1175" t="str">
            <v>Single</v>
          </cell>
          <cell r="M1175">
            <v>29803</v>
          </cell>
        </row>
        <row r="1176">
          <cell r="A1176">
            <v>0</v>
          </cell>
          <cell r="B1176" t="str">
            <v>AW PPO Active</v>
          </cell>
          <cell r="C1176" t="str">
            <v>000000683</v>
          </cell>
          <cell r="D1176" t="str">
            <v>BARGER MICHAEL E</v>
          </cell>
          <cell r="E1176" t="str">
            <v>490889293</v>
          </cell>
          <cell r="F1176">
            <v>1</v>
          </cell>
          <cell r="G1176" t="str">
            <v>PPO Union</v>
          </cell>
          <cell r="H1176" t="str">
            <v>U</v>
          </cell>
          <cell r="I1176">
            <v>4</v>
          </cell>
          <cell r="J1176">
            <v>38169</v>
          </cell>
          <cell r="K1176">
            <v>127</v>
          </cell>
          <cell r="L1176" t="str">
            <v>Family</v>
          </cell>
          <cell r="M1176">
            <v>27418</v>
          </cell>
        </row>
        <row r="1177">
          <cell r="A1177">
            <v>0</v>
          </cell>
          <cell r="B1177" t="str">
            <v>AW PPO Active</v>
          </cell>
          <cell r="C1177" t="str">
            <v>000000683</v>
          </cell>
          <cell r="D1177" t="str">
            <v>BARKLAGE JERRY A</v>
          </cell>
          <cell r="E1177" t="str">
            <v>495466149</v>
          </cell>
          <cell r="F1177">
            <v>3</v>
          </cell>
          <cell r="G1177" t="str">
            <v>Legacy-St. Louis Co. Water - Union</v>
          </cell>
          <cell r="H1177" t="str">
            <v>U</v>
          </cell>
          <cell r="I1177">
            <v>2</v>
          </cell>
          <cell r="J1177">
            <v>37742</v>
          </cell>
          <cell r="K1177">
            <v>111</v>
          </cell>
          <cell r="L1177" t="str">
            <v>Ee/Sp</v>
          </cell>
          <cell r="M1177">
            <v>16038</v>
          </cell>
        </row>
        <row r="1178">
          <cell r="A1178">
            <v>0</v>
          </cell>
          <cell r="B1178" t="str">
            <v>AW PPO Active</v>
          </cell>
          <cell r="C1178" t="str">
            <v>000000683</v>
          </cell>
          <cell r="D1178" t="str">
            <v>BARNHART MATTHEW A</v>
          </cell>
          <cell r="E1178" t="str">
            <v>500920563</v>
          </cell>
          <cell r="F1178">
            <v>2</v>
          </cell>
          <cell r="G1178" t="str">
            <v>PPO Non-Union</v>
          </cell>
          <cell r="H1178" t="str">
            <v>N</v>
          </cell>
          <cell r="I1178">
            <v>1</v>
          </cell>
          <cell r="J1178">
            <v>38353</v>
          </cell>
          <cell r="K1178">
            <v>101</v>
          </cell>
          <cell r="L1178" t="str">
            <v>Single</v>
          </cell>
          <cell r="M1178">
            <v>27640</v>
          </cell>
        </row>
        <row r="1179">
          <cell r="A1179">
            <v>0</v>
          </cell>
          <cell r="B1179" t="str">
            <v>AW PPO Active</v>
          </cell>
          <cell r="C1179" t="str">
            <v>000000683</v>
          </cell>
          <cell r="D1179" t="str">
            <v>BARTON EDWARD S</v>
          </cell>
          <cell r="E1179" t="str">
            <v>487728016</v>
          </cell>
          <cell r="F1179">
            <v>3</v>
          </cell>
          <cell r="G1179" t="str">
            <v>Legacy-St. Louis Co. Water - Union</v>
          </cell>
          <cell r="H1179" t="str">
            <v>U</v>
          </cell>
          <cell r="I1179">
            <v>3</v>
          </cell>
          <cell r="J1179">
            <v>38129</v>
          </cell>
          <cell r="K1179">
            <v>127</v>
          </cell>
          <cell r="L1179" t="str">
            <v>Family</v>
          </cell>
          <cell r="M1179">
            <v>21259</v>
          </cell>
        </row>
        <row r="1180">
          <cell r="A1180">
            <v>0</v>
          </cell>
          <cell r="B1180" t="str">
            <v>AW PPO Active</v>
          </cell>
          <cell r="C1180" t="str">
            <v>000000683</v>
          </cell>
          <cell r="D1180" t="str">
            <v>BATHON ALLAN J</v>
          </cell>
          <cell r="E1180" t="str">
            <v>329625676</v>
          </cell>
          <cell r="F1180">
            <v>3</v>
          </cell>
          <cell r="G1180" t="str">
            <v>Legacy-St. Louis Co. Water - Union</v>
          </cell>
          <cell r="H1180" t="str">
            <v>U</v>
          </cell>
          <cell r="I1180">
            <v>4</v>
          </cell>
          <cell r="J1180">
            <v>37742</v>
          </cell>
          <cell r="K1180">
            <v>127</v>
          </cell>
          <cell r="L1180" t="str">
            <v>Family</v>
          </cell>
          <cell r="M1180">
            <v>22269</v>
          </cell>
        </row>
        <row r="1181">
          <cell r="A1181">
            <v>0</v>
          </cell>
          <cell r="B1181" t="str">
            <v>AW PPO Active</v>
          </cell>
          <cell r="C1181" t="str">
            <v>000000683</v>
          </cell>
          <cell r="D1181" t="str">
            <v>BATSON THOMAS P</v>
          </cell>
          <cell r="E1181" t="str">
            <v>487627576</v>
          </cell>
          <cell r="F1181">
            <v>3</v>
          </cell>
          <cell r="G1181" t="str">
            <v>Legacy-St. Louis Co. Water - Union</v>
          </cell>
          <cell r="H1181" t="str">
            <v>U</v>
          </cell>
          <cell r="I1181">
            <v>2</v>
          </cell>
          <cell r="J1181">
            <v>38108</v>
          </cell>
          <cell r="K1181">
            <v>119</v>
          </cell>
          <cell r="L1181" t="str">
            <v>Ee/Ch</v>
          </cell>
          <cell r="M1181">
            <v>19268</v>
          </cell>
        </row>
        <row r="1182">
          <cell r="A1182">
            <v>0</v>
          </cell>
          <cell r="B1182" t="str">
            <v>AW PPO Active</v>
          </cell>
          <cell r="C1182" t="str">
            <v>000000683</v>
          </cell>
          <cell r="D1182" t="str">
            <v>BAUER JEFFREY K</v>
          </cell>
          <cell r="E1182" t="str">
            <v>487705163</v>
          </cell>
          <cell r="F1182">
            <v>3</v>
          </cell>
          <cell r="G1182" t="str">
            <v>Legacy-St. Louis Co. Water - Union</v>
          </cell>
          <cell r="H1182" t="str">
            <v>U</v>
          </cell>
          <cell r="I1182">
            <v>2</v>
          </cell>
          <cell r="J1182">
            <v>37742</v>
          </cell>
          <cell r="K1182">
            <v>111</v>
          </cell>
          <cell r="L1182" t="str">
            <v>Ee/Sp</v>
          </cell>
          <cell r="M1182">
            <v>22894</v>
          </cell>
        </row>
        <row r="1183">
          <cell r="A1183">
            <v>0</v>
          </cell>
          <cell r="B1183" t="str">
            <v>AW PPO Active</v>
          </cell>
          <cell r="C1183" t="str">
            <v>000000683</v>
          </cell>
          <cell r="D1183" t="str">
            <v>BAUM ARNOLD R</v>
          </cell>
          <cell r="E1183" t="str">
            <v>496482644</v>
          </cell>
          <cell r="F1183">
            <v>3</v>
          </cell>
          <cell r="G1183" t="str">
            <v>Legacy-St. Louis Co. Water - Union</v>
          </cell>
          <cell r="H1183" t="str">
            <v>U</v>
          </cell>
          <cell r="I1183">
            <v>2</v>
          </cell>
          <cell r="J1183">
            <v>37742</v>
          </cell>
          <cell r="K1183">
            <v>111</v>
          </cell>
          <cell r="L1183" t="str">
            <v>Ee/Sp</v>
          </cell>
          <cell r="M1183">
            <v>15889</v>
          </cell>
        </row>
        <row r="1184">
          <cell r="A1184">
            <v>0</v>
          </cell>
          <cell r="B1184" t="str">
            <v>AW PPO Active</v>
          </cell>
          <cell r="C1184" t="str">
            <v>000000683</v>
          </cell>
          <cell r="D1184" t="str">
            <v>BEINKE WILBUR D</v>
          </cell>
          <cell r="E1184" t="str">
            <v>498462089</v>
          </cell>
          <cell r="F1184">
            <v>2</v>
          </cell>
          <cell r="G1184" t="str">
            <v>PPO Non-Union</v>
          </cell>
          <cell r="H1184" t="str">
            <v>N</v>
          </cell>
          <cell r="I1184">
            <v>2</v>
          </cell>
          <cell r="J1184">
            <v>37622</v>
          </cell>
          <cell r="K1184">
            <v>111</v>
          </cell>
          <cell r="L1184" t="str">
            <v>Ee/Sp</v>
          </cell>
          <cell r="M1184">
            <v>15890</v>
          </cell>
        </row>
        <row r="1185">
          <cell r="A1185">
            <v>0</v>
          </cell>
          <cell r="B1185" t="str">
            <v>AW PPO Active</v>
          </cell>
          <cell r="C1185" t="str">
            <v>000000683</v>
          </cell>
          <cell r="D1185" t="str">
            <v>BELL KAREN L</v>
          </cell>
          <cell r="E1185" t="str">
            <v>499561913</v>
          </cell>
          <cell r="F1185">
            <v>3</v>
          </cell>
          <cell r="G1185" t="str">
            <v>Legacy-St. Louis Co. Water - Union</v>
          </cell>
          <cell r="H1185" t="str">
            <v>U</v>
          </cell>
          <cell r="I1185">
            <v>1</v>
          </cell>
          <cell r="J1185">
            <v>37742</v>
          </cell>
          <cell r="K1185">
            <v>102</v>
          </cell>
          <cell r="L1185" t="str">
            <v>Single</v>
          </cell>
          <cell r="M1185">
            <v>19132</v>
          </cell>
        </row>
        <row r="1186">
          <cell r="A1186">
            <v>0</v>
          </cell>
          <cell r="B1186" t="str">
            <v>AW PPO Active</v>
          </cell>
          <cell r="C1186" t="str">
            <v>000000683</v>
          </cell>
          <cell r="D1186" t="str">
            <v>BELLAFIORE GARY W</v>
          </cell>
          <cell r="E1186" t="str">
            <v>487547114</v>
          </cell>
          <cell r="F1186">
            <v>2</v>
          </cell>
          <cell r="G1186" t="str">
            <v>PPO Non-Union</v>
          </cell>
          <cell r="H1186" t="str">
            <v>N</v>
          </cell>
          <cell r="I1186">
            <v>2</v>
          </cell>
          <cell r="J1186">
            <v>37622</v>
          </cell>
          <cell r="K1186">
            <v>111</v>
          </cell>
          <cell r="L1186" t="str">
            <v>Ee/Sp</v>
          </cell>
          <cell r="M1186">
            <v>17943</v>
          </cell>
        </row>
        <row r="1187">
          <cell r="A1187">
            <v>0</v>
          </cell>
          <cell r="B1187" t="str">
            <v>AW PPO Active</v>
          </cell>
          <cell r="C1187" t="str">
            <v>000000683</v>
          </cell>
          <cell r="D1187" t="str">
            <v>BELTZ MARVIN G</v>
          </cell>
          <cell r="E1187" t="str">
            <v>479827392</v>
          </cell>
          <cell r="F1187">
            <v>3</v>
          </cell>
          <cell r="G1187" t="str">
            <v>Legacy-St. Louis Co. Water - Union</v>
          </cell>
          <cell r="H1187" t="str">
            <v>U</v>
          </cell>
          <cell r="I1187">
            <v>1</v>
          </cell>
          <cell r="J1187">
            <v>37742</v>
          </cell>
          <cell r="K1187">
            <v>101</v>
          </cell>
          <cell r="L1187" t="str">
            <v>Single</v>
          </cell>
          <cell r="M1187">
            <v>21736</v>
          </cell>
        </row>
        <row r="1188">
          <cell r="A1188">
            <v>0</v>
          </cell>
          <cell r="B1188" t="str">
            <v>AW PPO Active</v>
          </cell>
          <cell r="C1188" t="str">
            <v>000000683</v>
          </cell>
          <cell r="D1188" t="str">
            <v>BENHARDT GRETCHEN L</v>
          </cell>
          <cell r="E1188" t="str">
            <v>498849958</v>
          </cell>
          <cell r="F1188">
            <v>1</v>
          </cell>
          <cell r="G1188" t="str">
            <v>PPO Union</v>
          </cell>
          <cell r="H1188" t="str">
            <v>U</v>
          </cell>
          <cell r="I1188">
            <v>5</v>
          </cell>
          <cell r="J1188">
            <v>38355</v>
          </cell>
          <cell r="K1188">
            <v>127</v>
          </cell>
          <cell r="L1188" t="str">
            <v>Family</v>
          </cell>
          <cell r="M1188">
            <v>27534</v>
          </cell>
        </row>
        <row r="1189">
          <cell r="A1189">
            <v>0</v>
          </cell>
          <cell r="B1189" t="str">
            <v>AW PPO Active</v>
          </cell>
          <cell r="C1189" t="str">
            <v>000000683</v>
          </cell>
          <cell r="D1189" t="str">
            <v>BERHORST GREGORY S</v>
          </cell>
          <cell r="E1189" t="str">
            <v>486749324</v>
          </cell>
          <cell r="F1189">
            <v>2</v>
          </cell>
          <cell r="G1189" t="str">
            <v>PPO Non-Union</v>
          </cell>
          <cell r="H1189" t="str">
            <v>N</v>
          </cell>
          <cell r="I1189">
            <v>4</v>
          </cell>
          <cell r="J1189">
            <v>37622</v>
          </cell>
          <cell r="K1189">
            <v>127</v>
          </cell>
          <cell r="L1189" t="str">
            <v>Family</v>
          </cell>
          <cell r="M1189">
            <v>22213</v>
          </cell>
        </row>
        <row r="1190">
          <cell r="A1190">
            <v>0</v>
          </cell>
          <cell r="B1190" t="str">
            <v>AW PPO Active</v>
          </cell>
          <cell r="C1190" t="str">
            <v>000000683</v>
          </cell>
          <cell r="D1190" t="str">
            <v>BESANCENEZ KENNETH J</v>
          </cell>
          <cell r="E1190" t="str">
            <v>499467828</v>
          </cell>
          <cell r="F1190">
            <v>3</v>
          </cell>
          <cell r="G1190" t="str">
            <v>Legacy-St. Louis Co. Water - Union</v>
          </cell>
          <cell r="H1190" t="str">
            <v>U</v>
          </cell>
          <cell r="I1190">
            <v>2</v>
          </cell>
          <cell r="J1190">
            <v>37742</v>
          </cell>
          <cell r="K1190">
            <v>111</v>
          </cell>
          <cell r="L1190" t="str">
            <v>Ee/Sp</v>
          </cell>
          <cell r="M1190">
            <v>15989</v>
          </cell>
        </row>
        <row r="1191">
          <cell r="A1191">
            <v>0</v>
          </cell>
          <cell r="B1191" t="str">
            <v>AW PPO Active</v>
          </cell>
          <cell r="C1191" t="str">
            <v>000000683</v>
          </cell>
          <cell r="D1191" t="str">
            <v>BEYES RANDALL E</v>
          </cell>
          <cell r="E1191" t="str">
            <v>500680914</v>
          </cell>
          <cell r="F1191">
            <v>3</v>
          </cell>
          <cell r="G1191" t="str">
            <v>Legacy-St. Louis Co. Water - Union</v>
          </cell>
          <cell r="H1191" t="str">
            <v>U</v>
          </cell>
          <cell r="I1191">
            <v>4</v>
          </cell>
          <cell r="J1191">
            <v>37742</v>
          </cell>
          <cell r="K1191">
            <v>127</v>
          </cell>
          <cell r="L1191" t="str">
            <v>Family</v>
          </cell>
          <cell r="M1191">
            <v>23380</v>
          </cell>
        </row>
        <row r="1192">
          <cell r="A1192">
            <v>0</v>
          </cell>
          <cell r="B1192" t="str">
            <v>AW PPO Active</v>
          </cell>
          <cell r="C1192" t="str">
            <v>000000683</v>
          </cell>
          <cell r="D1192" t="str">
            <v>BILYEU FRANK D</v>
          </cell>
          <cell r="E1192" t="str">
            <v>499424641</v>
          </cell>
          <cell r="F1192">
            <v>3</v>
          </cell>
          <cell r="G1192" t="str">
            <v>Legacy-St. Louis Co. Water - Union</v>
          </cell>
          <cell r="H1192" t="str">
            <v>U</v>
          </cell>
          <cell r="I1192">
            <v>2</v>
          </cell>
          <cell r="J1192">
            <v>38261</v>
          </cell>
          <cell r="K1192">
            <v>111</v>
          </cell>
          <cell r="L1192" t="str">
            <v>Ee/Sp</v>
          </cell>
          <cell r="M1192">
            <v>15372</v>
          </cell>
        </row>
        <row r="1193">
          <cell r="A1193">
            <v>0</v>
          </cell>
          <cell r="B1193" t="str">
            <v>AW PPO Active</v>
          </cell>
          <cell r="C1193" t="str">
            <v>000000683</v>
          </cell>
          <cell r="D1193" t="str">
            <v>BISHOP JANE F</v>
          </cell>
          <cell r="E1193" t="str">
            <v>486640830</v>
          </cell>
          <cell r="F1193">
            <v>2</v>
          </cell>
          <cell r="G1193" t="str">
            <v>PPO Non-Union</v>
          </cell>
          <cell r="H1193" t="str">
            <v>N</v>
          </cell>
          <cell r="I1193">
            <v>2</v>
          </cell>
          <cell r="J1193">
            <v>37915</v>
          </cell>
          <cell r="K1193">
            <v>111</v>
          </cell>
          <cell r="L1193" t="str">
            <v>Ee/Sp</v>
          </cell>
          <cell r="M1193">
            <v>19892</v>
          </cell>
        </row>
        <row r="1194">
          <cell r="A1194">
            <v>0</v>
          </cell>
          <cell r="B1194" t="str">
            <v>AW PPO Active</v>
          </cell>
          <cell r="C1194" t="str">
            <v>000000683</v>
          </cell>
          <cell r="D1194" t="str">
            <v>BLOCK JASON C</v>
          </cell>
          <cell r="E1194" t="str">
            <v>496923355</v>
          </cell>
          <cell r="F1194">
            <v>3</v>
          </cell>
          <cell r="G1194" t="str">
            <v>Legacy-St. Louis Co. Water - Union</v>
          </cell>
          <cell r="H1194" t="str">
            <v>U</v>
          </cell>
          <cell r="I1194">
            <v>2</v>
          </cell>
          <cell r="J1194">
            <v>38346</v>
          </cell>
          <cell r="K1194">
            <v>111</v>
          </cell>
          <cell r="L1194" t="str">
            <v>Ee/Sp</v>
          </cell>
          <cell r="M1194">
            <v>27373</v>
          </cell>
        </row>
        <row r="1195">
          <cell r="A1195">
            <v>0</v>
          </cell>
          <cell r="B1195" t="str">
            <v>AW PPO Active</v>
          </cell>
          <cell r="C1195" t="str">
            <v>000000683</v>
          </cell>
          <cell r="D1195" t="str">
            <v>BLOOMFIELD JAMES J</v>
          </cell>
          <cell r="E1195" t="str">
            <v>490708642</v>
          </cell>
          <cell r="F1195">
            <v>3</v>
          </cell>
          <cell r="G1195" t="str">
            <v>Legacy-St. Louis Co. Water - Union</v>
          </cell>
          <cell r="H1195" t="str">
            <v>U</v>
          </cell>
          <cell r="I1195">
            <v>6</v>
          </cell>
          <cell r="J1195">
            <v>37742</v>
          </cell>
          <cell r="K1195">
            <v>127</v>
          </cell>
          <cell r="L1195" t="str">
            <v>Family</v>
          </cell>
          <cell r="M1195">
            <v>20942</v>
          </cell>
        </row>
        <row r="1196">
          <cell r="A1196">
            <v>0</v>
          </cell>
          <cell r="B1196" t="str">
            <v>AW PPO Active</v>
          </cell>
          <cell r="C1196" t="str">
            <v>000000683</v>
          </cell>
          <cell r="D1196" t="str">
            <v>BOKERN STEPHEN M</v>
          </cell>
          <cell r="E1196" t="str">
            <v>500746409</v>
          </cell>
          <cell r="F1196">
            <v>3</v>
          </cell>
          <cell r="G1196" t="str">
            <v>Legacy-St. Louis Co. Water - Union</v>
          </cell>
          <cell r="H1196" t="str">
            <v>U</v>
          </cell>
          <cell r="I1196">
            <v>3</v>
          </cell>
          <cell r="J1196">
            <v>37792</v>
          </cell>
          <cell r="K1196">
            <v>127</v>
          </cell>
          <cell r="L1196" t="str">
            <v>Family</v>
          </cell>
          <cell r="M1196">
            <v>25800</v>
          </cell>
        </row>
        <row r="1197">
          <cell r="A1197">
            <v>0</v>
          </cell>
          <cell r="B1197" t="str">
            <v>AW PPO Active</v>
          </cell>
          <cell r="C1197" t="str">
            <v>000000683</v>
          </cell>
          <cell r="D1197" t="str">
            <v>BOLAND CLARENCE F</v>
          </cell>
          <cell r="E1197" t="str">
            <v>486787112</v>
          </cell>
          <cell r="F1197">
            <v>3</v>
          </cell>
          <cell r="G1197" t="str">
            <v>Legacy-St. Louis Co. Water - Union</v>
          </cell>
          <cell r="H1197" t="str">
            <v>U</v>
          </cell>
          <cell r="I1197">
            <v>5</v>
          </cell>
          <cell r="J1197">
            <v>37791</v>
          </cell>
          <cell r="K1197">
            <v>119</v>
          </cell>
          <cell r="L1197" t="str">
            <v>Ee/Ch</v>
          </cell>
          <cell r="M1197">
            <v>22234</v>
          </cell>
        </row>
        <row r="1198">
          <cell r="A1198">
            <v>0</v>
          </cell>
          <cell r="B1198" t="str">
            <v>AW PPO Active</v>
          </cell>
          <cell r="C1198" t="str">
            <v>000000683</v>
          </cell>
          <cell r="D1198" t="str">
            <v>BOMMARITO GAETANO T</v>
          </cell>
          <cell r="E1198" t="str">
            <v>496842785</v>
          </cell>
          <cell r="F1198">
            <v>3</v>
          </cell>
          <cell r="G1198" t="str">
            <v>Legacy-St. Louis Co. Water - Union</v>
          </cell>
          <cell r="H1198" t="str">
            <v>U</v>
          </cell>
          <cell r="I1198">
            <v>4</v>
          </cell>
          <cell r="J1198">
            <v>37742</v>
          </cell>
          <cell r="K1198">
            <v>127</v>
          </cell>
          <cell r="L1198" t="str">
            <v>Family</v>
          </cell>
          <cell r="M1198">
            <v>24216</v>
          </cell>
        </row>
        <row r="1199">
          <cell r="A1199">
            <v>0</v>
          </cell>
          <cell r="B1199" t="str">
            <v>AW PPO Active</v>
          </cell>
          <cell r="C1199" t="str">
            <v>000000683</v>
          </cell>
          <cell r="D1199" t="str">
            <v>BORGMEYER STEVEN M</v>
          </cell>
          <cell r="E1199" t="str">
            <v>487729572</v>
          </cell>
          <cell r="F1199">
            <v>2</v>
          </cell>
          <cell r="G1199" t="str">
            <v>PPO Non-Union</v>
          </cell>
          <cell r="H1199" t="str">
            <v>N</v>
          </cell>
          <cell r="I1199">
            <v>1</v>
          </cell>
          <cell r="J1199">
            <v>38261</v>
          </cell>
          <cell r="K1199">
            <v>101</v>
          </cell>
          <cell r="L1199" t="str">
            <v>Single</v>
          </cell>
          <cell r="M1199">
            <v>21257</v>
          </cell>
        </row>
        <row r="1200">
          <cell r="A1200">
            <v>0</v>
          </cell>
          <cell r="B1200" t="str">
            <v>AW PPO Active</v>
          </cell>
          <cell r="C1200" t="str">
            <v>000000683</v>
          </cell>
          <cell r="D1200" t="str">
            <v>BOXDORFER SHAUN M</v>
          </cell>
          <cell r="E1200" t="str">
            <v>492865055</v>
          </cell>
          <cell r="F1200">
            <v>3</v>
          </cell>
          <cell r="G1200" t="str">
            <v>Legacy-St. Louis Co. Water - Union</v>
          </cell>
          <cell r="H1200" t="str">
            <v>U</v>
          </cell>
          <cell r="I1200">
            <v>3</v>
          </cell>
          <cell r="J1200">
            <v>38382</v>
          </cell>
          <cell r="K1200">
            <v>119</v>
          </cell>
          <cell r="L1200" t="str">
            <v>Ee/Ch</v>
          </cell>
          <cell r="M1200">
            <v>29165</v>
          </cell>
        </row>
        <row r="1201">
          <cell r="A1201">
            <v>0</v>
          </cell>
          <cell r="B1201" t="str">
            <v>AW PPO Active</v>
          </cell>
          <cell r="C1201" t="str">
            <v>000000683</v>
          </cell>
          <cell r="D1201" t="str">
            <v>BRADLEY TERRY W</v>
          </cell>
          <cell r="E1201" t="str">
            <v>490521208</v>
          </cell>
          <cell r="F1201">
            <v>1</v>
          </cell>
          <cell r="G1201" t="str">
            <v>PPO Union</v>
          </cell>
          <cell r="H1201" t="str">
            <v>U</v>
          </cell>
          <cell r="I1201">
            <v>2</v>
          </cell>
          <cell r="J1201">
            <v>38234</v>
          </cell>
          <cell r="K1201">
            <v>111</v>
          </cell>
          <cell r="L1201" t="str">
            <v>Ee/Sp</v>
          </cell>
          <cell r="M1201">
            <v>17546</v>
          </cell>
        </row>
        <row r="1202">
          <cell r="A1202">
            <v>0</v>
          </cell>
          <cell r="B1202" t="str">
            <v>AW PPO Active</v>
          </cell>
          <cell r="C1202" t="str">
            <v>000000683</v>
          </cell>
          <cell r="D1202" t="str">
            <v>BRADY JOSEPH P</v>
          </cell>
          <cell r="E1202" t="str">
            <v>493825554</v>
          </cell>
          <cell r="F1202">
            <v>3</v>
          </cell>
          <cell r="G1202" t="str">
            <v>Legacy-St. Louis Co. Water - Union</v>
          </cell>
          <cell r="H1202" t="str">
            <v>U</v>
          </cell>
          <cell r="I1202">
            <v>4</v>
          </cell>
          <cell r="J1202">
            <v>38046</v>
          </cell>
          <cell r="K1202">
            <v>127</v>
          </cell>
          <cell r="L1202" t="str">
            <v>Family</v>
          </cell>
          <cell r="M1202">
            <v>23706</v>
          </cell>
        </row>
        <row r="1203">
          <cell r="A1203">
            <v>0</v>
          </cell>
          <cell r="B1203" t="str">
            <v>AW PPO Active</v>
          </cell>
          <cell r="C1203" t="str">
            <v>000000683</v>
          </cell>
          <cell r="D1203" t="str">
            <v>BRADY PATRICK M</v>
          </cell>
          <cell r="E1203" t="str">
            <v>493825558</v>
          </cell>
          <cell r="F1203">
            <v>3</v>
          </cell>
          <cell r="G1203" t="str">
            <v>Legacy-St. Louis Co. Water - Union</v>
          </cell>
          <cell r="H1203" t="str">
            <v>U</v>
          </cell>
          <cell r="I1203">
            <v>4</v>
          </cell>
          <cell r="J1203">
            <v>37742</v>
          </cell>
          <cell r="K1203">
            <v>119</v>
          </cell>
          <cell r="L1203" t="str">
            <v>Ee/Ch</v>
          </cell>
          <cell r="M1203">
            <v>25020</v>
          </cell>
        </row>
        <row r="1204">
          <cell r="A1204">
            <v>0</v>
          </cell>
          <cell r="B1204" t="str">
            <v>AW PPO Active</v>
          </cell>
          <cell r="C1204" t="str">
            <v>000000683</v>
          </cell>
          <cell r="D1204" t="str">
            <v>BRAKENSIEK DAVID E</v>
          </cell>
          <cell r="E1204" t="str">
            <v>487565106</v>
          </cell>
          <cell r="F1204">
            <v>2</v>
          </cell>
          <cell r="G1204" t="str">
            <v>PPO Non-Union</v>
          </cell>
          <cell r="H1204" t="str">
            <v>N</v>
          </cell>
          <cell r="I1204">
            <v>4</v>
          </cell>
          <cell r="J1204">
            <v>37622</v>
          </cell>
          <cell r="K1204">
            <v>127</v>
          </cell>
          <cell r="L1204" t="str">
            <v>Family</v>
          </cell>
          <cell r="M1204">
            <v>20128</v>
          </cell>
        </row>
        <row r="1205">
          <cell r="A1205">
            <v>0</v>
          </cell>
          <cell r="B1205" t="str">
            <v>AW PPO Active</v>
          </cell>
          <cell r="C1205" t="str">
            <v>000000683</v>
          </cell>
          <cell r="D1205" t="str">
            <v>BRANCH LYNNE</v>
          </cell>
          <cell r="E1205" t="str">
            <v>497628530</v>
          </cell>
          <cell r="F1205">
            <v>2</v>
          </cell>
          <cell r="G1205" t="str">
            <v>PPO Non-Union</v>
          </cell>
          <cell r="H1205" t="str">
            <v>N</v>
          </cell>
          <cell r="I1205">
            <v>4</v>
          </cell>
          <cell r="J1205">
            <v>37622</v>
          </cell>
          <cell r="K1205">
            <v>127</v>
          </cell>
          <cell r="L1205" t="str">
            <v>Family</v>
          </cell>
          <cell r="M1205">
            <v>20444</v>
          </cell>
        </row>
        <row r="1206">
          <cell r="A1206">
            <v>0</v>
          </cell>
          <cell r="B1206" t="str">
            <v>AW PPO Active</v>
          </cell>
          <cell r="C1206" t="str">
            <v>000000683</v>
          </cell>
          <cell r="D1206" t="str">
            <v>BRASIER KEVIN P</v>
          </cell>
          <cell r="E1206" t="str">
            <v>495681808</v>
          </cell>
          <cell r="F1206">
            <v>3</v>
          </cell>
          <cell r="G1206" t="str">
            <v>Legacy-St. Louis Co. Water - Union</v>
          </cell>
          <cell r="H1206" t="str">
            <v>U</v>
          </cell>
          <cell r="I1206">
            <v>1</v>
          </cell>
          <cell r="J1206">
            <v>37742</v>
          </cell>
          <cell r="K1206">
            <v>101</v>
          </cell>
          <cell r="L1206" t="str">
            <v>Single</v>
          </cell>
          <cell r="M1206">
            <v>20918</v>
          </cell>
        </row>
        <row r="1207">
          <cell r="A1207">
            <v>0</v>
          </cell>
          <cell r="B1207" t="str">
            <v>AW PPO Active</v>
          </cell>
          <cell r="C1207" t="str">
            <v>000000683</v>
          </cell>
          <cell r="D1207" t="str">
            <v>BRENNER DANIEL L</v>
          </cell>
          <cell r="E1207" t="str">
            <v>491742822</v>
          </cell>
          <cell r="F1207">
            <v>3</v>
          </cell>
          <cell r="G1207" t="str">
            <v>Legacy-St. Louis Co. Water - Union</v>
          </cell>
          <cell r="H1207" t="str">
            <v>U</v>
          </cell>
          <cell r="I1207">
            <v>4</v>
          </cell>
          <cell r="J1207">
            <v>37742</v>
          </cell>
          <cell r="K1207">
            <v>127</v>
          </cell>
          <cell r="L1207" t="str">
            <v>Family</v>
          </cell>
          <cell r="M1207">
            <v>22084</v>
          </cell>
        </row>
        <row r="1208">
          <cell r="A1208">
            <v>0</v>
          </cell>
          <cell r="B1208" t="str">
            <v>AW PPO Active</v>
          </cell>
          <cell r="C1208" t="str">
            <v>000000683</v>
          </cell>
          <cell r="D1208" t="str">
            <v>BRINK STEVE E</v>
          </cell>
          <cell r="E1208" t="str">
            <v>492545175</v>
          </cell>
          <cell r="F1208">
            <v>3</v>
          </cell>
          <cell r="G1208" t="str">
            <v>Legacy-St. Louis Co. Water - Union</v>
          </cell>
          <cell r="H1208" t="str">
            <v>U</v>
          </cell>
          <cell r="I1208">
            <v>4</v>
          </cell>
          <cell r="J1208">
            <v>37742</v>
          </cell>
          <cell r="K1208">
            <v>127</v>
          </cell>
          <cell r="L1208" t="str">
            <v>Family</v>
          </cell>
          <cell r="M1208">
            <v>20282</v>
          </cell>
        </row>
        <row r="1209">
          <cell r="A1209">
            <v>0</v>
          </cell>
          <cell r="B1209" t="str">
            <v>AW PPO Active</v>
          </cell>
          <cell r="C1209" t="str">
            <v>000000683</v>
          </cell>
          <cell r="D1209" t="str">
            <v>BRONCZYK DALE A</v>
          </cell>
          <cell r="E1209" t="str">
            <v>492649299</v>
          </cell>
          <cell r="F1209">
            <v>3</v>
          </cell>
          <cell r="G1209" t="str">
            <v>Legacy-St. Louis Co. Water - Union</v>
          </cell>
          <cell r="H1209" t="str">
            <v>U</v>
          </cell>
          <cell r="I1209">
            <v>4</v>
          </cell>
          <cell r="J1209">
            <v>37742</v>
          </cell>
          <cell r="K1209">
            <v>127</v>
          </cell>
          <cell r="L1209" t="str">
            <v>Family</v>
          </cell>
          <cell r="M1209">
            <v>20219</v>
          </cell>
        </row>
        <row r="1210">
          <cell r="A1210">
            <v>0</v>
          </cell>
          <cell r="B1210" t="str">
            <v>AW PPO Active</v>
          </cell>
          <cell r="C1210" t="str">
            <v>000000683</v>
          </cell>
          <cell r="D1210" t="str">
            <v>BROWER JAMES S</v>
          </cell>
          <cell r="E1210" t="str">
            <v>494902035</v>
          </cell>
          <cell r="F1210">
            <v>1</v>
          </cell>
          <cell r="G1210" t="str">
            <v>PPO Union</v>
          </cell>
          <cell r="H1210" t="str">
            <v>U</v>
          </cell>
          <cell r="I1210">
            <v>4</v>
          </cell>
          <cell r="J1210">
            <v>38140</v>
          </cell>
          <cell r="K1210">
            <v>127</v>
          </cell>
          <cell r="L1210" t="str">
            <v>Family</v>
          </cell>
          <cell r="M1210">
            <v>28440</v>
          </cell>
        </row>
        <row r="1211">
          <cell r="A1211">
            <v>0</v>
          </cell>
          <cell r="B1211" t="str">
            <v>AW PPO Active</v>
          </cell>
          <cell r="C1211" t="str">
            <v>000000683</v>
          </cell>
          <cell r="D1211" t="str">
            <v>BROWN ANN C</v>
          </cell>
          <cell r="E1211" t="str">
            <v>496625203</v>
          </cell>
          <cell r="F1211">
            <v>2</v>
          </cell>
          <cell r="G1211" t="str">
            <v>PPO Non-Union</v>
          </cell>
          <cell r="H1211" t="str">
            <v>N</v>
          </cell>
          <cell r="I1211">
            <v>1</v>
          </cell>
          <cell r="J1211">
            <v>37622</v>
          </cell>
          <cell r="K1211">
            <v>102</v>
          </cell>
          <cell r="L1211" t="str">
            <v>Single</v>
          </cell>
          <cell r="M1211">
            <v>24783</v>
          </cell>
        </row>
        <row r="1212">
          <cell r="A1212">
            <v>0</v>
          </cell>
          <cell r="B1212" t="str">
            <v>AW PPO Active</v>
          </cell>
          <cell r="C1212" t="str">
            <v>000000683</v>
          </cell>
          <cell r="D1212" t="str">
            <v>BRUSH DAVID C</v>
          </cell>
          <cell r="E1212" t="str">
            <v>496803752</v>
          </cell>
          <cell r="F1212">
            <v>3</v>
          </cell>
          <cell r="G1212" t="str">
            <v>Legacy-St. Louis Co. Water - Union</v>
          </cell>
          <cell r="H1212" t="str">
            <v>U</v>
          </cell>
          <cell r="I1212">
            <v>3</v>
          </cell>
          <cell r="J1212">
            <v>38146</v>
          </cell>
          <cell r="K1212">
            <v>127</v>
          </cell>
          <cell r="L1212" t="str">
            <v>Family</v>
          </cell>
          <cell r="M1212">
            <v>22296</v>
          </cell>
        </row>
        <row r="1213">
          <cell r="A1213">
            <v>0</v>
          </cell>
          <cell r="B1213" t="str">
            <v>AW PPO Active</v>
          </cell>
          <cell r="C1213" t="str">
            <v>000000683</v>
          </cell>
          <cell r="D1213" t="str">
            <v>BRYAN GREGORY H</v>
          </cell>
          <cell r="E1213" t="str">
            <v>250234448</v>
          </cell>
          <cell r="F1213">
            <v>1</v>
          </cell>
          <cell r="G1213" t="str">
            <v>PPO Union</v>
          </cell>
          <cell r="H1213" t="str">
            <v>U</v>
          </cell>
          <cell r="I1213">
            <v>2</v>
          </cell>
          <cell r="J1213">
            <v>38161</v>
          </cell>
          <cell r="K1213">
            <v>119</v>
          </cell>
          <cell r="L1213" t="str">
            <v>Ee/Ch</v>
          </cell>
          <cell r="M1213">
            <v>21333</v>
          </cell>
        </row>
        <row r="1214">
          <cell r="A1214">
            <v>0</v>
          </cell>
          <cell r="B1214" t="str">
            <v>AW PPO Active</v>
          </cell>
          <cell r="C1214" t="str">
            <v>000000683</v>
          </cell>
          <cell r="D1214" t="str">
            <v>BUELTMANN MICHAEL R</v>
          </cell>
          <cell r="E1214" t="str">
            <v>494769807</v>
          </cell>
          <cell r="F1214">
            <v>3</v>
          </cell>
          <cell r="G1214" t="str">
            <v>Legacy-St. Louis Co. Water - Union</v>
          </cell>
          <cell r="H1214" t="str">
            <v>U</v>
          </cell>
          <cell r="I1214">
            <v>3</v>
          </cell>
          <cell r="J1214">
            <v>38108</v>
          </cell>
          <cell r="K1214">
            <v>127</v>
          </cell>
          <cell r="L1214" t="str">
            <v>Family</v>
          </cell>
          <cell r="M1214">
            <v>21996</v>
          </cell>
        </row>
        <row r="1215">
          <cell r="A1215">
            <v>0</v>
          </cell>
          <cell r="B1215" t="str">
            <v>AW PPO Active</v>
          </cell>
          <cell r="C1215" t="str">
            <v>000000683</v>
          </cell>
          <cell r="D1215" t="str">
            <v>BUHMAN DOUGLAS R</v>
          </cell>
          <cell r="E1215" t="str">
            <v>488863609</v>
          </cell>
          <cell r="F1215">
            <v>1</v>
          </cell>
          <cell r="G1215" t="str">
            <v>PPO Union</v>
          </cell>
          <cell r="H1215" t="str">
            <v>U</v>
          </cell>
          <cell r="I1215">
            <v>2</v>
          </cell>
          <cell r="J1215">
            <v>38231</v>
          </cell>
          <cell r="K1215">
            <v>119</v>
          </cell>
          <cell r="L1215" t="str">
            <v>Ee/Ch</v>
          </cell>
          <cell r="M1215">
            <v>24267</v>
          </cell>
        </row>
        <row r="1216">
          <cell r="A1216">
            <v>0</v>
          </cell>
          <cell r="B1216" t="str">
            <v>AW PPO Active</v>
          </cell>
          <cell r="C1216" t="str">
            <v>000000683</v>
          </cell>
          <cell r="D1216" t="str">
            <v>BUNCH DANIEL D</v>
          </cell>
          <cell r="E1216" t="str">
            <v>433179308</v>
          </cell>
          <cell r="F1216">
            <v>1</v>
          </cell>
          <cell r="G1216" t="str">
            <v>PPO Union</v>
          </cell>
          <cell r="H1216" t="str">
            <v>U</v>
          </cell>
          <cell r="I1216">
            <v>4</v>
          </cell>
          <cell r="J1216">
            <v>38292</v>
          </cell>
          <cell r="K1216">
            <v>127</v>
          </cell>
          <cell r="L1216" t="str">
            <v>Family</v>
          </cell>
          <cell r="M1216">
            <v>23939</v>
          </cell>
        </row>
        <row r="1217">
          <cell r="A1217">
            <v>0</v>
          </cell>
          <cell r="B1217" t="str">
            <v>AW PPO Active</v>
          </cell>
          <cell r="C1217" t="str">
            <v>000000683</v>
          </cell>
          <cell r="D1217" t="str">
            <v>BURGESS SR RICHARD T</v>
          </cell>
          <cell r="E1217" t="str">
            <v>358643932</v>
          </cell>
          <cell r="F1217">
            <v>3</v>
          </cell>
          <cell r="G1217" t="str">
            <v>Legacy-St. Louis Co. Water - Union</v>
          </cell>
          <cell r="H1217" t="str">
            <v>U</v>
          </cell>
          <cell r="I1217">
            <v>5</v>
          </cell>
          <cell r="J1217">
            <v>37742</v>
          </cell>
          <cell r="K1217">
            <v>127</v>
          </cell>
          <cell r="L1217" t="str">
            <v>Family</v>
          </cell>
          <cell r="M1217">
            <v>23436</v>
          </cell>
        </row>
        <row r="1218">
          <cell r="A1218">
            <v>0</v>
          </cell>
          <cell r="B1218" t="str">
            <v>AW PPO Active</v>
          </cell>
          <cell r="C1218" t="str">
            <v>000000683</v>
          </cell>
          <cell r="D1218" t="str">
            <v>BURKEMPER KEVIN F</v>
          </cell>
          <cell r="E1218" t="str">
            <v>498563698</v>
          </cell>
          <cell r="F1218">
            <v>3</v>
          </cell>
          <cell r="G1218" t="str">
            <v>Legacy-St. Louis Co. Water - Union</v>
          </cell>
          <cell r="H1218" t="str">
            <v>U</v>
          </cell>
          <cell r="I1218">
            <v>2</v>
          </cell>
          <cell r="J1218">
            <v>37742</v>
          </cell>
          <cell r="K1218">
            <v>111</v>
          </cell>
          <cell r="L1218" t="str">
            <v>Ee/Sp</v>
          </cell>
          <cell r="M1218">
            <v>19026</v>
          </cell>
        </row>
        <row r="1219">
          <cell r="A1219">
            <v>0</v>
          </cell>
          <cell r="B1219" t="str">
            <v>AW PPO Active</v>
          </cell>
          <cell r="C1219" t="str">
            <v>000000683</v>
          </cell>
          <cell r="D1219" t="str">
            <v>BURKET CAROLIN R</v>
          </cell>
          <cell r="E1219" t="str">
            <v>486482499</v>
          </cell>
          <cell r="F1219">
            <v>2</v>
          </cell>
          <cell r="G1219" t="str">
            <v>PPO Non-Union</v>
          </cell>
          <cell r="H1219" t="str">
            <v>N</v>
          </cell>
          <cell r="I1219">
            <v>1</v>
          </cell>
          <cell r="J1219">
            <v>37622</v>
          </cell>
          <cell r="K1219">
            <v>102</v>
          </cell>
          <cell r="L1219" t="str">
            <v>Single</v>
          </cell>
          <cell r="M1219">
            <v>16049</v>
          </cell>
        </row>
        <row r="1220">
          <cell r="A1220">
            <v>0</v>
          </cell>
          <cell r="B1220" t="str">
            <v>AW PPO Active</v>
          </cell>
          <cell r="C1220" t="str">
            <v>000000683</v>
          </cell>
          <cell r="D1220" t="str">
            <v>BURROUS WILLIAM R</v>
          </cell>
          <cell r="E1220" t="str">
            <v>496664931</v>
          </cell>
          <cell r="F1220">
            <v>3</v>
          </cell>
          <cell r="G1220" t="str">
            <v>Legacy-St. Louis Co. Water - Union</v>
          </cell>
          <cell r="H1220" t="str">
            <v>U</v>
          </cell>
          <cell r="I1220">
            <v>3</v>
          </cell>
          <cell r="J1220">
            <v>37742</v>
          </cell>
          <cell r="K1220">
            <v>127</v>
          </cell>
          <cell r="L1220" t="str">
            <v>Family</v>
          </cell>
          <cell r="M1220">
            <v>20922</v>
          </cell>
        </row>
        <row r="1221">
          <cell r="A1221">
            <v>0</v>
          </cell>
          <cell r="B1221" t="str">
            <v>AW PPO Active</v>
          </cell>
          <cell r="C1221" t="str">
            <v>000000683</v>
          </cell>
          <cell r="D1221" t="str">
            <v>BUSBY JERRY J</v>
          </cell>
          <cell r="E1221" t="str">
            <v>499663660</v>
          </cell>
          <cell r="F1221">
            <v>3</v>
          </cell>
          <cell r="G1221" t="str">
            <v>Legacy-St. Louis Co. Water - Union</v>
          </cell>
          <cell r="H1221" t="str">
            <v>U</v>
          </cell>
          <cell r="I1221">
            <v>2</v>
          </cell>
          <cell r="J1221">
            <v>37987</v>
          </cell>
          <cell r="K1221">
            <v>111</v>
          </cell>
          <cell r="L1221" t="str">
            <v>Ee/Sp</v>
          </cell>
          <cell r="M1221">
            <v>20945</v>
          </cell>
        </row>
        <row r="1222">
          <cell r="A1222">
            <v>0</v>
          </cell>
          <cell r="B1222" t="str">
            <v>AW PPO Active</v>
          </cell>
          <cell r="C1222" t="str">
            <v>000000683</v>
          </cell>
          <cell r="D1222" t="str">
            <v>BUSKEN GREGORY M</v>
          </cell>
          <cell r="E1222" t="str">
            <v>489862189</v>
          </cell>
          <cell r="F1222">
            <v>3</v>
          </cell>
          <cell r="G1222" t="str">
            <v>Legacy-St. Louis Co. Water - Union</v>
          </cell>
          <cell r="H1222" t="str">
            <v>U</v>
          </cell>
          <cell r="I1222">
            <v>5</v>
          </cell>
          <cell r="J1222">
            <v>38046</v>
          </cell>
          <cell r="K1222">
            <v>127</v>
          </cell>
          <cell r="L1222" t="str">
            <v>Family</v>
          </cell>
          <cell r="M1222">
            <v>26705</v>
          </cell>
        </row>
        <row r="1223">
          <cell r="A1223">
            <v>0</v>
          </cell>
          <cell r="B1223" t="str">
            <v>AW PPO Active</v>
          </cell>
          <cell r="C1223" t="str">
            <v>000000683</v>
          </cell>
          <cell r="D1223" t="str">
            <v>CAMPBELL DANNY T</v>
          </cell>
          <cell r="E1223" t="str">
            <v>499521282</v>
          </cell>
          <cell r="F1223">
            <v>3</v>
          </cell>
          <cell r="G1223" t="str">
            <v>Legacy-St. Louis Co. Water - Union</v>
          </cell>
          <cell r="H1223" t="str">
            <v>U</v>
          </cell>
          <cell r="I1223">
            <v>2</v>
          </cell>
          <cell r="J1223">
            <v>37742</v>
          </cell>
          <cell r="K1223">
            <v>111</v>
          </cell>
          <cell r="L1223" t="str">
            <v>Ee/Sp</v>
          </cell>
          <cell r="M1223">
            <v>18106</v>
          </cell>
        </row>
        <row r="1224">
          <cell r="A1224">
            <v>0</v>
          </cell>
          <cell r="B1224" t="str">
            <v>AW PPO Active</v>
          </cell>
          <cell r="C1224" t="str">
            <v>000000683</v>
          </cell>
          <cell r="D1224" t="str">
            <v>CAMPBELL DENNIS R</v>
          </cell>
          <cell r="E1224" t="str">
            <v>500623917</v>
          </cell>
          <cell r="F1224">
            <v>1</v>
          </cell>
          <cell r="G1224" t="str">
            <v>PPO Union</v>
          </cell>
          <cell r="H1224" t="str">
            <v>U</v>
          </cell>
          <cell r="I1224">
            <v>3</v>
          </cell>
          <cell r="J1224">
            <v>37622</v>
          </cell>
          <cell r="K1224">
            <v>127</v>
          </cell>
          <cell r="L1224" t="str">
            <v>Family</v>
          </cell>
          <cell r="M1224">
            <v>20474</v>
          </cell>
        </row>
        <row r="1225">
          <cell r="A1225">
            <v>0</v>
          </cell>
          <cell r="B1225" t="str">
            <v>AW PPO Active</v>
          </cell>
          <cell r="C1225" t="str">
            <v>000000683</v>
          </cell>
          <cell r="D1225" t="str">
            <v>CAMPBELL KENNETH J</v>
          </cell>
          <cell r="E1225" t="str">
            <v>355481749</v>
          </cell>
          <cell r="F1225">
            <v>3</v>
          </cell>
          <cell r="G1225" t="str">
            <v>Legacy-St. Louis Co. Water - Union</v>
          </cell>
          <cell r="H1225" t="str">
            <v>U</v>
          </cell>
          <cell r="I1225">
            <v>3</v>
          </cell>
          <cell r="J1225">
            <v>37742</v>
          </cell>
          <cell r="K1225">
            <v>127</v>
          </cell>
          <cell r="L1225" t="str">
            <v>Family</v>
          </cell>
          <cell r="M1225">
            <v>20357</v>
          </cell>
        </row>
        <row r="1226">
          <cell r="A1226">
            <v>0</v>
          </cell>
          <cell r="B1226" t="str">
            <v>AW PPO Active</v>
          </cell>
          <cell r="C1226" t="str">
            <v>000000683</v>
          </cell>
          <cell r="D1226" t="str">
            <v>CAMPBELL NATHANIEL</v>
          </cell>
          <cell r="E1226" t="str">
            <v>495466770</v>
          </cell>
          <cell r="F1226">
            <v>3</v>
          </cell>
          <cell r="G1226" t="str">
            <v>Legacy-St. Louis Co. Water - Union</v>
          </cell>
          <cell r="H1226" t="str">
            <v>U</v>
          </cell>
          <cell r="I1226">
            <v>2</v>
          </cell>
          <cell r="J1226">
            <v>37742</v>
          </cell>
          <cell r="K1226">
            <v>111</v>
          </cell>
          <cell r="L1226" t="str">
            <v>Ee/Sp</v>
          </cell>
          <cell r="M1226">
            <v>17157</v>
          </cell>
        </row>
        <row r="1227">
          <cell r="A1227">
            <v>0</v>
          </cell>
          <cell r="B1227" t="str">
            <v>AW PPO Active</v>
          </cell>
          <cell r="C1227" t="str">
            <v>000000683</v>
          </cell>
          <cell r="D1227" t="str">
            <v>CANFIELD LEEROY</v>
          </cell>
          <cell r="E1227" t="str">
            <v>497487662</v>
          </cell>
          <cell r="F1227">
            <v>1</v>
          </cell>
          <cell r="G1227" t="str">
            <v>PPO Union</v>
          </cell>
          <cell r="H1227" t="str">
            <v>U</v>
          </cell>
          <cell r="I1227">
            <v>1</v>
          </cell>
          <cell r="J1227">
            <v>37622</v>
          </cell>
          <cell r="K1227">
            <v>101</v>
          </cell>
          <cell r="L1227" t="str">
            <v>Single</v>
          </cell>
          <cell r="M1227">
            <v>16885</v>
          </cell>
        </row>
        <row r="1228">
          <cell r="A1228">
            <v>0</v>
          </cell>
          <cell r="B1228" t="str">
            <v>AW PPO Active</v>
          </cell>
          <cell r="C1228" t="str">
            <v>000000683</v>
          </cell>
          <cell r="D1228" t="str">
            <v>CAREY WILLIAM P</v>
          </cell>
          <cell r="E1228" t="str">
            <v>488528760</v>
          </cell>
          <cell r="F1228">
            <v>1</v>
          </cell>
          <cell r="G1228" t="str">
            <v>PPO Union</v>
          </cell>
          <cell r="H1228" t="str">
            <v>U</v>
          </cell>
          <cell r="I1228">
            <v>2</v>
          </cell>
          <cell r="J1228">
            <v>37622</v>
          </cell>
          <cell r="K1228">
            <v>111</v>
          </cell>
          <cell r="L1228" t="str">
            <v>Ee/Sp</v>
          </cell>
          <cell r="M1228">
            <v>19456</v>
          </cell>
        </row>
        <row r="1229">
          <cell r="A1229">
            <v>0</v>
          </cell>
          <cell r="B1229" t="str">
            <v>AW PPO Active</v>
          </cell>
          <cell r="C1229" t="str">
            <v>000000683</v>
          </cell>
          <cell r="D1229" t="str">
            <v>CARLYON CHAD P</v>
          </cell>
          <cell r="E1229" t="str">
            <v>496925676</v>
          </cell>
          <cell r="F1229">
            <v>3</v>
          </cell>
          <cell r="G1229" t="str">
            <v>Legacy-St. Louis Co. Water - Union</v>
          </cell>
          <cell r="H1229" t="str">
            <v>U</v>
          </cell>
          <cell r="I1229">
            <v>4</v>
          </cell>
          <cell r="J1229">
            <v>37922</v>
          </cell>
          <cell r="K1229">
            <v>127</v>
          </cell>
          <cell r="L1229" t="str">
            <v>Family</v>
          </cell>
          <cell r="M1229">
            <v>26208</v>
          </cell>
        </row>
        <row r="1230">
          <cell r="A1230">
            <v>0</v>
          </cell>
          <cell r="B1230" t="str">
            <v>AW PPO Active</v>
          </cell>
          <cell r="C1230" t="str">
            <v>000000683</v>
          </cell>
          <cell r="D1230" t="str">
            <v>CARPENTER RANDALL C</v>
          </cell>
          <cell r="E1230" t="str">
            <v>491662270</v>
          </cell>
          <cell r="F1230">
            <v>2</v>
          </cell>
          <cell r="G1230" t="str">
            <v>PPO Non-Union</v>
          </cell>
          <cell r="H1230" t="str">
            <v>N</v>
          </cell>
          <cell r="I1230">
            <v>5</v>
          </cell>
          <cell r="J1230">
            <v>37622</v>
          </cell>
          <cell r="K1230">
            <v>127</v>
          </cell>
          <cell r="L1230" t="str">
            <v>Family</v>
          </cell>
          <cell r="M1230">
            <v>20603</v>
          </cell>
        </row>
        <row r="1231">
          <cell r="A1231">
            <v>0</v>
          </cell>
          <cell r="B1231" t="str">
            <v>AW PPO Active</v>
          </cell>
          <cell r="C1231" t="str">
            <v>000000683</v>
          </cell>
          <cell r="D1231" t="str">
            <v>CARROLL STEVE R</v>
          </cell>
          <cell r="E1231" t="str">
            <v>495787220</v>
          </cell>
          <cell r="F1231">
            <v>3</v>
          </cell>
          <cell r="G1231" t="str">
            <v>Legacy-St. Louis Co. Water - Union</v>
          </cell>
          <cell r="H1231" t="str">
            <v>U</v>
          </cell>
          <cell r="I1231">
            <v>4</v>
          </cell>
          <cell r="J1231">
            <v>38046</v>
          </cell>
          <cell r="K1231">
            <v>127</v>
          </cell>
          <cell r="L1231" t="str">
            <v>Family</v>
          </cell>
          <cell r="M1231">
            <v>23062</v>
          </cell>
        </row>
        <row r="1232">
          <cell r="A1232">
            <v>0</v>
          </cell>
          <cell r="B1232" t="str">
            <v>AW PPO Active</v>
          </cell>
          <cell r="C1232" t="str">
            <v>000000683</v>
          </cell>
          <cell r="D1232" t="str">
            <v>CARTWRIGHT PATRICIA A</v>
          </cell>
          <cell r="E1232" t="str">
            <v>481648749</v>
          </cell>
          <cell r="F1232">
            <v>2</v>
          </cell>
          <cell r="G1232" t="str">
            <v>PPO Non-Union</v>
          </cell>
          <cell r="H1232" t="str">
            <v>N</v>
          </cell>
          <cell r="I1232">
            <v>1</v>
          </cell>
          <cell r="J1232">
            <v>37622</v>
          </cell>
          <cell r="K1232">
            <v>102</v>
          </cell>
          <cell r="L1232" t="str">
            <v>Single</v>
          </cell>
          <cell r="M1232">
            <v>18357</v>
          </cell>
        </row>
        <row r="1233">
          <cell r="A1233">
            <v>0</v>
          </cell>
          <cell r="B1233" t="str">
            <v>AW PPO Active</v>
          </cell>
          <cell r="C1233" t="str">
            <v>000000683</v>
          </cell>
          <cell r="D1233" t="str">
            <v>CASAGRANDE GWENDOLYN M</v>
          </cell>
          <cell r="E1233" t="str">
            <v>500686258</v>
          </cell>
          <cell r="F1233">
            <v>3</v>
          </cell>
          <cell r="G1233" t="str">
            <v>Legacy-St. Louis Co. Water - Union</v>
          </cell>
          <cell r="H1233" t="str">
            <v>U</v>
          </cell>
          <cell r="I1233">
            <v>3</v>
          </cell>
          <cell r="J1233">
            <v>37742</v>
          </cell>
          <cell r="K1233">
            <v>127</v>
          </cell>
          <cell r="L1233" t="str">
            <v>Family</v>
          </cell>
          <cell r="M1233">
            <v>21366</v>
          </cell>
        </row>
        <row r="1234">
          <cell r="A1234">
            <v>0</v>
          </cell>
          <cell r="B1234" t="str">
            <v>AW PPO Active</v>
          </cell>
          <cell r="C1234" t="str">
            <v>000000683</v>
          </cell>
          <cell r="D1234" t="str">
            <v>CATANZARO GEORGE J</v>
          </cell>
          <cell r="E1234" t="str">
            <v>492724638</v>
          </cell>
          <cell r="F1234">
            <v>3</v>
          </cell>
          <cell r="G1234" t="str">
            <v>Legacy-St. Louis Co. Water - Union</v>
          </cell>
          <cell r="H1234" t="str">
            <v>U</v>
          </cell>
          <cell r="I1234">
            <v>3</v>
          </cell>
          <cell r="J1234">
            <v>38073</v>
          </cell>
          <cell r="K1234">
            <v>119</v>
          </cell>
          <cell r="L1234" t="str">
            <v>Ee/Ch</v>
          </cell>
          <cell r="M1234">
            <v>21107</v>
          </cell>
        </row>
        <row r="1235">
          <cell r="A1235">
            <v>0</v>
          </cell>
          <cell r="B1235" t="str">
            <v>AW PPO Active</v>
          </cell>
          <cell r="C1235" t="str">
            <v>000000683</v>
          </cell>
          <cell r="D1235" t="str">
            <v>CHABLOZ ROBERT J</v>
          </cell>
          <cell r="E1235" t="str">
            <v>488820343</v>
          </cell>
          <cell r="F1235">
            <v>3</v>
          </cell>
          <cell r="G1235" t="str">
            <v>Legacy-St. Louis Co. Water - Union</v>
          </cell>
          <cell r="H1235" t="str">
            <v>U</v>
          </cell>
          <cell r="I1235">
            <v>5</v>
          </cell>
          <cell r="J1235">
            <v>37742</v>
          </cell>
          <cell r="K1235">
            <v>127</v>
          </cell>
          <cell r="L1235" t="str">
            <v>Family</v>
          </cell>
          <cell r="M1235">
            <v>23017</v>
          </cell>
        </row>
        <row r="1236">
          <cell r="A1236">
            <v>0</v>
          </cell>
          <cell r="B1236" t="str">
            <v>AW PPO Active</v>
          </cell>
          <cell r="C1236" t="str">
            <v>000000683</v>
          </cell>
          <cell r="D1236" t="str">
            <v>CHEAK GERALD W</v>
          </cell>
          <cell r="E1236" t="str">
            <v>496561690</v>
          </cell>
          <cell r="F1236">
            <v>3</v>
          </cell>
          <cell r="G1236" t="str">
            <v>Legacy-St. Louis Co. Water - Union</v>
          </cell>
          <cell r="H1236" t="str">
            <v>U</v>
          </cell>
          <cell r="I1236">
            <v>3</v>
          </cell>
          <cell r="J1236">
            <v>37742</v>
          </cell>
          <cell r="K1236">
            <v>127</v>
          </cell>
          <cell r="L1236" t="str">
            <v>Family</v>
          </cell>
          <cell r="M1236">
            <v>18995</v>
          </cell>
        </row>
        <row r="1237">
          <cell r="A1237">
            <v>0</v>
          </cell>
          <cell r="B1237" t="str">
            <v>AW PPO Active</v>
          </cell>
          <cell r="C1237" t="str">
            <v>000000683</v>
          </cell>
          <cell r="D1237" t="str">
            <v>CHELLEW HAROLD L</v>
          </cell>
          <cell r="E1237" t="str">
            <v>493566645</v>
          </cell>
          <cell r="F1237">
            <v>1</v>
          </cell>
          <cell r="G1237" t="str">
            <v>PPO Union</v>
          </cell>
          <cell r="H1237" t="str">
            <v>U</v>
          </cell>
          <cell r="I1237">
            <v>2</v>
          </cell>
          <cell r="J1237">
            <v>37622</v>
          </cell>
          <cell r="K1237">
            <v>119</v>
          </cell>
          <cell r="L1237" t="str">
            <v>Ee/Ch</v>
          </cell>
          <cell r="M1237">
            <v>18461</v>
          </cell>
        </row>
        <row r="1238">
          <cell r="A1238">
            <v>0</v>
          </cell>
          <cell r="B1238" t="str">
            <v>AW PPO Active</v>
          </cell>
          <cell r="C1238" t="str">
            <v>000000683</v>
          </cell>
          <cell r="D1238" t="str">
            <v>CHISUM ROBERT H</v>
          </cell>
          <cell r="E1238" t="str">
            <v>380669862</v>
          </cell>
          <cell r="F1238">
            <v>3</v>
          </cell>
          <cell r="G1238" t="str">
            <v>Legacy-St. Louis Co. Water - Union</v>
          </cell>
          <cell r="H1238" t="str">
            <v>U</v>
          </cell>
          <cell r="I1238">
            <v>4</v>
          </cell>
          <cell r="J1238">
            <v>38108</v>
          </cell>
          <cell r="K1238">
            <v>127</v>
          </cell>
          <cell r="L1238" t="str">
            <v>Family</v>
          </cell>
          <cell r="M1238">
            <v>23821</v>
          </cell>
        </row>
        <row r="1239">
          <cell r="A1239">
            <v>0</v>
          </cell>
          <cell r="B1239" t="str">
            <v>AW PPO Active</v>
          </cell>
          <cell r="C1239" t="str">
            <v>000000683</v>
          </cell>
          <cell r="D1239" t="str">
            <v>CHITWOOD DARREN S</v>
          </cell>
          <cell r="E1239" t="str">
            <v>493847131</v>
          </cell>
          <cell r="F1239">
            <v>1</v>
          </cell>
          <cell r="G1239" t="str">
            <v>PPO Union</v>
          </cell>
          <cell r="H1239" t="str">
            <v>U</v>
          </cell>
          <cell r="I1239">
            <v>4</v>
          </cell>
          <cell r="J1239">
            <v>37865</v>
          </cell>
          <cell r="K1239">
            <v>127</v>
          </cell>
          <cell r="L1239" t="str">
            <v>Family</v>
          </cell>
          <cell r="M1239">
            <v>24195</v>
          </cell>
        </row>
        <row r="1240">
          <cell r="A1240">
            <v>0</v>
          </cell>
          <cell r="B1240" t="str">
            <v>AW PPO Active</v>
          </cell>
          <cell r="C1240" t="str">
            <v>000000683</v>
          </cell>
          <cell r="D1240" t="str">
            <v>CLARK RANDALL L</v>
          </cell>
          <cell r="E1240" t="str">
            <v>493684328</v>
          </cell>
          <cell r="F1240">
            <v>3</v>
          </cell>
          <cell r="G1240" t="str">
            <v>Legacy-St. Louis Co. Water - Union</v>
          </cell>
          <cell r="H1240" t="str">
            <v>U</v>
          </cell>
          <cell r="I1240">
            <v>4</v>
          </cell>
          <cell r="J1240">
            <v>37742</v>
          </cell>
          <cell r="K1240">
            <v>127</v>
          </cell>
          <cell r="L1240" t="str">
            <v>Family</v>
          </cell>
          <cell r="M1240">
            <v>22183</v>
          </cell>
        </row>
        <row r="1241">
          <cell r="A1241">
            <v>0</v>
          </cell>
          <cell r="B1241" t="str">
            <v>AW PPO Active</v>
          </cell>
          <cell r="C1241" t="str">
            <v>000000683</v>
          </cell>
          <cell r="D1241" t="str">
            <v>CLARK ROBERT E</v>
          </cell>
          <cell r="E1241" t="str">
            <v>490622599</v>
          </cell>
          <cell r="F1241">
            <v>2</v>
          </cell>
          <cell r="G1241" t="str">
            <v>PPO Non-Union</v>
          </cell>
          <cell r="H1241" t="str">
            <v>N</v>
          </cell>
          <cell r="I1241">
            <v>3</v>
          </cell>
          <cell r="J1241">
            <v>38015</v>
          </cell>
          <cell r="K1241">
            <v>127</v>
          </cell>
          <cell r="L1241" t="str">
            <v>Family</v>
          </cell>
          <cell r="M1241">
            <v>20525</v>
          </cell>
        </row>
        <row r="1242">
          <cell r="A1242">
            <v>0</v>
          </cell>
          <cell r="B1242" t="str">
            <v>AW PPO Active</v>
          </cell>
          <cell r="C1242" t="str">
            <v>000000683</v>
          </cell>
          <cell r="D1242" t="str">
            <v>CLARKSON ANGELA C</v>
          </cell>
          <cell r="E1242" t="str">
            <v>323785479</v>
          </cell>
          <cell r="F1242">
            <v>3</v>
          </cell>
          <cell r="G1242" t="str">
            <v>Legacy-St. Louis Co. Water - Union</v>
          </cell>
          <cell r="H1242" t="str">
            <v>U</v>
          </cell>
          <cell r="I1242">
            <v>1</v>
          </cell>
          <cell r="J1242">
            <v>37760</v>
          </cell>
          <cell r="K1242">
            <v>102</v>
          </cell>
          <cell r="L1242" t="str">
            <v>Single</v>
          </cell>
          <cell r="M1242">
            <v>28660</v>
          </cell>
        </row>
        <row r="1243">
          <cell r="A1243">
            <v>0</v>
          </cell>
          <cell r="B1243" t="str">
            <v>AW PPO Active</v>
          </cell>
          <cell r="C1243" t="str">
            <v>000000683</v>
          </cell>
          <cell r="D1243" t="str">
            <v>CLEWIS DAVID R</v>
          </cell>
          <cell r="E1243" t="str">
            <v>352504522</v>
          </cell>
          <cell r="F1243">
            <v>3</v>
          </cell>
          <cell r="G1243" t="str">
            <v>Legacy-St. Louis Co. Water - Union</v>
          </cell>
          <cell r="H1243" t="str">
            <v>U</v>
          </cell>
          <cell r="I1243">
            <v>3</v>
          </cell>
          <cell r="J1243">
            <v>37742</v>
          </cell>
          <cell r="K1243">
            <v>127</v>
          </cell>
          <cell r="L1243" t="str">
            <v>Family</v>
          </cell>
          <cell r="M1243">
            <v>20253</v>
          </cell>
        </row>
        <row r="1244">
          <cell r="A1244">
            <v>0</v>
          </cell>
          <cell r="B1244" t="str">
            <v>AW PPO Active</v>
          </cell>
          <cell r="C1244" t="str">
            <v>000000683</v>
          </cell>
          <cell r="D1244" t="str">
            <v>CLYNES MICHAEL J</v>
          </cell>
          <cell r="E1244" t="str">
            <v>494687661</v>
          </cell>
          <cell r="F1244">
            <v>3</v>
          </cell>
          <cell r="G1244" t="str">
            <v>Legacy-St. Louis Co. Water - Union</v>
          </cell>
          <cell r="H1244" t="str">
            <v>U</v>
          </cell>
          <cell r="I1244">
            <v>5</v>
          </cell>
          <cell r="J1244">
            <v>37742</v>
          </cell>
          <cell r="K1244">
            <v>127</v>
          </cell>
          <cell r="L1244" t="str">
            <v>Family</v>
          </cell>
          <cell r="M1244">
            <v>21024</v>
          </cell>
        </row>
        <row r="1245">
          <cell r="A1245">
            <v>0</v>
          </cell>
          <cell r="B1245" t="str">
            <v>AW PPO Active</v>
          </cell>
          <cell r="C1245" t="str">
            <v>000000683</v>
          </cell>
          <cell r="D1245" t="str">
            <v>CODY JOHN J</v>
          </cell>
          <cell r="E1245" t="str">
            <v>492585775</v>
          </cell>
          <cell r="F1245">
            <v>3</v>
          </cell>
          <cell r="G1245" t="str">
            <v>Legacy-St. Louis Co. Water - Union</v>
          </cell>
          <cell r="H1245" t="str">
            <v>U</v>
          </cell>
          <cell r="I1245">
            <v>3</v>
          </cell>
          <cell r="J1245">
            <v>38108</v>
          </cell>
          <cell r="K1245">
            <v>127</v>
          </cell>
          <cell r="L1245" t="str">
            <v>Family</v>
          </cell>
          <cell r="M1245">
            <v>19484</v>
          </cell>
        </row>
        <row r="1246">
          <cell r="A1246">
            <v>0</v>
          </cell>
          <cell r="B1246" t="str">
            <v>AW PPO Active</v>
          </cell>
          <cell r="C1246" t="str">
            <v>000000683</v>
          </cell>
          <cell r="D1246" t="str">
            <v>COKER RANDY</v>
          </cell>
          <cell r="E1246" t="str">
            <v>259682535</v>
          </cell>
          <cell r="F1246">
            <v>1</v>
          </cell>
          <cell r="G1246" t="str">
            <v>PPO Union</v>
          </cell>
          <cell r="H1246" t="str">
            <v>U</v>
          </cell>
          <cell r="I1246">
            <v>3</v>
          </cell>
          <cell r="J1246">
            <v>37622</v>
          </cell>
          <cell r="K1246">
            <v>127</v>
          </cell>
          <cell r="L1246" t="str">
            <v>Family</v>
          </cell>
          <cell r="M1246">
            <v>17312</v>
          </cell>
        </row>
        <row r="1247">
          <cell r="A1247">
            <v>0</v>
          </cell>
          <cell r="B1247" t="str">
            <v>AW PPO Active</v>
          </cell>
          <cell r="C1247" t="str">
            <v>000000683</v>
          </cell>
          <cell r="D1247" t="str">
            <v>COLE GILBERT W</v>
          </cell>
          <cell r="E1247" t="str">
            <v>244703090</v>
          </cell>
          <cell r="F1247">
            <v>2</v>
          </cell>
          <cell r="G1247" t="str">
            <v>PPO Non-Union</v>
          </cell>
          <cell r="H1247" t="str">
            <v>N</v>
          </cell>
          <cell r="I1247">
            <v>2</v>
          </cell>
          <cell r="J1247">
            <v>38261</v>
          </cell>
          <cell r="K1247">
            <v>111</v>
          </cell>
          <cell r="L1247" t="str">
            <v>Ee/Sp</v>
          </cell>
          <cell r="M1247">
            <v>16226</v>
          </cell>
        </row>
        <row r="1248">
          <cell r="A1248">
            <v>0</v>
          </cell>
          <cell r="B1248" t="str">
            <v>AW PPO Active</v>
          </cell>
          <cell r="C1248" t="str">
            <v>000000683</v>
          </cell>
          <cell r="D1248" t="str">
            <v>COLEMAN ERNEST</v>
          </cell>
          <cell r="E1248" t="str">
            <v>487464053</v>
          </cell>
          <cell r="F1248">
            <v>3</v>
          </cell>
          <cell r="G1248" t="str">
            <v>Legacy-St. Louis Co. Water - Union</v>
          </cell>
          <cell r="H1248" t="str">
            <v>U</v>
          </cell>
          <cell r="I1248">
            <v>2</v>
          </cell>
          <cell r="J1248">
            <v>37742</v>
          </cell>
          <cell r="K1248">
            <v>111</v>
          </cell>
          <cell r="L1248" t="str">
            <v>Ee/Sp</v>
          </cell>
          <cell r="M1248">
            <v>16105</v>
          </cell>
        </row>
        <row r="1249">
          <cell r="A1249">
            <v>0</v>
          </cell>
          <cell r="B1249" t="str">
            <v>AW PPO Active</v>
          </cell>
          <cell r="C1249" t="str">
            <v>000000683</v>
          </cell>
          <cell r="D1249" t="str">
            <v>COLLEY COLLEEN C</v>
          </cell>
          <cell r="E1249" t="str">
            <v>463905909</v>
          </cell>
          <cell r="F1249">
            <v>2</v>
          </cell>
          <cell r="G1249" t="str">
            <v>PPO Non-Union</v>
          </cell>
          <cell r="H1249" t="str">
            <v>N</v>
          </cell>
          <cell r="I1249">
            <v>1</v>
          </cell>
          <cell r="J1249">
            <v>37622</v>
          </cell>
          <cell r="K1249">
            <v>102</v>
          </cell>
          <cell r="L1249" t="str">
            <v>Single</v>
          </cell>
          <cell r="M1249">
            <v>18587</v>
          </cell>
        </row>
        <row r="1250">
          <cell r="A1250">
            <v>0</v>
          </cell>
          <cell r="B1250" t="str">
            <v>AW PPO Active</v>
          </cell>
          <cell r="C1250" t="str">
            <v>000000683</v>
          </cell>
          <cell r="D1250" t="str">
            <v>CONRAD KAREN M</v>
          </cell>
          <cell r="E1250" t="str">
            <v>493624932</v>
          </cell>
          <cell r="F1250">
            <v>2</v>
          </cell>
          <cell r="G1250" t="str">
            <v>PPO Non-Union</v>
          </cell>
          <cell r="H1250" t="str">
            <v>N</v>
          </cell>
          <cell r="I1250">
            <v>1</v>
          </cell>
          <cell r="J1250">
            <v>37622</v>
          </cell>
          <cell r="K1250">
            <v>102</v>
          </cell>
          <cell r="L1250" t="str">
            <v>Single</v>
          </cell>
          <cell r="M1250">
            <v>20175</v>
          </cell>
        </row>
        <row r="1251">
          <cell r="A1251">
            <v>0</v>
          </cell>
          <cell r="B1251" t="str">
            <v>AW PPO Active</v>
          </cell>
          <cell r="C1251" t="str">
            <v>000000683</v>
          </cell>
          <cell r="D1251" t="str">
            <v>COOK NELSON G</v>
          </cell>
          <cell r="E1251" t="str">
            <v>495747563</v>
          </cell>
          <cell r="F1251">
            <v>2</v>
          </cell>
          <cell r="G1251" t="str">
            <v>PPO Non-Union</v>
          </cell>
          <cell r="H1251" t="str">
            <v>N</v>
          </cell>
          <cell r="I1251">
            <v>4</v>
          </cell>
          <cell r="J1251">
            <v>37622</v>
          </cell>
          <cell r="K1251">
            <v>127</v>
          </cell>
          <cell r="L1251" t="str">
            <v>Family</v>
          </cell>
          <cell r="M1251">
            <v>22263</v>
          </cell>
        </row>
        <row r="1252">
          <cell r="A1252">
            <v>0</v>
          </cell>
          <cell r="B1252" t="str">
            <v>AW PPO Active</v>
          </cell>
          <cell r="C1252" t="str">
            <v>000000683</v>
          </cell>
          <cell r="D1252" t="str">
            <v>COOPER MARK N</v>
          </cell>
          <cell r="E1252" t="str">
            <v>499560308</v>
          </cell>
          <cell r="F1252">
            <v>3</v>
          </cell>
          <cell r="G1252" t="str">
            <v>Legacy-St. Louis Co. Water - Union</v>
          </cell>
          <cell r="H1252" t="str">
            <v>U</v>
          </cell>
          <cell r="I1252">
            <v>1</v>
          </cell>
          <cell r="J1252">
            <v>37742</v>
          </cell>
          <cell r="K1252">
            <v>101</v>
          </cell>
          <cell r="L1252" t="str">
            <v>Single</v>
          </cell>
          <cell r="M1252">
            <v>17766</v>
          </cell>
        </row>
        <row r="1253">
          <cell r="A1253">
            <v>0</v>
          </cell>
          <cell r="B1253" t="str">
            <v>AW PPO Active</v>
          </cell>
          <cell r="C1253" t="str">
            <v>000000683</v>
          </cell>
          <cell r="D1253" t="str">
            <v>CORDES J D</v>
          </cell>
          <cell r="E1253" t="str">
            <v>494549679</v>
          </cell>
          <cell r="F1253">
            <v>3</v>
          </cell>
          <cell r="G1253" t="str">
            <v>Legacy-St. Louis Co. Water - Union</v>
          </cell>
          <cell r="H1253" t="str">
            <v>U</v>
          </cell>
          <cell r="I1253">
            <v>1</v>
          </cell>
          <cell r="J1253">
            <v>37742</v>
          </cell>
          <cell r="K1253">
            <v>101</v>
          </cell>
          <cell r="L1253" t="str">
            <v>Single</v>
          </cell>
          <cell r="M1253">
            <v>18064</v>
          </cell>
        </row>
        <row r="1254">
          <cell r="A1254">
            <v>0</v>
          </cell>
          <cell r="B1254" t="str">
            <v>AW PPO Active</v>
          </cell>
          <cell r="C1254" t="str">
            <v>000000683</v>
          </cell>
          <cell r="D1254" t="str">
            <v>CORSO THEODORE J</v>
          </cell>
          <cell r="E1254" t="str">
            <v>499662616</v>
          </cell>
          <cell r="F1254">
            <v>3</v>
          </cell>
          <cell r="G1254" t="str">
            <v>Legacy-St. Louis Co. Water - Union</v>
          </cell>
          <cell r="H1254" t="str">
            <v>U</v>
          </cell>
          <cell r="I1254">
            <v>7</v>
          </cell>
          <cell r="J1254">
            <v>37742</v>
          </cell>
          <cell r="K1254">
            <v>127</v>
          </cell>
          <cell r="L1254" t="str">
            <v>Family</v>
          </cell>
          <cell r="M1254">
            <v>20874</v>
          </cell>
        </row>
        <row r="1255">
          <cell r="A1255">
            <v>0</v>
          </cell>
          <cell r="B1255" t="str">
            <v>AW PPO Active</v>
          </cell>
          <cell r="C1255" t="str">
            <v>000000683</v>
          </cell>
          <cell r="D1255" t="str">
            <v>CORZINE ANDREW J</v>
          </cell>
          <cell r="E1255" t="str">
            <v>354361097</v>
          </cell>
          <cell r="F1255">
            <v>3</v>
          </cell>
          <cell r="G1255" t="str">
            <v>Legacy-St. Louis Co. Water - Union</v>
          </cell>
          <cell r="H1255" t="str">
            <v>U</v>
          </cell>
          <cell r="I1255">
            <v>2</v>
          </cell>
          <cell r="J1255">
            <v>37742</v>
          </cell>
          <cell r="K1255">
            <v>111</v>
          </cell>
          <cell r="L1255" t="str">
            <v>Ee/Sp</v>
          </cell>
          <cell r="M1255">
            <v>16766</v>
          </cell>
        </row>
        <row r="1256">
          <cell r="A1256">
            <v>0</v>
          </cell>
          <cell r="B1256" t="str">
            <v>AW PPO Active</v>
          </cell>
          <cell r="C1256" t="str">
            <v>000000683</v>
          </cell>
          <cell r="D1256" t="str">
            <v>COX DONALD E</v>
          </cell>
          <cell r="E1256" t="str">
            <v>559665958</v>
          </cell>
          <cell r="F1256">
            <v>2</v>
          </cell>
          <cell r="G1256" t="str">
            <v>PPO Non-Union</v>
          </cell>
          <cell r="H1256" t="str">
            <v>N</v>
          </cell>
          <cell r="I1256">
            <v>2</v>
          </cell>
          <cell r="J1256">
            <v>37622</v>
          </cell>
          <cell r="K1256">
            <v>111</v>
          </cell>
          <cell r="L1256" t="str">
            <v>Ee/Sp</v>
          </cell>
          <cell r="M1256">
            <v>17076</v>
          </cell>
        </row>
        <row r="1257">
          <cell r="A1257">
            <v>0</v>
          </cell>
          <cell r="B1257" t="str">
            <v>AW PPO Active</v>
          </cell>
          <cell r="C1257" t="str">
            <v>000000683</v>
          </cell>
          <cell r="D1257" t="str">
            <v>CRANE DENNIS G</v>
          </cell>
          <cell r="E1257" t="str">
            <v>497549629</v>
          </cell>
          <cell r="F1257">
            <v>3</v>
          </cell>
          <cell r="G1257" t="str">
            <v>Legacy-St. Louis Co. Water - Union</v>
          </cell>
          <cell r="H1257" t="str">
            <v>U</v>
          </cell>
          <cell r="I1257">
            <v>2</v>
          </cell>
          <cell r="J1257">
            <v>38350</v>
          </cell>
          <cell r="K1257">
            <v>111</v>
          </cell>
          <cell r="L1257" t="str">
            <v>Ee/Sp</v>
          </cell>
          <cell r="M1257">
            <v>18488</v>
          </cell>
        </row>
        <row r="1258">
          <cell r="A1258">
            <v>0</v>
          </cell>
          <cell r="B1258" t="str">
            <v>AW PPO Active</v>
          </cell>
          <cell r="C1258" t="str">
            <v>000000683</v>
          </cell>
          <cell r="D1258" t="str">
            <v>CROTHERS CORI L</v>
          </cell>
          <cell r="E1258" t="str">
            <v>499786656</v>
          </cell>
          <cell r="F1258">
            <v>2</v>
          </cell>
          <cell r="G1258" t="str">
            <v>PPO Non-Union</v>
          </cell>
          <cell r="H1258" t="str">
            <v>N</v>
          </cell>
          <cell r="I1258">
            <v>3</v>
          </cell>
          <cell r="J1258">
            <v>37949</v>
          </cell>
          <cell r="K1258">
            <v>119</v>
          </cell>
          <cell r="L1258" t="str">
            <v>Ee/Ch</v>
          </cell>
          <cell r="M1258">
            <v>27260</v>
          </cell>
        </row>
        <row r="1259">
          <cell r="A1259">
            <v>0</v>
          </cell>
          <cell r="B1259" t="str">
            <v>AW PPO Active</v>
          </cell>
          <cell r="C1259" t="str">
            <v>000000683</v>
          </cell>
          <cell r="D1259" t="str">
            <v>CROW WILLIAM D</v>
          </cell>
          <cell r="E1259" t="str">
            <v>495822453</v>
          </cell>
          <cell r="F1259">
            <v>3</v>
          </cell>
          <cell r="G1259" t="str">
            <v>Legacy-St. Louis Co. Water - Union</v>
          </cell>
          <cell r="H1259" t="str">
            <v>U</v>
          </cell>
          <cell r="I1259">
            <v>4</v>
          </cell>
          <cell r="J1259">
            <v>37742</v>
          </cell>
          <cell r="K1259">
            <v>127</v>
          </cell>
          <cell r="L1259" t="str">
            <v>Family</v>
          </cell>
          <cell r="M1259">
            <v>23864</v>
          </cell>
        </row>
        <row r="1260">
          <cell r="A1260">
            <v>0</v>
          </cell>
          <cell r="B1260" t="str">
            <v>AW PPO Active</v>
          </cell>
          <cell r="C1260" t="str">
            <v>000000683</v>
          </cell>
          <cell r="D1260" t="str">
            <v>CUNNINGHAM CHARLES W</v>
          </cell>
          <cell r="E1260" t="str">
            <v>359648900</v>
          </cell>
          <cell r="F1260">
            <v>3</v>
          </cell>
          <cell r="G1260" t="str">
            <v>Legacy-St. Louis Co. Water - Union</v>
          </cell>
          <cell r="H1260" t="str">
            <v>U</v>
          </cell>
          <cell r="I1260">
            <v>4</v>
          </cell>
          <cell r="J1260">
            <v>37742</v>
          </cell>
          <cell r="K1260">
            <v>127</v>
          </cell>
          <cell r="L1260" t="str">
            <v>Family</v>
          </cell>
          <cell r="M1260">
            <v>22685</v>
          </cell>
        </row>
        <row r="1261">
          <cell r="A1261">
            <v>0</v>
          </cell>
          <cell r="B1261" t="str">
            <v>AW PPO Active</v>
          </cell>
          <cell r="C1261" t="str">
            <v>000000683</v>
          </cell>
          <cell r="D1261" t="str">
            <v>CURRAN ROBERT S</v>
          </cell>
          <cell r="E1261" t="str">
            <v>489607209</v>
          </cell>
          <cell r="F1261">
            <v>1</v>
          </cell>
          <cell r="G1261" t="str">
            <v>PPO Union</v>
          </cell>
          <cell r="H1261" t="str">
            <v>U</v>
          </cell>
          <cell r="I1261">
            <v>3</v>
          </cell>
          <cell r="J1261">
            <v>37622</v>
          </cell>
          <cell r="K1261">
            <v>127</v>
          </cell>
          <cell r="L1261" t="str">
            <v>Family</v>
          </cell>
          <cell r="M1261">
            <v>19755</v>
          </cell>
        </row>
        <row r="1262">
          <cell r="A1262">
            <v>0</v>
          </cell>
          <cell r="B1262" t="str">
            <v>AW PPO Active</v>
          </cell>
          <cell r="C1262" t="str">
            <v>000000683</v>
          </cell>
          <cell r="D1262" t="str">
            <v>DALTON JOHN E</v>
          </cell>
          <cell r="E1262" t="str">
            <v>490749126</v>
          </cell>
          <cell r="F1262">
            <v>3</v>
          </cell>
          <cell r="G1262" t="str">
            <v>Legacy-St. Louis Co. Water - Union</v>
          </cell>
          <cell r="H1262" t="str">
            <v>U</v>
          </cell>
          <cell r="I1262">
            <v>4</v>
          </cell>
          <cell r="J1262">
            <v>37742</v>
          </cell>
          <cell r="K1262">
            <v>127</v>
          </cell>
          <cell r="L1262" t="str">
            <v>Family</v>
          </cell>
          <cell r="M1262">
            <v>22368</v>
          </cell>
        </row>
        <row r="1263">
          <cell r="A1263">
            <v>0</v>
          </cell>
          <cell r="B1263" t="str">
            <v>AW PPO Active</v>
          </cell>
          <cell r="C1263" t="str">
            <v>000000683</v>
          </cell>
          <cell r="D1263" t="str">
            <v>DAMES ROBERT J</v>
          </cell>
          <cell r="E1263" t="str">
            <v>489464183</v>
          </cell>
          <cell r="F1263">
            <v>3</v>
          </cell>
          <cell r="G1263" t="str">
            <v>Legacy-St. Louis Co. Water - Union</v>
          </cell>
          <cell r="H1263" t="str">
            <v>U</v>
          </cell>
          <cell r="I1263">
            <v>2</v>
          </cell>
          <cell r="J1263">
            <v>37742</v>
          </cell>
          <cell r="K1263">
            <v>111</v>
          </cell>
          <cell r="L1263" t="str">
            <v>Ee/Sp</v>
          </cell>
          <cell r="M1263">
            <v>15684</v>
          </cell>
        </row>
        <row r="1264">
          <cell r="A1264">
            <v>0</v>
          </cell>
          <cell r="B1264" t="str">
            <v>AW PPO Active</v>
          </cell>
          <cell r="C1264" t="str">
            <v>000000683</v>
          </cell>
          <cell r="D1264" t="str">
            <v>DAUSTER DOUGLAS M</v>
          </cell>
          <cell r="E1264" t="str">
            <v>491727710</v>
          </cell>
          <cell r="F1264">
            <v>3</v>
          </cell>
          <cell r="G1264" t="str">
            <v>Legacy-St. Louis Co. Water - Union</v>
          </cell>
          <cell r="H1264" t="str">
            <v>U</v>
          </cell>
          <cell r="I1264">
            <v>1</v>
          </cell>
          <cell r="J1264">
            <v>37742</v>
          </cell>
          <cell r="K1264">
            <v>101</v>
          </cell>
          <cell r="L1264" t="str">
            <v>Single</v>
          </cell>
          <cell r="M1264">
            <v>22550</v>
          </cell>
        </row>
        <row r="1265">
          <cell r="A1265">
            <v>0</v>
          </cell>
          <cell r="B1265" t="str">
            <v>AW PPO Active</v>
          </cell>
          <cell r="C1265" t="str">
            <v>000000683</v>
          </cell>
          <cell r="D1265" t="str">
            <v>DAVIS LESLIE L</v>
          </cell>
          <cell r="E1265" t="str">
            <v>498449929</v>
          </cell>
          <cell r="F1265">
            <v>3</v>
          </cell>
          <cell r="G1265" t="str">
            <v>Legacy-St. Louis Co. Water - Union</v>
          </cell>
          <cell r="H1265" t="str">
            <v>U</v>
          </cell>
          <cell r="I1265">
            <v>1</v>
          </cell>
          <cell r="J1265">
            <v>37742</v>
          </cell>
          <cell r="K1265">
            <v>101</v>
          </cell>
          <cell r="L1265" t="str">
            <v>Single</v>
          </cell>
          <cell r="M1265">
            <v>15392</v>
          </cell>
        </row>
        <row r="1266">
          <cell r="A1266">
            <v>0</v>
          </cell>
          <cell r="B1266" t="str">
            <v>AW PPO Active</v>
          </cell>
          <cell r="C1266" t="str">
            <v>000000683</v>
          </cell>
          <cell r="D1266" t="str">
            <v>DAWICKI THOMAS A</v>
          </cell>
          <cell r="E1266" t="str">
            <v>040320368</v>
          </cell>
          <cell r="F1266">
            <v>3</v>
          </cell>
          <cell r="G1266" t="str">
            <v>Legacy-St. Louis Co. Water - Union</v>
          </cell>
          <cell r="H1266" t="str">
            <v>U</v>
          </cell>
          <cell r="I1266">
            <v>2</v>
          </cell>
          <cell r="J1266">
            <v>37742</v>
          </cell>
          <cell r="K1266">
            <v>111</v>
          </cell>
          <cell r="L1266" t="str">
            <v>Ee/Sp</v>
          </cell>
          <cell r="M1266">
            <v>15000</v>
          </cell>
        </row>
        <row r="1267">
          <cell r="A1267">
            <v>0</v>
          </cell>
          <cell r="B1267" t="str">
            <v>AW PPO Active</v>
          </cell>
          <cell r="C1267" t="str">
            <v>000000683</v>
          </cell>
          <cell r="D1267" t="str">
            <v>DEAN MICHAEL J</v>
          </cell>
          <cell r="E1267" t="str">
            <v>488828128</v>
          </cell>
          <cell r="F1267">
            <v>3</v>
          </cell>
          <cell r="G1267" t="str">
            <v>Legacy-St. Louis Co. Water - Union</v>
          </cell>
          <cell r="H1267" t="str">
            <v>U</v>
          </cell>
          <cell r="I1267">
            <v>5</v>
          </cell>
          <cell r="J1267">
            <v>38143</v>
          </cell>
          <cell r="K1267">
            <v>127</v>
          </cell>
          <cell r="L1267" t="str">
            <v>Family</v>
          </cell>
          <cell r="M1267">
            <v>23222</v>
          </cell>
        </row>
        <row r="1268">
          <cell r="A1268">
            <v>0</v>
          </cell>
          <cell r="B1268" t="str">
            <v>AW PPO Active</v>
          </cell>
          <cell r="C1268" t="str">
            <v>000000683</v>
          </cell>
          <cell r="D1268" t="str">
            <v>DENISON JOHN M</v>
          </cell>
          <cell r="E1268" t="str">
            <v>497725821</v>
          </cell>
          <cell r="F1268">
            <v>1</v>
          </cell>
          <cell r="G1268" t="str">
            <v>PPO Union</v>
          </cell>
          <cell r="H1268" t="str">
            <v>U</v>
          </cell>
          <cell r="I1268">
            <v>3</v>
          </cell>
          <cell r="J1268">
            <v>37788</v>
          </cell>
          <cell r="K1268">
            <v>127</v>
          </cell>
          <cell r="L1268" t="str">
            <v>Family</v>
          </cell>
          <cell r="M1268">
            <v>22032</v>
          </cell>
        </row>
        <row r="1269">
          <cell r="A1269">
            <v>0</v>
          </cell>
          <cell r="B1269" t="str">
            <v>AW PPO Active</v>
          </cell>
          <cell r="C1269" t="str">
            <v>000000683</v>
          </cell>
          <cell r="D1269" t="str">
            <v>DENT JAMES L</v>
          </cell>
          <cell r="E1269" t="str">
            <v>494782864</v>
          </cell>
          <cell r="F1269">
            <v>3</v>
          </cell>
          <cell r="G1269" t="str">
            <v>Legacy-St. Louis Co. Water - Union</v>
          </cell>
          <cell r="H1269" t="str">
            <v>U</v>
          </cell>
          <cell r="I1269">
            <v>5</v>
          </cell>
          <cell r="J1269">
            <v>37742</v>
          </cell>
          <cell r="K1269">
            <v>127</v>
          </cell>
          <cell r="L1269" t="str">
            <v>Family</v>
          </cell>
          <cell r="M1269">
            <v>22330</v>
          </cell>
        </row>
        <row r="1270">
          <cell r="A1270">
            <v>0</v>
          </cell>
          <cell r="B1270" t="str">
            <v>AW PPO Active</v>
          </cell>
          <cell r="C1270" t="str">
            <v>000000683</v>
          </cell>
          <cell r="D1270" t="str">
            <v>DETERS THOMAS M</v>
          </cell>
          <cell r="E1270" t="str">
            <v>492769102</v>
          </cell>
          <cell r="F1270">
            <v>2</v>
          </cell>
          <cell r="G1270" t="str">
            <v>PPO Non-Union</v>
          </cell>
          <cell r="H1270" t="str">
            <v>N</v>
          </cell>
          <cell r="I1270">
            <v>4</v>
          </cell>
          <cell r="J1270">
            <v>37622</v>
          </cell>
          <cell r="K1270">
            <v>127</v>
          </cell>
          <cell r="L1270" t="str">
            <v>Family</v>
          </cell>
          <cell r="M1270">
            <v>22956</v>
          </cell>
        </row>
        <row r="1271">
          <cell r="A1271">
            <v>0</v>
          </cell>
          <cell r="B1271" t="str">
            <v>AW PPO Active</v>
          </cell>
          <cell r="C1271" t="str">
            <v>000000683</v>
          </cell>
          <cell r="D1271" t="str">
            <v>DISHNER MATTHEW E</v>
          </cell>
          <cell r="E1271" t="str">
            <v>499880551</v>
          </cell>
          <cell r="F1271">
            <v>3</v>
          </cell>
          <cell r="G1271" t="str">
            <v>Legacy-St. Louis Co. Water - Union</v>
          </cell>
          <cell r="H1271" t="str">
            <v>U</v>
          </cell>
          <cell r="I1271">
            <v>5</v>
          </cell>
          <cell r="J1271">
            <v>37900</v>
          </cell>
          <cell r="K1271">
            <v>127</v>
          </cell>
          <cell r="L1271" t="str">
            <v>Family</v>
          </cell>
          <cell r="M1271">
            <v>25100</v>
          </cell>
        </row>
        <row r="1272">
          <cell r="A1272">
            <v>0</v>
          </cell>
          <cell r="B1272" t="str">
            <v>AW PPO Active</v>
          </cell>
          <cell r="C1272" t="str">
            <v>000000683</v>
          </cell>
          <cell r="D1272" t="str">
            <v>DOOLAN MICHAEL D</v>
          </cell>
          <cell r="E1272" t="str">
            <v>499762991</v>
          </cell>
          <cell r="F1272">
            <v>1</v>
          </cell>
          <cell r="G1272" t="str">
            <v>PPO Union</v>
          </cell>
          <cell r="H1272" t="str">
            <v>U</v>
          </cell>
          <cell r="I1272">
            <v>2</v>
          </cell>
          <cell r="J1272">
            <v>38139</v>
          </cell>
          <cell r="K1272">
            <v>119</v>
          </cell>
          <cell r="L1272" t="str">
            <v>Ee/Ch</v>
          </cell>
          <cell r="M1272">
            <v>23939</v>
          </cell>
        </row>
        <row r="1273">
          <cell r="A1273">
            <v>0</v>
          </cell>
          <cell r="B1273" t="str">
            <v>AW PPO Active</v>
          </cell>
          <cell r="C1273" t="str">
            <v>000000683</v>
          </cell>
          <cell r="D1273" t="str">
            <v>DORN KEVIN S</v>
          </cell>
          <cell r="E1273" t="str">
            <v>491742404</v>
          </cell>
          <cell r="F1273">
            <v>3</v>
          </cell>
          <cell r="G1273" t="str">
            <v>Legacy-St. Louis Co. Water - Union</v>
          </cell>
          <cell r="H1273" t="str">
            <v>U</v>
          </cell>
          <cell r="I1273">
            <v>3</v>
          </cell>
          <cell r="J1273">
            <v>37742</v>
          </cell>
          <cell r="K1273">
            <v>127</v>
          </cell>
          <cell r="L1273" t="str">
            <v>Family</v>
          </cell>
          <cell r="M1273">
            <v>21645</v>
          </cell>
        </row>
        <row r="1274">
          <cell r="A1274">
            <v>0</v>
          </cell>
          <cell r="B1274" t="str">
            <v>AW PPO Active</v>
          </cell>
          <cell r="C1274" t="str">
            <v>000000683</v>
          </cell>
          <cell r="D1274" t="str">
            <v>DOUGLAS JAMES H</v>
          </cell>
          <cell r="E1274" t="str">
            <v>409725450</v>
          </cell>
          <cell r="F1274">
            <v>3</v>
          </cell>
          <cell r="G1274" t="str">
            <v>Legacy-St. Louis Co. Water - Union</v>
          </cell>
          <cell r="H1274" t="str">
            <v>U</v>
          </cell>
          <cell r="I1274">
            <v>2</v>
          </cell>
          <cell r="J1274">
            <v>37742</v>
          </cell>
          <cell r="K1274">
            <v>111</v>
          </cell>
          <cell r="L1274" t="str">
            <v>Ee/Sp</v>
          </cell>
          <cell r="M1274">
            <v>17278</v>
          </cell>
        </row>
        <row r="1275">
          <cell r="A1275">
            <v>0</v>
          </cell>
          <cell r="B1275" t="str">
            <v>AW PPO Active</v>
          </cell>
          <cell r="C1275" t="str">
            <v>000000683</v>
          </cell>
          <cell r="D1275" t="str">
            <v>DOYLE JAMES W</v>
          </cell>
          <cell r="E1275" t="str">
            <v>356544527</v>
          </cell>
          <cell r="F1275">
            <v>3</v>
          </cell>
          <cell r="G1275" t="str">
            <v>Legacy-St. Louis Co. Water - Union</v>
          </cell>
          <cell r="H1275" t="str">
            <v>U</v>
          </cell>
          <cell r="I1275">
            <v>4</v>
          </cell>
          <cell r="J1275">
            <v>37742</v>
          </cell>
          <cell r="K1275">
            <v>127</v>
          </cell>
          <cell r="L1275" t="str">
            <v>Family</v>
          </cell>
          <cell r="M1275">
            <v>24699</v>
          </cell>
        </row>
        <row r="1276">
          <cell r="A1276">
            <v>0</v>
          </cell>
          <cell r="B1276" t="str">
            <v>AW PPO Active</v>
          </cell>
          <cell r="C1276" t="str">
            <v>000000683</v>
          </cell>
          <cell r="D1276" t="str">
            <v>DRAFFEN HERBERT L</v>
          </cell>
          <cell r="E1276" t="str">
            <v>499666373</v>
          </cell>
          <cell r="F1276">
            <v>2</v>
          </cell>
          <cell r="G1276" t="str">
            <v>PPO Non-Union</v>
          </cell>
          <cell r="H1276" t="str">
            <v>N</v>
          </cell>
          <cell r="I1276">
            <v>5</v>
          </cell>
          <cell r="J1276">
            <v>37622</v>
          </cell>
          <cell r="K1276">
            <v>127</v>
          </cell>
          <cell r="L1276" t="str">
            <v>Family</v>
          </cell>
          <cell r="M1276">
            <v>21385</v>
          </cell>
        </row>
        <row r="1277">
          <cell r="A1277">
            <v>0</v>
          </cell>
          <cell r="B1277" t="str">
            <v>AW PPO Active</v>
          </cell>
          <cell r="C1277" t="str">
            <v>000000683</v>
          </cell>
          <cell r="D1277" t="str">
            <v>DRAVES DAVID A</v>
          </cell>
          <cell r="E1277" t="str">
            <v>490885533</v>
          </cell>
          <cell r="F1277">
            <v>3</v>
          </cell>
          <cell r="G1277" t="str">
            <v>Legacy-St. Louis Co. Water - Union</v>
          </cell>
          <cell r="H1277" t="str">
            <v>U</v>
          </cell>
          <cell r="I1277">
            <v>1</v>
          </cell>
          <cell r="J1277">
            <v>37742</v>
          </cell>
          <cell r="K1277">
            <v>101</v>
          </cell>
          <cell r="L1277" t="str">
            <v>Single</v>
          </cell>
          <cell r="M1277">
            <v>24731</v>
          </cell>
        </row>
        <row r="1278">
          <cell r="A1278">
            <v>0</v>
          </cell>
          <cell r="B1278" t="str">
            <v>AW PPO Active</v>
          </cell>
          <cell r="C1278" t="str">
            <v>000000683</v>
          </cell>
          <cell r="D1278" t="str">
            <v>DUCHON JOHN E</v>
          </cell>
          <cell r="E1278" t="str">
            <v>494662977</v>
          </cell>
          <cell r="F1278">
            <v>3</v>
          </cell>
          <cell r="G1278" t="str">
            <v>Legacy-St. Louis Co. Water - Union</v>
          </cell>
          <cell r="H1278" t="str">
            <v>U</v>
          </cell>
          <cell r="I1278">
            <v>5</v>
          </cell>
          <cell r="J1278">
            <v>37742</v>
          </cell>
          <cell r="K1278">
            <v>127</v>
          </cell>
          <cell r="L1278" t="str">
            <v>Family</v>
          </cell>
          <cell r="M1278">
            <v>20508</v>
          </cell>
        </row>
        <row r="1279">
          <cell r="A1279">
            <v>0</v>
          </cell>
          <cell r="B1279" t="str">
            <v>AW PPO Active</v>
          </cell>
          <cell r="C1279" t="str">
            <v>000000683</v>
          </cell>
          <cell r="D1279" t="str">
            <v>DUFFIE KIM W</v>
          </cell>
          <cell r="E1279" t="str">
            <v>341586820</v>
          </cell>
          <cell r="F1279">
            <v>3</v>
          </cell>
          <cell r="G1279" t="str">
            <v>Legacy-St. Louis Co. Water - Union</v>
          </cell>
          <cell r="H1279" t="str">
            <v>U</v>
          </cell>
          <cell r="I1279">
            <v>3</v>
          </cell>
          <cell r="J1279">
            <v>37742</v>
          </cell>
          <cell r="K1279">
            <v>127</v>
          </cell>
          <cell r="L1279" t="str">
            <v>Family</v>
          </cell>
          <cell r="M1279">
            <v>21755</v>
          </cell>
        </row>
        <row r="1280">
          <cell r="A1280">
            <v>0</v>
          </cell>
          <cell r="B1280" t="str">
            <v>AW PPO Active</v>
          </cell>
          <cell r="C1280" t="str">
            <v>000000683</v>
          </cell>
          <cell r="D1280" t="str">
            <v>DUNN GILBERT H</v>
          </cell>
          <cell r="E1280" t="str">
            <v>486464689</v>
          </cell>
          <cell r="F1280">
            <v>3</v>
          </cell>
          <cell r="G1280" t="str">
            <v>Legacy-St. Louis Co. Water - Union</v>
          </cell>
          <cell r="H1280" t="str">
            <v>U</v>
          </cell>
          <cell r="I1280">
            <v>1</v>
          </cell>
          <cell r="J1280">
            <v>37742</v>
          </cell>
          <cell r="K1280">
            <v>101</v>
          </cell>
          <cell r="L1280" t="str">
            <v>Single</v>
          </cell>
          <cell r="M1280">
            <v>15600</v>
          </cell>
        </row>
        <row r="1281">
          <cell r="A1281">
            <v>0</v>
          </cell>
          <cell r="B1281" t="str">
            <v>AW PPO Active</v>
          </cell>
          <cell r="C1281" t="str">
            <v>000000683</v>
          </cell>
          <cell r="D1281" t="str">
            <v>EAGAN DENNIS P</v>
          </cell>
          <cell r="E1281" t="str">
            <v>499507317</v>
          </cell>
          <cell r="F1281">
            <v>3</v>
          </cell>
          <cell r="G1281" t="str">
            <v>Legacy-St. Louis Co. Water - Union</v>
          </cell>
          <cell r="H1281" t="str">
            <v>U</v>
          </cell>
          <cell r="I1281">
            <v>4</v>
          </cell>
          <cell r="J1281">
            <v>38334</v>
          </cell>
          <cell r="K1281">
            <v>127</v>
          </cell>
          <cell r="L1281" t="str">
            <v>Family</v>
          </cell>
          <cell r="M1281">
            <v>18201</v>
          </cell>
        </row>
        <row r="1282">
          <cell r="A1282">
            <v>0</v>
          </cell>
          <cell r="B1282" t="str">
            <v>AW PPO Active</v>
          </cell>
          <cell r="C1282" t="str">
            <v>000000683</v>
          </cell>
          <cell r="D1282" t="str">
            <v>EDELEN LAWRENCE G</v>
          </cell>
          <cell r="E1282" t="str">
            <v>493460170</v>
          </cell>
          <cell r="F1282">
            <v>3</v>
          </cell>
          <cell r="G1282" t="str">
            <v>Legacy-St. Louis Co. Water - Union</v>
          </cell>
          <cell r="H1282" t="str">
            <v>U</v>
          </cell>
          <cell r="I1282">
            <v>2</v>
          </cell>
          <cell r="J1282">
            <v>37742</v>
          </cell>
          <cell r="K1282">
            <v>111</v>
          </cell>
          <cell r="L1282" t="str">
            <v>Ee/Sp</v>
          </cell>
          <cell r="M1282">
            <v>15963</v>
          </cell>
        </row>
        <row r="1283">
          <cell r="A1283">
            <v>0</v>
          </cell>
          <cell r="B1283" t="str">
            <v>AW PPO Active</v>
          </cell>
          <cell r="C1283" t="str">
            <v>000000683</v>
          </cell>
          <cell r="D1283" t="str">
            <v>EGGLESTON THOMAS M</v>
          </cell>
          <cell r="E1283" t="str">
            <v>413766918</v>
          </cell>
          <cell r="F1283">
            <v>3</v>
          </cell>
          <cell r="G1283" t="str">
            <v>Legacy-St. Louis Co. Water - Union</v>
          </cell>
          <cell r="H1283" t="str">
            <v>U</v>
          </cell>
          <cell r="I1283">
            <v>2</v>
          </cell>
          <cell r="J1283">
            <v>38164</v>
          </cell>
          <cell r="K1283">
            <v>111</v>
          </cell>
          <cell r="L1283" t="str">
            <v>Ee/Sp</v>
          </cell>
          <cell r="M1283">
            <v>19568</v>
          </cell>
        </row>
        <row r="1284">
          <cell r="A1284">
            <v>0</v>
          </cell>
          <cell r="B1284" t="str">
            <v>AW PPO Active</v>
          </cell>
          <cell r="C1284" t="str">
            <v>000000683</v>
          </cell>
          <cell r="D1284" t="str">
            <v>EISENBEIS NEIL W</v>
          </cell>
          <cell r="E1284" t="str">
            <v>496704648</v>
          </cell>
          <cell r="F1284">
            <v>3</v>
          </cell>
          <cell r="G1284" t="str">
            <v>Legacy-St. Louis Co. Water - Union</v>
          </cell>
          <cell r="H1284" t="str">
            <v>U</v>
          </cell>
          <cell r="I1284">
            <v>2</v>
          </cell>
          <cell r="J1284">
            <v>38159</v>
          </cell>
          <cell r="K1284">
            <v>111</v>
          </cell>
          <cell r="L1284" t="str">
            <v>Ee/Sp</v>
          </cell>
          <cell r="M1284">
            <v>21464</v>
          </cell>
        </row>
        <row r="1285">
          <cell r="A1285">
            <v>0</v>
          </cell>
          <cell r="B1285" t="str">
            <v>AW PPO Active</v>
          </cell>
          <cell r="C1285" t="str">
            <v>000000683</v>
          </cell>
          <cell r="D1285" t="str">
            <v>EISENLOEFFEL BRIAN W</v>
          </cell>
          <cell r="E1285" t="str">
            <v>495804439</v>
          </cell>
          <cell r="F1285">
            <v>2</v>
          </cell>
          <cell r="G1285" t="str">
            <v>PPO Non-Union</v>
          </cell>
          <cell r="H1285" t="str">
            <v>N</v>
          </cell>
          <cell r="I1285">
            <v>1</v>
          </cell>
          <cell r="J1285">
            <v>38355</v>
          </cell>
          <cell r="K1285">
            <v>101</v>
          </cell>
          <cell r="L1285" t="str">
            <v>Single</v>
          </cell>
          <cell r="M1285">
            <v>28615</v>
          </cell>
        </row>
        <row r="1286">
          <cell r="A1286">
            <v>0</v>
          </cell>
          <cell r="B1286" t="str">
            <v>AW PPO Active</v>
          </cell>
          <cell r="C1286" t="str">
            <v>000000683</v>
          </cell>
          <cell r="D1286" t="str">
            <v>ERVIN ZOLA A</v>
          </cell>
          <cell r="E1286" t="str">
            <v>587371501</v>
          </cell>
          <cell r="F1286">
            <v>3</v>
          </cell>
          <cell r="G1286" t="str">
            <v>Legacy-St. Louis Co. Water - Union</v>
          </cell>
          <cell r="H1286" t="str">
            <v>U</v>
          </cell>
          <cell r="I1286">
            <v>2</v>
          </cell>
          <cell r="J1286">
            <v>38294</v>
          </cell>
          <cell r="K1286">
            <v>111</v>
          </cell>
          <cell r="L1286" t="str">
            <v>Ee/Sp</v>
          </cell>
          <cell r="M1286">
            <v>29511</v>
          </cell>
        </row>
        <row r="1287">
          <cell r="A1287">
            <v>0</v>
          </cell>
          <cell r="B1287" t="str">
            <v>AW PPO Active</v>
          </cell>
          <cell r="C1287" t="str">
            <v>000000683</v>
          </cell>
          <cell r="D1287" t="str">
            <v>ESLINGER JOHN O</v>
          </cell>
          <cell r="E1287" t="str">
            <v>328588061</v>
          </cell>
          <cell r="F1287">
            <v>3</v>
          </cell>
          <cell r="G1287" t="str">
            <v>Legacy-St. Louis Co. Water - Union</v>
          </cell>
          <cell r="H1287" t="str">
            <v>U</v>
          </cell>
          <cell r="I1287">
            <v>2</v>
          </cell>
          <cell r="J1287">
            <v>37742</v>
          </cell>
          <cell r="K1287">
            <v>111</v>
          </cell>
          <cell r="L1287" t="str">
            <v>Ee/Sp</v>
          </cell>
          <cell r="M1287">
            <v>22279</v>
          </cell>
        </row>
        <row r="1288">
          <cell r="A1288">
            <v>0</v>
          </cell>
          <cell r="B1288" t="str">
            <v>AW PPO Active</v>
          </cell>
          <cell r="C1288" t="str">
            <v>000000683</v>
          </cell>
          <cell r="D1288" t="str">
            <v>ESTRADA PAULA L</v>
          </cell>
          <cell r="E1288" t="str">
            <v>500743858</v>
          </cell>
          <cell r="F1288">
            <v>3</v>
          </cell>
          <cell r="G1288" t="str">
            <v>Legacy-St. Louis Co. Water - Union</v>
          </cell>
          <cell r="H1288" t="str">
            <v>U</v>
          </cell>
          <cell r="I1288">
            <v>4</v>
          </cell>
          <cell r="J1288">
            <v>37742</v>
          </cell>
          <cell r="K1288">
            <v>119</v>
          </cell>
          <cell r="L1288" t="str">
            <v>Ee/Ch</v>
          </cell>
          <cell r="M1288">
            <v>22777</v>
          </cell>
        </row>
        <row r="1289">
          <cell r="A1289">
            <v>0</v>
          </cell>
          <cell r="B1289" t="str">
            <v>AW PPO Active</v>
          </cell>
          <cell r="C1289" t="str">
            <v>000000683</v>
          </cell>
          <cell r="D1289" t="str">
            <v>EVANS LARRY W</v>
          </cell>
          <cell r="E1289" t="str">
            <v>491546743</v>
          </cell>
          <cell r="F1289">
            <v>3</v>
          </cell>
          <cell r="G1289" t="str">
            <v>Legacy-St. Louis Co. Water - Union</v>
          </cell>
          <cell r="H1289" t="str">
            <v>U</v>
          </cell>
          <cell r="I1289">
            <v>2</v>
          </cell>
          <cell r="J1289">
            <v>37742</v>
          </cell>
          <cell r="K1289">
            <v>111</v>
          </cell>
          <cell r="L1289" t="str">
            <v>Ee/Sp</v>
          </cell>
          <cell r="M1289">
            <v>17629</v>
          </cell>
        </row>
        <row r="1290">
          <cell r="A1290">
            <v>0</v>
          </cell>
          <cell r="B1290" t="str">
            <v>AW PPO Active</v>
          </cell>
          <cell r="C1290" t="str">
            <v>000000683</v>
          </cell>
          <cell r="D1290" t="str">
            <v>EVELER KEVIN J</v>
          </cell>
          <cell r="E1290" t="str">
            <v>493729796</v>
          </cell>
          <cell r="F1290">
            <v>2</v>
          </cell>
          <cell r="G1290" t="str">
            <v>PPO Non-Union</v>
          </cell>
          <cell r="H1290" t="str">
            <v>N</v>
          </cell>
          <cell r="I1290">
            <v>1</v>
          </cell>
          <cell r="J1290">
            <v>37622</v>
          </cell>
          <cell r="K1290">
            <v>101</v>
          </cell>
          <cell r="L1290" t="str">
            <v>Single</v>
          </cell>
          <cell r="M1290">
            <v>23006</v>
          </cell>
        </row>
        <row r="1291">
          <cell r="A1291">
            <v>0</v>
          </cell>
          <cell r="B1291" t="str">
            <v>AW PPO Active</v>
          </cell>
          <cell r="C1291" t="str">
            <v>000000683</v>
          </cell>
          <cell r="D1291" t="str">
            <v>FAATZ CLARA A</v>
          </cell>
          <cell r="E1291" t="str">
            <v>487584520</v>
          </cell>
          <cell r="F1291">
            <v>3</v>
          </cell>
          <cell r="G1291" t="str">
            <v>Legacy-St. Louis Co. Water - Union</v>
          </cell>
          <cell r="H1291" t="str">
            <v>U</v>
          </cell>
          <cell r="I1291">
            <v>1</v>
          </cell>
          <cell r="J1291">
            <v>37742</v>
          </cell>
          <cell r="K1291">
            <v>102</v>
          </cell>
          <cell r="L1291" t="str">
            <v>Single</v>
          </cell>
          <cell r="M1291">
            <v>20624</v>
          </cell>
        </row>
        <row r="1292">
          <cell r="A1292">
            <v>0</v>
          </cell>
          <cell r="B1292" t="str">
            <v>AW PPO Active</v>
          </cell>
          <cell r="C1292" t="str">
            <v>000000683</v>
          </cell>
          <cell r="D1292" t="str">
            <v>FARMER JIMMY W</v>
          </cell>
          <cell r="E1292" t="str">
            <v>491668667</v>
          </cell>
          <cell r="F1292">
            <v>3</v>
          </cell>
          <cell r="G1292" t="str">
            <v>Legacy-St. Louis Co. Water - Union</v>
          </cell>
          <cell r="H1292" t="str">
            <v>U</v>
          </cell>
          <cell r="I1292">
            <v>4</v>
          </cell>
          <cell r="J1292">
            <v>38006</v>
          </cell>
          <cell r="K1292">
            <v>127</v>
          </cell>
          <cell r="L1292" t="str">
            <v>Family</v>
          </cell>
          <cell r="M1292">
            <v>26152</v>
          </cell>
        </row>
        <row r="1293">
          <cell r="A1293">
            <v>0</v>
          </cell>
          <cell r="B1293" t="str">
            <v>AW PPO Active</v>
          </cell>
          <cell r="C1293" t="str">
            <v>000000683</v>
          </cell>
          <cell r="D1293" t="str">
            <v>FEIKERT JOHN L</v>
          </cell>
          <cell r="E1293" t="str">
            <v>498884819</v>
          </cell>
          <cell r="F1293">
            <v>3</v>
          </cell>
          <cell r="G1293" t="str">
            <v>Legacy-St. Louis Co. Water - Union</v>
          </cell>
          <cell r="H1293" t="str">
            <v>U</v>
          </cell>
          <cell r="I1293">
            <v>4</v>
          </cell>
          <cell r="J1293">
            <v>37742</v>
          </cell>
          <cell r="K1293">
            <v>127</v>
          </cell>
          <cell r="L1293" t="str">
            <v>Family</v>
          </cell>
          <cell r="M1293">
            <v>25032</v>
          </cell>
        </row>
        <row r="1294">
          <cell r="A1294">
            <v>0</v>
          </cell>
          <cell r="B1294" t="str">
            <v>AW PPO Active</v>
          </cell>
          <cell r="C1294" t="str">
            <v>000000683</v>
          </cell>
          <cell r="D1294" t="str">
            <v>FELDT JANET F</v>
          </cell>
          <cell r="E1294" t="str">
            <v>274446223</v>
          </cell>
          <cell r="F1294">
            <v>2</v>
          </cell>
          <cell r="G1294" t="str">
            <v>PPO Non-Union</v>
          </cell>
          <cell r="H1294" t="str">
            <v>N</v>
          </cell>
          <cell r="I1294">
            <v>2</v>
          </cell>
          <cell r="J1294">
            <v>37622</v>
          </cell>
          <cell r="K1294">
            <v>111</v>
          </cell>
          <cell r="L1294" t="str">
            <v>Ee/Sp</v>
          </cell>
          <cell r="M1294">
            <v>19056</v>
          </cell>
        </row>
        <row r="1295">
          <cell r="A1295">
            <v>0</v>
          </cell>
          <cell r="B1295" t="str">
            <v>AW PPO Active</v>
          </cell>
          <cell r="C1295" t="str">
            <v>000000683</v>
          </cell>
          <cell r="D1295" t="str">
            <v>FELKER UDAH N</v>
          </cell>
          <cell r="E1295" t="str">
            <v>494448643</v>
          </cell>
          <cell r="F1295">
            <v>1</v>
          </cell>
          <cell r="G1295" t="str">
            <v>PPO Union</v>
          </cell>
          <cell r="H1295" t="str">
            <v>U</v>
          </cell>
          <cell r="I1295">
            <v>1</v>
          </cell>
          <cell r="J1295">
            <v>37622</v>
          </cell>
          <cell r="K1295">
            <v>101</v>
          </cell>
          <cell r="L1295" t="str">
            <v>Single</v>
          </cell>
          <cell r="M1295">
            <v>15622</v>
          </cell>
        </row>
        <row r="1296">
          <cell r="A1296">
            <v>0</v>
          </cell>
          <cell r="B1296" t="str">
            <v>AW PPO Active</v>
          </cell>
          <cell r="C1296" t="str">
            <v>000000683</v>
          </cell>
          <cell r="D1296" t="str">
            <v>FERGUSON WILL S</v>
          </cell>
          <cell r="E1296" t="str">
            <v>427761286</v>
          </cell>
          <cell r="F1296">
            <v>3</v>
          </cell>
          <cell r="G1296" t="str">
            <v>Legacy-St. Louis Co. Water - Union</v>
          </cell>
          <cell r="H1296" t="str">
            <v>U</v>
          </cell>
          <cell r="I1296">
            <v>2</v>
          </cell>
          <cell r="J1296">
            <v>37742</v>
          </cell>
          <cell r="K1296">
            <v>111</v>
          </cell>
          <cell r="L1296" t="str">
            <v>Ee/Sp</v>
          </cell>
          <cell r="M1296">
            <v>15333</v>
          </cell>
        </row>
        <row r="1297">
          <cell r="A1297">
            <v>0</v>
          </cell>
          <cell r="B1297" t="str">
            <v>AW PPO Active</v>
          </cell>
          <cell r="C1297" t="str">
            <v>000000683</v>
          </cell>
          <cell r="D1297" t="str">
            <v>FERRANTO MICHAEL L</v>
          </cell>
          <cell r="E1297" t="str">
            <v>493504537</v>
          </cell>
          <cell r="F1297">
            <v>3</v>
          </cell>
          <cell r="G1297" t="str">
            <v>Legacy-St. Louis Co. Water - Union</v>
          </cell>
          <cell r="H1297" t="str">
            <v>U</v>
          </cell>
          <cell r="I1297">
            <v>1</v>
          </cell>
          <cell r="J1297">
            <v>37742</v>
          </cell>
          <cell r="K1297">
            <v>101</v>
          </cell>
          <cell r="L1297" t="str">
            <v>Single</v>
          </cell>
          <cell r="M1297">
            <v>17359</v>
          </cell>
        </row>
        <row r="1298">
          <cell r="A1298">
            <v>0</v>
          </cell>
          <cell r="B1298" t="str">
            <v>AW PPO Active</v>
          </cell>
          <cell r="C1298" t="str">
            <v>000000683</v>
          </cell>
          <cell r="D1298" t="str">
            <v>FETTERS LARRY D</v>
          </cell>
          <cell r="E1298" t="str">
            <v>487560251</v>
          </cell>
          <cell r="F1298">
            <v>1</v>
          </cell>
          <cell r="G1298" t="str">
            <v>PPO Union</v>
          </cell>
          <cell r="H1298" t="str">
            <v>U</v>
          </cell>
          <cell r="I1298">
            <v>4</v>
          </cell>
          <cell r="J1298">
            <v>37622</v>
          </cell>
          <cell r="K1298">
            <v>127</v>
          </cell>
          <cell r="L1298" t="str">
            <v>Family</v>
          </cell>
          <cell r="M1298">
            <v>18957</v>
          </cell>
        </row>
        <row r="1299">
          <cell r="A1299">
            <v>0</v>
          </cell>
          <cell r="B1299" t="str">
            <v>AW PPO Active</v>
          </cell>
          <cell r="C1299" t="str">
            <v>000000683</v>
          </cell>
          <cell r="D1299" t="str">
            <v>FISCHER STEVEN C</v>
          </cell>
          <cell r="E1299" t="str">
            <v>494644149</v>
          </cell>
          <cell r="F1299">
            <v>3</v>
          </cell>
          <cell r="G1299" t="str">
            <v>Legacy-St. Louis Co. Water - Union</v>
          </cell>
          <cell r="H1299" t="str">
            <v>U</v>
          </cell>
          <cell r="I1299">
            <v>3</v>
          </cell>
          <cell r="J1299">
            <v>37742</v>
          </cell>
          <cell r="K1299">
            <v>119</v>
          </cell>
          <cell r="L1299" t="str">
            <v>Ee/Ch</v>
          </cell>
          <cell r="M1299">
            <v>22590</v>
          </cell>
        </row>
        <row r="1300">
          <cell r="A1300">
            <v>0</v>
          </cell>
          <cell r="B1300" t="str">
            <v>AW PPO Active</v>
          </cell>
          <cell r="C1300" t="str">
            <v>000000683</v>
          </cell>
          <cell r="D1300" t="str">
            <v>FITZGERALD GERALD E</v>
          </cell>
          <cell r="E1300" t="str">
            <v>492883108</v>
          </cell>
          <cell r="F1300">
            <v>3</v>
          </cell>
          <cell r="G1300" t="str">
            <v>Legacy-St. Louis Co. Water - Union</v>
          </cell>
          <cell r="H1300" t="str">
            <v>U</v>
          </cell>
          <cell r="I1300">
            <v>5</v>
          </cell>
          <cell r="J1300">
            <v>37742</v>
          </cell>
          <cell r="K1300">
            <v>127</v>
          </cell>
          <cell r="L1300" t="str">
            <v>Family</v>
          </cell>
          <cell r="M1300">
            <v>24832</v>
          </cell>
        </row>
        <row r="1301">
          <cell r="A1301">
            <v>0</v>
          </cell>
          <cell r="B1301" t="str">
            <v>AW PPO Active</v>
          </cell>
          <cell r="C1301" t="str">
            <v>000000683</v>
          </cell>
          <cell r="D1301" t="str">
            <v>FLANIGAN WILLIAM P</v>
          </cell>
          <cell r="E1301" t="str">
            <v>336449411</v>
          </cell>
          <cell r="F1301">
            <v>3</v>
          </cell>
          <cell r="G1301" t="str">
            <v>Legacy-St. Louis Co. Water - Union</v>
          </cell>
          <cell r="H1301" t="str">
            <v>U</v>
          </cell>
          <cell r="I1301">
            <v>3</v>
          </cell>
          <cell r="J1301">
            <v>37742</v>
          </cell>
          <cell r="K1301">
            <v>127</v>
          </cell>
          <cell r="L1301" t="str">
            <v>Family</v>
          </cell>
          <cell r="M1301">
            <v>18943</v>
          </cell>
        </row>
        <row r="1302">
          <cell r="A1302">
            <v>0</v>
          </cell>
          <cell r="B1302" t="str">
            <v>AW PPO Active</v>
          </cell>
          <cell r="C1302" t="str">
            <v>000000683</v>
          </cell>
          <cell r="D1302" t="str">
            <v>FLORA RICHARD E</v>
          </cell>
          <cell r="E1302" t="str">
            <v>491724517</v>
          </cell>
          <cell r="F1302">
            <v>1</v>
          </cell>
          <cell r="G1302" t="str">
            <v>PPO Union</v>
          </cell>
          <cell r="H1302" t="str">
            <v>U</v>
          </cell>
          <cell r="I1302">
            <v>4</v>
          </cell>
          <cell r="J1302">
            <v>37622</v>
          </cell>
          <cell r="K1302">
            <v>127</v>
          </cell>
          <cell r="L1302" t="str">
            <v>Family</v>
          </cell>
          <cell r="M1302">
            <v>21538</v>
          </cell>
        </row>
        <row r="1303">
          <cell r="A1303">
            <v>0</v>
          </cell>
          <cell r="B1303" t="str">
            <v>AW PPO Active</v>
          </cell>
          <cell r="C1303" t="str">
            <v>000000683</v>
          </cell>
          <cell r="D1303" t="str">
            <v>FOLLEN GARY R</v>
          </cell>
          <cell r="E1303" t="str">
            <v>490700653</v>
          </cell>
          <cell r="F1303">
            <v>3</v>
          </cell>
          <cell r="G1303" t="str">
            <v>Legacy-St. Louis Co. Water - Union</v>
          </cell>
          <cell r="H1303" t="str">
            <v>U</v>
          </cell>
          <cell r="I1303">
            <v>4</v>
          </cell>
          <cell r="J1303">
            <v>37742</v>
          </cell>
          <cell r="K1303">
            <v>127</v>
          </cell>
          <cell r="L1303" t="str">
            <v>Family</v>
          </cell>
          <cell r="M1303">
            <v>20564</v>
          </cell>
        </row>
        <row r="1304">
          <cell r="A1304">
            <v>0</v>
          </cell>
          <cell r="B1304" t="str">
            <v>AW PPO Active</v>
          </cell>
          <cell r="C1304" t="str">
            <v>000000683</v>
          </cell>
          <cell r="D1304" t="str">
            <v>FORD WILLIAM D</v>
          </cell>
          <cell r="E1304" t="str">
            <v>487461214</v>
          </cell>
          <cell r="F1304">
            <v>3</v>
          </cell>
          <cell r="G1304" t="str">
            <v>Legacy-St. Louis Co. Water - Union</v>
          </cell>
          <cell r="H1304" t="str">
            <v>U</v>
          </cell>
          <cell r="I1304">
            <v>1</v>
          </cell>
          <cell r="J1304">
            <v>37742</v>
          </cell>
          <cell r="K1304">
            <v>101</v>
          </cell>
          <cell r="L1304" t="str">
            <v>Single</v>
          </cell>
          <cell r="M1304">
            <v>15847</v>
          </cell>
        </row>
        <row r="1305">
          <cell r="A1305">
            <v>0</v>
          </cell>
          <cell r="B1305" t="str">
            <v>AW PPO Active</v>
          </cell>
          <cell r="C1305" t="str">
            <v>000000683</v>
          </cell>
          <cell r="D1305" t="str">
            <v>FORKNER PATRICIA K</v>
          </cell>
          <cell r="E1305" t="str">
            <v>491528223</v>
          </cell>
          <cell r="F1305">
            <v>2</v>
          </cell>
          <cell r="G1305" t="str">
            <v>PPO Non-Union</v>
          </cell>
          <cell r="H1305" t="str">
            <v>N</v>
          </cell>
          <cell r="I1305">
            <v>1</v>
          </cell>
          <cell r="J1305">
            <v>38020</v>
          </cell>
          <cell r="K1305">
            <v>102</v>
          </cell>
          <cell r="L1305" t="str">
            <v>Single</v>
          </cell>
          <cell r="M1305">
            <v>18396</v>
          </cell>
        </row>
        <row r="1306">
          <cell r="A1306">
            <v>0</v>
          </cell>
          <cell r="B1306" t="str">
            <v>AW PPO Active</v>
          </cell>
          <cell r="C1306" t="str">
            <v>000000683</v>
          </cell>
          <cell r="D1306" t="str">
            <v>FOUCHE KAMMICK L</v>
          </cell>
          <cell r="E1306" t="str">
            <v>496586949</v>
          </cell>
          <cell r="F1306">
            <v>3</v>
          </cell>
          <cell r="G1306" t="str">
            <v>Legacy-St. Louis Co. Water - Union</v>
          </cell>
          <cell r="H1306" t="str">
            <v>U</v>
          </cell>
          <cell r="I1306">
            <v>3</v>
          </cell>
          <cell r="J1306">
            <v>37742</v>
          </cell>
          <cell r="K1306">
            <v>119</v>
          </cell>
          <cell r="L1306" t="str">
            <v>Ee/Ch</v>
          </cell>
          <cell r="M1306">
            <v>23998</v>
          </cell>
        </row>
        <row r="1307">
          <cell r="A1307">
            <v>0</v>
          </cell>
          <cell r="B1307" t="str">
            <v>AW PPO Active</v>
          </cell>
          <cell r="C1307" t="str">
            <v>000000683</v>
          </cell>
          <cell r="D1307" t="str">
            <v>FUERMAN ROBERT G</v>
          </cell>
          <cell r="E1307" t="str">
            <v>499689757</v>
          </cell>
          <cell r="F1307">
            <v>2</v>
          </cell>
          <cell r="G1307" t="str">
            <v>PPO Non-Union</v>
          </cell>
          <cell r="H1307" t="str">
            <v>N</v>
          </cell>
          <cell r="I1307">
            <v>2</v>
          </cell>
          <cell r="J1307">
            <v>37622</v>
          </cell>
          <cell r="K1307">
            <v>111</v>
          </cell>
          <cell r="L1307" t="str">
            <v>Ee/Sp</v>
          </cell>
          <cell r="M1307">
            <v>21413</v>
          </cell>
        </row>
        <row r="1308">
          <cell r="A1308">
            <v>0</v>
          </cell>
          <cell r="B1308" t="str">
            <v>AW PPO Active</v>
          </cell>
          <cell r="C1308" t="str">
            <v>000000683</v>
          </cell>
          <cell r="D1308" t="str">
            <v>FULGHAM DANIEL J</v>
          </cell>
          <cell r="E1308" t="str">
            <v>486760903</v>
          </cell>
          <cell r="F1308">
            <v>3</v>
          </cell>
          <cell r="G1308" t="str">
            <v>Legacy-St. Louis Co. Water - Union</v>
          </cell>
          <cell r="H1308" t="str">
            <v>U</v>
          </cell>
          <cell r="I1308">
            <v>4</v>
          </cell>
          <cell r="J1308">
            <v>37742</v>
          </cell>
          <cell r="K1308">
            <v>127</v>
          </cell>
          <cell r="L1308" t="str">
            <v>Family</v>
          </cell>
          <cell r="M1308">
            <v>22211</v>
          </cell>
        </row>
        <row r="1309">
          <cell r="A1309">
            <v>0</v>
          </cell>
          <cell r="B1309" t="str">
            <v>AW PPO Active</v>
          </cell>
          <cell r="C1309" t="str">
            <v>000000683</v>
          </cell>
          <cell r="D1309" t="str">
            <v>FULLER KENNETH C</v>
          </cell>
          <cell r="E1309" t="str">
            <v>361627327</v>
          </cell>
          <cell r="F1309">
            <v>3</v>
          </cell>
          <cell r="G1309" t="str">
            <v>Legacy-St. Louis Co. Water - Union</v>
          </cell>
          <cell r="H1309" t="str">
            <v>U</v>
          </cell>
          <cell r="I1309">
            <v>4</v>
          </cell>
          <cell r="J1309">
            <v>37742</v>
          </cell>
          <cell r="K1309">
            <v>127</v>
          </cell>
          <cell r="L1309" t="str">
            <v>Family</v>
          </cell>
          <cell r="M1309">
            <v>22304</v>
          </cell>
        </row>
        <row r="1310">
          <cell r="A1310">
            <v>0</v>
          </cell>
          <cell r="B1310" t="str">
            <v>AW PPO Active</v>
          </cell>
          <cell r="C1310" t="str">
            <v>000000683</v>
          </cell>
          <cell r="D1310" t="str">
            <v>FUSCO MICHAEL A</v>
          </cell>
          <cell r="E1310" t="str">
            <v>217084253</v>
          </cell>
          <cell r="F1310">
            <v>3</v>
          </cell>
          <cell r="G1310" t="str">
            <v>Legacy-St. Louis Co. Water - Union</v>
          </cell>
          <cell r="H1310" t="str">
            <v>U</v>
          </cell>
          <cell r="I1310">
            <v>4</v>
          </cell>
          <cell r="J1310">
            <v>38088</v>
          </cell>
          <cell r="K1310">
            <v>127</v>
          </cell>
          <cell r="L1310" t="str">
            <v>Family</v>
          </cell>
          <cell r="M1310">
            <v>26710</v>
          </cell>
        </row>
        <row r="1311">
          <cell r="A1311">
            <v>0</v>
          </cell>
          <cell r="B1311" t="str">
            <v>AW PPO Active</v>
          </cell>
          <cell r="C1311" t="str">
            <v>000000683</v>
          </cell>
          <cell r="D1311" t="str">
            <v>GALUS JOHN M</v>
          </cell>
          <cell r="E1311" t="str">
            <v>266670747</v>
          </cell>
          <cell r="F1311">
            <v>3</v>
          </cell>
          <cell r="G1311" t="str">
            <v>Legacy-St. Louis Co. Water - Union</v>
          </cell>
          <cell r="H1311" t="str">
            <v>U</v>
          </cell>
          <cell r="I1311">
            <v>1</v>
          </cell>
          <cell r="J1311">
            <v>37788</v>
          </cell>
          <cell r="K1311">
            <v>101</v>
          </cell>
          <cell r="L1311" t="str">
            <v>Single</v>
          </cell>
          <cell r="M1311">
            <v>22230</v>
          </cell>
        </row>
        <row r="1312">
          <cell r="A1312">
            <v>0</v>
          </cell>
          <cell r="B1312" t="str">
            <v>AW PPO Active</v>
          </cell>
          <cell r="C1312" t="str">
            <v>000000683</v>
          </cell>
          <cell r="D1312" t="str">
            <v>GAUME FRANCIS E</v>
          </cell>
          <cell r="E1312" t="str">
            <v>488567476</v>
          </cell>
          <cell r="F1312">
            <v>1</v>
          </cell>
          <cell r="G1312" t="str">
            <v>PPO Union</v>
          </cell>
          <cell r="H1312" t="str">
            <v>U</v>
          </cell>
          <cell r="I1312">
            <v>3</v>
          </cell>
          <cell r="J1312">
            <v>37622</v>
          </cell>
          <cell r="K1312">
            <v>127</v>
          </cell>
          <cell r="L1312" t="str">
            <v>Family</v>
          </cell>
          <cell r="M1312">
            <v>18609</v>
          </cell>
        </row>
        <row r="1313">
          <cell r="A1313">
            <v>0</v>
          </cell>
          <cell r="B1313" t="str">
            <v>AW PPO Active</v>
          </cell>
          <cell r="C1313" t="str">
            <v>000000683</v>
          </cell>
          <cell r="D1313" t="str">
            <v>GERKEN MORRIS D</v>
          </cell>
          <cell r="E1313" t="str">
            <v>492543620</v>
          </cell>
          <cell r="F1313">
            <v>1</v>
          </cell>
          <cell r="G1313" t="str">
            <v>PPO Union</v>
          </cell>
          <cell r="H1313" t="str">
            <v>U</v>
          </cell>
          <cell r="I1313">
            <v>1</v>
          </cell>
          <cell r="J1313">
            <v>37622</v>
          </cell>
          <cell r="K1313">
            <v>101</v>
          </cell>
          <cell r="L1313" t="str">
            <v>Single</v>
          </cell>
          <cell r="M1313">
            <v>18066</v>
          </cell>
        </row>
        <row r="1314">
          <cell r="A1314">
            <v>0</v>
          </cell>
          <cell r="B1314" t="str">
            <v>AW PPO Active</v>
          </cell>
          <cell r="C1314" t="str">
            <v>000000683</v>
          </cell>
          <cell r="D1314" t="str">
            <v>GERSTACKER JUDITH A</v>
          </cell>
          <cell r="E1314" t="str">
            <v>498449561</v>
          </cell>
          <cell r="F1314">
            <v>3</v>
          </cell>
          <cell r="G1314" t="str">
            <v>Legacy-St. Louis Co. Water - Union</v>
          </cell>
          <cell r="H1314" t="str">
            <v>U</v>
          </cell>
          <cell r="I1314">
            <v>1</v>
          </cell>
          <cell r="J1314">
            <v>37742</v>
          </cell>
          <cell r="K1314">
            <v>102</v>
          </cell>
          <cell r="L1314" t="str">
            <v>Single</v>
          </cell>
          <cell r="M1314">
            <v>15541</v>
          </cell>
        </row>
        <row r="1315">
          <cell r="A1315">
            <v>0</v>
          </cell>
          <cell r="B1315" t="str">
            <v>AW PPO Active</v>
          </cell>
          <cell r="C1315" t="str">
            <v>000000683</v>
          </cell>
          <cell r="D1315" t="str">
            <v>GILJUM JAMES J</v>
          </cell>
          <cell r="E1315" t="str">
            <v>498886377</v>
          </cell>
          <cell r="F1315">
            <v>3</v>
          </cell>
          <cell r="G1315" t="str">
            <v>Legacy-St. Louis Co. Water - Union</v>
          </cell>
          <cell r="H1315" t="str">
            <v>U</v>
          </cell>
          <cell r="I1315">
            <v>1</v>
          </cell>
          <cell r="J1315">
            <v>37742</v>
          </cell>
          <cell r="K1315">
            <v>101</v>
          </cell>
          <cell r="L1315" t="str">
            <v>Single</v>
          </cell>
          <cell r="M1315">
            <v>27754</v>
          </cell>
        </row>
        <row r="1316">
          <cell r="A1316">
            <v>0</v>
          </cell>
          <cell r="B1316" t="str">
            <v>AW PPO Active</v>
          </cell>
          <cell r="C1316" t="str">
            <v>000000683</v>
          </cell>
          <cell r="D1316" t="str">
            <v>GILMAN JEFFREY L</v>
          </cell>
          <cell r="E1316" t="str">
            <v>442685428</v>
          </cell>
          <cell r="F1316">
            <v>1</v>
          </cell>
          <cell r="G1316" t="str">
            <v>PPO Union</v>
          </cell>
          <cell r="H1316" t="str">
            <v>U</v>
          </cell>
          <cell r="I1316">
            <v>7</v>
          </cell>
          <cell r="J1316">
            <v>37981</v>
          </cell>
          <cell r="K1316">
            <v>127</v>
          </cell>
          <cell r="L1316" t="str">
            <v>Family</v>
          </cell>
          <cell r="M1316">
            <v>21783</v>
          </cell>
        </row>
        <row r="1317">
          <cell r="A1317">
            <v>0</v>
          </cell>
          <cell r="B1317" t="str">
            <v>AW PPO Active</v>
          </cell>
          <cell r="C1317" t="str">
            <v>000000683</v>
          </cell>
          <cell r="D1317" t="str">
            <v>GIRATOS PATRICK J</v>
          </cell>
          <cell r="E1317" t="str">
            <v>490863287</v>
          </cell>
          <cell r="F1317">
            <v>3</v>
          </cell>
          <cell r="G1317" t="str">
            <v>Legacy-St. Louis Co. Water - Union</v>
          </cell>
          <cell r="H1317" t="str">
            <v>U</v>
          </cell>
          <cell r="I1317">
            <v>3</v>
          </cell>
          <cell r="J1317">
            <v>38352</v>
          </cell>
          <cell r="K1317">
            <v>127</v>
          </cell>
          <cell r="L1317" t="str">
            <v>Family</v>
          </cell>
          <cell r="M1317">
            <v>25036</v>
          </cell>
        </row>
        <row r="1318">
          <cell r="A1318">
            <v>0</v>
          </cell>
          <cell r="B1318" t="str">
            <v>AW PPO Active</v>
          </cell>
          <cell r="C1318" t="str">
            <v>000000683</v>
          </cell>
          <cell r="D1318" t="str">
            <v>GIVENS MICHELLE M</v>
          </cell>
          <cell r="E1318" t="str">
            <v>490786028</v>
          </cell>
          <cell r="F1318">
            <v>2</v>
          </cell>
          <cell r="G1318" t="str">
            <v>PPO Non-Union</v>
          </cell>
          <cell r="H1318" t="str">
            <v>N</v>
          </cell>
          <cell r="I1318">
            <v>5</v>
          </cell>
          <cell r="J1318">
            <v>37622</v>
          </cell>
          <cell r="K1318">
            <v>127</v>
          </cell>
          <cell r="L1318" t="str">
            <v>Family</v>
          </cell>
          <cell r="M1318">
            <v>24466</v>
          </cell>
        </row>
        <row r="1319">
          <cell r="A1319">
            <v>0</v>
          </cell>
          <cell r="B1319" t="str">
            <v>AW PPO Active</v>
          </cell>
          <cell r="C1319" t="str">
            <v>000000683</v>
          </cell>
          <cell r="D1319" t="str">
            <v>GLADBACH PENNY J</v>
          </cell>
          <cell r="E1319" t="str">
            <v>488666808</v>
          </cell>
          <cell r="F1319">
            <v>2</v>
          </cell>
          <cell r="G1319" t="str">
            <v>PPO Non-Union</v>
          </cell>
          <cell r="H1319" t="str">
            <v>N</v>
          </cell>
          <cell r="I1319">
            <v>2</v>
          </cell>
          <cell r="J1319">
            <v>37622</v>
          </cell>
          <cell r="K1319">
            <v>111</v>
          </cell>
          <cell r="L1319" t="str">
            <v>Ee/Sp</v>
          </cell>
          <cell r="M1319">
            <v>21468</v>
          </cell>
        </row>
        <row r="1320">
          <cell r="A1320">
            <v>0</v>
          </cell>
          <cell r="B1320" t="str">
            <v>AW PPO Active</v>
          </cell>
          <cell r="C1320" t="str">
            <v>000000683</v>
          </cell>
          <cell r="D1320" t="str">
            <v>GLADWILL CHRISTOPHE M</v>
          </cell>
          <cell r="E1320" t="str">
            <v>493685626</v>
          </cell>
          <cell r="F1320">
            <v>3</v>
          </cell>
          <cell r="G1320" t="str">
            <v>Legacy-St. Louis Co. Water - Union</v>
          </cell>
          <cell r="H1320" t="str">
            <v>U</v>
          </cell>
          <cell r="I1320">
            <v>5</v>
          </cell>
          <cell r="J1320">
            <v>37742</v>
          </cell>
          <cell r="K1320">
            <v>127</v>
          </cell>
          <cell r="L1320" t="str">
            <v>Family</v>
          </cell>
          <cell r="M1320">
            <v>23474</v>
          </cell>
        </row>
        <row r="1321">
          <cell r="A1321">
            <v>0</v>
          </cell>
          <cell r="B1321" t="str">
            <v>AW PPO Active</v>
          </cell>
          <cell r="C1321" t="str">
            <v>000000683</v>
          </cell>
          <cell r="D1321" t="str">
            <v>GLEAVES TAMMY R</v>
          </cell>
          <cell r="E1321" t="str">
            <v>488840448</v>
          </cell>
          <cell r="F1321">
            <v>2</v>
          </cell>
          <cell r="G1321" t="str">
            <v>PPO Non-Union</v>
          </cell>
          <cell r="H1321" t="str">
            <v>N</v>
          </cell>
          <cell r="I1321">
            <v>3</v>
          </cell>
          <cell r="J1321">
            <v>37622</v>
          </cell>
          <cell r="K1321">
            <v>127</v>
          </cell>
          <cell r="L1321" t="str">
            <v>Family</v>
          </cell>
          <cell r="M1321">
            <v>24203</v>
          </cell>
        </row>
        <row r="1322">
          <cell r="A1322">
            <v>0</v>
          </cell>
          <cell r="B1322" t="str">
            <v>AW PPO Active</v>
          </cell>
          <cell r="C1322" t="str">
            <v>000000683</v>
          </cell>
          <cell r="D1322" t="str">
            <v>GOLDSTEIN RENITA</v>
          </cell>
          <cell r="E1322" t="str">
            <v>494783956</v>
          </cell>
          <cell r="F1322">
            <v>2</v>
          </cell>
          <cell r="G1322" t="str">
            <v>PPO Non-Union</v>
          </cell>
          <cell r="H1322" t="str">
            <v>N</v>
          </cell>
          <cell r="I1322">
            <v>4</v>
          </cell>
          <cell r="J1322">
            <v>37622</v>
          </cell>
          <cell r="K1322">
            <v>127</v>
          </cell>
          <cell r="L1322" t="str">
            <v>Family</v>
          </cell>
          <cell r="M1322">
            <v>22454</v>
          </cell>
        </row>
        <row r="1323">
          <cell r="A1323">
            <v>0</v>
          </cell>
          <cell r="B1323" t="str">
            <v>AW PPO Active</v>
          </cell>
          <cell r="C1323" t="str">
            <v>000000683</v>
          </cell>
          <cell r="D1323" t="str">
            <v>GONZALES TERRY L</v>
          </cell>
          <cell r="E1323" t="str">
            <v>500784246</v>
          </cell>
          <cell r="F1323">
            <v>1</v>
          </cell>
          <cell r="G1323" t="str">
            <v>PPO Union</v>
          </cell>
          <cell r="H1323" t="str">
            <v>U</v>
          </cell>
          <cell r="I1323">
            <v>3</v>
          </cell>
          <cell r="J1323">
            <v>37622</v>
          </cell>
          <cell r="K1323">
            <v>127</v>
          </cell>
          <cell r="L1323" t="str">
            <v>Family</v>
          </cell>
          <cell r="M1323">
            <v>22610</v>
          </cell>
        </row>
        <row r="1324">
          <cell r="A1324">
            <v>0</v>
          </cell>
          <cell r="B1324" t="str">
            <v>AW PPO Active</v>
          </cell>
          <cell r="C1324" t="str">
            <v>000000683</v>
          </cell>
          <cell r="D1324" t="str">
            <v>GOTTO MARLON A</v>
          </cell>
          <cell r="E1324" t="str">
            <v>347601401</v>
          </cell>
          <cell r="F1324">
            <v>3</v>
          </cell>
          <cell r="G1324" t="str">
            <v>Legacy-St. Louis Co. Water - Union</v>
          </cell>
          <cell r="H1324" t="str">
            <v>U</v>
          </cell>
          <cell r="I1324">
            <v>4</v>
          </cell>
          <cell r="J1324">
            <v>37742</v>
          </cell>
          <cell r="K1324">
            <v>127</v>
          </cell>
          <cell r="L1324" t="str">
            <v>Family</v>
          </cell>
          <cell r="M1324">
            <v>23421</v>
          </cell>
        </row>
        <row r="1325">
          <cell r="A1325">
            <v>0</v>
          </cell>
          <cell r="B1325" t="str">
            <v>AW PPO Active</v>
          </cell>
          <cell r="C1325" t="str">
            <v>000000683</v>
          </cell>
          <cell r="D1325" t="str">
            <v>GRAFF MICHAEL R</v>
          </cell>
          <cell r="E1325" t="str">
            <v>281746846</v>
          </cell>
          <cell r="F1325">
            <v>3</v>
          </cell>
          <cell r="G1325" t="str">
            <v>Legacy-St. Louis Co. Water - Union</v>
          </cell>
          <cell r="H1325" t="str">
            <v>U</v>
          </cell>
          <cell r="I1325">
            <v>4</v>
          </cell>
          <cell r="J1325">
            <v>37742</v>
          </cell>
          <cell r="K1325">
            <v>127</v>
          </cell>
          <cell r="L1325" t="str">
            <v>Family</v>
          </cell>
          <cell r="M1325">
            <v>23271</v>
          </cell>
        </row>
        <row r="1326">
          <cell r="A1326">
            <v>0</v>
          </cell>
          <cell r="B1326" t="str">
            <v>AW PPO Active</v>
          </cell>
          <cell r="C1326" t="str">
            <v>000000683</v>
          </cell>
          <cell r="D1326" t="str">
            <v>GRANT TREMERE D</v>
          </cell>
          <cell r="E1326" t="str">
            <v>325748344</v>
          </cell>
          <cell r="F1326">
            <v>3</v>
          </cell>
          <cell r="G1326" t="str">
            <v>Legacy-St. Louis Co. Water - Union</v>
          </cell>
          <cell r="H1326" t="str">
            <v>U</v>
          </cell>
          <cell r="I1326">
            <v>2</v>
          </cell>
          <cell r="J1326">
            <v>38353</v>
          </cell>
          <cell r="K1326">
            <v>111</v>
          </cell>
          <cell r="L1326" t="str">
            <v>Ee/Sp</v>
          </cell>
          <cell r="M1326">
            <v>30532</v>
          </cell>
        </row>
        <row r="1327">
          <cell r="A1327">
            <v>0</v>
          </cell>
          <cell r="B1327" t="str">
            <v>AW PPO Active</v>
          </cell>
          <cell r="C1327" t="str">
            <v>000000683</v>
          </cell>
          <cell r="D1327" t="str">
            <v>GRAY MICHAEL H</v>
          </cell>
          <cell r="E1327" t="str">
            <v>490741180</v>
          </cell>
          <cell r="F1327">
            <v>2</v>
          </cell>
          <cell r="G1327" t="str">
            <v>PPO Non-Union</v>
          </cell>
          <cell r="H1327" t="str">
            <v>N</v>
          </cell>
          <cell r="I1327">
            <v>3</v>
          </cell>
          <cell r="J1327">
            <v>37622</v>
          </cell>
          <cell r="K1327">
            <v>119</v>
          </cell>
          <cell r="L1327" t="str">
            <v>Ee/Ch</v>
          </cell>
          <cell r="M1327">
            <v>22451</v>
          </cell>
        </row>
        <row r="1328">
          <cell r="A1328">
            <v>0</v>
          </cell>
          <cell r="B1328" t="str">
            <v>AW PPO Active</v>
          </cell>
          <cell r="C1328" t="str">
            <v>000000683</v>
          </cell>
          <cell r="D1328" t="str">
            <v>GREENWALD ARTHUR L</v>
          </cell>
          <cell r="E1328" t="str">
            <v>494487473</v>
          </cell>
          <cell r="F1328">
            <v>3</v>
          </cell>
          <cell r="G1328" t="str">
            <v>Legacy-St. Louis Co. Water - Union</v>
          </cell>
          <cell r="H1328" t="str">
            <v>U</v>
          </cell>
          <cell r="I1328">
            <v>3</v>
          </cell>
          <cell r="J1328">
            <v>37742</v>
          </cell>
          <cell r="K1328">
            <v>127</v>
          </cell>
          <cell r="L1328" t="str">
            <v>Family</v>
          </cell>
          <cell r="M1328">
            <v>17533</v>
          </cell>
        </row>
        <row r="1329">
          <cell r="A1329">
            <v>0</v>
          </cell>
          <cell r="B1329" t="str">
            <v>AW PPO Active</v>
          </cell>
          <cell r="C1329" t="str">
            <v>000000683</v>
          </cell>
          <cell r="D1329" t="str">
            <v>GRILLO LINDA K</v>
          </cell>
          <cell r="E1329" t="str">
            <v>498709764</v>
          </cell>
          <cell r="F1329">
            <v>3</v>
          </cell>
          <cell r="G1329" t="str">
            <v>Legacy-St. Louis Co. Water - Union</v>
          </cell>
          <cell r="H1329" t="str">
            <v>U</v>
          </cell>
          <cell r="I1329">
            <v>2</v>
          </cell>
          <cell r="J1329">
            <v>38260</v>
          </cell>
          <cell r="K1329">
            <v>111</v>
          </cell>
          <cell r="L1329" t="str">
            <v>Ee/Sp</v>
          </cell>
          <cell r="M1329">
            <v>21212</v>
          </cell>
        </row>
        <row r="1330">
          <cell r="A1330">
            <v>0</v>
          </cell>
          <cell r="B1330" t="str">
            <v>AW PPO Active</v>
          </cell>
          <cell r="C1330" t="str">
            <v>000000683</v>
          </cell>
          <cell r="D1330" t="str">
            <v>GRUPE GLENN A</v>
          </cell>
          <cell r="E1330" t="str">
            <v>489921341</v>
          </cell>
          <cell r="F1330">
            <v>3</v>
          </cell>
          <cell r="G1330" t="str">
            <v>Legacy-St. Louis Co. Water - Union</v>
          </cell>
          <cell r="H1330" t="str">
            <v>U</v>
          </cell>
          <cell r="I1330">
            <v>2</v>
          </cell>
          <cell r="J1330">
            <v>38073</v>
          </cell>
          <cell r="K1330">
            <v>111</v>
          </cell>
          <cell r="L1330" t="str">
            <v>Ee/Sp</v>
          </cell>
          <cell r="M1330">
            <v>26560</v>
          </cell>
        </row>
        <row r="1331">
          <cell r="A1331">
            <v>0</v>
          </cell>
          <cell r="B1331" t="str">
            <v>AW PPO Active</v>
          </cell>
          <cell r="C1331" t="str">
            <v>000000683</v>
          </cell>
          <cell r="D1331" t="str">
            <v>GUPTON DALE H</v>
          </cell>
          <cell r="E1331" t="str">
            <v>486583094</v>
          </cell>
          <cell r="F1331">
            <v>1</v>
          </cell>
          <cell r="G1331" t="str">
            <v>PPO Union</v>
          </cell>
          <cell r="H1331" t="str">
            <v>U</v>
          </cell>
          <cell r="I1331">
            <v>3</v>
          </cell>
          <cell r="J1331">
            <v>37622</v>
          </cell>
          <cell r="K1331">
            <v>127</v>
          </cell>
          <cell r="L1331" t="str">
            <v>Family</v>
          </cell>
          <cell r="M1331">
            <v>19182</v>
          </cell>
        </row>
        <row r="1332">
          <cell r="A1332">
            <v>0</v>
          </cell>
          <cell r="B1332" t="str">
            <v>AW PPO Active</v>
          </cell>
          <cell r="C1332" t="str">
            <v>000000683</v>
          </cell>
          <cell r="D1332" t="str">
            <v>HAAS JEFF S</v>
          </cell>
          <cell r="E1332" t="str">
            <v>499785802</v>
          </cell>
          <cell r="F1332">
            <v>1</v>
          </cell>
          <cell r="G1332" t="str">
            <v>PPO Union</v>
          </cell>
          <cell r="H1332" t="str">
            <v>U</v>
          </cell>
          <cell r="I1332">
            <v>4</v>
          </cell>
          <cell r="J1332">
            <v>38108</v>
          </cell>
          <cell r="K1332">
            <v>127</v>
          </cell>
          <cell r="L1332" t="str">
            <v>Family</v>
          </cell>
          <cell r="M1332">
            <v>22048</v>
          </cell>
        </row>
        <row r="1333">
          <cell r="A1333">
            <v>0</v>
          </cell>
          <cell r="B1333" t="str">
            <v>AW PPO Active</v>
          </cell>
          <cell r="C1333" t="str">
            <v>000000683</v>
          </cell>
          <cell r="D1333" t="str">
            <v>HAAS LEWIN E</v>
          </cell>
          <cell r="E1333" t="str">
            <v>500609423</v>
          </cell>
          <cell r="F1333">
            <v>3</v>
          </cell>
          <cell r="G1333" t="str">
            <v>Legacy-St. Louis Co. Water - Union</v>
          </cell>
          <cell r="H1333" t="str">
            <v>U</v>
          </cell>
          <cell r="I1333">
            <v>2</v>
          </cell>
          <cell r="J1333">
            <v>37742</v>
          </cell>
          <cell r="K1333">
            <v>111</v>
          </cell>
          <cell r="L1333" t="str">
            <v>Ee/Sp</v>
          </cell>
          <cell r="M1333">
            <v>19188</v>
          </cell>
        </row>
        <row r="1334">
          <cell r="A1334">
            <v>0</v>
          </cell>
          <cell r="B1334" t="str">
            <v>AW PPO Active</v>
          </cell>
          <cell r="C1334" t="str">
            <v>000000683</v>
          </cell>
          <cell r="D1334" t="str">
            <v>HAGEMANN DONALD G</v>
          </cell>
          <cell r="E1334" t="str">
            <v>489807981</v>
          </cell>
          <cell r="F1334">
            <v>3</v>
          </cell>
          <cell r="G1334" t="str">
            <v>Legacy-St. Louis Co. Water - Union</v>
          </cell>
          <cell r="H1334" t="str">
            <v>U</v>
          </cell>
          <cell r="I1334">
            <v>3</v>
          </cell>
          <cell r="J1334">
            <v>37742</v>
          </cell>
          <cell r="K1334">
            <v>127</v>
          </cell>
          <cell r="L1334" t="str">
            <v>Family</v>
          </cell>
          <cell r="M1334">
            <v>22888</v>
          </cell>
        </row>
        <row r="1335">
          <cell r="A1335">
            <v>0</v>
          </cell>
          <cell r="B1335" t="str">
            <v>AW PPO Active</v>
          </cell>
          <cell r="C1335" t="str">
            <v>000000683</v>
          </cell>
          <cell r="D1335" t="str">
            <v>HALCOMB RONALD L</v>
          </cell>
          <cell r="E1335" t="str">
            <v>491560818</v>
          </cell>
          <cell r="F1335">
            <v>3</v>
          </cell>
          <cell r="G1335" t="str">
            <v>Legacy-St. Louis Co. Water - Union</v>
          </cell>
          <cell r="H1335" t="str">
            <v>U</v>
          </cell>
          <cell r="I1335">
            <v>4</v>
          </cell>
          <cell r="J1335">
            <v>37742</v>
          </cell>
          <cell r="K1335">
            <v>127</v>
          </cell>
          <cell r="L1335" t="str">
            <v>Family</v>
          </cell>
          <cell r="M1335">
            <v>19224</v>
          </cell>
        </row>
        <row r="1336">
          <cell r="A1336">
            <v>0</v>
          </cell>
          <cell r="B1336" t="str">
            <v>AW PPO Active</v>
          </cell>
          <cell r="C1336" t="str">
            <v>000000683</v>
          </cell>
          <cell r="D1336" t="str">
            <v>HALLAHAN ROBERT S</v>
          </cell>
          <cell r="E1336" t="str">
            <v>489742364</v>
          </cell>
          <cell r="F1336">
            <v>1</v>
          </cell>
          <cell r="G1336" t="str">
            <v>PPO Union</v>
          </cell>
          <cell r="H1336" t="str">
            <v>U</v>
          </cell>
          <cell r="I1336">
            <v>6</v>
          </cell>
          <cell r="J1336">
            <v>37926</v>
          </cell>
          <cell r="K1336">
            <v>127</v>
          </cell>
          <cell r="L1336" t="str">
            <v>Family</v>
          </cell>
          <cell r="M1336">
            <v>21824</v>
          </cell>
        </row>
        <row r="1337">
          <cell r="A1337">
            <v>0</v>
          </cell>
          <cell r="B1337" t="str">
            <v>AW PPO Active</v>
          </cell>
          <cell r="C1337" t="str">
            <v>000000683</v>
          </cell>
          <cell r="D1337" t="str">
            <v>HAMILTON JOE L</v>
          </cell>
          <cell r="E1337" t="str">
            <v>430961397</v>
          </cell>
          <cell r="F1337">
            <v>3</v>
          </cell>
          <cell r="G1337" t="str">
            <v>Legacy-St. Louis Co. Water - Union</v>
          </cell>
          <cell r="H1337" t="str">
            <v>U</v>
          </cell>
          <cell r="I1337">
            <v>2</v>
          </cell>
          <cell r="J1337">
            <v>37742</v>
          </cell>
          <cell r="K1337">
            <v>111</v>
          </cell>
          <cell r="L1337" t="str">
            <v>Ee/Sp</v>
          </cell>
          <cell r="M1337">
            <v>19282</v>
          </cell>
        </row>
        <row r="1338">
          <cell r="A1338">
            <v>0</v>
          </cell>
          <cell r="B1338" t="str">
            <v>AW PPO Active</v>
          </cell>
          <cell r="C1338" t="str">
            <v>000000683</v>
          </cell>
          <cell r="D1338" t="str">
            <v>HAMILTON LEROY</v>
          </cell>
          <cell r="E1338" t="str">
            <v>496702418</v>
          </cell>
          <cell r="F1338">
            <v>3</v>
          </cell>
          <cell r="G1338" t="str">
            <v>Legacy-St. Louis Co. Water - Union</v>
          </cell>
          <cell r="H1338" t="str">
            <v>U</v>
          </cell>
          <cell r="I1338">
            <v>1</v>
          </cell>
          <cell r="J1338">
            <v>37742</v>
          </cell>
          <cell r="K1338">
            <v>101</v>
          </cell>
          <cell r="L1338" t="str">
            <v>Single</v>
          </cell>
          <cell r="M1338">
            <v>21772</v>
          </cell>
        </row>
        <row r="1339">
          <cell r="A1339">
            <v>0</v>
          </cell>
          <cell r="B1339" t="str">
            <v>AW PPO Active</v>
          </cell>
          <cell r="C1339" t="str">
            <v>000000683</v>
          </cell>
          <cell r="D1339" t="str">
            <v>HAMMOND ELMER N</v>
          </cell>
          <cell r="E1339" t="str">
            <v>496826496</v>
          </cell>
          <cell r="F1339">
            <v>3</v>
          </cell>
          <cell r="G1339" t="str">
            <v>Legacy-St. Louis Co. Water - Union</v>
          </cell>
          <cell r="H1339" t="str">
            <v>U</v>
          </cell>
          <cell r="I1339">
            <v>2</v>
          </cell>
          <cell r="J1339">
            <v>38046</v>
          </cell>
          <cell r="K1339">
            <v>119</v>
          </cell>
          <cell r="L1339" t="str">
            <v>Ee/Ch</v>
          </cell>
          <cell r="M1339">
            <v>23816</v>
          </cell>
        </row>
        <row r="1340">
          <cell r="A1340">
            <v>0</v>
          </cell>
          <cell r="B1340" t="str">
            <v>AW PPO Active</v>
          </cell>
          <cell r="C1340" t="str">
            <v>000000683</v>
          </cell>
          <cell r="D1340" t="str">
            <v>HANCOCK STANLEY E</v>
          </cell>
          <cell r="E1340" t="str">
            <v>500587188</v>
          </cell>
          <cell r="F1340">
            <v>2</v>
          </cell>
          <cell r="G1340" t="str">
            <v>PPO Non-Union</v>
          </cell>
          <cell r="H1340" t="str">
            <v>N</v>
          </cell>
          <cell r="I1340">
            <v>4</v>
          </cell>
          <cell r="J1340">
            <v>37622</v>
          </cell>
          <cell r="K1340">
            <v>127</v>
          </cell>
          <cell r="L1340" t="str">
            <v>Family</v>
          </cell>
          <cell r="M1340">
            <v>18897</v>
          </cell>
        </row>
        <row r="1341">
          <cell r="A1341">
            <v>0</v>
          </cell>
          <cell r="B1341" t="str">
            <v>AW PPO Active</v>
          </cell>
          <cell r="C1341" t="str">
            <v>000000683</v>
          </cell>
          <cell r="D1341" t="str">
            <v>HANNEKE TERESA A</v>
          </cell>
          <cell r="E1341" t="str">
            <v>494786275</v>
          </cell>
          <cell r="F1341">
            <v>2</v>
          </cell>
          <cell r="G1341" t="str">
            <v>PPO Non-Union</v>
          </cell>
          <cell r="H1341" t="str">
            <v>N</v>
          </cell>
          <cell r="I1341">
            <v>5</v>
          </cell>
          <cell r="J1341">
            <v>37622</v>
          </cell>
          <cell r="K1341">
            <v>127</v>
          </cell>
          <cell r="L1341" t="str">
            <v>Family</v>
          </cell>
          <cell r="M1341">
            <v>23421</v>
          </cell>
        </row>
        <row r="1342">
          <cell r="A1342">
            <v>0</v>
          </cell>
          <cell r="B1342" t="str">
            <v>AW PPO Active</v>
          </cell>
          <cell r="C1342" t="str">
            <v>000000683</v>
          </cell>
          <cell r="D1342" t="str">
            <v>HARDMAN CARL L</v>
          </cell>
          <cell r="E1342" t="str">
            <v>235760568</v>
          </cell>
          <cell r="F1342">
            <v>3</v>
          </cell>
          <cell r="G1342" t="str">
            <v>Legacy-St. Louis Co. Water - Union</v>
          </cell>
          <cell r="H1342" t="str">
            <v>U</v>
          </cell>
          <cell r="I1342">
            <v>2</v>
          </cell>
          <cell r="J1342">
            <v>37742</v>
          </cell>
          <cell r="K1342">
            <v>111</v>
          </cell>
          <cell r="L1342" t="str">
            <v>Ee/Sp</v>
          </cell>
          <cell r="M1342">
            <v>17409</v>
          </cell>
        </row>
        <row r="1343">
          <cell r="A1343">
            <v>0</v>
          </cell>
          <cell r="B1343" t="str">
            <v>AW PPO Active</v>
          </cell>
          <cell r="C1343" t="str">
            <v>000000683</v>
          </cell>
          <cell r="D1343" t="str">
            <v>HARMON GARY L</v>
          </cell>
          <cell r="E1343" t="str">
            <v>499627179</v>
          </cell>
          <cell r="F1343">
            <v>3</v>
          </cell>
          <cell r="G1343" t="str">
            <v>Legacy-St. Louis Co. Water - Union</v>
          </cell>
          <cell r="H1343" t="str">
            <v>U</v>
          </cell>
          <cell r="I1343">
            <v>3</v>
          </cell>
          <cell r="J1343">
            <v>37742</v>
          </cell>
          <cell r="K1343">
            <v>127</v>
          </cell>
          <cell r="L1343" t="str">
            <v>Family</v>
          </cell>
          <cell r="M1343">
            <v>21033</v>
          </cell>
        </row>
        <row r="1344">
          <cell r="A1344">
            <v>0</v>
          </cell>
          <cell r="B1344" t="str">
            <v>AW PPO Active</v>
          </cell>
          <cell r="C1344" t="str">
            <v>000000683</v>
          </cell>
          <cell r="D1344" t="str">
            <v>HARRINGTON BRENDA J</v>
          </cell>
          <cell r="E1344" t="str">
            <v>430047095</v>
          </cell>
          <cell r="F1344">
            <v>3</v>
          </cell>
          <cell r="G1344" t="str">
            <v>Legacy-St. Louis Co. Water - Union</v>
          </cell>
          <cell r="H1344" t="str">
            <v>U</v>
          </cell>
          <cell r="I1344">
            <v>1</v>
          </cell>
          <cell r="J1344">
            <v>38069</v>
          </cell>
          <cell r="K1344">
            <v>102</v>
          </cell>
          <cell r="L1344" t="str">
            <v>Single</v>
          </cell>
          <cell r="M1344">
            <v>19444</v>
          </cell>
        </row>
        <row r="1345">
          <cell r="A1345">
            <v>0</v>
          </cell>
          <cell r="B1345" t="str">
            <v>AW PPO Active</v>
          </cell>
          <cell r="C1345" t="str">
            <v>000000683</v>
          </cell>
          <cell r="D1345" t="str">
            <v>HARRIS ANDREW H</v>
          </cell>
          <cell r="E1345" t="str">
            <v>497788006</v>
          </cell>
          <cell r="F1345">
            <v>1</v>
          </cell>
          <cell r="G1345" t="str">
            <v>PPO Union</v>
          </cell>
          <cell r="H1345" t="str">
            <v>U</v>
          </cell>
          <cell r="I1345">
            <v>4</v>
          </cell>
          <cell r="J1345">
            <v>37731</v>
          </cell>
          <cell r="K1345">
            <v>127</v>
          </cell>
          <cell r="L1345" t="str">
            <v>Family</v>
          </cell>
          <cell r="M1345">
            <v>26923</v>
          </cell>
        </row>
        <row r="1346">
          <cell r="A1346">
            <v>0</v>
          </cell>
          <cell r="B1346" t="str">
            <v>AW PPO Active</v>
          </cell>
          <cell r="C1346" t="str">
            <v>000000683</v>
          </cell>
          <cell r="D1346" t="str">
            <v>HARRIS RANDALL W</v>
          </cell>
          <cell r="E1346" t="str">
            <v>497807958</v>
          </cell>
          <cell r="F1346">
            <v>3</v>
          </cell>
          <cell r="G1346" t="str">
            <v>Legacy-St. Louis Co. Water - Union</v>
          </cell>
          <cell r="H1346" t="str">
            <v>U</v>
          </cell>
          <cell r="I1346">
            <v>1</v>
          </cell>
          <cell r="J1346">
            <v>38027</v>
          </cell>
          <cell r="K1346">
            <v>101</v>
          </cell>
          <cell r="L1346" t="str">
            <v>Single</v>
          </cell>
          <cell r="M1346">
            <v>26191</v>
          </cell>
        </row>
        <row r="1347">
          <cell r="A1347">
            <v>0</v>
          </cell>
          <cell r="B1347" t="str">
            <v>AW PPO Active</v>
          </cell>
          <cell r="C1347" t="str">
            <v>000000683</v>
          </cell>
          <cell r="D1347" t="str">
            <v>HARTWICK JIMMY L</v>
          </cell>
          <cell r="E1347" t="str">
            <v>321429921</v>
          </cell>
          <cell r="F1347">
            <v>3</v>
          </cell>
          <cell r="G1347" t="str">
            <v>Legacy-St. Louis Co. Water - Union</v>
          </cell>
          <cell r="H1347" t="str">
            <v>U</v>
          </cell>
          <cell r="I1347">
            <v>5</v>
          </cell>
          <cell r="J1347">
            <v>37742</v>
          </cell>
          <cell r="K1347">
            <v>127</v>
          </cell>
          <cell r="L1347" t="str">
            <v>Family</v>
          </cell>
          <cell r="M1347">
            <v>18194</v>
          </cell>
        </row>
        <row r="1348">
          <cell r="A1348">
            <v>0</v>
          </cell>
          <cell r="B1348" t="str">
            <v>AW PPO Active</v>
          </cell>
          <cell r="C1348" t="str">
            <v>000000683</v>
          </cell>
          <cell r="D1348" t="str">
            <v>HARVEY MARK A</v>
          </cell>
          <cell r="E1348" t="str">
            <v>491783682</v>
          </cell>
          <cell r="F1348">
            <v>3</v>
          </cell>
          <cell r="G1348" t="str">
            <v>Legacy-St. Louis Co. Water - Union</v>
          </cell>
          <cell r="H1348" t="str">
            <v>U</v>
          </cell>
          <cell r="I1348">
            <v>3</v>
          </cell>
          <cell r="J1348">
            <v>37742</v>
          </cell>
          <cell r="K1348">
            <v>119</v>
          </cell>
          <cell r="L1348" t="str">
            <v>Ee/Ch</v>
          </cell>
          <cell r="M1348">
            <v>22045</v>
          </cell>
        </row>
        <row r="1349">
          <cell r="A1349">
            <v>0</v>
          </cell>
          <cell r="B1349" t="str">
            <v>AW PPO Active</v>
          </cell>
          <cell r="C1349" t="str">
            <v>000000683</v>
          </cell>
          <cell r="D1349" t="str">
            <v>HATFIELD JIM</v>
          </cell>
          <cell r="E1349" t="str">
            <v>486800115</v>
          </cell>
          <cell r="F1349">
            <v>3</v>
          </cell>
          <cell r="G1349" t="str">
            <v>Legacy-St. Louis Co. Water - Union</v>
          </cell>
          <cell r="H1349" t="str">
            <v>U</v>
          </cell>
          <cell r="I1349">
            <v>1</v>
          </cell>
          <cell r="J1349">
            <v>37742</v>
          </cell>
          <cell r="K1349">
            <v>101</v>
          </cell>
          <cell r="L1349" t="str">
            <v>Single</v>
          </cell>
          <cell r="M1349">
            <v>22874</v>
          </cell>
        </row>
        <row r="1350">
          <cell r="A1350">
            <v>0</v>
          </cell>
          <cell r="B1350" t="str">
            <v>AW PPO Active</v>
          </cell>
          <cell r="C1350" t="str">
            <v>000000683</v>
          </cell>
          <cell r="D1350" t="str">
            <v>HAWKINS ANTAR Y</v>
          </cell>
          <cell r="E1350" t="str">
            <v>493945452</v>
          </cell>
          <cell r="F1350">
            <v>3</v>
          </cell>
          <cell r="G1350" t="str">
            <v>Legacy-St. Louis Co. Water - Union</v>
          </cell>
          <cell r="H1350" t="str">
            <v>U</v>
          </cell>
          <cell r="I1350">
            <v>2</v>
          </cell>
          <cell r="J1350">
            <v>38357</v>
          </cell>
          <cell r="K1350">
            <v>119</v>
          </cell>
          <cell r="L1350" t="str">
            <v>Ee/Ch</v>
          </cell>
          <cell r="M1350">
            <v>28255</v>
          </cell>
        </row>
        <row r="1351">
          <cell r="A1351">
            <v>0</v>
          </cell>
          <cell r="B1351" t="str">
            <v>AW PPO Active</v>
          </cell>
          <cell r="C1351" t="str">
            <v>000000683</v>
          </cell>
          <cell r="D1351" t="str">
            <v>HEATH AMY</v>
          </cell>
          <cell r="E1351" t="str">
            <v>492943220</v>
          </cell>
          <cell r="F1351">
            <v>3</v>
          </cell>
          <cell r="G1351" t="str">
            <v>Legacy-St. Louis Co. Water - Union</v>
          </cell>
          <cell r="H1351" t="str">
            <v>U</v>
          </cell>
          <cell r="I1351">
            <v>3</v>
          </cell>
          <cell r="J1351">
            <v>37742</v>
          </cell>
          <cell r="K1351">
            <v>127</v>
          </cell>
          <cell r="L1351" t="str">
            <v>Family</v>
          </cell>
          <cell r="M1351">
            <v>28064</v>
          </cell>
        </row>
        <row r="1352">
          <cell r="A1352">
            <v>0</v>
          </cell>
          <cell r="B1352" t="str">
            <v>AW PPO Active</v>
          </cell>
          <cell r="C1352" t="str">
            <v>000000683</v>
          </cell>
          <cell r="D1352" t="str">
            <v>HEATON DARRYL W</v>
          </cell>
          <cell r="E1352" t="str">
            <v>489567541</v>
          </cell>
          <cell r="F1352">
            <v>1</v>
          </cell>
          <cell r="G1352" t="str">
            <v>PPO Union</v>
          </cell>
          <cell r="H1352" t="str">
            <v>U</v>
          </cell>
          <cell r="I1352">
            <v>3</v>
          </cell>
          <cell r="J1352">
            <v>37956</v>
          </cell>
          <cell r="K1352">
            <v>127</v>
          </cell>
          <cell r="L1352" t="str">
            <v>Family</v>
          </cell>
          <cell r="M1352">
            <v>19173</v>
          </cell>
        </row>
        <row r="1353">
          <cell r="A1353">
            <v>0</v>
          </cell>
          <cell r="B1353" t="str">
            <v>AW PPO Active</v>
          </cell>
          <cell r="C1353" t="str">
            <v>000000683</v>
          </cell>
          <cell r="D1353" t="str">
            <v>HEILICH PAUL T</v>
          </cell>
          <cell r="E1353" t="str">
            <v>499522483</v>
          </cell>
          <cell r="F1353">
            <v>3</v>
          </cell>
          <cell r="G1353" t="str">
            <v>Legacy-St. Louis Co. Water - Union</v>
          </cell>
          <cell r="H1353" t="str">
            <v>U</v>
          </cell>
          <cell r="I1353">
            <v>2</v>
          </cell>
          <cell r="J1353">
            <v>37742</v>
          </cell>
          <cell r="K1353">
            <v>111</v>
          </cell>
          <cell r="L1353" t="str">
            <v>Ee/Sp</v>
          </cell>
          <cell r="M1353">
            <v>17155</v>
          </cell>
        </row>
        <row r="1354">
          <cell r="A1354">
            <v>0</v>
          </cell>
          <cell r="B1354" t="str">
            <v>AW PPO Active</v>
          </cell>
          <cell r="C1354" t="str">
            <v>000000683</v>
          </cell>
          <cell r="D1354" t="str">
            <v>HENDERSON LONNIE</v>
          </cell>
          <cell r="E1354" t="str">
            <v>487848507</v>
          </cell>
          <cell r="F1354">
            <v>3</v>
          </cell>
          <cell r="G1354" t="str">
            <v>Legacy-St. Louis Co. Water - Union</v>
          </cell>
          <cell r="H1354" t="str">
            <v>U</v>
          </cell>
          <cell r="I1354">
            <v>4</v>
          </cell>
          <cell r="J1354">
            <v>37772</v>
          </cell>
          <cell r="K1354">
            <v>127</v>
          </cell>
          <cell r="L1354" t="str">
            <v>Family</v>
          </cell>
          <cell r="M1354">
            <v>25491</v>
          </cell>
        </row>
        <row r="1355">
          <cell r="A1355">
            <v>0</v>
          </cell>
          <cell r="B1355" t="str">
            <v>AW PPO Active</v>
          </cell>
          <cell r="C1355" t="str">
            <v>000000683</v>
          </cell>
          <cell r="D1355" t="str">
            <v>HENKE KEEVIN K</v>
          </cell>
          <cell r="E1355" t="str">
            <v>498668405</v>
          </cell>
          <cell r="F1355">
            <v>3</v>
          </cell>
          <cell r="G1355" t="str">
            <v>Legacy-St. Louis Co. Water - Union</v>
          </cell>
          <cell r="H1355" t="str">
            <v>U</v>
          </cell>
          <cell r="I1355">
            <v>4</v>
          </cell>
          <cell r="J1355">
            <v>37742</v>
          </cell>
          <cell r="K1355">
            <v>127</v>
          </cell>
          <cell r="L1355" t="str">
            <v>Family</v>
          </cell>
          <cell r="M1355">
            <v>20897</v>
          </cell>
        </row>
        <row r="1356">
          <cell r="A1356">
            <v>0</v>
          </cell>
          <cell r="B1356" t="str">
            <v>AW PPO Active</v>
          </cell>
          <cell r="C1356" t="str">
            <v>000000683</v>
          </cell>
          <cell r="D1356" t="str">
            <v>HENSIEK ROBERT G</v>
          </cell>
          <cell r="E1356" t="str">
            <v>500666281</v>
          </cell>
          <cell r="F1356">
            <v>3</v>
          </cell>
          <cell r="G1356" t="str">
            <v>Legacy-St. Louis Co. Water - Union</v>
          </cell>
          <cell r="H1356" t="str">
            <v>U</v>
          </cell>
          <cell r="I1356">
            <v>3</v>
          </cell>
          <cell r="J1356">
            <v>37742</v>
          </cell>
          <cell r="K1356">
            <v>119</v>
          </cell>
          <cell r="L1356" t="str">
            <v>Ee/Ch</v>
          </cell>
          <cell r="M1356">
            <v>20521</v>
          </cell>
        </row>
        <row r="1357">
          <cell r="A1357">
            <v>0</v>
          </cell>
          <cell r="B1357" t="str">
            <v>AW PPO Active</v>
          </cell>
          <cell r="C1357" t="str">
            <v>000000683</v>
          </cell>
          <cell r="D1357" t="str">
            <v>HERR CHRISTOPHE</v>
          </cell>
          <cell r="E1357" t="str">
            <v>491766196</v>
          </cell>
          <cell r="F1357">
            <v>3</v>
          </cell>
          <cell r="G1357" t="str">
            <v>Legacy-St. Louis Co. Water - Union</v>
          </cell>
          <cell r="H1357" t="str">
            <v>U</v>
          </cell>
          <cell r="I1357">
            <v>4</v>
          </cell>
          <cell r="J1357">
            <v>37742</v>
          </cell>
          <cell r="K1357">
            <v>127</v>
          </cell>
          <cell r="L1357" t="str">
            <v>Family</v>
          </cell>
          <cell r="M1357">
            <v>26456</v>
          </cell>
        </row>
        <row r="1358">
          <cell r="A1358">
            <v>0</v>
          </cell>
          <cell r="B1358" t="str">
            <v>AW PPO Active</v>
          </cell>
          <cell r="C1358" t="str">
            <v>000000683</v>
          </cell>
          <cell r="D1358" t="str">
            <v>HICKS FLOYD K</v>
          </cell>
          <cell r="E1358" t="str">
            <v>527853566</v>
          </cell>
          <cell r="F1358">
            <v>3</v>
          </cell>
          <cell r="G1358" t="str">
            <v>Legacy-St. Louis Co. Water - Union</v>
          </cell>
          <cell r="H1358" t="str">
            <v>U</v>
          </cell>
          <cell r="I1358">
            <v>5</v>
          </cell>
          <cell r="J1358">
            <v>38107</v>
          </cell>
          <cell r="K1358">
            <v>127</v>
          </cell>
          <cell r="L1358" t="str">
            <v>Family</v>
          </cell>
          <cell r="M1358">
            <v>27530</v>
          </cell>
        </row>
        <row r="1359">
          <cell r="A1359">
            <v>0</v>
          </cell>
          <cell r="B1359" t="str">
            <v>AW PPO Active</v>
          </cell>
          <cell r="C1359" t="str">
            <v>000000683</v>
          </cell>
          <cell r="D1359" t="str">
            <v>HILL BRANDY A</v>
          </cell>
          <cell r="E1359" t="str">
            <v>355689413</v>
          </cell>
          <cell r="F1359">
            <v>2</v>
          </cell>
          <cell r="G1359" t="str">
            <v>PPO Non-Union</v>
          </cell>
          <cell r="H1359" t="str">
            <v>N</v>
          </cell>
          <cell r="I1359">
            <v>1</v>
          </cell>
          <cell r="J1359">
            <v>37949</v>
          </cell>
          <cell r="K1359">
            <v>102</v>
          </cell>
          <cell r="L1359" t="str">
            <v>Single</v>
          </cell>
          <cell r="M1359">
            <v>28562</v>
          </cell>
        </row>
        <row r="1360">
          <cell r="A1360">
            <v>0</v>
          </cell>
          <cell r="B1360" t="str">
            <v>AW PPO Active</v>
          </cell>
          <cell r="C1360" t="str">
            <v>000000683</v>
          </cell>
          <cell r="D1360" t="str">
            <v>HILL EDWARD J</v>
          </cell>
          <cell r="E1360" t="str">
            <v>497706117</v>
          </cell>
          <cell r="F1360">
            <v>3</v>
          </cell>
          <cell r="G1360" t="str">
            <v>Legacy-St. Louis Co. Water - Union</v>
          </cell>
          <cell r="H1360" t="str">
            <v>U</v>
          </cell>
          <cell r="I1360">
            <v>3</v>
          </cell>
          <cell r="J1360">
            <v>37742</v>
          </cell>
          <cell r="K1360">
            <v>127</v>
          </cell>
          <cell r="L1360" t="str">
            <v>Family</v>
          </cell>
          <cell r="M1360">
            <v>23379</v>
          </cell>
        </row>
        <row r="1361">
          <cell r="A1361">
            <v>0</v>
          </cell>
          <cell r="B1361" t="str">
            <v>AW PPO Active</v>
          </cell>
          <cell r="C1361" t="str">
            <v>000000683</v>
          </cell>
          <cell r="D1361" t="str">
            <v>HILLESTAD JAMES M</v>
          </cell>
          <cell r="E1361" t="str">
            <v>494720938</v>
          </cell>
          <cell r="F1361">
            <v>2</v>
          </cell>
          <cell r="G1361" t="str">
            <v>PPO Non-Union</v>
          </cell>
          <cell r="H1361" t="str">
            <v>N</v>
          </cell>
          <cell r="I1361">
            <v>4</v>
          </cell>
          <cell r="J1361">
            <v>38231</v>
          </cell>
          <cell r="K1361">
            <v>127</v>
          </cell>
          <cell r="L1361" t="str">
            <v>Family</v>
          </cell>
          <cell r="M1361">
            <v>24062</v>
          </cell>
        </row>
        <row r="1362">
          <cell r="A1362">
            <v>0</v>
          </cell>
          <cell r="B1362" t="str">
            <v>AW PPO Active</v>
          </cell>
          <cell r="C1362" t="str">
            <v>000000683</v>
          </cell>
          <cell r="D1362" t="str">
            <v>HINDERLITER DENNIS P</v>
          </cell>
          <cell r="E1362" t="str">
            <v>492645054</v>
          </cell>
          <cell r="F1362">
            <v>3</v>
          </cell>
          <cell r="G1362" t="str">
            <v>Legacy-St. Louis Co. Water - Union</v>
          </cell>
          <cell r="H1362" t="str">
            <v>U</v>
          </cell>
          <cell r="I1362">
            <v>4</v>
          </cell>
          <cell r="J1362">
            <v>37742</v>
          </cell>
          <cell r="K1362">
            <v>127</v>
          </cell>
          <cell r="L1362" t="str">
            <v>Family</v>
          </cell>
          <cell r="M1362">
            <v>21350</v>
          </cell>
        </row>
        <row r="1363">
          <cell r="A1363">
            <v>0</v>
          </cell>
          <cell r="B1363" t="str">
            <v>AW PPO Active</v>
          </cell>
          <cell r="C1363" t="str">
            <v>000000683</v>
          </cell>
          <cell r="D1363" t="str">
            <v>HOBSON JACOB M</v>
          </cell>
          <cell r="E1363" t="str">
            <v>499800208</v>
          </cell>
          <cell r="F1363">
            <v>1</v>
          </cell>
          <cell r="G1363" t="str">
            <v>PPO Union</v>
          </cell>
          <cell r="H1363" t="str">
            <v>U</v>
          </cell>
          <cell r="I1363">
            <v>1</v>
          </cell>
          <cell r="J1363">
            <v>37987</v>
          </cell>
          <cell r="K1363">
            <v>101</v>
          </cell>
          <cell r="L1363" t="str">
            <v>Single</v>
          </cell>
          <cell r="M1363">
            <v>28810</v>
          </cell>
        </row>
        <row r="1364">
          <cell r="A1364">
            <v>0</v>
          </cell>
          <cell r="B1364" t="str">
            <v>AW PPO Active</v>
          </cell>
          <cell r="C1364" t="str">
            <v>000000683</v>
          </cell>
          <cell r="D1364" t="str">
            <v>HOELSCHER CURTIS D</v>
          </cell>
          <cell r="E1364" t="str">
            <v>319781178</v>
          </cell>
          <cell r="F1364">
            <v>3</v>
          </cell>
          <cell r="G1364" t="str">
            <v>Legacy-St. Louis Co. Water - Union</v>
          </cell>
          <cell r="H1364" t="str">
            <v>U</v>
          </cell>
          <cell r="I1364">
            <v>1</v>
          </cell>
          <cell r="J1364">
            <v>37742</v>
          </cell>
          <cell r="K1364">
            <v>101</v>
          </cell>
          <cell r="L1364" t="str">
            <v>Single</v>
          </cell>
          <cell r="M1364">
            <v>30537</v>
          </cell>
        </row>
        <row r="1365">
          <cell r="A1365">
            <v>0</v>
          </cell>
          <cell r="B1365" t="str">
            <v>AW PPO Active</v>
          </cell>
          <cell r="C1365" t="str">
            <v>000000683</v>
          </cell>
          <cell r="D1365" t="str">
            <v>HOFFMAN ROBERT C</v>
          </cell>
          <cell r="E1365" t="str">
            <v>496683092</v>
          </cell>
          <cell r="F1365">
            <v>3</v>
          </cell>
          <cell r="G1365" t="str">
            <v>Legacy-St. Louis Co. Water - Union</v>
          </cell>
          <cell r="H1365" t="str">
            <v>U</v>
          </cell>
          <cell r="I1365">
            <v>4</v>
          </cell>
          <cell r="J1365">
            <v>37742</v>
          </cell>
          <cell r="K1365">
            <v>127</v>
          </cell>
          <cell r="L1365" t="str">
            <v>Family</v>
          </cell>
          <cell r="M1365">
            <v>21403</v>
          </cell>
        </row>
        <row r="1366">
          <cell r="A1366">
            <v>0</v>
          </cell>
          <cell r="B1366" t="str">
            <v>AW PPO Active</v>
          </cell>
          <cell r="C1366" t="str">
            <v>000000683</v>
          </cell>
          <cell r="D1366" t="str">
            <v>HOGAN RONALD A J</v>
          </cell>
          <cell r="E1366" t="str">
            <v>358509493</v>
          </cell>
          <cell r="F1366">
            <v>3</v>
          </cell>
          <cell r="G1366" t="str">
            <v>Legacy-St. Louis Co. Water - Union</v>
          </cell>
          <cell r="H1366" t="str">
            <v>U</v>
          </cell>
          <cell r="I1366">
            <v>5</v>
          </cell>
          <cell r="J1366">
            <v>37936</v>
          </cell>
          <cell r="K1366">
            <v>127</v>
          </cell>
          <cell r="L1366" t="str">
            <v>Family</v>
          </cell>
          <cell r="M1366">
            <v>20636</v>
          </cell>
        </row>
        <row r="1367">
          <cell r="A1367">
            <v>0</v>
          </cell>
          <cell r="B1367" t="str">
            <v>AW PPO Active</v>
          </cell>
          <cell r="C1367" t="str">
            <v>000000683</v>
          </cell>
          <cell r="D1367" t="str">
            <v>HOLCOMB JERALD D</v>
          </cell>
          <cell r="E1367" t="str">
            <v>513500352</v>
          </cell>
          <cell r="F1367">
            <v>1</v>
          </cell>
          <cell r="G1367" t="str">
            <v>PPO Union</v>
          </cell>
          <cell r="H1367" t="str">
            <v>U</v>
          </cell>
          <cell r="I1367">
            <v>1</v>
          </cell>
          <cell r="J1367">
            <v>37622</v>
          </cell>
          <cell r="K1367">
            <v>101</v>
          </cell>
          <cell r="L1367" t="str">
            <v>Single</v>
          </cell>
          <cell r="M1367">
            <v>17361</v>
          </cell>
        </row>
        <row r="1368">
          <cell r="A1368">
            <v>0</v>
          </cell>
          <cell r="B1368" t="str">
            <v>AW PPO Active</v>
          </cell>
          <cell r="C1368" t="str">
            <v>000000683</v>
          </cell>
          <cell r="D1368" t="str">
            <v>HOLLAND MICHAEL P</v>
          </cell>
          <cell r="E1368" t="str">
            <v>494548312</v>
          </cell>
          <cell r="F1368">
            <v>3</v>
          </cell>
          <cell r="G1368" t="str">
            <v>Legacy-St. Louis Co. Water - Union</v>
          </cell>
          <cell r="H1368" t="str">
            <v>U</v>
          </cell>
          <cell r="I1368">
            <v>3</v>
          </cell>
          <cell r="J1368">
            <v>37742</v>
          </cell>
          <cell r="K1368">
            <v>127</v>
          </cell>
          <cell r="L1368" t="str">
            <v>Family</v>
          </cell>
          <cell r="M1368">
            <v>19523</v>
          </cell>
        </row>
        <row r="1369">
          <cell r="A1369">
            <v>0</v>
          </cell>
          <cell r="B1369" t="str">
            <v>AW PPO Active</v>
          </cell>
          <cell r="C1369" t="str">
            <v>000000683</v>
          </cell>
          <cell r="D1369" t="str">
            <v>HOLLIS MATTHEW R</v>
          </cell>
          <cell r="E1369" t="str">
            <v>493724773</v>
          </cell>
          <cell r="F1369">
            <v>3</v>
          </cell>
          <cell r="G1369" t="str">
            <v>Legacy-St. Louis Co. Water - Union</v>
          </cell>
          <cell r="H1369" t="str">
            <v>U</v>
          </cell>
          <cell r="I1369">
            <v>5</v>
          </cell>
          <cell r="J1369">
            <v>37742</v>
          </cell>
          <cell r="K1369">
            <v>127</v>
          </cell>
          <cell r="L1369" t="str">
            <v>Family</v>
          </cell>
          <cell r="M1369">
            <v>23348</v>
          </cell>
        </row>
        <row r="1370">
          <cell r="A1370">
            <v>0</v>
          </cell>
          <cell r="B1370" t="str">
            <v>AW PPO Active</v>
          </cell>
          <cell r="C1370" t="str">
            <v>000000683</v>
          </cell>
          <cell r="D1370" t="str">
            <v>HOLTSCHNEIDER MARK S</v>
          </cell>
          <cell r="E1370" t="str">
            <v>487623600</v>
          </cell>
          <cell r="F1370">
            <v>3</v>
          </cell>
          <cell r="G1370" t="str">
            <v>Legacy-St. Louis Co. Water - Union</v>
          </cell>
          <cell r="H1370" t="str">
            <v>U</v>
          </cell>
          <cell r="I1370">
            <v>2</v>
          </cell>
          <cell r="J1370">
            <v>37742</v>
          </cell>
          <cell r="K1370">
            <v>111</v>
          </cell>
          <cell r="L1370" t="str">
            <v>Ee/Sp</v>
          </cell>
          <cell r="M1370">
            <v>19664</v>
          </cell>
        </row>
        <row r="1371">
          <cell r="A1371">
            <v>0</v>
          </cell>
          <cell r="B1371" t="str">
            <v>AW PPO Active</v>
          </cell>
          <cell r="C1371" t="str">
            <v>000000683</v>
          </cell>
          <cell r="D1371" t="str">
            <v>HOLZUM RONALD L</v>
          </cell>
          <cell r="E1371" t="str">
            <v>498701079</v>
          </cell>
          <cell r="F1371">
            <v>3</v>
          </cell>
          <cell r="G1371" t="str">
            <v>Legacy-St. Louis Co. Water - Union</v>
          </cell>
          <cell r="H1371" t="str">
            <v>U</v>
          </cell>
          <cell r="I1371">
            <v>4</v>
          </cell>
          <cell r="J1371">
            <v>37742</v>
          </cell>
          <cell r="K1371">
            <v>127</v>
          </cell>
          <cell r="L1371" t="str">
            <v>Family</v>
          </cell>
          <cell r="M1371">
            <v>23273</v>
          </cell>
        </row>
        <row r="1372">
          <cell r="A1372">
            <v>0</v>
          </cell>
          <cell r="B1372" t="str">
            <v>AW PPO Active</v>
          </cell>
          <cell r="C1372" t="str">
            <v>000000683</v>
          </cell>
          <cell r="D1372" t="str">
            <v>HOORMANN GEROLD J</v>
          </cell>
          <cell r="E1372" t="str">
            <v>486643581</v>
          </cell>
          <cell r="F1372">
            <v>2</v>
          </cell>
          <cell r="G1372" t="str">
            <v>PPO Non-Union</v>
          </cell>
          <cell r="H1372" t="str">
            <v>N</v>
          </cell>
          <cell r="I1372">
            <v>4</v>
          </cell>
          <cell r="J1372">
            <v>37622</v>
          </cell>
          <cell r="K1372">
            <v>127</v>
          </cell>
          <cell r="L1372" t="str">
            <v>Family</v>
          </cell>
          <cell r="M1372">
            <v>22996</v>
          </cell>
        </row>
        <row r="1373">
          <cell r="A1373">
            <v>0</v>
          </cell>
          <cell r="B1373" t="str">
            <v>AW PPO Active</v>
          </cell>
          <cell r="C1373" t="str">
            <v>000000683</v>
          </cell>
          <cell r="D1373" t="str">
            <v>HOPKINS DANIEL L</v>
          </cell>
          <cell r="E1373" t="str">
            <v>348542922</v>
          </cell>
          <cell r="F1373">
            <v>3</v>
          </cell>
          <cell r="G1373" t="str">
            <v>Legacy-St. Louis Co. Water - Union</v>
          </cell>
          <cell r="H1373" t="str">
            <v>U</v>
          </cell>
          <cell r="I1373">
            <v>5</v>
          </cell>
          <cell r="J1373">
            <v>38353</v>
          </cell>
          <cell r="K1373">
            <v>127</v>
          </cell>
          <cell r="L1373" t="str">
            <v>Family</v>
          </cell>
          <cell r="M1373">
            <v>22828</v>
          </cell>
        </row>
        <row r="1374">
          <cell r="A1374">
            <v>0</v>
          </cell>
          <cell r="B1374" t="str">
            <v>AW PPO Active</v>
          </cell>
          <cell r="C1374" t="str">
            <v>000000683</v>
          </cell>
          <cell r="D1374" t="str">
            <v>HOPKINS TRACI L</v>
          </cell>
          <cell r="E1374" t="str">
            <v>505082714</v>
          </cell>
          <cell r="F1374">
            <v>2</v>
          </cell>
          <cell r="G1374" t="str">
            <v>PPO Non-Union</v>
          </cell>
          <cell r="H1374" t="str">
            <v>N</v>
          </cell>
          <cell r="I1374">
            <v>1</v>
          </cell>
          <cell r="J1374">
            <v>38322</v>
          </cell>
          <cell r="K1374">
            <v>102</v>
          </cell>
          <cell r="L1374" t="str">
            <v>Single</v>
          </cell>
          <cell r="M1374">
            <v>29551</v>
          </cell>
        </row>
        <row r="1375">
          <cell r="A1375">
            <v>0</v>
          </cell>
          <cell r="B1375" t="str">
            <v>AW PPO Active</v>
          </cell>
          <cell r="C1375" t="str">
            <v>000000683</v>
          </cell>
          <cell r="D1375" t="str">
            <v>HOWARD CATHERINE</v>
          </cell>
          <cell r="E1375" t="str">
            <v>493660263</v>
          </cell>
          <cell r="F1375">
            <v>2</v>
          </cell>
          <cell r="G1375" t="str">
            <v>PPO Non-Union</v>
          </cell>
          <cell r="H1375" t="str">
            <v>N</v>
          </cell>
          <cell r="I1375">
            <v>2</v>
          </cell>
          <cell r="J1375">
            <v>38073</v>
          </cell>
          <cell r="K1375">
            <v>119</v>
          </cell>
          <cell r="L1375" t="str">
            <v>Ee/Ch</v>
          </cell>
          <cell r="M1375">
            <v>20715</v>
          </cell>
        </row>
        <row r="1376">
          <cell r="A1376">
            <v>0</v>
          </cell>
          <cell r="B1376" t="str">
            <v>AW PPO Active</v>
          </cell>
          <cell r="C1376" t="str">
            <v>000000683</v>
          </cell>
          <cell r="D1376" t="str">
            <v>HUFFMAN MARVIN L</v>
          </cell>
          <cell r="E1376" t="str">
            <v>493565350</v>
          </cell>
          <cell r="F1376">
            <v>2</v>
          </cell>
          <cell r="G1376" t="str">
            <v>PPO Non-Union</v>
          </cell>
          <cell r="H1376" t="str">
            <v>N</v>
          </cell>
          <cell r="I1376">
            <v>2</v>
          </cell>
          <cell r="J1376">
            <v>37622</v>
          </cell>
          <cell r="K1376">
            <v>111</v>
          </cell>
          <cell r="L1376" t="str">
            <v>Ee/Sp</v>
          </cell>
          <cell r="M1376">
            <v>17624</v>
          </cell>
        </row>
        <row r="1377">
          <cell r="A1377">
            <v>0</v>
          </cell>
          <cell r="B1377" t="str">
            <v>AW PPO Active</v>
          </cell>
          <cell r="C1377" t="str">
            <v>000000683</v>
          </cell>
          <cell r="D1377" t="str">
            <v>HULL CHRISTOPHE J</v>
          </cell>
          <cell r="E1377" t="str">
            <v>500020326</v>
          </cell>
          <cell r="F1377">
            <v>3</v>
          </cell>
          <cell r="G1377" t="str">
            <v>Legacy-St. Louis Co. Water - Union</v>
          </cell>
          <cell r="H1377" t="str">
            <v>U</v>
          </cell>
          <cell r="I1377">
            <v>1</v>
          </cell>
          <cell r="J1377">
            <v>38333</v>
          </cell>
          <cell r="K1377">
            <v>101</v>
          </cell>
          <cell r="L1377" t="str">
            <v>Single</v>
          </cell>
          <cell r="M1377">
            <v>31394</v>
          </cell>
        </row>
        <row r="1378">
          <cell r="A1378">
            <v>0</v>
          </cell>
          <cell r="B1378" t="str">
            <v>AW PPO Active</v>
          </cell>
          <cell r="C1378" t="str">
            <v>000000683</v>
          </cell>
          <cell r="D1378" t="str">
            <v>HULL LARRY</v>
          </cell>
          <cell r="E1378" t="str">
            <v>492645426</v>
          </cell>
          <cell r="F1378">
            <v>1</v>
          </cell>
          <cell r="G1378" t="str">
            <v>PPO Union</v>
          </cell>
          <cell r="H1378" t="str">
            <v>U</v>
          </cell>
          <cell r="I1378">
            <v>3</v>
          </cell>
          <cell r="J1378">
            <v>37622</v>
          </cell>
          <cell r="K1378">
            <v>127</v>
          </cell>
          <cell r="L1378" t="str">
            <v>Family</v>
          </cell>
          <cell r="M1378">
            <v>21937</v>
          </cell>
        </row>
        <row r="1379">
          <cell r="A1379">
            <v>0</v>
          </cell>
          <cell r="B1379" t="str">
            <v>AW PPO Active</v>
          </cell>
          <cell r="C1379" t="str">
            <v>000000683</v>
          </cell>
          <cell r="D1379" t="str">
            <v>HUMPHREYS WAYNE</v>
          </cell>
          <cell r="E1379" t="str">
            <v>419705411</v>
          </cell>
          <cell r="F1379">
            <v>1</v>
          </cell>
          <cell r="G1379" t="str">
            <v>PPO Union</v>
          </cell>
          <cell r="H1379" t="str">
            <v>U</v>
          </cell>
          <cell r="I1379">
            <v>2</v>
          </cell>
          <cell r="J1379">
            <v>37622</v>
          </cell>
          <cell r="K1379">
            <v>111</v>
          </cell>
          <cell r="L1379" t="str">
            <v>Ee/Sp</v>
          </cell>
          <cell r="M1379">
            <v>17736</v>
          </cell>
        </row>
        <row r="1380">
          <cell r="A1380">
            <v>0</v>
          </cell>
          <cell r="B1380" t="str">
            <v>AW PPO Active</v>
          </cell>
          <cell r="C1380" t="str">
            <v>000000683</v>
          </cell>
          <cell r="D1380" t="str">
            <v>HUPP JAMES H</v>
          </cell>
          <cell r="E1380" t="str">
            <v>496825533</v>
          </cell>
          <cell r="F1380">
            <v>1</v>
          </cell>
          <cell r="G1380" t="str">
            <v>PPO Union</v>
          </cell>
          <cell r="H1380" t="str">
            <v>U</v>
          </cell>
          <cell r="I1380">
            <v>2</v>
          </cell>
          <cell r="J1380">
            <v>37622</v>
          </cell>
          <cell r="K1380">
            <v>119</v>
          </cell>
          <cell r="L1380" t="str">
            <v>Ee/Ch</v>
          </cell>
          <cell r="M1380">
            <v>23379</v>
          </cell>
        </row>
        <row r="1381">
          <cell r="A1381">
            <v>0</v>
          </cell>
          <cell r="B1381" t="str">
            <v>AW PPO Active</v>
          </cell>
          <cell r="C1381" t="str">
            <v>000000683</v>
          </cell>
          <cell r="D1381" t="str">
            <v>HUSSEY JOHN</v>
          </cell>
          <cell r="E1381" t="str">
            <v>058561950</v>
          </cell>
          <cell r="F1381">
            <v>3</v>
          </cell>
          <cell r="G1381" t="str">
            <v>Legacy-St. Louis Co. Water - Union</v>
          </cell>
          <cell r="H1381" t="str">
            <v>U</v>
          </cell>
          <cell r="I1381">
            <v>4</v>
          </cell>
          <cell r="J1381">
            <v>37742</v>
          </cell>
          <cell r="K1381">
            <v>127</v>
          </cell>
          <cell r="L1381" t="str">
            <v>Family</v>
          </cell>
          <cell r="M1381">
            <v>22420</v>
          </cell>
        </row>
        <row r="1382">
          <cell r="A1382">
            <v>0</v>
          </cell>
          <cell r="B1382" t="str">
            <v>AW PPO Active</v>
          </cell>
          <cell r="C1382" t="str">
            <v>000000683</v>
          </cell>
          <cell r="D1382" t="str">
            <v>ILSEMANN JESSICA L</v>
          </cell>
          <cell r="E1382" t="str">
            <v>493889446</v>
          </cell>
          <cell r="F1382">
            <v>3</v>
          </cell>
          <cell r="G1382" t="str">
            <v>Legacy-St. Louis Co. Water - Union</v>
          </cell>
          <cell r="H1382" t="str">
            <v>U</v>
          </cell>
          <cell r="I1382">
            <v>1</v>
          </cell>
          <cell r="J1382">
            <v>38275</v>
          </cell>
          <cell r="K1382">
            <v>102</v>
          </cell>
          <cell r="L1382" t="str">
            <v>Single</v>
          </cell>
          <cell r="M1382">
            <v>30628</v>
          </cell>
        </row>
        <row r="1383">
          <cell r="A1383">
            <v>0</v>
          </cell>
          <cell r="B1383" t="str">
            <v>AW PPO Active</v>
          </cell>
          <cell r="C1383" t="str">
            <v>000000683</v>
          </cell>
          <cell r="D1383" t="str">
            <v>ISGRIGGS KEITH E</v>
          </cell>
          <cell r="E1383" t="str">
            <v>491663902</v>
          </cell>
          <cell r="F1383">
            <v>3</v>
          </cell>
          <cell r="G1383" t="str">
            <v>Legacy-St. Louis Co. Water - Union</v>
          </cell>
          <cell r="H1383" t="str">
            <v>U</v>
          </cell>
          <cell r="I1383">
            <v>1</v>
          </cell>
          <cell r="J1383">
            <v>37742</v>
          </cell>
          <cell r="K1383">
            <v>101</v>
          </cell>
          <cell r="L1383" t="str">
            <v>Single</v>
          </cell>
          <cell r="M1383">
            <v>23133</v>
          </cell>
        </row>
        <row r="1384">
          <cell r="A1384">
            <v>0</v>
          </cell>
          <cell r="B1384" t="str">
            <v>AW PPO Active</v>
          </cell>
          <cell r="C1384" t="str">
            <v>000000683</v>
          </cell>
          <cell r="D1384" t="str">
            <v>JACKSON DAVID S</v>
          </cell>
          <cell r="E1384" t="str">
            <v>490820009</v>
          </cell>
          <cell r="F1384">
            <v>3</v>
          </cell>
          <cell r="G1384" t="str">
            <v>Legacy-St. Louis Co. Water - Union</v>
          </cell>
          <cell r="H1384" t="str">
            <v>U</v>
          </cell>
          <cell r="I1384">
            <v>2</v>
          </cell>
          <cell r="J1384">
            <v>37742</v>
          </cell>
          <cell r="K1384">
            <v>119</v>
          </cell>
          <cell r="L1384" t="str">
            <v>Ee/Ch</v>
          </cell>
          <cell r="M1384">
            <v>23639</v>
          </cell>
        </row>
        <row r="1385">
          <cell r="A1385">
            <v>0</v>
          </cell>
          <cell r="B1385" t="str">
            <v>AW PPO Active</v>
          </cell>
          <cell r="C1385" t="str">
            <v>000000683</v>
          </cell>
          <cell r="D1385" t="str">
            <v>JACKSON DONALD W</v>
          </cell>
          <cell r="E1385" t="str">
            <v>487560351</v>
          </cell>
          <cell r="F1385">
            <v>1</v>
          </cell>
          <cell r="G1385" t="str">
            <v>PPO Union</v>
          </cell>
          <cell r="H1385" t="str">
            <v>U</v>
          </cell>
          <cell r="I1385">
            <v>1</v>
          </cell>
          <cell r="J1385">
            <v>37622</v>
          </cell>
          <cell r="K1385">
            <v>101</v>
          </cell>
          <cell r="L1385" t="str">
            <v>Single</v>
          </cell>
          <cell r="M1385">
            <v>21301</v>
          </cell>
        </row>
        <row r="1386">
          <cell r="A1386">
            <v>0</v>
          </cell>
          <cell r="B1386" t="str">
            <v>AW PPO Active</v>
          </cell>
          <cell r="C1386" t="str">
            <v>000000683</v>
          </cell>
          <cell r="D1386" t="str">
            <v>JACOBI ROBIN L</v>
          </cell>
          <cell r="E1386" t="str">
            <v>491807731</v>
          </cell>
          <cell r="F1386">
            <v>2</v>
          </cell>
          <cell r="G1386" t="str">
            <v>PPO Non-Union</v>
          </cell>
          <cell r="H1386" t="str">
            <v>N</v>
          </cell>
          <cell r="I1386">
            <v>2</v>
          </cell>
          <cell r="J1386">
            <v>37622</v>
          </cell>
          <cell r="K1386">
            <v>119</v>
          </cell>
          <cell r="L1386" t="str">
            <v>Ee/Ch</v>
          </cell>
          <cell r="M1386">
            <v>23097</v>
          </cell>
        </row>
        <row r="1387">
          <cell r="A1387">
            <v>0</v>
          </cell>
          <cell r="B1387" t="str">
            <v>AW PPO Active</v>
          </cell>
          <cell r="C1387" t="str">
            <v>000000683</v>
          </cell>
          <cell r="D1387" t="str">
            <v>JACOBS MAREK D</v>
          </cell>
          <cell r="E1387" t="str">
            <v>355627149</v>
          </cell>
          <cell r="F1387">
            <v>2</v>
          </cell>
          <cell r="G1387" t="str">
            <v>PPO Non-Union</v>
          </cell>
          <cell r="H1387" t="str">
            <v>N</v>
          </cell>
          <cell r="I1387">
            <v>2</v>
          </cell>
          <cell r="J1387">
            <v>37870</v>
          </cell>
          <cell r="K1387">
            <v>111</v>
          </cell>
          <cell r="L1387" t="str">
            <v>Ee/Sp</v>
          </cell>
          <cell r="M1387">
            <v>26395</v>
          </cell>
        </row>
        <row r="1388">
          <cell r="A1388">
            <v>0</v>
          </cell>
          <cell r="B1388" t="str">
            <v>AW PPO Active</v>
          </cell>
          <cell r="C1388" t="str">
            <v>000000683</v>
          </cell>
          <cell r="D1388" t="str">
            <v>JAMES DONALD M</v>
          </cell>
          <cell r="E1388" t="str">
            <v>497740659</v>
          </cell>
          <cell r="F1388">
            <v>3</v>
          </cell>
          <cell r="G1388" t="str">
            <v>Legacy-St. Louis Co. Water - Union</v>
          </cell>
          <cell r="H1388" t="str">
            <v>U</v>
          </cell>
          <cell r="I1388">
            <v>1</v>
          </cell>
          <cell r="J1388">
            <v>37742</v>
          </cell>
          <cell r="K1388">
            <v>101</v>
          </cell>
          <cell r="L1388" t="str">
            <v>Single</v>
          </cell>
          <cell r="M1388">
            <v>22156</v>
          </cell>
        </row>
        <row r="1389">
          <cell r="A1389">
            <v>0</v>
          </cell>
          <cell r="B1389" t="str">
            <v>AW PPO Active</v>
          </cell>
          <cell r="C1389" t="str">
            <v>000000683</v>
          </cell>
          <cell r="D1389" t="str">
            <v>JARVIS DALE R</v>
          </cell>
          <cell r="E1389" t="str">
            <v>498887814</v>
          </cell>
          <cell r="F1389">
            <v>3</v>
          </cell>
          <cell r="G1389" t="str">
            <v>Legacy-St. Louis Co. Water - Union</v>
          </cell>
          <cell r="H1389" t="str">
            <v>U</v>
          </cell>
          <cell r="I1389">
            <v>1</v>
          </cell>
          <cell r="J1389">
            <v>37742</v>
          </cell>
          <cell r="K1389">
            <v>101</v>
          </cell>
          <cell r="L1389" t="str">
            <v>Single</v>
          </cell>
          <cell r="M1389">
            <v>25298</v>
          </cell>
        </row>
        <row r="1390">
          <cell r="A1390">
            <v>0</v>
          </cell>
          <cell r="B1390" t="str">
            <v>AW PPO Active</v>
          </cell>
          <cell r="C1390" t="str">
            <v>000000683</v>
          </cell>
          <cell r="D1390" t="str">
            <v>JENKINS BETHANY L</v>
          </cell>
          <cell r="E1390" t="str">
            <v>494929800</v>
          </cell>
          <cell r="F1390">
            <v>2</v>
          </cell>
          <cell r="G1390" t="str">
            <v>PPO Non-Union</v>
          </cell>
          <cell r="H1390" t="str">
            <v>N</v>
          </cell>
          <cell r="I1390">
            <v>2</v>
          </cell>
          <cell r="J1390">
            <v>38215</v>
          </cell>
          <cell r="K1390">
            <v>119</v>
          </cell>
          <cell r="L1390" t="str">
            <v>Ee/Ch</v>
          </cell>
          <cell r="M1390">
            <v>28751</v>
          </cell>
        </row>
        <row r="1391">
          <cell r="A1391">
            <v>0</v>
          </cell>
          <cell r="B1391" t="str">
            <v>AW PPO Active</v>
          </cell>
          <cell r="C1391" t="str">
            <v>000000683</v>
          </cell>
          <cell r="D1391" t="str">
            <v>JENKINS JERRY E</v>
          </cell>
          <cell r="E1391" t="str">
            <v>510743451</v>
          </cell>
          <cell r="F1391">
            <v>1</v>
          </cell>
          <cell r="G1391" t="str">
            <v>PPO Union</v>
          </cell>
          <cell r="H1391" t="str">
            <v>U</v>
          </cell>
          <cell r="I1391">
            <v>5</v>
          </cell>
          <cell r="J1391">
            <v>38231</v>
          </cell>
          <cell r="K1391">
            <v>127</v>
          </cell>
          <cell r="L1391" t="str">
            <v>Family</v>
          </cell>
          <cell r="M1391">
            <v>26302</v>
          </cell>
        </row>
        <row r="1392">
          <cell r="A1392">
            <v>0</v>
          </cell>
          <cell r="B1392" t="str">
            <v>AW PPO Active</v>
          </cell>
          <cell r="C1392" t="str">
            <v>000000683</v>
          </cell>
          <cell r="D1392" t="str">
            <v>JOHNSON ANTHONY B</v>
          </cell>
          <cell r="E1392" t="str">
            <v>338588207</v>
          </cell>
          <cell r="F1392">
            <v>3</v>
          </cell>
          <cell r="G1392" t="str">
            <v>Legacy-St. Louis Co. Water - Union</v>
          </cell>
          <cell r="H1392" t="str">
            <v>U</v>
          </cell>
          <cell r="I1392">
            <v>4</v>
          </cell>
          <cell r="J1392">
            <v>38353</v>
          </cell>
          <cell r="K1392">
            <v>127</v>
          </cell>
          <cell r="L1392" t="str">
            <v>Family</v>
          </cell>
          <cell r="M1392">
            <v>22821</v>
          </cell>
        </row>
        <row r="1393">
          <cell r="A1393">
            <v>0</v>
          </cell>
          <cell r="B1393" t="str">
            <v>AW PPO Active</v>
          </cell>
          <cell r="C1393" t="str">
            <v>000000683</v>
          </cell>
          <cell r="D1393" t="str">
            <v>JOHNSON GARY L</v>
          </cell>
          <cell r="E1393" t="str">
            <v>488726513</v>
          </cell>
          <cell r="F1393">
            <v>2</v>
          </cell>
          <cell r="G1393" t="str">
            <v>PPO Non-Union</v>
          </cell>
          <cell r="H1393" t="str">
            <v>N</v>
          </cell>
          <cell r="I1393">
            <v>3</v>
          </cell>
          <cell r="J1393">
            <v>38355</v>
          </cell>
          <cell r="K1393">
            <v>127</v>
          </cell>
          <cell r="L1393" t="str">
            <v>Family</v>
          </cell>
          <cell r="M1393">
            <v>21939</v>
          </cell>
        </row>
        <row r="1394">
          <cell r="A1394">
            <v>0</v>
          </cell>
          <cell r="B1394" t="str">
            <v>AW PPO Active</v>
          </cell>
          <cell r="C1394" t="str">
            <v>000000683</v>
          </cell>
          <cell r="D1394" t="str">
            <v>JOHNSON ROBERT M</v>
          </cell>
          <cell r="E1394" t="str">
            <v>489640105</v>
          </cell>
          <cell r="F1394">
            <v>3</v>
          </cell>
          <cell r="G1394" t="str">
            <v>Legacy-St. Louis Co. Water - Union</v>
          </cell>
          <cell r="H1394" t="str">
            <v>U</v>
          </cell>
          <cell r="I1394">
            <v>1</v>
          </cell>
          <cell r="J1394">
            <v>37742</v>
          </cell>
          <cell r="K1394">
            <v>101</v>
          </cell>
          <cell r="L1394" t="str">
            <v>Single</v>
          </cell>
          <cell r="M1394">
            <v>21101</v>
          </cell>
        </row>
        <row r="1395">
          <cell r="A1395">
            <v>0</v>
          </cell>
          <cell r="B1395" t="str">
            <v>AW PPO Active</v>
          </cell>
          <cell r="C1395" t="str">
            <v>000000683</v>
          </cell>
          <cell r="D1395" t="str">
            <v>JOHNSON STEVEN L</v>
          </cell>
          <cell r="E1395" t="str">
            <v>497526572</v>
          </cell>
          <cell r="F1395">
            <v>2</v>
          </cell>
          <cell r="G1395" t="str">
            <v>PPO Non-Union</v>
          </cell>
          <cell r="H1395" t="str">
            <v>N</v>
          </cell>
          <cell r="I1395">
            <v>4</v>
          </cell>
          <cell r="J1395">
            <v>37842</v>
          </cell>
          <cell r="K1395">
            <v>127</v>
          </cell>
          <cell r="L1395" t="str">
            <v>Family</v>
          </cell>
          <cell r="M1395">
            <v>18314</v>
          </cell>
        </row>
        <row r="1396">
          <cell r="A1396">
            <v>0</v>
          </cell>
          <cell r="B1396" t="str">
            <v>AW PPO Active</v>
          </cell>
          <cell r="C1396" t="str">
            <v>000000683</v>
          </cell>
          <cell r="D1396" t="str">
            <v>JOHNSON VARON D</v>
          </cell>
          <cell r="E1396" t="str">
            <v>489728796</v>
          </cell>
          <cell r="F1396">
            <v>2</v>
          </cell>
          <cell r="G1396" t="str">
            <v>PPO Non-Union</v>
          </cell>
          <cell r="H1396" t="str">
            <v>N</v>
          </cell>
          <cell r="I1396">
            <v>5</v>
          </cell>
          <cell r="J1396">
            <v>37622</v>
          </cell>
          <cell r="K1396">
            <v>127</v>
          </cell>
          <cell r="L1396" t="str">
            <v>Family</v>
          </cell>
          <cell r="M1396">
            <v>21934</v>
          </cell>
        </row>
        <row r="1397">
          <cell r="A1397">
            <v>0</v>
          </cell>
          <cell r="B1397" t="str">
            <v>AW PPO Active</v>
          </cell>
          <cell r="C1397" t="str">
            <v>000000683</v>
          </cell>
          <cell r="D1397" t="str">
            <v>JONES GLENDA L</v>
          </cell>
          <cell r="E1397" t="str">
            <v>335500696</v>
          </cell>
          <cell r="F1397">
            <v>2</v>
          </cell>
          <cell r="G1397" t="str">
            <v>PPO Non-Union</v>
          </cell>
          <cell r="H1397" t="str">
            <v>N</v>
          </cell>
          <cell r="I1397">
            <v>1</v>
          </cell>
          <cell r="J1397">
            <v>37622</v>
          </cell>
          <cell r="K1397">
            <v>102</v>
          </cell>
          <cell r="L1397" t="str">
            <v>Single</v>
          </cell>
          <cell r="M1397">
            <v>20460</v>
          </cell>
        </row>
        <row r="1398">
          <cell r="A1398">
            <v>0</v>
          </cell>
          <cell r="B1398" t="str">
            <v>AW PPO Active</v>
          </cell>
          <cell r="C1398" t="str">
            <v>000000683</v>
          </cell>
          <cell r="D1398" t="str">
            <v>JONES ROBERT L</v>
          </cell>
          <cell r="E1398" t="str">
            <v>419520664</v>
          </cell>
          <cell r="F1398">
            <v>3</v>
          </cell>
          <cell r="G1398" t="str">
            <v>Legacy-St. Louis Co. Water - Union</v>
          </cell>
          <cell r="H1398" t="str">
            <v>U</v>
          </cell>
          <cell r="I1398">
            <v>1</v>
          </cell>
          <cell r="J1398">
            <v>37742</v>
          </cell>
          <cell r="K1398">
            <v>101</v>
          </cell>
          <cell r="L1398" t="str">
            <v>Single</v>
          </cell>
          <cell r="M1398">
            <v>15852</v>
          </cell>
        </row>
        <row r="1399">
          <cell r="A1399">
            <v>0</v>
          </cell>
          <cell r="B1399" t="str">
            <v>AW PPO Active</v>
          </cell>
          <cell r="C1399" t="str">
            <v>000000683</v>
          </cell>
          <cell r="D1399" t="str">
            <v>JUCH TIMOTHY M</v>
          </cell>
          <cell r="E1399" t="str">
            <v>488748960</v>
          </cell>
          <cell r="F1399">
            <v>3</v>
          </cell>
          <cell r="G1399" t="str">
            <v>Legacy-St. Louis Co. Water - Union</v>
          </cell>
          <cell r="H1399" t="str">
            <v>U</v>
          </cell>
          <cell r="I1399">
            <v>6</v>
          </cell>
          <cell r="J1399">
            <v>38011</v>
          </cell>
          <cell r="K1399">
            <v>127</v>
          </cell>
          <cell r="L1399" t="str">
            <v>Family</v>
          </cell>
          <cell r="M1399">
            <v>23421</v>
          </cell>
        </row>
        <row r="1400">
          <cell r="A1400">
            <v>0</v>
          </cell>
          <cell r="B1400" t="str">
            <v>AW PPO Active</v>
          </cell>
          <cell r="C1400" t="str">
            <v>000000683</v>
          </cell>
          <cell r="D1400" t="str">
            <v>KAESTNER THOMAS J</v>
          </cell>
          <cell r="E1400" t="str">
            <v>497581843</v>
          </cell>
          <cell r="F1400">
            <v>3</v>
          </cell>
          <cell r="G1400" t="str">
            <v>Legacy-St. Louis Co. Water - Union</v>
          </cell>
          <cell r="H1400" t="str">
            <v>U</v>
          </cell>
          <cell r="I1400">
            <v>4</v>
          </cell>
          <cell r="J1400">
            <v>37742</v>
          </cell>
          <cell r="K1400">
            <v>127</v>
          </cell>
          <cell r="L1400" t="str">
            <v>Family</v>
          </cell>
          <cell r="M1400">
            <v>18933</v>
          </cell>
        </row>
        <row r="1401">
          <cell r="A1401">
            <v>0</v>
          </cell>
          <cell r="B1401" t="str">
            <v>AW PPO Active</v>
          </cell>
          <cell r="C1401" t="str">
            <v>000000683</v>
          </cell>
          <cell r="D1401" t="str">
            <v>KANACSKY JON M</v>
          </cell>
          <cell r="E1401" t="str">
            <v>487665668</v>
          </cell>
          <cell r="F1401">
            <v>2</v>
          </cell>
          <cell r="G1401" t="str">
            <v>PPO Non-Union</v>
          </cell>
          <cell r="H1401" t="str">
            <v>N</v>
          </cell>
          <cell r="I1401">
            <v>1</v>
          </cell>
          <cell r="J1401">
            <v>37622</v>
          </cell>
          <cell r="K1401">
            <v>101</v>
          </cell>
          <cell r="L1401" t="str">
            <v>Single</v>
          </cell>
          <cell r="M1401">
            <v>20603</v>
          </cell>
        </row>
        <row r="1402">
          <cell r="A1402">
            <v>0</v>
          </cell>
          <cell r="B1402" t="str">
            <v>AW PPO Active</v>
          </cell>
          <cell r="C1402" t="str">
            <v>000000683</v>
          </cell>
          <cell r="D1402" t="str">
            <v>KANATZAR STEVEN L</v>
          </cell>
          <cell r="E1402" t="str">
            <v>486626080</v>
          </cell>
          <cell r="F1402">
            <v>1</v>
          </cell>
          <cell r="G1402" t="str">
            <v>PPO Union</v>
          </cell>
          <cell r="H1402" t="str">
            <v>U</v>
          </cell>
          <cell r="I1402">
            <v>2</v>
          </cell>
          <cell r="J1402">
            <v>37622</v>
          </cell>
          <cell r="K1402">
            <v>119</v>
          </cell>
          <cell r="L1402" t="str">
            <v>Ee/Ch</v>
          </cell>
          <cell r="M1402">
            <v>19351</v>
          </cell>
        </row>
        <row r="1403">
          <cell r="A1403">
            <v>0</v>
          </cell>
          <cell r="B1403" t="str">
            <v>AW PPO Active</v>
          </cell>
          <cell r="C1403" t="str">
            <v>000000683</v>
          </cell>
          <cell r="D1403" t="str">
            <v>KAWELASKE BOB W</v>
          </cell>
          <cell r="E1403" t="str">
            <v>495786618</v>
          </cell>
          <cell r="F1403">
            <v>3</v>
          </cell>
          <cell r="G1403" t="str">
            <v>Legacy-St. Louis Co. Water - Union</v>
          </cell>
          <cell r="H1403" t="str">
            <v>U</v>
          </cell>
          <cell r="I1403">
            <v>4</v>
          </cell>
          <cell r="J1403">
            <v>37742</v>
          </cell>
          <cell r="K1403">
            <v>127</v>
          </cell>
          <cell r="L1403" t="str">
            <v>Family</v>
          </cell>
          <cell r="M1403">
            <v>22342</v>
          </cell>
        </row>
        <row r="1404">
          <cell r="A1404">
            <v>0</v>
          </cell>
          <cell r="B1404" t="str">
            <v>AW PPO Active</v>
          </cell>
          <cell r="C1404" t="str">
            <v>000000683</v>
          </cell>
          <cell r="D1404" t="str">
            <v>KELLAR NORMAN H</v>
          </cell>
          <cell r="E1404" t="str">
            <v>488827612</v>
          </cell>
          <cell r="F1404">
            <v>3</v>
          </cell>
          <cell r="G1404" t="str">
            <v>Legacy-St. Louis Co. Water - Union</v>
          </cell>
          <cell r="H1404" t="str">
            <v>U</v>
          </cell>
          <cell r="I1404">
            <v>1</v>
          </cell>
          <cell r="J1404">
            <v>37742</v>
          </cell>
          <cell r="K1404">
            <v>101</v>
          </cell>
          <cell r="L1404" t="str">
            <v>Single</v>
          </cell>
          <cell r="M1404">
            <v>23310</v>
          </cell>
        </row>
        <row r="1405">
          <cell r="A1405">
            <v>0</v>
          </cell>
          <cell r="B1405" t="str">
            <v>AW PPO Active</v>
          </cell>
          <cell r="C1405" t="str">
            <v>000000683</v>
          </cell>
          <cell r="D1405" t="str">
            <v>KERN LYNETTE M</v>
          </cell>
          <cell r="E1405" t="str">
            <v>497629845</v>
          </cell>
          <cell r="F1405">
            <v>2</v>
          </cell>
          <cell r="G1405" t="str">
            <v>PPO Non-Union</v>
          </cell>
          <cell r="H1405" t="str">
            <v>N</v>
          </cell>
          <cell r="I1405">
            <v>2</v>
          </cell>
          <cell r="J1405">
            <v>37622</v>
          </cell>
          <cell r="K1405">
            <v>119</v>
          </cell>
          <cell r="L1405" t="str">
            <v>Ee/Ch</v>
          </cell>
          <cell r="M1405">
            <v>20440</v>
          </cell>
        </row>
        <row r="1406">
          <cell r="A1406">
            <v>0</v>
          </cell>
          <cell r="B1406" t="str">
            <v>AW PPO Active</v>
          </cell>
          <cell r="C1406" t="str">
            <v>000000683</v>
          </cell>
          <cell r="D1406" t="str">
            <v>KINDELL JERRY</v>
          </cell>
          <cell r="E1406" t="str">
            <v>499786910</v>
          </cell>
          <cell r="F1406">
            <v>3</v>
          </cell>
          <cell r="G1406" t="str">
            <v>Legacy-St. Louis Co. Water - Union</v>
          </cell>
          <cell r="H1406" t="str">
            <v>U</v>
          </cell>
          <cell r="I1406">
            <v>4</v>
          </cell>
          <cell r="J1406">
            <v>37742</v>
          </cell>
          <cell r="K1406">
            <v>127</v>
          </cell>
          <cell r="L1406" t="str">
            <v>Family</v>
          </cell>
          <cell r="M1406">
            <v>22497</v>
          </cell>
        </row>
        <row r="1407">
          <cell r="A1407">
            <v>0</v>
          </cell>
          <cell r="B1407" t="str">
            <v>AW PPO Active</v>
          </cell>
          <cell r="C1407" t="str">
            <v>000000683</v>
          </cell>
          <cell r="D1407" t="str">
            <v>KINDLESPARGER GARY L</v>
          </cell>
          <cell r="E1407" t="str">
            <v>496507127</v>
          </cell>
          <cell r="F1407">
            <v>3</v>
          </cell>
          <cell r="G1407" t="str">
            <v>Legacy-St. Louis Co. Water - Union</v>
          </cell>
          <cell r="H1407" t="str">
            <v>U</v>
          </cell>
          <cell r="I1407">
            <v>2</v>
          </cell>
          <cell r="J1407">
            <v>37788</v>
          </cell>
          <cell r="K1407">
            <v>111</v>
          </cell>
          <cell r="L1407" t="str">
            <v>Ee/Sp</v>
          </cell>
          <cell r="M1407">
            <v>17225</v>
          </cell>
        </row>
        <row r="1408">
          <cell r="A1408">
            <v>0</v>
          </cell>
          <cell r="B1408" t="str">
            <v>AW PPO Active</v>
          </cell>
          <cell r="C1408" t="str">
            <v>000000683</v>
          </cell>
          <cell r="D1408" t="str">
            <v>KING DANIEL H</v>
          </cell>
          <cell r="E1408" t="str">
            <v>498725136</v>
          </cell>
          <cell r="F1408">
            <v>3</v>
          </cell>
          <cell r="G1408" t="str">
            <v>Legacy-St. Louis Co. Water - Union</v>
          </cell>
          <cell r="H1408" t="str">
            <v>U</v>
          </cell>
          <cell r="I1408">
            <v>5</v>
          </cell>
          <cell r="J1408">
            <v>37742</v>
          </cell>
          <cell r="K1408">
            <v>127</v>
          </cell>
          <cell r="L1408" t="str">
            <v>Family</v>
          </cell>
          <cell r="M1408">
            <v>23247</v>
          </cell>
        </row>
        <row r="1409">
          <cell r="A1409">
            <v>0</v>
          </cell>
          <cell r="B1409" t="str">
            <v>AW PPO Active</v>
          </cell>
          <cell r="C1409" t="str">
            <v>000000683</v>
          </cell>
          <cell r="D1409" t="str">
            <v>KING DEBORAH L</v>
          </cell>
          <cell r="E1409" t="str">
            <v>490588196</v>
          </cell>
          <cell r="F1409">
            <v>3</v>
          </cell>
          <cell r="G1409" t="str">
            <v>Legacy-St. Louis Co. Water - Union</v>
          </cell>
          <cell r="H1409" t="str">
            <v>U</v>
          </cell>
          <cell r="I1409">
            <v>2</v>
          </cell>
          <cell r="J1409">
            <v>37742</v>
          </cell>
          <cell r="K1409">
            <v>111</v>
          </cell>
          <cell r="L1409" t="str">
            <v>Ee/Sp</v>
          </cell>
          <cell r="M1409">
            <v>18850</v>
          </cell>
        </row>
        <row r="1410">
          <cell r="A1410">
            <v>0</v>
          </cell>
          <cell r="B1410" t="str">
            <v>AW PPO Active</v>
          </cell>
          <cell r="C1410" t="str">
            <v>000000683</v>
          </cell>
          <cell r="D1410" t="str">
            <v>KING JAMES R</v>
          </cell>
          <cell r="E1410" t="str">
            <v>487762553</v>
          </cell>
          <cell r="F1410">
            <v>3</v>
          </cell>
          <cell r="G1410" t="str">
            <v>Legacy-St. Louis Co. Water - Union</v>
          </cell>
          <cell r="H1410" t="str">
            <v>U</v>
          </cell>
          <cell r="I1410">
            <v>5</v>
          </cell>
          <cell r="J1410">
            <v>37742</v>
          </cell>
          <cell r="K1410">
            <v>127</v>
          </cell>
          <cell r="L1410" t="str">
            <v>Family</v>
          </cell>
          <cell r="M1410">
            <v>25103</v>
          </cell>
        </row>
        <row r="1411">
          <cell r="A1411">
            <v>0</v>
          </cell>
          <cell r="B1411" t="str">
            <v>AW PPO Active</v>
          </cell>
          <cell r="C1411" t="str">
            <v>000000683</v>
          </cell>
          <cell r="D1411" t="str">
            <v>KING RANDY C</v>
          </cell>
          <cell r="E1411" t="str">
            <v>494640362</v>
          </cell>
          <cell r="F1411">
            <v>3</v>
          </cell>
          <cell r="G1411" t="str">
            <v>Legacy-St. Louis Co. Water - Union</v>
          </cell>
          <cell r="H1411" t="str">
            <v>U</v>
          </cell>
          <cell r="I1411">
            <v>2</v>
          </cell>
          <cell r="J1411">
            <v>37742</v>
          </cell>
          <cell r="K1411">
            <v>111</v>
          </cell>
          <cell r="L1411" t="str">
            <v>Ee/Sp</v>
          </cell>
          <cell r="M1411">
            <v>20152</v>
          </cell>
        </row>
        <row r="1412">
          <cell r="A1412">
            <v>0</v>
          </cell>
          <cell r="B1412" t="str">
            <v>AW PPO Active</v>
          </cell>
          <cell r="C1412" t="str">
            <v>000000683</v>
          </cell>
          <cell r="D1412" t="str">
            <v>KINGEN TAMERA L</v>
          </cell>
          <cell r="E1412" t="str">
            <v>364701745</v>
          </cell>
          <cell r="F1412">
            <v>3</v>
          </cell>
          <cell r="G1412" t="str">
            <v>Legacy-St. Louis Co. Water - Union</v>
          </cell>
          <cell r="H1412" t="str">
            <v>U</v>
          </cell>
          <cell r="I1412">
            <v>1</v>
          </cell>
          <cell r="J1412">
            <v>37742</v>
          </cell>
          <cell r="K1412">
            <v>102</v>
          </cell>
          <cell r="L1412" t="str">
            <v>Single</v>
          </cell>
          <cell r="M1412">
            <v>22813</v>
          </cell>
        </row>
        <row r="1413">
          <cell r="A1413">
            <v>0</v>
          </cell>
          <cell r="B1413" t="str">
            <v>AW PPO Active</v>
          </cell>
          <cell r="C1413" t="str">
            <v>000000683</v>
          </cell>
          <cell r="D1413" t="str">
            <v>KINTZ RICK J</v>
          </cell>
          <cell r="E1413" t="str">
            <v>494548302</v>
          </cell>
          <cell r="F1413">
            <v>3</v>
          </cell>
          <cell r="G1413" t="str">
            <v>Legacy-St. Louis Co. Water - Union</v>
          </cell>
          <cell r="H1413" t="str">
            <v>U</v>
          </cell>
          <cell r="I1413">
            <v>5</v>
          </cell>
          <cell r="J1413">
            <v>37742</v>
          </cell>
          <cell r="K1413">
            <v>127</v>
          </cell>
          <cell r="L1413" t="str">
            <v>Family</v>
          </cell>
          <cell r="M1413">
            <v>20670</v>
          </cell>
        </row>
        <row r="1414">
          <cell r="A1414">
            <v>0</v>
          </cell>
          <cell r="B1414" t="str">
            <v>AW PPO Active</v>
          </cell>
          <cell r="C1414" t="str">
            <v>000000683</v>
          </cell>
          <cell r="D1414" t="str">
            <v>KIWALA RICHARD J</v>
          </cell>
          <cell r="E1414" t="str">
            <v>487569080</v>
          </cell>
          <cell r="F1414">
            <v>2</v>
          </cell>
          <cell r="G1414" t="str">
            <v>PPO Non-Union</v>
          </cell>
          <cell r="H1414" t="str">
            <v>N</v>
          </cell>
          <cell r="I1414">
            <v>3</v>
          </cell>
          <cell r="J1414">
            <v>37622</v>
          </cell>
          <cell r="K1414">
            <v>127</v>
          </cell>
          <cell r="L1414" t="str">
            <v>Family</v>
          </cell>
          <cell r="M1414">
            <v>18128</v>
          </cell>
        </row>
        <row r="1415">
          <cell r="A1415">
            <v>0</v>
          </cell>
          <cell r="B1415" t="str">
            <v>AW PPO Active</v>
          </cell>
          <cell r="C1415" t="str">
            <v>000000683</v>
          </cell>
          <cell r="D1415" t="str">
            <v>KLAUS RANDALL A</v>
          </cell>
          <cell r="E1415" t="str">
            <v>457613482</v>
          </cell>
          <cell r="F1415">
            <v>3</v>
          </cell>
          <cell r="G1415" t="str">
            <v>Legacy-St. Louis Co. Water - Union</v>
          </cell>
          <cell r="H1415" t="str">
            <v>U</v>
          </cell>
          <cell r="I1415">
            <v>4</v>
          </cell>
          <cell r="J1415">
            <v>38353</v>
          </cell>
          <cell r="K1415">
            <v>119</v>
          </cell>
          <cell r="L1415" t="str">
            <v>Ee/Ch</v>
          </cell>
          <cell r="M1415">
            <v>25174</v>
          </cell>
        </row>
        <row r="1416">
          <cell r="A1416">
            <v>0</v>
          </cell>
          <cell r="B1416" t="str">
            <v>AW PPO Active</v>
          </cell>
          <cell r="C1416" t="str">
            <v>000000683</v>
          </cell>
          <cell r="D1416" t="str">
            <v>KLOCKER MARK R</v>
          </cell>
          <cell r="E1416" t="str">
            <v>487603791</v>
          </cell>
          <cell r="F1416">
            <v>3</v>
          </cell>
          <cell r="G1416" t="str">
            <v>Legacy-St. Louis Co. Water - Union</v>
          </cell>
          <cell r="H1416" t="str">
            <v>U</v>
          </cell>
          <cell r="I1416">
            <v>3</v>
          </cell>
          <cell r="J1416">
            <v>37742</v>
          </cell>
          <cell r="K1416">
            <v>127</v>
          </cell>
          <cell r="L1416" t="str">
            <v>Family</v>
          </cell>
          <cell r="M1416">
            <v>18683</v>
          </cell>
        </row>
        <row r="1417">
          <cell r="A1417">
            <v>0</v>
          </cell>
          <cell r="B1417" t="str">
            <v>AW PPO Active</v>
          </cell>
          <cell r="C1417" t="str">
            <v>000000683</v>
          </cell>
          <cell r="D1417" t="str">
            <v>KOELLING CHRIS R</v>
          </cell>
          <cell r="E1417" t="str">
            <v>494864920</v>
          </cell>
          <cell r="F1417">
            <v>3</v>
          </cell>
          <cell r="G1417" t="str">
            <v>Legacy-St. Louis Co. Water - Union</v>
          </cell>
          <cell r="H1417" t="str">
            <v>U</v>
          </cell>
          <cell r="I1417">
            <v>1</v>
          </cell>
          <cell r="J1417">
            <v>37921</v>
          </cell>
          <cell r="K1417">
            <v>101</v>
          </cell>
          <cell r="L1417" t="str">
            <v>Single</v>
          </cell>
          <cell r="M1417">
            <v>24350</v>
          </cell>
        </row>
        <row r="1418">
          <cell r="A1418">
            <v>0</v>
          </cell>
          <cell r="B1418" t="str">
            <v>AW PPO Active</v>
          </cell>
          <cell r="C1418" t="str">
            <v>000000683</v>
          </cell>
          <cell r="D1418" t="str">
            <v>KOELLING JERRY L</v>
          </cell>
          <cell r="E1418" t="str">
            <v>490588055</v>
          </cell>
          <cell r="F1418">
            <v>2</v>
          </cell>
          <cell r="G1418" t="str">
            <v>PPO Non-Union</v>
          </cell>
          <cell r="H1418" t="str">
            <v>N</v>
          </cell>
          <cell r="I1418">
            <v>1</v>
          </cell>
          <cell r="J1418">
            <v>37622</v>
          </cell>
          <cell r="K1418">
            <v>101</v>
          </cell>
          <cell r="L1418" t="str">
            <v>Single</v>
          </cell>
          <cell r="M1418">
            <v>18560</v>
          </cell>
        </row>
        <row r="1419">
          <cell r="A1419">
            <v>0</v>
          </cell>
          <cell r="B1419" t="str">
            <v>AW PPO Active</v>
          </cell>
          <cell r="C1419" t="str">
            <v>000000683</v>
          </cell>
          <cell r="D1419" t="str">
            <v>KOENIG JAMES M</v>
          </cell>
          <cell r="E1419" t="str">
            <v>492809310</v>
          </cell>
          <cell r="F1419">
            <v>3</v>
          </cell>
          <cell r="G1419" t="str">
            <v>Legacy-St. Louis Co. Water - Union</v>
          </cell>
          <cell r="H1419" t="str">
            <v>U</v>
          </cell>
          <cell r="I1419">
            <v>3</v>
          </cell>
          <cell r="J1419">
            <v>37742</v>
          </cell>
          <cell r="K1419">
            <v>127</v>
          </cell>
          <cell r="L1419" t="str">
            <v>Family</v>
          </cell>
          <cell r="M1419">
            <v>23569</v>
          </cell>
        </row>
        <row r="1420">
          <cell r="A1420">
            <v>0</v>
          </cell>
          <cell r="B1420" t="str">
            <v>AW PPO Active</v>
          </cell>
          <cell r="C1420" t="str">
            <v>000000683</v>
          </cell>
          <cell r="D1420" t="str">
            <v>KOPMANN SHARI A</v>
          </cell>
          <cell r="E1420" t="str">
            <v>340503436</v>
          </cell>
          <cell r="F1420">
            <v>3</v>
          </cell>
          <cell r="G1420" t="str">
            <v>Legacy-St. Louis Co. Water - Union</v>
          </cell>
          <cell r="H1420" t="str">
            <v>U</v>
          </cell>
          <cell r="I1420">
            <v>5</v>
          </cell>
          <cell r="J1420">
            <v>37742</v>
          </cell>
          <cell r="K1420">
            <v>127</v>
          </cell>
          <cell r="L1420" t="str">
            <v>Family</v>
          </cell>
          <cell r="M1420">
            <v>23037</v>
          </cell>
        </row>
        <row r="1421">
          <cell r="A1421">
            <v>0</v>
          </cell>
          <cell r="B1421" t="str">
            <v>AW PPO Active</v>
          </cell>
          <cell r="C1421" t="str">
            <v>000000683</v>
          </cell>
          <cell r="D1421" t="str">
            <v>KRUEGER GUY C</v>
          </cell>
          <cell r="E1421" t="str">
            <v>497528336</v>
          </cell>
          <cell r="F1421">
            <v>3</v>
          </cell>
          <cell r="G1421" t="str">
            <v>Legacy-St. Louis Co. Water - Union</v>
          </cell>
          <cell r="H1421" t="str">
            <v>U</v>
          </cell>
          <cell r="I1421">
            <v>3</v>
          </cell>
          <cell r="J1421">
            <v>37742</v>
          </cell>
          <cell r="K1421">
            <v>127</v>
          </cell>
          <cell r="L1421" t="str">
            <v>Family</v>
          </cell>
          <cell r="M1421">
            <v>18213</v>
          </cell>
        </row>
        <row r="1422">
          <cell r="A1422">
            <v>0</v>
          </cell>
          <cell r="B1422" t="str">
            <v>AW PPO Active</v>
          </cell>
          <cell r="C1422" t="str">
            <v>000000683</v>
          </cell>
          <cell r="D1422" t="str">
            <v>KRUEGER SALLY M</v>
          </cell>
          <cell r="E1422" t="str">
            <v>497789998</v>
          </cell>
          <cell r="F1422">
            <v>2</v>
          </cell>
          <cell r="G1422" t="str">
            <v>PPO Non-Union</v>
          </cell>
          <cell r="H1422" t="str">
            <v>N</v>
          </cell>
          <cell r="I1422">
            <v>5</v>
          </cell>
          <cell r="J1422">
            <v>38108</v>
          </cell>
          <cell r="K1422">
            <v>127</v>
          </cell>
          <cell r="L1422" t="str">
            <v>Family</v>
          </cell>
          <cell r="M1422">
            <v>22416</v>
          </cell>
        </row>
        <row r="1423">
          <cell r="A1423">
            <v>0</v>
          </cell>
          <cell r="B1423" t="str">
            <v>AW PPO Active</v>
          </cell>
          <cell r="C1423" t="str">
            <v>000000683</v>
          </cell>
          <cell r="D1423" t="str">
            <v>KUEHLER RICHARD J</v>
          </cell>
          <cell r="E1423" t="str">
            <v>492728406</v>
          </cell>
          <cell r="F1423">
            <v>2</v>
          </cell>
          <cell r="G1423" t="str">
            <v>PPO Non-Union</v>
          </cell>
          <cell r="H1423" t="str">
            <v>N</v>
          </cell>
          <cell r="I1423">
            <v>4</v>
          </cell>
          <cell r="J1423">
            <v>37622</v>
          </cell>
          <cell r="K1423">
            <v>127</v>
          </cell>
          <cell r="L1423" t="str">
            <v>Family</v>
          </cell>
          <cell r="M1423">
            <v>21994</v>
          </cell>
        </row>
        <row r="1424">
          <cell r="A1424">
            <v>0</v>
          </cell>
          <cell r="B1424" t="str">
            <v>AW PPO Active</v>
          </cell>
          <cell r="C1424" t="str">
            <v>000000683</v>
          </cell>
          <cell r="D1424" t="str">
            <v>KULAK PATRICIA M</v>
          </cell>
          <cell r="E1424" t="str">
            <v>491909700</v>
          </cell>
          <cell r="F1424">
            <v>1</v>
          </cell>
          <cell r="G1424" t="str">
            <v>PPO Union</v>
          </cell>
          <cell r="H1424" t="str">
            <v>U</v>
          </cell>
          <cell r="I1424">
            <v>4</v>
          </cell>
          <cell r="J1424">
            <v>38285</v>
          </cell>
          <cell r="K1424">
            <v>127</v>
          </cell>
          <cell r="L1424" t="str">
            <v>Family</v>
          </cell>
          <cell r="M1424">
            <v>25404</v>
          </cell>
        </row>
        <row r="1425">
          <cell r="A1425">
            <v>0</v>
          </cell>
          <cell r="B1425" t="str">
            <v>AW PPO Active</v>
          </cell>
          <cell r="C1425" t="str">
            <v>000000683</v>
          </cell>
          <cell r="D1425" t="str">
            <v>LABENDA ANA D</v>
          </cell>
          <cell r="E1425" t="str">
            <v>044489584</v>
          </cell>
          <cell r="F1425">
            <v>2</v>
          </cell>
          <cell r="G1425" t="str">
            <v>PPO Non-Union</v>
          </cell>
          <cell r="H1425" t="str">
            <v>N</v>
          </cell>
          <cell r="I1425">
            <v>2</v>
          </cell>
          <cell r="J1425">
            <v>37622</v>
          </cell>
          <cell r="K1425">
            <v>111</v>
          </cell>
          <cell r="L1425" t="str">
            <v>Ee/Sp</v>
          </cell>
          <cell r="M1425">
            <v>19936</v>
          </cell>
        </row>
        <row r="1426">
          <cell r="A1426">
            <v>0</v>
          </cell>
          <cell r="B1426" t="str">
            <v>AW PPO Active</v>
          </cell>
          <cell r="C1426" t="str">
            <v>000000683</v>
          </cell>
          <cell r="D1426" t="str">
            <v>LAIRD RONNIE D</v>
          </cell>
          <cell r="E1426" t="str">
            <v>487601118</v>
          </cell>
          <cell r="F1426">
            <v>3</v>
          </cell>
          <cell r="G1426" t="str">
            <v>Legacy-St. Louis Co. Water - Union</v>
          </cell>
          <cell r="H1426" t="str">
            <v>U</v>
          </cell>
          <cell r="I1426">
            <v>3</v>
          </cell>
          <cell r="J1426">
            <v>37742</v>
          </cell>
          <cell r="K1426">
            <v>127</v>
          </cell>
          <cell r="L1426" t="str">
            <v>Family</v>
          </cell>
          <cell r="M1426">
            <v>19690</v>
          </cell>
        </row>
        <row r="1427">
          <cell r="A1427">
            <v>0</v>
          </cell>
          <cell r="B1427" t="str">
            <v>AW PPO Active</v>
          </cell>
          <cell r="C1427" t="str">
            <v>000000683</v>
          </cell>
          <cell r="D1427" t="str">
            <v>LANCIA GABRIEL F</v>
          </cell>
          <cell r="E1427" t="str">
            <v>487420398</v>
          </cell>
          <cell r="F1427">
            <v>3</v>
          </cell>
          <cell r="G1427" t="str">
            <v>Legacy-St. Louis Co. Water - Union</v>
          </cell>
          <cell r="H1427" t="str">
            <v>U</v>
          </cell>
          <cell r="I1427">
            <v>2</v>
          </cell>
          <cell r="J1427">
            <v>37742</v>
          </cell>
          <cell r="K1427">
            <v>111</v>
          </cell>
          <cell r="L1427" t="str">
            <v>Ee/Sp</v>
          </cell>
          <cell r="M1427">
            <v>14760</v>
          </cell>
        </row>
        <row r="1428">
          <cell r="A1428">
            <v>0</v>
          </cell>
          <cell r="B1428" t="str">
            <v>AW PPO Active</v>
          </cell>
          <cell r="C1428" t="str">
            <v>000000683</v>
          </cell>
          <cell r="D1428" t="str">
            <v>LANKFORD JASON N</v>
          </cell>
          <cell r="E1428" t="str">
            <v>492845077</v>
          </cell>
          <cell r="F1428">
            <v>1</v>
          </cell>
          <cell r="G1428" t="str">
            <v>PPO Union</v>
          </cell>
          <cell r="H1428" t="str">
            <v>U</v>
          </cell>
          <cell r="I1428">
            <v>3</v>
          </cell>
          <cell r="J1428">
            <v>38049</v>
          </cell>
          <cell r="K1428">
            <v>127</v>
          </cell>
          <cell r="L1428" t="str">
            <v>Family</v>
          </cell>
          <cell r="M1428">
            <v>26855</v>
          </cell>
        </row>
        <row r="1429">
          <cell r="A1429">
            <v>0</v>
          </cell>
          <cell r="B1429" t="str">
            <v>AW PPO Active</v>
          </cell>
          <cell r="C1429" t="str">
            <v>000000683</v>
          </cell>
          <cell r="D1429" t="str">
            <v>LEDBETTER GARY A</v>
          </cell>
          <cell r="E1429" t="str">
            <v>498588532</v>
          </cell>
          <cell r="F1429">
            <v>3</v>
          </cell>
          <cell r="G1429" t="str">
            <v>Legacy-St. Louis Co. Water - Union</v>
          </cell>
          <cell r="H1429" t="str">
            <v>U</v>
          </cell>
          <cell r="I1429">
            <v>2</v>
          </cell>
          <cell r="J1429">
            <v>37742</v>
          </cell>
          <cell r="K1429">
            <v>111</v>
          </cell>
          <cell r="L1429" t="str">
            <v>Ee/Sp</v>
          </cell>
          <cell r="M1429">
            <v>18577</v>
          </cell>
        </row>
        <row r="1430">
          <cell r="A1430">
            <v>0</v>
          </cell>
          <cell r="B1430" t="str">
            <v>AW PPO Active</v>
          </cell>
          <cell r="C1430" t="str">
            <v>000000683</v>
          </cell>
          <cell r="D1430" t="str">
            <v>LEE EDDIE D</v>
          </cell>
          <cell r="E1430" t="str">
            <v>500528309</v>
          </cell>
          <cell r="F1430">
            <v>3</v>
          </cell>
          <cell r="G1430" t="str">
            <v>Legacy-St. Louis Co. Water - Union</v>
          </cell>
          <cell r="H1430" t="str">
            <v>U</v>
          </cell>
          <cell r="I1430">
            <v>2</v>
          </cell>
          <cell r="J1430">
            <v>37742</v>
          </cell>
          <cell r="K1430">
            <v>111</v>
          </cell>
          <cell r="L1430" t="str">
            <v>Ee/Sp</v>
          </cell>
          <cell r="M1430">
            <v>17483</v>
          </cell>
        </row>
        <row r="1431">
          <cell r="A1431">
            <v>0</v>
          </cell>
          <cell r="B1431" t="str">
            <v>AW PPO Active</v>
          </cell>
          <cell r="C1431" t="str">
            <v>000000683</v>
          </cell>
          <cell r="D1431" t="str">
            <v>LEIBER ALLEN W</v>
          </cell>
          <cell r="E1431" t="str">
            <v>488524137</v>
          </cell>
          <cell r="F1431">
            <v>3</v>
          </cell>
          <cell r="G1431" t="str">
            <v>Legacy-St. Louis Co. Water - Union</v>
          </cell>
          <cell r="H1431" t="str">
            <v>U</v>
          </cell>
          <cell r="I1431">
            <v>5</v>
          </cell>
          <cell r="J1431">
            <v>37742</v>
          </cell>
          <cell r="K1431">
            <v>127</v>
          </cell>
          <cell r="L1431" t="str">
            <v>Family</v>
          </cell>
          <cell r="M1431">
            <v>20293</v>
          </cell>
        </row>
        <row r="1432">
          <cell r="A1432">
            <v>0</v>
          </cell>
          <cell r="B1432" t="str">
            <v>AW PPO Active</v>
          </cell>
          <cell r="C1432" t="str">
            <v>000000683</v>
          </cell>
          <cell r="D1432" t="str">
            <v>LENZINI VINCENT P</v>
          </cell>
          <cell r="E1432" t="str">
            <v>488724491</v>
          </cell>
          <cell r="F1432">
            <v>3</v>
          </cell>
          <cell r="G1432" t="str">
            <v>Legacy-St. Louis Co. Water - Union</v>
          </cell>
          <cell r="H1432" t="str">
            <v>U</v>
          </cell>
          <cell r="I1432">
            <v>1</v>
          </cell>
          <cell r="J1432">
            <v>38201</v>
          </cell>
          <cell r="K1432">
            <v>101</v>
          </cell>
          <cell r="L1432" t="str">
            <v>Single</v>
          </cell>
          <cell r="M1432">
            <v>21591</v>
          </cell>
        </row>
        <row r="1433">
          <cell r="A1433">
            <v>0</v>
          </cell>
          <cell r="B1433" t="str">
            <v>AW PPO Active</v>
          </cell>
          <cell r="C1433" t="str">
            <v>000000683</v>
          </cell>
          <cell r="D1433" t="str">
            <v>LESTER DENNIS R</v>
          </cell>
          <cell r="E1433" t="str">
            <v>510483375</v>
          </cell>
          <cell r="F1433">
            <v>1</v>
          </cell>
          <cell r="G1433" t="str">
            <v>PPO Union</v>
          </cell>
          <cell r="H1433" t="str">
            <v>U</v>
          </cell>
          <cell r="I1433">
            <v>3</v>
          </cell>
          <cell r="J1433">
            <v>37622</v>
          </cell>
          <cell r="K1433">
            <v>127</v>
          </cell>
          <cell r="L1433" t="str">
            <v>Family</v>
          </cell>
          <cell r="M1433">
            <v>17654</v>
          </cell>
        </row>
        <row r="1434">
          <cell r="A1434">
            <v>0</v>
          </cell>
          <cell r="B1434" t="str">
            <v>AW PPO Active</v>
          </cell>
          <cell r="C1434" t="str">
            <v>000000683</v>
          </cell>
          <cell r="D1434" t="str">
            <v>LEUCKEL PAUL A</v>
          </cell>
          <cell r="E1434" t="str">
            <v>494642906</v>
          </cell>
          <cell r="F1434">
            <v>3</v>
          </cell>
          <cell r="G1434" t="str">
            <v>Legacy-St. Louis Co. Water - Union</v>
          </cell>
          <cell r="H1434" t="str">
            <v>U</v>
          </cell>
          <cell r="I1434">
            <v>2</v>
          </cell>
          <cell r="J1434">
            <v>38108</v>
          </cell>
          <cell r="K1434">
            <v>111</v>
          </cell>
          <cell r="L1434" t="str">
            <v>Ee/Sp</v>
          </cell>
          <cell r="M1434">
            <v>19743</v>
          </cell>
        </row>
        <row r="1435">
          <cell r="A1435">
            <v>0</v>
          </cell>
          <cell r="B1435" t="str">
            <v>AW PPO Active</v>
          </cell>
          <cell r="C1435" t="str">
            <v>000000683</v>
          </cell>
          <cell r="D1435" t="str">
            <v>LINAM DEREK R</v>
          </cell>
          <cell r="E1435" t="str">
            <v>429132241</v>
          </cell>
          <cell r="F1435">
            <v>2</v>
          </cell>
          <cell r="G1435" t="str">
            <v>PPO Non-Union</v>
          </cell>
          <cell r="H1435" t="str">
            <v>N</v>
          </cell>
          <cell r="I1435">
            <v>4</v>
          </cell>
          <cell r="J1435">
            <v>37993</v>
          </cell>
          <cell r="K1435">
            <v>127</v>
          </cell>
          <cell r="L1435" t="str">
            <v>Family</v>
          </cell>
          <cell r="M1435">
            <v>25028</v>
          </cell>
        </row>
        <row r="1436">
          <cell r="A1436">
            <v>0</v>
          </cell>
          <cell r="B1436" t="str">
            <v>AW PPO Active</v>
          </cell>
          <cell r="C1436" t="str">
            <v>000000683</v>
          </cell>
          <cell r="D1436" t="str">
            <v>LINDSEY CHRISTOPHE K</v>
          </cell>
          <cell r="E1436" t="str">
            <v>498789533</v>
          </cell>
          <cell r="F1436">
            <v>3</v>
          </cell>
          <cell r="G1436" t="str">
            <v>Legacy-St. Louis Co. Water - Union</v>
          </cell>
          <cell r="H1436" t="str">
            <v>U</v>
          </cell>
          <cell r="I1436">
            <v>2</v>
          </cell>
          <cell r="J1436">
            <v>37742</v>
          </cell>
          <cell r="K1436">
            <v>111</v>
          </cell>
          <cell r="L1436" t="str">
            <v>Ee/Sp</v>
          </cell>
          <cell r="M1436">
            <v>25245</v>
          </cell>
        </row>
        <row r="1437">
          <cell r="A1437">
            <v>0</v>
          </cell>
          <cell r="B1437" t="str">
            <v>AW PPO Active</v>
          </cell>
          <cell r="C1437" t="str">
            <v>000000683</v>
          </cell>
          <cell r="D1437" t="str">
            <v>LINDSEY DENNIS M</v>
          </cell>
          <cell r="E1437" t="str">
            <v>491885844</v>
          </cell>
          <cell r="F1437">
            <v>3</v>
          </cell>
          <cell r="G1437" t="str">
            <v>Legacy-St. Louis Co. Water - Union</v>
          </cell>
          <cell r="H1437" t="str">
            <v>U</v>
          </cell>
          <cell r="I1437">
            <v>3</v>
          </cell>
          <cell r="J1437">
            <v>38200</v>
          </cell>
          <cell r="K1437">
            <v>127</v>
          </cell>
          <cell r="L1437" t="str">
            <v>Family</v>
          </cell>
          <cell r="M1437">
            <v>28705</v>
          </cell>
        </row>
        <row r="1438">
          <cell r="A1438">
            <v>0</v>
          </cell>
          <cell r="B1438" t="str">
            <v>AW PPO Active</v>
          </cell>
          <cell r="C1438" t="str">
            <v>000000683</v>
          </cell>
          <cell r="D1438" t="str">
            <v>LIPINSKI BRADLEY D</v>
          </cell>
          <cell r="E1438" t="str">
            <v>500785931</v>
          </cell>
          <cell r="F1438">
            <v>3</v>
          </cell>
          <cell r="G1438" t="str">
            <v>Legacy-St. Louis Co. Water - Union</v>
          </cell>
          <cell r="H1438" t="str">
            <v>U</v>
          </cell>
          <cell r="I1438">
            <v>4</v>
          </cell>
          <cell r="J1438">
            <v>37742</v>
          </cell>
          <cell r="K1438">
            <v>127</v>
          </cell>
          <cell r="L1438" t="str">
            <v>Family</v>
          </cell>
          <cell r="M1438">
            <v>24226</v>
          </cell>
        </row>
        <row r="1439">
          <cell r="A1439">
            <v>0</v>
          </cell>
          <cell r="B1439" t="str">
            <v>AW PPO Active</v>
          </cell>
          <cell r="C1439" t="str">
            <v>000000683</v>
          </cell>
          <cell r="D1439" t="str">
            <v>LOESCH JAMES J</v>
          </cell>
          <cell r="E1439" t="str">
            <v>490605213</v>
          </cell>
          <cell r="F1439">
            <v>3</v>
          </cell>
          <cell r="G1439" t="str">
            <v>Legacy-St. Louis Co. Water - Union</v>
          </cell>
          <cell r="H1439" t="str">
            <v>U</v>
          </cell>
          <cell r="I1439">
            <v>4</v>
          </cell>
          <cell r="J1439">
            <v>37742</v>
          </cell>
          <cell r="K1439">
            <v>127</v>
          </cell>
          <cell r="L1439" t="str">
            <v>Family</v>
          </cell>
          <cell r="M1439">
            <v>19567</v>
          </cell>
        </row>
        <row r="1440">
          <cell r="A1440">
            <v>0</v>
          </cell>
          <cell r="B1440" t="str">
            <v>AW PPO Active</v>
          </cell>
          <cell r="C1440" t="str">
            <v>000000683</v>
          </cell>
          <cell r="D1440" t="str">
            <v>LONG JAMES S</v>
          </cell>
          <cell r="E1440" t="str">
            <v>497684221</v>
          </cell>
          <cell r="F1440">
            <v>1</v>
          </cell>
          <cell r="G1440" t="str">
            <v>PPO Union</v>
          </cell>
          <cell r="H1440" t="str">
            <v>U</v>
          </cell>
          <cell r="I1440">
            <v>2</v>
          </cell>
          <cell r="J1440">
            <v>37865</v>
          </cell>
          <cell r="K1440">
            <v>111</v>
          </cell>
          <cell r="L1440" t="str">
            <v>Ee/Sp</v>
          </cell>
          <cell r="M1440">
            <v>22459</v>
          </cell>
        </row>
        <row r="1441">
          <cell r="A1441">
            <v>0</v>
          </cell>
          <cell r="B1441" t="str">
            <v>AW PPO Active</v>
          </cell>
          <cell r="C1441" t="str">
            <v>000000683</v>
          </cell>
          <cell r="D1441" t="str">
            <v>LUEDLOFF DENNIS A</v>
          </cell>
          <cell r="E1441" t="str">
            <v>496506847</v>
          </cell>
          <cell r="F1441">
            <v>3</v>
          </cell>
          <cell r="G1441" t="str">
            <v>Legacy-St. Louis Co. Water - Union</v>
          </cell>
          <cell r="H1441" t="str">
            <v>U</v>
          </cell>
          <cell r="I1441">
            <v>1</v>
          </cell>
          <cell r="J1441">
            <v>37742</v>
          </cell>
          <cell r="K1441">
            <v>101</v>
          </cell>
          <cell r="L1441" t="str">
            <v>Single</v>
          </cell>
          <cell r="M1441">
            <v>17517</v>
          </cell>
        </row>
        <row r="1442">
          <cell r="A1442">
            <v>0</v>
          </cell>
          <cell r="B1442" t="str">
            <v>AW PPO Active</v>
          </cell>
          <cell r="C1442" t="str">
            <v>000000683</v>
          </cell>
          <cell r="D1442" t="str">
            <v>MAAS MATTHEW R</v>
          </cell>
          <cell r="E1442" t="str">
            <v>318666758</v>
          </cell>
          <cell r="F1442">
            <v>2</v>
          </cell>
          <cell r="G1442" t="str">
            <v>PPO Non-Union</v>
          </cell>
          <cell r="H1442" t="str">
            <v>N</v>
          </cell>
          <cell r="I1442">
            <v>1</v>
          </cell>
          <cell r="J1442">
            <v>38261</v>
          </cell>
          <cell r="K1442">
            <v>101</v>
          </cell>
          <cell r="L1442" t="str">
            <v>Single</v>
          </cell>
          <cell r="M1442">
            <v>28131</v>
          </cell>
        </row>
        <row r="1443">
          <cell r="A1443">
            <v>0</v>
          </cell>
          <cell r="B1443" t="str">
            <v>AW PPO Active</v>
          </cell>
          <cell r="C1443" t="str">
            <v>000000683</v>
          </cell>
          <cell r="D1443" t="str">
            <v>MADISON JAY O</v>
          </cell>
          <cell r="E1443" t="str">
            <v>491743081</v>
          </cell>
          <cell r="F1443">
            <v>1</v>
          </cell>
          <cell r="G1443" t="str">
            <v>PPO Union</v>
          </cell>
          <cell r="H1443" t="str">
            <v>U</v>
          </cell>
          <cell r="I1443">
            <v>4</v>
          </cell>
          <cell r="J1443">
            <v>37653</v>
          </cell>
          <cell r="K1443">
            <v>127</v>
          </cell>
          <cell r="L1443" t="str">
            <v>Family</v>
          </cell>
          <cell r="M1443">
            <v>22935</v>
          </cell>
        </row>
        <row r="1444">
          <cell r="A1444">
            <v>0</v>
          </cell>
          <cell r="B1444" t="str">
            <v>AW PPO Active</v>
          </cell>
          <cell r="C1444" t="str">
            <v>000000683</v>
          </cell>
          <cell r="D1444" t="str">
            <v>MAHFOOD ROBERT J</v>
          </cell>
          <cell r="E1444" t="str">
            <v>488668545</v>
          </cell>
          <cell r="F1444">
            <v>3</v>
          </cell>
          <cell r="G1444" t="str">
            <v>Legacy-St. Louis Co. Water - Union</v>
          </cell>
          <cell r="H1444" t="str">
            <v>U</v>
          </cell>
          <cell r="I1444">
            <v>2</v>
          </cell>
          <cell r="J1444">
            <v>38088</v>
          </cell>
          <cell r="K1444">
            <v>111</v>
          </cell>
          <cell r="L1444" t="str">
            <v>Ee/Sp</v>
          </cell>
          <cell r="M1444">
            <v>20473</v>
          </cell>
        </row>
        <row r="1445">
          <cell r="A1445">
            <v>0</v>
          </cell>
          <cell r="B1445" t="str">
            <v>AW PPO Active</v>
          </cell>
          <cell r="C1445" t="str">
            <v>000000683</v>
          </cell>
          <cell r="D1445" t="str">
            <v>MANN HERMAN L</v>
          </cell>
          <cell r="E1445" t="str">
            <v>497485510</v>
          </cell>
          <cell r="F1445">
            <v>3</v>
          </cell>
          <cell r="G1445" t="str">
            <v>Legacy-St. Louis Co. Water - Union</v>
          </cell>
          <cell r="H1445" t="str">
            <v>U</v>
          </cell>
          <cell r="I1445">
            <v>2</v>
          </cell>
          <cell r="J1445">
            <v>37742</v>
          </cell>
          <cell r="K1445">
            <v>111</v>
          </cell>
          <cell r="L1445" t="str">
            <v>Ee/Sp</v>
          </cell>
          <cell r="M1445">
            <v>17396</v>
          </cell>
        </row>
        <row r="1446">
          <cell r="A1446">
            <v>0</v>
          </cell>
          <cell r="B1446" t="str">
            <v>AW PPO Active</v>
          </cell>
          <cell r="C1446" t="str">
            <v>000000683</v>
          </cell>
          <cell r="D1446" t="str">
            <v>MARTIN ANGELO S</v>
          </cell>
          <cell r="E1446" t="str">
            <v>499746972</v>
          </cell>
          <cell r="F1446">
            <v>3</v>
          </cell>
          <cell r="G1446" t="str">
            <v>Legacy-St. Louis Co. Water - Union</v>
          </cell>
          <cell r="H1446" t="str">
            <v>U</v>
          </cell>
          <cell r="I1446">
            <v>1</v>
          </cell>
          <cell r="J1446">
            <v>37742</v>
          </cell>
          <cell r="K1446">
            <v>101</v>
          </cell>
          <cell r="L1446" t="str">
            <v>Single</v>
          </cell>
          <cell r="M1446">
            <v>24642</v>
          </cell>
        </row>
        <row r="1447">
          <cell r="A1447">
            <v>0</v>
          </cell>
          <cell r="B1447" t="str">
            <v>AW PPO Active</v>
          </cell>
          <cell r="C1447" t="str">
            <v>000000683</v>
          </cell>
          <cell r="D1447" t="str">
            <v>MASSIE NEIL B</v>
          </cell>
          <cell r="E1447" t="str">
            <v>341749716</v>
          </cell>
          <cell r="F1447">
            <v>3</v>
          </cell>
          <cell r="G1447" t="str">
            <v>Legacy-St. Louis Co. Water - Union</v>
          </cell>
          <cell r="H1447" t="str">
            <v>U</v>
          </cell>
          <cell r="I1447">
            <v>4</v>
          </cell>
          <cell r="J1447">
            <v>37775</v>
          </cell>
          <cell r="K1447">
            <v>127</v>
          </cell>
          <cell r="L1447" t="str">
            <v>Family</v>
          </cell>
          <cell r="M1447">
            <v>26742</v>
          </cell>
        </row>
        <row r="1448">
          <cell r="A1448">
            <v>0</v>
          </cell>
          <cell r="B1448" t="str">
            <v>AW PPO Active</v>
          </cell>
          <cell r="C1448" t="str">
            <v>000000683</v>
          </cell>
          <cell r="D1448" t="str">
            <v>MASTERS THOMAS E</v>
          </cell>
          <cell r="E1448" t="str">
            <v>492806040</v>
          </cell>
          <cell r="F1448">
            <v>3</v>
          </cell>
          <cell r="G1448" t="str">
            <v>Legacy-St. Louis Co. Water - Union</v>
          </cell>
          <cell r="H1448" t="str">
            <v>U</v>
          </cell>
          <cell r="I1448">
            <v>3</v>
          </cell>
          <cell r="J1448">
            <v>37742</v>
          </cell>
          <cell r="K1448">
            <v>127</v>
          </cell>
          <cell r="L1448" t="str">
            <v>Family</v>
          </cell>
          <cell r="M1448">
            <v>23036</v>
          </cell>
        </row>
        <row r="1449">
          <cell r="A1449">
            <v>0</v>
          </cell>
          <cell r="B1449" t="str">
            <v>AW PPO Active</v>
          </cell>
          <cell r="C1449" t="str">
            <v>000000683</v>
          </cell>
          <cell r="D1449" t="str">
            <v>MATSCHINER PETER T</v>
          </cell>
          <cell r="E1449" t="str">
            <v>492900140</v>
          </cell>
          <cell r="F1449">
            <v>3</v>
          </cell>
          <cell r="G1449" t="str">
            <v>Legacy-St. Louis Co. Water - Union</v>
          </cell>
          <cell r="H1449" t="str">
            <v>U</v>
          </cell>
          <cell r="I1449">
            <v>4</v>
          </cell>
          <cell r="J1449">
            <v>37859</v>
          </cell>
          <cell r="K1449">
            <v>127</v>
          </cell>
          <cell r="L1449" t="str">
            <v>Family</v>
          </cell>
          <cell r="M1449">
            <v>25606</v>
          </cell>
        </row>
        <row r="1450">
          <cell r="A1450">
            <v>0</v>
          </cell>
          <cell r="B1450" t="str">
            <v>AW PPO Active</v>
          </cell>
          <cell r="C1450" t="str">
            <v>000000683</v>
          </cell>
          <cell r="D1450" t="str">
            <v>MAZE BRIAN D</v>
          </cell>
          <cell r="E1450" t="str">
            <v>491866527</v>
          </cell>
          <cell r="F1450">
            <v>3</v>
          </cell>
          <cell r="G1450" t="str">
            <v>Legacy-St. Louis Co. Water - Union</v>
          </cell>
          <cell r="H1450" t="str">
            <v>U</v>
          </cell>
          <cell r="I1450">
            <v>4</v>
          </cell>
          <cell r="J1450">
            <v>37742</v>
          </cell>
          <cell r="K1450">
            <v>127</v>
          </cell>
          <cell r="L1450" t="str">
            <v>Family</v>
          </cell>
          <cell r="M1450">
            <v>25297</v>
          </cell>
        </row>
        <row r="1451">
          <cell r="A1451">
            <v>0</v>
          </cell>
          <cell r="B1451" t="str">
            <v>AW PPO Active</v>
          </cell>
          <cell r="C1451" t="str">
            <v>000000683</v>
          </cell>
          <cell r="D1451" t="str">
            <v>MCBEE JAMES W</v>
          </cell>
          <cell r="E1451" t="str">
            <v>491528706</v>
          </cell>
          <cell r="F1451">
            <v>1</v>
          </cell>
          <cell r="G1451" t="str">
            <v>PPO Union</v>
          </cell>
          <cell r="H1451" t="str">
            <v>U</v>
          </cell>
          <cell r="I1451">
            <v>1</v>
          </cell>
          <cell r="J1451">
            <v>37622</v>
          </cell>
          <cell r="K1451">
            <v>101</v>
          </cell>
          <cell r="L1451" t="str">
            <v>Single</v>
          </cell>
          <cell r="M1451">
            <v>17661</v>
          </cell>
        </row>
        <row r="1452">
          <cell r="A1452">
            <v>0</v>
          </cell>
          <cell r="B1452" t="str">
            <v>AW PPO Active</v>
          </cell>
          <cell r="C1452" t="str">
            <v>000000683</v>
          </cell>
          <cell r="D1452" t="str">
            <v>MCCLANAHAN DONNIE L</v>
          </cell>
          <cell r="E1452" t="str">
            <v>492621065</v>
          </cell>
          <cell r="F1452">
            <v>2</v>
          </cell>
          <cell r="G1452" t="str">
            <v>PPO Non-Union</v>
          </cell>
          <cell r="H1452" t="str">
            <v>N</v>
          </cell>
          <cell r="I1452">
            <v>3</v>
          </cell>
          <cell r="J1452">
            <v>37622</v>
          </cell>
          <cell r="K1452">
            <v>127</v>
          </cell>
          <cell r="L1452" t="str">
            <v>Family</v>
          </cell>
          <cell r="M1452">
            <v>22335</v>
          </cell>
        </row>
        <row r="1453">
          <cell r="A1453">
            <v>0</v>
          </cell>
          <cell r="B1453" t="str">
            <v>AW PPO Active</v>
          </cell>
          <cell r="C1453" t="str">
            <v>000000683</v>
          </cell>
          <cell r="D1453" t="str">
            <v>MCCLINTOCK ROGER W</v>
          </cell>
          <cell r="E1453" t="str">
            <v>500488643</v>
          </cell>
          <cell r="F1453">
            <v>1</v>
          </cell>
          <cell r="G1453" t="str">
            <v>PPO Union</v>
          </cell>
          <cell r="H1453" t="str">
            <v>U</v>
          </cell>
          <cell r="I1453">
            <v>1</v>
          </cell>
          <cell r="J1453">
            <v>37622</v>
          </cell>
          <cell r="K1453">
            <v>101</v>
          </cell>
          <cell r="L1453" t="str">
            <v>Single</v>
          </cell>
          <cell r="M1453">
            <v>16199</v>
          </cell>
        </row>
        <row r="1454">
          <cell r="A1454">
            <v>0</v>
          </cell>
          <cell r="B1454" t="str">
            <v>AW PPO Active</v>
          </cell>
          <cell r="C1454" t="str">
            <v>000000683</v>
          </cell>
          <cell r="D1454" t="str">
            <v>MCCRARY JERRY A</v>
          </cell>
          <cell r="E1454" t="str">
            <v>491727227</v>
          </cell>
          <cell r="F1454">
            <v>1</v>
          </cell>
          <cell r="G1454" t="str">
            <v>PPO Union</v>
          </cell>
          <cell r="H1454" t="str">
            <v>U</v>
          </cell>
          <cell r="I1454">
            <v>4</v>
          </cell>
          <cell r="J1454">
            <v>37622</v>
          </cell>
          <cell r="K1454">
            <v>127</v>
          </cell>
          <cell r="L1454" t="str">
            <v>Family</v>
          </cell>
          <cell r="M1454">
            <v>23351</v>
          </cell>
        </row>
        <row r="1455">
          <cell r="A1455">
            <v>0</v>
          </cell>
          <cell r="B1455" t="str">
            <v>AW PPO Active</v>
          </cell>
          <cell r="C1455" t="str">
            <v>000000683</v>
          </cell>
          <cell r="D1455" t="str">
            <v>MCDONALD WILLIAM S</v>
          </cell>
          <cell r="E1455" t="str">
            <v>491782691</v>
          </cell>
          <cell r="F1455">
            <v>3</v>
          </cell>
          <cell r="G1455" t="str">
            <v>Legacy-St. Louis Co. Water - Union</v>
          </cell>
          <cell r="H1455" t="str">
            <v>U</v>
          </cell>
          <cell r="I1455">
            <v>6</v>
          </cell>
          <cell r="J1455">
            <v>37742</v>
          </cell>
          <cell r="K1455">
            <v>127</v>
          </cell>
          <cell r="L1455" t="str">
            <v>Family</v>
          </cell>
          <cell r="M1455">
            <v>22281</v>
          </cell>
        </row>
        <row r="1456">
          <cell r="A1456">
            <v>0</v>
          </cell>
          <cell r="B1456" t="str">
            <v>AW PPO Active</v>
          </cell>
          <cell r="C1456" t="str">
            <v>000000683</v>
          </cell>
          <cell r="D1456" t="str">
            <v>MCHUGH TIMOTHY S</v>
          </cell>
          <cell r="E1456" t="str">
            <v>486841411</v>
          </cell>
          <cell r="F1456">
            <v>3</v>
          </cell>
          <cell r="G1456" t="str">
            <v>Legacy-St. Louis Co. Water - Union</v>
          </cell>
          <cell r="H1456" t="str">
            <v>U</v>
          </cell>
          <cell r="I1456">
            <v>4</v>
          </cell>
          <cell r="J1456">
            <v>38013</v>
          </cell>
          <cell r="K1456">
            <v>127</v>
          </cell>
          <cell r="L1456" t="str">
            <v>Family</v>
          </cell>
          <cell r="M1456">
            <v>23182</v>
          </cell>
        </row>
        <row r="1457">
          <cell r="A1457">
            <v>0</v>
          </cell>
          <cell r="B1457" t="str">
            <v>AW PPO Active</v>
          </cell>
          <cell r="C1457" t="str">
            <v>000000683</v>
          </cell>
          <cell r="D1457" t="str">
            <v>MCINTYRE III CHARLES R</v>
          </cell>
          <cell r="E1457" t="str">
            <v>500904599</v>
          </cell>
          <cell r="F1457">
            <v>3</v>
          </cell>
          <cell r="G1457" t="str">
            <v>Legacy-St. Louis Co. Water - Union</v>
          </cell>
          <cell r="H1457" t="str">
            <v>U</v>
          </cell>
          <cell r="I1457">
            <v>1</v>
          </cell>
          <cell r="J1457">
            <v>38009</v>
          </cell>
          <cell r="K1457">
            <v>101</v>
          </cell>
          <cell r="L1457" t="str">
            <v>Single</v>
          </cell>
          <cell r="M1457">
            <v>27121</v>
          </cell>
        </row>
        <row r="1458">
          <cell r="A1458">
            <v>0</v>
          </cell>
          <cell r="B1458" t="str">
            <v>AW PPO Active</v>
          </cell>
          <cell r="C1458" t="str">
            <v>000000683</v>
          </cell>
          <cell r="D1458" t="str">
            <v>MCINTYRE CHARLES R</v>
          </cell>
          <cell r="E1458" t="str">
            <v>498443027</v>
          </cell>
          <cell r="F1458">
            <v>3</v>
          </cell>
          <cell r="G1458" t="str">
            <v>Legacy-St. Louis Co. Water - Union</v>
          </cell>
          <cell r="H1458" t="str">
            <v>U</v>
          </cell>
          <cell r="I1458">
            <v>2</v>
          </cell>
          <cell r="J1458">
            <v>37742</v>
          </cell>
          <cell r="K1458">
            <v>111</v>
          </cell>
          <cell r="L1458" t="str">
            <v>Ee/Sp</v>
          </cell>
          <cell r="M1458">
            <v>16018</v>
          </cell>
        </row>
        <row r="1459">
          <cell r="A1459">
            <v>0</v>
          </cell>
          <cell r="B1459" t="str">
            <v>AW PPO Active</v>
          </cell>
          <cell r="C1459" t="str">
            <v>000000683</v>
          </cell>
          <cell r="D1459" t="str">
            <v>MCKENNA WILLIAM H</v>
          </cell>
          <cell r="E1459" t="str">
            <v>487423761</v>
          </cell>
          <cell r="F1459">
            <v>3</v>
          </cell>
          <cell r="G1459" t="str">
            <v>Legacy-St. Louis Co. Water - Union</v>
          </cell>
          <cell r="H1459" t="str">
            <v>U</v>
          </cell>
          <cell r="I1459">
            <v>2</v>
          </cell>
          <cell r="J1459">
            <v>37742</v>
          </cell>
          <cell r="K1459">
            <v>111</v>
          </cell>
          <cell r="L1459" t="str">
            <v>Ee/Sp</v>
          </cell>
          <cell r="M1459">
            <v>14710</v>
          </cell>
        </row>
        <row r="1460">
          <cell r="A1460">
            <v>0</v>
          </cell>
          <cell r="B1460" t="str">
            <v>AW PPO Active</v>
          </cell>
          <cell r="C1460" t="str">
            <v>000000683</v>
          </cell>
          <cell r="D1460" t="str">
            <v>MCMAHAN CLARK B</v>
          </cell>
          <cell r="E1460" t="str">
            <v>492747420</v>
          </cell>
          <cell r="F1460">
            <v>3</v>
          </cell>
          <cell r="G1460" t="str">
            <v>Legacy-St. Louis Co. Water - Union</v>
          </cell>
          <cell r="H1460" t="str">
            <v>U</v>
          </cell>
          <cell r="I1460">
            <v>3</v>
          </cell>
          <cell r="J1460">
            <v>38259</v>
          </cell>
          <cell r="K1460">
            <v>127</v>
          </cell>
          <cell r="L1460" t="str">
            <v>Family</v>
          </cell>
          <cell r="M1460">
            <v>22172</v>
          </cell>
        </row>
        <row r="1461">
          <cell r="A1461">
            <v>0</v>
          </cell>
          <cell r="B1461" t="str">
            <v>AW PPO Active</v>
          </cell>
          <cell r="C1461" t="str">
            <v>000000683</v>
          </cell>
          <cell r="D1461" t="str">
            <v>MCMILLIAN MICHAEL A</v>
          </cell>
          <cell r="E1461" t="str">
            <v>491781209</v>
          </cell>
          <cell r="F1461">
            <v>1</v>
          </cell>
          <cell r="G1461" t="str">
            <v>PPO Union</v>
          </cell>
          <cell r="H1461" t="str">
            <v>U</v>
          </cell>
          <cell r="I1461">
            <v>2</v>
          </cell>
          <cell r="J1461">
            <v>37622</v>
          </cell>
          <cell r="K1461">
            <v>119</v>
          </cell>
          <cell r="L1461" t="str">
            <v>Ee/Ch</v>
          </cell>
          <cell r="M1461">
            <v>23777</v>
          </cell>
        </row>
        <row r="1462">
          <cell r="A1462">
            <v>0</v>
          </cell>
          <cell r="B1462" t="str">
            <v>AW PPO Active</v>
          </cell>
          <cell r="C1462" t="str">
            <v>000000683</v>
          </cell>
          <cell r="D1462" t="str">
            <v>MEERS CHAD W</v>
          </cell>
          <cell r="E1462" t="str">
            <v>489968453</v>
          </cell>
          <cell r="F1462">
            <v>1</v>
          </cell>
          <cell r="G1462" t="str">
            <v>PPO Union</v>
          </cell>
          <cell r="H1462" t="str">
            <v>U</v>
          </cell>
          <cell r="I1462">
            <v>2</v>
          </cell>
          <cell r="J1462">
            <v>37987</v>
          </cell>
          <cell r="K1462">
            <v>111</v>
          </cell>
          <cell r="L1462" t="str">
            <v>Ee/Sp</v>
          </cell>
          <cell r="M1462">
            <v>29129</v>
          </cell>
        </row>
        <row r="1463">
          <cell r="A1463">
            <v>0</v>
          </cell>
          <cell r="B1463" t="str">
            <v>AW PPO Active</v>
          </cell>
          <cell r="C1463" t="str">
            <v>000000683</v>
          </cell>
          <cell r="D1463" t="str">
            <v>MEIER GEORGE A</v>
          </cell>
          <cell r="E1463" t="str">
            <v>494866152</v>
          </cell>
          <cell r="F1463">
            <v>3</v>
          </cell>
          <cell r="G1463" t="str">
            <v>Legacy-St. Louis Co. Water - Union</v>
          </cell>
          <cell r="H1463" t="str">
            <v>U</v>
          </cell>
          <cell r="I1463">
            <v>4</v>
          </cell>
          <cell r="J1463">
            <v>37742</v>
          </cell>
          <cell r="K1463">
            <v>127</v>
          </cell>
          <cell r="L1463" t="str">
            <v>Family</v>
          </cell>
          <cell r="M1463">
            <v>24482</v>
          </cell>
        </row>
        <row r="1464">
          <cell r="A1464">
            <v>0</v>
          </cell>
          <cell r="B1464" t="str">
            <v>AW PPO Active</v>
          </cell>
          <cell r="C1464" t="str">
            <v>000000683</v>
          </cell>
          <cell r="D1464" t="str">
            <v>MEJIA VERONICA A</v>
          </cell>
          <cell r="E1464" t="str">
            <v>487868680</v>
          </cell>
          <cell r="F1464">
            <v>1</v>
          </cell>
          <cell r="G1464" t="str">
            <v>PPO Union</v>
          </cell>
          <cell r="H1464" t="str">
            <v>U</v>
          </cell>
          <cell r="I1464">
            <v>4</v>
          </cell>
          <cell r="J1464">
            <v>37622</v>
          </cell>
          <cell r="K1464">
            <v>119</v>
          </cell>
          <cell r="L1464" t="str">
            <v>Ee/Ch</v>
          </cell>
          <cell r="M1464">
            <v>24573</v>
          </cell>
        </row>
        <row r="1465">
          <cell r="A1465">
            <v>0</v>
          </cell>
          <cell r="B1465" t="str">
            <v>AW PPO Active</v>
          </cell>
          <cell r="C1465" t="str">
            <v>000000683</v>
          </cell>
          <cell r="D1465" t="str">
            <v>MELTON DWAIN H</v>
          </cell>
          <cell r="E1465" t="str">
            <v>492725197</v>
          </cell>
          <cell r="F1465">
            <v>3</v>
          </cell>
          <cell r="G1465" t="str">
            <v>Legacy-St. Louis Co. Water - Union</v>
          </cell>
          <cell r="H1465" t="str">
            <v>U</v>
          </cell>
          <cell r="I1465">
            <v>2</v>
          </cell>
          <cell r="J1465">
            <v>37742</v>
          </cell>
          <cell r="K1465">
            <v>119</v>
          </cell>
          <cell r="L1465" t="str">
            <v>Ee/Ch</v>
          </cell>
          <cell r="M1465">
            <v>22635</v>
          </cell>
        </row>
        <row r="1466">
          <cell r="A1466">
            <v>0</v>
          </cell>
          <cell r="B1466" t="str">
            <v>AW PPO Active</v>
          </cell>
          <cell r="C1466" t="str">
            <v>000000683</v>
          </cell>
          <cell r="D1466" t="str">
            <v>MESSMER ROBERT M</v>
          </cell>
          <cell r="E1466" t="str">
            <v>486600401</v>
          </cell>
          <cell r="F1466">
            <v>3</v>
          </cell>
          <cell r="G1466" t="str">
            <v>Legacy-St. Louis Co. Water - Union</v>
          </cell>
          <cell r="H1466" t="str">
            <v>U</v>
          </cell>
          <cell r="I1466">
            <v>1</v>
          </cell>
          <cell r="J1466">
            <v>38012</v>
          </cell>
          <cell r="K1466">
            <v>101</v>
          </cell>
          <cell r="L1466" t="str">
            <v>Single</v>
          </cell>
          <cell r="M1466">
            <v>18941</v>
          </cell>
        </row>
        <row r="1467">
          <cell r="A1467">
            <v>0</v>
          </cell>
          <cell r="B1467" t="str">
            <v>AW PPO Active</v>
          </cell>
          <cell r="C1467" t="str">
            <v>000000683</v>
          </cell>
          <cell r="D1467" t="str">
            <v>MEYER ALAN S</v>
          </cell>
          <cell r="E1467" t="str">
            <v>498669959</v>
          </cell>
          <cell r="F1467">
            <v>3</v>
          </cell>
          <cell r="G1467" t="str">
            <v>Legacy-St. Louis Co. Water - Union</v>
          </cell>
          <cell r="H1467" t="str">
            <v>U</v>
          </cell>
          <cell r="I1467">
            <v>3</v>
          </cell>
          <cell r="J1467">
            <v>37742</v>
          </cell>
          <cell r="K1467">
            <v>127</v>
          </cell>
          <cell r="L1467" t="str">
            <v>Family</v>
          </cell>
          <cell r="M1467">
            <v>21190</v>
          </cell>
        </row>
        <row r="1468">
          <cell r="A1468">
            <v>0</v>
          </cell>
          <cell r="B1468" t="str">
            <v>AW PPO Active</v>
          </cell>
          <cell r="C1468" t="str">
            <v>000000683</v>
          </cell>
          <cell r="D1468" t="str">
            <v>MEYER BERNARD F</v>
          </cell>
          <cell r="E1468" t="str">
            <v>491623806</v>
          </cell>
          <cell r="F1468">
            <v>2</v>
          </cell>
          <cell r="G1468" t="str">
            <v>PPO Non-Union</v>
          </cell>
          <cell r="H1468" t="str">
            <v>N</v>
          </cell>
          <cell r="I1468">
            <v>6</v>
          </cell>
          <cell r="J1468">
            <v>37622</v>
          </cell>
          <cell r="K1468">
            <v>127</v>
          </cell>
          <cell r="L1468" t="str">
            <v>Family</v>
          </cell>
          <cell r="M1468">
            <v>21867</v>
          </cell>
        </row>
        <row r="1469">
          <cell r="A1469">
            <v>0</v>
          </cell>
          <cell r="B1469" t="str">
            <v>AW PPO Active</v>
          </cell>
          <cell r="C1469" t="str">
            <v>000000683</v>
          </cell>
          <cell r="D1469" t="str">
            <v>MEYER JAMES R</v>
          </cell>
          <cell r="E1469" t="str">
            <v>499560430</v>
          </cell>
          <cell r="F1469">
            <v>3</v>
          </cell>
          <cell r="G1469" t="str">
            <v>Legacy-St. Louis Co. Water - Union</v>
          </cell>
          <cell r="H1469" t="str">
            <v>U</v>
          </cell>
          <cell r="I1469">
            <v>2</v>
          </cell>
          <cell r="J1469">
            <v>37742</v>
          </cell>
          <cell r="K1469">
            <v>111</v>
          </cell>
          <cell r="L1469" t="str">
            <v>Ee/Sp</v>
          </cell>
          <cell r="M1469">
            <v>19465</v>
          </cell>
        </row>
        <row r="1470">
          <cell r="A1470">
            <v>0</v>
          </cell>
          <cell r="B1470" t="str">
            <v>AW PPO Active</v>
          </cell>
          <cell r="C1470" t="str">
            <v>000000683</v>
          </cell>
          <cell r="D1470" t="str">
            <v>MICHAEL THEODORE H</v>
          </cell>
          <cell r="E1470" t="str">
            <v>491961096</v>
          </cell>
          <cell r="F1470">
            <v>3</v>
          </cell>
          <cell r="G1470" t="str">
            <v>Legacy-St. Louis Co. Water - Union</v>
          </cell>
          <cell r="H1470" t="str">
            <v>U</v>
          </cell>
          <cell r="I1470">
            <v>4</v>
          </cell>
          <cell r="J1470">
            <v>37742</v>
          </cell>
          <cell r="K1470">
            <v>127</v>
          </cell>
          <cell r="L1470" t="str">
            <v>Family</v>
          </cell>
          <cell r="M1470">
            <v>27298</v>
          </cell>
        </row>
        <row r="1471">
          <cell r="A1471">
            <v>0</v>
          </cell>
          <cell r="B1471" t="str">
            <v>AW PPO Active</v>
          </cell>
          <cell r="C1471" t="str">
            <v>000000683</v>
          </cell>
          <cell r="D1471" t="str">
            <v>MICHAELS CAMERON E</v>
          </cell>
          <cell r="E1471" t="str">
            <v>565173684</v>
          </cell>
          <cell r="F1471">
            <v>1</v>
          </cell>
          <cell r="G1471" t="str">
            <v>PPO Union</v>
          </cell>
          <cell r="H1471" t="str">
            <v>U</v>
          </cell>
          <cell r="I1471">
            <v>3</v>
          </cell>
          <cell r="J1471">
            <v>38169</v>
          </cell>
          <cell r="K1471">
            <v>127</v>
          </cell>
          <cell r="L1471" t="str">
            <v>Family</v>
          </cell>
          <cell r="M1471">
            <v>26472</v>
          </cell>
        </row>
        <row r="1472">
          <cell r="A1472">
            <v>0</v>
          </cell>
          <cell r="B1472" t="str">
            <v>AW PPO Active</v>
          </cell>
          <cell r="C1472" t="str">
            <v>000000683</v>
          </cell>
          <cell r="D1472" t="str">
            <v>MIDKIFF JOHN N</v>
          </cell>
          <cell r="E1472" t="str">
            <v>491746627</v>
          </cell>
          <cell r="F1472">
            <v>3</v>
          </cell>
          <cell r="G1472" t="str">
            <v>Legacy-St. Louis Co. Water - Union</v>
          </cell>
          <cell r="H1472" t="str">
            <v>U</v>
          </cell>
          <cell r="I1472">
            <v>4</v>
          </cell>
          <cell r="J1472">
            <v>37742</v>
          </cell>
          <cell r="K1472">
            <v>127</v>
          </cell>
          <cell r="L1472" t="str">
            <v>Family</v>
          </cell>
          <cell r="M1472">
            <v>24494</v>
          </cell>
        </row>
        <row r="1473">
          <cell r="A1473">
            <v>0</v>
          </cell>
          <cell r="B1473" t="str">
            <v>AW PPO Active</v>
          </cell>
          <cell r="C1473" t="str">
            <v>000000683</v>
          </cell>
          <cell r="D1473" t="str">
            <v>MIHLFELD MERRIELY K</v>
          </cell>
          <cell r="E1473" t="str">
            <v>507728366</v>
          </cell>
          <cell r="F1473">
            <v>2</v>
          </cell>
          <cell r="G1473" t="str">
            <v>PPO Non-Union</v>
          </cell>
          <cell r="H1473" t="str">
            <v>N</v>
          </cell>
          <cell r="I1473">
            <v>2</v>
          </cell>
          <cell r="J1473">
            <v>38161</v>
          </cell>
          <cell r="K1473">
            <v>111</v>
          </cell>
          <cell r="L1473" t="str">
            <v>Ee/Sp</v>
          </cell>
          <cell r="M1473">
            <v>19779</v>
          </cell>
        </row>
        <row r="1474">
          <cell r="A1474">
            <v>0</v>
          </cell>
          <cell r="B1474" t="str">
            <v>AW PPO Active</v>
          </cell>
          <cell r="C1474" t="str">
            <v>000000683</v>
          </cell>
          <cell r="D1474" t="str">
            <v>MILLER GENIE C</v>
          </cell>
          <cell r="E1474" t="str">
            <v>488848372</v>
          </cell>
          <cell r="F1474">
            <v>3</v>
          </cell>
          <cell r="G1474" t="str">
            <v>Legacy-St. Louis Co. Water - Union</v>
          </cell>
          <cell r="H1474" t="str">
            <v>U</v>
          </cell>
          <cell r="I1474">
            <v>1</v>
          </cell>
          <cell r="J1474">
            <v>37742</v>
          </cell>
          <cell r="K1474">
            <v>102</v>
          </cell>
          <cell r="L1474" t="str">
            <v>Single</v>
          </cell>
          <cell r="M1474">
            <v>28886</v>
          </cell>
        </row>
        <row r="1475">
          <cell r="A1475">
            <v>0</v>
          </cell>
          <cell r="B1475" t="str">
            <v>AW PPO Active</v>
          </cell>
          <cell r="C1475" t="str">
            <v>000000683</v>
          </cell>
          <cell r="D1475" t="str">
            <v>MILLER KEN A</v>
          </cell>
          <cell r="E1475" t="str">
            <v>486566026</v>
          </cell>
          <cell r="F1475">
            <v>3</v>
          </cell>
          <cell r="G1475" t="str">
            <v>Legacy-St. Louis Co. Water - Union</v>
          </cell>
          <cell r="H1475" t="str">
            <v>U</v>
          </cell>
          <cell r="I1475">
            <v>2</v>
          </cell>
          <cell r="J1475">
            <v>37742</v>
          </cell>
          <cell r="K1475">
            <v>111</v>
          </cell>
          <cell r="L1475" t="str">
            <v>Ee/Sp</v>
          </cell>
          <cell r="M1475">
            <v>18305</v>
          </cell>
        </row>
        <row r="1476">
          <cell r="A1476">
            <v>0</v>
          </cell>
          <cell r="B1476" t="str">
            <v>AW PPO Active</v>
          </cell>
          <cell r="C1476" t="str">
            <v>000000683</v>
          </cell>
          <cell r="D1476" t="str">
            <v>MILLER LARRY A</v>
          </cell>
          <cell r="E1476" t="str">
            <v>496902102</v>
          </cell>
          <cell r="F1476">
            <v>3</v>
          </cell>
          <cell r="G1476" t="str">
            <v>Legacy-St. Louis Co. Water - Union</v>
          </cell>
          <cell r="H1476" t="str">
            <v>U</v>
          </cell>
          <cell r="I1476">
            <v>1</v>
          </cell>
          <cell r="J1476">
            <v>38047</v>
          </cell>
          <cell r="K1476">
            <v>101</v>
          </cell>
          <cell r="L1476" t="str">
            <v>Single</v>
          </cell>
          <cell r="M1476">
            <v>26001</v>
          </cell>
        </row>
        <row r="1477">
          <cell r="A1477">
            <v>0</v>
          </cell>
          <cell r="B1477" t="str">
            <v>AW PPO Active</v>
          </cell>
          <cell r="C1477" t="str">
            <v>000000683</v>
          </cell>
          <cell r="D1477" t="str">
            <v>MILLER LARRY C</v>
          </cell>
          <cell r="E1477" t="str">
            <v>467726248</v>
          </cell>
          <cell r="F1477">
            <v>3</v>
          </cell>
          <cell r="G1477" t="str">
            <v>Legacy-St. Louis Co. Water - Union</v>
          </cell>
          <cell r="H1477" t="str">
            <v>U</v>
          </cell>
          <cell r="I1477">
            <v>2</v>
          </cell>
          <cell r="J1477">
            <v>37742</v>
          </cell>
          <cell r="K1477">
            <v>111</v>
          </cell>
          <cell r="L1477" t="str">
            <v>Ee/Sp</v>
          </cell>
          <cell r="M1477">
            <v>16526</v>
          </cell>
        </row>
        <row r="1478">
          <cell r="A1478">
            <v>0</v>
          </cell>
          <cell r="B1478" t="str">
            <v>AW PPO Active</v>
          </cell>
          <cell r="C1478" t="str">
            <v>000000683</v>
          </cell>
          <cell r="D1478" t="str">
            <v>MILLER LONNIE J</v>
          </cell>
          <cell r="E1478" t="str">
            <v>487589133</v>
          </cell>
          <cell r="F1478">
            <v>1</v>
          </cell>
          <cell r="G1478" t="str">
            <v>PPO Union</v>
          </cell>
          <cell r="H1478" t="str">
            <v>U</v>
          </cell>
          <cell r="I1478">
            <v>1</v>
          </cell>
          <cell r="J1478">
            <v>37622</v>
          </cell>
          <cell r="K1478">
            <v>101</v>
          </cell>
          <cell r="L1478" t="str">
            <v>Single</v>
          </cell>
          <cell r="M1478">
            <v>18911</v>
          </cell>
        </row>
        <row r="1479">
          <cell r="A1479">
            <v>0</v>
          </cell>
          <cell r="B1479" t="str">
            <v>AW PPO Active</v>
          </cell>
          <cell r="C1479" t="str">
            <v>000000683</v>
          </cell>
          <cell r="D1479" t="str">
            <v>MILLER RICHARD L</v>
          </cell>
          <cell r="E1479" t="str">
            <v>493627332</v>
          </cell>
          <cell r="F1479">
            <v>3</v>
          </cell>
          <cell r="G1479" t="str">
            <v>Legacy-St. Louis Co. Water - Union</v>
          </cell>
          <cell r="H1479" t="str">
            <v>U</v>
          </cell>
          <cell r="I1479">
            <v>2</v>
          </cell>
          <cell r="J1479">
            <v>37742</v>
          </cell>
          <cell r="K1479">
            <v>111</v>
          </cell>
          <cell r="L1479" t="str">
            <v>Ee/Sp</v>
          </cell>
          <cell r="M1479">
            <v>20094</v>
          </cell>
        </row>
        <row r="1480">
          <cell r="A1480">
            <v>0</v>
          </cell>
          <cell r="B1480" t="str">
            <v>AW PPO Active</v>
          </cell>
          <cell r="C1480" t="str">
            <v>000000683</v>
          </cell>
          <cell r="D1480" t="str">
            <v>MILLER RONNA J</v>
          </cell>
          <cell r="E1480" t="str">
            <v>487761550</v>
          </cell>
          <cell r="F1480">
            <v>2</v>
          </cell>
          <cell r="G1480" t="str">
            <v>PPO Non-Union</v>
          </cell>
          <cell r="H1480" t="str">
            <v>N</v>
          </cell>
          <cell r="I1480">
            <v>3</v>
          </cell>
          <cell r="J1480">
            <v>37622</v>
          </cell>
          <cell r="K1480">
            <v>127</v>
          </cell>
          <cell r="L1480" t="str">
            <v>Family</v>
          </cell>
          <cell r="M1480">
            <v>23417</v>
          </cell>
        </row>
        <row r="1481">
          <cell r="A1481">
            <v>0</v>
          </cell>
          <cell r="B1481" t="str">
            <v>AW PPO Active</v>
          </cell>
          <cell r="C1481" t="str">
            <v>000000683</v>
          </cell>
          <cell r="D1481" t="str">
            <v>MILLER STEVEN G</v>
          </cell>
          <cell r="E1481" t="str">
            <v>324766952</v>
          </cell>
          <cell r="F1481">
            <v>2</v>
          </cell>
          <cell r="G1481" t="str">
            <v>PPO Non-Union</v>
          </cell>
          <cell r="H1481" t="str">
            <v>N</v>
          </cell>
          <cell r="I1481">
            <v>4</v>
          </cell>
          <cell r="J1481">
            <v>37622</v>
          </cell>
          <cell r="K1481">
            <v>127</v>
          </cell>
          <cell r="L1481" t="str">
            <v>Family</v>
          </cell>
          <cell r="M1481">
            <v>25989</v>
          </cell>
        </row>
        <row r="1482">
          <cell r="A1482">
            <v>0</v>
          </cell>
          <cell r="B1482" t="str">
            <v>AW PPO Active</v>
          </cell>
          <cell r="C1482" t="str">
            <v>000000683</v>
          </cell>
          <cell r="D1482" t="str">
            <v>MILTON DWJUAN T</v>
          </cell>
          <cell r="E1482" t="str">
            <v>495820745</v>
          </cell>
          <cell r="F1482">
            <v>3</v>
          </cell>
          <cell r="G1482" t="str">
            <v>Legacy-St. Louis Co. Water - Union</v>
          </cell>
          <cell r="H1482" t="str">
            <v>U</v>
          </cell>
          <cell r="I1482">
            <v>2</v>
          </cell>
          <cell r="J1482">
            <v>38380</v>
          </cell>
          <cell r="K1482">
            <v>119</v>
          </cell>
          <cell r="L1482" t="str">
            <v>Ee/Ch</v>
          </cell>
          <cell r="M1482">
            <v>29087</v>
          </cell>
        </row>
        <row r="1483">
          <cell r="A1483">
            <v>0</v>
          </cell>
          <cell r="B1483" t="str">
            <v>AW PPO Active</v>
          </cell>
          <cell r="C1483" t="str">
            <v>000000683</v>
          </cell>
          <cell r="D1483" t="str">
            <v>MISCHE MICHAEL R</v>
          </cell>
          <cell r="E1483" t="str">
            <v>499724543</v>
          </cell>
          <cell r="F1483">
            <v>3</v>
          </cell>
          <cell r="G1483" t="str">
            <v>Legacy-St. Louis Co. Water - Union</v>
          </cell>
          <cell r="H1483" t="str">
            <v>U</v>
          </cell>
          <cell r="I1483">
            <v>1</v>
          </cell>
          <cell r="J1483">
            <v>37742</v>
          </cell>
          <cell r="K1483">
            <v>101</v>
          </cell>
          <cell r="L1483" t="str">
            <v>Single</v>
          </cell>
          <cell r="M1483">
            <v>23179</v>
          </cell>
        </row>
        <row r="1484">
          <cell r="A1484">
            <v>0</v>
          </cell>
          <cell r="B1484" t="str">
            <v>AW PPO Active</v>
          </cell>
          <cell r="C1484" t="str">
            <v>000000683</v>
          </cell>
          <cell r="D1484" t="str">
            <v>MISNER EAINN L</v>
          </cell>
          <cell r="E1484" t="str">
            <v>488982603</v>
          </cell>
          <cell r="F1484">
            <v>1</v>
          </cell>
          <cell r="G1484" t="str">
            <v>PPO Union</v>
          </cell>
          <cell r="H1484" t="str">
            <v>U</v>
          </cell>
          <cell r="I1484">
            <v>4</v>
          </cell>
          <cell r="J1484">
            <v>37712</v>
          </cell>
          <cell r="K1484">
            <v>127</v>
          </cell>
          <cell r="L1484" t="str">
            <v>Family</v>
          </cell>
          <cell r="M1484">
            <v>29821</v>
          </cell>
        </row>
        <row r="1485">
          <cell r="A1485">
            <v>0</v>
          </cell>
          <cell r="B1485" t="str">
            <v>AW PPO Active</v>
          </cell>
          <cell r="C1485" t="str">
            <v>000000683</v>
          </cell>
          <cell r="D1485" t="str">
            <v>MOORE LADON</v>
          </cell>
          <cell r="E1485" t="str">
            <v>495787621</v>
          </cell>
          <cell r="F1485">
            <v>3</v>
          </cell>
          <cell r="G1485" t="str">
            <v>Legacy-St. Louis Co. Water - Union</v>
          </cell>
          <cell r="H1485" t="str">
            <v>U</v>
          </cell>
          <cell r="I1485">
            <v>3</v>
          </cell>
          <cell r="J1485">
            <v>38108</v>
          </cell>
          <cell r="K1485">
            <v>127</v>
          </cell>
          <cell r="L1485" t="str">
            <v>Family</v>
          </cell>
          <cell r="M1485">
            <v>22971</v>
          </cell>
        </row>
        <row r="1486">
          <cell r="A1486">
            <v>0</v>
          </cell>
          <cell r="B1486" t="str">
            <v>AW PPO Active</v>
          </cell>
          <cell r="C1486" t="str">
            <v>000000683</v>
          </cell>
          <cell r="D1486" t="str">
            <v>MOORE RANDY D</v>
          </cell>
          <cell r="E1486" t="str">
            <v>495645020</v>
          </cell>
          <cell r="F1486">
            <v>3</v>
          </cell>
          <cell r="G1486" t="str">
            <v>Legacy-St. Louis Co. Water - Union</v>
          </cell>
          <cell r="H1486" t="str">
            <v>U</v>
          </cell>
          <cell r="I1486">
            <v>3</v>
          </cell>
          <cell r="J1486">
            <v>37742</v>
          </cell>
          <cell r="K1486">
            <v>127</v>
          </cell>
          <cell r="L1486" t="str">
            <v>Family</v>
          </cell>
          <cell r="M1486">
            <v>19892</v>
          </cell>
        </row>
        <row r="1487">
          <cell r="A1487">
            <v>0</v>
          </cell>
          <cell r="B1487" t="str">
            <v>AW PPO Active</v>
          </cell>
          <cell r="C1487" t="str">
            <v>000000683</v>
          </cell>
          <cell r="D1487" t="str">
            <v>MOORE ROBERT C</v>
          </cell>
          <cell r="E1487" t="str">
            <v>500600944</v>
          </cell>
          <cell r="F1487">
            <v>3</v>
          </cell>
          <cell r="G1487" t="str">
            <v>Legacy-St. Louis Co. Water - Union</v>
          </cell>
          <cell r="H1487" t="str">
            <v>U</v>
          </cell>
          <cell r="I1487">
            <v>4</v>
          </cell>
          <cell r="J1487">
            <v>37742</v>
          </cell>
          <cell r="K1487">
            <v>127</v>
          </cell>
          <cell r="L1487" t="str">
            <v>Family</v>
          </cell>
          <cell r="M1487">
            <v>19779</v>
          </cell>
        </row>
        <row r="1488">
          <cell r="A1488">
            <v>0</v>
          </cell>
          <cell r="B1488" t="str">
            <v>AW PPO Active</v>
          </cell>
          <cell r="C1488" t="str">
            <v>000000683</v>
          </cell>
          <cell r="D1488" t="str">
            <v>MORRIS KAREN L</v>
          </cell>
          <cell r="E1488" t="str">
            <v>494709387</v>
          </cell>
          <cell r="F1488">
            <v>2</v>
          </cell>
          <cell r="G1488" t="str">
            <v>PPO Non-Union</v>
          </cell>
          <cell r="H1488" t="str">
            <v>N</v>
          </cell>
          <cell r="I1488">
            <v>1</v>
          </cell>
          <cell r="J1488">
            <v>38114</v>
          </cell>
          <cell r="K1488">
            <v>102</v>
          </cell>
          <cell r="L1488" t="str">
            <v>Single</v>
          </cell>
          <cell r="M1488">
            <v>21599</v>
          </cell>
        </row>
        <row r="1489">
          <cell r="A1489">
            <v>0</v>
          </cell>
          <cell r="B1489" t="str">
            <v>AW PPO Active</v>
          </cell>
          <cell r="C1489" t="str">
            <v>000000683</v>
          </cell>
          <cell r="D1489" t="str">
            <v>MORRIS MICHAEL A</v>
          </cell>
          <cell r="E1489" t="str">
            <v>487567742</v>
          </cell>
          <cell r="F1489">
            <v>3</v>
          </cell>
          <cell r="G1489" t="str">
            <v>Legacy-St. Louis Co. Water - Union</v>
          </cell>
          <cell r="H1489" t="str">
            <v>U</v>
          </cell>
          <cell r="I1489">
            <v>3</v>
          </cell>
          <cell r="J1489">
            <v>37975</v>
          </cell>
          <cell r="K1489">
            <v>127</v>
          </cell>
          <cell r="L1489" t="str">
            <v>Family</v>
          </cell>
          <cell r="M1489">
            <v>18217</v>
          </cell>
        </row>
        <row r="1490">
          <cell r="A1490">
            <v>0</v>
          </cell>
          <cell r="B1490" t="str">
            <v>AW PPO Active</v>
          </cell>
          <cell r="C1490" t="str">
            <v>000000683</v>
          </cell>
          <cell r="D1490" t="str">
            <v>MORRISON LONNIE G</v>
          </cell>
          <cell r="E1490" t="str">
            <v>497707708</v>
          </cell>
          <cell r="F1490">
            <v>3</v>
          </cell>
          <cell r="G1490" t="str">
            <v>Legacy-St. Louis Co. Water - Union</v>
          </cell>
          <cell r="H1490" t="str">
            <v>U</v>
          </cell>
          <cell r="I1490">
            <v>3</v>
          </cell>
          <cell r="J1490">
            <v>38150</v>
          </cell>
          <cell r="K1490">
            <v>127</v>
          </cell>
          <cell r="L1490" t="str">
            <v>Family</v>
          </cell>
          <cell r="M1490">
            <v>21232</v>
          </cell>
        </row>
        <row r="1491">
          <cell r="A1491">
            <v>0</v>
          </cell>
          <cell r="B1491" t="str">
            <v>AW PPO Active</v>
          </cell>
          <cell r="C1491" t="str">
            <v>000000683</v>
          </cell>
          <cell r="D1491" t="str">
            <v>MOTTERT MARK A</v>
          </cell>
          <cell r="E1491" t="str">
            <v>487869529</v>
          </cell>
          <cell r="F1491">
            <v>3</v>
          </cell>
          <cell r="G1491" t="str">
            <v>Legacy-St. Louis Co. Water - Union</v>
          </cell>
          <cell r="H1491" t="str">
            <v>U</v>
          </cell>
          <cell r="I1491">
            <v>3</v>
          </cell>
          <cell r="J1491">
            <v>37742</v>
          </cell>
          <cell r="K1491">
            <v>127</v>
          </cell>
          <cell r="L1491" t="str">
            <v>Family</v>
          </cell>
          <cell r="M1491">
            <v>24620</v>
          </cell>
        </row>
        <row r="1492">
          <cell r="A1492">
            <v>0</v>
          </cell>
          <cell r="B1492" t="str">
            <v>AW PPO Active</v>
          </cell>
          <cell r="C1492" t="str">
            <v>000000683</v>
          </cell>
          <cell r="D1492" t="str">
            <v>MOYNIHAN SUSAN A</v>
          </cell>
          <cell r="E1492" t="str">
            <v>490827064</v>
          </cell>
          <cell r="F1492">
            <v>2</v>
          </cell>
          <cell r="G1492" t="str">
            <v>PPO Non-Union</v>
          </cell>
          <cell r="H1492" t="str">
            <v>N</v>
          </cell>
          <cell r="I1492">
            <v>5</v>
          </cell>
          <cell r="J1492">
            <v>37622</v>
          </cell>
          <cell r="K1492">
            <v>127</v>
          </cell>
          <cell r="L1492" t="str">
            <v>Family</v>
          </cell>
          <cell r="M1492">
            <v>23004</v>
          </cell>
        </row>
        <row r="1493">
          <cell r="A1493">
            <v>0</v>
          </cell>
          <cell r="B1493" t="str">
            <v>AW PPO Active</v>
          </cell>
          <cell r="C1493" t="str">
            <v>000000683</v>
          </cell>
          <cell r="D1493" t="str">
            <v>MUEHLHAUSER CHARLES W</v>
          </cell>
          <cell r="E1493" t="str">
            <v>499726849</v>
          </cell>
          <cell r="F1493">
            <v>3</v>
          </cell>
          <cell r="G1493" t="str">
            <v>Legacy-St. Louis Co. Water - Union</v>
          </cell>
          <cell r="H1493" t="str">
            <v>U</v>
          </cell>
          <cell r="I1493">
            <v>1</v>
          </cell>
          <cell r="J1493">
            <v>37742</v>
          </cell>
          <cell r="K1493">
            <v>101</v>
          </cell>
          <cell r="L1493" t="str">
            <v>Single</v>
          </cell>
          <cell r="M1493">
            <v>21410</v>
          </cell>
        </row>
        <row r="1494">
          <cell r="A1494">
            <v>0</v>
          </cell>
          <cell r="B1494" t="str">
            <v>AW PPO Active</v>
          </cell>
          <cell r="C1494" t="str">
            <v>000000683</v>
          </cell>
          <cell r="D1494" t="str">
            <v>MUENSTERMANN SHERRY S</v>
          </cell>
          <cell r="E1494" t="str">
            <v>489784870</v>
          </cell>
          <cell r="F1494">
            <v>2</v>
          </cell>
          <cell r="G1494" t="str">
            <v>PPO Non-Union</v>
          </cell>
          <cell r="H1494" t="str">
            <v>N</v>
          </cell>
          <cell r="I1494">
            <v>2</v>
          </cell>
          <cell r="J1494">
            <v>37622</v>
          </cell>
          <cell r="K1494">
            <v>111</v>
          </cell>
          <cell r="L1494" t="str">
            <v>Ee/Sp</v>
          </cell>
          <cell r="M1494">
            <v>24237</v>
          </cell>
        </row>
        <row r="1495">
          <cell r="A1495">
            <v>0</v>
          </cell>
          <cell r="B1495" t="str">
            <v>AW PPO Active</v>
          </cell>
          <cell r="C1495" t="str">
            <v>000000683</v>
          </cell>
          <cell r="D1495" t="str">
            <v>MURPHY DAVID A</v>
          </cell>
          <cell r="E1495" t="str">
            <v>498808611</v>
          </cell>
          <cell r="F1495">
            <v>3</v>
          </cell>
          <cell r="G1495" t="str">
            <v>Legacy-St. Louis Co. Water - Union</v>
          </cell>
          <cell r="H1495" t="str">
            <v>U</v>
          </cell>
          <cell r="I1495">
            <v>9</v>
          </cell>
          <cell r="J1495">
            <v>37742</v>
          </cell>
          <cell r="K1495">
            <v>127</v>
          </cell>
          <cell r="L1495" t="str">
            <v>Family</v>
          </cell>
          <cell r="M1495">
            <v>25319</v>
          </cell>
        </row>
        <row r="1496">
          <cell r="A1496">
            <v>0</v>
          </cell>
          <cell r="B1496" t="str">
            <v>AW PPO Active</v>
          </cell>
          <cell r="C1496" t="str">
            <v>000000683</v>
          </cell>
          <cell r="D1496" t="str">
            <v>MURPHY SHAWN M</v>
          </cell>
          <cell r="E1496" t="str">
            <v>490940909</v>
          </cell>
          <cell r="F1496">
            <v>3</v>
          </cell>
          <cell r="G1496" t="str">
            <v>Legacy-St. Louis Co. Water - Union</v>
          </cell>
          <cell r="H1496" t="str">
            <v>U</v>
          </cell>
          <cell r="I1496">
            <v>1</v>
          </cell>
          <cell r="J1496">
            <v>38046</v>
          </cell>
          <cell r="K1496">
            <v>101</v>
          </cell>
          <cell r="L1496" t="str">
            <v>Single</v>
          </cell>
          <cell r="M1496">
            <v>29371</v>
          </cell>
        </row>
        <row r="1497">
          <cell r="A1497">
            <v>0</v>
          </cell>
          <cell r="B1497" t="str">
            <v>AW PPO Active</v>
          </cell>
          <cell r="C1497" t="str">
            <v>000000683</v>
          </cell>
          <cell r="D1497" t="str">
            <v>MYERS ARLEY A</v>
          </cell>
          <cell r="E1497" t="str">
            <v>497588463</v>
          </cell>
          <cell r="F1497">
            <v>3</v>
          </cell>
          <cell r="G1497" t="str">
            <v>Legacy-St. Louis Co. Water - Union</v>
          </cell>
          <cell r="H1497" t="str">
            <v>U</v>
          </cell>
          <cell r="I1497">
            <v>2</v>
          </cell>
          <cell r="J1497">
            <v>37742</v>
          </cell>
          <cell r="K1497">
            <v>111</v>
          </cell>
          <cell r="L1497" t="str">
            <v>Ee/Sp</v>
          </cell>
          <cell r="M1497">
            <v>18861</v>
          </cell>
        </row>
        <row r="1498">
          <cell r="A1498">
            <v>0</v>
          </cell>
          <cell r="B1498" t="str">
            <v>AW PPO Active</v>
          </cell>
          <cell r="C1498" t="str">
            <v>000000683</v>
          </cell>
          <cell r="D1498" t="str">
            <v>MYERS GARY G</v>
          </cell>
          <cell r="E1498" t="str">
            <v>495723164</v>
          </cell>
          <cell r="F1498">
            <v>3</v>
          </cell>
          <cell r="G1498" t="str">
            <v>Legacy-St. Louis Co. Water - Union</v>
          </cell>
          <cell r="H1498" t="str">
            <v>U</v>
          </cell>
          <cell r="I1498">
            <v>3</v>
          </cell>
          <cell r="J1498">
            <v>37742</v>
          </cell>
          <cell r="K1498">
            <v>127</v>
          </cell>
          <cell r="L1498" t="str">
            <v>Family</v>
          </cell>
          <cell r="M1498">
            <v>21402</v>
          </cell>
        </row>
        <row r="1499">
          <cell r="A1499">
            <v>0</v>
          </cell>
          <cell r="B1499" t="str">
            <v>AW PPO Active</v>
          </cell>
          <cell r="C1499" t="str">
            <v>000000683</v>
          </cell>
          <cell r="D1499" t="str">
            <v>MYERS GINA L</v>
          </cell>
          <cell r="E1499" t="str">
            <v>087603707</v>
          </cell>
          <cell r="F1499">
            <v>2</v>
          </cell>
          <cell r="G1499" t="str">
            <v>PPO Non-Union</v>
          </cell>
          <cell r="H1499" t="str">
            <v>N</v>
          </cell>
          <cell r="I1499">
            <v>3</v>
          </cell>
          <cell r="J1499">
            <v>37622</v>
          </cell>
          <cell r="K1499">
            <v>127</v>
          </cell>
          <cell r="L1499" t="str">
            <v>Family</v>
          </cell>
          <cell r="M1499">
            <v>22130</v>
          </cell>
        </row>
        <row r="1500">
          <cell r="A1500">
            <v>0</v>
          </cell>
          <cell r="B1500" t="str">
            <v>AW PPO Active</v>
          </cell>
          <cell r="C1500" t="str">
            <v>000000683</v>
          </cell>
          <cell r="D1500" t="str">
            <v>NANSEL DAVID P</v>
          </cell>
          <cell r="E1500" t="str">
            <v>493580214</v>
          </cell>
          <cell r="F1500">
            <v>3</v>
          </cell>
          <cell r="G1500" t="str">
            <v>Legacy-St. Louis Co. Water - Union</v>
          </cell>
          <cell r="H1500" t="str">
            <v>U</v>
          </cell>
          <cell r="I1500">
            <v>2</v>
          </cell>
          <cell r="J1500">
            <v>37742</v>
          </cell>
          <cell r="K1500">
            <v>111</v>
          </cell>
          <cell r="L1500" t="str">
            <v>Ee/Sp</v>
          </cell>
          <cell r="M1500">
            <v>19954</v>
          </cell>
        </row>
        <row r="1501">
          <cell r="A1501">
            <v>0</v>
          </cell>
          <cell r="B1501" t="str">
            <v>AW PPO Active</v>
          </cell>
          <cell r="C1501" t="str">
            <v>000000683</v>
          </cell>
          <cell r="D1501" t="str">
            <v>NAUMANN FRED D</v>
          </cell>
          <cell r="E1501" t="str">
            <v>490508761</v>
          </cell>
          <cell r="F1501">
            <v>3</v>
          </cell>
          <cell r="G1501" t="str">
            <v>Legacy-St. Louis Co. Water - Union</v>
          </cell>
          <cell r="H1501" t="str">
            <v>U</v>
          </cell>
          <cell r="I1501">
            <v>2</v>
          </cell>
          <cell r="J1501">
            <v>37742</v>
          </cell>
          <cell r="K1501">
            <v>111</v>
          </cell>
          <cell r="L1501" t="str">
            <v>Ee/Sp</v>
          </cell>
          <cell r="M1501">
            <v>17276</v>
          </cell>
        </row>
        <row r="1502">
          <cell r="A1502">
            <v>0</v>
          </cell>
          <cell r="B1502" t="str">
            <v>AW PPO Active</v>
          </cell>
          <cell r="C1502" t="str">
            <v>000000683</v>
          </cell>
          <cell r="D1502" t="str">
            <v>NEAL SANDRA A</v>
          </cell>
          <cell r="E1502" t="str">
            <v>514586573</v>
          </cell>
          <cell r="F1502">
            <v>3</v>
          </cell>
          <cell r="G1502" t="str">
            <v>Legacy-St. Louis Co. Water - Union</v>
          </cell>
          <cell r="H1502" t="str">
            <v>U</v>
          </cell>
          <cell r="I1502">
            <v>1</v>
          </cell>
          <cell r="J1502">
            <v>37742</v>
          </cell>
          <cell r="K1502">
            <v>102</v>
          </cell>
          <cell r="L1502" t="str">
            <v>Single</v>
          </cell>
          <cell r="M1502">
            <v>19496</v>
          </cell>
        </row>
        <row r="1503">
          <cell r="A1503">
            <v>0</v>
          </cell>
          <cell r="B1503" t="str">
            <v>AW PPO Active</v>
          </cell>
          <cell r="C1503" t="str">
            <v>000000683</v>
          </cell>
          <cell r="D1503" t="str">
            <v>NELSON JAMES W</v>
          </cell>
          <cell r="E1503" t="str">
            <v>500507820</v>
          </cell>
          <cell r="F1503">
            <v>3</v>
          </cell>
          <cell r="G1503" t="str">
            <v>Legacy-St. Louis Co. Water - Union</v>
          </cell>
          <cell r="H1503" t="str">
            <v>U</v>
          </cell>
          <cell r="I1503">
            <v>1</v>
          </cell>
          <cell r="J1503">
            <v>37742</v>
          </cell>
          <cell r="K1503">
            <v>101</v>
          </cell>
          <cell r="L1503" t="str">
            <v>Single</v>
          </cell>
          <cell r="M1503">
            <v>17078</v>
          </cell>
        </row>
        <row r="1504">
          <cell r="A1504">
            <v>0</v>
          </cell>
          <cell r="B1504" t="str">
            <v>AW PPO Active</v>
          </cell>
          <cell r="C1504" t="str">
            <v>000000683</v>
          </cell>
          <cell r="D1504" t="str">
            <v>NEVINS SCOTT W</v>
          </cell>
          <cell r="E1504" t="str">
            <v>493927617</v>
          </cell>
          <cell r="F1504">
            <v>3</v>
          </cell>
          <cell r="G1504" t="str">
            <v>Legacy-St. Louis Co. Water - Union</v>
          </cell>
          <cell r="H1504" t="str">
            <v>U</v>
          </cell>
          <cell r="I1504">
            <v>1</v>
          </cell>
          <cell r="J1504">
            <v>37760</v>
          </cell>
          <cell r="K1504">
            <v>101</v>
          </cell>
          <cell r="L1504" t="str">
            <v>Single</v>
          </cell>
          <cell r="M1504">
            <v>28572</v>
          </cell>
        </row>
        <row r="1505">
          <cell r="A1505">
            <v>0</v>
          </cell>
          <cell r="B1505" t="str">
            <v>AW PPO Active</v>
          </cell>
          <cell r="C1505" t="str">
            <v>000000683</v>
          </cell>
          <cell r="D1505" t="str">
            <v>NEWPORT TIMOTHY J</v>
          </cell>
          <cell r="E1505" t="str">
            <v>489929031</v>
          </cell>
          <cell r="F1505">
            <v>3</v>
          </cell>
          <cell r="G1505" t="str">
            <v>Legacy-St. Louis Co. Water - Union</v>
          </cell>
          <cell r="H1505" t="str">
            <v>U</v>
          </cell>
          <cell r="I1505">
            <v>4</v>
          </cell>
          <cell r="J1505">
            <v>37742</v>
          </cell>
          <cell r="K1505">
            <v>127</v>
          </cell>
          <cell r="L1505" t="str">
            <v>Family</v>
          </cell>
          <cell r="M1505">
            <v>25695</v>
          </cell>
        </row>
        <row r="1506">
          <cell r="A1506">
            <v>0</v>
          </cell>
          <cell r="B1506" t="str">
            <v>AW PPO Active</v>
          </cell>
          <cell r="C1506" t="str">
            <v>000000683</v>
          </cell>
          <cell r="D1506" t="str">
            <v>NIEMUTH DOUGLAS J</v>
          </cell>
          <cell r="E1506" t="str">
            <v>500686471</v>
          </cell>
          <cell r="F1506">
            <v>3</v>
          </cell>
          <cell r="G1506" t="str">
            <v>Legacy-St. Louis Co. Water - Union</v>
          </cell>
          <cell r="H1506" t="str">
            <v>U</v>
          </cell>
          <cell r="I1506">
            <v>4</v>
          </cell>
          <cell r="J1506">
            <v>37742</v>
          </cell>
          <cell r="K1506">
            <v>127</v>
          </cell>
          <cell r="L1506" t="str">
            <v>Family</v>
          </cell>
          <cell r="M1506">
            <v>21061</v>
          </cell>
        </row>
        <row r="1507">
          <cell r="A1507">
            <v>0</v>
          </cell>
          <cell r="B1507" t="str">
            <v>AW PPO Active</v>
          </cell>
          <cell r="C1507" t="str">
            <v>000000683</v>
          </cell>
          <cell r="D1507" t="str">
            <v>NIERODA JEFFREY A</v>
          </cell>
          <cell r="E1507" t="str">
            <v>500721000</v>
          </cell>
          <cell r="F1507">
            <v>2</v>
          </cell>
          <cell r="G1507" t="str">
            <v>PPO Non-Union</v>
          </cell>
          <cell r="H1507" t="str">
            <v>N</v>
          </cell>
          <cell r="I1507">
            <v>1</v>
          </cell>
          <cell r="J1507">
            <v>37622</v>
          </cell>
          <cell r="K1507">
            <v>101</v>
          </cell>
          <cell r="L1507" t="str">
            <v>Single</v>
          </cell>
          <cell r="M1507">
            <v>22308</v>
          </cell>
        </row>
        <row r="1508">
          <cell r="A1508">
            <v>0</v>
          </cell>
          <cell r="B1508" t="str">
            <v>AW PPO Active</v>
          </cell>
          <cell r="C1508" t="str">
            <v>000000683</v>
          </cell>
          <cell r="D1508" t="str">
            <v>O CONNELL CRAIG C</v>
          </cell>
          <cell r="E1508" t="str">
            <v>492887043</v>
          </cell>
          <cell r="F1508">
            <v>2</v>
          </cell>
          <cell r="G1508" t="str">
            <v>PPO Non-Union</v>
          </cell>
          <cell r="H1508" t="str">
            <v>N</v>
          </cell>
          <cell r="I1508">
            <v>3</v>
          </cell>
          <cell r="J1508">
            <v>38292</v>
          </cell>
          <cell r="K1508">
            <v>127</v>
          </cell>
          <cell r="L1508" t="str">
            <v>Family</v>
          </cell>
          <cell r="M1508">
            <v>27158</v>
          </cell>
        </row>
        <row r="1509">
          <cell r="A1509">
            <v>0</v>
          </cell>
          <cell r="B1509" t="str">
            <v>AW PPO Active</v>
          </cell>
          <cell r="C1509" t="str">
            <v>000000683</v>
          </cell>
          <cell r="D1509" t="str">
            <v>O GRADY RODNEY L</v>
          </cell>
          <cell r="E1509" t="str">
            <v>507980292</v>
          </cell>
          <cell r="F1509">
            <v>1</v>
          </cell>
          <cell r="G1509" t="str">
            <v>PPO Union</v>
          </cell>
          <cell r="H1509" t="str">
            <v>U</v>
          </cell>
          <cell r="I1509">
            <v>6</v>
          </cell>
          <cell r="J1509">
            <v>38114</v>
          </cell>
          <cell r="K1509">
            <v>127</v>
          </cell>
          <cell r="L1509" t="str">
            <v>Family</v>
          </cell>
          <cell r="M1509">
            <v>25430</v>
          </cell>
        </row>
        <row r="1510">
          <cell r="A1510">
            <v>0</v>
          </cell>
          <cell r="B1510" t="str">
            <v>AW PPO Active</v>
          </cell>
          <cell r="C1510" t="str">
            <v>000000683</v>
          </cell>
          <cell r="D1510" t="str">
            <v>OAKES MARK A</v>
          </cell>
          <cell r="E1510" t="str">
            <v>492962041</v>
          </cell>
          <cell r="F1510">
            <v>3</v>
          </cell>
          <cell r="G1510" t="str">
            <v>Legacy-St. Louis Co. Water - Union</v>
          </cell>
          <cell r="H1510" t="str">
            <v>U</v>
          </cell>
          <cell r="I1510">
            <v>4</v>
          </cell>
          <cell r="J1510">
            <v>37763</v>
          </cell>
          <cell r="K1510">
            <v>127</v>
          </cell>
          <cell r="L1510" t="str">
            <v>Family</v>
          </cell>
          <cell r="M1510">
            <v>28058</v>
          </cell>
        </row>
        <row r="1511">
          <cell r="A1511">
            <v>0</v>
          </cell>
          <cell r="B1511" t="str">
            <v>AW PPO Active</v>
          </cell>
          <cell r="C1511" t="str">
            <v>000000683</v>
          </cell>
          <cell r="D1511" t="str">
            <v>OGLE ROBERT J</v>
          </cell>
          <cell r="E1511" t="str">
            <v>497780282</v>
          </cell>
          <cell r="F1511">
            <v>3</v>
          </cell>
          <cell r="G1511" t="str">
            <v>Legacy-St. Louis Co. Water - Union</v>
          </cell>
          <cell r="H1511" t="str">
            <v>U</v>
          </cell>
          <cell r="I1511">
            <v>1</v>
          </cell>
          <cell r="J1511">
            <v>38279</v>
          </cell>
          <cell r="K1511">
            <v>101</v>
          </cell>
          <cell r="L1511" t="str">
            <v>Single</v>
          </cell>
          <cell r="M1511">
            <v>21833</v>
          </cell>
        </row>
        <row r="1512">
          <cell r="A1512">
            <v>0</v>
          </cell>
          <cell r="B1512" t="str">
            <v>AW PPO Active</v>
          </cell>
          <cell r="C1512" t="str">
            <v>000000683</v>
          </cell>
          <cell r="D1512" t="str">
            <v>OLMSTEAD CHESTER L</v>
          </cell>
          <cell r="E1512" t="str">
            <v>495424084</v>
          </cell>
          <cell r="F1512">
            <v>3</v>
          </cell>
          <cell r="G1512" t="str">
            <v>Legacy-St. Louis Co. Water - Union</v>
          </cell>
          <cell r="H1512" t="str">
            <v>U</v>
          </cell>
          <cell r="I1512">
            <v>2</v>
          </cell>
          <cell r="J1512">
            <v>37742</v>
          </cell>
          <cell r="K1512">
            <v>111</v>
          </cell>
          <cell r="L1512" t="str">
            <v>Ee/Sp</v>
          </cell>
          <cell r="M1512">
            <v>15140</v>
          </cell>
        </row>
        <row r="1513">
          <cell r="A1513">
            <v>0</v>
          </cell>
          <cell r="B1513" t="str">
            <v>AW PPO Active</v>
          </cell>
          <cell r="C1513" t="str">
            <v>000000683</v>
          </cell>
          <cell r="D1513" t="str">
            <v>OSEN ERIC H</v>
          </cell>
          <cell r="E1513" t="str">
            <v>488666144</v>
          </cell>
          <cell r="F1513">
            <v>1</v>
          </cell>
          <cell r="G1513" t="str">
            <v>PPO Union</v>
          </cell>
          <cell r="H1513" t="str">
            <v>U</v>
          </cell>
          <cell r="I1513">
            <v>3</v>
          </cell>
          <cell r="J1513">
            <v>37622</v>
          </cell>
          <cell r="K1513">
            <v>127</v>
          </cell>
          <cell r="L1513" t="str">
            <v>Family</v>
          </cell>
          <cell r="M1513">
            <v>23232</v>
          </cell>
        </row>
        <row r="1514">
          <cell r="A1514">
            <v>0</v>
          </cell>
          <cell r="B1514" t="str">
            <v>AW PPO Active</v>
          </cell>
          <cell r="C1514" t="str">
            <v>000000683</v>
          </cell>
          <cell r="D1514" t="str">
            <v>OTTERSBACH VINCENT G</v>
          </cell>
          <cell r="E1514" t="str">
            <v>495828866</v>
          </cell>
          <cell r="F1514">
            <v>3</v>
          </cell>
          <cell r="G1514" t="str">
            <v>Legacy-St. Louis Co. Water - Union</v>
          </cell>
          <cell r="H1514" t="str">
            <v>U</v>
          </cell>
          <cell r="I1514">
            <v>2</v>
          </cell>
          <cell r="J1514">
            <v>37742</v>
          </cell>
          <cell r="K1514">
            <v>111</v>
          </cell>
          <cell r="L1514" t="str">
            <v>Ee/Sp</v>
          </cell>
          <cell r="M1514">
            <v>23560</v>
          </cell>
        </row>
        <row r="1515">
          <cell r="A1515">
            <v>0</v>
          </cell>
          <cell r="B1515" t="str">
            <v>AW PPO Active</v>
          </cell>
          <cell r="C1515" t="str">
            <v>000000683</v>
          </cell>
          <cell r="D1515" t="str">
            <v>OVERSTREET TROY L</v>
          </cell>
          <cell r="E1515" t="str">
            <v>496820948</v>
          </cell>
          <cell r="F1515">
            <v>2</v>
          </cell>
          <cell r="G1515" t="str">
            <v>PPO Non-Union</v>
          </cell>
          <cell r="H1515" t="str">
            <v>N</v>
          </cell>
          <cell r="I1515">
            <v>3</v>
          </cell>
          <cell r="J1515">
            <v>37622</v>
          </cell>
          <cell r="K1515">
            <v>127</v>
          </cell>
          <cell r="L1515" t="str">
            <v>Family</v>
          </cell>
          <cell r="M1515">
            <v>25049</v>
          </cell>
        </row>
        <row r="1516">
          <cell r="A1516">
            <v>0</v>
          </cell>
          <cell r="B1516" t="str">
            <v>AW PPO Active</v>
          </cell>
          <cell r="C1516" t="str">
            <v>000000683</v>
          </cell>
          <cell r="D1516" t="str">
            <v>OWENS ALBERT J</v>
          </cell>
          <cell r="E1516" t="str">
            <v>490884418</v>
          </cell>
          <cell r="F1516">
            <v>3</v>
          </cell>
          <cell r="G1516" t="str">
            <v>Legacy-St. Louis Co. Water - Union</v>
          </cell>
          <cell r="H1516" t="str">
            <v>U</v>
          </cell>
          <cell r="I1516">
            <v>4</v>
          </cell>
          <cell r="J1516">
            <v>37742</v>
          </cell>
          <cell r="K1516">
            <v>127</v>
          </cell>
          <cell r="L1516" t="str">
            <v>Family</v>
          </cell>
          <cell r="M1516">
            <v>27225</v>
          </cell>
        </row>
        <row r="1517">
          <cell r="A1517">
            <v>0</v>
          </cell>
          <cell r="B1517" t="str">
            <v>AW PPO Active</v>
          </cell>
          <cell r="C1517" t="str">
            <v>000000683</v>
          </cell>
          <cell r="D1517" t="str">
            <v>PAGE JEFFEREY</v>
          </cell>
          <cell r="E1517" t="str">
            <v>493661018</v>
          </cell>
          <cell r="F1517">
            <v>3</v>
          </cell>
          <cell r="G1517" t="str">
            <v>Legacy-St. Louis Co. Water - Union</v>
          </cell>
          <cell r="H1517" t="str">
            <v>U</v>
          </cell>
          <cell r="I1517">
            <v>4</v>
          </cell>
          <cell r="J1517">
            <v>38046</v>
          </cell>
          <cell r="K1517">
            <v>127</v>
          </cell>
          <cell r="L1517" t="str">
            <v>Family</v>
          </cell>
          <cell r="M1517">
            <v>22691</v>
          </cell>
        </row>
        <row r="1518">
          <cell r="A1518">
            <v>0</v>
          </cell>
          <cell r="B1518" t="str">
            <v>AW PPO Active</v>
          </cell>
          <cell r="C1518" t="str">
            <v>000000683</v>
          </cell>
          <cell r="D1518" t="str">
            <v>PARSONS TERRY A</v>
          </cell>
          <cell r="E1518" t="str">
            <v>491705104</v>
          </cell>
          <cell r="F1518">
            <v>2</v>
          </cell>
          <cell r="G1518" t="str">
            <v>PPO Non-Union</v>
          </cell>
          <cell r="H1518" t="str">
            <v>N</v>
          </cell>
          <cell r="I1518">
            <v>3</v>
          </cell>
          <cell r="J1518">
            <v>37622</v>
          </cell>
          <cell r="K1518">
            <v>119</v>
          </cell>
          <cell r="L1518" t="str">
            <v>Ee/Ch</v>
          </cell>
          <cell r="M1518">
            <v>23009</v>
          </cell>
        </row>
        <row r="1519">
          <cell r="A1519">
            <v>0</v>
          </cell>
          <cell r="B1519" t="str">
            <v>AW PPO Active</v>
          </cell>
          <cell r="C1519" t="str">
            <v>000000683</v>
          </cell>
          <cell r="D1519" t="str">
            <v>PASSE LISA R</v>
          </cell>
          <cell r="E1519" t="str">
            <v>585312453</v>
          </cell>
          <cell r="F1519">
            <v>3</v>
          </cell>
          <cell r="G1519" t="str">
            <v>Legacy-St. Louis Co. Water - Union</v>
          </cell>
          <cell r="H1519" t="str">
            <v>U</v>
          </cell>
          <cell r="I1519">
            <v>4</v>
          </cell>
          <cell r="J1519">
            <v>37936</v>
          </cell>
          <cell r="K1519">
            <v>127</v>
          </cell>
          <cell r="L1519" t="str">
            <v>Family</v>
          </cell>
          <cell r="M1519">
            <v>23326</v>
          </cell>
        </row>
        <row r="1520">
          <cell r="A1520">
            <v>0</v>
          </cell>
          <cell r="B1520" t="str">
            <v>AW PPO Active</v>
          </cell>
          <cell r="C1520" t="str">
            <v>000000683</v>
          </cell>
          <cell r="D1520" t="str">
            <v>PATCH JOSEPH L</v>
          </cell>
          <cell r="E1520" t="str">
            <v>493745397</v>
          </cell>
          <cell r="F1520">
            <v>3</v>
          </cell>
          <cell r="G1520" t="str">
            <v>Legacy-St. Louis Co. Water - Union</v>
          </cell>
          <cell r="H1520" t="str">
            <v>U</v>
          </cell>
          <cell r="I1520">
            <v>4</v>
          </cell>
          <cell r="J1520">
            <v>38353</v>
          </cell>
          <cell r="K1520">
            <v>127</v>
          </cell>
          <cell r="L1520" t="str">
            <v>Family</v>
          </cell>
          <cell r="M1520">
            <v>23024</v>
          </cell>
        </row>
        <row r="1521">
          <cell r="A1521">
            <v>0</v>
          </cell>
          <cell r="B1521" t="str">
            <v>AW PPO Active</v>
          </cell>
          <cell r="C1521" t="str">
            <v>000000683</v>
          </cell>
          <cell r="D1521" t="str">
            <v>PENNINGTON BRIAN</v>
          </cell>
          <cell r="E1521" t="str">
            <v>499783175</v>
          </cell>
          <cell r="F1521">
            <v>1</v>
          </cell>
          <cell r="G1521" t="str">
            <v>PPO Union</v>
          </cell>
          <cell r="H1521" t="str">
            <v>U</v>
          </cell>
          <cell r="I1521">
            <v>3</v>
          </cell>
          <cell r="J1521">
            <v>37622</v>
          </cell>
          <cell r="K1521">
            <v>127</v>
          </cell>
          <cell r="L1521" t="str">
            <v>Family</v>
          </cell>
          <cell r="M1521">
            <v>24883</v>
          </cell>
        </row>
        <row r="1522">
          <cell r="A1522">
            <v>0</v>
          </cell>
          <cell r="B1522" t="str">
            <v>AW PPO Active</v>
          </cell>
          <cell r="C1522" t="str">
            <v>000000683</v>
          </cell>
          <cell r="D1522" t="str">
            <v>PERSONS GEORGE M</v>
          </cell>
          <cell r="E1522" t="str">
            <v>493603341</v>
          </cell>
          <cell r="F1522">
            <v>3</v>
          </cell>
          <cell r="G1522" t="str">
            <v>Legacy-St. Louis Co. Water - Union</v>
          </cell>
          <cell r="H1522" t="str">
            <v>U</v>
          </cell>
          <cell r="I1522">
            <v>2</v>
          </cell>
          <cell r="J1522">
            <v>37742</v>
          </cell>
          <cell r="K1522">
            <v>111</v>
          </cell>
          <cell r="L1522" t="str">
            <v>Ee/Sp</v>
          </cell>
          <cell r="M1522">
            <v>19189</v>
          </cell>
        </row>
        <row r="1523">
          <cell r="A1523">
            <v>0</v>
          </cell>
          <cell r="B1523" t="str">
            <v>AW PPO Active</v>
          </cell>
          <cell r="C1523" t="str">
            <v>000000683</v>
          </cell>
          <cell r="D1523" t="str">
            <v>PHILLIPS BRYAN K</v>
          </cell>
          <cell r="E1523" t="str">
            <v>487966030</v>
          </cell>
          <cell r="F1523">
            <v>3</v>
          </cell>
          <cell r="G1523" t="str">
            <v>Legacy-St. Louis Co. Water - Union</v>
          </cell>
          <cell r="H1523" t="str">
            <v>U</v>
          </cell>
          <cell r="I1523">
            <v>1</v>
          </cell>
          <cell r="J1523">
            <v>37742</v>
          </cell>
          <cell r="K1523">
            <v>101</v>
          </cell>
          <cell r="L1523" t="str">
            <v>Single</v>
          </cell>
          <cell r="M1523">
            <v>28059</v>
          </cell>
        </row>
        <row r="1524">
          <cell r="A1524">
            <v>0</v>
          </cell>
          <cell r="B1524" t="str">
            <v>AW PPO Active</v>
          </cell>
          <cell r="C1524" t="str">
            <v>000000683</v>
          </cell>
          <cell r="D1524" t="str">
            <v>PICKLES NANCY E</v>
          </cell>
          <cell r="E1524" t="str">
            <v>492648644</v>
          </cell>
          <cell r="F1524">
            <v>3</v>
          </cell>
          <cell r="G1524" t="str">
            <v>Legacy-St. Louis Co. Water - Union</v>
          </cell>
          <cell r="H1524" t="str">
            <v>U</v>
          </cell>
          <cell r="I1524">
            <v>1</v>
          </cell>
          <cell r="J1524">
            <v>37742</v>
          </cell>
          <cell r="K1524">
            <v>102</v>
          </cell>
          <cell r="L1524" t="str">
            <v>Single</v>
          </cell>
          <cell r="M1524">
            <v>21206</v>
          </cell>
        </row>
        <row r="1525">
          <cell r="A1525">
            <v>0</v>
          </cell>
          <cell r="B1525" t="str">
            <v>AW PPO Active</v>
          </cell>
          <cell r="C1525" t="str">
            <v>000000683</v>
          </cell>
          <cell r="D1525" t="str">
            <v>PIERCE TIMOTHY M</v>
          </cell>
          <cell r="E1525" t="str">
            <v>488947591</v>
          </cell>
          <cell r="F1525">
            <v>3</v>
          </cell>
          <cell r="G1525" t="str">
            <v>Legacy-St. Louis Co. Water - Union</v>
          </cell>
          <cell r="H1525" t="str">
            <v>U</v>
          </cell>
          <cell r="I1525">
            <v>5</v>
          </cell>
          <cell r="J1525">
            <v>37742</v>
          </cell>
          <cell r="K1525">
            <v>127</v>
          </cell>
          <cell r="L1525" t="str">
            <v>Family</v>
          </cell>
          <cell r="M1525">
            <v>26770</v>
          </cell>
        </row>
        <row r="1526">
          <cell r="A1526">
            <v>0</v>
          </cell>
          <cell r="B1526" t="str">
            <v>AW PPO Active</v>
          </cell>
          <cell r="C1526" t="str">
            <v>000000683</v>
          </cell>
          <cell r="D1526" t="str">
            <v>PIERON JOSEPH B</v>
          </cell>
          <cell r="E1526" t="str">
            <v>344768362</v>
          </cell>
          <cell r="F1526">
            <v>3</v>
          </cell>
          <cell r="G1526" t="str">
            <v>Legacy-St. Louis Co. Water - Union</v>
          </cell>
          <cell r="H1526" t="str">
            <v>U</v>
          </cell>
          <cell r="I1526">
            <v>5</v>
          </cell>
          <cell r="J1526">
            <v>37742</v>
          </cell>
          <cell r="K1526">
            <v>127</v>
          </cell>
          <cell r="L1526" t="str">
            <v>Family</v>
          </cell>
          <cell r="M1526">
            <v>28349</v>
          </cell>
        </row>
        <row r="1527">
          <cell r="A1527">
            <v>0</v>
          </cell>
          <cell r="B1527" t="str">
            <v>AW PPO Active</v>
          </cell>
          <cell r="C1527" t="str">
            <v>000000683</v>
          </cell>
          <cell r="D1527" t="str">
            <v>PIGLOWSKI GARY D</v>
          </cell>
          <cell r="E1527" t="str">
            <v>489482388</v>
          </cell>
          <cell r="F1527">
            <v>3</v>
          </cell>
          <cell r="G1527" t="str">
            <v>Legacy-St. Louis Co. Water - Union</v>
          </cell>
          <cell r="H1527" t="str">
            <v>U</v>
          </cell>
          <cell r="I1527">
            <v>2</v>
          </cell>
          <cell r="J1527">
            <v>37742</v>
          </cell>
          <cell r="K1527">
            <v>111</v>
          </cell>
          <cell r="L1527" t="str">
            <v>Ee/Sp</v>
          </cell>
          <cell r="M1527">
            <v>16008</v>
          </cell>
        </row>
        <row r="1528">
          <cell r="A1528">
            <v>0</v>
          </cell>
          <cell r="B1528" t="str">
            <v>AW PPO Active</v>
          </cell>
          <cell r="C1528" t="str">
            <v>000000683</v>
          </cell>
          <cell r="D1528" t="str">
            <v>PILGER GARY</v>
          </cell>
          <cell r="E1528" t="str">
            <v>500562160</v>
          </cell>
          <cell r="F1528">
            <v>1</v>
          </cell>
          <cell r="G1528" t="str">
            <v>PPO Union</v>
          </cell>
          <cell r="H1528" t="str">
            <v>U</v>
          </cell>
          <cell r="I1528">
            <v>2</v>
          </cell>
          <cell r="J1528">
            <v>37622</v>
          </cell>
          <cell r="K1528">
            <v>111</v>
          </cell>
          <cell r="L1528" t="str">
            <v>Ee/Sp</v>
          </cell>
          <cell r="M1528">
            <v>18903</v>
          </cell>
        </row>
        <row r="1529">
          <cell r="A1529">
            <v>0</v>
          </cell>
          <cell r="B1529" t="str">
            <v>AW PPO Active</v>
          </cell>
          <cell r="C1529" t="str">
            <v>000000683</v>
          </cell>
          <cell r="D1529" t="str">
            <v>POLLEY RONALD J</v>
          </cell>
          <cell r="E1529" t="str">
            <v>488506416</v>
          </cell>
          <cell r="F1529">
            <v>3</v>
          </cell>
          <cell r="G1529" t="str">
            <v>Legacy-St. Louis Co. Water - Union</v>
          </cell>
          <cell r="H1529" t="str">
            <v>U</v>
          </cell>
          <cell r="I1529">
            <v>2</v>
          </cell>
          <cell r="J1529">
            <v>37742</v>
          </cell>
          <cell r="K1529">
            <v>111</v>
          </cell>
          <cell r="L1529" t="str">
            <v>Ee/Sp</v>
          </cell>
          <cell r="M1529">
            <v>16733</v>
          </cell>
        </row>
        <row r="1530">
          <cell r="A1530">
            <v>0</v>
          </cell>
          <cell r="B1530" t="str">
            <v>AW PPO Active</v>
          </cell>
          <cell r="C1530" t="str">
            <v>000000683</v>
          </cell>
          <cell r="D1530" t="str">
            <v>POLYS JAMES D</v>
          </cell>
          <cell r="E1530" t="str">
            <v>500666233</v>
          </cell>
          <cell r="F1530">
            <v>3</v>
          </cell>
          <cell r="G1530" t="str">
            <v>Legacy-St. Louis Co. Water - Union</v>
          </cell>
          <cell r="H1530" t="str">
            <v>U</v>
          </cell>
          <cell r="I1530">
            <v>3</v>
          </cell>
          <cell r="J1530">
            <v>37742</v>
          </cell>
          <cell r="K1530">
            <v>127</v>
          </cell>
          <cell r="L1530" t="str">
            <v>Family</v>
          </cell>
          <cell r="M1530">
            <v>26331</v>
          </cell>
        </row>
        <row r="1531">
          <cell r="A1531">
            <v>0</v>
          </cell>
          <cell r="B1531" t="str">
            <v>AW PPO Active</v>
          </cell>
          <cell r="C1531" t="str">
            <v>000000683</v>
          </cell>
          <cell r="D1531" t="str">
            <v>POPE KEVIN V</v>
          </cell>
          <cell r="E1531" t="str">
            <v>497841196</v>
          </cell>
          <cell r="F1531">
            <v>3</v>
          </cell>
          <cell r="G1531" t="str">
            <v>Legacy-St. Louis Co. Water - Union</v>
          </cell>
          <cell r="H1531" t="str">
            <v>U</v>
          </cell>
          <cell r="I1531">
            <v>4</v>
          </cell>
          <cell r="J1531">
            <v>37742</v>
          </cell>
          <cell r="K1531">
            <v>127</v>
          </cell>
          <cell r="L1531" t="str">
            <v>Family</v>
          </cell>
          <cell r="M1531">
            <v>26677</v>
          </cell>
        </row>
        <row r="1532">
          <cell r="A1532">
            <v>0</v>
          </cell>
          <cell r="B1532" t="str">
            <v>AW PPO Active</v>
          </cell>
          <cell r="C1532" t="str">
            <v>000000683</v>
          </cell>
          <cell r="D1532" t="str">
            <v>POST MICHAEL J</v>
          </cell>
          <cell r="E1532" t="str">
            <v>488609188</v>
          </cell>
          <cell r="F1532">
            <v>3</v>
          </cell>
          <cell r="G1532" t="str">
            <v>Legacy-St. Louis Co. Water - Union</v>
          </cell>
          <cell r="H1532" t="str">
            <v>U</v>
          </cell>
          <cell r="I1532">
            <v>2</v>
          </cell>
          <cell r="J1532">
            <v>38117</v>
          </cell>
          <cell r="K1532">
            <v>111</v>
          </cell>
          <cell r="L1532" t="str">
            <v>Ee/Sp</v>
          </cell>
          <cell r="M1532">
            <v>19537</v>
          </cell>
        </row>
        <row r="1533">
          <cell r="A1533">
            <v>0</v>
          </cell>
          <cell r="B1533" t="str">
            <v>AW PPO Active</v>
          </cell>
          <cell r="C1533" t="str">
            <v>000000683</v>
          </cell>
          <cell r="D1533" t="str">
            <v>PRINCE REUBEN A</v>
          </cell>
          <cell r="E1533" t="str">
            <v>493547077</v>
          </cell>
          <cell r="F1533">
            <v>3</v>
          </cell>
          <cell r="G1533" t="str">
            <v>Legacy-St. Louis Co. Water - Union</v>
          </cell>
          <cell r="H1533" t="str">
            <v>U</v>
          </cell>
          <cell r="I1533">
            <v>1</v>
          </cell>
          <cell r="J1533">
            <v>37742</v>
          </cell>
          <cell r="K1533">
            <v>101</v>
          </cell>
          <cell r="L1533" t="str">
            <v>Single</v>
          </cell>
          <cell r="M1533">
            <v>17939</v>
          </cell>
        </row>
        <row r="1534">
          <cell r="A1534">
            <v>0</v>
          </cell>
          <cell r="B1534" t="str">
            <v>AW PPO Active</v>
          </cell>
          <cell r="C1534" t="str">
            <v>000000683</v>
          </cell>
          <cell r="D1534" t="str">
            <v>QUALLS BILL J</v>
          </cell>
          <cell r="E1534" t="str">
            <v>492683593</v>
          </cell>
          <cell r="F1534">
            <v>1</v>
          </cell>
          <cell r="G1534" t="str">
            <v>PPO Union</v>
          </cell>
          <cell r="H1534" t="str">
            <v>U</v>
          </cell>
          <cell r="I1534">
            <v>2</v>
          </cell>
          <cell r="J1534">
            <v>37622</v>
          </cell>
          <cell r="K1534">
            <v>111</v>
          </cell>
          <cell r="L1534" t="str">
            <v>Ee/Sp</v>
          </cell>
          <cell r="M1534">
            <v>22414</v>
          </cell>
        </row>
        <row r="1535">
          <cell r="A1535">
            <v>0</v>
          </cell>
          <cell r="B1535" t="str">
            <v>AW PPO Active</v>
          </cell>
          <cell r="C1535" t="str">
            <v>000000683</v>
          </cell>
          <cell r="D1535" t="str">
            <v>QUINN TIMOTHY S</v>
          </cell>
          <cell r="E1535" t="str">
            <v>492803186</v>
          </cell>
          <cell r="F1535">
            <v>3</v>
          </cell>
          <cell r="G1535" t="str">
            <v>Legacy-St. Louis Co. Water - Union</v>
          </cell>
          <cell r="H1535" t="str">
            <v>U</v>
          </cell>
          <cell r="I1535">
            <v>5</v>
          </cell>
          <cell r="J1535">
            <v>37742</v>
          </cell>
          <cell r="K1535">
            <v>127</v>
          </cell>
          <cell r="L1535" t="str">
            <v>Family</v>
          </cell>
          <cell r="M1535">
            <v>22423</v>
          </cell>
        </row>
        <row r="1536">
          <cell r="A1536">
            <v>0</v>
          </cell>
          <cell r="B1536" t="str">
            <v>AW PPO Active</v>
          </cell>
          <cell r="C1536" t="str">
            <v>000000683</v>
          </cell>
          <cell r="D1536" t="str">
            <v>RADFORD PATRICK J</v>
          </cell>
          <cell r="E1536" t="str">
            <v>497783003</v>
          </cell>
          <cell r="F1536">
            <v>2</v>
          </cell>
          <cell r="G1536" t="str">
            <v>PPO Non-Union</v>
          </cell>
          <cell r="H1536" t="str">
            <v>N</v>
          </cell>
          <cell r="I1536">
            <v>5</v>
          </cell>
          <cell r="J1536">
            <v>38070</v>
          </cell>
          <cell r="K1536">
            <v>127</v>
          </cell>
          <cell r="L1536" t="str">
            <v>Family</v>
          </cell>
          <cell r="M1536">
            <v>28228</v>
          </cell>
        </row>
        <row r="1537">
          <cell r="A1537">
            <v>0</v>
          </cell>
          <cell r="B1537" t="str">
            <v>AW PPO Active</v>
          </cell>
          <cell r="C1537" t="str">
            <v>000000683</v>
          </cell>
          <cell r="D1537" t="str">
            <v>RAPLEY THOMAS P</v>
          </cell>
          <cell r="E1537" t="str">
            <v>500548787</v>
          </cell>
          <cell r="F1537">
            <v>3</v>
          </cell>
          <cell r="G1537" t="str">
            <v>Legacy-St. Louis Co. Water - Union</v>
          </cell>
          <cell r="H1537" t="str">
            <v>U</v>
          </cell>
          <cell r="I1537">
            <v>2</v>
          </cell>
          <cell r="J1537">
            <v>37742</v>
          </cell>
          <cell r="K1537">
            <v>111</v>
          </cell>
          <cell r="L1537" t="str">
            <v>Ee/Sp</v>
          </cell>
          <cell r="M1537">
            <v>18510</v>
          </cell>
        </row>
        <row r="1538">
          <cell r="A1538">
            <v>0</v>
          </cell>
          <cell r="B1538" t="str">
            <v>AW PPO Active</v>
          </cell>
          <cell r="C1538" t="str">
            <v>000000683</v>
          </cell>
          <cell r="D1538" t="str">
            <v>RATERMANN ALAN F</v>
          </cell>
          <cell r="E1538" t="str">
            <v>499606969</v>
          </cell>
          <cell r="F1538">
            <v>3</v>
          </cell>
          <cell r="G1538" t="str">
            <v>Legacy-St. Louis Co. Water - Union</v>
          </cell>
          <cell r="H1538" t="str">
            <v>U</v>
          </cell>
          <cell r="I1538">
            <v>5</v>
          </cell>
          <cell r="J1538">
            <v>37742</v>
          </cell>
          <cell r="K1538">
            <v>127</v>
          </cell>
          <cell r="L1538" t="str">
            <v>Family</v>
          </cell>
          <cell r="M1538">
            <v>19193</v>
          </cell>
        </row>
        <row r="1539">
          <cell r="A1539">
            <v>0</v>
          </cell>
          <cell r="B1539" t="str">
            <v>AW PPO Active</v>
          </cell>
          <cell r="C1539" t="str">
            <v>000000683</v>
          </cell>
          <cell r="D1539" t="str">
            <v>RAY BERNARD J</v>
          </cell>
          <cell r="E1539" t="str">
            <v>500483394</v>
          </cell>
          <cell r="F1539">
            <v>3</v>
          </cell>
          <cell r="G1539" t="str">
            <v>Legacy-St. Louis Co. Water - Union</v>
          </cell>
          <cell r="H1539" t="str">
            <v>U</v>
          </cell>
          <cell r="I1539">
            <v>2</v>
          </cell>
          <cell r="J1539">
            <v>37742</v>
          </cell>
          <cell r="K1539">
            <v>111</v>
          </cell>
          <cell r="L1539" t="str">
            <v>Ee/Sp</v>
          </cell>
          <cell r="M1539">
            <v>17084</v>
          </cell>
        </row>
        <row r="1540">
          <cell r="A1540">
            <v>0</v>
          </cell>
          <cell r="B1540" t="str">
            <v>AW PPO Active</v>
          </cell>
          <cell r="C1540" t="str">
            <v>000000683</v>
          </cell>
          <cell r="D1540" t="str">
            <v>RAYMOND JAMES R</v>
          </cell>
          <cell r="E1540" t="str">
            <v>488505910</v>
          </cell>
          <cell r="F1540">
            <v>3</v>
          </cell>
          <cell r="G1540" t="str">
            <v>Legacy-St. Louis Co. Water - Union</v>
          </cell>
          <cell r="H1540" t="str">
            <v>U</v>
          </cell>
          <cell r="I1540">
            <v>2</v>
          </cell>
          <cell r="J1540">
            <v>37883</v>
          </cell>
          <cell r="K1540">
            <v>111</v>
          </cell>
          <cell r="L1540" t="str">
            <v>Ee/Sp</v>
          </cell>
          <cell r="M1540">
            <v>16747</v>
          </cell>
        </row>
        <row r="1541">
          <cell r="A1541">
            <v>0</v>
          </cell>
          <cell r="B1541" t="str">
            <v>AW PPO Active</v>
          </cell>
          <cell r="C1541" t="str">
            <v>000000683</v>
          </cell>
          <cell r="D1541" t="str">
            <v>REEVES RONALD R</v>
          </cell>
          <cell r="E1541" t="str">
            <v>494507184</v>
          </cell>
          <cell r="F1541">
            <v>3</v>
          </cell>
          <cell r="G1541" t="str">
            <v>Legacy-St. Louis Co. Water - Union</v>
          </cell>
          <cell r="H1541" t="str">
            <v>U</v>
          </cell>
          <cell r="I1541">
            <v>1</v>
          </cell>
          <cell r="J1541">
            <v>37742</v>
          </cell>
          <cell r="K1541">
            <v>101</v>
          </cell>
          <cell r="L1541" t="str">
            <v>Single</v>
          </cell>
          <cell r="M1541">
            <v>17282</v>
          </cell>
        </row>
        <row r="1542">
          <cell r="A1542">
            <v>0</v>
          </cell>
          <cell r="B1542" t="str">
            <v>AW PPO Active</v>
          </cell>
          <cell r="C1542" t="str">
            <v>000000683</v>
          </cell>
          <cell r="D1542" t="str">
            <v>REIFSCHNEIDER BILLY GENE</v>
          </cell>
          <cell r="E1542" t="str">
            <v>496924018</v>
          </cell>
          <cell r="F1542">
            <v>3</v>
          </cell>
          <cell r="G1542" t="str">
            <v>Legacy-St. Louis Co. Water - Union</v>
          </cell>
          <cell r="H1542" t="str">
            <v>U</v>
          </cell>
          <cell r="I1542">
            <v>5</v>
          </cell>
          <cell r="J1542">
            <v>38046</v>
          </cell>
          <cell r="K1542">
            <v>127</v>
          </cell>
          <cell r="L1542" t="str">
            <v>Family</v>
          </cell>
          <cell r="M1542">
            <v>27400</v>
          </cell>
        </row>
        <row r="1543">
          <cell r="A1543">
            <v>0</v>
          </cell>
          <cell r="B1543" t="str">
            <v>AW PPO Active</v>
          </cell>
          <cell r="C1543" t="str">
            <v>000000683</v>
          </cell>
          <cell r="D1543" t="str">
            <v>REY TONY M</v>
          </cell>
          <cell r="E1543" t="str">
            <v>525633623</v>
          </cell>
          <cell r="F1543">
            <v>3</v>
          </cell>
          <cell r="G1543" t="str">
            <v>Legacy-St. Louis Co. Water - Union</v>
          </cell>
          <cell r="H1543" t="str">
            <v>U</v>
          </cell>
          <cell r="I1543">
            <v>1</v>
          </cell>
          <cell r="J1543">
            <v>38003</v>
          </cell>
          <cell r="K1543">
            <v>101</v>
          </cell>
          <cell r="L1543" t="str">
            <v>Single</v>
          </cell>
          <cell r="M1543">
            <v>26640</v>
          </cell>
        </row>
        <row r="1544">
          <cell r="A1544">
            <v>0</v>
          </cell>
          <cell r="B1544" t="str">
            <v>AW PPO Active</v>
          </cell>
          <cell r="C1544" t="str">
            <v>000000683</v>
          </cell>
          <cell r="D1544" t="str">
            <v>RICHARDS CLETIS A</v>
          </cell>
          <cell r="E1544" t="str">
            <v>500489793</v>
          </cell>
          <cell r="F1544">
            <v>1</v>
          </cell>
          <cell r="G1544" t="str">
            <v>PPO Union</v>
          </cell>
          <cell r="H1544" t="str">
            <v>U</v>
          </cell>
          <cell r="I1544">
            <v>2</v>
          </cell>
          <cell r="J1544">
            <v>37622</v>
          </cell>
          <cell r="K1544">
            <v>111</v>
          </cell>
          <cell r="L1544" t="str">
            <v>Ee/Sp</v>
          </cell>
          <cell r="M1544">
            <v>17628</v>
          </cell>
        </row>
        <row r="1545">
          <cell r="A1545">
            <v>0</v>
          </cell>
          <cell r="B1545" t="str">
            <v>AW PPO Active</v>
          </cell>
          <cell r="C1545" t="str">
            <v>000000683</v>
          </cell>
          <cell r="D1545" t="str">
            <v>RIDDER MELODY L</v>
          </cell>
          <cell r="E1545" t="str">
            <v>328609487</v>
          </cell>
          <cell r="F1545">
            <v>3</v>
          </cell>
          <cell r="G1545" t="str">
            <v>Legacy-St. Louis Co. Water - Union</v>
          </cell>
          <cell r="H1545" t="str">
            <v>U</v>
          </cell>
          <cell r="I1545">
            <v>1</v>
          </cell>
          <cell r="J1545">
            <v>38024</v>
          </cell>
          <cell r="K1545">
            <v>102</v>
          </cell>
          <cell r="L1545" t="str">
            <v>Single</v>
          </cell>
          <cell r="M1545">
            <v>26694</v>
          </cell>
        </row>
        <row r="1546">
          <cell r="A1546">
            <v>0</v>
          </cell>
          <cell r="B1546" t="str">
            <v>AW PPO Active</v>
          </cell>
          <cell r="C1546" t="str">
            <v>000000683</v>
          </cell>
          <cell r="D1546" t="str">
            <v>RIDENHOUR STEVE W</v>
          </cell>
          <cell r="E1546" t="str">
            <v>495649118</v>
          </cell>
          <cell r="F1546">
            <v>2</v>
          </cell>
          <cell r="G1546" t="str">
            <v>PPO Non-Union</v>
          </cell>
          <cell r="H1546" t="str">
            <v>N</v>
          </cell>
          <cell r="I1546">
            <v>2</v>
          </cell>
          <cell r="J1546">
            <v>37622</v>
          </cell>
          <cell r="K1546">
            <v>111</v>
          </cell>
          <cell r="L1546" t="str">
            <v>Ee/Sp</v>
          </cell>
          <cell r="M1546">
            <v>20327</v>
          </cell>
        </row>
        <row r="1547">
          <cell r="A1547">
            <v>0</v>
          </cell>
          <cell r="B1547" t="str">
            <v>AW PPO Active</v>
          </cell>
          <cell r="C1547" t="str">
            <v>000000683</v>
          </cell>
          <cell r="D1547" t="str">
            <v>RIDER JOHN D</v>
          </cell>
          <cell r="E1547" t="str">
            <v>481786846</v>
          </cell>
          <cell r="F1547">
            <v>1</v>
          </cell>
          <cell r="G1547" t="str">
            <v>PPO Union</v>
          </cell>
          <cell r="H1547" t="str">
            <v>U</v>
          </cell>
          <cell r="I1547">
            <v>3</v>
          </cell>
          <cell r="J1547">
            <v>37622</v>
          </cell>
          <cell r="K1547">
            <v>119</v>
          </cell>
          <cell r="L1547" t="str">
            <v>Ee/Ch</v>
          </cell>
          <cell r="M1547">
            <v>21339</v>
          </cell>
        </row>
        <row r="1548">
          <cell r="A1548">
            <v>0</v>
          </cell>
          <cell r="B1548" t="str">
            <v>AW PPO Active</v>
          </cell>
          <cell r="C1548" t="str">
            <v>000000683</v>
          </cell>
          <cell r="D1548" t="str">
            <v>RIFFEL MICHAEL R</v>
          </cell>
          <cell r="E1548" t="str">
            <v>490622660</v>
          </cell>
          <cell r="F1548">
            <v>3</v>
          </cell>
          <cell r="G1548" t="str">
            <v>Legacy-St. Louis Co. Water - Union</v>
          </cell>
          <cell r="H1548" t="str">
            <v>U</v>
          </cell>
          <cell r="I1548">
            <v>3</v>
          </cell>
          <cell r="J1548">
            <v>38264</v>
          </cell>
          <cell r="K1548">
            <v>127</v>
          </cell>
          <cell r="L1548" t="str">
            <v>Family</v>
          </cell>
          <cell r="M1548">
            <v>22525</v>
          </cell>
        </row>
        <row r="1549">
          <cell r="A1549">
            <v>0</v>
          </cell>
          <cell r="B1549" t="str">
            <v>AW PPO Active</v>
          </cell>
          <cell r="C1549" t="str">
            <v>000000683</v>
          </cell>
          <cell r="D1549" t="str">
            <v>RINCK DOUGLAS S</v>
          </cell>
          <cell r="E1549" t="str">
            <v>493769527</v>
          </cell>
          <cell r="F1549">
            <v>3</v>
          </cell>
          <cell r="G1549" t="str">
            <v>Legacy-St. Louis Co. Water - Union</v>
          </cell>
          <cell r="H1549" t="str">
            <v>U</v>
          </cell>
          <cell r="I1549">
            <v>4</v>
          </cell>
          <cell r="J1549">
            <v>37742</v>
          </cell>
          <cell r="K1549">
            <v>127</v>
          </cell>
          <cell r="L1549" t="str">
            <v>Family</v>
          </cell>
          <cell r="M1549">
            <v>23243</v>
          </cell>
        </row>
        <row r="1550">
          <cell r="A1550">
            <v>0</v>
          </cell>
          <cell r="B1550" t="str">
            <v>AW PPO Active</v>
          </cell>
          <cell r="C1550" t="str">
            <v>000000683</v>
          </cell>
          <cell r="D1550" t="str">
            <v>ROBINETT BOBBY L</v>
          </cell>
          <cell r="E1550" t="str">
            <v>497725901</v>
          </cell>
          <cell r="F1550">
            <v>3</v>
          </cell>
          <cell r="G1550" t="str">
            <v>Legacy-St. Louis Co. Water - Union</v>
          </cell>
          <cell r="H1550" t="str">
            <v>U</v>
          </cell>
          <cell r="I1550">
            <v>3</v>
          </cell>
          <cell r="J1550">
            <v>37788</v>
          </cell>
          <cell r="K1550">
            <v>127</v>
          </cell>
          <cell r="L1550" t="str">
            <v>Family</v>
          </cell>
          <cell r="M1550">
            <v>24193</v>
          </cell>
        </row>
        <row r="1551">
          <cell r="A1551">
            <v>0</v>
          </cell>
          <cell r="B1551" t="str">
            <v>AW PPO Active</v>
          </cell>
          <cell r="C1551" t="str">
            <v>000000683</v>
          </cell>
          <cell r="D1551" t="str">
            <v>RODRIGUEZ LUIS A</v>
          </cell>
          <cell r="E1551" t="str">
            <v>498587380</v>
          </cell>
          <cell r="F1551">
            <v>1</v>
          </cell>
          <cell r="G1551" t="str">
            <v>PPO Union</v>
          </cell>
          <cell r="H1551" t="str">
            <v>U</v>
          </cell>
          <cell r="I1551">
            <v>5</v>
          </cell>
          <cell r="J1551">
            <v>37622</v>
          </cell>
          <cell r="K1551">
            <v>127</v>
          </cell>
          <cell r="L1551" t="str">
            <v>Family</v>
          </cell>
          <cell r="M1551">
            <v>24759</v>
          </cell>
        </row>
        <row r="1552">
          <cell r="A1552">
            <v>0</v>
          </cell>
          <cell r="B1552" t="str">
            <v>AW PPO Active</v>
          </cell>
          <cell r="C1552" t="str">
            <v>000000683</v>
          </cell>
          <cell r="D1552" t="str">
            <v>ROGERS ALBERT B</v>
          </cell>
          <cell r="E1552" t="str">
            <v>406682834</v>
          </cell>
          <cell r="F1552">
            <v>3</v>
          </cell>
          <cell r="G1552" t="str">
            <v>Legacy-St. Louis Co. Water - Union</v>
          </cell>
          <cell r="H1552" t="str">
            <v>U</v>
          </cell>
          <cell r="I1552">
            <v>3</v>
          </cell>
          <cell r="J1552">
            <v>37742</v>
          </cell>
          <cell r="K1552">
            <v>127</v>
          </cell>
          <cell r="L1552" t="str">
            <v>Family</v>
          </cell>
          <cell r="M1552">
            <v>17906</v>
          </cell>
        </row>
        <row r="1553">
          <cell r="A1553">
            <v>0</v>
          </cell>
          <cell r="B1553" t="str">
            <v>AW PPO Active</v>
          </cell>
          <cell r="C1553" t="str">
            <v>000000683</v>
          </cell>
          <cell r="D1553" t="str">
            <v>ROJAS JEFFREY R</v>
          </cell>
          <cell r="E1553" t="str">
            <v>341524824</v>
          </cell>
          <cell r="F1553">
            <v>3</v>
          </cell>
          <cell r="G1553" t="str">
            <v>Legacy-St. Louis Co. Water - Union</v>
          </cell>
          <cell r="H1553" t="str">
            <v>U</v>
          </cell>
          <cell r="I1553">
            <v>4</v>
          </cell>
          <cell r="J1553">
            <v>37742</v>
          </cell>
          <cell r="K1553">
            <v>127</v>
          </cell>
          <cell r="L1553" t="str">
            <v>Family</v>
          </cell>
          <cell r="M1553">
            <v>24073</v>
          </cell>
        </row>
        <row r="1554">
          <cell r="A1554">
            <v>0</v>
          </cell>
          <cell r="B1554" t="str">
            <v>AW PPO Active</v>
          </cell>
          <cell r="C1554" t="str">
            <v>000000683</v>
          </cell>
          <cell r="D1554" t="str">
            <v>RUDY JOHN A</v>
          </cell>
          <cell r="E1554" t="str">
            <v>491502759</v>
          </cell>
          <cell r="F1554">
            <v>3</v>
          </cell>
          <cell r="G1554" t="str">
            <v>Legacy-St. Louis Co. Water - Union</v>
          </cell>
          <cell r="H1554" t="str">
            <v>U</v>
          </cell>
          <cell r="I1554">
            <v>1</v>
          </cell>
          <cell r="J1554">
            <v>37742</v>
          </cell>
          <cell r="K1554">
            <v>101</v>
          </cell>
          <cell r="L1554" t="str">
            <v>Single</v>
          </cell>
          <cell r="M1554">
            <v>17438</v>
          </cell>
        </row>
        <row r="1555">
          <cell r="A1555">
            <v>0</v>
          </cell>
          <cell r="B1555" t="str">
            <v>AW PPO Active</v>
          </cell>
          <cell r="C1555" t="str">
            <v>000000683</v>
          </cell>
          <cell r="D1555" t="str">
            <v>RUZICKA JERRY W</v>
          </cell>
          <cell r="E1555" t="str">
            <v>493801498</v>
          </cell>
          <cell r="F1555">
            <v>3</v>
          </cell>
          <cell r="G1555" t="str">
            <v>Legacy-St. Louis Co. Water - Union</v>
          </cell>
          <cell r="H1555" t="str">
            <v>U</v>
          </cell>
          <cell r="I1555">
            <v>3</v>
          </cell>
          <cell r="J1555">
            <v>38092</v>
          </cell>
          <cell r="K1555">
            <v>119</v>
          </cell>
          <cell r="L1555" t="str">
            <v>Ee/Ch</v>
          </cell>
          <cell r="M1555">
            <v>22844</v>
          </cell>
        </row>
        <row r="1556">
          <cell r="A1556">
            <v>0</v>
          </cell>
          <cell r="B1556" t="str">
            <v>AW PPO Active</v>
          </cell>
          <cell r="C1556" t="str">
            <v>000000683</v>
          </cell>
          <cell r="D1556" t="str">
            <v>SALADIN GLENNON R</v>
          </cell>
          <cell r="E1556" t="str">
            <v>486646955</v>
          </cell>
          <cell r="F1556">
            <v>3</v>
          </cell>
          <cell r="G1556" t="str">
            <v>Legacy-St. Louis Co. Water - Union</v>
          </cell>
          <cell r="H1556" t="str">
            <v>U</v>
          </cell>
          <cell r="I1556">
            <v>3</v>
          </cell>
          <cell r="J1556">
            <v>38198</v>
          </cell>
          <cell r="K1556">
            <v>119</v>
          </cell>
          <cell r="L1556" t="str">
            <v>Ee/Ch</v>
          </cell>
          <cell r="M1556">
            <v>21109</v>
          </cell>
        </row>
        <row r="1557">
          <cell r="A1557">
            <v>0</v>
          </cell>
          <cell r="B1557" t="str">
            <v>AW PPO Active</v>
          </cell>
          <cell r="C1557" t="str">
            <v>000000683</v>
          </cell>
          <cell r="D1557" t="str">
            <v>SAMPSON MARGARET W</v>
          </cell>
          <cell r="E1557" t="str">
            <v>486480209</v>
          </cell>
          <cell r="F1557">
            <v>3</v>
          </cell>
          <cell r="G1557" t="str">
            <v>Legacy-St. Louis Co. Water - Union</v>
          </cell>
          <cell r="H1557" t="str">
            <v>U</v>
          </cell>
          <cell r="I1557">
            <v>1</v>
          </cell>
          <cell r="J1557">
            <v>37742</v>
          </cell>
          <cell r="K1557">
            <v>102</v>
          </cell>
          <cell r="L1557" t="str">
            <v>Single</v>
          </cell>
          <cell r="M1557">
            <v>16286</v>
          </cell>
        </row>
        <row r="1558">
          <cell r="A1558">
            <v>0</v>
          </cell>
          <cell r="B1558" t="str">
            <v>AW PPO Active</v>
          </cell>
          <cell r="C1558" t="str">
            <v>000000683</v>
          </cell>
          <cell r="D1558" t="str">
            <v>SAVERINO JEFFERY S</v>
          </cell>
          <cell r="E1558" t="str">
            <v>496827351</v>
          </cell>
          <cell r="F1558">
            <v>1</v>
          </cell>
          <cell r="G1558" t="str">
            <v>PPO Union</v>
          </cell>
          <cell r="H1558" t="str">
            <v>U</v>
          </cell>
          <cell r="I1558">
            <v>1</v>
          </cell>
          <cell r="J1558">
            <v>38169</v>
          </cell>
          <cell r="K1558">
            <v>101</v>
          </cell>
          <cell r="L1558" t="str">
            <v>Single</v>
          </cell>
          <cell r="M1558">
            <v>24144</v>
          </cell>
        </row>
        <row r="1559">
          <cell r="A1559">
            <v>0</v>
          </cell>
          <cell r="B1559" t="str">
            <v>AW PPO Active</v>
          </cell>
          <cell r="C1559" t="str">
            <v>000000683</v>
          </cell>
          <cell r="D1559" t="str">
            <v>SCHLUETER DANIEL P</v>
          </cell>
          <cell r="E1559" t="str">
            <v>486568647</v>
          </cell>
          <cell r="F1559">
            <v>3</v>
          </cell>
          <cell r="G1559" t="str">
            <v>Legacy-St. Louis Co. Water - Union</v>
          </cell>
          <cell r="H1559" t="str">
            <v>U</v>
          </cell>
          <cell r="I1559">
            <v>4</v>
          </cell>
          <cell r="J1559">
            <v>37742</v>
          </cell>
          <cell r="K1559">
            <v>127</v>
          </cell>
          <cell r="L1559" t="str">
            <v>Family</v>
          </cell>
          <cell r="M1559">
            <v>22533</v>
          </cell>
        </row>
        <row r="1560">
          <cell r="A1560">
            <v>0</v>
          </cell>
          <cell r="B1560" t="str">
            <v>AW PPO Active</v>
          </cell>
          <cell r="C1560" t="str">
            <v>000000683</v>
          </cell>
          <cell r="D1560" t="str">
            <v>SCHMIEDEKE SHEILA A</v>
          </cell>
          <cell r="E1560" t="str">
            <v>499784433</v>
          </cell>
          <cell r="F1560">
            <v>2</v>
          </cell>
          <cell r="G1560" t="str">
            <v>PPO Non-Union</v>
          </cell>
          <cell r="H1560" t="str">
            <v>N</v>
          </cell>
          <cell r="I1560">
            <v>3</v>
          </cell>
          <cell r="J1560">
            <v>37715</v>
          </cell>
          <cell r="K1560">
            <v>119</v>
          </cell>
          <cell r="L1560" t="str">
            <v>Ee/Ch</v>
          </cell>
          <cell r="M1560">
            <v>22898</v>
          </cell>
        </row>
        <row r="1561">
          <cell r="A1561">
            <v>0</v>
          </cell>
          <cell r="B1561" t="str">
            <v>AW PPO Active</v>
          </cell>
          <cell r="C1561" t="str">
            <v>000000683</v>
          </cell>
          <cell r="D1561" t="str">
            <v>SCHNEIDER ARMIN D</v>
          </cell>
          <cell r="E1561" t="str">
            <v>491466067</v>
          </cell>
          <cell r="F1561">
            <v>3</v>
          </cell>
          <cell r="G1561" t="str">
            <v>Legacy-St. Louis Co. Water - Union</v>
          </cell>
          <cell r="H1561" t="str">
            <v>U</v>
          </cell>
          <cell r="I1561">
            <v>2</v>
          </cell>
          <cell r="J1561">
            <v>37742</v>
          </cell>
          <cell r="K1561">
            <v>111</v>
          </cell>
          <cell r="L1561" t="str">
            <v>Ee/Sp</v>
          </cell>
          <cell r="M1561">
            <v>16055</v>
          </cell>
        </row>
        <row r="1562">
          <cell r="A1562">
            <v>0</v>
          </cell>
          <cell r="B1562" t="str">
            <v>AW PPO Active</v>
          </cell>
          <cell r="C1562" t="str">
            <v>000000683</v>
          </cell>
          <cell r="D1562" t="str">
            <v>SCHNEIDER RONALD K</v>
          </cell>
          <cell r="E1562" t="str">
            <v>493727603</v>
          </cell>
          <cell r="F1562">
            <v>2</v>
          </cell>
          <cell r="G1562" t="str">
            <v>PPO Non-Union</v>
          </cell>
          <cell r="H1562" t="str">
            <v>N</v>
          </cell>
          <cell r="I1562">
            <v>5</v>
          </cell>
          <cell r="J1562">
            <v>37622</v>
          </cell>
          <cell r="K1562">
            <v>127</v>
          </cell>
          <cell r="L1562" t="str">
            <v>Family</v>
          </cell>
          <cell r="M1562">
            <v>22322</v>
          </cell>
        </row>
        <row r="1563">
          <cell r="A1563">
            <v>0</v>
          </cell>
          <cell r="B1563" t="str">
            <v>AW PPO Active</v>
          </cell>
          <cell r="C1563" t="str">
            <v>000000683</v>
          </cell>
          <cell r="D1563" t="str">
            <v>SCHNIEDERS JAMES K</v>
          </cell>
          <cell r="E1563" t="str">
            <v>488602544</v>
          </cell>
          <cell r="F1563">
            <v>2</v>
          </cell>
          <cell r="G1563" t="str">
            <v>PPO Non-Union</v>
          </cell>
          <cell r="H1563" t="str">
            <v>N</v>
          </cell>
          <cell r="I1563">
            <v>2</v>
          </cell>
          <cell r="J1563">
            <v>37622</v>
          </cell>
          <cell r="K1563">
            <v>111</v>
          </cell>
          <cell r="L1563" t="str">
            <v>Ee/Sp</v>
          </cell>
          <cell r="M1563">
            <v>19264</v>
          </cell>
        </row>
        <row r="1564">
          <cell r="A1564">
            <v>0</v>
          </cell>
          <cell r="B1564" t="str">
            <v>AW PPO Active</v>
          </cell>
          <cell r="C1564" t="str">
            <v>000000683</v>
          </cell>
          <cell r="D1564" t="str">
            <v>SCHRAMM RICHARD M</v>
          </cell>
          <cell r="E1564" t="str">
            <v>109569570</v>
          </cell>
          <cell r="F1564">
            <v>1</v>
          </cell>
          <cell r="G1564" t="str">
            <v>PPO Union</v>
          </cell>
          <cell r="H1564" t="str">
            <v>U</v>
          </cell>
          <cell r="I1564">
            <v>2</v>
          </cell>
          <cell r="J1564">
            <v>38169</v>
          </cell>
          <cell r="K1564">
            <v>111</v>
          </cell>
          <cell r="L1564" t="str">
            <v>Ee/Sp</v>
          </cell>
          <cell r="M1564">
            <v>23019</v>
          </cell>
        </row>
        <row r="1565">
          <cell r="A1565">
            <v>0</v>
          </cell>
          <cell r="B1565" t="str">
            <v>AW PPO Active</v>
          </cell>
          <cell r="C1565" t="str">
            <v>000000683</v>
          </cell>
          <cell r="D1565" t="str">
            <v>SCHULTE MIKE G</v>
          </cell>
          <cell r="E1565" t="str">
            <v>330561258</v>
          </cell>
          <cell r="F1565">
            <v>3</v>
          </cell>
          <cell r="G1565" t="str">
            <v>Legacy-St. Louis Co. Water - Union</v>
          </cell>
          <cell r="H1565" t="str">
            <v>U</v>
          </cell>
          <cell r="I1565">
            <v>2</v>
          </cell>
          <cell r="J1565">
            <v>37742</v>
          </cell>
          <cell r="K1565">
            <v>119</v>
          </cell>
          <cell r="L1565" t="str">
            <v>Ee/Ch</v>
          </cell>
          <cell r="M1565">
            <v>22693</v>
          </cell>
        </row>
        <row r="1566">
          <cell r="A1566">
            <v>0</v>
          </cell>
          <cell r="B1566" t="str">
            <v>AW PPO Active</v>
          </cell>
          <cell r="C1566" t="str">
            <v>000000683</v>
          </cell>
          <cell r="D1566" t="str">
            <v>SCHULTZ DOUGLAS C</v>
          </cell>
          <cell r="E1566" t="str">
            <v>495448370</v>
          </cell>
          <cell r="F1566">
            <v>3</v>
          </cell>
          <cell r="G1566" t="str">
            <v>Legacy-St. Louis Co. Water - Union</v>
          </cell>
          <cell r="H1566" t="str">
            <v>U</v>
          </cell>
          <cell r="I1566">
            <v>2</v>
          </cell>
          <cell r="J1566">
            <v>37742</v>
          </cell>
          <cell r="K1566">
            <v>111</v>
          </cell>
          <cell r="L1566" t="str">
            <v>Ee/Sp</v>
          </cell>
          <cell r="M1566">
            <v>14826</v>
          </cell>
        </row>
        <row r="1567">
          <cell r="A1567">
            <v>0</v>
          </cell>
          <cell r="B1567" t="str">
            <v>AW PPO Active</v>
          </cell>
          <cell r="C1567" t="str">
            <v>000000683</v>
          </cell>
          <cell r="D1567" t="str">
            <v>SEABAUGH DANNY L</v>
          </cell>
          <cell r="E1567" t="str">
            <v>500707287</v>
          </cell>
          <cell r="F1567">
            <v>3</v>
          </cell>
          <cell r="G1567" t="str">
            <v>Legacy-St. Louis Co. Water - Union</v>
          </cell>
          <cell r="H1567" t="str">
            <v>U</v>
          </cell>
          <cell r="I1567">
            <v>2</v>
          </cell>
          <cell r="J1567">
            <v>37742</v>
          </cell>
          <cell r="K1567">
            <v>111</v>
          </cell>
          <cell r="L1567" t="str">
            <v>Ee/Sp</v>
          </cell>
          <cell r="M1567">
            <v>25921</v>
          </cell>
        </row>
        <row r="1568">
          <cell r="A1568">
            <v>0</v>
          </cell>
          <cell r="B1568" t="str">
            <v>AW PPO Active</v>
          </cell>
          <cell r="C1568" t="str">
            <v>000000683</v>
          </cell>
          <cell r="D1568" t="str">
            <v>SEGER ANITA M</v>
          </cell>
          <cell r="E1568" t="str">
            <v>322585251</v>
          </cell>
          <cell r="F1568">
            <v>3</v>
          </cell>
          <cell r="G1568" t="str">
            <v>Legacy-St. Louis Co. Water - Union</v>
          </cell>
          <cell r="H1568" t="str">
            <v>U</v>
          </cell>
          <cell r="I1568">
            <v>2</v>
          </cell>
          <cell r="J1568">
            <v>37742</v>
          </cell>
          <cell r="K1568">
            <v>111</v>
          </cell>
          <cell r="L1568" t="str">
            <v>Ee/Sp</v>
          </cell>
          <cell r="M1568">
            <v>21190</v>
          </cell>
        </row>
        <row r="1569">
          <cell r="A1569">
            <v>0</v>
          </cell>
          <cell r="B1569" t="str">
            <v>AW PPO Active</v>
          </cell>
          <cell r="C1569" t="str">
            <v>000000683</v>
          </cell>
          <cell r="D1569" t="str">
            <v>SEITHEL PHILLIP D</v>
          </cell>
          <cell r="E1569" t="str">
            <v>486880361</v>
          </cell>
          <cell r="F1569">
            <v>3</v>
          </cell>
          <cell r="G1569" t="str">
            <v>Legacy-St. Louis Co. Water - Union</v>
          </cell>
          <cell r="H1569" t="str">
            <v>U</v>
          </cell>
          <cell r="I1569">
            <v>2</v>
          </cell>
          <cell r="J1569">
            <v>37742</v>
          </cell>
          <cell r="K1569">
            <v>119</v>
          </cell>
          <cell r="L1569" t="str">
            <v>Ee/Ch</v>
          </cell>
          <cell r="M1569">
            <v>25641</v>
          </cell>
        </row>
        <row r="1570">
          <cell r="A1570">
            <v>0</v>
          </cell>
          <cell r="B1570" t="str">
            <v>AW PPO Active</v>
          </cell>
          <cell r="C1570" t="str">
            <v>000000683</v>
          </cell>
          <cell r="D1570" t="str">
            <v>SHAWCROSS ROBERT M</v>
          </cell>
          <cell r="E1570" t="str">
            <v>493421594</v>
          </cell>
          <cell r="F1570">
            <v>2</v>
          </cell>
          <cell r="G1570" t="str">
            <v>PPO Non-Union</v>
          </cell>
          <cell r="H1570" t="str">
            <v>N</v>
          </cell>
          <cell r="I1570">
            <v>1</v>
          </cell>
          <cell r="J1570">
            <v>38306</v>
          </cell>
          <cell r="K1570">
            <v>101</v>
          </cell>
          <cell r="L1570" t="str">
            <v>Single</v>
          </cell>
          <cell r="M1570">
            <v>15624</v>
          </cell>
        </row>
        <row r="1571">
          <cell r="A1571">
            <v>0</v>
          </cell>
          <cell r="B1571" t="str">
            <v>AW PPO Active</v>
          </cell>
          <cell r="C1571" t="str">
            <v>000000683</v>
          </cell>
          <cell r="D1571" t="str">
            <v>SIEVERS RUSSELL P</v>
          </cell>
          <cell r="E1571" t="str">
            <v>491728318</v>
          </cell>
          <cell r="F1571">
            <v>3</v>
          </cell>
          <cell r="G1571" t="str">
            <v>Legacy-St. Louis Co. Water - Union</v>
          </cell>
          <cell r="H1571" t="str">
            <v>U</v>
          </cell>
          <cell r="I1571">
            <v>1</v>
          </cell>
          <cell r="J1571">
            <v>37742</v>
          </cell>
          <cell r="K1571">
            <v>101</v>
          </cell>
          <cell r="L1571" t="str">
            <v>Single</v>
          </cell>
          <cell r="M1571">
            <v>21225</v>
          </cell>
        </row>
        <row r="1572">
          <cell r="A1572">
            <v>0</v>
          </cell>
          <cell r="B1572" t="str">
            <v>AW PPO Active</v>
          </cell>
          <cell r="C1572" t="str">
            <v>000000683</v>
          </cell>
          <cell r="D1572" t="str">
            <v>SIGMAN DOUGLAS E</v>
          </cell>
          <cell r="E1572" t="str">
            <v>496521198</v>
          </cell>
          <cell r="F1572">
            <v>1</v>
          </cell>
          <cell r="G1572" t="str">
            <v>PPO Union</v>
          </cell>
          <cell r="H1572" t="str">
            <v>U</v>
          </cell>
          <cell r="I1572">
            <v>2</v>
          </cell>
          <cell r="J1572">
            <v>37622</v>
          </cell>
          <cell r="K1572">
            <v>111</v>
          </cell>
          <cell r="L1572" t="str">
            <v>Ee/Sp</v>
          </cell>
          <cell r="M1572">
            <v>23343</v>
          </cell>
        </row>
        <row r="1573">
          <cell r="A1573">
            <v>0</v>
          </cell>
          <cell r="B1573" t="str">
            <v>AW PPO Active</v>
          </cell>
          <cell r="C1573" t="str">
            <v>000000683</v>
          </cell>
          <cell r="D1573" t="str">
            <v>SIMON ROLAND H</v>
          </cell>
          <cell r="E1573" t="str">
            <v>492703250</v>
          </cell>
          <cell r="F1573">
            <v>3</v>
          </cell>
          <cell r="G1573" t="str">
            <v>Legacy-St. Louis Co. Water - Union</v>
          </cell>
          <cell r="H1573" t="str">
            <v>U</v>
          </cell>
          <cell r="I1573">
            <v>5</v>
          </cell>
          <cell r="J1573">
            <v>37742</v>
          </cell>
          <cell r="K1573">
            <v>127</v>
          </cell>
          <cell r="L1573" t="str">
            <v>Family</v>
          </cell>
          <cell r="M1573">
            <v>20942</v>
          </cell>
        </row>
        <row r="1574">
          <cell r="A1574">
            <v>0</v>
          </cell>
          <cell r="B1574" t="str">
            <v>AW PPO Active</v>
          </cell>
          <cell r="C1574" t="str">
            <v>000000683</v>
          </cell>
          <cell r="D1574" t="str">
            <v>SINCLAIR JOHN F</v>
          </cell>
          <cell r="E1574" t="str">
            <v>494525340</v>
          </cell>
          <cell r="F1574">
            <v>1</v>
          </cell>
          <cell r="G1574" t="str">
            <v>PPO Union</v>
          </cell>
          <cell r="H1574" t="str">
            <v>U</v>
          </cell>
          <cell r="I1574">
            <v>1</v>
          </cell>
          <cell r="J1574">
            <v>37622</v>
          </cell>
          <cell r="K1574">
            <v>101</v>
          </cell>
          <cell r="L1574" t="str">
            <v>Single</v>
          </cell>
          <cell r="M1574">
            <v>22263</v>
          </cell>
        </row>
        <row r="1575">
          <cell r="A1575">
            <v>0</v>
          </cell>
          <cell r="B1575" t="str">
            <v>AW PPO Active</v>
          </cell>
          <cell r="C1575" t="str">
            <v>000000683</v>
          </cell>
          <cell r="D1575" t="str">
            <v>SLADEK BRUCE E</v>
          </cell>
          <cell r="E1575" t="str">
            <v>486805983</v>
          </cell>
          <cell r="F1575">
            <v>2</v>
          </cell>
          <cell r="G1575" t="str">
            <v>PPO Non-Union</v>
          </cell>
          <cell r="H1575" t="str">
            <v>N</v>
          </cell>
          <cell r="I1575">
            <v>6</v>
          </cell>
          <cell r="J1575">
            <v>38108</v>
          </cell>
          <cell r="K1575">
            <v>127</v>
          </cell>
          <cell r="L1575" t="str">
            <v>Family</v>
          </cell>
          <cell r="M1575">
            <v>22892</v>
          </cell>
        </row>
        <row r="1576">
          <cell r="A1576">
            <v>0</v>
          </cell>
          <cell r="B1576" t="str">
            <v>AW PPO Active</v>
          </cell>
          <cell r="C1576" t="str">
            <v>000000683</v>
          </cell>
          <cell r="D1576" t="str">
            <v>SLEME ROBERT J</v>
          </cell>
          <cell r="E1576" t="str">
            <v>497701550</v>
          </cell>
          <cell r="F1576">
            <v>3</v>
          </cell>
          <cell r="G1576" t="str">
            <v>Legacy-St. Louis Co. Water - Union</v>
          </cell>
          <cell r="H1576" t="str">
            <v>U</v>
          </cell>
          <cell r="I1576">
            <v>5</v>
          </cell>
          <cell r="J1576">
            <v>37742</v>
          </cell>
          <cell r="K1576">
            <v>119</v>
          </cell>
          <cell r="L1576" t="str">
            <v>Ee/Ch</v>
          </cell>
          <cell r="M1576">
            <v>22480</v>
          </cell>
        </row>
        <row r="1577">
          <cell r="A1577">
            <v>0</v>
          </cell>
          <cell r="B1577" t="str">
            <v>AW PPO Active</v>
          </cell>
          <cell r="C1577" t="str">
            <v>000000683</v>
          </cell>
          <cell r="D1577" t="str">
            <v>SMALL BART J</v>
          </cell>
          <cell r="E1577" t="str">
            <v>493868825</v>
          </cell>
          <cell r="F1577">
            <v>3</v>
          </cell>
          <cell r="G1577" t="str">
            <v>Legacy-St. Louis Co. Water - Union</v>
          </cell>
          <cell r="H1577" t="str">
            <v>U</v>
          </cell>
          <cell r="I1577">
            <v>1</v>
          </cell>
          <cell r="J1577">
            <v>37742</v>
          </cell>
          <cell r="K1577">
            <v>101</v>
          </cell>
          <cell r="L1577" t="str">
            <v>Single</v>
          </cell>
          <cell r="M1577">
            <v>28175</v>
          </cell>
        </row>
        <row r="1578">
          <cell r="A1578">
            <v>0</v>
          </cell>
          <cell r="B1578" t="str">
            <v>AW PPO Active</v>
          </cell>
          <cell r="C1578" t="str">
            <v>000000683</v>
          </cell>
          <cell r="D1578" t="str">
            <v>SMITH BRANDON J</v>
          </cell>
          <cell r="E1578" t="str">
            <v>490989588</v>
          </cell>
          <cell r="F1578">
            <v>3</v>
          </cell>
          <cell r="G1578" t="str">
            <v>Legacy-St. Louis Co. Water - Union</v>
          </cell>
          <cell r="H1578" t="str">
            <v>U</v>
          </cell>
          <cell r="I1578">
            <v>1</v>
          </cell>
          <cell r="J1578">
            <v>38046</v>
          </cell>
          <cell r="K1578">
            <v>101</v>
          </cell>
          <cell r="L1578" t="str">
            <v>Single</v>
          </cell>
          <cell r="M1578">
            <v>28630</v>
          </cell>
        </row>
        <row r="1579">
          <cell r="A1579">
            <v>0</v>
          </cell>
          <cell r="B1579" t="str">
            <v>AW PPO Active</v>
          </cell>
          <cell r="C1579" t="str">
            <v>000000683</v>
          </cell>
          <cell r="D1579" t="str">
            <v>SMITH CRAIG J</v>
          </cell>
          <cell r="E1579" t="str">
            <v>490742173</v>
          </cell>
          <cell r="F1579">
            <v>3</v>
          </cell>
          <cell r="G1579" t="str">
            <v>Legacy-St. Louis Co. Water - Union</v>
          </cell>
          <cell r="H1579" t="str">
            <v>U</v>
          </cell>
          <cell r="I1579">
            <v>1</v>
          </cell>
          <cell r="J1579">
            <v>37742</v>
          </cell>
          <cell r="K1579">
            <v>101</v>
          </cell>
          <cell r="L1579" t="str">
            <v>Single</v>
          </cell>
          <cell r="M1579">
            <v>22381</v>
          </cell>
        </row>
        <row r="1580">
          <cell r="A1580">
            <v>0</v>
          </cell>
          <cell r="B1580" t="str">
            <v>AW PPO Active</v>
          </cell>
          <cell r="C1580" t="str">
            <v>000000683</v>
          </cell>
          <cell r="D1580" t="str">
            <v>SMITH KURT M</v>
          </cell>
          <cell r="E1580" t="str">
            <v>499785877</v>
          </cell>
          <cell r="F1580">
            <v>2</v>
          </cell>
          <cell r="G1580" t="str">
            <v>PPO Non-Union</v>
          </cell>
          <cell r="H1580" t="str">
            <v>N</v>
          </cell>
          <cell r="I1580">
            <v>4</v>
          </cell>
          <cell r="J1580">
            <v>37622</v>
          </cell>
          <cell r="K1580">
            <v>127</v>
          </cell>
          <cell r="L1580" t="str">
            <v>Family</v>
          </cell>
          <cell r="M1580">
            <v>22245</v>
          </cell>
        </row>
        <row r="1581">
          <cell r="A1581">
            <v>0</v>
          </cell>
          <cell r="B1581" t="str">
            <v>AW PPO Active</v>
          </cell>
          <cell r="C1581" t="str">
            <v>000000683</v>
          </cell>
          <cell r="D1581" t="str">
            <v>SMITH WILLIAM M</v>
          </cell>
          <cell r="E1581" t="str">
            <v>487585906</v>
          </cell>
          <cell r="F1581">
            <v>3</v>
          </cell>
          <cell r="G1581" t="str">
            <v>Legacy-St. Louis Co. Water - Union</v>
          </cell>
          <cell r="H1581" t="str">
            <v>U</v>
          </cell>
          <cell r="I1581">
            <v>3</v>
          </cell>
          <cell r="J1581">
            <v>37742</v>
          </cell>
          <cell r="K1581">
            <v>127</v>
          </cell>
          <cell r="L1581" t="str">
            <v>Family</v>
          </cell>
          <cell r="M1581">
            <v>18288</v>
          </cell>
        </row>
        <row r="1582">
          <cell r="A1582">
            <v>0</v>
          </cell>
          <cell r="B1582" t="str">
            <v>AW PPO Active</v>
          </cell>
          <cell r="C1582" t="str">
            <v>000000683</v>
          </cell>
          <cell r="D1582" t="str">
            <v>SPELLAZZA MARGARET</v>
          </cell>
          <cell r="E1582" t="str">
            <v>486667913</v>
          </cell>
          <cell r="F1582">
            <v>2</v>
          </cell>
          <cell r="G1582" t="str">
            <v>PPO Non-Union</v>
          </cell>
          <cell r="H1582" t="str">
            <v>N</v>
          </cell>
          <cell r="I1582">
            <v>4</v>
          </cell>
          <cell r="J1582">
            <v>37987</v>
          </cell>
          <cell r="K1582">
            <v>127</v>
          </cell>
          <cell r="L1582" t="str">
            <v>Family</v>
          </cell>
          <cell r="M1582">
            <v>20532</v>
          </cell>
        </row>
        <row r="1583">
          <cell r="A1583">
            <v>0</v>
          </cell>
          <cell r="B1583" t="str">
            <v>AW PPO Active</v>
          </cell>
          <cell r="C1583" t="str">
            <v>000000683</v>
          </cell>
          <cell r="D1583" t="str">
            <v>SPENCE SHARON</v>
          </cell>
          <cell r="E1583" t="str">
            <v>487644282</v>
          </cell>
          <cell r="F1583">
            <v>1</v>
          </cell>
          <cell r="G1583" t="str">
            <v>PPO Union</v>
          </cell>
          <cell r="H1583" t="str">
            <v>U</v>
          </cell>
          <cell r="I1583">
            <v>2</v>
          </cell>
          <cell r="J1583">
            <v>37622</v>
          </cell>
          <cell r="K1583">
            <v>111</v>
          </cell>
          <cell r="L1583" t="str">
            <v>Ee/Sp</v>
          </cell>
          <cell r="M1583">
            <v>19648</v>
          </cell>
        </row>
        <row r="1584">
          <cell r="A1584">
            <v>0</v>
          </cell>
          <cell r="B1584" t="str">
            <v>AW PPO Active</v>
          </cell>
          <cell r="C1584" t="str">
            <v>000000683</v>
          </cell>
          <cell r="D1584" t="str">
            <v>STANTON MONTY D</v>
          </cell>
          <cell r="E1584" t="str">
            <v>492784839</v>
          </cell>
          <cell r="F1584">
            <v>1</v>
          </cell>
          <cell r="G1584" t="str">
            <v>PPO Union</v>
          </cell>
          <cell r="H1584" t="str">
            <v>U</v>
          </cell>
          <cell r="I1584">
            <v>5</v>
          </cell>
          <cell r="J1584">
            <v>37622</v>
          </cell>
          <cell r="K1584">
            <v>127</v>
          </cell>
          <cell r="L1584" t="str">
            <v>Family</v>
          </cell>
          <cell r="M1584">
            <v>23611</v>
          </cell>
        </row>
        <row r="1585">
          <cell r="A1585">
            <v>0</v>
          </cell>
          <cell r="B1585" t="str">
            <v>AW PPO Active</v>
          </cell>
          <cell r="C1585" t="str">
            <v>000000683</v>
          </cell>
          <cell r="D1585" t="str">
            <v>STEWARD PETER D</v>
          </cell>
          <cell r="E1585" t="str">
            <v>496686875</v>
          </cell>
          <cell r="F1585">
            <v>3</v>
          </cell>
          <cell r="G1585" t="str">
            <v>Legacy-St. Louis Co. Water - Union</v>
          </cell>
          <cell r="H1585" t="str">
            <v>U</v>
          </cell>
          <cell r="I1585">
            <v>4</v>
          </cell>
          <cell r="J1585">
            <v>37742</v>
          </cell>
          <cell r="K1585">
            <v>127</v>
          </cell>
          <cell r="L1585" t="str">
            <v>Family</v>
          </cell>
          <cell r="M1585">
            <v>21751</v>
          </cell>
        </row>
        <row r="1586">
          <cell r="A1586">
            <v>0</v>
          </cell>
          <cell r="B1586" t="str">
            <v>AW PPO Active</v>
          </cell>
          <cell r="C1586" t="str">
            <v>000000683</v>
          </cell>
          <cell r="D1586" t="str">
            <v>STEWART DANIEL P</v>
          </cell>
          <cell r="E1586" t="str">
            <v>498808318</v>
          </cell>
          <cell r="F1586">
            <v>2</v>
          </cell>
          <cell r="G1586" t="str">
            <v>PPO Non-Union</v>
          </cell>
          <cell r="H1586" t="str">
            <v>N</v>
          </cell>
          <cell r="I1586">
            <v>5</v>
          </cell>
          <cell r="J1586">
            <v>37622</v>
          </cell>
          <cell r="K1586">
            <v>127</v>
          </cell>
          <cell r="L1586" t="str">
            <v>Family</v>
          </cell>
          <cell r="M1586">
            <v>23042</v>
          </cell>
        </row>
        <row r="1587">
          <cell r="A1587">
            <v>0</v>
          </cell>
          <cell r="B1587" t="str">
            <v>AW PPO Active</v>
          </cell>
          <cell r="C1587" t="str">
            <v>000000683</v>
          </cell>
          <cell r="D1587" t="str">
            <v>STILL DAVID B</v>
          </cell>
          <cell r="E1587" t="str">
            <v>497928186</v>
          </cell>
          <cell r="F1587">
            <v>1</v>
          </cell>
          <cell r="G1587" t="str">
            <v>PPO Union</v>
          </cell>
          <cell r="H1587" t="str">
            <v>U</v>
          </cell>
          <cell r="I1587">
            <v>1</v>
          </cell>
          <cell r="J1587">
            <v>37987</v>
          </cell>
          <cell r="K1587">
            <v>101</v>
          </cell>
          <cell r="L1587" t="str">
            <v>Single</v>
          </cell>
          <cell r="M1587">
            <v>27532</v>
          </cell>
        </row>
        <row r="1588">
          <cell r="A1588">
            <v>0</v>
          </cell>
          <cell r="B1588" t="str">
            <v>AW PPO Active</v>
          </cell>
          <cell r="C1588" t="str">
            <v>000000683</v>
          </cell>
          <cell r="D1588" t="str">
            <v>STOCHL JOSEPH V</v>
          </cell>
          <cell r="E1588" t="str">
            <v>496642519</v>
          </cell>
          <cell r="F1588">
            <v>3</v>
          </cell>
          <cell r="G1588" t="str">
            <v>Legacy-St. Louis Co. Water - Union</v>
          </cell>
          <cell r="H1588" t="str">
            <v>U</v>
          </cell>
          <cell r="I1588">
            <v>5</v>
          </cell>
          <cell r="J1588">
            <v>38046</v>
          </cell>
          <cell r="K1588">
            <v>127</v>
          </cell>
          <cell r="L1588" t="str">
            <v>Family</v>
          </cell>
          <cell r="M1588">
            <v>21314</v>
          </cell>
        </row>
        <row r="1589">
          <cell r="A1589">
            <v>0</v>
          </cell>
          <cell r="B1589" t="str">
            <v>AW PPO Active</v>
          </cell>
          <cell r="C1589" t="str">
            <v>000000683</v>
          </cell>
          <cell r="D1589" t="str">
            <v>STOCKMAN BRADLEY A</v>
          </cell>
          <cell r="E1589" t="str">
            <v>497863690</v>
          </cell>
          <cell r="F1589">
            <v>2</v>
          </cell>
          <cell r="G1589" t="str">
            <v>PPO Non-Union</v>
          </cell>
          <cell r="H1589" t="str">
            <v>N</v>
          </cell>
          <cell r="I1589">
            <v>4</v>
          </cell>
          <cell r="J1589">
            <v>37956</v>
          </cell>
          <cell r="K1589">
            <v>127</v>
          </cell>
          <cell r="L1589" t="str">
            <v>Family</v>
          </cell>
          <cell r="M1589">
            <v>25024</v>
          </cell>
        </row>
        <row r="1590">
          <cell r="A1590">
            <v>0</v>
          </cell>
          <cell r="B1590" t="str">
            <v>AW PPO Active</v>
          </cell>
          <cell r="C1590" t="str">
            <v>000000683</v>
          </cell>
          <cell r="D1590" t="str">
            <v>STOCKMANN NICOLE C</v>
          </cell>
          <cell r="E1590" t="str">
            <v>495868101</v>
          </cell>
          <cell r="F1590">
            <v>2</v>
          </cell>
          <cell r="G1590" t="str">
            <v>PPO Non-Union</v>
          </cell>
          <cell r="H1590" t="str">
            <v>N</v>
          </cell>
          <cell r="I1590">
            <v>2</v>
          </cell>
          <cell r="J1590">
            <v>38349</v>
          </cell>
          <cell r="K1590">
            <v>111</v>
          </cell>
          <cell r="L1590" t="str">
            <v>Ee/Sp</v>
          </cell>
          <cell r="M1590">
            <v>29304</v>
          </cell>
        </row>
        <row r="1591">
          <cell r="A1591">
            <v>0</v>
          </cell>
          <cell r="B1591" t="str">
            <v>AW PPO Active</v>
          </cell>
          <cell r="C1591" t="str">
            <v>000000683</v>
          </cell>
          <cell r="D1591" t="str">
            <v>STONEKING JAMES</v>
          </cell>
          <cell r="E1591" t="str">
            <v>492480974</v>
          </cell>
          <cell r="F1591">
            <v>1</v>
          </cell>
          <cell r="G1591" t="str">
            <v>PPO Union</v>
          </cell>
          <cell r="H1591" t="str">
            <v>U</v>
          </cell>
          <cell r="I1591">
            <v>2</v>
          </cell>
          <cell r="J1591">
            <v>37622</v>
          </cell>
          <cell r="K1591">
            <v>111</v>
          </cell>
          <cell r="L1591" t="str">
            <v>Ee/Sp</v>
          </cell>
          <cell r="M1591">
            <v>16087</v>
          </cell>
        </row>
        <row r="1592">
          <cell r="A1592">
            <v>0</v>
          </cell>
          <cell r="B1592" t="str">
            <v>AW PPO Active</v>
          </cell>
          <cell r="C1592" t="str">
            <v>000000683</v>
          </cell>
          <cell r="D1592" t="str">
            <v>STRACKE STEVEN</v>
          </cell>
          <cell r="E1592" t="str">
            <v>495607432</v>
          </cell>
          <cell r="F1592">
            <v>3</v>
          </cell>
          <cell r="G1592" t="str">
            <v>Legacy-St. Louis Co. Water - Union</v>
          </cell>
          <cell r="H1592" t="str">
            <v>U</v>
          </cell>
          <cell r="I1592">
            <v>5</v>
          </cell>
          <cell r="J1592">
            <v>38282</v>
          </cell>
          <cell r="K1592">
            <v>127</v>
          </cell>
          <cell r="L1592" t="str">
            <v>Family</v>
          </cell>
          <cell r="M1592">
            <v>19730</v>
          </cell>
        </row>
        <row r="1593">
          <cell r="A1593">
            <v>0</v>
          </cell>
          <cell r="B1593" t="str">
            <v>AW PPO Active</v>
          </cell>
          <cell r="C1593" t="str">
            <v>000000683</v>
          </cell>
          <cell r="D1593" t="str">
            <v>STRONG D ANDRE L</v>
          </cell>
          <cell r="E1593" t="str">
            <v>499744304</v>
          </cell>
          <cell r="F1593">
            <v>3</v>
          </cell>
          <cell r="G1593" t="str">
            <v>Legacy-St. Louis Co. Water - Union</v>
          </cell>
          <cell r="H1593" t="str">
            <v>U</v>
          </cell>
          <cell r="I1593">
            <v>6</v>
          </cell>
          <cell r="J1593">
            <v>38145</v>
          </cell>
          <cell r="K1593">
            <v>127</v>
          </cell>
          <cell r="L1593" t="str">
            <v>Family</v>
          </cell>
          <cell r="M1593">
            <v>22359</v>
          </cell>
        </row>
        <row r="1594">
          <cell r="A1594">
            <v>0</v>
          </cell>
          <cell r="B1594" t="str">
            <v>AW PPO Active</v>
          </cell>
          <cell r="C1594" t="str">
            <v>000000683</v>
          </cell>
          <cell r="D1594" t="str">
            <v>STRUCKHOFF KENNETH J</v>
          </cell>
          <cell r="E1594" t="str">
            <v>494681397</v>
          </cell>
          <cell r="F1594">
            <v>3</v>
          </cell>
          <cell r="G1594" t="str">
            <v>Legacy-St. Louis Co. Water - Union</v>
          </cell>
          <cell r="H1594" t="str">
            <v>U</v>
          </cell>
          <cell r="I1594">
            <v>1</v>
          </cell>
          <cell r="J1594">
            <v>37742</v>
          </cell>
          <cell r="K1594">
            <v>101</v>
          </cell>
          <cell r="L1594" t="str">
            <v>Single</v>
          </cell>
          <cell r="M1594">
            <v>21488</v>
          </cell>
        </row>
        <row r="1595">
          <cell r="A1595">
            <v>0</v>
          </cell>
          <cell r="B1595" t="str">
            <v>AW PPO Active</v>
          </cell>
          <cell r="C1595" t="str">
            <v>000000683</v>
          </cell>
          <cell r="D1595" t="str">
            <v>STUMP MARK D</v>
          </cell>
          <cell r="E1595" t="str">
            <v>488764898</v>
          </cell>
          <cell r="F1595">
            <v>3</v>
          </cell>
          <cell r="G1595" t="str">
            <v>Legacy-St. Louis Co. Water - Union</v>
          </cell>
          <cell r="H1595" t="str">
            <v>U</v>
          </cell>
          <cell r="I1595">
            <v>4</v>
          </cell>
          <cell r="J1595">
            <v>38108</v>
          </cell>
          <cell r="K1595">
            <v>127</v>
          </cell>
          <cell r="L1595" t="str">
            <v>Family</v>
          </cell>
          <cell r="M1595">
            <v>22129</v>
          </cell>
        </row>
        <row r="1596">
          <cell r="A1596">
            <v>0</v>
          </cell>
          <cell r="B1596" t="str">
            <v>AW PPO Active</v>
          </cell>
          <cell r="C1596" t="str">
            <v>000000683</v>
          </cell>
          <cell r="D1596" t="str">
            <v>STUMPE NEAL F</v>
          </cell>
          <cell r="E1596" t="str">
            <v>487821145</v>
          </cell>
          <cell r="F1596">
            <v>3</v>
          </cell>
          <cell r="G1596" t="str">
            <v>Legacy-St. Louis Co. Water - Union</v>
          </cell>
          <cell r="H1596" t="str">
            <v>U</v>
          </cell>
          <cell r="I1596">
            <v>1</v>
          </cell>
          <cell r="J1596">
            <v>37742</v>
          </cell>
          <cell r="K1596">
            <v>101</v>
          </cell>
          <cell r="L1596" t="str">
            <v>Single</v>
          </cell>
          <cell r="M1596">
            <v>23145</v>
          </cell>
        </row>
        <row r="1597">
          <cell r="A1597">
            <v>0</v>
          </cell>
          <cell r="B1597" t="str">
            <v>AW PPO Active</v>
          </cell>
          <cell r="C1597" t="str">
            <v>000000683</v>
          </cell>
          <cell r="D1597" t="str">
            <v>SULLIVAN DALE P</v>
          </cell>
          <cell r="E1597" t="str">
            <v>497444612</v>
          </cell>
          <cell r="F1597">
            <v>3</v>
          </cell>
          <cell r="G1597" t="str">
            <v>Legacy-St. Louis Co. Water - Union</v>
          </cell>
          <cell r="H1597" t="str">
            <v>U</v>
          </cell>
          <cell r="I1597">
            <v>1</v>
          </cell>
          <cell r="J1597">
            <v>37742</v>
          </cell>
          <cell r="K1597">
            <v>101</v>
          </cell>
          <cell r="L1597" t="str">
            <v>Single</v>
          </cell>
          <cell r="M1597">
            <v>15889</v>
          </cell>
        </row>
        <row r="1598">
          <cell r="A1598">
            <v>0</v>
          </cell>
          <cell r="B1598" t="str">
            <v>AW PPO Active</v>
          </cell>
          <cell r="C1598" t="str">
            <v>000000683</v>
          </cell>
          <cell r="D1598" t="str">
            <v>SUMNER BARRY L</v>
          </cell>
          <cell r="E1598" t="str">
            <v>486642634</v>
          </cell>
          <cell r="F1598">
            <v>3</v>
          </cell>
          <cell r="G1598" t="str">
            <v>Legacy-St. Louis Co. Water - Union</v>
          </cell>
          <cell r="H1598" t="str">
            <v>U</v>
          </cell>
          <cell r="I1598">
            <v>7</v>
          </cell>
          <cell r="J1598">
            <v>38029</v>
          </cell>
          <cell r="K1598">
            <v>127</v>
          </cell>
          <cell r="L1598" t="str">
            <v>Family</v>
          </cell>
          <cell r="M1598">
            <v>20854</v>
          </cell>
        </row>
        <row r="1599">
          <cell r="A1599">
            <v>0</v>
          </cell>
          <cell r="B1599" t="str">
            <v>AW PPO Active</v>
          </cell>
          <cell r="C1599" t="str">
            <v>000000683</v>
          </cell>
          <cell r="D1599" t="str">
            <v>SUNDHAUSEN THEODORE C</v>
          </cell>
          <cell r="E1599" t="str">
            <v>494589742</v>
          </cell>
          <cell r="F1599">
            <v>3</v>
          </cell>
          <cell r="G1599" t="str">
            <v>Legacy-St. Louis Co. Water - Union</v>
          </cell>
          <cell r="H1599" t="str">
            <v>U</v>
          </cell>
          <cell r="I1599">
            <v>3</v>
          </cell>
          <cell r="J1599">
            <v>37742</v>
          </cell>
          <cell r="K1599">
            <v>127</v>
          </cell>
          <cell r="L1599" t="str">
            <v>Family</v>
          </cell>
          <cell r="M1599">
            <v>19974</v>
          </cell>
        </row>
        <row r="1600">
          <cell r="A1600">
            <v>0</v>
          </cell>
          <cell r="B1600" t="str">
            <v>AW PPO Active</v>
          </cell>
          <cell r="C1600" t="str">
            <v>000000683</v>
          </cell>
          <cell r="D1600" t="str">
            <v>SWAN MATTHEW D</v>
          </cell>
          <cell r="E1600" t="str">
            <v>497929571</v>
          </cell>
          <cell r="F1600">
            <v>2</v>
          </cell>
          <cell r="G1600" t="str">
            <v>PPO Non-Union</v>
          </cell>
          <cell r="H1600" t="str">
            <v>N</v>
          </cell>
          <cell r="I1600">
            <v>1</v>
          </cell>
          <cell r="J1600">
            <v>37622</v>
          </cell>
          <cell r="K1600">
            <v>101</v>
          </cell>
          <cell r="L1600" t="str">
            <v>Single</v>
          </cell>
          <cell r="M1600">
            <v>29024</v>
          </cell>
        </row>
        <row r="1601">
          <cell r="A1601">
            <v>0</v>
          </cell>
          <cell r="B1601" t="str">
            <v>AW PPO Active</v>
          </cell>
          <cell r="C1601" t="str">
            <v>000000683</v>
          </cell>
          <cell r="D1601" t="str">
            <v>SWINNIE JAMES T</v>
          </cell>
          <cell r="E1601" t="str">
            <v>549785629</v>
          </cell>
          <cell r="F1601">
            <v>3</v>
          </cell>
          <cell r="G1601" t="str">
            <v>Legacy-St. Louis Co. Water - Union</v>
          </cell>
          <cell r="H1601" t="str">
            <v>U</v>
          </cell>
          <cell r="I1601">
            <v>2</v>
          </cell>
          <cell r="J1601">
            <v>37742</v>
          </cell>
          <cell r="K1601">
            <v>111</v>
          </cell>
          <cell r="L1601" t="str">
            <v>Ee/Sp</v>
          </cell>
          <cell r="M1601">
            <v>17419</v>
          </cell>
        </row>
        <row r="1602">
          <cell r="A1602">
            <v>0</v>
          </cell>
          <cell r="B1602" t="str">
            <v>AW PPO Active</v>
          </cell>
          <cell r="C1602" t="str">
            <v>000000683</v>
          </cell>
          <cell r="D1602" t="str">
            <v>SWOFFORD ROBIN J</v>
          </cell>
          <cell r="E1602" t="str">
            <v>486728687</v>
          </cell>
          <cell r="F1602">
            <v>2</v>
          </cell>
          <cell r="G1602" t="str">
            <v>PPO Non-Union</v>
          </cell>
          <cell r="H1602" t="str">
            <v>N</v>
          </cell>
          <cell r="I1602">
            <v>2</v>
          </cell>
          <cell r="J1602">
            <v>37622</v>
          </cell>
          <cell r="K1602">
            <v>111</v>
          </cell>
          <cell r="L1602" t="str">
            <v>Ee/Sp</v>
          </cell>
          <cell r="M1602">
            <v>23463</v>
          </cell>
        </row>
        <row r="1603">
          <cell r="A1603">
            <v>0</v>
          </cell>
          <cell r="B1603" t="str">
            <v>AW PPO Active</v>
          </cell>
          <cell r="C1603" t="str">
            <v>000000683</v>
          </cell>
          <cell r="D1603" t="str">
            <v>TALLEY LARRY M</v>
          </cell>
          <cell r="E1603" t="str">
            <v>332405561</v>
          </cell>
          <cell r="F1603">
            <v>2</v>
          </cell>
          <cell r="G1603" t="str">
            <v>PPO Non-Union</v>
          </cell>
          <cell r="H1603" t="str">
            <v>N</v>
          </cell>
          <cell r="I1603">
            <v>3</v>
          </cell>
          <cell r="J1603">
            <v>37622</v>
          </cell>
          <cell r="K1603">
            <v>127</v>
          </cell>
          <cell r="L1603" t="str">
            <v>Family</v>
          </cell>
          <cell r="M1603">
            <v>17928</v>
          </cell>
        </row>
        <row r="1604">
          <cell r="A1604">
            <v>0</v>
          </cell>
          <cell r="B1604" t="str">
            <v>AW PPO Active</v>
          </cell>
          <cell r="C1604" t="str">
            <v>000000683</v>
          </cell>
          <cell r="D1604" t="str">
            <v>TASCHLER JOHN M</v>
          </cell>
          <cell r="E1604" t="str">
            <v>490548582</v>
          </cell>
          <cell r="F1604">
            <v>3</v>
          </cell>
          <cell r="G1604" t="str">
            <v>Legacy-St. Louis Co. Water - Union</v>
          </cell>
          <cell r="H1604" t="str">
            <v>U</v>
          </cell>
          <cell r="I1604">
            <v>3</v>
          </cell>
          <cell r="J1604">
            <v>37742</v>
          </cell>
          <cell r="K1604">
            <v>127</v>
          </cell>
          <cell r="L1604" t="str">
            <v>Family</v>
          </cell>
          <cell r="M1604">
            <v>21165</v>
          </cell>
        </row>
        <row r="1605">
          <cell r="A1605">
            <v>0</v>
          </cell>
          <cell r="B1605" t="str">
            <v>AW PPO Active</v>
          </cell>
          <cell r="C1605" t="str">
            <v>000000683</v>
          </cell>
          <cell r="D1605" t="str">
            <v>TAYLOR VOEGELE ROBIN D</v>
          </cell>
          <cell r="E1605" t="str">
            <v>335568999</v>
          </cell>
          <cell r="F1605">
            <v>2</v>
          </cell>
          <cell r="G1605" t="str">
            <v>PPO Non-Union</v>
          </cell>
          <cell r="H1605" t="str">
            <v>N</v>
          </cell>
          <cell r="I1605">
            <v>5</v>
          </cell>
          <cell r="J1605">
            <v>38299</v>
          </cell>
          <cell r="K1605">
            <v>127</v>
          </cell>
          <cell r="L1605" t="str">
            <v>Family</v>
          </cell>
          <cell r="M1605">
            <v>21476</v>
          </cell>
        </row>
        <row r="1606">
          <cell r="A1606">
            <v>0</v>
          </cell>
          <cell r="B1606" t="str">
            <v>AW PPO Active</v>
          </cell>
          <cell r="C1606" t="str">
            <v>000000683</v>
          </cell>
          <cell r="D1606" t="str">
            <v>TERRELL RICKIE</v>
          </cell>
          <cell r="E1606" t="str">
            <v>498786215</v>
          </cell>
          <cell r="F1606">
            <v>3</v>
          </cell>
          <cell r="G1606" t="str">
            <v>Legacy-St. Louis Co. Water - Union</v>
          </cell>
          <cell r="H1606" t="str">
            <v>U</v>
          </cell>
          <cell r="I1606">
            <v>5</v>
          </cell>
          <cell r="J1606">
            <v>37742</v>
          </cell>
          <cell r="K1606">
            <v>127</v>
          </cell>
          <cell r="L1606" t="str">
            <v>Family</v>
          </cell>
          <cell r="M1606">
            <v>25198</v>
          </cell>
        </row>
        <row r="1607">
          <cell r="A1607">
            <v>0</v>
          </cell>
          <cell r="B1607" t="str">
            <v>AW PPO Active</v>
          </cell>
          <cell r="C1607" t="str">
            <v>000000683</v>
          </cell>
          <cell r="D1607" t="str">
            <v>THEODORE PATRICK G</v>
          </cell>
          <cell r="E1607" t="str">
            <v>488706343</v>
          </cell>
          <cell r="F1607">
            <v>3</v>
          </cell>
          <cell r="G1607" t="str">
            <v>Legacy-St. Louis Co. Water - Union</v>
          </cell>
          <cell r="H1607" t="str">
            <v>U</v>
          </cell>
          <cell r="I1607">
            <v>4</v>
          </cell>
          <cell r="J1607">
            <v>38046</v>
          </cell>
          <cell r="K1607">
            <v>127</v>
          </cell>
          <cell r="L1607" t="str">
            <v>Family</v>
          </cell>
          <cell r="M1607">
            <v>24434</v>
          </cell>
        </row>
        <row r="1608">
          <cell r="A1608">
            <v>0</v>
          </cell>
          <cell r="B1608" t="str">
            <v>AW PPO Active</v>
          </cell>
          <cell r="C1608" t="str">
            <v>000000683</v>
          </cell>
          <cell r="D1608" t="str">
            <v>THOMAS JASON R</v>
          </cell>
          <cell r="E1608" t="str">
            <v>342700591</v>
          </cell>
          <cell r="F1608">
            <v>3</v>
          </cell>
          <cell r="G1608" t="str">
            <v>Legacy-St. Louis Co. Water - Union</v>
          </cell>
          <cell r="H1608" t="str">
            <v>U</v>
          </cell>
          <cell r="I1608">
            <v>4</v>
          </cell>
          <cell r="J1608">
            <v>37742</v>
          </cell>
          <cell r="K1608">
            <v>127</v>
          </cell>
          <cell r="L1608" t="str">
            <v>Family</v>
          </cell>
          <cell r="M1608">
            <v>24509</v>
          </cell>
        </row>
        <row r="1609">
          <cell r="A1609">
            <v>0</v>
          </cell>
          <cell r="B1609" t="str">
            <v>AW PPO Active</v>
          </cell>
          <cell r="C1609" t="str">
            <v>000000683</v>
          </cell>
          <cell r="D1609" t="str">
            <v>THOMASON BRUCE E</v>
          </cell>
          <cell r="E1609" t="str">
            <v>491560583</v>
          </cell>
          <cell r="F1609">
            <v>3</v>
          </cell>
          <cell r="G1609" t="str">
            <v>Legacy-St. Louis Co. Water - Union</v>
          </cell>
          <cell r="H1609" t="str">
            <v>U</v>
          </cell>
          <cell r="I1609">
            <v>2</v>
          </cell>
          <cell r="J1609">
            <v>38273</v>
          </cell>
          <cell r="K1609">
            <v>111</v>
          </cell>
          <cell r="L1609" t="str">
            <v>Ee/Sp</v>
          </cell>
          <cell r="M1609">
            <v>18563</v>
          </cell>
        </row>
        <row r="1610">
          <cell r="A1610">
            <v>0</v>
          </cell>
          <cell r="B1610" t="str">
            <v>AW PPO Active</v>
          </cell>
          <cell r="C1610" t="str">
            <v>000000683</v>
          </cell>
          <cell r="D1610" t="str">
            <v>THORNTON ANTHONY Q</v>
          </cell>
          <cell r="E1610" t="str">
            <v>490782591</v>
          </cell>
          <cell r="F1610">
            <v>3</v>
          </cell>
          <cell r="G1610" t="str">
            <v>Legacy-St. Louis Co. Water - Union</v>
          </cell>
          <cell r="H1610" t="str">
            <v>U</v>
          </cell>
          <cell r="I1610">
            <v>4</v>
          </cell>
          <cell r="J1610">
            <v>37742</v>
          </cell>
          <cell r="K1610">
            <v>127</v>
          </cell>
          <cell r="L1610" t="str">
            <v>Family</v>
          </cell>
          <cell r="M1610">
            <v>24526</v>
          </cell>
        </row>
        <row r="1611">
          <cell r="A1611">
            <v>0</v>
          </cell>
          <cell r="B1611" t="str">
            <v>AW PPO Active</v>
          </cell>
          <cell r="C1611" t="str">
            <v>000000683</v>
          </cell>
          <cell r="D1611" t="str">
            <v>TIDWELL LARRY E</v>
          </cell>
          <cell r="E1611" t="str">
            <v>495908472</v>
          </cell>
          <cell r="F1611">
            <v>3</v>
          </cell>
          <cell r="G1611" t="str">
            <v>Legacy-St. Louis Co. Water - Union</v>
          </cell>
          <cell r="H1611" t="str">
            <v>U</v>
          </cell>
          <cell r="I1611">
            <v>3</v>
          </cell>
          <cell r="J1611">
            <v>37742</v>
          </cell>
          <cell r="K1611">
            <v>127</v>
          </cell>
          <cell r="L1611" t="str">
            <v>Family</v>
          </cell>
          <cell r="M1611">
            <v>25651</v>
          </cell>
        </row>
        <row r="1612">
          <cell r="A1612">
            <v>0</v>
          </cell>
          <cell r="B1612" t="str">
            <v>AW PPO Active</v>
          </cell>
          <cell r="C1612" t="str">
            <v>000000683</v>
          </cell>
          <cell r="D1612" t="str">
            <v>TIGHE RICHARD L</v>
          </cell>
          <cell r="E1612" t="str">
            <v>493441861</v>
          </cell>
          <cell r="F1612">
            <v>3</v>
          </cell>
          <cell r="G1612" t="str">
            <v>Legacy-St. Louis Co. Water - Union</v>
          </cell>
          <cell r="H1612" t="str">
            <v>U</v>
          </cell>
          <cell r="I1612">
            <v>1</v>
          </cell>
          <cell r="J1612">
            <v>37742</v>
          </cell>
          <cell r="K1612">
            <v>101</v>
          </cell>
          <cell r="L1612" t="str">
            <v>Single</v>
          </cell>
          <cell r="M1612">
            <v>15545</v>
          </cell>
        </row>
        <row r="1613">
          <cell r="A1613">
            <v>0</v>
          </cell>
          <cell r="B1613" t="str">
            <v>AW PPO Active</v>
          </cell>
          <cell r="C1613" t="str">
            <v>000000683</v>
          </cell>
          <cell r="D1613" t="str">
            <v>TIMMERMEIER ROGER D</v>
          </cell>
          <cell r="E1613" t="str">
            <v>489641956</v>
          </cell>
          <cell r="F1613">
            <v>2</v>
          </cell>
          <cell r="G1613" t="str">
            <v>PPO Non-Union</v>
          </cell>
          <cell r="H1613" t="str">
            <v>N</v>
          </cell>
          <cell r="I1613">
            <v>3</v>
          </cell>
          <cell r="J1613">
            <v>38150</v>
          </cell>
          <cell r="K1613">
            <v>127</v>
          </cell>
          <cell r="L1613" t="str">
            <v>Family</v>
          </cell>
          <cell r="M1613">
            <v>20828</v>
          </cell>
        </row>
        <row r="1614">
          <cell r="A1614">
            <v>0</v>
          </cell>
          <cell r="B1614" t="str">
            <v>AW PPO Active</v>
          </cell>
          <cell r="C1614" t="str">
            <v>000000683</v>
          </cell>
          <cell r="D1614" t="str">
            <v>TIMMS JOHN J</v>
          </cell>
          <cell r="E1614" t="str">
            <v>497682087</v>
          </cell>
          <cell r="F1614">
            <v>3</v>
          </cell>
          <cell r="G1614" t="str">
            <v>Legacy-St. Louis Co. Water - Union</v>
          </cell>
          <cell r="H1614" t="str">
            <v>U</v>
          </cell>
          <cell r="I1614">
            <v>3</v>
          </cell>
          <cell r="J1614">
            <v>37742</v>
          </cell>
          <cell r="K1614">
            <v>127</v>
          </cell>
          <cell r="L1614" t="str">
            <v>Family</v>
          </cell>
          <cell r="M1614">
            <v>22108</v>
          </cell>
        </row>
        <row r="1615">
          <cell r="A1615">
            <v>0</v>
          </cell>
          <cell r="B1615" t="str">
            <v>AW PPO Active</v>
          </cell>
          <cell r="C1615" t="str">
            <v>000000683</v>
          </cell>
          <cell r="D1615" t="str">
            <v>TINSLEY VICTOR W</v>
          </cell>
          <cell r="E1615" t="str">
            <v>530506275</v>
          </cell>
          <cell r="F1615">
            <v>3</v>
          </cell>
          <cell r="G1615" t="str">
            <v>Legacy-St. Louis Co. Water - Union</v>
          </cell>
          <cell r="H1615" t="str">
            <v>U</v>
          </cell>
          <cell r="I1615">
            <v>3</v>
          </cell>
          <cell r="J1615">
            <v>37742</v>
          </cell>
          <cell r="K1615">
            <v>119</v>
          </cell>
          <cell r="L1615" t="str">
            <v>Ee/Ch</v>
          </cell>
          <cell r="M1615">
            <v>19635</v>
          </cell>
        </row>
        <row r="1616">
          <cell r="A1616">
            <v>0</v>
          </cell>
          <cell r="B1616" t="str">
            <v>AW PPO Active</v>
          </cell>
          <cell r="C1616" t="str">
            <v>000000683</v>
          </cell>
          <cell r="D1616" t="str">
            <v>TOLBERT RICHARD W</v>
          </cell>
          <cell r="E1616" t="str">
            <v>486582036</v>
          </cell>
          <cell r="F1616">
            <v>1</v>
          </cell>
          <cell r="G1616" t="str">
            <v>PPO Union</v>
          </cell>
          <cell r="H1616" t="str">
            <v>U</v>
          </cell>
          <cell r="I1616">
            <v>2</v>
          </cell>
          <cell r="J1616">
            <v>37936</v>
          </cell>
          <cell r="K1616">
            <v>111</v>
          </cell>
          <cell r="L1616" t="str">
            <v>Ee/Sp</v>
          </cell>
          <cell r="M1616">
            <v>19146</v>
          </cell>
        </row>
        <row r="1617">
          <cell r="A1617">
            <v>0</v>
          </cell>
          <cell r="B1617" t="str">
            <v>AW PPO Active</v>
          </cell>
          <cell r="C1617" t="str">
            <v>000000683</v>
          </cell>
          <cell r="D1617" t="str">
            <v>TREECE DAVID A</v>
          </cell>
          <cell r="E1617" t="str">
            <v>494825821</v>
          </cell>
          <cell r="F1617">
            <v>3</v>
          </cell>
          <cell r="G1617" t="str">
            <v>Legacy-St. Louis Co. Water - Union</v>
          </cell>
          <cell r="H1617" t="str">
            <v>U</v>
          </cell>
          <cell r="I1617">
            <v>5</v>
          </cell>
          <cell r="J1617">
            <v>38114</v>
          </cell>
          <cell r="K1617">
            <v>127</v>
          </cell>
          <cell r="L1617" t="str">
            <v>Family</v>
          </cell>
          <cell r="M1617">
            <v>25750</v>
          </cell>
        </row>
        <row r="1618">
          <cell r="A1618">
            <v>0</v>
          </cell>
          <cell r="B1618" t="str">
            <v>AW PPO Active</v>
          </cell>
          <cell r="C1618" t="str">
            <v>000000683</v>
          </cell>
          <cell r="D1618" t="str">
            <v>TREVISANO JASPER</v>
          </cell>
          <cell r="E1618" t="str">
            <v>496680063</v>
          </cell>
          <cell r="F1618">
            <v>3</v>
          </cell>
          <cell r="G1618" t="str">
            <v>Legacy-St. Louis Co. Water - Union</v>
          </cell>
          <cell r="H1618" t="str">
            <v>U</v>
          </cell>
          <cell r="I1618">
            <v>5</v>
          </cell>
          <cell r="J1618">
            <v>37742</v>
          </cell>
          <cell r="K1618">
            <v>127</v>
          </cell>
          <cell r="L1618" t="str">
            <v>Family</v>
          </cell>
          <cell r="M1618">
            <v>22249</v>
          </cell>
        </row>
        <row r="1619">
          <cell r="A1619">
            <v>0</v>
          </cell>
          <cell r="B1619" t="str">
            <v>AW PPO Active</v>
          </cell>
          <cell r="C1619" t="str">
            <v>000000683</v>
          </cell>
          <cell r="D1619" t="str">
            <v>TRIANTAFYLLOU CHARLES C</v>
          </cell>
          <cell r="E1619" t="str">
            <v>494708676</v>
          </cell>
          <cell r="F1619">
            <v>3</v>
          </cell>
          <cell r="G1619" t="str">
            <v>Legacy-St. Louis Co. Water - Union</v>
          </cell>
          <cell r="H1619" t="str">
            <v>U</v>
          </cell>
          <cell r="I1619">
            <v>3</v>
          </cell>
          <cell r="J1619">
            <v>37742</v>
          </cell>
          <cell r="K1619">
            <v>127</v>
          </cell>
          <cell r="L1619" t="str">
            <v>Family</v>
          </cell>
          <cell r="M1619">
            <v>21581</v>
          </cell>
        </row>
        <row r="1620">
          <cell r="A1620">
            <v>0</v>
          </cell>
          <cell r="B1620" t="str">
            <v>AW PPO Active</v>
          </cell>
          <cell r="C1620" t="str">
            <v>000000683</v>
          </cell>
          <cell r="D1620" t="str">
            <v>TRIGG VERONICA J</v>
          </cell>
          <cell r="E1620" t="str">
            <v>492949934</v>
          </cell>
          <cell r="F1620">
            <v>2</v>
          </cell>
          <cell r="G1620" t="str">
            <v>PPO Non-Union</v>
          </cell>
          <cell r="H1620" t="str">
            <v>N</v>
          </cell>
          <cell r="I1620">
            <v>1</v>
          </cell>
          <cell r="J1620">
            <v>37681</v>
          </cell>
          <cell r="K1620">
            <v>102</v>
          </cell>
          <cell r="L1620" t="str">
            <v>Single</v>
          </cell>
          <cell r="M1620">
            <v>29152</v>
          </cell>
        </row>
        <row r="1621">
          <cell r="A1621">
            <v>0</v>
          </cell>
          <cell r="B1621" t="str">
            <v>AW PPO Active</v>
          </cell>
          <cell r="C1621" t="str">
            <v>000000683</v>
          </cell>
          <cell r="D1621" t="str">
            <v>TUBBS JAMES L</v>
          </cell>
          <cell r="E1621" t="str">
            <v>445447214</v>
          </cell>
          <cell r="F1621">
            <v>2</v>
          </cell>
          <cell r="G1621" t="str">
            <v>PPO Non-Union</v>
          </cell>
          <cell r="H1621" t="str">
            <v>N</v>
          </cell>
          <cell r="I1621">
            <v>2</v>
          </cell>
          <cell r="J1621">
            <v>37622</v>
          </cell>
          <cell r="K1621">
            <v>111</v>
          </cell>
          <cell r="L1621" t="str">
            <v>Ee/Sp</v>
          </cell>
          <cell r="M1621">
            <v>16354</v>
          </cell>
        </row>
        <row r="1622">
          <cell r="A1622">
            <v>0</v>
          </cell>
          <cell r="B1622" t="str">
            <v>AW PPO Active</v>
          </cell>
          <cell r="C1622" t="str">
            <v>000000683</v>
          </cell>
          <cell r="D1622" t="str">
            <v>TURLEY JOEANN L</v>
          </cell>
          <cell r="E1622" t="str">
            <v>493545972</v>
          </cell>
          <cell r="F1622">
            <v>3</v>
          </cell>
          <cell r="G1622" t="str">
            <v>Legacy-St. Louis Co. Water - Union</v>
          </cell>
          <cell r="H1622" t="str">
            <v>U</v>
          </cell>
          <cell r="I1622">
            <v>1</v>
          </cell>
          <cell r="J1622">
            <v>37742</v>
          </cell>
          <cell r="K1622">
            <v>102</v>
          </cell>
          <cell r="L1622" t="str">
            <v>Single</v>
          </cell>
          <cell r="M1622">
            <v>18189</v>
          </cell>
        </row>
        <row r="1623">
          <cell r="A1623">
            <v>0</v>
          </cell>
          <cell r="B1623" t="str">
            <v>AW PPO Active</v>
          </cell>
          <cell r="C1623" t="str">
            <v>000000683</v>
          </cell>
          <cell r="D1623" t="str">
            <v>TURNER AARON C</v>
          </cell>
          <cell r="E1623" t="str">
            <v>488747313</v>
          </cell>
          <cell r="F1623">
            <v>3</v>
          </cell>
          <cell r="G1623" t="str">
            <v>Legacy-St. Louis Co. Water - Union</v>
          </cell>
          <cell r="H1623" t="str">
            <v>U</v>
          </cell>
          <cell r="I1623">
            <v>1</v>
          </cell>
          <cell r="J1623">
            <v>37742</v>
          </cell>
          <cell r="K1623">
            <v>101</v>
          </cell>
          <cell r="L1623" t="str">
            <v>Single</v>
          </cell>
          <cell r="M1623">
            <v>26112</v>
          </cell>
        </row>
        <row r="1624">
          <cell r="A1624">
            <v>0</v>
          </cell>
          <cell r="B1624" t="str">
            <v>AW PPO Active</v>
          </cell>
          <cell r="C1624" t="str">
            <v>000000683</v>
          </cell>
          <cell r="D1624" t="str">
            <v>TURNER DAVID A</v>
          </cell>
          <cell r="E1624" t="str">
            <v>497807805</v>
          </cell>
          <cell r="F1624">
            <v>3</v>
          </cell>
          <cell r="G1624" t="str">
            <v>Legacy-St. Louis Co. Water - Union</v>
          </cell>
          <cell r="H1624" t="str">
            <v>U</v>
          </cell>
          <cell r="I1624">
            <v>1</v>
          </cell>
          <cell r="J1624">
            <v>37895</v>
          </cell>
          <cell r="K1624">
            <v>101</v>
          </cell>
          <cell r="L1624" t="str">
            <v>Single</v>
          </cell>
          <cell r="M1624">
            <v>22971</v>
          </cell>
        </row>
        <row r="1625">
          <cell r="A1625">
            <v>0</v>
          </cell>
          <cell r="B1625" t="str">
            <v>AW PPO Active</v>
          </cell>
          <cell r="C1625" t="str">
            <v>000000683</v>
          </cell>
          <cell r="D1625" t="str">
            <v>UTO LYN R</v>
          </cell>
          <cell r="E1625" t="str">
            <v>499642797</v>
          </cell>
          <cell r="F1625">
            <v>1</v>
          </cell>
          <cell r="G1625" t="str">
            <v>PPO Union</v>
          </cell>
          <cell r="H1625" t="str">
            <v>U</v>
          </cell>
          <cell r="I1625">
            <v>3</v>
          </cell>
          <cell r="J1625">
            <v>38018</v>
          </cell>
          <cell r="K1625">
            <v>127</v>
          </cell>
          <cell r="L1625" t="str">
            <v>Family</v>
          </cell>
          <cell r="M1625">
            <v>20415</v>
          </cell>
        </row>
        <row r="1626">
          <cell r="A1626">
            <v>0</v>
          </cell>
          <cell r="B1626" t="str">
            <v>AW PPO Active</v>
          </cell>
          <cell r="C1626" t="str">
            <v>000000683</v>
          </cell>
          <cell r="D1626" t="str">
            <v>VAN DYKE LAURA L</v>
          </cell>
          <cell r="E1626" t="str">
            <v>500604426</v>
          </cell>
          <cell r="F1626">
            <v>2</v>
          </cell>
          <cell r="G1626" t="str">
            <v>PPO Non-Union</v>
          </cell>
          <cell r="H1626" t="str">
            <v>N</v>
          </cell>
          <cell r="I1626">
            <v>1</v>
          </cell>
          <cell r="J1626">
            <v>37622</v>
          </cell>
          <cell r="K1626">
            <v>102</v>
          </cell>
          <cell r="L1626" t="str">
            <v>Single</v>
          </cell>
          <cell r="M1626">
            <v>19480</v>
          </cell>
        </row>
        <row r="1627">
          <cell r="A1627">
            <v>0</v>
          </cell>
          <cell r="B1627" t="str">
            <v>AW PPO Active</v>
          </cell>
          <cell r="C1627" t="str">
            <v>000000683</v>
          </cell>
          <cell r="D1627" t="str">
            <v>VANDERFELTZ DANIEL G</v>
          </cell>
          <cell r="E1627" t="str">
            <v>493501492</v>
          </cell>
          <cell r="F1627">
            <v>2</v>
          </cell>
          <cell r="G1627" t="str">
            <v>PPO Non-Union</v>
          </cell>
          <cell r="H1627" t="str">
            <v>N</v>
          </cell>
          <cell r="I1627">
            <v>3</v>
          </cell>
          <cell r="J1627">
            <v>37622</v>
          </cell>
          <cell r="K1627">
            <v>127</v>
          </cell>
          <cell r="L1627" t="str">
            <v>Family</v>
          </cell>
          <cell r="M1627">
            <v>22146</v>
          </cell>
        </row>
        <row r="1628">
          <cell r="A1628">
            <v>0</v>
          </cell>
          <cell r="B1628" t="str">
            <v>AW PPO Active</v>
          </cell>
          <cell r="C1628" t="str">
            <v>000000683</v>
          </cell>
          <cell r="D1628" t="str">
            <v>VARVERA JAMES T</v>
          </cell>
          <cell r="E1628" t="str">
            <v>498748254</v>
          </cell>
          <cell r="F1628">
            <v>3</v>
          </cell>
          <cell r="G1628" t="str">
            <v>Legacy-St. Louis Co. Water - Union</v>
          </cell>
          <cell r="H1628" t="str">
            <v>U</v>
          </cell>
          <cell r="I1628">
            <v>4</v>
          </cell>
          <cell r="J1628">
            <v>37742</v>
          </cell>
          <cell r="K1628">
            <v>127</v>
          </cell>
          <cell r="L1628" t="str">
            <v>Family</v>
          </cell>
          <cell r="M1628">
            <v>22581</v>
          </cell>
        </row>
        <row r="1629">
          <cell r="A1629">
            <v>0</v>
          </cell>
          <cell r="B1629" t="str">
            <v>AW PPO Active</v>
          </cell>
          <cell r="C1629" t="str">
            <v>000000683</v>
          </cell>
          <cell r="D1629" t="str">
            <v>VAUGHAN MATTHEW D</v>
          </cell>
          <cell r="E1629" t="str">
            <v>498782122</v>
          </cell>
          <cell r="F1629">
            <v>3</v>
          </cell>
          <cell r="G1629" t="str">
            <v>Legacy-St. Louis Co. Water - Union</v>
          </cell>
          <cell r="H1629" t="str">
            <v>U</v>
          </cell>
          <cell r="I1629">
            <v>1</v>
          </cell>
          <cell r="J1629">
            <v>37742</v>
          </cell>
          <cell r="K1629">
            <v>101</v>
          </cell>
          <cell r="L1629" t="str">
            <v>Single</v>
          </cell>
          <cell r="M1629">
            <v>26265</v>
          </cell>
        </row>
        <row r="1630">
          <cell r="A1630">
            <v>0</v>
          </cell>
          <cell r="B1630" t="str">
            <v>AW PPO Active</v>
          </cell>
          <cell r="C1630" t="str">
            <v>000000683</v>
          </cell>
          <cell r="D1630" t="str">
            <v>VEHLEWALD HARRY J</v>
          </cell>
          <cell r="E1630" t="str">
            <v>494627818</v>
          </cell>
          <cell r="F1630">
            <v>3</v>
          </cell>
          <cell r="G1630" t="str">
            <v>Legacy-St. Louis Co. Water - Union</v>
          </cell>
          <cell r="H1630" t="str">
            <v>U</v>
          </cell>
          <cell r="I1630">
            <v>2</v>
          </cell>
          <cell r="J1630">
            <v>37742</v>
          </cell>
          <cell r="K1630">
            <v>111</v>
          </cell>
          <cell r="L1630" t="str">
            <v>Ee/Sp</v>
          </cell>
          <cell r="M1630">
            <v>20504</v>
          </cell>
        </row>
        <row r="1631">
          <cell r="A1631">
            <v>0</v>
          </cell>
          <cell r="B1631" t="str">
            <v>AW PPO Active</v>
          </cell>
          <cell r="C1631" t="str">
            <v>000000683</v>
          </cell>
          <cell r="D1631" t="str">
            <v>VESTER BRIAN K</v>
          </cell>
          <cell r="E1631" t="str">
            <v>498809379</v>
          </cell>
          <cell r="F1631">
            <v>3</v>
          </cell>
          <cell r="G1631" t="str">
            <v>Legacy-St. Louis Co. Water - Union</v>
          </cell>
          <cell r="H1631" t="str">
            <v>U</v>
          </cell>
          <cell r="I1631">
            <v>2</v>
          </cell>
          <cell r="J1631">
            <v>38334</v>
          </cell>
          <cell r="K1631">
            <v>119</v>
          </cell>
          <cell r="L1631" t="str">
            <v>Ee/Ch</v>
          </cell>
          <cell r="M1631">
            <v>25006</v>
          </cell>
        </row>
        <row r="1632">
          <cell r="A1632">
            <v>0</v>
          </cell>
          <cell r="B1632" t="str">
            <v>AW PPO Active</v>
          </cell>
          <cell r="C1632" t="str">
            <v>000000683</v>
          </cell>
          <cell r="D1632" t="str">
            <v>VESTER PAUL E</v>
          </cell>
          <cell r="E1632" t="str">
            <v>498809393</v>
          </cell>
          <cell r="F1632">
            <v>1</v>
          </cell>
          <cell r="G1632" t="str">
            <v>PPO Union</v>
          </cell>
          <cell r="H1632" t="str">
            <v>U</v>
          </cell>
          <cell r="I1632">
            <v>5</v>
          </cell>
          <cell r="J1632">
            <v>37622</v>
          </cell>
          <cell r="K1632">
            <v>127</v>
          </cell>
          <cell r="L1632" t="str">
            <v>Family</v>
          </cell>
          <cell r="M1632">
            <v>24560</v>
          </cell>
        </row>
        <row r="1633">
          <cell r="A1633">
            <v>0</v>
          </cell>
          <cell r="B1633" t="str">
            <v>AW PPO Active</v>
          </cell>
          <cell r="C1633" t="str">
            <v>000000683</v>
          </cell>
          <cell r="D1633" t="str">
            <v>VIEFHAUS RANDOLPH S</v>
          </cell>
          <cell r="E1633" t="str">
            <v>500603554</v>
          </cell>
          <cell r="F1633">
            <v>3</v>
          </cell>
          <cell r="G1633" t="str">
            <v>Legacy-St. Louis Co. Water - Union</v>
          </cell>
          <cell r="H1633" t="str">
            <v>U</v>
          </cell>
          <cell r="I1633">
            <v>5</v>
          </cell>
          <cell r="J1633">
            <v>37742</v>
          </cell>
          <cell r="K1633">
            <v>127</v>
          </cell>
          <cell r="L1633" t="str">
            <v>Family</v>
          </cell>
          <cell r="M1633">
            <v>18952</v>
          </cell>
        </row>
        <row r="1634">
          <cell r="A1634">
            <v>0</v>
          </cell>
          <cell r="B1634" t="str">
            <v>AW PPO Active</v>
          </cell>
          <cell r="C1634" t="str">
            <v>000000683</v>
          </cell>
          <cell r="D1634" t="str">
            <v>VOHSEN JOHN C</v>
          </cell>
          <cell r="E1634" t="str">
            <v>494863011</v>
          </cell>
          <cell r="F1634">
            <v>3</v>
          </cell>
          <cell r="G1634" t="str">
            <v>Legacy-St. Louis Co. Water - Union</v>
          </cell>
          <cell r="H1634" t="str">
            <v>U</v>
          </cell>
          <cell r="I1634">
            <v>4</v>
          </cell>
          <cell r="J1634">
            <v>38149</v>
          </cell>
          <cell r="K1634">
            <v>127</v>
          </cell>
          <cell r="L1634" t="str">
            <v>Family</v>
          </cell>
          <cell r="M1634">
            <v>25763</v>
          </cell>
        </row>
        <row r="1635">
          <cell r="A1635">
            <v>0</v>
          </cell>
          <cell r="B1635" t="str">
            <v>AW PPO Active</v>
          </cell>
          <cell r="C1635" t="str">
            <v>000000683</v>
          </cell>
          <cell r="D1635" t="str">
            <v>VON HARZ BENJAMIN C</v>
          </cell>
          <cell r="E1635" t="str">
            <v>498969300</v>
          </cell>
          <cell r="F1635">
            <v>2</v>
          </cell>
          <cell r="G1635" t="str">
            <v>PPO Non-Union</v>
          </cell>
          <cell r="H1635" t="str">
            <v>N</v>
          </cell>
          <cell r="I1635">
            <v>6</v>
          </cell>
          <cell r="J1635">
            <v>37622</v>
          </cell>
          <cell r="K1635">
            <v>127</v>
          </cell>
          <cell r="L1635" t="str">
            <v>Family</v>
          </cell>
          <cell r="M1635">
            <v>27028</v>
          </cell>
        </row>
        <row r="1636">
          <cell r="A1636">
            <v>0</v>
          </cell>
          <cell r="B1636" t="str">
            <v>AW PPO Active</v>
          </cell>
          <cell r="C1636" t="str">
            <v>000000683</v>
          </cell>
          <cell r="D1636" t="str">
            <v>VOSSMEYER PAUL B</v>
          </cell>
          <cell r="E1636" t="str">
            <v>488700375</v>
          </cell>
          <cell r="F1636">
            <v>3</v>
          </cell>
          <cell r="G1636" t="str">
            <v>Legacy-St. Louis Co. Water - Union</v>
          </cell>
          <cell r="H1636" t="str">
            <v>U</v>
          </cell>
          <cell r="I1636">
            <v>1</v>
          </cell>
          <cell r="J1636">
            <v>37742</v>
          </cell>
          <cell r="K1636">
            <v>101</v>
          </cell>
          <cell r="L1636" t="str">
            <v>Single</v>
          </cell>
          <cell r="M1636">
            <v>24350</v>
          </cell>
        </row>
        <row r="1637">
          <cell r="A1637">
            <v>0</v>
          </cell>
          <cell r="B1637" t="str">
            <v>AW PPO Active</v>
          </cell>
          <cell r="C1637" t="str">
            <v>000000683</v>
          </cell>
          <cell r="D1637" t="str">
            <v>WAGNER GERALD</v>
          </cell>
          <cell r="E1637" t="str">
            <v>495423565</v>
          </cell>
          <cell r="F1637">
            <v>1</v>
          </cell>
          <cell r="G1637" t="str">
            <v>PPO Union</v>
          </cell>
          <cell r="H1637" t="str">
            <v>U</v>
          </cell>
          <cell r="I1637">
            <v>3</v>
          </cell>
          <cell r="J1637">
            <v>37622</v>
          </cell>
          <cell r="K1637">
            <v>127</v>
          </cell>
          <cell r="L1637" t="str">
            <v>Family</v>
          </cell>
          <cell r="M1637">
            <v>15120</v>
          </cell>
        </row>
        <row r="1638">
          <cell r="A1638">
            <v>0</v>
          </cell>
          <cell r="B1638" t="str">
            <v>AW PPO Active</v>
          </cell>
          <cell r="C1638" t="str">
            <v>000000683</v>
          </cell>
          <cell r="D1638" t="str">
            <v>WAKELAND CHARLES F</v>
          </cell>
          <cell r="E1638" t="str">
            <v>490482087</v>
          </cell>
          <cell r="F1638">
            <v>3</v>
          </cell>
          <cell r="G1638" t="str">
            <v>Legacy-St. Louis Co. Water - Union</v>
          </cell>
          <cell r="H1638" t="str">
            <v>U</v>
          </cell>
          <cell r="I1638">
            <v>2</v>
          </cell>
          <cell r="J1638">
            <v>37742</v>
          </cell>
          <cell r="K1638">
            <v>111</v>
          </cell>
          <cell r="L1638" t="str">
            <v>Ee/Sp</v>
          </cell>
          <cell r="M1638">
            <v>16833</v>
          </cell>
        </row>
        <row r="1639">
          <cell r="A1639">
            <v>0</v>
          </cell>
          <cell r="B1639" t="str">
            <v>AW PPO Active</v>
          </cell>
          <cell r="C1639" t="str">
            <v>000000683</v>
          </cell>
          <cell r="D1639" t="str">
            <v>WALKENHORST JAMES R</v>
          </cell>
          <cell r="E1639" t="str">
            <v>488700942</v>
          </cell>
          <cell r="F1639">
            <v>3</v>
          </cell>
          <cell r="G1639" t="str">
            <v>Legacy-St. Louis Co. Water - Union</v>
          </cell>
          <cell r="H1639" t="str">
            <v>U</v>
          </cell>
          <cell r="I1639">
            <v>4</v>
          </cell>
          <cell r="J1639">
            <v>37742</v>
          </cell>
          <cell r="K1639">
            <v>127</v>
          </cell>
          <cell r="L1639" t="str">
            <v>Family</v>
          </cell>
          <cell r="M1639">
            <v>23419</v>
          </cell>
        </row>
        <row r="1640">
          <cell r="A1640">
            <v>0</v>
          </cell>
          <cell r="B1640" t="str">
            <v>AW PPO Active</v>
          </cell>
          <cell r="C1640" t="str">
            <v>000000683</v>
          </cell>
          <cell r="D1640" t="str">
            <v>WALLS JR ALFRED J</v>
          </cell>
          <cell r="E1640" t="str">
            <v>492866061</v>
          </cell>
          <cell r="F1640">
            <v>3</v>
          </cell>
          <cell r="G1640" t="str">
            <v>Legacy-St. Louis Co. Water - Union</v>
          </cell>
          <cell r="H1640" t="str">
            <v>U</v>
          </cell>
          <cell r="I1640">
            <v>1</v>
          </cell>
          <cell r="J1640">
            <v>37987</v>
          </cell>
          <cell r="K1640">
            <v>101</v>
          </cell>
          <cell r="L1640" t="str">
            <v>Single</v>
          </cell>
          <cell r="M1640">
            <v>24120</v>
          </cell>
        </row>
        <row r="1641">
          <cell r="A1641">
            <v>0</v>
          </cell>
          <cell r="B1641" t="str">
            <v>AW PPO Active</v>
          </cell>
          <cell r="C1641" t="str">
            <v>000000683</v>
          </cell>
          <cell r="D1641" t="str">
            <v>WALLS ALFRED J</v>
          </cell>
          <cell r="E1641" t="str">
            <v>499427198</v>
          </cell>
          <cell r="F1641">
            <v>3</v>
          </cell>
          <cell r="G1641" t="str">
            <v>Legacy-St. Louis Co. Water - Union</v>
          </cell>
          <cell r="H1641" t="str">
            <v>U</v>
          </cell>
          <cell r="I1641">
            <v>2</v>
          </cell>
          <cell r="J1641">
            <v>37742</v>
          </cell>
          <cell r="K1641">
            <v>111</v>
          </cell>
          <cell r="L1641" t="str">
            <v>Ee/Sp</v>
          </cell>
          <cell r="M1641">
            <v>15169</v>
          </cell>
        </row>
        <row r="1642">
          <cell r="A1642">
            <v>0</v>
          </cell>
          <cell r="B1642" t="str">
            <v>AW PPO Active</v>
          </cell>
          <cell r="C1642" t="str">
            <v>000000683</v>
          </cell>
          <cell r="D1642" t="str">
            <v>WALTER ROBERT H</v>
          </cell>
          <cell r="E1642" t="str">
            <v>488668889</v>
          </cell>
          <cell r="F1642">
            <v>3</v>
          </cell>
          <cell r="G1642" t="str">
            <v>Legacy-St. Louis Co. Water - Union</v>
          </cell>
          <cell r="H1642" t="str">
            <v>U</v>
          </cell>
          <cell r="I1642">
            <v>3</v>
          </cell>
          <cell r="J1642">
            <v>38108</v>
          </cell>
          <cell r="K1642">
            <v>127</v>
          </cell>
          <cell r="L1642" t="str">
            <v>Family</v>
          </cell>
          <cell r="M1642">
            <v>21128</v>
          </cell>
        </row>
        <row r="1643">
          <cell r="A1643">
            <v>0</v>
          </cell>
          <cell r="B1643" t="str">
            <v>AW PPO Active</v>
          </cell>
          <cell r="C1643" t="str">
            <v>000000683</v>
          </cell>
          <cell r="D1643" t="str">
            <v>WAMHOFF RAUL T</v>
          </cell>
          <cell r="E1643" t="str">
            <v>493760971</v>
          </cell>
          <cell r="F1643">
            <v>3</v>
          </cell>
          <cell r="G1643" t="str">
            <v>Legacy-St. Louis Co. Water - Union</v>
          </cell>
          <cell r="H1643" t="str">
            <v>U</v>
          </cell>
          <cell r="I1643">
            <v>1</v>
          </cell>
          <cell r="J1643">
            <v>37742</v>
          </cell>
          <cell r="K1643">
            <v>101</v>
          </cell>
          <cell r="L1643" t="str">
            <v>Single</v>
          </cell>
          <cell r="M1643">
            <v>26878</v>
          </cell>
        </row>
        <row r="1644">
          <cell r="A1644">
            <v>0</v>
          </cell>
          <cell r="B1644" t="str">
            <v>AW PPO Active</v>
          </cell>
          <cell r="C1644" t="str">
            <v>000000683</v>
          </cell>
          <cell r="D1644" t="str">
            <v>WARD KELVIN K</v>
          </cell>
          <cell r="E1644" t="str">
            <v>498847295</v>
          </cell>
          <cell r="F1644">
            <v>3</v>
          </cell>
          <cell r="G1644" t="str">
            <v>Legacy-St. Louis Co. Water - Union</v>
          </cell>
          <cell r="H1644" t="str">
            <v>U</v>
          </cell>
          <cell r="I1644">
            <v>4</v>
          </cell>
          <cell r="J1644">
            <v>37742</v>
          </cell>
          <cell r="K1644">
            <v>127</v>
          </cell>
          <cell r="L1644" t="str">
            <v>Family</v>
          </cell>
          <cell r="M1644">
            <v>24331</v>
          </cell>
        </row>
        <row r="1645">
          <cell r="A1645">
            <v>0</v>
          </cell>
          <cell r="B1645" t="str">
            <v>AW PPO Active</v>
          </cell>
          <cell r="C1645" t="str">
            <v>000000683</v>
          </cell>
          <cell r="D1645" t="str">
            <v>WEAVER JOHN C</v>
          </cell>
          <cell r="E1645" t="str">
            <v>430044279</v>
          </cell>
          <cell r="F1645">
            <v>1</v>
          </cell>
          <cell r="G1645" t="str">
            <v>PPO Union</v>
          </cell>
          <cell r="H1645" t="str">
            <v>U</v>
          </cell>
          <cell r="I1645">
            <v>3</v>
          </cell>
          <cell r="J1645">
            <v>38005</v>
          </cell>
          <cell r="K1645">
            <v>127</v>
          </cell>
          <cell r="L1645" t="str">
            <v>Family</v>
          </cell>
          <cell r="M1645">
            <v>19591</v>
          </cell>
        </row>
        <row r="1646">
          <cell r="A1646">
            <v>0</v>
          </cell>
          <cell r="B1646" t="str">
            <v>AW PPO Active</v>
          </cell>
          <cell r="C1646" t="str">
            <v>000000683</v>
          </cell>
          <cell r="D1646" t="str">
            <v>WEBER GERALD J</v>
          </cell>
          <cell r="E1646" t="str">
            <v>490525246</v>
          </cell>
          <cell r="F1646">
            <v>3</v>
          </cell>
          <cell r="G1646" t="str">
            <v>Legacy-St. Louis Co. Water - Union</v>
          </cell>
          <cell r="H1646" t="str">
            <v>U</v>
          </cell>
          <cell r="I1646">
            <v>2</v>
          </cell>
          <cell r="J1646">
            <v>37742</v>
          </cell>
          <cell r="K1646">
            <v>111</v>
          </cell>
          <cell r="L1646" t="str">
            <v>Ee/Sp</v>
          </cell>
          <cell r="M1646">
            <v>16946</v>
          </cell>
        </row>
        <row r="1647">
          <cell r="A1647">
            <v>0</v>
          </cell>
          <cell r="B1647" t="str">
            <v>AW PPO Active</v>
          </cell>
          <cell r="C1647" t="str">
            <v>000000683</v>
          </cell>
          <cell r="D1647" t="str">
            <v>WEEKS GREG A</v>
          </cell>
          <cell r="E1647" t="str">
            <v>490720291</v>
          </cell>
          <cell r="F1647">
            <v>2</v>
          </cell>
          <cell r="G1647" t="str">
            <v>PPO Non-Union</v>
          </cell>
          <cell r="H1647" t="str">
            <v>N</v>
          </cell>
          <cell r="I1647">
            <v>4</v>
          </cell>
          <cell r="J1647">
            <v>37622</v>
          </cell>
          <cell r="K1647">
            <v>127</v>
          </cell>
          <cell r="L1647" t="str">
            <v>Family</v>
          </cell>
          <cell r="M1647">
            <v>21101</v>
          </cell>
        </row>
        <row r="1648">
          <cell r="A1648">
            <v>0</v>
          </cell>
          <cell r="B1648" t="str">
            <v>AW PPO Active</v>
          </cell>
          <cell r="C1648" t="str">
            <v>000000683</v>
          </cell>
          <cell r="D1648" t="str">
            <v>WEICK STEPHEN C</v>
          </cell>
          <cell r="E1648" t="str">
            <v>493521034</v>
          </cell>
          <cell r="F1648">
            <v>3</v>
          </cell>
          <cell r="G1648" t="str">
            <v>Legacy-St. Louis Co. Water - Union</v>
          </cell>
          <cell r="H1648" t="str">
            <v>U</v>
          </cell>
          <cell r="I1648">
            <v>3</v>
          </cell>
          <cell r="J1648">
            <v>37742</v>
          </cell>
          <cell r="K1648">
            <v>127</v>
          </cell>
          <cell r="L1648" t="str">
            <v>Family</v>
          </cell>
          <cell r="M1648">
            <v>18431</v>
          </cell>
        </row>
        <row r="1649">
          <cell r="A1649">
            <v>0</v>
          </cell>
          <cell r="B1649" t="str">
            <v>AW PPO Active</v>
          </cell>
          <cell r="C1649" t="str">
            <v>000000683</v>
          </cell>
          <cell r="D1649" t="str">
            <v>WELLS JEREMY A</v>
          </cell>
          <cell r="E1649" t="str">
            <v>342724196</v>
          </cell>
          <cell r="F1649">
            <v>3</v>
          </cell>
          <cell r="G1649" t="str">
            <v>Legacy-St. Louis Co. Water - Union</v>
          </cell>
          <cell r="H1649" t="str">
            <v>U</v>
          </cell>
          <cell r="I1649">
            <v>1</v>
          </cell>
          <cell r="J1649">
            <v>37742</v>
          </cell>
          <cell r="K1649">
            <v>101</v>
          </cell>
          <cell r="L1649" t="str">
            <v>Single</v>
          </cell>
          <cell r="M1649">
            <v>29398</v>
          </cell>
        </row>
        <row r="1650">
          <cell r="A1650">
            <v>0</v>
          </cell>
          <cell r="B1650" t="str">
            <v>AW PPO Active</v>
          </cell>
          <cell r="C1650" t="str">
            <v>000000683</v>
          </cell>
          <cell r="D1650" t="str">
            <v>WENZEL  JR BENNIE R</v>
          </cell>
          <cell r="E1650" t="str">
            <v>492807713</v>
          </cell>
          <cell r="F1650">
            <v>1</v>
          </cell>
          <cell r="G1650" t="str">
            <v>PPO Union</v>
          </cell>
          <cell r="H1650" t="str">
            <v>U</v>
          </cell>
          <cell r="I1650">
            <v>4</v>
          </cell>
          <cell r="J1650">
            <v>37622</v>
          </cell>
          <cell r="K1650">
            <v>127</v>
          </cell>
          <cell r="L1650" t="str">
            <v>Family</v>
          </cell>
          <cell r="M1650">
            <v>23537</v>
          </cell>
        </row>
        <row r="1651">
          <cell r="A1651">
            <v>0</v>
          </cell>
          <cell r="B1651" t="str">
            <v>AW PPO Active</v>
          </cell>
          <cell r="C1651" t="str">
            <v>000000683</v>
          </cell>
          <cell r="D1651" t="str">
            <v>WESSEL KEVIN L</v>
          </cell>
          <cell r="E1651" t="str">
            <v>431131510</v>
          </cell>
          <cell r="F1651">
            <v>1</v>
          </cell>
          <cell r="G1651" t="str">
            <v>PPO Union</v>
          </cell>
          <cell r="H1651" t="str">
            <v>U</v>
          </cell>
          <cell r="I1651">
            <v>1</v>
          </cell>
          <cell r="J1651">
            <v>37622</v>
          </cell>
          <cell r="K1651">
            <v>101</v>
          </cell>
          <cell r="L1651" t="str">
            <v>Single</v>
          </cell>
          <cell r="M1651">
            <v>22396</v>
          </cell>
        </row>
        <row r="1652">
          <cell r="A1652">
            <v>0</v>
          </cell>
          <cell r="B1652" t="str">
            <v>AW PPO Active</v>
          </cell>
          <cell r="C1652" t="str">
            <v>000000683</v>
          </cell>
          <cell r="D1652" t="str">
            <v>WEYRAUCH RICHARD D</v>
          </cell>
          <cell r="E1652" t="str">
            <v>489521649</v>
          </cell>
          <cell r="F1652">
            <v>3</v>
          </cell>
          <cell r="G1652" t="str">
            <v>Legacy-St. Louis Co. Water - Union</v>
          </cell>
          <cell r="H1652" t="str">
            <v>U</v>
          </cell>
          <cell r="I1652">
            <v>2</v>
          </cell>
          <cell r="J1652">
            <v>37786</v>
          </cell>
          <cell r="K1652">
            <v>111</v>
          </cell>
          <cell r="L1652" t="str">
            <v>Ee/Sp</v>
          </cell>
          <cell r="M1652">
            <v>18549</v>
          </cell>
        </row>
        <row r="1653">
          <cell r="A1653">
            <v>0</v>
          </cell>
          <cell r="B1653" t="str">
            <v>AW PPO Active</v>
          </cell>
          <cell r="C1653" t="str">
            <v>000000683</v>
          </cell>
          <cell r="D1653" t="str">
            <v>WHEATON JAMES E</v>
          </cell>
          <cell r="E1653" t="str">
            <v>499540034</v>
          </cell>
          <cell r="F1653">
            <v>3</v>
          </cell>
          <cell r="G1653" t="str">
            <v>Legacy-St. Louis Co. Water - Union</v>
          </cell>
          <cell r="H1653" t="str">
            <v>U</v>
          </cell>
          <cell r="I1653">
            <v>4</v>
          </cell>
          <cell r="J1653">
            <v>37742</v>
          </cell>
          <cell r="K1653">
            <v>127</v>
          </cell>
          <cell r="L1653" t="str">
            <v>Family</v>
          </cell>
          <cell r="M1653">
            <v>18464</v>
          </cell>
        </row>
        <row r="1654">
          <cell r="A1654">
            <v>0</v>
          </cell>
          <cell r="B1654" t="str">
            <v>AW PPO Active</v>
          </cell>
          <cell r="C1654" t="str">
            <v>000000683</v>
          </cell>
          <cell r="D1654" t="str">
            <v>WHITE CARL L</v>
          </cell>
          <cell r="E1654" t="str">
            <v>494762003</v>
          </cell>
          <cell r="F1654">
            <v>2</v>
          </cell>
          <cell r="G1654" t="str">
            <v>PPO Non-Union</v>
          </cell>
          <cell r="H1654" t="str">
            <v>N</v>
          </cell>
          <cell r="I1654">
            <v>5</v>
          </cell>
          <cell r="J1654">
            <v>37622</v>
          </cell>
          <cell r="K1654">
            <v>127</v>
          </cell>
          <cell r="L1654" t="str">
            <v>Family</v>
          </cell>
          <cell r="M1654">
            <v>22466</v>
          </cell>
        </row>
        <row r="1655">
          <cell r="A1655">
            <v>0</v>
          </cell>
          <cell r="B1655" t="str">
            <v>AW PPO Active</v>
          </cell>
          <cell r="C1655" t="str">
            <v>000000683</v>
          </cell>
          <cell r="D1655" t="str">
            <v>WHITE LAMARR A</v>
          </cell>
          <cell r="E1655" t="str">
            <v>490786186</v>
          </cell>
          <cell r="F1655">
            <v>3</v>
          </cell>
          <cell r="G1655" t="str">
            <v>Legacy-St. Louis Co. Water - Union</v>
          </cell>
          <cell r="H1655" t="str">
            <v>U</v>
          </cell>
          <cell r="I1655">
            <v>5</v>
          </cell>
          <cell r="J1655">
            <v>37742</v>
          </cell>
          <cell r="K1655">
            <v>127</v>
          </cell>
          <cell r="L1655" t="str">
            <v>Family</v>
          </cell>
          <cell r="M1655">
            <v>25082</v>
          </cell>
        </row>
        <row r="1656">
          <cell r="A1656">
            <v>0</v>
          </cell>
          <cell r="B1656" t="str">
            <v>AW PPO Active</v>
          </cell>
          <cell r="C1656" t="str">
            <v>000000683</v>
          </cell>
          <cell r="D1656" t="str">
            <v>WHITE MARK A</v>
          </cell>
          <cell r="E1656" t="str">
            <v>495725205</v>
          </cell>
          <cell r="F1656">
            <v>1</v>
          </cell>
          <cell r="G1656" t="str">
            <v>PPO Union</v>
          </cell>
          <cell r="H1656" t="str">
            <v>U</v>
          </cell>
          <cell r="I1656">
            <v>3</v>
          </cell>
          <cell r="J1656">
            <v>37622</v>
          </cell>
          <cell r="K1656">
            <v>127</v>
          </cell>
          <cell r="L1656" t="str">
            <v>Family</v>
          </cell>
          <cell r="M1656">
            <v>21659</v>
          </cell>
        </row>
        <row r="1657">
          <cell r="A1657">
            <v>0</v>
          </cell>
          <cell r="B1657" t="str">
            <v>AW PPO Active</v>
          </cell>
          <cell r="C1657" t="str">
            <v>000000683</v>
          </cell>
          <cell r="D1657" t="str">
            <v>WHITE PAUL E</v>
          </cell>
          <cell r="E1657" t="str">
            <v>498881658</v>
          </cell>
          <cell r="F1657">
            <v>2</v>
          </cell>
          <cell r="G1657" t="str">
            <v>PPO Non-Union</v>
          </cell>
          <cell r="H1657" t="str">
            <v>N</v>
          </cell>
          <cell r="I1657">
            <v>2</v>
          </cell>
          <cell r="J1657">
            <v>37834</v>
          </cell>
          <cell r="K1657">
            <v>111</v>
          </cell>
          <cell r="L1657" t="str">
            <v>Ee/Sp</v>
          </cell>
          <cell r="M1657">
            <v>27122</v>
          </cell>
        </row>
        <row r="1658">
          <cell r="A1658">
            <v>0</v>
          </cell>
          <cell r="B1658" t="str">
            <v>AW PPO Active</v>
          </cell>
          <cell r="C1658" t="str">
            <v>000000683</v>
          </cell>
          <cell r="D1658" t="str">
            <v>WHITE ROY D</v>
          </cell>
          <cell r="E1658" t="str">
            <v>494669365</v>
          </cell>
          <cell r="F1658">
            <v>2</v>
          </cell>
          <cell r="G1658" t="str">
            <v>PPO Non-Union</v>
          </cell>
          <cell r="H1658" t="str">
            <v>N</v>
          </cell>
          <cell r="I1658">
            <v>4</v>
          </cell>
          <cell r="J1658">
            <v>37622</v>
          </cell>
          <cell r="K1658">
            <v>127</v>
          </cell>
          <cell r="L1658" t="str">
            <v>Family</v>
          </cell>
          <cell r="M1658">
            <v>20926</v>
          </cell>
        </row>
        <row r="1659">
          <cell r="A1659">
            <v>0</v>
          </cell>
          <cell r="B1659" t="str">
            <v>AW PPO Active</v>
          </cell>
          <cell r="C1659" t="str">
            <v>000000683</v>
          </cell>
          <cell r="D1659" t="str">
            <v>WHITLEY VICTOR W</v>
          </cell>
          <cell r="E1659" t="str">
            <v>558535037</v>
          </cell>
          <cell r="F1659">
            <v>1</v>
          </cell>
          <cell r="G1659" t="str">
            <v>PPO Union</v>
          </cell>
          <cell r="H1659" t="str">
            <v>U</v>
          </cell>
          <cell r="I1659">
            <v>2</v>
          </cell>
          <cell r="J1659">
            <v>37622</v>
          </cell>
          <cell r="K1659">
            <v>111</v>
          </cell>
          <cell r="L1659" t="str">
            <v>Ee/Sp</v>
          </cell>
          <cell r="M1659">
            <v>27695</v>
          </cell>
        </row>
        <row r="1660">
          <cell r="A1660">
            <v>0</v>
          </cell>
          <cell r="B1660" t="str">
            <v>AW PPO Active</v>
          </cell>
          <cell r="C1660" t="str">
            <v>000000683</v>
          </cell>
          <cell r="D1660" t="str">
            <v>WIBBENMEYER JAMES A</v>
          </cell>
          <cell r="E1660" t="str">
            <v>495484081</v>
          </cell>
          <cell r="F1660">
            <v>3</v>
          </cell>
          <cell r="G1660" t="str">
            <v>Legacy-St. Louis Co. Water - Union</v>
          </cell>
          <cell r="H1660" t="str">
            <v>U</v>
          </cell>
          <cell r="I1660">
            <v>3</v>
          </cell>
          <cell r="J1660">
            <v>37742</v>
          </cell>
          <cell r="K1660">
            <v>127</v>
          </cell>
          <cell r="L1660" t="str">
            <v>Family</v>
          </cell>
          <cell r="M1660">
            <v>16140</v>
          </cell>
        </row>
        <row r="1661">
          <cell r="A1661">
            <v>0</v>
          </cell>
          <cell r="B1661" t="str">
            <v>AW PPO Active</v>
          </cell>
          <cell r="C1661" t="str">
            <v>000000683</v>
          </cell>
          <cell r="D1661" t="str">
            <v>WILLIAMS CHAD H</v>
          </cell>
          <cell r="E1661" t="str">
            <v>497762322</v>
          </cell>
          <cell r="F1661">
            <v>3</v>
          </cell>
          <cell r="G1661" t="str">
            <v>Legacy-St. Louis Co. Water - Union</v>
          </cell>
          <cell r="H1661" t="str">
            <v>U</v>
          </cell>
          <cell r="I1661">
            <v>1</v>
          </cell>
          <cell r="J1661">
            <v>37742</v>
          </cell>
          <cell r="K1661">
            <v>101</v>
          </cell>
          <cell r="L1661" t="str">
            <v>Single</v>
          </cell>
          <cell r="M1661">
            <v>24661</v>
          </cell>
        </row>
        <row r="1662">
          <cell r="A1662">
            <v>0</v>
          </cell>
          <cell r="B1662" t="str">
            <v>AW PPO Active</v>
          </cell>
          <cell r="C1662" t="str">
            <v>000000683</v>
          </cell>
          <cell r="D1662" t="str">
            <v>WILLIAMS DANA D</v>
          </cell>
          <cell r="E1662" t="str">
            <v>490941822</v>
          </cell>
          <cell r="F1662">
            <v>2</v>
          </cell>
          <cell r="G1662" t="str">
            <v>PPO Non-Union</v>
          </cell>
          <cell r="H1662" t="str">
            <v>N</v>
          </cell>
          <cell r="I1662">
            <v>2</v>
          </cell>
          <cell r="J1662">
            <v>37987</v>
          </cell>
          <cell r="K1662">
            <v>119</v>
          </cell>
          <cell r="L1662" t="str">
            <v>Ee/Ch</v>
          </cell>
          <cell r="M1662">
            <v>27874</v>
          </cell>
        </row>
        <row r="1663">
          <cell r="A1663">
            <v>0</v>
          </cell>
          <cell r="B1663" t="str">
            <v>AW PPO Active</v>
          </cell>
          <cell r="C1663" t="str">
            <v>000000683</v>
          </cell>
          <cell r="D1663" t="str">
            <v>WILLIAMS KEITH A</v>
          </cell>
          <cell r="E1663" t="str">
            <v>494689657</v>
          </cell>
          <cell r="F1663">
            <v>2</v>
          </cell>
          <cell r="G1663" t="str">
            <v>PPO Non-Union</v>
          </cell>
          <cell r="H1663" t="str">
            <v>N</v>
          </cell>
          <cell r="I1663">
            <v>3</v>
          </cell>
          <cell r="J1663">
            <v>38179</v>
          </cell>
          <cell r="K1663">
            <v>127</v>
          </cell>
          <cell r="L1663" t="str">
            <v>Family</v>
          </cell>
          <cell r="M1663">
            <v>21252</v>
          </cell>
        </row>
        <row r="1664">
          <cell r="A1664">
            <v>0</v>
          </cell>
          <cell r="B1664" t="str">
            <v>AW PPO Active</v>
          </cell>
          <cell r="C1664" t="str">
            <v>000000683</v>
          </cell>
          <cell r="D1664" t="str">
            <v>WILLIAMS WALLACE A</v>
          </cell>
          <cell r="E1664" t="str">
            <v>495661486</v>
          </cell>
          <cell r="F1664">
            <v>1</v>
          </cell>
          <cell r="G1664" t="str">
            <v>PPO Union</v>
          </cell>
          <cell r="H1664" t="str">
            <v>U</v>
          </cell>
          <cell r="I1664">
            <v>4</v>
          </cell>
          <cell r="J1664">
            <v>38108</v>
          </cell>
          <cell r="K1664">
            <v>127</v>
          </cell>
          <cell r="L1664" t="str">
            <v>Family</v>
          </cell>
          <cell r="M1664">
            <v>21122</v>
          </cell>
        </row>
        <row r="1665">
          <cell r="A1665">
            <v>0</v>
          </cell>
          <cell r="B1665" t="str">
            <v>AW PPO Active</v>
          </cell>
          <cell r="C1665" t="str">
            <v>000000683</v>
          </cell>
          <cell r="D1665" t="str">
            <v>WILLIS DOUGLAS W</v>
          </cell>
          <cell r="E1665" t="str">
            <v>497881248</v>
          </cell>
          <cell r="F1665">
            <v>1</v>
          </cell>
          <cell r="G1665" t="str">
            <v>PPO Union</v>
          </cell>
          <cell r="H1665" t="str">
            <v>U</v>
          </cell>
          <cell r="I1665">
            <v>4</v>
          </cell>
          <cell r="J1665">
            <v>38110</v>
          </cell>
          <cell r="K1665">
            <v>127</v>
          </cell>
          <cell r="L1665" t="str">
            <v>Family</v>
          </cell>
          <cell r="M1665">
            <v>25492</v>
          </cell>
        </row>
        <row r="1666">
          <cell r="A1666">
            <v>0</v>
          </cell>
          <cell r="B1666" t="str">
            <v>AW PPO Active</v>
          </cell>
          <cell r="C1666" t="str">
            <v>000000683</v>
          </cell>
          <cell r="D1666" t="str">
            <v>WILLMAN MARK A</v>
          </cell>
          <cell r="E1666" t="str">
            <v>486749683</v>
          </cell>
          <cell r="F1666">
            <v>3</v>
          </cell>
          <cell r="G1666" t="str">
            <v>Legacy-St. Louis Co. Water - Union</v>
          </cell>
          <cell r="H1666" t="str">
            <v>U</v>
          </cell>
          <cell r="I1666">
            <v>2</v>
          </cell>
          <cell r="J1666">
            <v>38115</v>
          </cell>
          <cell r="K1666">
            <v>111</v>
          </cell>
          <cell r="L1666" t="str">
            <v>Ee/Sp</v>
          </cell>
          <cell r="M1666">
            <v>21583</v>
          </cell>
        </row>
        <row r="1667">
          <cell r="A1667">
            <v>0</v>
          </cell>
          <cell r="B1667" t="str">
            <v>AW PPO Active</v>
          </cell>
          <cell r="C1667" t="str">
            <v>000000683</v>
          </cell>
          <cell r="D1667" t="str">
            <v>WILLOUGHBY LESLIE E</v>
          </cell>
          <cell r="E1667" t="str">
            <v>489944974</v>
          </cell>
          <cell r="F1667">
            <v>3</v>
          </cell>
          <cell r="G1667" t="str">
            <v>Legacy-St. Louis Co. Water - Union</v>
          </cell>
          <cell r="H1667" t="str">
            <v>U</v>
          </cell>
          <cell r="I1667">
            <v>3</v>
          </cell>
          <cell r="J1667">
            <v>38070</v>
          </cell>
          <cell r="K1667">
            <v>127</v>
          </cell>
          <cell r="L1667" t="str">
            <v>Family</v>
          </cell>
          <cell r="M1667">
            <v>26312</v>
          </cell>
        </row>
        <row r="1668">
          <cell r="A1668">
            <v>0</v>
          </cell>
          <cell r="B1668" t="str">
            <v>AW PPO Active</v>
          </cell>
          <cell r="C1668" t="str">
            <v>000000683</v>
          </cell>
          <cell r="D1668" t="str">
            <v>WILSON RONALD E</v>
          </cell>
          <cell r="E1668" t="str">
            <v>490504816</v>
          </cell>
          <cell r="F1668">
            <v>1</v>
          </cell>
          <cell r="G1668" t="str">
            <v>PPO Union</v>
          </cell>
          <cell r="H1668" t="str">
            <v>U</v>
          </cell>
          <cell r="I1668">
            <v>2</v>
          </cell>
          <cell r="J1668">
            <v>37622</v>
          </cell>
          <cell r="K1668">
            <v>111</v>
          </cell>
          <cell r="L1668" t="str">
            <v>Ee/Sp</v>
          </cell>
          <cell r="M1668">
            <v>16534</v>
          </cell>
        </row>
        <row r="1669">
          <cell r="A1669">
            <v>0</v>
          </cell>
          <cell r="B1669" t="str">
            <v>AW PPO Active</v>
          </cell>
          <cell r="C1669" t="str">
            <v>000000683</v>
          </cell>
          <cell r="D1669" t="str">
            <v>WILSON SAMUEL E</v>
          </cell>
          <cell r="E1669" t="str">
            <v>497685395</v>
          </cell>
          <cell r="F1669">
            <v>3</v>
          </cell>
          <cell r="G1669" t="str">
            <v>Legacy-St. Louis Co. Water - Union</v>
          </cell>
          <cell r="H1669" t="str">
            <v>U</v>
          </cell>
          <cell r="I1669">
            <v>4</v>
          </cell>
          <cell r="J1669">
            <v>37742</v>
          </cell>
          <cell r="K1669">
            <v>127</v>
          </cell>
          <cell r="L1669" t="str">
            <v>Family</v>
          </cell>
          <cell r="M1669">
            <v>21947</v>
          </cell>
        </row>
        <row r="1670">
          <cell r="A1670">
            <v>0</v>
          </cell>
          <cell r="B1670" t="str">
            <v>AW PPO Active</v>
          </cell>
          <cell r="C1670" t="str">
            <v>000000683</v>
          </cell>
          <cell r="D1670" t="str">
            <v>WIPFLER DALE P</v>
          </cell>
          <cell r="E1670" t="str">
            <v>495786582</v>
          </cell>
          <cell r="F1670">
            <v>3</v>
          </cell>
          <cell r="G1670" t="str">
            <v>Legacy-St. Louis Co. Water - Union</v>
          </cell>
          <cell r="H1670" t="str">
            <v>U</v>
          </cell>
          <cell r="I1670">
            <v>5</v>
          </cell>
          <cell r="J1670">
            <v>37742</v>
          </cell>
          <cell r="K1670">
            <v>127</v>
          </cell>
          <cell r="L1670" t="str">
            <v>Family</v>
          </cell>
          <cell r="M1670">
            <v>23048</v>
          </cell>
        </row>
        <row r="1671">
          <cell r="A1671">
            <v>0</v>
          </cell>
          <cell r="B1671" t="str">
            <v>AW PPO Active</v>
          </cell>
          <cell r="C1671" t="str">
            <v>000000683</v>
          </cell>
          <cell r="D1671" t="str">
            <v>WISE RICHARD J</v>
          </cell>
          <cell r="E1671" t="str">
            <v>490784073</v>
          </cell>
          <cell r="F1671">
            <v>1</v>
          </cell>
          <cell r="G1671" t="str">
            <v>PPO Union</v>
          </cell>
          <cell r="H1671" t="str">
            <v>U</v>
          </cell>
          <cell r="I1671">
            <v>4</v>
          </cell>
          <cell r="J1671">
            <v>37937</v>
          </cell>
          <cell r="K1671">
            <v>127</v>
          </cell>
          <cell r="L1671" t="str">
            <v>Family</v>
          </cell>
          <cell r="M1671">
            <v>28080</v>
          </cell>
        </row>
        <row r="1672">
          <cell r="A1672">
            <v>0</v>
          </cell>
          <cell r="B1672" t="str">
            <v>AW PPO Active</v>
          </cell>
          <cell r="C1672" t="str">
            <v>000000683</v>
          </cell>
          <cell r="D1672" t="str">
            <v>WOOD MICHAEL L</v>
          </cell>
          <cell r="E1672" t="str">
            <v>487602423</v>
          </cell>
          <cell r="F1672">
            <v>2</v>
          </cell>
          <cell r="G1672" t="str">
            <v>PPO Non-Union</v>
          </cell>
          <cell r="H1672" t="str">
            <v>N</v>
          </cell>
          <cell r="I1672">
            <v>2</v>
          </cell>
          <cell r="J1672">
            <v>37622</v>
          </cell>
          <cell r="K1672">
            <v>111</v>
          </cell>
          <cell r="L1672" t="str">
            <v>Ee/Sp</v>
          </cell>
          <cell r="M1672">
            <v>19370</v>
          </cell>
        </row>
        <row r="1673">
          <cell r="A1673">
            <v>0</v>
          </cell>
          <cell r="B1673" t="str">
            <v>AW PPO Active</v>
          </cell>
          <cell r="C1673" t="str">
            <v>000000683</v>
          </cell>
          <cell r="D1673" t="str">
            <v>WOODS MARLENE CA</v>
          </cell>
          <cell r="E1673" t="str">
            <v>355507990</v>
          </cell>
          <cell r="F1673">
            <v>2</v>
          </cell>
          <cell r="G1673" t="str">
            <v>PPO Non-Union</v>
          </cell>
          <cell r="H1673" t="str">
            <v>N</v>
          </cell>
          <cell r="I1673">
            <v>1</v>
          </cell>
          <cell r="J1673">
            <v>38353</v>
          </cell>
          <cell r="K1673">
            <v>102</v>
          </cell>
          <cell r="L1673" t="str">
            <v>Single</v>
          </cell>
          <cell r="M1673">
            <v>22491</v>
          </cell>
        </row>
        <row r="1674">
          <cell r="A1674">
            <v>0</v>
          </cell>
          <cell r="B1674" t="str">
            <v>AW PPO Active</v>
          </cell>
          <cell r="C1674" t="str">
            <v>000000683</v>
          </cell>
          <cell r="D1674" t="str">
            <v>WOYTUS MICHAEL K</v>
          </cell>
          <cell r="E1674" t="str">
            <v>497705129</v>
          </cell>
          <cell r="F1674">
            <v>3</v>
          </cell>
          <cell r="G1674" t="str">
            <v>Legacy-St. Louis Co. Water - Union</v>
          </cell>
          <cell r="H1674" t="str">
            <v>U</v>
          </cell>
          <cell r="I1674">
            <v>4</v>
          </cell>
          <cell r="J1674">
            <v>37742</v>
          </cell>
          <cell r="K1674">
            <v>127</v>
          </cell>
          <cell r="L1674" t="str">
            <v>Family</v>
          </cell>
          <cell r="M1674">
            <v>21449</v>
          </cell>
        </row>
        <row r="1675">
          <cell r="A1675">
            <v>0</v>
          </cell>
          <cell r="B1675" t="str">
            <v>AW PPO Active</v>
          </cell>
          <cell r="C1675" t="str">
            <v>000000683</v>
          </cell>
          <cell r="D1675" t="str">
            <v>WRIGHT GLEN E</v>
          </cell>
          <cell r="E1675" t="str">
            <v>492705261</v>
          </cell>
          <cell r="F1675">
            <v>3</v>
          </cell>
          <cell r="G1675" t="str">
            <v>Legacy-St. Louis Co. Water - Union</v>
          </cell>
          <cell r="H1675" t="str">
            <v>U</v>
          </cell>
          <cell r="I1675">
            <v>2</v>
          </cell>
          <cell r="J1675">
            <v>38108</v>
          </cell>
          <cell r="K1675">
            <v>111</v>
          </cell>
          <cell r="L1675" t="str">
            <v>Ee/Sp</v>
          </cell>
          <cell r="M1675">
            <v>23612</v>
          </cell>
        </row>
        <row r="1676">
          <cell r="A1676">
            <v>0</v>
          </cell>
          <cell r="B1676" t="str">
            <v>AW PPO Active</v>
          </cell>
          <cell r="C1676" t="str">
            <v>000000683</v>
          </cell>
          <cell r="D1676" t="str">
            <v>WRIGHT LISA M</v>
          </cell>
          <cell r="E1676" t="str">
            <v>291588071</v>
          </cell>
          <cell r="F1676">
            <v>3</v>
          </cell>
          <cell r="G1676" t="str">
            <v>Legacy-St. Louis Co. Water - Union</v>
          </cell>
          <cell r="H1676" t="str">
            <v>U</v>
          </cell>
          <cell r="I1676">
            <v>1</v>
          </cell>
          <cell r="J1676">
            <v>38187</v>
          </cell>
          <cell r="K1676">
            <v>102</v>
          </cell>
          <cell r="L1676" t="str">
            <v>Single</v>
          </cell>
          <cell r="M1676">
            <v>25452</v>
          </cell>
        </row>
        <row r="1677">
          <cell r="A1677">
            <v>0</v>
          </cell>
          <cell r="B1677" t="str">
            <v>AW PPO Active</v>
          </cell>
          <cell r="C1677" t="str">
            <v>000000683</v>
          </cell>
          <cell r="D1677" t="str">
            <v>WULFEKAMMER TERRY R</v>
          </cell>
          <cell r="E1677" t="str">
            <v>496625782</v>
          </cell>
          <cell r="F1677">
            <v>3</v>
          </cell>
          <cell r="G1677" t="str">
            <v>Legacy-St. Louis Co. Water - Union</v>
          </cell>
          <cell r="H1677" t="str">
            <v>U</v>
          </cell>
          <cell r="I1677">
            <v>1</v>
          </cell>
          <cell r="J1677">
            <v>37742</v>
          </cell>
          <cell r="K1677">
            <v>101</v>
          </cell>
          <cell r="L1677" t="str">
            <v>Single</v>
          </cell>
          <cell r="M1677">
            <v>20766</v>
          </cell>
        </row>
        <row r="1678">
          <cell r="A1678">
            <v>0</v>
          </cell>
          <cell r="B1678" t="str">
            <v>AW PPO Active</v>
          </cell>
          <cell r="C1678" t="str">
            <v>000000683</v>
          </cell>
          <cell r="D1678" t="str">
            <v>WYLAND DANIEL L</v>
          </cell>
          <cell r="E1678" t="str">
            <v>491546124</v>
          </cell>
          <cell r="F1678">
            <v>1</v>
          </cell>
          <cell r="G1678" t="str">
            <v>PPO Union</v>
          </cell>
          <cell r="H1678" t="str">
            <v>U</v>
          </cell>
          <cell r="I1678">
            <v>3</v>
          </cell>
          <cell r="J1678">
            <v>37622</v>
          </cell>
          <cell r="K1678">
            <v>127</v>
          </cell>
          <cell r="L1678" t="str">
            <v>Family</v>
          </cell>
          <cell r="M1678">
            <v>19650</v>
          </cell>
        </row>
        <row r="1679">
          <cell r="A1679">
            <v>0</v>
          </cell>
          <cell r="B1679" t="str">
            <v>AW PPO Active</v>
          </cell>
          <cell r="C1679" t="str">
            <v>000000683</v>
          </cell>
          <cell r="D1679" t="str">
            <v>WYMER DEAN E</v>
          </cell>
          <cell r="E1679" t="str">
            <v>492703559</v>
          </cell>
          <cell r="F1679">
            <v>3</v>
          </cell>
          <cell r="G1679" t="str">
            <v>Legacy-St. Louis Co. Water - Union</v>
          </cell>
          <cell r="H1679" t="str">
            <v>U</v>
          </cell>
          <cell r="I1679">
            <v>4</v>
          </cell>
          <cell r="J1679">
            <v>37788</v>
          </cell>
          <cell r="K1679">
            <v>127</v>
          </cell>
          <cell r="L1679" t="str">
            <v>Family</v>
          </cell>
          <cell r="M1679">
            <v>25248</v>
          </cell>
        </row>
        <row r="1680">
          <cell r="A1680">
            <v>0</v>
          </cell>
          <cell r="B1680" t="str">
            <v>AW PPO Active</v>
          </cell>
          <cell r="C1680" t="str">
            <v>000000683</v>
          </cell>
          <cell r="D1680" t="str">
            <v>YOUNG CHAD D</v>
          </cell>
          <cell r="E1680" t="str">
            <v>498821210</v>
          </cell>
          <cell r="F1680">
            <v>3</v>
          </cell>
          <cell r="G1680" t="str">
            <v>Legacy-St. Louis Co. Water - Union</v>
          </cell>
          <cell r="H1680" t="str">
            <v>U</v>
          </cell>
          <cell r="I1680">
            <v>3</v>
          </cell>
          <cell r="J1680">
            <v>38230</v>
          </cell>
          <cell r="K1680">
            <v>127</v>
          </cell>
          <cell r="L1680" t="str">
            <v>Family</v>
          </cell>
          <cell r="M1680">
            <v>26533</v>
          </cell>
        </row>
        <row r="1681">
          <cell r="A1681">
            <v>0</v>
          </cell>
          <cell r="B1681" t="str">
            <v>AW PPO Active</v>
          </cell>
          <cell r="C1681" t="str">
            <v>000000683</v>
          </cell>
          <cell r="D1681" t="str">
            <v>YUNGERMANN DAVID E</v>
          </cell>
          <cell r="E1681" t="str">
            <v>499782755</v>
          </cell>
          <cell r="F1681">
            <v>2</v>
          </cell>
          <cell r="G1681" t="str">
            <v>PPO Non-Union</v>
          </cell>
          <cell r="H1681" t="str">
            <v>N</v>
          </cell>
          <cell r="I1681">
            <v>4</v>
          </cell>
          <cell r="J1681">
            <v>37622</v>
          </cell>
          <cell r="K1681">
            <v>127</v>
          </cell>
          <cell r="L1681" t="str">
            <v>Family</v>
          </cell>
          <cell r="M1681">
            <v>22526</v>
          </cell>
        </row>
        <row r="1682">
          <cell r="A1682">
            <v>0</v>
          </cell>
          <cell r="B1682" t="str">
            <v>AW PPO Active</v>
          </cell>
          <cell r="C1682" t="str">
            <v>000000683</v>
          </cell>
          <cell r="D1682" t="str">
            <v>YURKOVICH JULIE A</v>
          </cell>
          <cell r="E1682" t="str">
            <v>488926562</v>
          </cell>
          <cell r="F1682">
            <v>2</v>
          </cell>
          <cell r="G1682" t="str">
            <v>PPO Non-Union</v>
          </cell>
          <cell r="H1682" t="str">
            <v>N</v>
          </cell>
          <cell r="I1682">
            <v>5</v>
          </cell>
          <cell r="J1682">
            <v>37622</v>
          </cell>
          <cell r="K1682">
            <v>127</v>
          </cell>
          <cell r="L1682" t="str">
            <v>Family</v>
          </cell>
          <cell r="M1682">
            <v>25527</v>
          </cell>
        </row>
        <row r="1683">
          <cell r="A1683">
            <v>0</v>
          </cell>
          <cell r="B1683" t="str">
            <v>AW PPO Active</v>
          </cell>
          <cell r="C1683" t="str">
            <v>000000683</v>
          </cell>
          <cell r="D1683" t="str">
            <v>ZELLWEGER GARY L</v>
          </cell>
          <cell r="E1683" t="str">
            <v>490460285</v>
          </cell>
          <cell r="F1683">
            <v>3</v>
          </cell>
          <cell r="G1683" t="str">
            <v>Legacy-St. Louis Co. Water - Union</v>
          </cell>
          <cell r="H1683" t="str">
            <v>U</v>
          </cell>
          <cell r="I1683">
            <v>2</v>
          </cell>
          <cell r="J1683">
            <v>37742</v>
          </cell>
          <cell r="K1683">
            <v>111</v>
          </cell>
          <cell r="L1683" t="str">
            <v>Ee/Sp</v>
          </cell>
          <cell r="M1683">
            <v>16067</v>
          </cell>
        </row>
        <row r="1684">
          <cell r="A1684">
            <v>0</v>
          </cell>
          <cell r="B1684" t="str">
            <v>AW PPO Active</v>
          </cell>
          <cell r="C1684" t="str">
            <v>000000683</v>
          </cell>
          <cell r="D1684" t="str">
            <v>ZIPOY LARRY A</v>
          </cell>
          <cell r="E1684" t="str">
            <v>492586365</v>
          </cell>
          <cell r="F1684">
            <v>3</v>
          </cell>
          <cell r="G1684" t="str">
            <v>Legacy-St. Louis Co. Water - Union</v>
          </cell>
          <cell r="H1684" t="str">
            <v>U</v>
          </cell>
          <cell r="I1684">
            <v>3</v>
          </cell>
          <cell r="J1684">
            <v>37742</v>
          </cell>
          <cell r="K1684">
            <v>127</v>
          </cell>
          <cell r="L1684" t="str">
            <v>Family</v>
          </cell>
          <cell r="M1684">
            <v>18597</v>
          </cell>
        </row>
        <row r="1685">
          <cell r="A1685">
            <v>0</v>
          </cell>
          <cell r="B1685" t="str">
            <v>AW PPO Active</v>
          </cell>
          <cell r="C1685" t="str">
            <v>000000684</v>
          </cell>
          <cell r="D1685" t="str">
            <v>ADAMS DAWN A</v>
          </cell>
          <cell r="E1685" t="str">
            <v>493826048</v>
          </cell>
          <cell r="F1685">
            <v>2</v>
          </cell>
          <cell r="G1685" t="str">
            <v>PPO Non-Union</v>
          </cell>
          <cell r="H1685" t="str">
            <v>N</v>
          </cell>
          <cell r="I1685">
            <v>3</v>
          </cell>
          <cell r="J1685">
            <v>38353</v>
          </cell>
          <cell r="K1685">
            <v>127</v>
          </cell>
          <cell r="L1685" t="str">
            <v>Family</v>
          </cell>
          <cell r="M1685">
            <v>25046</v>
          </cell>
        </row>
        <row r="1686">
          <cell r="A1686">
            <v>0</v>
          </cell>
          <cell r="B1686" t="str">
            <v>AW PPO Active</v>
          </cell>
          <cell r="C1686" t="str">
            <v>000000684</v>
          </cell>
          <cell r="D1686" t="str">
            <v>ALEXANDER KASHA F</v>
          </cell>
          <cell r="E1686" t="str">
            <v>500886356</v>
          </cell>
          <cell r="F1686">
            <v>2</v>
          </cell>
          <cell r="G1686" t="str">
            <v>PPO Non-Union</v>
          </cell>
          <cell r="H1686" t="str">
            <v>N</v>
          </cell>
          <cell r="I1686">
            <v>2</v>
          </cell>
          <cell r="J1686">
            <v>37956</v>
          </cell>
          <cell r="K1686">
            <v>119</v>
          </cell>
          <cell r="L1686" t="str">
            <v>Ee/Ch</v>
          </cell>
          <cell r="M1686">
            <v>28422</v>
          </cell>
        </row>
        <row r="1687">
          <cell r="A1687">
            <v>0</v>
          </cell>
          <cell r="B1687" t="str">
            <v>AW PPO Active</v>
          </cell>
          <cell r="C1687" t="str">
            <v>000000684</v>
          </cell>
          <cell r="D1687" t="str">
            <v>AUER AMY E</v>
          </cell>
          <cell r="E1687" t="str">
            <v>321601988</v>
          </cell>
          <cell r="F1687">
            <v>2</v>
          </cell>
          <cell r="G1687" t="str">
            <v>PPO Non-Union</v>
          </cell>
          <cell r="H1687" t="str">
            <v>N</v>
          </cell>
          <cell r="I1687">
            <v>1</v>
          </cell>
          <cell r="J1687">
            <v>37622</v>
          </cell>
          <cell r="K1687">
            <v>102</v>
          </cell>
          <cell r="L1687" t="str">
            <v>Single</v>
          </cell>
          <cell r="M1687">
            <v>27283</v>
          </cell>
        </row>
        <row r="1688">
          <cell r="A1688">
            <v>0</v>
          </cell>
          <cell r="B1688" t="str">
            <v>AW PPO Active</v>
          </cell>
          <cell r="C1688" t="str">
            <v>000000684</v>
          </cell>
          <cell r="D1688" t="str">
            <v>BAGGETT BARBARA A</v>
          </cell>
          <cell r="E1688" t="str">
            <v>154482893</v>
          </cell>
          <cell r="F1688">
            <v>2</v>
          </cell>
          <cell r="G1688" t="str">
            <v>PPO Non-Union</v>
          </cell>
          <cell r="H1688" t="str">
            <v>N</v>
          </cell>
          <cell r="I1688">
            <v>2</v>
          </cell>
          <cell r="J1688">
            <v>37987</v>
          </cell>
          <cell r="K1688">
            <v>119</v>
          </cell>
          <cell r="L1688" t="str">
            <v>Ee/Ch</v>
          </cell>
          <cell r="M1688">
            <v>19499</v>
          </cell>
        </row>
        <row r="1689">
          <cell r="A1689">
            <v>0</v>
          </cell>
          <cell r="B1689" t="str">
            <v>AW PPO Active</v>
          </cell>
          <cell r="C1689" t="str">
            <v>000000684</v>
          </cell>
          <cell r="D1689" t="str">
            <v>BAKER KAWANDA</v>
          </cell>
          <cell r="E1689" t="str">
            <v>488787408</v>
          </cell>
          <cell r="F1689">
            <v>2</v>
          </cell>
          <cell r="G1689" t="str">
            <v>PPO Non-Union</v>
          </cell>
          <cell r="H1689" t="str">
            <v>N</v>
          </cell>
          <cell r="I1689">
            <v>1</v>
          </cell>
          <cell r="J1689">
            <v>37987</v>
          </cell>
          <cell r="K1689">
            <v>102</v>
          </cell>
          <cell r="L1689" t="str">
            <v>Single</v>
          </cell>
          <cell r="M1689">
            <v>25426</v>
          </cell>
        </row>
        <row r="1690">
          <cell r="A1690">
            <v>0</v>
          </cell>
          <cell r="B1690" t="str">
            <v>AW PPO Active</v>
          </cell>
          <cell r="C1690" t="str">
            <v>000000684</v>
          </cell>
          <cell r="D1690" t="str">
            <v>BALDWIN DELORES M</v>
          </cell>
          <cell r="E1690" t="str">
            <v>342566487</v>
          </cell>
          <cell r="F1690">
            <v>2</v>
          </cell>
          <cell r="G1690" t="str">
            <v>PPO Non-Union</v>
          </cell>
          <cell r="H1690" t="str">
            <v>N</v>
          </cell>
          <cell r="I1690">
            <v>5</v>
          </cell>
          <cell r="J1690">
            <v>37927</v>
          </cell>
          <cell r="K1690">
            <v>119</v>
          </cell>
          <cell r="L1690" t="str">
            <v>Ee/Ch</v>
          </cell>
          <cell r="M1690">
            <v>23939</v>
          </cell>
        </row>
        <row r="1691">
          <cell r="A1691">
            <v>0</v>
          </cell>
          <cell r="B1691" t="str">
            <v>AW PPO Active</v>
          </cell>
          <cell r="C1691" t="str">
            <v>000000684</v>
          </cell>
          <cell r="D1691" t="str">
            <v>BALDWIN JENNIFER A</v>
          </cell>
          <cell r="E1691" t="str">
            <v>358761031</v>
          </cell>
          <cell r="F1691">
            <v>2</v>
          </cell>
          <cell r="G1691" t="str">
            <v>PPO Non-Union</v>
          </cell>
          <cell r="H1691" t="str">
            <v>N</v>
          </cell>
          <cell r="I1691">
            <v>3</v>
          </cell>
          <cell r="J1691">
            <v>37770</v>
          </cell>
          <cell r="K1691">
            <v>127</v>
          </cell>
          <cell r="L1691" t="str">
            <v>Family</v>
          </cell>
          <cell r="M1691">
            <v>25983</v>
          </cell>
        </row>
        <row r="1692">
          <cell r="A1692">
            <v>0</v>
          </cell>
          <cell r="B1692" t="str">
            <v>AW PPO Active</v>
          </cell>
          <cell r="C1692" t="str">
            <v>000000684</v>
          </cell>
          <cell r="D1692" t="str">
            <v>BARNHART DOUGLAS L</v>
          </cell>
          <cell r="E1692" t="str">
            <v>358561758</v>
          </cell>
          <cell r="F1692">
            <v>2</v>
          </cell>
          <cell r="G1692" t="str">
            <v>PPO Non-Union</v>
          </cell>
          <cell r="H1692" t="str">
            <v>N</v>
          </cell>
          <cell r="I1692">
            <v>1</v>
          </cell>
          <cell r="J1692">
            <v>37803</v>
          </cell>
          <cell r="K1692">
            <v>101</v>
          </cell>
          <cell r="L1692" t="str">
            <v>Single</v>
          </cell>
          <cell r="M1692">
            <v>22485</v>
          </cell>
        </row>
        <row r="1693">
          <cell r="A1693">
            <v>0</v>
          </cell>
          <cell r="B1693" t="str">
            <v>AW PPO Active</v>
          </cell>
          <cell r="C1693" t="str">
            <v>000000684</v>
          </cell>
          <cell r="D1693" t="str">
            <v>BARRS AMANDA S</v>
          </cell>
          <cell r="E1693" t="str">
            <v>255068151</v>
          </cell>
          <cell r="F1693">
            <v>2</v>
          </cell>
          <cell r="G1693" t="str">
            <v>PPO Non-Union</v>
          </cell>
          <cell r="H1693" t="str">
            <v>N</v>
          </cell>
          <cell r="I1693">
            <v>4</v>
          </cell>
          <cell r="J1693">
            <v>37956</v>
          </cell>
          <cell r="K1693">
            <v>127</v>
          </cell>
          <cell r="L1693" t="str">
            <v>Family</v>
          </cell>
          <cell r="M1693">
            <v>22918</v>
          </cell>
        </row>
        <row r="1694">
          <cell r="A1694">
            <v>0</v>
          </cell>
          <cell r="B1694" t="str">
            <v>AW PPO Active</v>
          </cell>
          <cell r="C1694" t="str">
            <v>000000684</v>
          </cell>
          <cell r="D1694" t="str">
            <v>BAUSWELL TRACY R</v>
          </cell>
          <cell r="E1694" t="str">
            <v>361549118</v>
          </cell>
          <cell r="F1694">
            <v>2</v>
          </cell>
          <cell r="G1694" t="str">
            <v>PPO Non-Union</v>
          </cell>
          <cell r="H1694" t="str">
            <v>N</v>
          </cell>
          <cell r="I1694">
            <v>2</v>
          </cell>
          <cell r="J1694">
            <v>38213</v>
          </cell>
          <cell r="K1694">
            <v>111</v>
          </cell>
          <cell r="L1694" t="str">
            <v>Ee/Sp</v>
          </cell>
          <cell r="M1694">
            <v>22784</v>
          </cell>
        </row>
        <row r="1695">
          <cell r="A1695">
            <v>0</v>
          </cell>
          <cell r="B1695" t="str">
            <v>AW PPO Active</v>
          </cell>
          <cell r="C1695" t="str">
            <v>000000684</v>
          </cell>
          <cell r="D1695" t="str">
            <v>BENEZE ANDREA</v>
          </cell>
          <cell r="E1695" t="str">
            <v>215966516</v>
          </cell>
          <cell r="F1695">
            <v>2</v>
          </cell>
          <cell r="G1695" t="str">
            <v>PPO Non-Union</v>
          </cell>
          <cell r="H1695" t="str">
            <v>N</v>
          </cell>
          <cell r="I1695">
            <v>1</v>
          </cell>
          <cell r="J1695">
            <v>37895</v>
          </cell>
          <cell r="K1695">
            <v>102</v>
          </cell>
          <cell r="L1695" t="str">
            <v>Single</v>
          </cell>
          <cell r="M1695">
            <v>29301</v>
          </cell>
        </row>
        <row r="1696">
          <cell r="A1696">
            <v>0</v>
          </cell>
          <cell r="B1696" t="str">
            <v>AW PPO Active</v>
          </cell>
          <cell r="C1696" t="str">
            <v>000000684</v>
          </cell>
          <cell r="D1696" t="str">
            <v>BENSON LAURA M</v>
          </cell>
          <cell r="E1696" t="str">
            <v>335602558</v>
          </cell>
          <cell r="F1696">
            <v>2</v>
          </cell>
          <cell r="G1696" t="str">
            <v>PPO Non-Union</v>
          </cell>
          <cell r="H1696" t="str">
            <v>N</v>
          </cell>
          <cell r="I1696">
            <v>4</v>
          </cell>
          <cell r="J1696">
            <v>37895</v>
          </cell>
          <cell r="K1696">
            <v>119</v>
          </cell>
          <cell r="L1696" t="str">
            <v>Ee/Ch</v>
          </cell>
          <cell r="M1696">
            <v>25492</v>
          </cell>
        </row>
        <row r="1697">
          <cell r="A1697">
            <v>0</v>
          </cell>
          <cell r="B1697" t="str">
            <v>AW PPO Active</v>
          </cell>
          <cell r="C1697" t="str">
            <v>000000684</v>
          </cell>
          <cell r="D1697" t="str">
            <v>BERKEL TAMI M</v>
          </cell>
          <cell r="E1697" t="str">
            <v>320725161</v>
          </cell>
          <cell r="F1697">
            <v>2</v>
          </cell>
          <cell r="G1697" t="str">
            <v>PPO Non-Union</v>
          </cell>
          <cell r="H1697" t="str">
            <v>N</v>
          </cell>
          <cell r="I1697">
            <v>1</v>
          </cell>
          <cell r="J1697">
            <v>37622</v>
          </cell>
          <cell r="K1697">
            <v>102</v>
          </cell>
          <cell r="L1697" t="str">
            <v>Single</v>
          </cell>
          <cell r="M1697">
            <v>28883</v>
          </cell>
        </row>
        <row r="1698">
          <cell r="A1698">
            <v>0</v>
          </cell>
          <cell r="B1698" t="str">
            <v>AW PPO Active</v>
          </cell>
          <cell r="C1698" t="str">
            <v>000000684</v>
          </cell>
          <cell r="D1698" t="str">
            <v>BETZ MARTHA M</v>
          </cell>
          <cell r="E1698" t="str">
            <v>351385184</v>
          </cell>
          <cell r="F1698">
            <v>2</v>
          </cell>
          <cell r="G1698" t="str">
            <v>PPO Non-Union</v>
          </cell>
          <cell r="H1698" t="str">
            <v>N</v>
          </cell>
          <cell r="I1698">
            <v>2</v>
          </cell>
          <cell r="J1698">
            <v>37622</v>
          </cell>
          <cell r="K1698">
            <v>111</v>
          </cell>
          <cell r="L1698" t="str">
            <v>Ee/Sp</v>
          </cell>
          <cell r="M1698">
            <v>16852</v>
          </cell>
        </row>
        <row r="1699">
          <cell r="A1699">
            <v>0</v>
          </cell>
          <cell r="B1699" t="str">
            <v>AW PPO Active</v>
          </cell>
          <cell r="C1699" t="str">
            <v>000000684</v>
          </cell>
          <cell r="D1699" t="str">
            <v>BILLINGS CYNTHIA J</v>
          </cell>
          <cell r="E1699" t="str">
            <v>361645217</v>
          </cell>
          <cell r="F1699">
            <v>2</v>
          </cell>
          <cell r="G1699" t="str">
            <v>PPO Non-Union</v>
          </cell>
          <cell r="H1699" t="str">
            <v>N</v>
          </cell>
          <cell r="I1699">
            <v>4</v>
          </cell>
          <cell r="J1699">
            <v>38078</v>
          </cell>
          <cell r="K1699">
            <v>127</v>
          </cell>
          <cell r="L1699" t="str">
            <v>Family</v>
          </cell>
          <cell r="M1699">
            <v>26635</v>
          </cell>
        </row>
        <row r="1700">
          <cell r="A1700">
            <v>0</v>
          </cell>
          <cell r="B1700" t="str">
            <v>AW PPO Active</v>
          </cell>
          <cell r="C1700" t="str">
            <v>000000684</v>
          </cell>
          <cell r="D1700" t="str">
            <v>BLACKWELL JILL R</v>
          </cell>
          <cell r="E1700" t="str">
            <v>353701170</v>
          </cell>
          <cell r="F1700">
            <v>2</v>
          </cell>
          <cell r="G1700" t="str">
            <v>PPO Non-Union</v>
          </cell>
          <cell r="H1700" t="str">
            <v>N</v>
          </cell>
          <cell r="I1700">
            <v>2</v>
          </cell>
          <cell r="J1700">
            <v>38136</v>
          </cell>
          <cell r="K1700">
            <v>111</v>
          </cell>
          <cell r="L1700" t="str">
            <v>Ee/Sp</v>
          </cell>
          <cell r="M1700">
            <v>25387</v>
          </cell>
        </row>
        <row r="1701">
          <cell r="A1701">
            <v>0</v>
          </cell>
          <cell r="B1701" t="str">
            <v>AW PPO Active</v>
          </cell>
          <cell r="C1701" t="str">
            <v>000000684</v>
          </cell>
          <cell r="D1701" t="str">
            <v>BLOTEVOGEL JANE E</v>
          </cell>
          <cell r="E1701" t="str">
            <v>343342800</v>
          </cell>
          <cell r="F1701">
            <v>2</v>
          </cell>
          <cell r="G1701" t="str">
            <v>PPO Non-Union</v>
          </cell>
          <cell r="H1701" t="str">
            <v>N</v>
          </cell>
          <cell r="I1701">
            <v>3</v>
          </cell>
          <cell r="J1701">
            <v>37622</v>
          </cell>
          <cell r="K1701">
            <v>119</v>
          </cell>
          <cell r="L1701" t="str">
            <v>Ee/Ch</v>
          </cell>
          <cell r="M1701">
            <v>16282</v>
          </cell>
        </row>
        <row r="1702">
          <cell r="A1702">
            <v>0</v>
          </cell>
          <cell r="B1702" t="str">
            <v>AW PPO Active</v>
          </cell>
          <cell r="C1702" t="str">
            <v>000000684</v>
          </cell>
          <cell r="D1702" t="str">
            <v>BOARDEN CHARLOTTE</v>
          </cell>
          <cell r="E1702" t="str">
            <v>357528682</v>
          </cell>
          <cell r="F1702">
            <v>2</v>
          </cell>
          <cell r="G1702" t="str">
            <v>PPO Non-Union</v>
          </cell>
          <cell r="H1702" t="str">
            <v>N</v>
          </cell>
          <cell r="I1702">
            <v>4</v>
          </cell>
          <cell r="J1702">
            <v>37773</v>
          </cell>
          <cell r="K1702">
            <v>119</v>
          </cell>
          <cell r="L1702" t="str">
            <v>Ee/Ch</v>
          </cell>
          <cell r="M1702">
            <v>21088</v>
          </cell>
        </row>
        <row r="1703">
          <cell r="A1703">
            <v>0</v>
          </cell>
          <cell r="B1703" t="str">
            <v>AW PPO Active</v>
          </cell>
          <cell r="C1703" t="str">
            <v>000000684</v>
          </cell>
          <cell r="D1703" t="str">
            <v>BOELKE ADAM C</v>
          </cell>
          <cell r="E1703" t="str">
            <v>026648090</v>
          </cell>
          <cell r="F1703">
            <v>2</v>
          </cell>
          <cell r="G1703" t="str">
            <v>PPO Non-Union</v>
          </cell>
          <cell r="H1703" t="str">
            <v>N</v>
          </cell>
          <cell r="I1703">
            <v>4</v>
          </cell>
          <cell r="J1703">
            <v>38292</v>
          </cell>
          <cell r="K1703">
            <v>127</v>
          </cell>
          <cell r="L1703" t="str">
            <v>Family</v>
          </cell>
          <cell r="M1703">
            <v>24037</v>
          </cell>
        </row>
        <row r="1704">
          <cell r="A1704">
            <v>0</v>
          </cell>
          <cell r="B1704" t="str">
            <v>AW PPO Active</v>
          </cell>
          <cell r="C1704" t="str">
            <v>000000684</v>
          </cell>
          <cell r="D1704" t="str">
            <v>BOGARD MERRI L</v>
          </cell>
          <cell r="E1704" t="str">
            <v>353627533</v>
          </cell>
          <cell r="F1704">
            <v>2</v>
          </cell>
          <cell r="G1704" t="str">
            <v>PPO Non-Union</v>
          </cell>
          <cell r="H1704" t="str">
            <v>N</v>
          </cell>
          <cell r="I1704">
            <v>1</v>
          </cell>
          <cell r="J1704">
            <v>37622</v>
          </cell>
          <cell r="K1704">
            <v>102</v>
          </cell>
          <cell r="L1704" t="str">
            <v>Single</v>
          </cell>
          <cell r="M1704">
            <v>22764</v>
          </cell>
        </row>
        <row r="1705">
          <cell r="A1705">
            <v>0</v>
          </cell>
          <cell r="B1705" t="str">
            <v>AW PPO Active</v>
          </cell>
          <cell r="C1705" t="str">
            <v>000000684</v>
          </cell>
          <cell r="D1705" t="str">
            <v>BOLLING MARILYN H</v>
          </cell>
          <cell r="E1705" t="str">
            <v>500502173</v>
          </cell>
          <cell r="F1705">
            <v>2</v>
          </cell>
          <cell r="G1705" t="str">
            <v>PPO Non-Union</v>
          </cell>
          <cell r="H1705" t="str">
            <v>N</v>
          </cell>
          <cell r="I1705">
            <v>2</v>
          </cell>
          <cell r="J1705">
            <v>38108</v>
          </cell>
          <cell r="K1705">
            <v>111</v>
          </cell>
          <cell r="L1705" t="str">
            <v>Ee/Sp</v>
          </cell>
          <cell r="M1705">
            <v>18588</v>
          </cell>
        </row>
        <row r="1706">
          <cell r="A1706">
            <v>0</v>
          </cell>
          <cell r="B1706" t="str">
            <v>AW PPO Active</v>
          </cell>
          <cell r="C1706" t="str">
            <v>000000684</v>
          </cell>
          <cell r="D1706" t="str">
            <v>BOSTIC SATIN C</v>
          </cell>
          <cell r="E1706" t="str">
            <v>490780339</v>
          </cell>
          <cell r="F1706">
            <v>2</v>
          </cell>
          <cell r="G1706" t="str">
            <v>PPO Non-Union</v>
          </cell>
          <cell r="H1706" t="str">
            <v>N</v>
          </cell>
          <cell r="I1706">
            <v>1</v>
          </cell>
          <cell r="J1706">
            <v>37834</v>
          </cell>
          <cell r="K1706">
            <v>102</v>
          </cell>
          <cell r="L1706" t="str">
            <v>Single</v>
          </cell>
          <cell r="M1706">
            <v>27733</v>
          </cell>
        </row>
        <row r="1707">
          <cell r="A1707">
            <v>0</v>
          </cell>
          <cell r="B1707" t="str">
            <v>AW PPO Active</v>
          </cell>
          <cell r="C1707" t="str">
            <v>000000684</v>
          </cell>
          <cell r="D1707" t="str">
            <v>BRACKINS EMILY Y</v>
          </cell>
          <cell r="E1707" t="str">
            <v>329584342</v>
          </cell>
          <cell r="F1707">
            <v>2</v>
          </cell>
          <cell r="G1707" t="str">
            <v>PPO Non-Union</v>
          </cell>
          <cell r="H1707" t="str">
            <v>N</v>
          </cell>
          <cell r="I1707">
            <v>2</v>
          </cell>
          <cell r="J1707">
            <v>37622</v>
          </cell>
          <cell r="K1707">
            <v>119</v>
          </cell>
          <cell r="L1707" t="str">
            <v>Ee/Ch</v>
          </cell>
          <cell r="M1707">
            <v>24893</v>
          </cell>
        </row>
        <row r="1708">
          <cell r="A1708">
            <v>0</v>
          </cell>
          <cell r="B1708" t="str">
            <v>AW PPO Active</v>
          </cell>
          <cell r="C1708" t="str">
            <v>000000684</v>
          </cell>
          <cell r="D1708" t="str">
            <v>BRASSFIELD BEVERLY D</v>
          </cell>
          <cell r="E1708" t="str">
            <v>330765709</v>
          </cell>
          <cell r="F1708">
            <v>2</v>
          </cell>
          <cell r="G1708" t="str">
            <v>PPO Non-Union</v>
          </cell>
          <cell r="H1708" t="str">
            <v>N</v>
          </cell>
          <cell r="I1708">
            <v>1</v>
          </cell>
          <cell r="J1708">
            <v>37622</v>
          </cell>
          <cell r="K1708">
            <v>102</v>
          </cell>
          <cell r="L1708" t="str">
            <v>Single</v>
          </cell>
          <cell r="M1708">
            <v>25718</v>
          </cell>
        </row>
        <row r="1709">
          <cell r="A1709">
            <v>0</v>
          </cell>
          <cell r="B1709" t="str">
            <v>AW PPO Active</v>
          </cell>
          <cell r="C1709" t="str">
            <v>000000684</v>
          </cell>
          <cell r="D1709" t="str">
            <v>BREWER JULIE A</v>
          </cell>
          <cell r="E1709" t="str">
            <v>335640617</v>
          </cell>
          <cell r="F1709">
            <v>2</v>
          </cell>
          <cell r="G1709" t="str">
            <v>PPO Non-Union</v>
          </cell>
          <cell r="H1709" t="str">
            <v>N</v>
          </cell>
          <cell r="I1709">
            <v>4</v>
          </cell>
          <cell r="J1709">
            <v>37622</v>
          </cell>
          <cell r="K1709">
            <v>127</v>
          </cell>
          <cell r="L1709" t="str">
            <v>Family</v>
          </cell>
          <cell r="M1709">
            <v>27948</v>
          </cell>
        </row>
        <row r="1710">
          <cell r="A1710">
            <v>0</v>
          </cell>
          <cell r="B1710" t="str">
            <v>AW PPO Active</v>
          </cell>
          <cell r="C1710" t="str">
            <v>000000684</v>
          </cell>
          <cell r="D1710" t="str">
            <v>BREWER MARY LOU</v>
          </cell>
          <cell r="E1710" t="str">
            <v>354609344</v>
          </cell>
          <cell r="F1710">
            <v>2</v>
          </cell>
          <cell r="G1710" t="str">
            <v>PPO Non-Union</v>
          </cell>
          <cell r="H1710" t="str">
            <v>N</v>
          </cell>
          <cell r="I1710">
            <v>1</v>
          </cell>
          <cell r="J1710">
            <v>37622</v>
          </cell>
          <cell r="K1710">
            <v>102</v>
          </cell>
          <cell r="L1710" t="str">
            <v>Single</v>
          </cell>
          <cell r="M1710">
            <v>22575</v>
          </cell>
        </row>
        <row r="1711">
          <cell r="A1711">
            <v>0</v>
          </cell>
          <cell r="B1711" t="str">
            <v>AW PPO Active</v>
          </cell>
          <cell r="C1711" t="str">
            <v>000000684</v>
          </cell>
          <cell r="D1711" t="str">
            <v>BRICKER CORINA K</v>
          </cell>
          <cell r="E1711" t="str">
            <v>334742928</v>
          </cell>
          <cell r="F1711">
            <v>2</v>
          </cell>
          <cell r="G1711" t="str">
            <v>PPO Non-Union</v>
          </cell>
          <cell r="H1711" t="str">
            <v>N</v>
          </cell>
          <cell r="I1711">
            <v>3</v>
          </cell>
          <cell r="J1711">
            <v>38078</v>
          </cell>
          <cell r="K1711">
            <v>127</v>
          </cell>
          <cell r="L1711" t="str">
            <v>Family</v>
          </cell>
          <cell r="M1711">
            <v>25066</v>
          </cell>
        </row>
        <row r="1712">
          <cell r="A1712">
            <v>0</v>
          </cell>
          <cell r="B1712" t="str">
            <v>AW PPO Active</v>
          </cell>
          <cell r="C1712" t="str">
            <v>000000684</v>
          </cell>
          <cell r="D1712" t="str">
            <v>BRIGGS TINA J</v>
          </cell>
          <cell r="E1712" t="str">
            <v>347581609</v>
          </cell>
          <cell r="F1712">
            <v>2</v>
          </cell>
          <cell r="G1712" t="str">
            <v>PPO Non-Union</v>
          </cell>
          <cell r="H1712" t="str">
            <v>N</v>
          </cell>
          <cell r="I1712">
            <v>1</v>
          </cell>
          <cell r="J1712">
            <v>37622</v>
          </cell>
          <cell r="K1712">
            <v>102</v>
          </cell>
          <cell r="L1712" t="str">
            <v>Single</v>
          </cell>
          <cell r="M1712">
            <v>22534</v>
          </cell>
        </row>
        <row r="1713">
          <cell r="A1713">
            <v>0</v>
          </cell>
          <cell r="B1713" t="str">
            <v>AW PPO Active</v>
          </cell>
          <cell r="C1713" t="str">
            <v>000000684</v>
          </cell>
          <cell r="D1713" t="str">
            <v>BRISCOE AMANDA L</v>
          </cell>
          <cell r="E1713" t="str">
            <v>487861243</v>
          </cell>
          <cell r="F1713">
            <v>2</v>
          </cell>
          <cell r="G1713" t="str">
            <v>PPO Non-Union</v>
          </cell>
          <cell r="H1713" t="str">
            <v>N</v>
          </cell>
          <cell r="I1713">
            <v>1</v>
          </cell>
          <cell r="J1713">
            <v>37987</v>
          </cell>
          <cell r="K1713">
            <v>102</v>
          </cell>
          <cell r="L1713" t="str">
            <v>Single</v>
          </cell>
          <cell r="M1713">
            <v>30026</v>
          </cell>
        </row>
        <row r="1714">
          <cell r="A1714">
            <v>0</v>
          </cell>
          <cell r="B1714" t="str">
            <v>AW PPO Active</v>
          </cell>
          <cell r="C1714" t="str">
            <v>000000684</v>
          </cell>
          <cell r="D1714" t="str">
            <v>BRITTON HEATHER</v>
          </cell>
          <cell r="E1714" t="str">
            <v>500980690</v>
          </cell>
          <cell r="F1714">
            <v>2</v>
          </cell>
          <cell r="G1714" t="str">
            <v>PPO Non-Union</v>
          </cell>
          <cell r="H1714" t="str">
            <v>N</v>
          </cell>
          <cell r="I1714">
            <v>1</v>
          </cell>
          <cell r="J1714">
            <v>38353</v>
          </cell>
          <cell r="K1714">
            <v>102</v>
          </cell>
          <cell r="L1714" t="str">
            <v>Single</v>
          </cell>
          <cell r="M1714">
            <v>30336</v>
          </cell>
        </row>
        <row r="1715">
          <cell r="A1715">
            <v>0</v>
          </cell>
          <cell r="B1715" t="str">
            <v>AW PPO Active</v>
          </cell>
          <cell r="C1715" t="str">
            <v>000000684</v>
          </cell>
          <cell r="D1715" t="str">
            <v>BROOKS BRANDI R</v>
          </cell>
          <cell r="E1715" t="str">
            <v>324809945</v>
          </cell>
          <cell r="F1715">
            <v>2</v>
          </cell>
          <cell r="G1715" t="str">
            <v>PPO Non-Union</v>
          </cell>
          <cell r="H1715" t="str">
            <v>N</v>
          </cell>
          <cell r="I1715">
            <v>2</v>
          </cell>
          <cell r="J1715">
            <v>37622</v>
          </cell>
          <cell r="K1715">
            <v>119</v>
          </cell>
          <cell r="L1715" t="str">
            <v>Ee/Ch</v>
          </cell>
          <cell r="M1715">
            <v>26306</v>
          </cell>
        </row>
        <row r="1716">
          <cell r="A1716">
            <v>0</v>
          </cell>
          <cell r="B1716" t="str">
            <v>AW PPO Active</v>
          </cell>
          <cell r="C1716" t="str">
            <v>000000684</v>
          </cell>
          <cell r="D1716" t="str">
            <v>BROWN ROSETTA L</v>
          </cell>
          <cell r="E1716" t="str">
            <v>330607498</v>
          </cell>
          <cell r="F1716">
            <v>2</v>
          </cell>
          <cell r="G1716" t="str">
            <v>PPO Non-Union</v>
          </cell>
          <cell r="H1716" t="str">
            <v>N</v>
          </cell>
          <cell r="I1716">
            <v>3</v>
          </cell>
          <cell r="J1716">
            <v>37622</v>
          </cell>
          <cell r="K1716">
            <v>127</v>
          </cell>
          <cell r="L1716" t="str">
            <v>Family</v>
          </cell>
          <cell r="M1716">
            <v>22017</v>
          </cell>
        </row>
        <row r="1717">
          <cell r="A1717">
            <v>0</v>
          </cell>
          <cell r="B1717" t="str">
            <v>AW PPO Active</v>
          </cell>
          <cell r="C1717" t="str">
            <v>000000684</v>
          </cell>
          <cell r="D1717" t="str">
            <v>BRYNILDSEN BARBIE A</v>
          </cell>
          <cell r="E1717" t="str">
            <v>343584834</v>
          </cell>
          <cell r="F1717">
            <v>2</v>
          </cell>
          <cell r="G1717" t="str">
            <v>PPO Non-Union</v>
          </cell>
          <cell r="H1717" t="str">
            <v>N</v>
          </cell>
          <cell r="I1717">
            <v>6</v>
          </cell>
          <cell r="J1717">
            <v>38090</v>
          </cell>
          <cell r="K1717">
            <v>127</v>
          </cell>
          <cell r="L1717" t="str">
            <v>Family</v>
          </cell>
          <cell r="M1717">
            <v>23174</v>
          </cell>
        </row>
        <row r="1718">
          <cell r="A1718">
            <v>0</v>
          </cell>
          <cell r="B1718" t="str">
            <v>AW PPO Active</v>
          </cell>
          <cell r="C1718" t="str">
            <v>000000684</v>
          </cell>
          <cell r="D1718" t="str">
            <v>BURNETT NA KYSHA C</v>
          </cell>
          <cell r="E1718" t="str">
            <v>318702639</v>
          </cell>
          <cell r="F1718">
            <v>2</v>
          </cell>
          <cell r="G1718" t="str">
            <v>PPO Non-Union</v>
          </cell>
          <cell r="H1718" t="str">
            <v>N</v>
          </cell>
          <cell r="I1718">
            <v>1</v>
          </cell>
          <cell r="J1718">
            <v>37865</v>
          </cell>
          <cell r="K1718">
            <v>102</v>
          </cell>
          <cell r="L1718" t="str">
            <v>Single</v>
          </cell>
          <cell r="M1718">
            <v>28889</v>
          </cell>
        </row>
        <row r="1719">
          <cell r="A1719">
            <v>0</v>
          </cell>
          <cell r="B1719" t="str">
            <v>AW PPO Active</v>
          </cell>
          <cell r="C1719" t="str">
            <v>000000684</v>
          </cell>
          <cell r="D1719" t="str">
            <v>BURNS JAMES K</v>
          </cell>
          <cell r="E1719" t="str">
            <v>346606101</v>
          </cell>
          <cell r="F1719">
            <v>2</v>
          </cell>
          <cell r="G1719" t="str">
            <v>PPO Non-Union</v>
          </cell>
          <cell r="H1719" t="str">
            <v>N</v>
          </cell>
          <cell r="I1719">
            <v>5</v>
          </cell>
          <cell r="J1719">
            <v>37622</v>
          </cell>
          <cell r="K1719">
            <v>127</v>
          </cell>
          <cell r="L1719" t="str">
            <v>Family</v>
          </cell>
          <cell r="M1719">
            <v>21905</v>
          </cell>
        </row>
        <row r="1720">
          <cell r="A1720">
            <v>0</v>
          </cell>
          <cell r="B1720" t="str">
            <v>AW PPO Active</v>
          </cell>
          <cell r="C1720" t="str">
            <v>000000684</v>
          </cell>
          <cell r="D1720" t="str">
            <v>BUTLER KATRINA L</v>
          </cell>
          <cell r="E1720" t="str">
            <v>327800910</v>
          </cell>
          <cell r="F1720">
            <v>2</v>
          </cell>
          <cell r="G1720" t="str">
            <v>PPO Non-Union</v>
          </cell>
          <cell r="H1720" t="str">
            <v>N</v>
          </cell>
          <cell r="I1720">
            <v>1</v>
          </cell>
          <cell r="J1720">
            <v>37803</v>
          </cell>
          <cell r="K1720">
            <v>102</v>
          </cell>
          <cell r="L1720" t="str">
            <v>Single</v>
          </cell>
          <cell r="M1720">
            <v>27473</v>
          </cell>
        </row>
        <row r="1721">
          <cell r="A1721">
            <v>0</v>
          </cell>
          <cell r="B1721" t="str">
            <v>AW PPO Active</v>
          </cell>
          <cell r="C1721" t="str">
            <v>000000684</v>
          </cell>
          <cell r="D1721" t="str">
            <v>BUTLER PATRICIA A</v>
          </cell>
          <cell r="E1721" t="str">
            <v>318408731</v>
          </cell>
          <cell r="F1721">
            <v>2</v>
          </cell>
          <cell r="G1721" t="str">
            <v>PPO Non-Union</v>
          </cell>
          <cell r="H1721" t="str">
            <v>N</v>
          </cell>
          <cell r="I1721">
            <v>3</v>
          </cell>
          <cell r="J1721">
            <v>37622</v>
          </cell>
          <cell r="K1721">
            <v>127</v>
          </cell>
          <cell r="L1721" t="str">
            <v>Family</v>
          </cell>
          <cell r="M1721">
            <v>22480</v>
          </cell>
        </row>
        <row r="1722">
          <cell r="A1722">
            <v>0</v>
          </cell>
          <cell r="B1722" t="str">
            <v>AW PPO Active</v>
          </cell>
          <cell r="C1722" t="str">
            <v>000000684</v>
          </cell>
          <cell r="D1722" t="str">
            <v>CADELL CARMEN M</v>
          </cell>
          <cell r="E1722" t="str">
            <v>354601820</v>
          </cell>
          <cell r="F1722">
            <v>2</v>
          </cell>
          <cell r="G1722" t="str">
            <v>PPO Non-Union</v>
          </cell>
          <cell r="H1722" t="str">
            <v>N</v>
          </cell>
          <cell r="I1722">
            <v>2</v>
          </cell>
          <cell r="J1722">
            <v>37987</v>
          </cell>
          <cell r="K1722">
            <v>111</v>
          </cell>
          <cell r="L1722" t="str">
            <v>Ee/Sp</v>
          </cell>
          <cell r="M1722">
            <v>22104</v>
          </cell>
        </row>
        <row r="1723">
          <cell r="A1723">
            <v>0</v>
          </cell>
          <cell r="B1723" t="str">
            <v>AW PPO Active</v>
          </cell>
          <cell r="C1723" t="str">
            <v>000000684</v>
          </cell>
          <cell r="D1723" t="str">
            <v>CAGE LAVERNE</v>
          </cell>
          <cell r="E1723" t="str">
            <v>359609873</v>
          </cell>
          <cell r="F1723">
            <v>2</v>
          </cell>
          <cell r="G1723" t="str">
            <v>PPO Non-Union</v>
          </cell>
          <cell r="H1723" t="str">
            <v>N</v>
          </cell>
          <cell r="I1723">
            <v>3</v>
          </cell>
          <cell r="J1723">
            <v>38047</v>
          </cell>
          <cell r="K1723">
            <v>119</v>
          </cell>
          <cell r="L1723" t="str">
            <v>Ee/Ch</v>
          </cell>
          <cell r="M1723">
            <v>26444</v>
          </cell>
        </row>
        <row r="1724">
          <cell r="A1724">
            <v>0</v>
          </cell>
          <cell r="B1724" t="str">
            <v>AW PPO Active</v>
          </cell>
          <cell r="C1724" t="str">
            <v>000000684</v>
          </cell>
          <cell r="D1724" t="str">
            <v>CAMP MARY</v>
          </cell>
          <cell r="E1724" t="str">
            <v>493661501</v>
          </cell>
          <cell r="F1724">
            <v>2</v>
          </cell>
          <cell r="G1724" t="str">
            <v>PPO Non-Union</v>
          </cell>
          <cell r="H1724" t="str">
            <v>N</v>
          </cell>
          <cell r="I1724">
            <v>5</v>
          </cell>
          <cell r="J1724">
            <v>37895</v>
          </cell>
          <cell r="K1724">
            <v>127</v>
          </cell>
          <cell r="L1724" t="str">
            <v>Family</v>
          </cell>
          <cell r="M1724">
            <v>21537</v>
          </cell>
        </row>
        <row r="1725">
          <cell r="A1725">
            <v>0</v>
          </cell>
          <cell r="B1725" t="str">
            <v>AW PPO Active</v>
          </cell>
          <cell r="C1725" t="str">
            <v>000000684</v>
          </cell>
          <cell r="D1725" t="str">
            <v>CAMPBELL BRENDA K</v>
          </cell>
          <cell r="E1725" t="str">
            <v>355484222</v>
          </cell>
          <cell r="F1725">
            <v>2</v>
          </cell>
          <cell r="G1725" t="str">
            <v>PPO Non-Union</v>
          </cell>
          <cell r="H1725" t="str">
            <v>N</v>
          </cell>
          <cell r="I1725">
            <v>2</v>
          </cell>
          <cell r="J1725">
            <v>37987</v>
          </cell>
          <cell r="K1725">
            <v>111</v>
          </cell>
          <cell r="L1725" t="str">
            <v>Ee/Sp</v>
          </cell>
          <cell r="M1725">
            <v>19246</v>
          </cell>
        </row>
        <row r="1726">
          <cell r="A1726">
            <v>0</v>
          </cell>
          <cell r="B1726" t="str">
            <v>AW PPO Active</v>
          </cell>
          <cell r="C1726" t="str">
            <v>000000684</v>
          </cell>
          <cell r="D1726" t="str">
            <v>CAMPBELL CARRIE A</v>
          </cell>
          <cell r="E1726" t="str">
            <v>340788724</v>
          </cell>
          <cell r="F1726">
            <v>2</v>
          </cell>
          <cell r="G1726" t="str">
            <v>PPO Non-Union</v>
          </cell>
          <cell r="H1726" t="str">
            <v>N</v>
          </cell>
          <cell r="I1726">
            <v>1</v>
          </cell>
          <cell r="J1726">
            <v>37622</v>
          </cell>
          <cell r="K1726">
            <v>102</v>
          </cell>
          <cell r="L1726" t="str">
            <v>Single</v>
          </cell>
          <cell r="M1726">
            <v>29222</v>
          </cell>
        </row>
        <row r="1727">
          <cell r="A1727">
            <v>0</v>
          </cell>
          <cell r="B1727" t="str">
            <v>AW PPO Active</v>
          </cell>
          <cell r="C1727" t="str">
            <v>000000684</v>
          </cell>
          <cell r="D1727" t="str">
            <v>CAMPBELL LAURA A</v>
          </cell>
          <cell r="E1727" t="str">
            <v>340681772</v>
          </cell>
          <cell r="F1727">
            <v>2</v>
          </cell>
          <cell r="G1727" t="str">
            <v>PPO Non-Union</v>
          </cell>
          <cell r="H1727" t="str">
            <v>N</v>
          </cell>
          <cell r="I1727">
            <v>4</v>
          </cell>
          <cell r="J1727">
            <v>37622</v>
          </cell>
          <cell r="K1727">
            <v>127</v>
          </cell>
          <cell r="L1727" t="str">
            <v>Family</v>
          </cell>
          <cell r="M1727">
            <v>29221</v>
          </cell>
        </row>
        <row r="1728">
          <cell r="A1728">
            <v>0</v>
          </cell>
          <cell r="B1728" t="str">
            <v>AW PPO Active</v>
          </cell>
          <cell r="C1728" t="str">
            <v>000000684</v>
          </cell>
          <cell r="D1728" t="str">
            <v>CARDER LACY JESSICA L</v>
          </cell>
          <cell r="E1728" t="str">
            <v>403065109</v>
          </cell>
          <cell r="F1728">
            <v>2</v>
          </cell>
          <cell r="G1728" t="str">
            <v>PPO Non-Union</v>
          </cell>
          <cell r="H1728" t="str">
            <v>N</v>
          </cell>
          <cell r="I1728">
            <v>1</v>
          </cell>
          <cell r="J1728">
            <v>38047</v>
          </cell>
          <cell r="K1728">
            <v>102</v>
          </cell>
          <cell r="L1728" t="str">
            <v>Single</v>
          </cell>
          <cell r="M1728">
            <v>27788</v>
          </cell>
        </row>
        <row r="1729">
          <cell r="A1729">
            <v>0</v>
          </cell>
          <cell r="B1729" t="str">
            <v>AW PPO Active</v>
          </cell>
          <cell r="C1729" t="str">
            <v>000000684</v>
          </cell>
          <cell r="D1729" t="str">
            <v>CARPENTER JENNIFER L</v>
          </cell>
          <cell r="E1729" t="str">
            <v>353740071</v>
          </cell>
          <cell r="F1729">
            <v>2</v>
          </cell>
          <cell r="G1729" t="str">
            <v>PPO Non-Union</v>
          </cell>
          <cell r="H1729" t="str">
            <v>N</v>
          </cell>
          <cell r="I1729">
            <v>1</v>
          </cell>
          <cell r="J1729">
            <v>37622</v>
          </cell>
          <cell r="K1729">
            <v>102</v>
          </cell>
          <cell r="L1729" t="str">
            <v>Single</v>
          </cell>
          <cell r="M1729">
            <v>27539</v>
          </cell>
        </row>
        <row r="1730">
          <cell r="A1730">
            <v>0</v>
          </cell>
          <cell r="B1730" t="str">
            <v>AW PPO Active</v>
          </cell>
          <cell r="C1730" t="str">
            <v>000000684</v>
          </cell>
          <cell r="D1730" t="str">
            <v>CARTER LAURA S</v>
          </cell>
          <cell r="E1730" t="str">
            <v>359722015</v>
          </cell>
          <cell r="F1730">
            <v>2</v>
          </cell>
          <cell r="G1730" t="str">
            <v>PPO Non-Union</v>
          </cell>
          <cell r="H1730" t="str">
            <v>N</v>
          </cell>
          <cell r="I1730">
            <v>4</v>
          </cell>
          <cell r="J1730">
            <v>38257</v>
          </cell>
          <cell r="K1730">
            <v>127</v>
          </cell>
          <cell r="L1730" t="str">
            <v>Family</v>
          </cell>
          <cell r="M1730">
            <v>28741</v>
          </cell>
        </row>
        <row r="1731">
          <cell r="A1731">
            <v>0</v>
          </cell>
          <cell r="B1731" t="str">
            <v>AW PPO Active</v>
          </cell>
          <cell r="C1731" t="str">
            <v>000000684</v>
          </cell>
          <cell r="D1731" t="str">
            <v>CASAGRANDE TERRI A</v>
          </cell>
          <cell r="E1731" t="str">
            <v>498669368</v>
          </cell>
          <cell r="F1731">
            <v>2</v>
          </cell>
          <cell r="G1731" t="str">
            <v>PPO Non-Union</v>
          </cell>
          <cell r="H1731" t="str">
            <v>N</v>
          </cell>
          <cell r="I1731">
            <v>1</v>
          </cell>
          <cell r="J1731">
            <v>37926</v>
          </cell>
          <cell r="K1731">
            <v>102</v>
          </cell>
          <cell r="L1731" t="str">
            <v>Single</v>
          </cell>
          <cell r="M1731">
            <v>22558</v>
          </cell>
        </row>
        <row r="1732">
          <cell r="A1732">
            <v>0</v>
          </cell>
          <cell r="B1732" t="str">
            <v>AW PPO Active</v>
          </cell>
          <cell r="C1732" t="str">
            <v>000000684</v>
          </cell>
          <cell r="D1732" t="str">
            <v>CAULEY JENNIFER R</v>
          </cell>
          <cell r="E1732" t="str">
            <v>326806345</v>
          </cell>
          <cell r="F1732">
            <v>2</v>
          </cell>
          <cell r="G1732" t="str">
            <v>PPO Non-Union</v>
          </cell>
          <cell r="H1732" t="str">
            <v>N</v>
          </cell>
          <cell r="I1732">
            <v>1</v>
          </cell>
          <cell r="J1732">
            <v>37622</v>
          </cell>
          <cell r="K1732">
            <v>102</v>
          </cell>
          <cell r="L1732" t="str">
            <v>Single</v>
          </cell>
          <cell r="M1732">
            <v>26567</v>
          </cell>
        </row>
        <row r="1733">
          <cell r="A1733">
            <v>0</v>
          </cell>
          <cell r="B1733" t="str">
            <v>AW PPO Active</v>
          </cell>
          <cell r="C1733" t="str">
            <v>000000684</v>
          </cell>
          <cell r="D1733" t="str">
            <v>CAVENY SEAN</v>
          </cell>
          <cell r="E1733" t="str">
            <v>339546156</v>
          </cell>
          <cell r="F1733">
            <v>2</v>
          </cell>
          <cell r="G1733" t="str">
            <v>PPO Non-Union</v>
          </cell>
          <cell r="H1733" t="str">
            <v>N</v>
          </cell>
          <cell r="I1733">
            <v>1</v>
          </cell>
          <cell r="J1733">
            <v>37865</v>
          </cell>
          <cell r="K1733">
            <v>101</v>
          </cell>
          <cell r="L1733" t="str">
            <v>Single</v>
          </cell>
          <cell r="M1733">
            <v>25811</v>
          </cell>
        </row>
        <row r="1734">
          <cell r="A1734">
            <v>0</v>
          </cell>
          <cell r="B1734" t="str">
            <v>AW PPO Active</v>
          </cell>
          <cell r="C1734" t="str">
            <v>000000684</v>
          </cell>
          <cell r="D1734" t="str">
            <v>CHAMBERS BRANDEE S</v>
          </cell>
          <cell r="E1734" t="str">
            <v>487408645</v>
          </cell>
          <cell r="F1734">
            <v>2</v>
          </cell>
          <cell r="G1734" t="str">
            <v>PPO Non-Union</v>
          </cell>
          <cell r="H1734" t="str">
            <v>N</v>
          </cell>
          <cell r="I1734">
            <v>1</v>
          </cell>
          <cell r="J1734">
            <v>38019</v>
          </cell>
          <cell r="K1734">
            <v>102</v>
          </cell>
          <cell r="L1734" t="str">
            <v>Single</v>
          </cell>
          <cell r="M1734">
            <v>29155</v>
          </cell>
        </row>
        <row r="1735">
          <cell r="A1735">
            <v>0</v>
          </cell>
          <cell r="B1735" t="str">
            <v>AW PPO Active</v>
          </cell>
          <cell r="C1735" t="str">
            <v>000000684</v>
          </cell>
          <cell r="D1735" t="str">
            <v>CHAMBERS CARLA S</v>
          </cell>
          <cell r="E1735" t="str">
            <v>349460972</v>
          </cell>
          <cell r="F1735">
            <v>2</v>
          </cell>
          <cell r="G1735" t="str">
            <v>PPO Non-Union</v>
          </cell>
          <cell r="H1735" t="str">
            <v>N</v>
          </cell>
          <cell r="I1735">
            <v>2</v>
          </cell>
          <cell r="J1735">
            <v>37622</v>
          </cell>
          <cell r="K1735">
            <v>119</v>
          </cell>
          <cell r="L1735" t="str">
            <v>Ee/Ch</v>
          </cell>
          <cell r="M1735">
            <v>19856</v>
          </cell>
        </row>
        <row r="1736">
          <cell r="A1736">
            <v>0</v>
          </cell>
          <cell r="B1736" t="str">
            <v>AW PPO Active</v>
          </cell>
          <cell r="C1736" t="str">
            <v>000000684</v>
          </cell>
          <cell r="D1736" t="str">
            <v>CHOATE HEATH M</v>
          </cell>
          <cell r="E1736" t="str">
            <v>361662496</v>
          </cell>
          <cell r="F1736">
            <v>2</v>
          </cell>
          <cell r="G1736" t="str">
            <v>PPO Non-Union</v>
          </cell>
          <cell r="H1736" t="str">
            <v>N</v>
          </cell>
          <cell r="I1736">
            <v>1</v>
          </cell>
          <cell r="J1736">
            <v>38078</v>
          </cell>
          <cell r="K1736">
            <v>101</v>
          </cell>
          <cell r="L1736" t="str">
            <v>Single</v>
          </cell>
          <cell r="M1736">
            <v>28868</v>
          </cell>
        </row>
        <row r="1737">
          <cell r="A1737">
            <v>0</v>
          </cell>
          <cell r="B1737" t="str">
            <v>AW PPO Active</v>
          </cell>
          <cell r="C1737" t="str">
            <v>000000684</v>
          </cell>
          <cell r="D1737" t="str">
            <v>CLOTHIER JENNIFER D</v>
          </cell>
          <cell r="E1737" t="str">
            <v>354723099</v>
          </cell>
          <cell r="F1737">
            <v>2</v>
          </cell>
          <cell r="G1737" t="str">
            <v>PPO Non-Union</v>
          </cell>
          <cell r="H1737" t="str">
            <v>N</v>
          </cell>
          <cell r="I1737">
            <v>2</v>
          </cell>
          <cell r="J1737">
            <v>37622</v>
          </cell>
          <cell r="K1737">
            <v>111</v>
          </cell>
          <cell r="L1737" t="str">
            <v>Ee/Sp</v>
          </cell>
          <cell r="M1737">
            <v>28498</v>
          </cell>
        </row>
        <row r="1738">
          <cell r="A1738">
            <v>0</v>
          </cell>
          <cell r="B1738" t="str">
            <v>AW PPO Active</v>
          </cell>
          <cell r="C1738" t="str">
            <v>000000684</v>
          </cell>
          <cell r="D1738" t="str">
            <v>CLUCK TAMARA P</v>
          </cell>
          <cell r="E1738" t="str">
            <v>326684982</v>
          </cell>
          <cell r="F1738">
            <v>2</v>
          </cell>
          <cell r="G1738" t="str">
            <v>PPO Non-Union</v>
          </cell>
          <cell r="H1738" t="str">
            <v>N</v>
          </cell>
          <cell r="I1738">
            <v>2</v>
          </cell>
          <cell r="J1738">
            <v>37926</v>
          </cell>
          <cell r="K1738">
            <v>111</v>
          </cell>
          <cell r="L1738" t="str">
            <v>Ee/Sp</v>
          </cell>
          <cell r="M1738">
            <v>24066</v>
          </cell>
        </row>
        <row r="1739">
          <cell r="A1739">
            <v>0</v>
          </cell>
          <cell r="B1739" t="str">
            <v>AW PPO Active</v>
          </cell>
          <cell r="C1739" t="str">
            <v>000000684</v>
          </cell>
          <cell r="D1739" t="str">
            <v>COLE YOLANDA</v>
          </cell>
          <cell r="E1739" t="str">
            <v>326729652</v>
          </cell>
          <cell r="F1739">
            <v>2</v>
          </cell>
          <cell r="G1739" t="str">
            <v>PPO Non-Union</v>
          </cell>
          <cell r="H1739" t="str">
            <v>N</v>
          </cell>
          <cell r="I1739">
            <v>1</v>
          </cell>
          <cell r="J1739">
            <v>37865</v>
          </cell>
          <cell r="K1739">
            <v>102</v>
          </cell>
          <cell r="L1739" t="str">
            <v>Single</v>
          </cell>
          <cell r="M1739">
            <v>29283</v>
          </cell>
        </row>
        <row r="1740">
          <cell r="A1740">
            <v>0</v>
          </cell>
          <cell r="B1740" t="str">
            <v>AW PPO Active</v>
          </cell>
          <cell r="C1740" t="str">
            <v>000000684</v>
          </cell>
          <cell r="D1740" t="str">
            <v>COLES JEFFREY T</v>
          </cell>
          <cell r="E1740" t="str">
            <v>323741326</v>
          </cell>
          <cell r="F1740">
            <v>2</v>
          </cell>
          <cell r="G1740" t="str">
            <v>PPO Non-Union</v>
          </cell>
          <cell r="H1740" t="str">
            <v>N</v>
          </cell>
          <cell r="I1740">
            <v>4</v>
          </cell>
          <cell r="J1740">
            <v>37878</v>
          </cell>
          <cell r="K1740">
            <v>127</v>
          </cell>
          <cell r="L1740" t="str">
            <v>Family</v>
          </cell>
          <cell r="M1740">
            <v>27897</v>
          </cell>
        </row>
        <row r="1741">
          <cell r="A1741">
            <v>0</v>
          </cell>
          <cell r="B1741" t="str">
            <v>AW PPO Active</v>
          </cell>
          <cell r="C1741" t="str">
            <v>000000684</v>
          </cell>
          <cell r="D1741" t="str">
            <v>CONRAD VANESSA A</v>
          </cell>
          <cell r="E1741" t="str">
            <v>328648318</v>
          </cell>
          <cell r="F1741">
            <v>2</v>
          </cell>
          <cell r="G1741" t="str">
            <v>PPO Non-Union</v>
          </cell>
          <cell r="H1741" t="str">
            <v>N</v>
          </cell>
          <cell r="I1741">
            <v>2</v>
          </cell>
          <cell r="J1741">
            <v>37896</v>
          </cell>
          <cell r="K1741">
            <v>111</v>
          </cell>
          <cell r="L1741" t="str">
            <v>Ee/Sp</v>
          </cell>
          <cell r="M1741">
            <v>23840</v>
          </cell>
        </row>
        <row r="1742">
          <cell r="A1742">
            <v>0</v>
          </cell>
          <cell r="B1742" t="str">
            <v>AW PPO Active</v>
          </cell>
          <cell r="C1742" t="str">
            <v>000000684</v>
          </cell>
          <cell r="D1742" t="str">
            <v>COOLEY COURTNEY L</v>
          </cell>
          <cell r="E1742" t="str">
            <v>349667379</v>
          </cell>
          <cell r="F1742">
            <v>2</v>
          </cell>
          <cell r="G1742" t="str">
            <v>PPO Non-Union</v>
          </cell>
          <cell r="H1742" t="str">
            <v>N</v>
          </cell>
          <cell r="I1742">
            <v>4</v>
          </cell>
          <cell r="J1742">
            <v>38170</v>
          </cell>
          <cell r="K1742">
            <v>127</v>
          </cell>
          <cell r="L1742" t="str">
            <v>Family</v>
          </cell>
          <cell r="M1742">
            <v>28554</v>
          </cell>
        </row>
        <row r="1743">
          <cell r="A1743">
            <v>0</v>
          </cell>
          <cell r="B1743" t="str">
            <v>AW PPO Active</v>
          </cell>
          <cell r="C1743" t="str">
            <v>000000684</v>
          </cell>
          <cell r="D1743" t="str">
            <v>COOPER DANIELLE M</v>
          </cell>
          <cell r="E1743" t="str">
            <v>328644711</v>
          </cell>
          <cell r="F1743">
            <v>2</v>
          </cell>
          <cell r="G1743" t="str">
            <v>PPO Non-Union</v>
          </cell>
          <cell r="H1743" t="str">
            <v>N</v>
          </cell>
          <cell r="I1743">
            <v>1</v>
          </cell>
          <cell r="J1743">
            <v>37622</v>
          </cell>
          <cell r="K1743">
            <v>102</v>
          </cell>
          <cell r="L1743" t="str">
            <v>Single</v>
          </cell>
          <cell r="M1743">
            <v>27955</v>
          </cell>
        </row>
        <row r="1744">
          <cell r="A1744">
            <v>0</v>
          </cell>
          <cell r="B1744" t="str">
            <v>AW PPO Active</v>
          </cell>
          <cell r="C1744" t="str">
            <v>000000684</v>
          </cell>
          <cell r="D1744" t="str">
            <v>COOPER STEPHANIE A</v>
          </cell>
          <cell r="E1744" t="str">
            <v>335805443</v>
          </cell>
          <cell r="F1744">
            <v>2</v>
          </cell>
          <cell r="G1744" t="str">
            <v>PPO Non-Union</v>
          </cell>
          <cell r="H1744" t="str">
            <v>N</v>
          </cell>
          <cell r="I1744">
            <v>1</v>
          </cell>
          <cell r="J1744">
            <v>37956</v>
          </cell>
          <cell r="K1744">
            <v>102</v>
          </cell>
          <cell r="L1744" t="str">
            <v>Single</v>
          </cell>
          <cell r="M1744">
            <v>28822</v>
          </cell>
        </row>
        <row r="1745">
          <cell r="A1745">
            <v>0</v>
          </cell>
          <cell r="B1745" t="str">
            <v>AW PPO Active</v>
          </cell>
          <cell r="C1745" t="str">
            <v>000000684</v>
          </cell>
          <cell r="D1745" t="str">
            <v>CORRINGTON LESA A</v>
          </cell>
          <cell r="E1745" t="str">
            <v>337522241</v>
          </cell>
          <cell r="F1745">
            <v>2</v>
          </cell>
          <cell r="G1745" t="str">
            <v>PPO Non-Union</v>
          </cell>
          <cell r="H1745" t="str">
            <v>N</v>
          </cell>
          <cell r="I1745">
            <v>1</v>
          </cell>
          <cell r="J1745">
            <v>37622</v>
          </cell>
          <cell r="K1745">
            <v>102</v>
          </cell>
          <cell r="L1745" t="str">
            <v>Single</v>
          </cell>
          <cell r="M1745">
            <v>20988</v>
          </cell>
        </row>
        <row r="1746">
          <cell r="A1746">
            <v>0</v>
          </cell>
          <cell r="B1746" t="str">
            <v>AW PPO Active</v>
          </cell>
          <cell r="C1746" t="str">
            <v>000000684</v>
          </cell>
          <cell r="D1746" t="str">
            <v>COX CRYSTAL L</v>
          </cell>
          <cell r="E1746" t="str">
            <v>335729544</v>
          </cell>
          <cell r="F1746">
            <v>2</v>
          </cell>
          <cell r="G1746" t="str">
            <v>PPO Non-Union</v>
          </cell>
          <cell r="H1746" t="str">
            <v>N</v>
          </cell>
          <cell r="I1746">
            <v>1</v>
          </cell>
          <cell r="J1746">
            <v>38078</v>
          </cell>
          <cell r="K1746">
            <v>102</v>
          </cell>
          <cell r="L1746" t="str">
            <v>Single</v>
          </cell>
          <cell r="M1746">
            <v>30294</v>
          </cell>
        </row>
        <row r="1747">
          <cell r="A1747">
            <v>0</v>
          </cell>
          <cell r="B1747" t="str">
            <v>AW PPO Active</v>
          </cell>
          <cell r="C1747" t="str">
            <v>000000684</v>
          </cell>
          <cell r="D1747" t="str">
            <v>COX SHAWN R</v>
          </cell>
          <cell r="E1747" t="str">
            <v>339722643</v>
          </cell>
          <cell r="F1747">
            <v>2</v>
          </cell>
          <cell r="G1747" t="str">
            <v>PPO Non-Union</v>
          </cell>
          <cell r="H1747" t="str">
            <v>N</v>
          </cell>
          <cell r="I1747">
            <v>3</v>
          </cell>
          <cell r="J1747">
            <v>38278</v>
          </cell>
          <cell r="K1747">
            <v>127</v>
          </cell>
          <cell r="L1747" t="str">
            <v>Family</v>
          </cell>
          <cell r="M1747">
            <v>26031</v>
          </cell>
        </row>
        <row r="1748">
          <cell r="A1748">
            <v>0</v>
          </cell>
          <cell r="B1748" t="str">
            <v>AW PPO Active</v>
          </cell>
          <cell r="C1748" t="str">
            <v>000000684</v>
          </cell>
          <cell r="D1748" t="str">
            <v>CREASY SHARON K</v>
          </cell>
          <cell r="E1748" t="str">
            <v>347525838</v>
          </cell>
          <cell r="F1748">
            <v>2</v>
          </cell>
          <cell r="G1748" t="str">
            <v>PPO Non-Union</v>
          </cell>
          <cell r="H1748" t="str">
            <v>N</v>
          </cell>
          <cell r="I1748">
            <v>4</v>
          </cell>
          <cell r="J1748">
            <v>37622</v>
          </cell>
          <cell r="K1748">
            <v>127</v>
          </cell>
          <cell r="L1748" t="str">
            <v>Family</v>
          </cell>
          <cell r="M1748">
            <v>22866</v>
          </cell>
        </row>
        <row r="1749">
          <cell r="A1749">
            <v>0</v>
          </cell>
          <cell r="B1749" t="str">
            <v>AW PPO Active</v>
          </cell>
          <cell r="C1749" t="str">
            <v>000000684</v>
          </cell>
          <cell r="D1749" t="str">
            <v>CROCKETT HELEN R</v>
          </cell>
          <cell r="E1749" t="str">
            <v>348422682</v>
          </cell>
          <cell r="F1749">
            <v>2</v>
          </cell>
          <cell r="G1749" t="str">
            <v>PPO Non-Union</v>
          </cell>
          <cell r="H1749" t="str">
            <v>N</v>
          </cell>
          <cell r="I1749">
            <v>2</v>
          </cell>
          <cell r="J1749">
            <v>37622</v>
          </cell>
          <cell r="K1749">
            <v>111</v>
          </cell>
          <cell r="L1749" t="str">
            <v>Ee/Sp</v>
          </cell>
          <cell r="M1749">
            <v>18375</v>
          </cell>
        </row>
        <row r="1750">
          <cell r="A1750">
            <v>0</v>
          </cell>
          <cell r="B1750" t="str">
            <v>AW PPO Active</v>
          </cell>
          <cell r="C1750" t="str">
            <v>000000684</v>
          </cell>
          <cell r="D1750" t="str">
            <v>CROCKETT LENORA</v>
          </cell>
          <cell r="E1750" t="str">
            <v>325328386</v>
          </cell>
          <cell r="F1750">
            <v>2</v>
          </cell>
          <cell r="G1750" t="str">
            <v>PPO Non-Union</v>
          </cell>
          <cell r="H1750" t="str">
            <v>N</v>
          </cell>
          <cell r="I1750">
            <v>1</v>
          </cell>
          <cell r="J1750">
            <v>37622</v>
          </cell>
          <cell r="K1750">
            <v>102</v>
          </cell>
          <cell r="L1750" t="str">
            <v>Single</v>
          </cell>
          <cell r="M1750">
            <v>14866</v>
          </cell>
        </row>
        <row r="1751">
          <cell r="A1751">
            <v>0</v>
          </cell>
          <cell r="B1751" t="str">
            <v>AW PPO Active</v>
          </cell>
          <cell r="C1751" t="str">
            <v>000000684</v>
          </cell>
          <cell r="D1751" t="str">
            <v>CROSS ASHENA C</v>
          </cell>
          <cell r="E1751" t="str">
            <v>326725332</v>
          </cell>
          <cell r="F1751">
            <v>2</v>
          </cell>
          <cell r="G1751" t="str">
            <v>PPO Non-Union</v>
          </cell>
          <cell r="H1751" t="str">
            <v>N</v>
          </cell>
          <cell r="I1751">
            <v>1</v>
          </cell>
          <cell r="J1751">
            <v>37834</v>
          </cell>
          <cell r="K1751">
            <v>102</v>
          </cell>
          <cell r="L1751" t="str">
            <v>Single</v>
          </cell>
          <cell r="M1751">
            <v>30138</v>
          </cell>
        </row>
        <row r="1752">
          <cell r="A1752">
            <v>0</v>
          </cell>
          <cell r="B1752" t="str">
            <v>AW PPO Active</v>
          </cell>
          <cell r="C1752" t="str">
            <v>000000684</v>
          </cell>
          <cell r="D1752" t="str">
            <v>CURRY VICKY J</v>
          </cell>
          <cell r="E1752" t="str">
            <v>308541654</v>
          </cell>
          <cell r="F1752">
            <v>2</v>
          </cell>
          <cell r="G1752" t="str">
            <v>PPO Non-Union</v>
          </cell>
          <cell r="H1752" t="str">
            <v>N</v>
          </cell>
          <cell r="I1752">
            <v>1</v>
          </cell>
          <cell r="J1752">
            <v>37895</v>
          </cell>
          <cell r="K1752">
            <v>102</v>
          </cell>
          <cell r="L1752" t="str">
            <v>Single</v>
          </cell>
          <cell r="M1752">
            <v>18476</v>
          </cell>
        </row>
        <row r="1753">
          <cell r="A1753">
            <v>0</v>
          </cell>
          <cell r="B1753" t="str">
            <v>AW PPO Active</v>
          </cell>
          <cell r="C1753" t="str">
            <v>000000684</v>
          </cell>
          <cell r="D1753" t="str">
            <v>DAILEY CONNIE S</v>
          </cell>
          <cell r="E1753" t="str">
            <v>348544478</v>
          </cell>
          <cell r="F1753">
            <v>2</v>
          </cell>
          <cell r="G1753" t="str">
            <v>PPO Non-Union</v>
          </cell>
          <cell r="H1753" t="str">
            <v>N</v>
          </cell>
          <cell r="I1753">
            <v>4</v>
          </cell>
          <cell r="J1753">
            <v>37681</v>
          </cell>
          <cell r="K1753">
            <v>119</v>
          </cell>
          <cell r="L1753" t="str">
            <v>Ee/Ch</v>
          </cell>
          <cell r="M1753">
            <v>26553</v>
          </cell>
        </row>
        <row r="1754">
          <cell r="A1754">
            <v>0</v>
          </cell>
          <cell r="B1754" t="str">
            <v>AW PPO Active</v>
          </cell>
          <cell r="C1754" t="str">
            <v>000000684</v>
          </cell>
          <cell r="D1754" t="str">
            <v>DALE DIANE M</v>
          </cell>
          <cell r="E1754" t="str">
            <v>352664892</v>
          </cell>
          <cell r="F1754">
            <v>2</v>
          </cell>
          <cell r="G1754" t="str">
            <v>PPO Non-Union</v>
          </cell>
          <cell r="H1754" t="str">
            <v>N</v>
          </cell>
          <cell r="I1754">
            <v>4</v>
          </cell>
          <cell r="J1754">
            <v>37895</v>
          </cell>
          <cell r="K1754">
            <v>127</v>
          </cell>
          <cell r="L1754" t="str">
            <v>Family</v>
          </cell>
          <cell r="M1754">
            <v>23614</v>
          </cell>
        </row>
        <row r="1755">
          <cell r="A1755">
            <v>0</v>
          </cell>
          <cell r="B1755" t="str">
            <v>AW PPO Active</v>
          </cell>
          <cell r="C1755" t="str">
            <v>000000684</v>
          </cell>
          <cell r="D1755" t="str">
            <v>DANNEKER JOHN E</v>
          </cell>
          <cell r="E1755" t="str">
            <v>196484578</v>
          </cell>
          <cell r="F1755">
            <v>2</v>
          </cell>
          <cell r="G1755" t="str">
            <v>PPO Non-Union</v>
          </cell>
          <cell r="H1755" t="str">
            <v>N</v>
          </cell>
          <cell r="I1755">
            <v>1</v>
          </cell>
          <cell r="J1755">
            <v>37622</v>
          </cell>
          <cell r="K1755">
            <v>101</v>
          </cell>
          <cell r="L1755" t="str">
            <v>Single</v>
          </cell>
          <cell r="M1755">
            <v>21866</v>
          </cell>
        </row>
        <row r="1756">
          <cell r="A1756">
            <v>0</v>
          </cell>
          <cell r="B1756" t="str">
            <v>AW PPO Active</v>
          </cell>
          <cell r="C1756" t="str">
            <v>000000684</v>
          </cell>
          <cell r="D1756" t="str">
            <v>DARDEN LAKESHA M</v>
          </cell>
          <cell r="E1756" t="str">
            <v>342669922</v>
          </cell>
          <cell r="F1756">
            <v>2</v>
          </cell>
          <cell r="G1756" t="str">
            <v>PPO Non-Union</v>
          </cell>
          <cell r="H1756" t="str">
            <v>N</v>
          </cell>
          <cell r="I1756">
            <v>2</v>
          </cell>
          <cell r="J1756">
            <v>37622</v>
          </cell>
          <cell r="K1756">
            <v>119</v>
          </cell>
          <cell r="L1756" t="str">
            <v>Ee/Ch</v>
          </cell>
          <cell r="M1756">
            <v>28475</v>
          </cell>
        </row>
        <row r="1757">
          <cell r="A1757">
            <v>0</v>
          </cell>
          <cell r="B1757" t="str">
            <v>AW PPO Active</v>
          </cell>
          <cell r="C1757" t="str">
            <v>000000684</v>
          </cell>
          <cell r="D1757" t="str">
            <v>DAUGHERTY BARBARA E</v>
          </cell>
          <cell r="E1757" t="str">
            <v>328524994</v>
          </cell>
          <cell r="F1757">
            <v>2</v>
          </cell>
          <cell r="G1757" t="str">
            <v>PPO Non-Union</v>
          </cell>
          <cell r="H1757" t="str">
            <v>N</v>
          </cell>
          <cell r="I1757">
            <v>2</v>
          </cell>
          <cell r="J1757">
            <v>38047</v>
          </cell>
          <cell r="K1757">
            <v>111</v>
          </cell>
          <cell r="L1757" t="str">
            <v>Ee/Sp</v>
          </cell>
          <cell r="M1757">
            <v>24177</v>
          </cell>
        </row>
        <row r="1758">
          <cell r="A1758">
            <v>0</v>
          </cell>
          <cell r="B1758" t="str">
            <v>AW PPO Active</v>
          </cell>
          <cell r="C1758" t="str">
            <v>000000684</v>
          </cell>
          <cell r="D1758" t="str">
            <v>DAUGHERTY SHARON K</v>
          </cell>
          <cell r="E1758" t="str">
            <v>486862278</v>
          </cell>
          <cell r="F1758">
            <v>2</v>
          </cell>
          <cell r="G1758" t="str">
            <v>PPO Non-Union</v>
          </cell>
          <cell r="H1758" t="str">
            <v>N</v>
          </cell>
          <cell r="I1758">
            <v>1</v>
          </cell>
          <cell r="J1758">
            <v>37622</v>
          </cell>
          <cell r="K1758">
            <v>102</v>
          </cell>
          <cell r="L1758" t="str">
            <v>Single</v>
          </cell>
          <cell r="M1758">
            <v>24337</v>
          </cell>
        </row>
        <row r="1759">
          <cell r="A1759">
            <v>0</v>
          </cell>
          <cell r="B1759" t="str">
            <v>AW PPO Active</v>
          </cell>
          <cell r="C1759" t="str">
            <v>000000684</v>
          </cell>
          <cell r="D1759" t="str">
            <v>DAVENPORT LARRY E</v>
          </cell>
          <cell r="E1759" t="str">
            <v>248847291</v>
          </cell>
          <cell r="F1759">
            <v>2</v>
          </cell>
          <cell r="G1759" t="str">
            <v>PPO Non-Union</v>
          </cell>
          <cell r="H1759" t="str">
            <v>N</v>
          </cell>
          <cell r="I1759">
            <v>2</v>
          </cell>
          <cell r="J1759">
            <v>38231</v>
          </cell>
          <cell r="K1759">
            <v>111</v>
          </cell>
          <cell r="L1759" t="str">
            <v>Ee/Sp</v>
          </cell>
          <cell r="M1759">
            <v>17917</v>
          </cell>
        </row>
        <row r="1760">
          <cell r="A1760">
            <v>0</v>
          </cell>
          <cell r="B1760" t="str">
            <v>AW PPO Active</v>
          </cell>
          <cell r="C1760" t="str">
            <v>000000684</v>
          </cell>
          <cell r="D1760" t="str">
            <v>DAVIS KELLY L</v>
          </cell>
          <cell r="E1760" t="str">
            <v>267794494</v>
          </cell>
          <cell r="F1760">
            <v>2</v>
          </cell>
          <cell r="G1760" t="str">
            <v>PPO Non-Union</v>
          </cell>
          <cell r="H1760" t="str">
            <v>N</v>
          </cell>
          <cell r="I1760">
            <v>3</v>
          </cell>
          <cell r="J1760">
            <v>37926</v>
          </cell>
          <cell r="K1760">
            <v>127</v>
          </cell>
          <cell r="L1760" t="str">
            <v>Family</v>
          </cell>
          <cell r="M1760">
            <v>28138</v>
          </cell>
        </row>
        <row r="1761">
          <cell r="A1761">
            <v>0</v>
          </cell>
          <cell r="B1761" t="str">
            <v>AW PPO Active</v>
          </cell>
          <cell r="C1761" t="str">
            <v>000000684</v>
          </cell>
          <cell r="D1761" t="str">
            <v>DAVIS RAYNA</v>
          </cell>
          <cell r="E1761" t="str">
            <v>323642170</v>
          </cell>
          <cell r="F1761">
            <v>2</v>
          </cell>
          <cell r="G1761" t="str">
            <v>PPO Non-Union</v>
          </cell>
          <cell r="H1761" t="str">
            <v>N</v>
          </cell>
          <cell r="I1761">
            <v>1</v>
          </cell>
          <cell r="J1761">
            <v>37622</v>
          </cell>
          <cell r="K1761">
            <v>102</v>
          </cell>
          <cell r="L1761" t="str">
            <v>Single</v>
          </cell>
          <cell r="M1761">
            <v>24022</v>
          </cell>
        </row>
        <row r="1762">
          <cell r="A1762">
            <v>0</v>
          </cell>
          <cell r="B1762" t="str">
            <v>AW PPO Active</v>
          </cell>
          <cell r="C1762" t="str">
            <v>000000684</v>
          </cell>
          <cell r="D1762" t="str">
            <v>DAVIS SHARON A</v>
          </cell>
          <cell r="E1762" t="str">
            <v>332467223</v>
          </cell>
          <cell r="F1762">
            <v>2</v>
          </cell>
          <cell r="G1762" t="str">
            <v>PPO Non-Union</v>
          </cell>
          <cell r="H1762" t="str">
            <v>N</v>
          </cell>
          <cell r="I1762">
            <v>1</v>
          </cell>
          <cell r="J1762">
            <v>38139</v>
          </cell>
          <cell r="K1762">
            <v>102</v>
          </cell>
          <cell r="L1762" t="str">
            <v>Single</v>
          </cell>
          <cell r="M1762">
            <v>19182</v>
          </cell>
        </row>
        <row r="1763">
          <cell r="A1763">
            <v>0</v>
          </cell>
          <cell r="B1763" t="str">
            <v>AW PPO Active</v>
          </cell>
          <cell r="C1763" t="str">
            <v>000000684</v>
          </cell>
          <cell r="D1763" t="str">
            <v>DEAN GWENDOLYN</v>
          </cell>
          <cell r="E1763" t="str">
            <v>496723093</v>
          </cell>
          <cell r="F1763">
            <v>2</v>
          </cell>
          <cell r="G1763" t="str">
            <v>PPO Non-Union</v>
          </cell>
          <cell r="H1763" t="str">
            <v>N</v>
          </cell>
          <cell r="I1763">
            <v>4</v>
          </cell>
          <cell r="J1763">
            <v>37622</v>
          </cell>
          <cell r="K1763">
            <v>127</v>
          </cell>
          <cell r="L1763" t="str">
            <v>Family</v>
          </cell>
          <cell r="M1763">
            <v>24413</v>
          </cell>
        </row>
        <row r="1764">
          <cell r="A1764">
            <v>0</v>
          </cell>
          <cell r="B1764" t="str">
            <v>AW PPO Active</v>
          </cell>
          <cell r="C1764" t="str">
            <v>000000684</v>
          </cell>
          <cell r="D1764" t="str">
            <v>DICKINSON VICKI R</v>
          </cell>
          <cell r="E1764" t="str">
            <v>344600989</v>
          </cell>
          <cell r="F1764">
            <v>2</v>
          </cell>
          <cell r="G1764" t="str">
            <v>PPO Non-Union</v>
          </cell>
          <cell r="H1764" t="str">
            <v>N</v>
          </cell>
          <cell r="I1764">
            <v>3</v>
          </cell>
          <cell r="J1764">
            <v>37936</v>
          </cell>
          <cell r="K1764">
            <v>127</v>
          </cell>
          <cell r="L1764" t="str">
            <v>Family</v>
          </cell>
          <cell r="M1764">
            <v>21823</v>
          </cell>
        </row>
        <row r="1765">
          <cell r="A1765">
            <v>0</v>
          </cell>
          <cell r="B1765" t="str">
            <v>AW PPO Active</v>
          </cell>
          <cell r="C1765" t="str">
            <v>000000684</v>
          </cell>
          <cell r="D1765" t="str">
            <v>DIEPENBROCK KAREN E</v>
          </cell>
          <cell r="E1765" t="str">
            <v>325747146</v>
          </cell>
          <cell r="F1765">
            <v>2</v>
          </cell>
          <cell r="G1765" t="str">
            <v>PPO Non-Union</v>
          </cell>
          <cell r="H1765" t="str">
            <v>N</v>
          </cell>
          <cell r="I1765">
            <v>1</v>
          </cell>
          <cell r="J1765">
            <v>37622</v>
          </cell>
          <cell r="K1765">
            <v>102</v>
          </cell>
          <cell r="L1765" t="str">
            <v>Single</v>
          </cell>
          <cell r="M1765">
            <v>25968</v>
          </cell>
        </row>
        <row r="1766">
          <cell r="A1766">
            <v>0</v>
          </cell>
          <cell r="B1766" t="str">
            <v>AW PPO Active</v>
          </cell>
          <cell r="C1766" t="str">
            <v>000000684</v>
          </cell>
          <cell r="D1766" t="str">
            <v>DORAN DIANE M</v>
          </cell>
          <cell r="E1766" t="str">
            <v>319463221</v>
          </cell>
          <cell r="F1766">
            <v>2</v>
          </cell>
          <cell r="G1766" t="str">
            <v>PPO Non-Union</v>
          </cell>
          <cell r="H1766" t="str">
            <v>N</v>
          </cell>
          <cell r="I1766">
            <v>4</v>
          </cell>
          <cell r="J1766">
            <v>38108</v>
          </cell>
          <cell r="K1766">
            <v>127</v>
          </cell>
          <cell r="L1766" t="str">
            <v>Family</v>
          </cell>
          <cell r="M1766">
            <v>21742</v>
          </cell>
        </row>
        <row r="1767">
          <cell r="A1767">
            <v>0</v>
          </cell>
          <cell r="B1767" t="str">
            <v>AW PPO Active</v>
          </cell>
          <cell r="C1767" t="str">
            <v>000000684</v>
          </cell>
          <cell r="D1767" t="str">
            <v>DOUGHTY GIDGET C</v>
          </cell>
          <cell r="E1767" t="str">
            <v>225082356</v>
          </cell>
          <cell r="F1767">
            <v>2</v>
          </cell>
          <cell r="G1767" t="str">
            <v>PPO Non-Union</v>
          </cell>
          <cell r="H1767" t="str">
            <v>N</v>
          </cell>
          <cell r="I1767">
            <v>4</v>
          </cell>
          <cell r="J1767">
            <v>38018</v>
          </cell>
          <cell r="K1767">
            <v>127</v>
          </cell>
          <cell r="L1767" t="str">
            <v>Family</v>
          </cell>
          <cell r="M1767">
            <v>25533</v>
          </cell>
        </row>
        <row r="1768">
          <cell r="A1768">
            <v>0</v>
          </cell>
          <cell r="B1768" t="str">
            <v>AW PPO Active</v>
          </cell>
          <cell r="C1768" t="str">
            <v>000000684</v>
          </cell>
          <cell r="D1768" t="str">
            <v>DUBA THERESA J</v>
          </cell>
          <cell r="E1768" t="str">
            <v>336604671</v>
          </cell>
          <cell r="F1768">
            <v>2</v>
          </cell>
          <cell r="G1768" t="str">
            <v>PPO Non-Union</v>
          </cell>
          <cell r="H1768" t="str">
            <v>N</v>
          </cell>
          <cell r="I1768">
            <v>2</v>
          </cell>
          <cell r="J1768">
            <v>37622</v>
          </cell>
          <cell r="K1768">
            <v>111</v>
          </cell>
          <cell r="L1768" t="str">
            <v>Ee/Sp</v>
          </cell>
          <cell r="M1768">
            <v>21858</v>
          </cell>
        </row>
        <row r="1769">
          <cell r="A1769">
            <v>0</v>
          </cell>
          <cell r="B1769" t="str">
            <v>AW PPO Active</v>
          </cell>
          <cell r="C1769" t="str">
            <v>000000684</v>
          </cell>
          <cell r="D1769" t="str">
            <v>DUNSTON EVELYN</v>
          </cell>
          <cell r="E1769" t="str">
            <v>351387344</v>
          </cell>
          <cell r="F1769">
            <v>2</v>
          </cell>
          <cell r="G1769" t="str">
            <v>PPO Non-Union</v>
          </cell>
          <cell r="H1769" t="str">
            <v>N</v>
          </cell>
          <cell r="I1769">
            <v>1</v>
          </cell>
          <cell r="J1769">
            <v>37865</v>
          </cell>
          <cell r="K1769">
            <v>102</v>
          </cell>
          <cell r="L1769" t="str">
            <v>Single</v>
          </cell>
          <cell r="M1769">
            <v>17181</v>
          </cell>
        </row>
        <row r="1770">
          <cell r="A1770">
            <v>0</v>
          </cell>
          <cell r="B1770" t="str">
            <v>AW PPO Active</v>
          </cell>
          <cell r="C1770" t="str">
            <v>000000684</v>
          </cell>
          <cell r="D1770" t="str">
            <v>DYE LISA A</v>
          </cell>
          <cell r="E1770" t="str">
            <v>341727102</v>
          </cell>
          <cell r="F1770">
            <v>2</v>
          </cell>
          <cell r="G1770" t="str">
            <v>PPO Non-Union</v>
          </cell>
          <cell r="H1770" t="str">
            <v>N</v>
          </cell>
          <cell r="I1770">
            <v>1</v>
          </cell>
          <cell r="J1770">
            <v>37622</v>
          </cell>
          <cell r="K1770">
            <v>102</v>
          </cell>
          <cell r="L1770" t="str">
            <v>Single</v>
          </cell>
          <cell r="M1770">
            <v>24755</v>
          </cell>
        </row>
        <row r="1771">
          <cell r="A1771">
            <v>0</v>
          </cell>
          <cell r="B1771" t="str">
            <v>AW PPO Active</v>
          </cell>
          <cell r="C1771" t="str">
            <v>000000684</v>
          </cell>
          <cell r="D1771" t="str">
            <v>EASLEY PATRICE A</v>
          </cell>
          <cell r="E1771" t="str">
            <v>487729694</v>
          </cell>
          <cell r="F1771">
            <v>2</v>
          </cell>
          <cell r="G1771" t="str">
            <v>PPO Non-Union</v>
          </cell>
          <cell r="H1771" t="str">
            <v>N</v>
          </cell>
          <cell r="I1771">
            <v>1</v>
          </cell>
          <cell r="J1771">
            <v>38078</v>
          </cell>
          <cell r="K1771">
            <v>102</v>
          </cell>
          <cell r="L1771" t="str">
            <v>Single</v>
          </cell>
          <cell r="M1771">
            <v>24741</v>
          </cell>
        </row>
        <row r="1772">
          <cell r="A1772">
            <v>0</v>
          </cell>
          <cell r="B1772" t="str">
            <v>AW PPO Active</v>
          </cell>
          <cell r="C1772" t="str">
            <v>000000684</v>
          </cell>
          <cell r="D1772" t="str">
            <v>EBERLIN TARA C</v>
          </cell>
          <cell r="E1772" t="str">
            <v>589180023</v>
          </cell>
          <cell r="F1772">
            <v>2</v>
          </cell>
          <cell r="G1772" t="str">
            <v>PPO Non-Union</v>
          </cell>
          <cell r="H1772" t="str">
            <v>N</v>
          </cell>
          <cell r="I1772">
            <v>1</v>
          </cell>
          <cell r="J1772">
            <v>37742</v>
          </cell>
          <cell r="K1772">
            <v>102</v>
          </cell>
          <cell r="L1772" t="str">
            <v>Single</v>
          </cell>
          <cell r="M1772">
            <v>29146</v>
          </cell>
        </row>
        <row r="1773">
          <cell r="A1773">
            <v>0</v>
          </cell>
          <cell r="B1773" t="str">
            <v>AW PPO Active</v>
          </cell>
          <cell r="C1773" t="str">
            <v>000000684</v>
          </cell>
          <cell r="D1773" t="str">
            <v>EDDY SCOTT A</v>
          </cell>
          <cell r="E1773" t="str">
            <v>523352650</v>
          </cell>
          <cell r="F1773">
            <v>2</v>
          </cell>
          <cell r="G1773" t="str">
            <v>PPO Non-Union</v>
          </cell>
          <cell r="H1773" t="str">
            <v>N</v>
          </cell>
          <cell r="I1773">
            <v>6</v>
          </cell>
          <cell r="J1773">
            <v>37974</v>
          </cell>
          <cell r="K1773">
            <v>127</v>
          </cell>
          <cell r="L1773" t="str">
            <v>Family</v>
          </cell>
          <cell r="M1773">
            <v>25568</v>
          </cell>
        </row>
        <row r="1774">
          <cell r="A1774">
            <v>0</v>
          </cell>
          <cell r="B1774" t="str">
            <v>AW PPO Active</v>
          </cell>
          <cell r="C1774" t="str">
            <v>000000684</v>
          </cell>
          <cell r="D1774" t="str">
            <v>EICHORN PAULA K</v>
          </cell>
          <cell r="E1774" t="str">
            <v>318745729</v>
          </cell>
          <cell r="F1774">
            <v>2</v>
          </cell>
          <cell r="G1774" t="str">
            <v>PPO Non-Union</v>
          </cell>
          <cell r="H1774" t="str">
            <v>N</v>
          </cell>
          <cell r="I1774">
            <v>2</v>
          </cell>
          <cell r="J1774">
            <v>38078</v>
          </cell>
          <cell r="K1774">
            <v>119</v>
          </cell>
          <cell r="L1774" t="str">
            <v>Ee/Ch</v>
          </cell>
          <cell r="M1774">
            <v>27342</v>
          </cell>
        </row>
        <row r="1775">
          <cell r="A1775">
            <v>0</v>
          </cell>
          <cell r="B1775" t="str">
            <v>AW PPO Active</v>
          </cell>
          <cell r="C1775" t="str">
            <v>000000684</v>
          </cell>
          <cell r="D1775" t="str">
            <v>ELAM MARILYN D</v>
          </cell>
          <cell r="E1775" t="str">
            <v>337544869</v>
          </cell>
          <cell r="F1775">
            <v>2</v>
          </cell>
          <cell r="G1775" t="str">
            <v>PPO Non-Union</v>
          </cell>
          <cell r="H1775" t="str">
            <v>N</v>
          </cell>
          <cell r="I1775">
            <v>5</v>
          </cell>
          <cell r="J1775">
            <v>37926</v>
          </cell>
          <cell r="K1775">
            <v>127</v>
          </cell>
          <cell r="L1775" t="str">
            <v>Family</v>
          </cell>
          <cell r="M1775">
            <v>20849</v>
          </cell>
        </row>
        <row r="1776">
          <cell r="A1776">
            <v>0</v>
          </cell>
          <cell r="B1776" t="str">
            <v>AW PPO Active</v>
          </cell>
          <cell r="C1776" t="str">
            <v>000000684</v>
          </cell>
          <cell r="D1776" t="str">
            <v>ELMENDORF JULIE</v>
          </cell>
          <cell r="E1776" t="str">
            <v>355509381</v>
          </cell>
          <cell r="F1776">
            <v>2</v>
          </cell>
          <cell r="G1776" t="str">
            <v>PPO Non-Union</v>
          </cell>
          <cell r="H1776" t="str">
            <v>N</v>
          </cell>
          <cell r="I1776">
            <v>1</v>
          </cell>
          <cell r="J1776">
            <v>37622</v>
          </cell>
          <cell r="K1776">
            <v>102</v>
          </cell>
          <cell r="L1776" t="str">
            <v>Single</v>
          </cell>
          <cell r="M1776">
            <v>20215</v>
          </cell>
        </row>
        <row r="1777">
          <cell r="A1777">
            <v>0</v>
          </cell>
          <cell r="B1777" t="str">
            <v>AW PPO Active</v>
          </cell>
          <cell r="C1777" t="str">
            <v>000000684</v>
          </cell>
          <cell r="D1777" t="str">
            <v>ELSETH JENNIFER C</v>
          </cell>
          <cell r="E1777" t="str">
            <v>356546803</v>
          </cell>
          <cell r="F1777">
            <v>2</v>
          </cell>
          <cell r="G1777" t="str">
            <v>PPO Non-Union</v>
          </cell>
          <cell r="H1777" t="str">
            <v>N</v>
          </cell>
          <cell r="I1777">
            <v>2</v>
          </cell>
          <cell r="J1777">
            <v>37622</v>
          </cell>
          <cell r="K1777">
            <v>111</v>
          </cell>
          <cell r="L1777" t="str">
            <v>Ee/Sp</v>
          </cell>
          <cell r="M1777">
            <v>23669</v>
          </cell>
        </row>
        <row r="1778">
          <cell r="A1778">
            <v>0</v>
          </cell>
          <cell r="B1778" t="str">
            <v>AW PPO Active</v>
          </cell>
          <cell r="C1778" t="str">
            <v>000000684</v>
          </cell>
          <cell r="D1778" t="str">
            <v>EMMONS MICHELE A</v>
          </cell>
          <cell r="E1778" t="str">
            <v>319461928</v>
          </cell>
          <cell r="F1778">
            <v>2</v>
          </cell>
          <cell r="G1778" t="str">
            <v>PPO Non-Union</v>
          </cell>
          <cell r="H1778" t="str">
            <v>N</v>
          </cell>
          <cell r="I1778">
            <v>1</v>
          </cell>
          <cell r="J1778">
            <v>37622</v>
          </cell>
          <cell r="K1778">
            <v>102</v>
          </cell>
          <cell r="L1778" t="str">
            <v>Single</v>
          </cell>
          <cell r="M1778">
            <v>24060</v>
          </cell>
        </row>
        <row r="1779">
          <cell r="A1779">
            <v>0</v>
          </cell>
          <cell r="B1779" t="str">
            <v>AW PPO Active</v>
          </cell>
          <cell r="C1779" t="str">
            <v>000000684</v>
          </cell>
          <cell r="D1779" t="str">
            <v>EULER RITA E</v>
          </cell>
          <cell r="E1779" t="str">
            <v>356389727</v>
          </cell>
          <cell r="F1779">
            <v>2</v>
          </cell>
          <cell r="G1779" t="str">
            <v>PPO Non-Union</v>
          </cell>
          <cell r="H1779" t="str">
            <v>N</v>
          </cell>
          <cell r="I1779">
            <v>5</v>
          </cell>
          <cell r="J1779">
            <v>37956</v>
          </cell>
          <cell r="K1779">
            <v>127</v>
          </cell>
          <cell r="L1779" t="str">
            <v>Family</v>
          </cell>
          <cell r="M1779">
            <v>20227</v>
          </cell>
        </row>
        <row r="1780">
          <cell r="A1780">
            <v>0</v>
          </cell>
          <cell r="B1780" t="str">
            <v>AW PPO Active</v>
          </cell>
          <cell r="C1780" t="str">
            <v>000000684</v>
          </cell>
          <cell r="D1780" t="str">
            <v>EVANS BELOIS K</v>
          </cell>
          <cell r="E1780" t="str">
            <v>487602705</v>
          </cell>
          <cell r="F1780">
            <v>2</v>
          </cell>
          <cell r="G1780" t="str">
            <v>PPO Non-Union</v>
          </cell>
          <cell r="H1780" t="str">
            <v>N</v>
          </cell>
          <cell r="I1780">
            <v>2</v>
          </cell>
          <cell r="J1780">
            <v>37622</v>
          </cell>
          <cell r="K1780">
            <v>111</v>
          </cell>
          <cell r="L1780" t="str">
            <v>Ee/Sp</v>
          </cell>
          <cell r="M1780">
            <v>19575</v>
          </cell>
        </row>
        <row r="1781">
          <cell r="A1781">
            <v>0</v>
          </cell>
          <cell r="B1781" t="str">
            <v>AW PPO Active</v>
          </cell>
          <cell r="C1781" t="str">
            <v>000000684</v>
          </cell>
          <cell r="D1781" t="str">
            <v>EVANS KENNETH D</v>
          </cell>
          <cell r="E1781" t="str">
            <v>360760298</v>
          </cell>
          <cell r="F1781">
            <v>2</v>
          </cell>
          <cell r="G1781" t="str">
            <v>PPO Non-Union</v>
          </cell>
          <cell r="H1781" t="str">
            <v>N</v>
          </cell>
          <cell r="I1781">
            <v>1</v>
          </cell>
          <cell r="J1781">
            <v>37622</v>
          </cell>
          <cell r="K1781">
            <v>101</v>
          </cell>
          <cell r="L1781" t="str">
            <v>Single</v>
          </cell>
          <cell r="M1781">
            <v>26267</v>
          </cell>
        </row>
        <row r="1782">
          <cell r="A1782">
            <v>0</v>
          </cell>
          <cell r="B1782" t="str">
            <v>AW PPO Active</v>
          </cell>
          <cell r="C1782" t="str">
            <v>000000684</v>
          </cell>
          <cell r="D1782" t="str">
            <v>FAVROW ELISABETH A</v>
          </cell>
          <cell r="E1782" t="str">
            <v>336764040</v>
          </cell>
          <cell r="F1782">
            <v>2</v>
          </cell>
          <cell r="G1782" t="str">
            <v>PPO Non-Union</v>
          </cell>
          <cell r="H1782" t="str">
            <v>N</v>
          </cell>
          <cell r="I1782">
            <v>3</v>
          </cell>
          <cell r="J1782">
            <v>37622</v>
          </cell>
          <cell r="K1782">
            <v>127</v>
          </cell>
          <cell r="L1782" t="str">
            <v>Family</v>
          </cell>
          <cell r="M1782">
            <v>27581</v>
          </cell>
        </row>
        <row r="1783">
          <cell r="A1783">
            <v>0</v>
          </cell>
          <cell r="B1783" t="str">
            <v>AW PPO Active</v>
          </cell>
          <cell r="C1783" t="str">
            <v>000000684</v>
          </cell>
          <cell r="D1783" t="str">
            <v>FEE MICHELLE R</v>
          </cell>
          <cell r="E1783" t="str">
            <v>352728489</v>
          </cell>
          <cell r="F1783">
            <v>2</v>
          </cell>
          <cell r="G1783" t="str">
            <v>PPO Non-Union</v>
          </cell>
          <cell r="H1783" t="str">
            <v>N</v>
          </cell>
          <cell r="I1783">
            <v>1</v>
          </cell>
          <cell r="J1783">
            <v>37622</v>
          </cell>
          <cell r="K1783">
            <v>102</v>
          </cell>
          <cell r="L1783" t="str">
            <v>Single</v>
          </cell>
          <cell r="M1783">
            <v>24758</v>
          </cell>
        </row>
        <row r="1784">
          <cell r="A1784">
            <v>0</v>
          </cell>
          <cell r="B1784" t="str">
            <v>AW PPO Active</v>
          </cell>
          <cell r="C1784" t="str">
            <v>000000684</v>
          </cell>
          <cell r="D1784" t="str">
            <v>FEISEL LINDA J</v>
          </cell>
          <cell r="E1784" t="str">
            <v>488506111</v>
          </cell>
          <cell r="F1784">
            <v>2</v>
          </cell>
          <cell r="G1784" t="str">
            <v>PPO Non-Union</v>
          </cell>
          <cell r="H1784" t="str">
            <v>N</v>
          </cell>
          <cell r="I1784">
            <v>1</v>
          </cell>
          <cell r="J1784">
            <v>37622</v>
          </cell>
          <cell r="K1784">
            <v>102</v>
          </cell>
          <cell r="L1784" t="str">
            <v>Single</v>
          </cell>
          <cell r="M1784">
            <v>17446</v>
          </cell>
        </row>
        <row r="1785">
          <cell r="A1785">
            <v>0</v>
          </cell>
          <cell r="B1785" t="str">
            <v>AW PPO Active</v>
          </cell>
          <cell r="C1785" t="str">
            <v>000000684</v>
          </cell>
          <cell r="D1785" t="str">
            <v>FIELDS JESSICA J</v>
          </cell>
          <cell r="E1785" t="str">
            <v>462877125</v>
          </cell>
          <cell r="F1785">
            <v>2</v>
          </cell>
          <cell r="G1785" t="str">
            <v>PPO Non-Union</v>
          </cell>
          <cell r="H1785" t="str">
            <v>N</v>
          </cell>
          <cell r="I1785">
            <v>1</v>
          </cell>
          <cell r="J1785">
            <v>38078</v>
          </cell>
          <cell r="K1785">
            <v>102</v>
          </cell>
          <cell r="L1785" t="str">
            <v>Single</v>
          </cell>
          <cell r="M1785">
            <v>28966</v>
          </cell>
        </row>
        <row r="1786">
          <cell r="A1786">
            <v>0</v>
          </cell>
          <cell r="B1786" t="str">
            <v>AW PPO Active</v>
          </cell>
          <cell r="C1786" t="str">
            <v>000000684</v>
          </cell>
          <cell r="D1786" t="str">
            <v>FIGUEROA TRACIE E</v>
          </cell>
          <cell r="E1786" t="str">
            <v>338648760</v>
          </cell>
          <cell r="F1786">
            <v>2</v>
          </cell>
          <cell r="G1786" t="str">
            <v>PPO Non-Union</v>
          </cell>
          <cell r="H1786" t="str">
            <v>N</v>
          </cell>
          <cell r="I1786">
            <v>4</v>
          </cell>
          <cell r="J1786">
            <v>37622</v>
          </cell>
          <cell r="K1786">
            <v>127</v>
          </cell>
          <cell r="L1786" t="str">
            <v>Family</v>
          </cell>
          <cell r="M1786">
            <v>26088</v>
          </cell>
        </row>
        <row r="1787">
          <cell r="A1787">
            <v>0</v>
          </cell>
          <cell r="B1787" t="str">
            <v>AW PPO Active</v>
          </cell>
          <cell r="C1787" t="str">
            <v>000000684</v>
          </cell>
          <cell r="D1787" t="str">
            <v>FINK CONSTANCE M</v>
          </cell>
          <cell r="E1787" t="str">
            <v>334586852</v>
          </cell>
          <cell r="F1787">
            <v>2</v>
          </cell>
          <cell r="G1787" t="str">
            <v>PPO Non-Union</v>
          </cell>
          <cell r="H1787" t="str">
            <v>N</v>
          </cell>
          <cell r="I1787">
            <v>2</v>
          </cell>
          <cell r="J1787">
            <v>37802</v>
          </cell>
          <cell r="K1787">
            <v>111</v>
          </cell>
          <cell r="L1787" t="str">
            <v>Ee/Sp</v>
          </cell>
          <cell r="M1787">
            <v>21225</v>
          </cell>
        </row>
        <row r="1788">
          <cell r="A1788">
            <v>0</v>
          </cell>
          <cell r="B1788" t="str">
            <v>AW PPO Active</v>
          </cell>
          <cell r="C1788" t="str">
            <v>000000684</v>
          </cell>
          <cell r="D1788" t="str">
            <v>FLACH CONNIE J</v>
          </cell>
          <cell r="E1788" t="str">
            <v>561762783</v>
          </cell>
          <cell r="F1788">
            <v>2</v>
          </cell>
          <cell r="G1788" t="str">
            <v>PPO Non-Union</v>
          </cell>
          <cell r="H1788" t="str">
            <v>N</v>
          </cell>
          <cell r="I1788">
            <v>2</v>
          </cell>
          <cell r="J1788">
            <v>38139</v>
          </cell>
          <cell r="K1788">
            <v>111</v>
          </cell>
          <cell r="L1788" t="str">
            <v>Ee/Sp</v>
          </cell>
          <cell r="M1788">
            <v>17451</v>
          </cell>
        </row>
        <row r="1789">
          <cell r="A1789">
            <v>0</v>
          </cell>
          <cell r="B1789" t="str">
            <v>AW PPO Active</v>
          </cell>
          <cell r="C1789" t="str">
            <v>000000684</v>
          </cell>
          <cell r="D1789" t="str">
            <v>FLANAGAN PATTY S</v>
          </cell>
          <cell r="E1789" t="str">
            <v>358689252</v>
          </cell>
          <cell r="F1789">
            <v>2</v>
          </cell>
          <cell r="G1789" t="str">
            <v>PPO Non-Union</v>
          </cell>
          <cell r="H1789" t="str">
            <v>N</v>
          </cell>
          <cell r="I1789">
            <v>3</v>
          </cell>
          <cell r="J1789">
            <v>37987</v>
          </cell>
          <cell r="K1789">
            <v>119</v>
          </cell>
          <cell r="L1789" t="str">
            <v>Ee/Ch</v>
          </cell>
          <cell r="M1789">
            <v>24336</v>
          </cell>
        </row>
        <row r="1790">
          <cell r="A1790">
            <v>0</v>
          </cell>
          <cell r="B1790" t="str">
            <v>AW PPO Active</v>
          </cell>
          <cell r="C1790" t="str">
            <v>000000684</v>
          </cell>
          <cell r="D1790" t="str">
            <v>FLOWERS TWANNA L</v>
          </cell>
          <cell r="E1790" t="str">
            <v>329640973</v>
          </cell>
          <cell r="F1790">
            <v>2</v>
          </cell>
          <cell r="G1790" t="str">
            <v>PPO Non-Union</v>
          </cell>
          <cell r="H1790" t="str">
            <v>N</v>
          </cell>
          <cell r="I1790">
            <v>1</v>
          </cell>
          <cell r="J1790">
            <v>37956</v>
          </cell>
          <cell r="K1790">
            <v>102</v>
          </cell>
          <cell r="L1790" t="str">
            <v>Single</v>
          </cell>
          <cell r="M1790">
            <v>27452</v>
          </cell>
        </row>
        <row r="1791">
          <cell r="A1791">
            <v>0</v>
          </cell>
          <cell r="B1791" t="str">
            <v>AW PPO Active</v>
          </cell>
          <cell r="C1791" t="str">
            <v>000000684</v>
          </cell>
          <cell r="D1791" t="str">
            <v>FLOYD AMY M</v>
          </cell>
          <cell r="E1791" t="str">
            <v>331789175</v>
          </cell>
          <cell r="F1791">
            <v>2</v>
          </cell>
          <cell r="G1791" t="str">
            <v>PPO Non-Union</v>
          </cell>
          <cell r="H1791" t="str">
            <v>N</v>
          </cell>
          <cell r="I1791">
            <v>1</v>
          </cell>
          <cell r="J1791">
            <v>37865</v>
          </cell>
          <cell r="K1791">
            <v>102</v>
          </cell>
          <cell r="L1791" t="str">
            <v>Single</v>
          </cell>
          <cell r="M1791">
            <v>29140</v>
          </cell>
        </row>
        <row r="1792">
          <cell r="A1792">
            <v>0</v>
          </cell>
          <cell r="B1792" t="str">
            <v>AW PPO Active</v>
          </cell>
          <cell r="C1792" t="str">
            <v>000000684</v>
          </cell>
          <cell r="D1792" t="str">
            <v>FULTON NAOMI G</v>
          </cell>
          <cell r="E1792" t="str">
            <v>499800046</v>
          </cell>
          <cell r="F1792">
            <v>2</v>
          </cell>
          <cell r="G1792" t="str">
            <v>PPO Non-Union</v>
          </cell>
          <cell r="H1792" t="str">
            <v>N</v>
          </cell>
          <cell r="I1792">
            <v>3</v>
          </cell>
          <cell r="J1792">
            <v>38142</v>
          </cell>
          <cell r="K1792">
            <v>127</v>
          </cell>
          <cell r="L1792" t="str">
            <v>Family</v>
          </cell>
          <cell r="M1792">
            <v>28790</v>
          </cell>
        </row>
        <row r="1793">
          <cell r="A1793">
            <v>0</v>
          </cell>
          <cell r="B1793" t="str">
            <v>AW PPO Active</v>
          </cell>
          <cell r="C1793" t="str">
            <v>000000684</v>
          </cell>
          <cell r="D1793" t="str">
            <v>GAERTNER CHRISTOPHE S</v>
          </cell>
          <cell r="E1793" t="str">
            <v>336866639</v>
          </cell>
          <cell r="F1793">
            <v>2</v>
          </cell>
          <cell r="G1793" t="str">
            <v>PPO Non-Union</v>
          </cell>
          <cell r="H1793" t="str">
            <v>N</v>
          </cell>
          <cell r="I1793">
            <v>1</v>
          </cell>
          <cell r="J1793">
            <v>38078</v>
          </cell>
          <cell r="K1793">
            <v>101</v>
          </cell>
          <cell r="L1793" t="str">
            <v>Single</v>
          </cell>
          <cell r="M1793">
            <v>31131</v>
          </cell>
        </row>
        <row r="1794">
          <cell r="A1794">
            <v>0</v>
          </cell>
          <cell r="B1794" t="str">
            <v>AW PPO Active</v>
          </cell>
          <cell r="C1794" t="str">
            <v>000000684</v>
          </cell>
          <cell r="D1794" t="str">
            <v>GALLARDO PILAR A</v>
          </cell>
          <cell r="E1794" t="str">
            <v>523317823</v>
          </cell>
          <cell r="F1794">
            <v>2</v>
          </cell>
          <cell r="G1794" t="str">
            <v>PPO Non-Union</v>
          </cell>
          <cell r="H1794" t="str">
            <v>N</v>
          </cell>
          <cell r="I1794">
            <v>1</v>
          </cell>
          <cell r="J1794">
            <v>37987</v>
          </cell>
          <cell r="K1794">
            <v>102</v>
          </cell>
          <cell r="L1794" t="str">
            <v>Single</v>
          </cell>
          <cell r="M1794">
            <v>26490</v>
          </cell>
        </row>
        <row r="1795">
          <cell r="A1795">
            <v>0</v>
          </cell>
          <cell r="B1795" t="str">
            <v>AW PPO Active</v>
          </cell>
          <cell r="C1795" t="str">
            <v>000000684</v>
          </cell>
          <cell r="D1795" t="str">
            <v>GARDNER TREMORLA D</v>
          </cell>
          <cell r="E1795" t="str">
            <v>349626104</v>
          </cell>
          <cell r="F1795">
            <v>2</v>
          </cell>
          <cell r="G1795" t="str">
            <v>PPO Non-Union</v>
          </cell>
          <cell r="H1795" t="str">
            <v>N</v>
          </cell>
          <cell r="I1795">
            <v>3</v>
          </cell>
          <cell r="J1795">
            <v>38353</v>
          </cell>
          <cell r="K1795">
            <v>127</v>
          </cell>
          <cell r="L1795" t="str">
            <v>Family</v>
          </cell>
          <cell r="M1795">
            <v>27806</v>
          </cell>
        </row>
        <row r="1796">
          <cell r="A1796">
            <v>0</v>
          </cell>
          <cell r="B1796" t="str">
            <v>AW PPO Active</v>
          </cell>
          <cell r="C1796" t="str">
            <v>000000684</v>
          </cell>
          <cell r="D1796" t="str">
            <v>GEISEN KRISTINE R</v>
          </cell>
          <cell r="E1796" t="str">
            <v>341767247</v>
          </cell>
          <cell r="F1796">
            <v>2</v>
          </cell>
          <cell r="G1796" t="str">
            <v>PPO Non-Union</v>
          </cell>
          <cell r="H1796" t="str">
            <v>N</v>
          </cell>
          <cell r="I1796">
            <v>2</v>
          </cell>
          <cell r="J1796">
            <v>38047</v>
          </cell>
          <cell r="K1796">
            <v>111</v>
          </cell>
          <cell r="L1796" t="str">
            <v>Ee/Sp</v>
          </cell>
          <cell r="M1796">
            <v>28258</v>
          </cell>
        </row>
        <row r="1797">
          <cell r="A1797">
            <v>0</v>
          </cell>
          <cell r="B1797" t="str">
            <v>AW PPO Active</v>
          </cell>
          <cell r="C1797" t="str">
            <v>000000684</v>
          </cell>
          <cell r="D1797" t="str">
            <v>GIHRING MARCIA L</v>
          </cell>
          <cell r="E1797" t="str">
            <v>358463138</v>
          </cell>
          <cell r="F1797">
            <v>2</v>
          </cell>
          <cell r="G1797" t="str">
            <v>PPO Non-Union</v>
          </cell>
          <cell r="H1797" t="str">
            <v>N</v>
          </cell>
          <cell r="I1797">
            <v>1</v>
          </cell>
          <cell r="J1797">
            <v>38185</v>
          </cell>
          <cell r="K1797">
            <v>102</v>
          </cell>
          <cell r="L1797" t="str">
            <v>Single</v>
          </cell>
          <cell r="M1797">
            <v>18815</v>
          </cell>
        </row>
        <row r="1798">
          <cell r="A1798">
            <v>0</v>
          </cell>
          <cell r="B1798" t="str">
            <v>AW PPO Active</v>
          </cell>
          <cell r="C1798" t="str">
            <v>000000684</v>
          </cell>
          <cell r="D1798" t="str">
            <v>GOFORTH DEBORAH L</v>
          </cell>
          <cell r="E1798" t="str">
            <v>338601783</v>
          </cell>
          <cell r="F1798">
            <v>2</v>
          </cell>
          <cell r="G1798" t="str">
            <v>PPO Non-Union</v>
          </cell>
          <cell r="H1798" t="str">
            <v>N</v>
          </cell>
          <cell r="I1798">
            <v>4</v>
          </cell>
          <cell r="J1798">
            <v>37622</v>
          </cell>
          <cell r="K1798">
            <v>127</v>
          </cell>
          <cell r="L1798" t="str">
            <v>Family</v>
          </cell>
          <cell r="M1798">
            <v>22129</v>
          </cell>
        </row>
        <row r="1799">
          <cell r="A1799">
            <v>0</v>
          </cell>
          <cell r="B1799" t="str">
            <v>AW PPO Active</v>
          </cell>
          <cell r="C1799" t="str">
            <v>000000684</v>
          </cell>
          <cell r="D1799" t="str">
            <v>GOGGIN PATRICIA L</v>
          </cell>
          <cell r="E1799" t="str">
            <v>496680740</v>
          </cell>
          <cell r="F1799">
            <v>2</v>
          </cell>
          <cell r="G1799" t="str">
            <v>PPO Non-Union</v>
          </cell>
          <cell r="H1799" t="str">
            <v>N</v>
          </cell>
          <cell r="I1799">
            <v>1</v>
          </cell>
          <cell r="J1799">
            <v>38047</v>
          </cell>
          <cell r="K1799">
            <v>102</v>
          </cell>
          <cell r="L1799" t="str">
            <v>Single</v>
          </cell>
          <cell r="M1799">
            <v>20924</v>
          </cell>
        </row>
        <row r="1800">
          <cell r="A1800">
            <v>0</v>
          </cell>
          <cell r="B1800" t="str">
            <v>AW PPO Active</v>
          </cell>
          <cell r="C1800" t="str">
            <v>000000684</v>
          </cell>
          <cell r="D1800" t="str">
            <v>GOOCH SALLIE A</v>
          </cell>
          <cell r="E1800" t="str">
            <v>495744784</v>
          </cell>
          <cell r="F1800">
            <v>2</v>
          </cell>
          <cell r="G1800" t="str">
            <v>PPO Non-Union</v>
          </cell>
          <cell r="H1800" t="str">
            <v>N</v>
          </cell>
          <cell r="I1800">
            <v>1</v>
          </cell>
          <cell r="J1800">
            <v>37622</v>
          </cell>
          <cell r="K1800">
            <v>102</v>
          </cell>
          <cell r="L1800" t="str">
            <v>Single</v>
          </cell>
          <cell r="M1800">
            <v>21842</v>
          </cell>
        </row>
        <row r="1801">
          <cell r="A1801">
            <v>0</v>
          </cell>
          <cell r="B1801" t="str">
            <v>AW PPO Active</v>
          </cell>
          <cell r="C1801" t="str">
            <v>000000684</v>
          </cell>
          <cell r="D1801" t="str">
            <v>GOULD BRIAN J</v>
          </cell>
          <cell r="E1801" t="str">
            <v>512524282</v>
          </cell>
          <cell r="F1801">
            <v>2</v>
          </cell>
          <cell r="G1801" t="str">
            <v>PPO Non-Union</v>
          </cell>
          <cell r="H1801" t="str">
            <v>N</v>
          </cell>
          <cell r="I1801">
            <v>4</v>
          </cell>
          <cell r="J1801">
            <v>38200</v>
          </cell>
          <cell r="K1801">
            <v>127</v>
          </cell>
          <cell r="L1801" t="str">
            <v>Family</v>
          </cell>
          <cell r="M1801">
            <v>20401</v>
          </cell>
        </row>
        <row r="1802">
          <cell r="A1802">
            <v>0</v>
          </cell>
          <cell r="B1802" t="str">
            <v>AW PPO Active</v>
          </cell>
          <cell r="C1802" t="str">
            <v>000000684</v>
          </cell>
          <cell r="D1802" t="str">
            <v>GOWER LEANNA A</v>
          </cell>
          <cell r="E1802" t="str">
            <v>318687603</v>
          </cell>
          <cell r="F1802">
            <v>2</v>
          </cell>
          <cell r="G1802" t="str">
            <v>PPO Non-Union</v>
          </cell>
          <cell r="H1802" t="str">
            <v>N</v>
          </cell>
          <cell r="I1802">
            <v>2</v>
          </cell>
          <cell r="J1802">
            <v>38050</v>
          </cell>
          <cell r="K1802">
            <v>119</v>
          </cell>
          <cell r="L1802" t="str">
            <v>Ee/Ch</v>
          </cell>
          <cell r="M1802">
            <v>28891</v>
          </cell>
        </row>
        <row r="1803">
          <cell r="A1803">
            <v>0</v>
          </cell>
          <cell r="B1803" t="str">
            <v>AW PPO Active</v>
          </cell>
          <cell r="C1803" t="str">
            <v>000000684</v>
          </cell>
          <cell r="D1803" t="str">
            <v>GRAHAM LAURA K</v>
          </cell>
          <cell r="E1803" t="str">
            <v>346487489</v>
          </cell>
          <cell r="F1803">
            <v>2</v>
          </cell>
          <cell r="G1803" t="str">
            <v>PPO Non-Union</v>
          </cell>
          <cell r="H1803" t="str">
            <v>N</v>
          </cell>
          <cell r="I1803">
            <v>2</v>
          </cell>
          <cell r="J1803">
            <v>37882</v>
          </cell>
          <cell r="K1803">
            <v>119</v>
          </cell>
          <cell r="L1803" t="str">
            <v>Ee/Ch</v>
          </cell>
          <cell r="M1803">
            <v>20022</v>
          </cell>
        </row>
        <row r="1804">
          <cell r="A1804">
            <v>0</v>
          </cell>
          <cell r="B1804" t="str">
            <v>AW PPO Active</v>
          </cell>
          <cell r="C1804" t="str">
            <v>000000684</v>
          </cell>
          <cell r="D1804" t="str">
            <v>GRAHAM PAULA</v>
          </cell>
          <cell r="E1804" t="str">
            <v>320707222</v>
          </cell>
          <cell r="F1804">
            <v>2</v>
          </cell>
          <cell r="G1804" t="str">
            <v>PPO Non-Union</v>
          </cell>
          <cell r="H1804" t="str">
            <v>N</v>
          </cell>
          <cell r="I1804">
            <v>4</v>
          </cell>
          <cell r="J1804">
            <v>38078</v>
          </cell>
          <cell r="K1804">
            <v>119</v>
          </cell>
          <cell r="L1804" t="str">
            <v>Ee/Ch</v>
          </cell>
          <cell r="M1804">
            <v>23482</v>
          </cell>
        </row>
        <row r="1805">
          <cell r="A1805">
            <v>0</v>
          </cell>
          <cell r="B1805" t="str">
            <v>AW PPO Active</v>
          </cell>
          <cell r="C1805" t="str">
            <v>000000684</v>
          </cell>
          <cell r="D1805" t="str">
            <v>GRANT CRYSTAL N</v>
          </cell>
          <cell r="E1805" t="str">
            <v>318764521</v>
          </cell>
          <cell r="F1805">
            <v>2</v>
          </cell>
          <cell r="G1805" t="str">
            <v>PPO Non-Union</v>
          </cell>
          <cell r="H1805" t="str">
            <v>N</v>
          </cell>
          <cell r="I1805">
            <v>2</v>
          </cell>
          <cell r="J1805">
            <v>37786</v>
          </cell>
          <cell r="K1805">
            <v>111</v>
          </cell>
          <cell r="L1805" t="str">
            <v>Ee/Sp</v>
          </cell>
          <cell r="M1805">
            <v>29860</v>
          </cell>
        </row>
        <row r="1806">
          <cell r="A1806">
            <v>0</v>
          </cell>
          <cell r="B1806" t="str">
            <v>AW PPO Active</v>
          </cell>
          <cell r="C1806" t="str">
            <v>000000684</v>
          </cell>
          <cell r="D1806" t="str">
            <v>GRANT WENDY</v>
          </cell>
          <cell r="E1806" t="str">
            <v>494845606</v>
          </cell>
          <cell r="F1806">
            <v>2</v>
          </cell>
          <cell r="G1806" t="str">
            <v>PPO Non-Union</v>
          </cell>
          <cell r="H1806" t="str">
            <v>N</v>
          </cell>
          <cell r="I1806">
            <v>1</v>
          </cell>
          <cell r="J1806">
            <v>37926</v>
          </cell>
          <cell r="K1806">
            <v>102</v>
          </cell>
          <cell r="L1806" t="str">
            <v>Single</v>
          </cell>
          <cell r="M1806">
            <v>29682</v>
          </cell>
        </row>
        <row r="1807">
          <cell r="A1807">
            <v>0</v>
          </cell>
          <cell r="B1807" t="str">
            <v>AW PPO Active</v>
          </cell>
          <cell r="C1807" t="str">
            <v>000000684</v>
          </cell>
          <cell r="D1807" t="str">
            <v>GRAY KATHRYN M</v>
          </cell>
          <cell r="E1807" t="str">
            <v>318860987</v>
          </cell>
          <cell r="F1807">
            <v>2</v>
          </cell>
          <cell r="G1807" t="str">
            <v>PPO Non-Union</v>
          </cell>
          <cell r="H1807" t="str">
            <v>N</v>
          </cell>
          <cell r="I1807">
            <v>1</v>
          </cell>
          <cell r="J1807">
            <v>38078</v>
          </cell>
          <cell r="K1807">
            <v>102</v>
          </cell>
          <cell r="L1807" t="str">
            <v>Single</v>
          </cell>
          <cell r="M1807">
            <v>30893</v>
          </cell>
        </row>
        <row r="1808">
          <cell r="A1808">
            <v>0</v>
          </cell>
          <cell r="B1808" t="str">
            <v>AW PPO Active</v>
          </cell>
          <cell r="C1808" t="str">
            <v>000000684</v>
          </cell>
          <cell r="D1808" t="str">
            <v>GRAY MARLYN S</v>
          </cell>
          <cell r="E1808" t="str">
            <v>339408956</v>
          </cell>
          <cell r="F1808">
            <v>2</v>
          </cell>
          <cell r="G1808" t="str">
            <v>PPO Non-Union</v>
          </cell>
          <cell r="H1808" t="str">
            <v>N</v>
          </cell>
          <cell r="I1808">
            <v>2</v>
          </cell>
          <cell r="J1808">
            <v>38078</v>
          </cell>
          <cell r="K1808">
            <v>111</v>
          </cell>
          <cell r="L1808" t="str">
            <v>Ee/Sp</v>
          </cell>
          <cell r="M1808">
            <v>17056</v>
          </cell>
        </row>
        <row r="1809">
          <cell r="A1809">
            <v>0</v>
          </cell>
          <cell r="B1809" t="str">
            <v>AW PPO Active</v>
          </cell>
          <cell r="C1809" t="str">
            <v>000000684</v>
          </cell>
          <cell r="D1809" t="str">
            <v>GREEN PHILIPIO L</v>
          </cell>
          <cell r="E1809" t="str">
            <v>352701138</v>
          </cell>
          <cell r="F1809">
            <v>2</v>
          </cell>
          <cell r="G1809" t="str">
            <v>PPO Non-Union</v>
          </cell>
          <cell r="H1809" t="str">
            <v>N</v>
          </cell>
          <cell r="I1809">
            <v>1</v>
          </cell>
          <cell r="J1809">
            <v>37622</v>
          </cell>
          <cell r="K1809">
            <v>101</v>
          </cell>
          <cell r="L1809" t="str">
            <v>Single</v>
          </cell>
          <cell r="M1809">
            <v>29613</v>
          </cell>
        </row>
        <row r="1810">
          <cell r="A1810">
            <v>0</v>
          </cell>
          <cell r="B1810" t="str">
            <v>AW PPO Active</v>
          </cell>
          <cell r="C1810" t="str">
            <v>000000684</v>
          </cell>
          <cell r="D1810" t="str">
            <v>GREEN VICKI L</v>
          </cell>
          <cell r="E1810" t="str">
            <v>478726646</v>
          </cell>
          <cell r="F1810">
            <v>2</v>
          </cell>
          <cell r="G1810" t="str">
            <v>PPO Non-Union</v>
          </cell>
          <cell r="H1810" t="str">
            <v>N</v>
          </cell>
          <cell r="I1810">
            <v>3</v>
          </cell>
          <cell r="J1810">
            <v>38322</v>
          </cell>
          <cell r="K1810">
            <v>127</v>
          </cell>
          <cell r="L1810" t="str">
            <v>Family</v>
          </cell>
          <cell r="M1810">
            <v>19435</v>
          </cell>
        </row>
        <row r="1811">
          <cell r="A1811">
            <v>0</v>
          </cell>
          <cell r="B1811" t="str">
            <v>AW PPO Active</v>
          </cell>
          <cell r="C1811" t="str">
            <v>000000684</v>
          </cell>
          <cell r="D1811" t="str">
            <v>GREER MISTI N</v>
          </cell>
          <cell r="E1811" t="str">
            <v>326764276</v>
          </cell>
          <cell r="F1811">
            <v>2</v>
          </cell>
          <cell r="G1811" t="str">
            <v>PPO Non-Union</v>
          </cell>
          <cell r="H1811" t="str">
            <v>N</v>
          </cell>
          <cell r="I1811">
            <v>4</v>
          </cell>
          <cell r="J1811">
            <v>38206</v>
          </cell>
          <cell r="K1811">
            <v>127</v>
          </cell>
          <cell r="L1811" t="str">
            <v>Family</v>
          </cell>
          <cell r="M1811">
            <v>28662</v>
          </cell>
        </row>
        <row r="1812">
          <cell r="A1812">
            <v>0</v>
          </cell>
          <cell r="B1812" t="str">
            <v>AW PPO Active</v>
          </cell>
          <cell r="C1812" t="str">
            <v>000000684</v>
          </cell>
          <cell r="D1812" t="str">
            <v>GRIGG KAREN L</v>
          </cell>
          <cell r="E1812" t="str">
            <v>359588999</v>
          </cell>
          <cell r="F1812">
            <v>2</v>
          </cell>
          <cell r="G1812" t="str">
            <v>PPO Non-Union</v>
          </cell>
          <cell r="H1812" t="str">
            <v>N</v>
          </cell>
          <cell r="I1812">
            <v>1</v>
          </cell>
          <cell r="J1812">
            <v>37622</v>
          </cell>
          <cell r="K1812">
            <v>102</v>
          </cell>
          <cell r="L1812" t="str">
            <v>Single</v>
          </cell>
          <cell r="M1812">
            <v>21814</v>
          </cell>
        </row>
        <row r="1813">
          <cell r="A1813">
            <v>0</v>
          </cell>
          <cell r="B1813" t="str">
            <v>AW PPO Active</v>
          </cell>
          <cell r="C1813" t="str">
            <v>000000684</v>
          </cell>
          <cell r="D1813" t="str">
            <v>GRIMES SANDRA S</v>
          </cell>
          <cell r="E1813" t="str">
            <v>321502937</v>
          </cell>
          <cell r="F1813">
            <v>2</v>
          </cell>
          <cell r="G1813" t="str">
            <v>PPO Non-Union</v>
          </cell>
          <cell r="H1813" t="str">
            <v>N</v>
          </cell>
          <cell r="I1813">
            <v>3</v>
          </cell>
          <cell r="J1813">
            <v>38108</v>
          </cell>
          <cell r="K1813">
            <v>127</v>
          </cell>
          <cell r="L1813" t="str">
            <v>Family</v>
          </cell>
          <cell r="M1813">
            <v>20430</v>
          </cell>
        </row>
        <row r="1814">
          <cell r="A1814">
            <v>0</v>
          </cell>
          <cell r="B1814" t="str">
            <v>AW PPO Active</v>
          </cell>
          <cell r="C1814" t="str">
            <v>000000684</v>
          </cell>
          <cell r="D1814" t="str">
            <v>GRUETTEMEYER MARGARET J</v>
          </cell>
          <cell r="E1814" t="str">
            <v>490723776</v>
          </cell>
          <cell r="F1814">
            <v>2</v>
          </cell>
          <cell r="G1814" t="str">
            <v>PPO Non-Union</v>
          </cell>
          <cell r="H1814" t="str">
            <v>N</v>
          </cell>
          <cell r="I1814">
            <v>2</v>
          </cell>
          <cell r="J1814">
            <v>37622</v>
          </cell>
          <cell r="K1814">
            <v>119</v>
          </cell>
          <cell r="L1814" t="str">
            <v>Ee/Ch</v>
          </cell>
          <cell r="M1814">
            <v>21367</v>
          </cell>
        </row>
        <row r="1815">
          <cell r="A1815">
            <v>0</v>
          </cell>
          <cell r="B1815" t="str">
            <v>AW PPO Active</v>
          </cell>
          <cell r="C1815" t="str">
            <v>000000684</v>
          </cell>
          <cell r="D1815" t="str">
            <v>GUGE LUCY A</v>
          </cell>
          <cell r="E1815" t="str">
            <v>331666222</v>
          </cell>
          <cell r="F1815">
            <v>2</v>
          </cell>
          <cell r="G1815" t="str">
            <v>PPO Non-Union</v>
          </cell>
          <cell r="H1815" t="str">
            <v>N</v>
          </cell>
          <cell r="I1815">
            <v>1</v>
          </cell>
          <cell r="J1815">
            <v>37926</v>
          </cell>
          <cell r="K1815">
            <v>102</v>
          </cell>
          <cell r="L1815" t="str">
            <v>Single</v>
          </cell>
          <cell r="M1815">
            <v>28163</v>
          </cell>
        </row>
        <row r="1816">
          <cell r="A1816">
            <v>0</v>
          </cell>
          <cell r="B1816" t="str">
            <v>AW PPO Active</v>
          </cell>
          <cell r="C1816" t="str">
            <v>000000684</v>
          </cell>
          <cell r="D1816" t="str">
            <v>HACKNEY BETTY J</v>
          </cell>
          <cell r="E1816" t="str">
            <v>359302692</v>
          </cell>
          <cell r="F1816">
            <v>2</v>
          </cell>
          <cell r="G1816" t="str">
            <v>PPO Non-Union</v>
          </cell>
          <cell r="H1816" t="str">
            <v>N</v>
          </cell>
          <cell r="I1816">
            <v>1</v>
          </cell>
          <cell r="J1816">
            <v>37622</v>
          </cell>
          <cell r="K1816">
            <v>102</v>
          </cell>
          <cell r="L1816" t="str">
            <v>Single</v>
          </cell>
          <cell r="M1816">
            <v>15316</v>
          </cell>
        </row>
        <row r="1817">
          <cell r="A1817">
            <v>0</v>
          </cell>
          <cell r="B1817" t="str">
            <v>AW PPO Active</v>
          </cell>
          <cell r="C1817" t="str">
            <v>000000684</v>
          </cell>
          <cell r="D1817" t="str">
            <v>HARDIN RYAN A</v>
          </cell>
          <cell r="E1817" t="str">
            <v>345707536</v>
          </cell>
          <cell r="F1817">
            <v>2</v>
          </cell>
          <cell r="G1817" t="str">
            <v>PPO Non-Union</v>
          </cell>
          <cell r="H1817" t="str">
            <v>N</v>
          </cell>
          <cell r="I1817">
            <v>3</v>
          </cell>
          <cell r="J1817">
            <v>38024</v>
          </cell>
          <cell r="K1817">
            <v>127</v>
          </cell>
          <cell r="L1817" t="str">
            <v>Family</v>
          </cell>
          <cell r="M1817">
            <v>29216</v>
          </cell>
        </row>
        <row r="1818">
          <cell r="A1818">
            <v>0</v>
          </cell>
          <cell r="B1818" t="str">
            <v>AW PPO Active</v>
          </cell>
          <cell r="C1818" t="str">
            <v>000000684</v>
          </cell>
          <cell r="D1818" t="str">
            <v>HARDNETT CARMELLA L</v>
          </cell>
          <cell r="E1818" t="str">
            <v>327649704</v>
          </cell>
          <cell r="F1818">
            <v>2</v>
          </cell>
          <cell r="G1818" t="str">
            <v>PPO Non-Union</v>
          </cell>
          <cell r="H1818" t="str">
            <v>N</v>
          </cell>
          <cell r="I1818">
            <v>2</v>
          </cell>
          <cell r="J1818">
            <v>38047</v>
          </cell>
          <cell r="K1818">
            <v>111</v>
          </cell>
          <cell r="L1818" t="str">
            <v>Ee/Sp</v>
          </cell>
          <cell r="M1818">
            <v>24697</v>
          </cell>
        </row>
        <row r="1819">
          <cell r="A1819">
            <v>0</v>
          </cell>
          <cell r="B1819" t="str">
            <v>AW PPO Active</v>
          </cell>
          <cell r="C1819" t="str">
            <v>000000684</v>
          </cell>
          <cell r="D1819" t="str">
            <v>HARKINS STEVEN F</v>
          </cell>
          <cell r="E1819" t="str">
            <v>326704402</v>
          </cell>
          <cell r="F1819">
            <v>2</v>
          </cell>
          <cell r="G1819" t="str">
            <v>PPO Non-Union</v>
          </cell>
          <cell r="H1819" t="str">
            <v>N</v>
          </cell>
          <cell r="I1819">
            <v>3</v>
          </cell>
          <cell r="J1819">
            <v>37622</v>
          </cell>
          <cell r="K1819">
            <v>127</v>
          </cell>
          <cell r="L1819" t="str">
            <v>Family</v>
          </cell>
          <cell r="M1819">
            <v>26308</v>
          </cell>
        </row>
        <row r="1820">
          <cell r="A1820">
            <v>0</v>
          </cell>
          <cell r="B1820" t="str">
            <v>AW PPO Active</v>
          </cell>
          <cell r="C1820" t="str">
            <v>000000684</v>
          </cell>
          <cell r="D1820" t="str">
            <v>HARLAN ALVERTA P</v>
          </cell>
          <cell r="E1820" t="str">
            <v>350666865</v>
          </cell>
          <cell r="F1820">
            <v>2</v>
          </cell>
          <cell r="G1820" t="str">
            <v>PPO Non-Union</v>
          </cell>
          <cell r="H1820" t="str">
            <v>N</v>
          </cell>
          <cell r="I1820">
            <v>4</v>
          </cell>
          <cell r="J1820">
            <v>37956</v>
          </cell>
          <cell r="K1820">
            <v>127</v>
          </cell>
          <cell r="L1820" t="str">
            <v>Family</v>
          </cell>
          <cell r="M1820">
            <v>25561</v>
          </cell>
        </row>
        <row r="1821">
          <cell r="A1821">
            <v>0</v>
          </cell>
          <cell r="B1821" t="str">
            <v>AW PPO Active</v>
          </cell>
          <cell r="C1821" t="str">
            <v>000000684</v>
          </cell>
          <cell r="D1821" t="str">
            <v>HARRIS DEITRA</v>
          </cell>
          <cell r="E1821" t="str">
            <v>352566691</v>
          </cell>
          <cell r="F1821">
            <v>2</v>
          </cell>
          <cell r="G1821" t="str">
            <v>PPO Non-Union</v>
          </cell>
          <cell r="H1821" t="str">
            <v>N</v>
          </cell>
          <cell r="I1821">
            <v>4</v>
          </cell>
          <cell r="J1821">
            <v>37865</v>
          </cell>
          <cell r="K1821">
            <v>127</v>
          </cell>
          <cell r="L1821" t="str">
            <v>Family</v>
          </cell>
          <cell r="M1821">
            <v>21236</v>
          </cell>
        </row>
        <row r="1822">
          <cell r="A1822">
            <v>0</v>
          </cell>
          <cell r="B1822" t="str">
            <v>AW PPO Active</v>
          </cell>
          <cell r="C1822" t="str">
            <v>000000684</v>
          </cell>
          <cell r="D1822" t="str">
            <v>HARRISON CHARLEISA A</v>
          </cell>
          <cell r="E1822" t="str">
            <v>349581655</v>
          </cell>
          <cell r="F1822">
            <v>2</v>
          </cell>
          <cell r="G1822" t="str">
            <v>PPO Non-Union</v>
          </cell>
          <cell r="H1822" t="str">
            <v>N</v>
          </cell>
          <cell r="I1822">
            <v>2</v>
          </cell>
          <cell r="J1822">
            <v>37622</v>
          </cell>
          <cell r="K1822">
            <v>111</v>
          </cell>
          <cell r="L1822" t="str">
            <v>Ee/Sp</v>
          </cell>
          <cell r="M1822">
            <v>21774</v>
          </cell>
        </row>
        <row r="1823">
          <cell r="A1823">
            <v>0</v>
          </cell>
          <cell r="B1823" t="str">
            <v>AW PPO Active</v>
          </cell>
          <cell r="C1823" t="str">
            <v>000000684</v>
          </cell>
          <cell r="D1823" t="str">
            <v>HARRISON JOSHUA S</v>
          </cell>
          <cell r="E1823" t="str">
            <v>448885632</v>
          </cell>
          <cell r="F1823">
            <v>2</v>
          </cell>
          <cell r="G1823" t="str">
            <v>PPO Non-Union</v>
          </cell>
          <cell r="H1823" t="str">
            <v>N</v>
          </cell>
          <cell r="I1823">
            <v>1</v>
          </cell>
          <cell r="J1823">
            <v>38353</v>
          </cell>
          <cell r="K1823">
            <v>101</v>
          </cell>
          <cell r="L1823" t="str">
            <v>Single</v>
          </cell>
          <cell r="M1823">
            <v>29873</v>
          </cell>
        </row>
        <row r="1824">
          <cell r="A1824">
            <v>0</v>
          </cell>
          <cell r="B1824" t="str">
            <v>AW PPO Active</v>
          </cell>
          <cell r="C1824" t="str">
            <v>000000684</v>
          </cell>
          <cell r="D1824" t="str">
            <v>HARRISON JUSTIN E</v>
          </cell>
          <cell r="E1824" t="str">
            <v>448887055</v>
          </cell>
          <cell r="F1824">
            <v>2</v>
          </cell>
          <cell r="G1824" t="str">
            <v>PPO Non-Union</v>
          </cell>
          <cell r="H1824" t="str">
            <v>N</v>
          </cell>
          <cell r="I1824">
            <v>4</v>
          </cell>
          <cell r="J1824">
            <v>37956</v>
          </cell>
          <cell r="K1824">
            <v>127</v>
          </cell>
          <cell r="L1824" t="str">
            <v>Family</v>
          </cell>
          <cell r="M1824">
            <v>27369</v>
          </cell>
        </row>
        <row r="1825">
          <cell r="A1825">
            <v>0</v>
          </cell>
          <cell r="B1825" t="str">
            <v>AW PPO Active</v>
          </cell>
          <cell r="C1825" t="str">
            <v>000000684</v>
          </cell>
          <cell r="D1825" t="str">
            <v>HART LADINA</v>
          </cell>
          <cell r="E1825" t="str">
            <v>499980151</v>
          </cell>
          <cell r="F1825">
            <v>2</v>
          </cell>
          <cell r="G1825" t="str">
            <v>PPO Non-Union</v>
          </cell>
          <cell r="H1825" t="str">
            <v>N</v>
          </cell>
          <cell r="I1825">
            <v>2</v>
          </cell>
          <cell r="J1825">
            <v>38353</v>
          </cell>
          <cell r="K1825">
            <v>111</v>
          </cell>
          <cell r="L1825" t="str">
            <v>Ee/Sp</v>
          </cell>
          <cell r="M1825">
            <v>29689</v>
          </cell>
        </row>
        <row r="1826">
          <cell r="A1826">
            <v>0</v>
          </cell>
          <cell r="B1826" t="str">
            <v>AW PPO Active</v>
          </cell>
          <cell r="C1826" t="str">
            <v>000000684</v>
          </cell>
          <cell r="D1826" t="str">
            <v>HARTMAN KIMBERLY J</v>
          </cell>
          <cell r="E1826" t="str">
            <v>358743528</v>
          </cell>
          <cell r="F1826">
            <v>2</v>
          </cell>
          <cell r="G1826" t="str">
            <v>PPO Non-Union</v>
          </cell>
          <cell r="H1826" t="str">
            <v>N</v>
          </cell>
          <cell r="I1826">
            <v>4</v>
          </cell>
          <cell r="J1826">
            <v>37622</v>
          </cell>
          <cell r="K1826">
            <v>127</v>
          </cell>
          <cell r="L1826" t="str">
            <v>Family</v>
          </cell>
          <cell r="M1826">
            <v>28966</v>
          </cell>
        </row>
        <row r="1827">
          <cell r="A1827">
            <v>0</v>
          </cell>
          <cell r="B1827" t="str">
            <v>AW PPO Active</v>
          </cell>
          <cell r="C1827" t="str">
            <v>000000684</v>
          </cell>
          <cell r="D1827" t="str">
            <v>HATHAWAY STACEY</v>
          </cell>
          <cell r="E1827" t="str">
            <v>499961935</v>
          </cell>
          <cell r="F1827">
            <v>2</v>
          </cell>
          <cell r="G1827" t="str">
            <v>PPO Non-Union</v>
          </cell>
          <cell r="H1827" t="str">
            <v>N</v>
          </cell>
          <cell r="I1827">
            <v>3</v>
          </cell>
          <cell r="J1827">
            <v>37742</v>
          </cell>
          <cell r="K1827">
            <v>119</v>
          </cell>
          <cell r="L1827" t="str">
            <v>Ee/Ch</v>
          </cell>
          <cell r="M1827">
            <v>27775</v>
          </cell>
        </row>
        <row r="1828">
          <cell r="A1828">
            <v>0</v>
          </cell>
          <cell r="B1828" t="str">
            <v>AW PPO Active</v>
          </cell>
          <cell r="C1828" t="str">
            <v>000000684</v>
          </cell>
          <cell r="D1828" t="str">
            <v>HAUSER ASHLEIGH E</v>
          </cell>
          <cell r="E1828" t="str">
            <v>351722173</v>
          </cell>
          <cell r="F1828">
            <v>2</v>
          </cell>
          <cell r="G1828" t="str">
            <v>PPO Non-Union</v>
          </cell>
          <cell r="H1828" t="str">
            <v>N</v>
          </cell>
          <cell r="I1828">
            <v>1</v>
          </cell>
          <cell r="J1828">
            <v>37987</v>
          </cell>
          <cell r="K1828">
            <v>102</v>
          </cell>
          <cell r="L1828" t="str">
            <v>Single</v>
          </cell>
          <cell r="M1828">
            <v>30224</v>
          </cell>
        </row>
        <row r="1829">
          <cell r="A1829">
            <v>0</v>
          </cell>
          <cell r="B1829" t="str">
            <v>AW PPO Active</v>
          </cell>
          <cell r="C1829" t="str">
            <v>000000684</v>
          </cell>
          <cell r="D1829" t="str">
            <v>HEINEMEIER ALISHA N</v>
          </cell>
          <cell r="E1829" t="str">
            <v>349703866</v>
          </cell>
          <cell r="F1829">
            <v>2</v>
          </cell>
          <cell r="G1829" t="str">
            <v>PPO Non-Union</v>
          </cell>
          <cell r="H1829" t="str">
            <v>N</v>
          </cell>
          <cell r="I1829">
            <v>2</v>
          </cell>
          <cell r="J1829">
            <v>38353</v>
          </cell>
          <cell r="K1829">
            <v>119</v>
          </cell>
          <cell r="L1829" t="str">
            <v>Ee/Ch</v>
          </cell>
          <cell r="M1829">
            <v>29195</v>
          </cell>
        </row>
        <row r="1830">
          <cell r="A1830">
            <v>0</v>
          </cell>
          <cell r="B1830" t="str">
            <v>AW PPO Active</v>
          </cell>
          <cell r="C1830" t="str">
            <v>000000684</v>
          </cell>
          <cell r="D1830" t="str">
            <v>HELLRUNG HENRY L</v>
          </cell>
          <cell r="E1830" t="str">
            <v>339409810</v>
          </cell>
          <cell r="F1830">
            <v>2</v>
          </cell>
          <cell r="G1830" t="str">
            <v>PPO Non-Union</v>
          </cell>
          <cell r="H1830" t="str">
            <v>N</v>
          </cell>
          <cell r="I1830">
            <v>2</v>
          </cell>
          <cell r="J1830">
            <v>37865</v>
          </cell>
          <cell r="K1830">
            <v>111</v>
          </cell>
          <cell r="L1830" t="str">
            <v>Ee/Sp</v>
          </cell>
          <cell r="M1830">
            <v>18270</v>
          </cell>
        </row>
        <row r="1831">
          <cell r="A1831">
            <v>0</v>
          </cell>
          <cell r="B1831" t="str">
            <v>AW PPO Active</v>
          </cell>
          <cell r="C1831" t="str">
            <v>000000684</v>
          </cell>
          <cell r="D1831" t="str">
            <v>HENLEY TABITHA S</v>
          </cell>
          <cell r="E1831" t="str">
            <v>332648038</v>
          </cell>
          <cell r="F1831">
            <v>2</v>
          </cell>
          <cell r="G1831" t="str">
            <v>PPO Non-Union</v>
          </cell>
          <cell r="H1831" t="str">
            <v>N</v>
          </cell>
          <cell r="I1831">
            <v>4</v>
          </cell>
          <cell r="J1831">
            <v>37622</v>
          </cell>
          <cell r="K1831">
            <v>119</v>
          </cell>
          <cell r="L1831" t="str">
            <v>Ee/Ch</v>
          </cell>
          <cell r="M1831">
            <v>27799</v>
          </cell>
        </row>
        <row r="1832">
          <cell r="A1832">
            <v>0</v>
          </cell>
          <cell r="B1832" t="str">
            <v>AW PPO Active</v>
          </cell>
          <cell r="C1832" t="str">
            <v>000000684</v>
          </cell>
          <cell r="D1832" t="str">
            <v>HENSEN KAREN A</v>
          </cell>
          <cell r="E1832" t="str">
            <v>558927464</v>
          </cell>
          <cell r="F1832">
            <v>2</v>
          </cell>
          <cell r="G1832" t="str">
            <v>PPO Non-Union</v>
          </cell>
          <cell r="H1832" t="str">
            <v>N</v>
          </cell>
          <cell r="I1832">
            <v>1</v>
          </cell>
          <cell r="J1832">
            <v>37895</v>
          </cell>
          <cell r="K1832">
            <v>102</v>
          </cell>
          <cell r="L1832" t="str">
            <v>Single</v>
          </cell>
          <cell r="M1832">
            <v>18803</v>
          </cell>
        </row>
        <row r="1833">
          <cell r="A1833">
            <v>0</v>
          </cell>
          <cell r="B1833" t="str">
            <v>AW PPO Active</v>
          </cell>
          <cell r="C1833" t="str">
            <v>000000684</v>
          </cell>
          <cell r="D1833" t="str">
            <v>HERRON SHONDA Y</v>
          </cell>
          <cell r="E1833" t="str">
            <v>358668965</v>
          </cell>
          <cell r="F1833">
            <v>2</v>
          </cell>
          <cell r="G1833" t="str">
            <v>PPO Non-Union</v>
          </cell>
          <cell r="H1833" t="str">
            <v>N</v>
          </cell>
          <cell r="I1833">
            <v>2</v>
          </cell>
          <cell r="J1833">
            <v>37890</v>
          </cell>
          <cell r="K1833">
            <v>119</v>
          </cell>
          <cell r="L1833" t="str">
            <v>Ee/Ch</v>
          </cell>
          <cell r="M1833">
            <v>25470</v>
          </cell>
        </row>
        <row r="1834">
          <cell r="A1834">
            <v>0</v>
          </cell>
          <cell r="B1834" t="str">
            <v>AW PPO Active</v>
          </cell>
          <cell r="C1834" t="str">
            <v>000000684</v>
          </cell>
          <cell r="D1834" t="str">
            <v>HESS DONNA G</v>
          </cell>
          <cell r="E1834" t="str">
            <v>318384909</v>
          </cell>
          <cell r="F1834">
            <v>2</v>
          </cell>
          <cell r="G1834" t="str">
            <v>PPO Non-Union</v>
          </cell>
          <cell r="H1834" t="str">
            <v>N</v>
          </cell>
          <cell r="I1834">
            <v>1</v>
          </cell>
          <cell r="J1834">
            <v>38104</v>
          </cell>
          <cell r="K1834">
            <v>102</v>
          </cell>
          <cell r="L1834" t="str">
            <v>Single</v>
          </cell>
          <cell r="M1834">
            <v>16466</v>
          </cell>
        </row>
        <row r="1835">
          <cell r="A1835">
            <v>0</v>
          </cell>
          <cell r="B1835" t="str">
            <v>AW PPO Active</v>
          </cell>
          <cell r="C1835" t="str">
            <v>000000684</v>
          </cell>
          <cell r="D1835" t="str">
            <v>HICKMAN LISA</v>
          </cell>
          <cell r="E1835" t="str">
            <v>495869794</v>
          </cell>
          <cell r="F1835">
            <v>2</v>
          </cell>
          <cell r="G1835" t="str">
            <v>PPO Non-Union</v>
          </cell>
          <cell r="H1835" t="str">
            <v>N</v>
          </cell>
          <cell r="I1835">
            <v>4</v>
          </cell>
          <cell r="J1835">
            <v>37987</v>
          </cell>
          <cell r="K1835">
            <v>127</v>
          </cell>
          <cell r="L1835" t="str">
            <v>Family</v>
          </cell>
          <cell r="M1835">
            <v>24702</v>
          </cell>
        </row>
        <row r="1836">
          <cell r="A1836">
            <v>0</v>
          </cell>
          <cell r="B1836" t="str">
            <v>AW PPO Active</v>
          </cell>
          <cell r="C1836" t="str">
            <v>000000684</v>
          </cell>
          <cell r="D1836" t="str">
            <v>HICKS TANISHA L</v>
          </cell>
          <cell r="E1836" t="str">
            <v>342642627</v>
          </cell>
          <cell r="F1836">
            <v>2</v>
          </cell>
          <cell r="G1836" t="str">
            <v>PPO Non-Union</v>
          </cell>
          <cell r="H1836" t="str">
            <v>N</v>
          </cell>
          <cell r="I1836">
            <v>3</v>
          </cell>
          <cell r="J1836">
            <v>37622</v>
          </cell>
          <cell r="K1836">
            <v>119</v>
          </cell>
          <cell r="L1836" t="str">
            <v>Ee/Ch</v>
          </cell>
          <cell r="M1836">
            <v>28103</v>
          </cell>
        </row>
        <row r="1837">
          <cell r="A1837">
            <v>0</v>
          </cell>
          <cell r="B1837" t="str">
            <v>AW PPO Active</v>
          </cell>
          <cell r="C1837" t="str">
            <v>000000684</v>
          </cell>
          <cell r="D1837" t="str">
            <v>HILL BRIGETTA J</v>
          </cell>
          <cell r="E1837" t="str">
            <v>351724403</v>
          </cell>
          <cell r="F1837">
            <v>2</v>
          </cell>
          <cell r="G1837" t="str">
            <v>PPO Non-Union</v>
          </cell>
          <cell r="H1837" t="str">
            <v>N</v>
          </cell>
          <cell r="I1837">
            <v>2</v>
          </cell>
          <cell r="J1837">
            <v>37622</v>
          </cell>
          <cell r="K1837">
            <v>119</v>
          </cell>
          <cell r="L1837" t="str">
            <v>Ee/Ch</v>
          </cell>
          <cell r="M1837">
            <v>28974</v>
          </cell>
        </row>
        <row r="1838">
          <cell r="A1838">
            <v>0</v>
          </cell>
          <cell r="B1838" t="str">
            <v>AW PPO Active</v>
          </cell>
          <cell r="C1838" t="str">
            <v>000000684</v>
          </cell>
          <cell r="D1838" t="str">
            <v>HOGAN DEBRA J</v>
          </cell>
          <cell r="E1838" t="str">
            <v>274649837</v>
          </cell>
          <cell r="F1838">
            <v>2</v>
          </cell>
          <cell r="G1838" t="str">
            <v>PPO Non-Union</v>
          </cell>
          <cell r="H1838" t="str">
            <v>N</v>
          </cell>
          <cell r="I1838">
            <v>4</v>
          </cell>
          <cell r="J1838">
            <v>38141</v>
          </cell>
          <cell r="K1838">
            <v>119</v>
          </cell>
          <cell r="L1838" t="str">
            <v>Ee/Ch</v>
          </cell>
          <cell r="M1838">
            <v>25797</v>
          </cell>
        </row>
        <row r="1839">
          <cell r="A1839">
            <v>0</v>
          </cell>
          <cell r="B1839" t="str">
            <v>AW PPO Active</v>
          </cell>
          <cell r="C1839" t="str">
            <v>000000684</v>
          </cell>
          <cell r="D1839" t="str">
            <v>HOGAN KRISTINA L</v>
          </cell>
          <cell r="E1839" t="str">
            <v>487883390</v>
          </cell>
          <cell r="F1839">
            <v>2</v>
          </cell>
          <cell r="G1839" t="str">
            <v>PPO Non-Union</v>
          </cell>
          <cell r="H1839" t="str">
            <v>N</v>
          </cell>
          <cell r="I1839">
            <v>2</v>
          </cell>
          <cell r="J1839">
            <v>37622</v>
          </cell>
          <cell r="K1839">
            <v>119</v>
          </cell>
          <cell r="L1839" t="str">
            <v>Ee/Ch</v>
          </cell>
          <cell r="M1839">
            <v>28652</v>
          </cell>
        </row>
        <row r="1840">
          <cell r="A1840">
            <v>0</v>
          </cell>
          <cell r="B1840" t="str">
            <v>AW PPO Active</v>
          </cell>
          <cell r="C1840" t="str">
            <v>000000684</v>
          </cell>
          <cell r="D1840" t="str">
            <v>HOLLAND AMANDA D</v>
          </cell>
          <cell r="E1840" t="str">
            <v>319707941</v>
          </cell>
          <cell r="F1840">
            <v>2</v>
          </cell>
          <cell r="G1840" t="str">
            <v>PPO Non-Union</v>
          </cell>
          <cell r="H1840" t="str">
            <v>N</v>
          </cell>
          <cell r="I1840">
            <v>1</v>
          </cell>
          <cell r="J1840">
            <v>37622</v>
          </cell>
          <cell r="K1840">
            <v>102</v>
          </cell>
          <cell r="L1840" t="str">
            <v>Single</v>
          </cell>
          <cell r="M1840">
            <v>29197</v>
          </cell>
        </row>
        <row r="1841">
          <cell r="A1841">
            <v>0</v>
          </cell>
          <cell r="B1841" t="str">
            <v>AW PPO Active</v>
          </cell>
          <cell r="C1841" t="str">
            <v>000000684</v>
          </cell>
          <cell r="D1841" t="str">
            <v>HORGON SHERYL L</v>
          </cell>
          <cell r="E1841" t="str">
            <v>356621118</v>
          </cell>
          <cell r="F1841">
            <v>2</v>
          </cell>
          <cell r="G1841" t="str">
            <v>PPO Non-Union</v>
          </cell>
          <cell r="H1841" t="str">
            <v>N</v>
          </cell>
          <cell r="I1841">
            <v>2</v>
          </cell>
          <cell r="J1841">
            <v>38139</v>
          </cell>
          <cell r="K1841">
            <v>111</v>
          </cell>
          <cell r="L1841" t="str">
            <v>Ee/Sp</v>
          </cell>
          <cell r="M1841">
            <v>22469</v>
          </cell>
        </row>
        <row r="1842">
          <cell r="A1842">
            <v>0</v>
          </cell>
          <cell r="B1842" t="str">
            <v>AW PPO Active</v>
          </cell>
          <cell r="C1842" t="str">
            <v>000000684</v>
          </cell>
          <cell r="D1842" t="str">
            <v>HUBBARD ZOLA L</v>
          </cell>
          <cell r="E1842" t="str">
            <v>361622288</v>
          </cell>
          <cell r="F1842">
            <v>2</v>
          </cell>
          <cell r="G1842" t="str">
            <v>PPO Non-Union</v>
          </cell>
          <cell r="H1842" t="str">
            <v>N</v>
          </cell>
          <cell r="I1842">
            <v>3</v>
          </cell>
          <cell r="J1842">
            <v>37622</v>
          </cell>
          <cell r="K1842">
            <v>119</v>
          </cell>
          <cell r="L1842" t="str">
            <v>Ee/Ch</v>
          </cell>
          <cell r="M1842">
            <v>26312</v>
          </cell>
        </row>
        <row r="1843">
          <cell r="A1843">
            <v>0</v>
          </cell>
          <cell r="B1843" t="str">
            <v>AW PPO Active</v>
          </cell>
          <cell r="C1843" t="str">
            <v>000000684</v>
          </cell>
          <cell r="D1843" t="str">
            <v>HUCK CHRISTIE N</v>
          </cell>
          <cell r="E1843" t="str">
            <v>319720359</v>
          </cell>
          <cell r="F1843">
            <v>2</v>
          </cell>
          <cell r="G1843" t="str">
            <v>PPO Non-Union</v>
          </cell>
          <cell r="H1843" t="str">
            <v>N</v>
          </cell>
          <cell r="I1843">
            <v>3</v>
          </cell>
          <cell r="J1843">
            <v>37987</v>
          </cell>
          <cell r="K1843">
            <v>119</v>
          </cell>
          <cell r="L1843" t="str">
            <v>Ee/Ch</v>
          </cell>
          <cell r="M1843">
            <v>28671</v>
          </cell>
        </row>
        <row r="1844">
          <cell r="A1844">
            <v>0</v>
          </cell>
          <cell r="B1844" t="str">
            <v>AW PPO Active</v>
          </cell>
          <cell r="C1844" t="str">
            <v>000000684</v>
          </cell>
          <cell r="D1844" t="str">
            <v>HUGHES DENISE R</v>
          </cell>
          <cell r="E1844" t="str">
            <v>352605679</v>
          </cell>
          <cell r="F1844">
            <v>2</v>
          </cell>
          <cell r="G1844" t="str">
            <v>PPO Non-Union</v>
          </cell>
          <cell r="H1844" t="str">
            <v>N</v>
          </cell>
          <cell r="I1844">
            <v>1</v>
          </cell>
          <cell r="J1844">
            <v>37622</v>
          </cell>
          <cell r="K1844">
            <v>102</v>
          </cell>
          <cell r="L1844" t="str">
            <v>Single</v>
          </cell>
          <cell r="M1844">
            <v>24556</v>
          </cell>
        </row>
        <row r="1845">
          <cell r="A1845">
            <v>0</v>
          </cell>
          <cell r="B1845" t="str">
            <v>AW PPO Active</v>
          </cell>
          <cell r="C1845" t="str">
            <v>000000684</v>
          </cell>
          <cell r="D1845" t="str">
            <v>HUIE MELODY</v>
          </cell>
          <cell r="E1845" t="str">
            <v>350569555</v>
          </cell>
          <cell r="F1845">
            <v>2</v>
          </cell>
          <cell r="G1845" t="str">
            <v>PPO Non-Union</v>
          </cell>
          <cell r="H1845" t="str">
            <v>N</v>
          </cell>
          <cell r="I1845">
            <v>2</v>
          </cell>
          <cell r="J1845">
            <v>37622</v>
          </cell>
          <cell r="K1845">
            <v>111</v>
          </cell>
          <cell r="L1845" t="str">
            <v>Ee/Sp</v>
          </cell>
          <cell r="M1845">
            <v>21075</v>
          </cell>
        </row>
        <row r="1846">
          <cell r="A1846">
            <v>0</v>
          </cell>
          <cell r="B1846" t="str">
            <v>AW PPO Active</v>
          </cell>
          <cell r="C1846" t="str">
            <v>000000684</v>
          </cell>
          <cell r="D1846" t="str">
            <v>HUNTER CAROLYN L</v>
          </cell>
          <cell r="E1846" t="str">
            <v>356388523</v>
          </cell>
          <cell r="F1846">
            <v>2</v>
          </cell>
          <cell r="G1846" t="str">
            <v>PPO Non-Union</v>
          </cell>
          <cell r="H1846" t="str">
            <v>N</v>
          </cell>
          <cell r="I1846">
            <v>2</v>
          </cell>
          <cell r="J1846">
            <v>37622</v>
          </cell>
          <cell r="K1846">
            <v>111</v>
          </cell>
          <cell r="L1846" t="str">
            <v>Ee/Sp</v>
          </cell>
          <cell r="M1846">
            <v>16187</v>
          </cell>
        </row>
        <row r="1847">
          <cell r="A1847">
            <v>0</v>
          </cell>
          <cell r="B1847" t="str">
            <v>AW PPO Active</v>
          </cell>
          <cell r="C1847" t="str">
            <v>000000684</v>
          </cell>
          <cell r="D1847" t="str">
            <v>IRVIN ERNEST M</v>
          </cell>
          <cell r="E1847" t="str">
            <v>333381574</v>
          </cell>
          <cell r="F1847">
            <v>2</v>
          </cell>
          <cell r="G1847" t="str">
            <v>PPO Non-Union</v>
          </cell>
          <cell r="H1847" t="str">
            <v>N</v>
          </cell>
          <cell r="I1847">
            <v>1</v>
          </cell>
          <cell r="J1847">
            <v>38047</v>
          </cell>
          <cell r="K1847">
            <v>101</v>
          </cell>
          <cell r="L1847" t="str">
            <v>Single</v>
          </cell>
          <cell r="M1847">
            <v>17055</v>
          </cell>
        </row>
        <row r="1848">
          <cell r="A1848">
            <v>0</v>
          </cell>
          <cell r="B1848" t="str">
            <v>AW PPO Active</v>
          </cell>
          <cell r="C1848" t="str">
            <v>000000684</v>
          </cell>
          <cell r="D1848" t="str">
            <v>JACKSON VELCEY J</v>
          </cell>
          <cell r="E1848" t="str">
            <v>361605594</v>
          </cell>
          <cell r="F1848">
            <v>2</v>
          </cell>
          <cell r="G1848" t="str">
            <v>PPO Non-Union</v>
          </cell>
          <cell r="H1848" t="str">
            <v>N</v>
          </cell>
          <cell r="I1848">
            <v>4</v>
          </cell>
          <cell r="J1848">
            <v>38307</v>
          </cell>
          <cell r="K1848">
            <v>127</v>
          </cell>
          <cell r="L1848" t="str">
            <v>Family</v>
          </cell>
          <cell r="M1848">
            <v>23611</v>
          </cell>
        </row>
        <row r="1849">
          <cell r="A1849">
            <v>0</v>
          </cell>
          <cell r="B1849" t="str">
            <v>AW PPO Active</v>
          </cell>
          <cell r="C1849" t="str">
            <v>000000684</v>
          </cell>
          <cell r="D1849" t="str">
            <v>JARNAGIN BONNIE S</v>
          </cell>
          <cell r="E1849" t="str">
            <v>322488200</v>
          </cell>
          <cell r="F1849">
            <v>2</v>
          </cell>
          <cell r="G1849" t="str">
            <v>PPO Non-Union</v>
          </cell>
          <cell r="H1849" t="str">
            <v>N</v>
          </cell>
          <cell r="I1849">
            <v>1</v>
          </cell>
          <cell r="J1849">
            <v>37622</v>
          </cell>
          <cell r="K1849">
            <v>102</v>
          </cell>
          <cell r="L1849" t="str">
            <v>Single</v>
          </cell>
          <cell r="M1849">
            <v>18821</v>
          </cell>
        </row>
        <row r="1850">
          <cell r="A1850">
            <v>0</v>
          </cell>
          <cell r="B1850" t="str">
            <v>AW PPO Active</v>
          </cell>
          <cell r="C1850" t="str">
            <v>000000684</v>
          </cell>
          <cell r="D1850" t="str">
            <v>JEFFRESS DEROTHA</v>
          </cell>
          <cell r="E1850" t="str">
            <v>500682805</v>
          </cell>
          <cell r="F1850">
            <v>2</v>
          </cell>
          <cell r="G1850" t="str">
            <v>PPO Non-Union</v>
          </cell>
          <cell r="H1850" t="str">
            <v>N</v>
          </cell>
          <cell r="I1850">
            <v>1</v>
          </cell>
          <cell r="J1850">
            <v>37926</v>
          </cell>
          <cell r="K1850">
            <v>102</v>
          </cell>
          <cell r="L1850" t="str">
            <v>Single</v>
          </cell>
          <cell r="M1850">
            <v>21867</v>
          </cell>
        </row>
        <row r="1851">
          <cell r="A1851">
            <v>0</v>
          </cell>
          <cell r="B1851" t="str">
            <v>AW PPO Active</v>
          </cell>
          <cell r="C1851" t="str">
            <v>000000684</v>
          </cell>
          <cell r="D1851" t="str">
            <v>JENKINS NICHOLAS J</v>
          </cell>
          <cell r="E1851" t="str">
            <v>500964676</v>
          </cell>
          <cell r="F1851">
            <v>2</v>
          </cell>
          <cell r="G1851" t="str">
            <v>PPO Non-Union</v>
          </cell>
          <cell r="H1851" t="str">
            <v>N</v>
          </cell>
          <cell r="I1851">
            <v>1</v>
          </cell>
          <cell r="J1851">
            <v>38047</v>
          </cell>
          <cell r="K1851">
            <v>101</v>
          </cell>
          <cell r="L1851" t="str">
            <v>Single</v>
          </cell>
          <cell r="M1851">
            <v>29974</v>
          </cell>
        </row>
        <row r="1852">
          <cell r="A1852">
            <v>0</v>
          </cell>
          <cell r="B1852" t="str">
            <v>AW PPO Active</v>
          </cell>
          <cell r="C1852" t="str">
            <v>000000684</v>
          </cell>
          <cell r="D1852" t="str">
            <v>JOBE JILL J</v>
          </cell>
          <cell r="E1852" t="str">
            <v>360783224</v>
          </cell>
          <cell r="F1852">
            <v>2</v>
          </cell>
          <cell r="G1852" t="str">
            <v>PPO Non-Union</v>
          </cell>
          <cell r="H1852" t="str">
            <v>N</v>
          </cell>
          <cell r="I1852">
            <v>3</v>
          </cell>
          <cell r="J1852">
            <v>38078</v>
          </cell>
          <cell r="K1852">
            <v>119</v>
          </cell>
          <cell r="L1852" t="str">
            <v>Ee/Ch</v>
          </cell>
          <cell r="M1852">
            <v>28399</v>
          </cell>
        </row>
        <row r="1853">
          <cell r="A1853">
            <v>0</v>
          </cell>
          <cell r="B1853" t="str">
            <v>AW PPO Active</v>
          </cell>
          <cell r="C1853" t="str">
            <v>000000684</v>
          </cell>
          <cell r="D1853" t="str">
            <v>JOHNSON ANGELA R</v>
          </cell>
          <cell r="E1853" t="str">
            <v>360600466</v>
          </cell>
          <cell r="F1853">
            <v>2</v>
          </cell>
          <cell r="G1853" t="str">
            <v>PPO Non-Union</v>
          </cell>
          <cell r="H1853" t="str">
            <v>N</v>
          </cell>
          <cell r="I1853">
            <v>5</v>
          </cell>
          <cell r="J1853">
            <v>37742</v>
          </cell>
          <cell r="K1853">
            <v>127</v>
          </cell>
          <cell r="L1853" t="str">
            <v>Family</v>
          </cell>
          <cell r="M1853">
            <v>25760</v>
          </cell>
        </row>
        <row r="1854">
          <cell r="A1854">
            <v>0</v>
          </cell>
          <cell r="B1854" t="str">
            <v>AW PPO Active</v>
          </cell>
          <cell r="C1854" t="str">
            <v>000000684</v>
          </cell>
          <cell r="D1854" t="str">
            <v>JOHNSON KRISTYL T</v>
          </cell>
          <cell r="E1854" t="str">
            <v>495843248</v>
          </cell>
          <cell r="F1854">
            <v>2</v>
          </cell>
          <cell r="G1854" t="str">
            <v>PPO Non-Union</v>
          </cell>
          <cell r="H1854" t="str">
            <v>N</v>
          </cell>
          <cell r="I1854">
            <v>1</v>
          </cell>
          <cell r="J1854">
            <v>37622</v>
          </cell>
          <cell r="K1854">
            <v>102</v>
          </cell>
          <cell r="L1854" t="str">
            <v>Single</v>
          </cell>
          <cell r="M1854">
            <v>27896</v>
          </cell>
        </row>
        <row r="1855">
          <cell r="A1855">
            <v>0</v>
          </cell>
          <cell r="B1855" t="str">
            <v>AW PPO Active</v>
          </cell>
          <cell r="C1855" t="str">
            <v>000000684</v>
          </cell>
          <cell r="D1855" t="str">
            <v>JOHNSON TYE R</v>
          </cell>
          <cell r="E1855" t="str">
            <v>249397105</v>
          </cell>
          <cell r="F1855">
            <v>2</v>
          </cell>
          <cell r="G1855" t="str">
            <v>PPO Non-Union</v>
          </cell>
          <cell r="H1855" t="str">
            <v>N</v>
          </cell>
          <cell r="I1855">
            <v>4</v>
          </cell>
          <cell r="J1855">
            <v>37797</v>
          </cell>
          <cell r="K1855">
            <v>127</v>
          </cell>
          <cell r="L1855" t="str">
            <v>Family</v>
          </cell>
          <cell r="M1855">
            <v>27486</v>
          </cell>
        </row>
        <row r="1856">
          <cell r="A1856">
            <v>0</v>
          </cell>
          <cell r="B1856" t="str">
            <v>AW PPO Active</v>
          </cell>
          <cell r="C1856" t="str">
            <v>000000684</v>
          </cell>
          <cell r="D1856" t="str">
            <v>JOHNSTON BEVERLY A</v>
          </cell>
          <cell r="E1856" t="str">
            <v>489560747</v>
          </cell>
          <cell r="F1856">
            <v>2</v>
          </cell>
          <cell r="G1856" t="str">
            <v>PPO Non-Union</v>
          </cell>
          <cell r="H1856" t="str">
            <v>N</v>
          </cell>
          <cell r="I1856">
            <v>1</v>
          </cell>
          <cell r="J1856">
            <v>37956</v>
          </cell>
          <cell r="K1856">
            <v>102</v>
          </cell>
          <cell r="L1856" t="str">
            <v>Single</v>
          </cell>
          <cell r="M1856">
            <v>19129</v>
          </cell>
        </row>
        <row r="1857">
          <cell r="A1857">
            <v>0</v>
          </cell>
          <cell r="B1857" t="str">
            <v>AW PPO Active</v>
          </cell>
          <cell r="C1857" t="str">
            <v>000000684</v>
          </cell>
          <cell r="D1857" t="str">
            <v>JONES ANNITRA M</v>
          </cell>
          <cell r="E1857" t="str">
            <v>499781324</v>
          </cell>
          <cell r="F1857">
            <v>2</v>
          </cell>
          <cell r="G1857" t="str">
            <v>PPO Non-Union</v>
          </cell>
          <cell r="H1857" t="str">
            <v>N</v>
          </cell>
          <cell r="I1857">
            <v>2</v>
          </cell>
          <cell r="J1857">
            <v>37622</v>
          </cell>
          <cell r="K1857">
            <v>119</v>
          </cell>
          <cell r="L1857" t="str">
            <v>Ee/Ch</v>
          </cell>
          <cell r="M1857">
            <v>27509</v>
          </cell>
        </row>
        <row r="1858">
          <cell r="A1858">
            <v>0</v>
          </cell>
          <cell r="B1858" t="str">
            <v>AW PPO Active</v>
          </cell>
          <cell r="C1858" t="str">
            <v>000000684</v>
          </cell>
          <cell r="D1858" t="str">
            <v>JONES DANITA R</v>
          </cell>
          <cell r="E1858" t="str">
            <v>487826553</v>
          </cell>
          <cell r="F1858">
            <v>2</v>
          </cell>
          <cell r="G1858" t="str">
            <v>PPO Non-Union</v>
          </cell>
          <cell r="H1858" t="str">
            <v>N</v>
          </cell>
          <cell r="I1858">
            <v>6</v>
          </cell>
          <cell r="J1858">
            <v>37742</v>
          </cell>
          <cell r="K1858">
            <v>127</v>
          </cell>
          <cell r="L1858" t="str">
            <v>Family</v>
          </cell>
          <cell r="M1858">
            <v>24071</v>
          </cell>
        </row>
        <row r="1859">
          <cell r="A1859">
            <v>0</v>
          </cell>
          <cell r="B1859" t="str">
            <v>AW PPO Active</v>
          </cell>
          <cell r="C1859" t="str">
            <v>000000684</v>
          </cell>
          <cell r="D1859" t="str">
            <v>JONES JACQUELINE E</v>
          </cell>
          <cell r="E1859" t="str">
            <v>340428002</v>
          </cell>
          <cell r="F1859">
            <v>2</v>
          </cell>
          <cell r="G1859" t="str">
            <v>PPO Non-Union</v>
          </cell>
          <cell r="H1859" t="str">
            <v>N</v>
          </cell>
          <cell r="I1859">
            <v>2</v>
          </cell>
          <cell r="J1859">
            <v>37622</v>
          </cell>
          <cell r="K1859">
            <v>111</v>
          </cell>
          <cell r="L1859" t="str">
            <v>Ee/Sp</v>
          </cell>
          <cell r="M1859">
            <v>17727</v>
          </cell>
        </row>
        <row r="1860">
          <cell r="A1860">
            <v>0</v>
          </cell>
          <cell r="B1860" t="str">
            <v>AW PPO Active</v>
          </cell>
          <cell r="C1860" t="str">
            <v>000000684</v>
          </cell>
          <cell r="D1860" t="str">
            <v>JONES JENNIFER L</v>
          </cell>
          <cell r="E1860" t="str">
            <v>336707430</v>
          </cell>
          <cell r="F1860">
            <v>2</v>
          </cell>
          <cell r="G1860" t="str">
            <v>PPO Non-Union</v>
          </cell>
          <cell r="H1860" t="str">
            <v>N</v>
          </cell>
          <cell r="I1860">
            <v>2</v>
          </cell>
          <cell r="J1860">
            <v>37622</v>
          </cell>
          <cell r="K1860">
            <v>119</v>
          </cell>
          <cell r="L1860" t="str">
            <v>Ee/Ch</v>
          </cell>
          <cell r="M1860">
            <v>27392</v>
          </cell>
        </row>
        <row r="1861">
          <cell r="A1861">
            <v>0</v>
          </cell>
          <cell r="B1861" t="str">
            <v>AW PPO Active</v>
          </cell>
          <cell r="C1861" t="str">
            <v>000000684</v>
          </cell>
          <cell r="D1861" t="str">
            <v>JONES JERRY A</v>
          </cell>
          <cell r="E1861" t="str">
            <v>135722356</v>
          </cell>
          <cell r="F1861">
            <v>2</v>
          </cell>
          <cell r="G1861" t="str">
            <v>PPO Non-Union</v>
          </cell>
          <cell r="H1861" t="str">
            <v>N</v>
          </cell>
          <cell r="I1861">
            <v>2</v>
          </cell>
          <cell r="J1861">
            <v>38231</v>
          </cell>
          <cell r="K1861">
            <v>119</v>
          </cell>
          <cell r="L1861" t="str">
            <v>Ee/Ch</v>
          </cell>
          <cell r="M1861">
            <v>25900</v>
          </cell>
        </row>
        <row r="1862">
          <cell r="A1862">
            <v>0</v>
          </cell>
          <cell r="B1862" t="str">
            <v>AW PPO Active</v>
          </cell>
          <cell r="C1862" t="str">
            <v>000000684</v>
          </cell>
          <cell r="D1862" t="str">
            <v>JONES MAVIS D</v>
          </cell>
          <cell r="E1862" t="str">
            <v>307900144</v>
          </cell>
          <cell r="F1862">
            <v>2</v>
          </cell>
          <cell r="G1862" t="str">
            <v>PPO Non-Union</v>
          </cell>
          <cell r="H1862" t="str">
            <v>N</v>
          </cell>
          <cell r="I1862">
            <v>4</v>
          </cell>
          <cell r="J1862">
            <v>37622</v>
          </cell>
          <cell r="K1862">
            <v>119</v>
          </cell>
          <cell r="L1862" t="str">
            <v>Ee/Ch</v>
          </cell>
          <cell r="M1862">
            <v>27252</v>
          </cell>
        </row>
        <row r="1863">
          <cell r="A1863">
            <v>0</v>
          </cell>
          <cell r="B1863" t="str">
            <v>AW PPO Active</v>
          </cell>
          <cell r="C1863" t="str">
            <v>000000684</v>
          </cell>
          <cell r="D1863" t="str">
            <v>JONES STEPHANIE S</v>
          </cell>
          <cell r="E1863" t="str">
            <v>489780776</v>
          </cell>
          <cell r="F1863">
            <v>2</v>
          </cell>
          <cell r="G1863" t="str">
            <v>PPO Non-Union</v>
          </cell>
          <cell r="H1863" t="str">
            <v>N</v>
          </cell>
          <cell r="I1863">
            <v>1</v>
          </cell>
          <cell r="J1863">
            <v>37622</v>
          </cell>
          <cell r="K1863">
            <v>102</v>
          </cell>
          <cell r="L1863" t="str">
            <v>Single</v>
          </cell>
          <cell r="M1863">
            <v>23928</v>
          </cell>
        </row>
        <row r="1864">
          <cell r="A1864">
            <v>0</v>
          </cell>
          <cell r="B1864" t="str">
            <v>AW PPO Active</v>
          </cell>
          <cell r="C1864" t="str">
            <v>000000684</v>
          </cell>
          <cell r="D1864" t="str">
            <v>JORDAN JOYA</v>
          </cell>
          <cell r="E1864" t="str">
            <v>493829064</v>
          </cell>
          <cell r="F1864">
            <v>2</v>
          </cell>
          <cell r="G1864" t="str">
            <v>PPO Non-Union</v>
          </cell>
          <cell r="H1864" t="str">
            <v>N</v>
          </cell>
          <cell r="I1864">
            <v>1</v>
          </cell>
          <cell r="J1864">
            <v>37865</v>
          </cell>
          <cell r="K1864">
            <v>102</v>
          </cell>
          <cell r="L1864" t="str">
            <v>Single</v>
          </cell>
          <cell r="M1864">
            <v>29128</v>
          </cell>
        </row>
        <row r="1865">
          <cell r="A1865">
            <v>0</v>
          </cell>
          <cell r="B1865" t="str">
            <v>AW PPO Active</v>
          </cell>
          <cell r="C1865" t="str">
            <v>000000684</v>
          </cell>
          <cell r="D1865" t="str">
            <v>JOSHU REBECCA L</v>
          </cell>
          <cell r="E1865" t="str">
            <v>487868253</v>
          </cell>
          <cell r="F1865">
            <v>2</v>
          </cell>
          <cell r="G1865" t="str">
            <v>PPO Non-Union</v>
          </cell>
          <cell r="H1865" t="str">
            <v>N</v>
          </cell>
          <cell r="I1865">
            <v>1</v>
          </cell>
          <cell r="J1865">
            <v>37622</v>
          </cell>
          <cell r="K1865">
            <v>102</v>
          </cell>
          <cell r="L1865" t="str">
            <v>Single</v>
          </cell>
          <cell r="M1865">
            <v>24017</v>
          </cell>
        </row>
        <row r="1866">
          <cell r="A1866">
            <v>0</v>
          </cell>
          <cell r="B1866" t="str">
            <v>AW PPO Active</v>
          </cell>
          <cell r="C1866" t="str">
            <v>000000684</v>
          </cell>
          <cell r="D1866" t="str">
            <v>KACER THERESA M</v>
          </cell>
          <cell r="E1866" t="str">
            <v>361588500</v>
          </cell>
          <cell r="F1866">
            <v>2</v>
          </cell>
          <cell r="G1866" t="str">
            <v>PPO Non-Union</v>
          </cell>
          <cell r="H1866" t="str">
            <v>N</v>
          </cell>
          <cell r="I1866">
            <v>1</v>
          </cell>
          <cell r="J1866">
            <v>37926</v>
          </cell>
          <cell r="K1866">
            <v>102</v>
          </cell>
          <cell r="L1866" t="str">
            <v>Single</v>
          </cell>
          <cell r="M1866">
            <v>26527</v>
          </cell>
        </row>
        <row r="1867">
          <cell r="A1867">
            <v>0</v>
          </cell>
          <cell r="B1867" t="str">
            <v>AW PPO Active</v>
          </cell>
          <cell r="C1867" t="str">
            <v>000000684</v>
          </cell>
          <cell r="D1867" t="str">
            <v>KELLEY BRANDY L</v>
          </cell>
          <cell r="E1867" t="str">
            <v>348707535</v>
          </cell>
          <cell r="F1867">
            <v>2</v>
          </cell>
          <cell r="G1867" t="str">
            <v>PPO Non-Union</v>
          </cell>
          <cell r="H1867" t="str">
            <v>N</v>
          </cell>
          <cell r="I1867">
            <v>4</v>
          </cell>
          <cell r="J1867">
            <v>38322</v>
          </cell>
          <cell r="K1867">
            <v>127</v>
          </cell>
          <cell r="L1867" t="str">
            <v>Family</v>
          </cell>
          <cell r="M1867">
            <v>27441</v>
          </cell>
        </row>
        <row r="1868">
          <cell r="A1868">
            <v>0</v>
          </cell>
          <cell r="B1868" t="str">
            <v>AW PPO Active</v>
          </cell>
          <cell r="C1868" t="str">
            <v>000000684</v>
          </cell>
          <cell r="D1868" t="str">
            <v>KEMP ANITA S</v>
          </cell>
          <cell r="E1868" t="str">
            <v>332628031</v>
          </cell>
          <cell r="F1868">
            <v>2</v>
          </cell>
          <cell r="G1868" t="str">
            <v>PPO Non-Union</v>
          </cell>
          <cell r="H1868" t="str">
            <v>N</v>
          </cell>
          <cell r="I1868">
            <v>1</v>
          </cell>
          <cell r="J1868">
            <v>37710</v>
          </cell>
          <cell r="K1868">
            <v>102</v>
          </cell>
          <cell r="L1868" t="str">
            <v>Single</v>
          </cell>
          <cell r="M1868">
            <v>22965</v>
          </cell>
        </row>
        <row r="1869">
          <cell r="A1869">
            <v>0</v>
          </cell>
          <cell r="B1869" t="str">
            <v>AW PPO Active</v>
          </cell>
          <cell r="C1869" t="str">
            <v>000000684</v>
          </cell>
          <cell r="D1869" t="str">
            <v>KESSINGER DENISE L</v>
          </cell>
          <cell r="E1869" t="str">
            <v>334745490</v>
          </cell>
          <cell r="F1869">
            <v>2</v>
          </cell>
          <cell r="G1869" t="str">
            <v>PPO Non-Union</v>
          </cell>
          <cell r="H1869" t="str">
            <v>N</v>
          </cell>
          <cell r="I1869">
            <v>1</v>
          </cell>
          <cell r="J1869">
            <v>37622</v>
          </cell>
          <cell r="K1869">
            <v>102</v>
          </cell>
          <cell r="L1869" t="str">
            <v>Single</v>
          </cell>
          <cell r="M1869">
            <v>26156</v>
          </cell>
        </row>
        <row r="1870">
          <cell r="A1870">
            <v>0</v>
          </cell>
          <cell r="B1870" t="str">
            <v>AW PPO Active</v>
          </cell>
          <cell r="C1870" t="str">
            <v>000000684</v>
          </cell>
          <cell r="D1870" t="str">
            <v>KETCHUM JAMIE J</v>
          </cell>
          <cell r="E1870" t="str">
            <v>318641339</v>
          </cell>
          <cell r="F1870">
            <v>2</v>
          </cell>
          <cell r="G1870" t="str">
            <v>PPO Non-Union</v>
          </cell>
          <cell r="H1870" t="str">
            <v>N</v>
          </cell>
          <cell r="I1870">
            <v>1</v>
          </cell>
          <cell r="J1870">
            <v>37622</v>
          </cell>
          <cell r="K1870">
            <v>102</v>
          </cell>
          <cell r="L1870" t="str">
            <v>Single</v>
          </cell>
          <cell r="M1870">
            <v>27228</v>
          </cell>
        </row>
        <row r="1871">
          <cell r="A1871">
            <v>0</v>
          </cell>
          <cell r="B1871" t="str">
            <v>AW PPO Active</v>
          </cell>
          <cell r="C1871" t="str">
            <v>000000684</v>
          </cell>
          <cell r="D1871" t="str">
            <v>KINGSBURY KATHRYN D</v>
          </cell>
          <cell r="E1871" t="str">
            <v>002363694</v>
          </cell>
          <cell r="F1871">
            <v>2</v>
          </cell>
          <cell r="G1871" t="str">
            <v>PPO Non-Union</v>
          </cell>
          <cell r="H1871" t="str">
            <v>N</v>
          </cell>
          <cell r="I1871">
            <v>1</v>
          </cell>
          <cell r="J1871">
            <v>38078</v>
          </cell>
          <cell r="K1871">
            <v>102</v>
          </cell>
          <cell r="L1871" t="str">
            <v>Single</v>
          </cell>
          <cell r="M1871">
            <v>18400</v>
          </cell>
        </row>
        <row r="1872">
          <cell r="A1872">
            <v>0</v>
          </cell>
          <cell r="B1872" t="str">
            <v>AW PPO Active</v>
          </cell>
          <cell r="C1872" t="str">
            <v>000000684</v>
          </cell>
          <cell r="D1872" t="str">
            <v>KINNISON STACEY L</v>
          </cell>
          <cell r="E1872" t="str">
            <v>357545246</v>
          </cell>
          <cell r="F1872">
            <v>2</v>
          </cell>
          <cell r="G1872" t="str">
            <v>PPO Non-Union</v>
          </cell>
          <cell r="H1872" t="str">
            <v>N</v>
          </cell>
          <cell r="I1872">
            <v>1</v>
          </cell>
          <cell r="J1872">
            <v>37622</v>
          </cell>
          <cell r="K1872">
            <v>102</v>
          </cell>
          <cell r="L1872" t="str">
            <v>Single</v>
          </cell>
          <cell r="M1872">
            <v>23235</v>
          </cell>
        </row>
        <row r="1873">
          <cell r="A1873">
            <v>0</v>
          </cell>
          <cell r="B1873" t="str">
            <v>AW PPO Active</v>
          </cell>
          <cell r="C1873" t="str">
            <v>000000684</v>
          </cell>
          <cell r="D1873" t="str">
            <v>KITTSTEIN CORINNE C</v>
          </cell>
          <cell r="E1873" t="str">
            <v>326408908</v>
          </cell>
          <cell r="F1873">
            <v>2</v>
          </cell>
          <cell r="G1873" t="str">
            <v>PPO Non-Union</v>
          </cell>
          <cell r="H1873" t="str">
            <v>N</v>
          </cell>
          <cell r="I1873">
            <v>2</v>
          </cell>
          <cell r="J1873">
            <v>37622</v>
          </cell>
          <cell r="K1873">
            <v>111</v>
          </cell>
          <cell r="L1873" t="str">
            <v>Ee/Sp</v>
          </cell>
          <cell r="M1873">
            <v>22876</v>
          </cell>
        </row>
        <row r="1874">
          <cell r="A1874">
            <v>0</v>
          </cell>
          <cell r="B1874" t="str">
            <v>AW PPO Active</v>
          </cell>
          <cell r="C1874" t="str">
            <v>000000684</v>
          </cell>
          <cell r="D1874" t="str">
            <v>KLOPFER IRENE O</v>
          </cell>
          <cell r="E1874" t="str">
            <v>329708167</v>
          </cell>
          <cell r="F1874">
            <v>2</v>
          </cell>
          <cell r="G1874" t="str">
            <v>PPO Non-Union</v>
          </cell>
          <cell r="H1874" t="str">
            <v>N</v>
          </cell>
          <cell r="I1874">
            <v>4</v>
          </cell>
          <cell r="J1874">
            <v>38097</v>
          </cell>
          <cell r="K1874">
            <v>119</v>
          </cell>
          <cell r="L1874" t="str">
            <v>Ee/Ch</v>
          </cell>
          <cell r="M1874">
            <v>25812</v>
          </cell>
        </row>
        <row r="1875">
          <cell r="A1875">
            <v>0</v>
          </cell>
          <cell r="B1875" t="str">
            <v>AW PPO Active</v>
          </cell>
          <cell r="C1875" t="str">
            <v>000000684</v>
          </cell>
          <cell r="D1875" t="str">
            <v>KNEBEL LINDA S</v>
          </cell>
          <cell r="E1875" t="str">
            <v>358402796</v>
          </cell>
          <cell r="F1875">
            <v>2</v>
          </cell>
          <cell r="G1875" t="str">
            <v>PPO Non-Union</v>
          </cell>
          <cell r="H1875" t="str">
            <v>N</v>
          </cell>
          <cell r="I1875">
            <v>1</v>
          </cell>
          <cell r="J1875">
            <v>37956</v>
          </cell>
          <cell r="K1875">
            <v>102</v>
          </cell>
          <cell r="L1875" t="str">
            <v>Single</v>
          </cell>
          <cell r="M1875">
            <v>17621</v>
          </cell>
        </row>
        <row r="1876">
          <cell r="A1876">
            <v>0</v>
          </cell>
          <cell r="B1876" t="str">
            <v>AW PPO Active</v>
          </cell>
          <cell r="C1876" t="str">
            <v>000000684</v>
          </cell>
          <cell r="D1876" t="str">
            <v>KOVAR ROSE M</v>
          </cell>
          <cell r="E1876" t="str">
            <v>329683898</v>
          </cell>
          <cell r="F1876">
            <v>2</v>
          </cell>
          <cell r="G1876" t="str">
            <v>PPO Non-Union</v>
          </cell>
          <cell r="H1876" t="str">
            <v>N</v>
          </cell>
          <cell r="I1876">
            <v>1</v>
          </cell>
          <cell r="J1876">
            <v>37895</v>
          </cell>
          <cell r="K1876">
            <v>102</v>
          </cell>
          <cell r="L1876" t="str">
            <v>Single</v>
          </cell>
          <cell r="M1876">
            <v>25349</v>
          </cell>
        </row>
        <row r="1877">
          <cell r="A1877">
            <v>0</v>
          </cell>
          <cell r="B1877" t="str">
            <v>AW PPO Active</v>
          </cell>
          <cell r="C1877" t="str">
            <v>000000684</v>
          </cell>
          <cell r="D1877" t="str">
            <v>KRANKEL MARILYN L</v>
          </cell>
          <cell r="E1877" t="str">
            <v>327642990</v>
          </cell>
          <cell r="F1877">
            <v>2</v>
          </cell>
          <cell r="G1877" t="str">
            <v>PPO Non-Union</v>
          </cell>
          <cell r="H1877" t="str">
            <v>N</v>
          </cell>
          <cell r="I1877">
            <v>3</v>
          </cell>
          <cell r="J1877">
            <v>37622</v>
          </cell>
          <cell r="K1877">
            <v>127</v>
          </cell>
          <cell r="L1877" t="str">
            <v>Family</v>
          </cell>
          <cell r="M1877">
            <v>22179</v>
          </cell>
        </row>
        <row r="1878">
          <cell r="A1878">
            <v>0</v>
          </cell>
          <cell r="B1878" t="str">
            <v>AW PPO Active</v>
          </cell>
          <cell r="C1878" t="str">
            <v>000000684</v>
          </cell>
          <cell r="D1878" t="str">
            <v>KREPEL JEANNE</v>
          </cell>
          <cell r="E1878" t="str">
            <v>354441278</v>
          </cell>
          <cell r="F1878">
            <v>2</v>
          </cell>
          <cell r="G1878" t="str">
            <v>PPO Non-Union</v>
          </cell>
          <cell r="H1878" t="str">
            <v>N</v>
          </cell>
          <cell r="I1878">
            <v>4</v>
          </cell>
          <cell r="J1878">
            <v>38108</v>
          </cell>
          <cell r="K1878">
            <v>127</v>
          </cell>
          <cell r="L1878" t="str">
            <v>Family</v>
          </cell>
          <cell r="M1878">
            <v>21075</v>
          </cell>
        </row>
        <row r="1879">
          <cell r="A1879">
            <v>0</v>
          </cell>
          <cell r="B1879" t="str">
            <v>AW PPO Active</v>
          </cell>
          <cell r="C1879" t="str">
            <v>000000684</v>
          </cell>
          <cell r="D1879" t="str">
            <v>LAMPARTER ELIZABETH R</v>
          </cell>
          <cell r="E1879" t="str">
            <v>354665721</v>
          </cell>
          <cell r="F1879">
            <v>2</v>
          </cell>
          <cell r="G1879" t="str">
            <v>PPO Non-Union</v>
          </cell>
          <cell r="H1879" t="str">
            <v>N</v>
          </cell>
          <cell r="I1879">
            <v>2</v>
          </cell>
          <cell r="J1879">
            <v>37912</v>
          </cell>
          <cell r="K1879">
            <v>111</v>
          </cell>
          <cell r="L1879" t="str">
            <v>Ee/Sp</v>
          </cell>
          <cell r="M1879">
            <v>28796</v>
          </cell>
        </row>
        <row r="1880">
          <cell r="A1880">
            <v>0</v>
          </cell>
          <cell r="B1880" t="str">
            <v>AW PPO Active</v>
          </cell>
          <cell r="C1880" t="str">
            <v>000000684</v>
          </cell>
          <cell r="D1880" t="str">
            <v>LAWTON JENNIFER E</v>
          </cell>
          <cell r="E1880" t="str">
            <v>346784186</v>
          </cell>
          <cell r="F1880">
            <v>2</v>
          </cell>
          <cell r="G1880" t="str">
            <v>PPO Non-Union</v>
          </cell>
          <cell r="H1880" t="str">
            <v>N</v>
          </cell>
          <cell r="I1880">
            <v>3</v>
          </cell>
          <cell r="J1880">
            <v>37622</v>
          </cell>
          <cell r="K1880">
            <v>119</v>
          </cell>
          <cell r="L1880" t="str">
            <v>Ee/Ch</v>
          </cell>
          <cell r="M1880">
            <v>28420</v>
          </cell>
        </row>
        <row r="1881">
          <cell r="A1881">
            <v>0</v>
          </cell>
          <cell r="B1881" t="str">
            <v>AW PPO Active</v>
          </cell>
          <cell r="C1881" t="str">
            <v>000000684</v>
          </cell>
          <cell r="D1881" t="str">
            <v>LEFLORE LANDIA A</v>
          </cell>
          <cell r="E1881" t="str">
            <v>327646756</v>
          </cell>
          <cell r="F1881">
            <v>2</v>
          </cell>
          <cell r="G1881" t="str">
            <v>PPO Non-Union</v>
          </cell>
          <cell r="H1881" t="str">
            <v>N</v>
          </cell>
          <cell r="I1881">
            <v>1</v>
          </cell>
          <cell r="J1881">
            <v>37622</v>
          </cell>
          <cell r="K1881">
            <v>102</v>
          </cell>
          <cell r="L1881" t="str">
            <v>Single</v>
          </cell>
          <cell r="M1881">
            <v>27307</v>
          </cell>
        </row>
        <row r="1882">
          <cell r="A1882">
            <v>0</v>
          </cell>
          <cell r="B1882" t="str">
            <v>AW PPO Active</v>
          </cell>
          <cell r="C1882" t="str">
            <v>000000684</v>
          </cell>
          <cell r="D1882" t="str">
            <v>LEONARD NIKKI L</v>
          </cell>
          <cell r="E1882" t="str">
            <v>493742464</v>
          </cell>
          <cell r="F1882">
            <v>2</v>
          </cell>
          <cell r="G1882" t="str">
            <v>PPO Non-Union</v>
          </cell>
          <cell r="H1882" t="str">
            <v>N</v>
          </cell>
          <cell r="I1882">
            <v>2</v>
          </cell>
          <cell r="J1882">
            <v>37622</v>
          </cell>
          <cell r="K1882">
            <v>119</v>
          </cell>
          <cell r="L1882" t="str">
            <v>Ee/Ch</v>
          </cell>
          <cell r="M1882">
            <v>27536</v>
          </cell>
        </row>
        <row r="1883">
          <cell r="A1883">
            <v>0</v>
          </cell>
          <cell r="B1883" t="str">
            <v>AW PPO Active</v>
          </cell>
          <cell r="C1883" t="str">
            <v>000000684</v>
          </cell>
          <cell r="D1883" t="str">
            <v>LEWINS LEMORRIS D</v>
          </cell>
          <cell r="E1883" t="str">
            <v>319709709</v>
          </cell>
          <cell r="F1883">
            <v>2</v>
          </cell>
          <cell r="G1883" t="str">
            <v>PPO Non-Union</v>
          </cell>
          <cell r="H1883" t="str">
            <v>N</v>
          </cell>
          <cell r="I1883">
            <v>1</v>
          </cell>
          <cell r="J1883">
            <v>37681</v>
          </cell>
          <cell r="K1883">
            <v>101</v>
          </cell>
          <cell r="L1883" t="str">
            <v>Single</v>
          </cell>
          <cell r="M1883">
            <v>29404</v>
          </cell>
        </row>
        <row r="1884">
          <cell r="A1884">
            <v>0</v>
          </cell>
          <cell r="B1884" t="str">
            <v>AW PPO Active</v>
          </cell>
          <cell r="C1884" t="str">
            <v>000000684</v>
          </cell>
          <cell r="D1884" t="str">
            <v>LEWINS VERLANTRIU D</v>
          </cell>
          <cell r="E1884" t="str">
            <v>418986793</v>
          </cell>
          <cell r="F1884">
            <v>2</v>
          </cell>
          <cell r="G1884" t="str">
            <v>PPO Non-Union</v>
          </cell>
          <cell r="H1884" t="str">
            <v>N</v>
          </cell>
          <cell r="I1884">
            <v>1</v>
          </cell>
          <cell r="J1884">
            <v>37622</v>
          </cell>
          <cell r="K1884">
            <v>102</v>
          </cell>
          <cell r="L1884" t="str">
            <v>Single</v>
          </cell>
          <cell r="M1884">
            <v>27449</v>
          </cell>
        </row>
        <row r="1885">
          <cell r="A1885">
            <v>0</v>
          </cell>
          <cell r="B1885" t="str">
            <v>AW PPO Active</v>
          </cell>
          <cell r="C1885" t="str">
            <v>000000684</v>
          </cell>
          <cell r="D1885" t="str">
            <v>LEWIS DEMETRIES T</v>
          </cell>
          <cell r="E1885" t="str">
            <v>497849705</v>
          </cell>
          <cell r="F1885">
            <v>2</v>
          </cell>
          <cell r="G1885" t="str">
            <v>PPO Non-Union</v>
          </cell>
          <cell r="H1885" t="str">
            <v>N</v>
          </cell>
          <cell r="I1885">
            <v>1</v>
          </cell>
          <cell r="J1885">
            <v>38047</v>
          </cell>
          <cell r="K1885">
            <v>101</v>
          </cell>
          <cell r="L1885" t="str">
            <v>Single</v>
          </cell>
          <cell r="M1885">
            <v>29825</v>
          </cell>
        </row>
        <row r="1886">
          <cell r="A1886">
            <v>0</v>
          </cell>
          <cell r="B1886" t="str">
            <v>AW PPO Active</v>
          </cell>
          <cell r="C1886" t="str">
            <v>000000684</v>
          </cell>
          <cell r="D1886" t="str">
            <v>LILLARD LURNIA M</v>
          </cell>
          <cell r="E1886" t="str">
            <v>489780010</v>
          </cell>
          <cell r="F1886">
            <v>2</v>
          </cell>
          <cell r="G1886" t="str">
            <v>PPO Non-Union</v>
          </cell>
          <cell r="H1886" t="str">
            <v>N</v>
          </cell>
          <cell r="I1886">
            <v>1</v>
          </cell>
          <cell r="J1886">
            <v>37622</v>
          </cell>
          <cell r="K1886">
            <v>102</v>
          </cell>
          <cell r="L1886" t="str">
            <v>Single</v>
          </cell>
          <cell r="M1886">
            <v>23205</v>
          </cell>
        </row>
        <row r="1887">
          <cell r="A1887">
            <v>0</v>
          </cell>
          <cell r="B1887" t="str">
            <v>AW PPO Active</v>
          </cell>
          <cell r="C1887" t="str">
            <v>000000684</v>
          </cell>
          <cell r="D1887" t="str">
            <v>LINDLEY TRICIA A</v>
          </cell>
          <cell r="E1887" t="str">
            <v>339769459</v>
          </cell>
          <cell r="F1887">
            <v>2</v>
          </cell>
          <cell r="G1887" t="str">
            <v>PPO Non-Union</v>
          </cell>
          <cell r="H1887" t="str">
            <v>N</v>
          </cell>
          <cell r="I1887">
            <v>2</v>
          </cell>
          <cell r="J1887">
            <v>37622</v>
          </cell>
          <cell r="K1887">
            <v>111</v>
          </cell>
          <cell r="L1887" t="str">
            <v>Ee/Sp</v>
          </cell>
          <cell r="M1887">
            <v>25843</v>
          </cell>
        </row>
        <row r="1888">
          <cell r="A1888">
            <v>0</v>
          </cell>
          <cell r="B1888" t="str">
            <v>AW PPO Active</v>
          </cell>
          <cell r="C1888" t="str">
            <v>000000684</v>
          </cell>
          <cell r="D1888" t="str">
            <v>LOGAN STEPHANIE D</v>
          </cell>
          <cell r="E1888" t="str">
            <v>552433393</v>
          </cell>
          <cell r="F1888">
            <v>2</v>
          </cell>
          <cell r="G1888" t="str">
            <v>PPO Non-Union</v>
          </cell>
          <cell r="H1888" t="str">
            <v>N</v>
          </cell>
          <cell r="I1888">
            <v>3</v>
          </cell>
          <cell r="J1888">
            <v>38220</v>
          </cell>
          <cell r="K1888">
            <v>119</v>
          </cell>
          <cell r="L1888" t="str">
            <v>Ee/Ch</v>
          </cell>
          <cell r="M1888">
            <v>23154</v>
          </cell>
        </row>
        <row r="1889">
          <cell r="A1889">
            <v>0</v>
          </cell>
          <cell r="B1889" t="str">
            <v>AW PPO Active</v>
          </cell>
          <cell r="C1889" t="str">
            <v>000000684</v>
          </cell>
          <cell r="D1889" t="str">
            <v>LONDON LYNN S</v>
          </cell>
          <cell r="E1889" t="str">
            <v>493660354</v>
          </cell>
          <cell r="F1889">
            <v>2</v>
          </cell>
          <cell r="G1889" t="str">
            <v>PPO Non-Union</v>
          </cell>
          <cell r="H1889" t="str">
            <v>N</v>
          </cell>
          <cell r="I1889">
            <v>2</v>
          </cell>
          <cell r="J1889">
            <v>37622</v>
          </cell>
          <cell r="K1889">
            <v>119</v>
          </cell>
          <cell r="L1889" t="str">
            <v>Ee/Ch</v>
          </cell>
          <cell r="M1889">
            <v>21007</v>
          </cell>
        </row>
        <row r="1890">
          <cell r="A1890">
            <v>0</v>
          </cell>
          <cell r="B1890" t="str">
            <v>AW PPO Active</v>
          </cell>
          <cell r="C1890" t="str">
            <v>000000684</v>
          </cell>
          <cell r="D1890" t="str">
            <v>LUTZ JEAN P</v>
          </cell>
          <cell r="E1890" t="str">
            <v>333365745</v>
          </cell>
          <cell r="F1890">
            <v>2</v>
          </cell>
          <cell r="G1890" t="str">
            <v>PPO Non-Union</v>
          </cell>
          <cell r="H1890" t="str">
            <v>N</v>
          </cell>
          <cell r="I1890">
            <v>1</v>
          </cell>
          <cell r="J1890">
            <v>37622</v>
          </cell>
          <cell r="K1890">
            <v>102</v>
          </cell>
          <cell r="L1890" t="str">
            <v>Single</v>
          </cell>
          <cell r="M1890">
            <v>15744</v>
          </cell>
        </row>
        <row r="1891">
          <cell r="A1891">
            <v>0</v>
          </cell>
          <cell r="B1891" t="str">
            <v>AW PPO Active</v>
          </cell>
          <cell r="C1891" t="str">
            <v>000000684</v>
          </cell>
          <cell r="D1891" t="str">
            <v>MACLAUGHLIN TAMMY T</v>
          </cell>
          <cell r="E1891" t="str">
            <v>256159465</v>
          </cell>
          <cell r="F1891">
            <v>2</v>
          </cell>
          <cell r="G1891" t="str">
            <v>PPO Non-Union</v>
          </cell>
          <cell r="H1891" t="str">
            <v>N</v>
          </cell>
          <cell r="I1891">
            <v>4</v>
          </cell>
          <cell r="J1891">
            <v>37622</v>
          </cell>
          <cell r="K1891">
            <v>127</v>
          </cell>
          <cell r="L1891" t="str">
            <v>Family</v>
          </cell>
          <cell r="M1891">
            <v>22361</v>
          </cell>
        </row>
        <row r="1892">
          <cell r="A1892">
            <v>0</v>
          </cell>
          <cell r="B1892" t="str">
            <v>AW PPO Active</v>
          </cell>
          <cell r="C1892" t="str">
            <v>000000684</v>
          </cell>
          <cell r="D1892" t="str">
            <v>MAGGOS MARA L</v>
          </cell>
          <cell r="E1892" t="str">
            <v>352644638</v>
          </cell>
          <cell r="F1892">
            <v>2</v>
          </cell>
          <cell r="G1892" t="str">
            <v>PPO Non-Union</v>
          </cell>
          <cell r="H1892" t="str">
            <v>N</v>
          </cell>
          <cell r="I1892">
            <v>3</v>
          </cell>
          <cell r="J1892">
            <v>37987</v>
          </cell>
          <cell r="K1892">
            <v>119</v>
          </cell>
          <cell r="L1892" t="str">
            <v>Ee/Ch</v>
          </cell>
          <cell r="M1892">
            <v>23846</v>
          </cell>
        </row>
        <row r="1893">
          <cell r="A1893">
            <v>0</v>
          </cell>
          <cell r="B1893" t="str">
            <v>AW PPO Active</v>
          </cell>
          <cell r="C1893" t="str">
            <v>000000684</v>
          </cell>
          <cell r="D1893" t="str">
            <v>MALONE AMANDA F</v>
          </cell>
          <cell r="E1893" t="str">
            <v>336544234</v>
          </cell>
          <cell r="F1893">
            <v>2</v>
          </cell>
          <cell r="G1893" t="str">
            <v>PPO Non-Union</v>
          </cell>
          <cell r="H1893" t="str">
            <v>N</v>
          </cell>
          <cell r="I1893">
            <v>5</v>
          </cell>
          <cell r="J1893">
            <v>38130</v>
          </cell>
          <cell r="K1893">
            <v>127</v>
          </cell>
          <cell r="L1893" t="str">
            <v>Family</v>
          </cell>
          <cell r="M1893">
            <v>20634</v>
          </cell>
        </row>
        <row r="1894">
          <cell r="A1894">
            <v>0</v>
          </cell>
          <cell r="B1894" t="str">
            <v>AW PPO Active</v>
          </cell>
          <cell r="C1894" t="str">
            <v>000000684</v>
          </cell>
          <cell r="D1894" t="str">
            <v>MARKHAM LINDA J</v>
          </cell>
          <cell r="E1894" t="str">
            <v>343429127</v>
          </cell>
          <cell r="F1894">
            <v>2</v>
          </cell>
          <cell r="G1894" t="str">
            <v>PPO Non-Union</v>
          </cell>
          <cell r="H1894" t="str">
            <v>N</v>
          </cell>
          <cell r="I1894">
            <v>5</v>
          </cell>
          <cell r="J1894">
            <v>37993</v>
          </cell>
          <cell r="K1894">
            <v>127</v>
          </cell>
          <cell r="L1894" t="str">
            <v>Family</v>
          </cell>
          <cell r="M1894">
            <v>18549</v>
          </cell>
        </row>
        <row r="1895">
          <cell r="A1895">
            <v>0</v>
          </cell>
          <cell r="B1895" t="str">
            <v>AW PPO Active</v>
          </cell>
          <cell r="C1895" t="str">
            <v>000000684</v>
          </cell>
          <cell r="D1895" t="str">
            <v>MARTIN CANDISS L</v>
          </cell>
          <cell r="E1895" t="str">
            <v>338626353</v>
          </cell>
          <cell r="F1895">
            <v>2</v>
          </cell>
          <cell r="G1895" t="str">
            <v>PPO Non-Union</v>
          </cell>
          <cell r="H1895" t="str">
            <v>N</v>
          </cell>
          <cell r="I1895">
            <v>3</v>
          </cell>
          <cell r="J1895">
            <v>37622</v>
          </cell>
          <cell r="K1895">
            <v>119</v>
          </cell>
          <cell r="L1895" t="str">
            <v>Ee/Ch</v>
          </cell>
          <cell r="M1895">
            <v>23520</v>
          </cell>
        </row>
        <row r="1896">
          <cell r="A1896">
            <v>0</v>
          </cell>
          <cell r="B1896" t="str">
            <v>AW PPO Active</v>
          </cell>
          <cell r="C1896" t="str">
            <v>000000684</v>
          </cell>
          <cell r="D1896" t="str">
            <v>MATTHEWS ROBIN D</v>
          </cell>
          <cell r="E1896" t="str">
            <v>490784066</v>
          </cell>
          <cell r="F1896">
            <v>2</v>
          </cell>
          <cell r="G1896" t="str">
            <v>PPO Non-Union</v>
          </cell>
          <cell r="H1896" t="str">
            <v>N</v>
          </cell>
          <cell r="I1896">
            <v>3</v>
          </cell>
          <cell r="J1896">
            <v>37622</v>
          </cell>
          <cell r="K1896">
            <v>119</v>
          </cell>
          <cell r="L1896" t="str">
            <v>Ee/Ch</v>
          </cell>
          <cell r="M1896">
            <v>23536</v>
          </cell>
        </row>
        <row r="1897">
          <cell r="A1897">
            <v>0</v>
          </cell>
          <cell r="B1897" t="str">
            <v>AW PPO Active</v>
          </cell>
          <cell r="C1897" t="str">
            <v>000000684</v>
          </cell>
          <cell r="D1897" t="str">
            <v>MAURER DEBORAH L</v>
          </cell>
          <cell r="E1897" t="str">
            <v>358562814</v>
          </cell>
          <cell r="F1897">
            <v>2</v>
          </cell>
          <cell r="G1897" t="str">
            <v>PPO Non-Union</v>
          </cell>
          <cell r="H1897" t="str">
            <v>N</v>
          </cell>
          <cell r="I1897">
            <v>5</v>
          </cell>
          <cell r="J1897">
            <v>38222</v>
          </cell>
          <cell r="K1897">
            <v>127</v>
          </cell>
          <cell r="L1897" t="str">
            <v>Family</v>
          </cell>
          <cell r="M1897">
            <v>21874</v>
          </cell>
        </row>
        <row r="1898">
          <cell r="A1898">
            <v>0</v>
          </cell>
          <cell r="B1898" t="str">
            <v>AW PPO Active</v>
          </cell>
          <cell r="C1898" t="str">
            <v>000000684</v>
          </cell>
          <cell r="D1898" t="str">
            <v>MCCARDLE MICHELLE D</v>
          </cell>
          <cell r="E1898" t="str">
            <v>351543422</v>
          </cell>
          <cell r="F1898">
            <v>2</v>
          </cell>
          <cell r="G1898" t="str">
            <v>PPO Non-Union</v>
          </cell>
          <cell r="H1898" t="str">
            <v>N</v>
          </cell>
          <cell r="I1898">
            <v>3</v>
          </cell>
          <cell r="J1898">
            <v>37622</v>
          </cell>
          <cell r="K1898">
            <v>127</v>
          </cell>
          <cell r="L1898" t="str">
            <v>Family</v>
          </cell>
          <cell r="M1898">
            <v>27716</v>
          </cell>
        </row>
        <row r="1899">
          <cell r="A1899">
            <v>0</v>
          </cell>
          <cell r="B1899" t="str">
            <v>AW PPO Active</v>
          </cell>
          <cell r="C1899" t="str">
            <v>000000684</v>
          </cell>
          <cell r="D1899" t="str">
            <v>MCCLINTOCK CHRISTINA M</v>
          </cell>
          <cell r="E1899" t="str">
            <v>508982874</v>
          </cell>
          <cell r="F1899">
            <v>2</v>
          </cell>
          <cell r="G1899" t="str">
            <v>PPO Non-Union</v>
          </cell>
          <cell r="H1899" t="str">
            <v>N</v>
          </cell>
          <cell r="I1899">
            <v>4</v>
          </cell>
          <cell r="J1899">
            <v>38047</v>
          </cell>
          <cell r="K1899">
            <v>127</v>
          </cell>
          <cell r="L1899" t="str">
            <v>Family</v>
          </cell>
          <cell r="M1899">
            <v>27527</v>
          </cell>
        </row>
        <row r="1900">
          <cell r="A1900">
            <v>0</v>
          </cell>
          <cell r="B1900" t="str">
            <v>AW PPO Active</v>
          </cell>
          <cell r="C1900" t="str">
            <v>000000684</v>
          </cell>
          <cell r="D1900" t="str">
            <v>MCCLUSKEY DAWN A</v>
          </cell>
          <cell r="E1900" t="str">
            <v>495869805</v>
          </cell>
          <cell r="F1900">
            <v>2</v>
          </cell>
          <cell r="G1900" t="str">
            <v>PPO Non-Union</v>
          </cell>
          <cell r="H1900" t="str">
            <v>N</v>
          </cell>
          <cell r="I1900">
            <v>3</v>
          </cell>
          <cell r="J1900">
            <v>38019</v>
          </cell>
          <cell r="K1900">
            <v>127</v>
          </cell>
          <cell r="L1900" t="str">
            <v>Family</v>
          </cell>
          <cell r="M1900">
            <v>29075</v>
          </cell>
        </row>
        <row r="1901">
          <cell r="A1901">
            <v>0</v>
          </cell>
          <cell r="B1901" t="str">
            <v>AW PPO Active</v>
          </cell>
          <cell r="C1901" t="str">
            <v>000000684</v>
          </cell>
          <cell r="D1901" t="str">
            <v>MCCORD LOREE</v>
          </cell>
          <cell r="E1901" t="str">
            <v>338624983</v>
          </cell>
          <cell r="F1901">
            <v>2</v>
          </cell>
          <cell r="G1901" t="str">
            <v>PPO Non-Union</v>
          </cell>
          <cell r="H1901" t="str">
            <v>N</v>
          </cell>
          <cell r="I1901">
            <v>2</v>
          </cell>
          <cell r="J1901">
            <v>37622</v>
          </cell>
          <cell r="K1901">
            <v>119</v>
          </cell>
          <cell r="L1901" t="str">
            <v>Ee/Ch</v>
          </cell>
          <cell r="M1901">
            <v>25272</v>
          </cell>
        </row>
        <row r="1902">
          <cell r="A1902">
            <v>0</v>
          </cell>
          <cell r="B1902" t="str">
            <v>AW PPO Active</v>
          </cell>
          <cell r="C1902" t="str">
            <v>000000684</v>
          </cell>
          <cell r="D1902" t="str">
            <v>MCCUNE JEREMY W</v>
          </cell>
          <cell r="E1902" t="str">
            <v>360724175</v>
          </cell>
          <cell r="F1902">
            <v>2</v>
          </cell>
          <cell r="G1902" t="str">
            <v>PPO Non-Union</v>
          </cell>
          <cell r="H1902" t="str">
            <v>N</v>
          </cell>
          <cell r="I1902">
            <v>1</v>
          </cell>
          <cell r="J1902">
            <v>37987</v>
          </cell>
          <cell r="K1902">
            <v>101</v>
          </cell>
          <cell r="L1902" t="str">
            <v>Single</v>
          </cell>
          <cell r="M1902">
            <v>29415</v>
          </cell>
        </row>
        <row r="1903">
          <cell r="A1903">
            <v>0</v>
          </cell>
          <cell r="B1903" t="str">
            <v>AW PPO Active</v>
          </cell>
          <cell r="C1903" t="str">
            <v>000000684</v>
          </cell>
          <cell r="D1903" t="str">
            <v>MCDONALD DAWN L</v>
          </cell>
          <cell r="E1903" t="str">
            <v>334721941</v>
          </cell>
          <cell r="F1903">
            <v>2</v>
          </cell>
          <cell r="G1903" t="str">
            <v>PPO Non-Union</v>
          </cell>
          <cell r="H1903" t="str">
            <v>N</v>
          </cell>
          <cell r="I1903">
            <v>5</v>
          </cell>
          <cell r="J1903">
            <v>37622</v>
          </cell>
          <cell r="K1903">
            <v>127</v>
          </cell>
          <cell r="L1903" t="str">
            <v>Family</v>
          </cell>
          <cell r="M1903">
            <v>25831</v>
          </cell>
        </row>
        <row r="1904">
          <cell r="A1904">
            <v>0</v>
          </cell>
          <cell r="B1904" t="str">
            <v>AW PPO Active</v>
          </cell>
          <cell r="C1904" t="str">
            <v>000000684</v>
          </cell>
          <cell r="D1904" t="str">
            <v>MCGOWEN ROBIN E</v>
          </cell>
          <cell r="E1904" t="str">
            <v>338765370</v>
          </cell>
          <cell r="F1904">
            <v>2</v>
          </cell>
          <cell r="G1904" t="str">
            <v>PPO Non-Union</v>
          </cell>
          <cell r="H1904" t="str">
            <v>N</v>
          </cell>
          <cell r="I1904">
            <v>1</v>
          </cell>
          <cell r="J1904">
            <v>38047</v>
          </cell>
          <cell r="K1904">
            <v>102</v>
          </cell>
          <cell r="L1904" t="str">
            <v>Single</v>
          </cell>
          <cell r="M1904">
            <v>29411</v>
          </cell>
        </row>
        <row r="1905">
          <cell r="A1905">
            <v>0</v>
          </cell>
          <cell r="B1905" t="str">
            <v>AW PPO Active</v>
          </cell>
          <cell r="C1905" t="str">
            <v>000000684</v>
          </cell>
          <cell r="D1905" t="str">
            <v>MCINERNEY MICHAEL H</v>
          </cell>
          <cell r="E1905" t="str">
            <v>342647213</v>
          </cell>
          <cell r="F1905">
            <v>2</v>
          </cell>
          <cell r="G1905" t="str">
            <v>PPO Non-Union</v>
          </cell>
          <cell r="H1905" t="str">
            <v>N</v>
          </cell>
          <cell r="I1905">
            <v>1</v>
          </cell>
          <cell r="J1905">
            <v>37712</v>
          </cell>
          <cell r="K1905">
            <v>101</v>
          </cell>
          <cell r="L1905" t="str">
            <v>Single</v>
          </cell>
          <cell r="M1905">
            <v>22490</v>
          </cell>
        </row>
        <row r="1906">
          <cell r="A1906">
            <v>0</v>
          </cell>
          <cell r="B1906" t="str">
            <v>AW PPO Active</v>
          </cell>
          <cell r="C1906" t="str">
            <v>000000684</v>
          </cell>
          <cell r="D1906" t="str">
            <v>MCINTOSH PATRICIA D</v>
          </cell>
          <cell r="E1906" t="str">
            <v>498728545</v>
          </cell>
          <cell r="F1906">
            <v>2</v>
          </cell>
          <cell r="G1906" t="str">
            <v>PPO Non-Union</v>
          </cell>
          <cell r="H1906" t="str">
            <v>N</v>
          </cell>
          <cell r="I1906">
            <v>2</v>
          </cell>
          <cell r="J1906">
            <v>37622</v>
          </cell>
          <cell r="K1906">
            <v>119</v>
          </cell>
          <cell r="L1906" t="str">
            <v>Ee/Ch</v>
          </cell>
          <cell r="M1906">
            <v>23433</v>
          </cell>
        </row>
        <row r="1907">
          <cell r="A1907">
            <v>0</v>
          </cell>
          <cell r="B1907" t="str">
            <v>AW PPO Active</v>
          </cell>
          <cell r="C1907" t="str">
            <v>000000684</v>
          </cell>
          <cell r="D1907" t="str">
            <v>MCKEEVER NIKOLE L</v>
          </cell>
          <cell r="E1907" t="str">
            <v>339788053</v>
          </cell>
          <cell r="F1907">
            <v>2</v>
          </cell>
          <cell r="G1907" t="str">
            <v>PPO Non-Union</v>
          </cell>
          <cell r="H1907" t="str">
            <v>N</v>
          </cell>
          <cell r="I1907">
            <v>5</v>
          </cell>
          <cell r="J1907">
            <v>37834</v>
          </cell>
          <cell r="K1907">
            <v>127</v>
          </cell>
          <cell r="L1907" t="str">
            <v>Family</v>
          </cell>
          <cell r="M1907">
            <v>28009</v>
          </cell>
        </row>
        <row r="1908">
          <cell r="A1908">
            <v>0</v>
          </cell>
          <cell r="B1908" t="str">
            <v>AW PPO Active</v>
          </cell>
          <cell r="C1908" t="str">
            <v>000000684</v>
          </cell>
          <cell r="D1908" t="str">
            <v>MCROBERTS LAUREN D</v>
          </cell>
          <cell r="E1908" t="str">
            <v>496966605</v>
          </cell>
          <cell r="F1908">
            <v>2</v>
          </cell>
          <cell r="G1908" t="str">
            <v>PPO Non-Union</v>
          </cell>
          <cell r="H1908" t="str">
            <v>N</v>
          </cell>
          <cell r="I1908">
            <v>1</v>
          </cell>
          <cell r="J1908">
            <v>38047</v>
          </cell>
          <cell r="K1908">
            <v>102</v>
          </cell>
          <cell r="L1908" t="str">
            <v>Single</v>
          </cell>
          <cell r="M1908">
            <v>29004</v>
          </cell>
        </row>
        <row r="1909">
          <cell r="A1909">
            <v>0</v>
          </cell>
          <cell r="B1909" t="str">
            <v>AW PPO Active</v>
          </cell>
          <cell r="C1909" t="str">
            <v>000000684</v>
          </cell>
          <cell r="D1909" t="str">
            <v>MELLENTHIN RUBY D</v>
          </cell>
          <cell r="E1909" t="str">
            <v>323648968</v>
          </cell>
          <cell r="F1909">
            <v>2</v>
          </cell>
          <cell r="G1909" t="str">
            <v>PPO Non-Union</v>
          </cell>
          <cell r="H1909" t="str">
            <v>N</v>
          </cell>
          <cell r="I1909">
            <v>4</v>
          </cell>
          <cell r="J1909">
            <v>37803</v>
          </cell>
          <cell r="K1909">
            <v>127</v>
          </cell>
          <cell r="L1909" t="str">
            <v>Family</v>
          </cell>
          <cell r="M1909">
            <v>26864</v>
          </cell>
        </row>
        <row r="1910">
          <cell r="A1910">
            <v>0</v>
          </cell>
          <cell r="B1910" t="str">
            <v>AW PPO Active</v>
          </cell>
          <cell r="C1910" t="str">
            <v>000000684</v>
          </cell>
          <cell r="D1910" t="str">
            <v>MERGELKAMP DEBORAH A</v>
          </cell>
          <cell r="E1910" t="str">
            <v>356720060</v>
          </cell>
          <cell r="F1910">
            <v>2</v>
          </cell>
          <cell r="G1910" t="str">
            <v>PPO Non-Union</v>
          </cell>
          <cell r="H1910" t="str">
            <v>N</v>
          </cell>
          <cell r="I1910">
            <v>1</v>
          </cell>
          <cell r="J1910">
            <v>37622</v>
          </cell>
          <cell r="K1910">
            <v>102</v>
          </cell>
          <cell r="L1910" t="str">
            <v>Single</v>
          </cell>
          <cell r="M1910">
            <v>26346</v>
          </cell>
        </row>
        <row r="1911">
          <cell r="A1911">
            <v>0</v>
          </cell>
          <cell r="B1911" t="str">
            <v>AW PPO Active</v>
          </cell>
          <cell r="C1911" t="str">
            <v>000000684</v>
          </cell>
          <cell r="D1911" t="str">
            <v>METCALFE SONYA S</v>
          </cell>
          <cell r="E1911" t="str">
            <v>318707665</v>
          </cell>
          <cell r="F1911">
            <v>2</v>
          </cell>
          <cell r="G1911" t="str">
            <v>PPO Non-Union</v>
          </cell>
          <cell r="H1911" t="str">
            <v>N</v>
          </cell>
          <cell r="I1911">
            <v>3</v>
          </cell>
          <cell r="J1911">
            <v>37622</v>
          </cell>
          <cell r="K1911">
            <v>127</v>
          </cell>
          <cell r="L1911" t="str">
            <v>Family</v>
          </cell>
          <cell r="M1911">
            <v>23694</v>
          </cell>
        </row>
        <row r="1912">
          <cell r="A1912">
            <v>0</v>
          </cell>
          <cell r="B1912" t="str">
            <v>AW PPO Active</v>
          </cell>
          <cell r="C1912" t="str">
            <v>000000684</v>
          </cell>
          <cell r="D1912" t="str">
            <v>MIKRUT GINA M</v>
          </cell>
          <cell r="E1912" t="str">
            <v>337628568</v>
          </cell>
          <cell r="F1912">
            <v>2</v>
          </cell>
          <cell r="G1912" t="str">
            <v>PPO Non-Union</v>
          </cell>
          <cell r="H1912" t="str">
            <v>N</v>
          </cell>
          <cell r="I1912">
            <v>1</v>
          </cell>
          <cell r="J1912">
            <v>37622</v>
          </cell>
          <cell r="K1912">
            <v>102</v>
          </cell>
          <cell r="L1912" t="str">
            <v>Single</v>
          </cell>
          <cell r="M1912">
            <v>23223</v>
          </cell>
        </row>
        <row r="1913">
          <cell r="A1913">
            <v>0</v>
          </cell>
          <cell r="B1913" t="str">
            <v>AW PPO Active</v>
          </cell>
          <cell r="C1913" t="str">
            <v>000000684</v>
          </cell>
          <cell r="D1913" t="str">
            <v>MILLER ANGELA M</v>
          </cell>
          <cell r="E1913" t="str">
            <v>330741204</v>
          </cell>
          <cell r="F1913">
            <v>2</v>
          </cell>
          <cell r="G1913" t="str">
            <v>PPO Non-Union</v>
          </cell>
          <cell r="H1913" t="str">
            <v>N</v>
          </cell>
          <cell r="I1913">
            <v>4</v>
          </cell>
          <cell r="J1913">
            <v>37649</v>
          </cell>
          <cell r="K1913">
            <v>127</v>
          </cell>
          <cell r="L1913" t="str">
            <v>Family</v>
          </cell>
          <cell r="M1913">
            <v>27507</v>
          </cell>
        </row>
        <row r="1914">
          <cell r="A1914">
            <v>0</v>
          </cell>
          <cell r="B1914" t="str">
            <v>AW PPO Active</v>
          </cell>
          <cell r="C1914" t="str">
            <v>000000684</v>
          </cell>
          <cell r="D1914" t="str">
            <v>MILLER JELANDA L</v>
          </cell>
          <cell r="E1914" t="str">
            <v>404968295</v>
          </cell>
          <cell r="F1914">
            <v>2</v>
          </cell>
          <cell r="G1914" t="str">
            <v>PPO Non-Union</v>
          </cell>
          <cell r="H1914" t="str">
            <v>N</v>
          </cell>
          <cell r="I1914">
            <v>3</v>
          </cell>
          <cell r="J1914">
            <v>37885</v>
          </cell>
          <cell r="K1914">
            <v>127</v>
          </cell>
          <cell r="L1914" t="str">
            <v>Family</v>
          </cell>
          <cell r="M1914">
            <v>25490</v>
          </cell>
        </row>
        <row r="1915">
          <cell r="A1915">
            <v>0</v>
          </cell>
          <cell r="B1915" t="str">
            <v>AW PPO Active</v>
          </cell>
          <cell r="C1915" t="str">
            <v>000000684</v>
          </cell>
          <cell r="D1915" t="str">
            <v>MILLER JILL A</v>
          </cell>
          <cell r="E1915" t="str">
            <v>344541017</v>
          </cell>
          <cell r="F1915">
            <v>2</v>
          </cell>
          <cell r="G1915" t="str">
            <v>PPO Non-Union</v>
          </cell>
          <cell r="H1915" t="str">
            <v>N</v>
          </cell>
          <cell r="I1915">
            <v>1</v>
          </cell>
          <cell r="J1915">
            <v>37622</v>
          </cell>
          <cell r="K1915">
            <v>102</v>
          </cell>
          <cell r="L1915" t="str">
            <v>Single</v>
          </cell>
          <cell r="M1915">
            <v>20753</v>
          </cell>
        </row>
        <row r="1916">
          <cell r="A1916">
            <v>0</v>
          </cell>
          <cell r="B1916" t="str">
            <v>AW PPO Active</v>
          </cell>
          <cell r="C1916" t="str">
            <v>000000684</v>
          </cell>
          <cell r="D1916" t="str">
            <v>MILLER JOSEPH S</v>
          </cell>
          <cell r="E1916" t="str">
            <v>327681465</v>
          </cell>
          <cell r="F1916">
            <v>2</v>
          </cell>
          <cell r="G1916" t="str">
            <v>PPO Non-Union</v>
          </cell>
          <cell r="H1916" t="str">
            <v>N</v>
          </cell>
          <cell r="I1916">
            <v>3</v>
          </cell>
          <cell r="J1916">
            <v>37622</v>
          </cell>
          <cell r="K1916">
            <v>119</v>
          </cell>
          <cell r="L1916" t="str">
            <v>Ee/Ch</v>
          </cell>
          <cell r="M1916">
            <v>26162</v>
          </cell>
        </row>
        <row r="1917">
          <cell r="A1917">
            <v>0</v>
          </cell>
          <cell r="B1917" t="str">
            <v>AW PPO Active</v>
          </cell>
          <cell r="C1917" t="str">
            <v>000000684</v>
          </cell>
          <cell r="D1917" t="str">
            <v>MITCHELL THOMAS G</v>
          </cell>
          <cell r="E1917" t="str">
            <v>334627635</v>
          </cell>
          <cell r="F1917">
            <v>2</v>
          </cell>
          <cell r="G1917" t="str">
            <v>PPO Non-Union</v>
          </cell>
          <cell r="H1917" t="str">
            <v>N</v>
          </cell>
          <cell r="I1917">
            <v>1</v>
          </cell>
          <cell r="J1917">
            <v>37622</v>
          </cell>
          <cell r="K1917">
            <v>101</v>
          </cell>
          <cell r="L1917" t="str">
            <v>Single</v>
          </cell>
          <cell r="M1917">
            <v>22162</v>
          </cell>
        </row>
        <row r="1918">
          <cell r="A1918">
            <v>0</v>
          </cell>
          <cell r="B1918" t="str">
            <v>AW PPO Active</v>
          </cell>
          <cell r="C1918" t="str">
            <v>000000684</v>
          </cell>
          <cell r="D1918" t="str">
            <v>MITCHELL YOLANDA C</v>
          </cell>
          <cell r="E1918" t="str">
            <v>332648667</v>
          </cell>
          <cell r="F1918">
            <v>2</v>
          </cell>
          <cell r="G1918" t="str">
            <v>PPO Non-Union</v>
          </cell>
          <cell r="H1918" t="str">
            <v>N</v>
          </cell>
          <cell r="I1918">
            <v>5</v>
          </cell>
          <cell r="J1918">
            <v>37895</v>
          </cell>
          <cell r="K1918">
            <v>127</v>
          </cell>
          <cell r="L1918" t="str">
            <v>Family</v>
          </cell>
          <cell r="M1918">
            <v>26569</v>
          </cell>
        </row>
        <row r="1919">
          <cell r="A1919">
            <v>0</v>
          </cell>
          <cell r="B1919" t="str">
            <v>AW PPO Active</v>
          </cell>
          <cell r="C1919" t="str">
            <v>000000684</v>
          </cell>
          <cell r="D1919" t="str">
            <v>MIXON KEVIN</v>
          </cell>
          <cell r="E1919" t="str">
            <v>424886050</v>
          </cell>
          <cell r="F1919">
            <v>2</v>
          </cell>
          <cell r="G1919" t="str">
            <v>PPO Non-Union</v>
          </cell>
          <cell r="H1919" t="str">
            <v>N</v>
          </cell>
          <cell r="I1919">
            <v>4</v>
          </cell>
          <cell r="J1919">
            <v>37622</v>
          </cell>
          <cell r="K1919">
            <v>127</v>
          </cell>
          <cell r="L1919" t="str">
            <v>Family</v>
          </cell>
          <cell r="M1919">
            <v>24417</v>
          </cell>
        </row>
        <row r="1920">
          <cell r="A1920">
            <v>0</v>
          </cell>
          <cell r="B1920" t="str">
            <v>AW PPO Active</v>
          </cell>
          <cell r="C1920" t="str">
            <v>000000684</v>
          </cell>
          <cell r="D1920" t="str">
            <v>MOEHN GEOFFREY B</v>
          </cell>
          <cell r="E1920" t="str">
            <v>329643483</v>
          </cell>
          <cell r="F1920">
            <v>2</v>
          </cell>
          <cell r="G1920" t="str">
            <v>PPO Non-Union</v>
          </cell>
          <cell r="H1920" t="str">
            <v>N</v>
          </cell>
          <cell r="I1920">
            <v>2</v>
          </cell>
          <cell r="J1920">
            <v>37911</v>
          </cell>
          <cell r="K1920">
            <v>111</v>
          </cell>
          <cell r="L1920" t="str">
            <v>Ee/Sp</v>
          </cell>
          <cell r="M1920">
            <v>27089</v>
          </cell>
        </row>
        <row r="1921">
          <cell r="A1921">
            <v>0</v>
          </cell>
          <cell r="B1921" t="str">
            <v>AW PPO Active</v>
          </cell>
          <cell r="C1921" t="str">
            <v>000000684</v>
          </cell>
          <cell r="D1921" t="str">
            <v>MONIODES MARY E</v>
          </cell>
          <cell r="E1921" t="str">
            <v>184649524</v>
          </cell>
          <cell r="F1921">
            <v>2</v>
          </cell>
          <cell r="G1921" t="str">
            <v>PPO Non-Union</v>
          </cell>
          <cell r="H1921" t="str">
            <v>N</v>
          </cell>
          <cell r="I1921">
            <v>1</v>
          </cell>
          <cell r="J1921">
            <v>37725</v>
          </cell>
          <cell r="K1921">
            <v>102</v>
          </cell>
          <cell r="L1921" t="str">
            <v>Single</v>
          </cell>
          <cell r="M1921">
            <v>24378</v>
          </cell>
        </row>
        <row r="1922">
          <cell r="A1922">
            <v>0</v>
          </cell>
          <cell r="B1922" t="str">
            <v>AW PPO Active</v>
          </cell>
          <cell r="C1922" t="str">
            <v>000000684</v>
          </cell>
          <cell r="D1922" t="str">
            <v>MONTGOMERY GINA M</v>
          </cell>
          <cell r="E1922" t="str">
            <v>344600133</v>
          </cell>
          <cell r="F1922">
            <v>2</v>
          </cell>
          <cell r="G1922" t="str">
            <v>PPO Non-Union</v>
          </cell>
          <cell r="H1922" t="str">
            <v>N</v>
          </cell>
          <cell r="I1922">
            <v>5</v>
          </cell>
          <cell r="J1922">
            <v>37987</v>
          </cell>
          <cell r="K1922">
            <v>127</v>
          </cell>
          <cell r="L1922" t="str">
            <v>Family</v>
          </cell>
          <cell r="M1922">
            <v>24356</v>
          </cell>
        </row>
        <row r="1923">
          <cell r="A1923">
            <v>0</v>
          </cell>
          <cell r="B1923" t="str">
            <v>AW PPO Active</v>
          </cell>
          <cell r="C1923" t="str">
            <v>000000684</v>
          </cell>
          <cell r="D1923" t="str">
            <v>MONTGOMERY JAMES E</v>
          </cell>
          <cell r="E1923" t="str">
            <v>319789461</v>
          </cell>
          <cell r="F1923">
            <v>2</v>
          </cell>
          <cell r="G1923" t="str">
            <v>PPO Non-Union</v>
          </cell>
          <cell r="H1923" t="str">
            <v>N</v>
          </cell>
          <cell r="I1923">
            <v>1</v>
          </cell>
          <cell r="J1923">
            <v>37895</v>
          </cell>
          <cell r="K1923">
            <v>101</v>
          </cell>
          <cell r="L1923" t="str">
            <v>Single</v>
          </cell>
          <cell r="M1923">
            <v>28007</v>
          </cell>
        </row>
        <row r="1924">
          <cell r="A1924">
            <v>0</v>
          </cell>
          <cell r="B1924" t="str">
            <v>AW PPO Active</v>
          </cell>
          <cell r="C1924" t="str">
            <v>000000684</v>
          </cell>
          <cell r="D1924" t="str">
            <v>MOORE ARIKA T</v>
          </cell>
          <cell r="E1924" t="str">
            <v>492861199</v>
          </cell>
          <cell r="F1924">
            <v>2</v>
          </cell>
          <cell r="G1924" t="str">
            <v>PPO Non-Union</v>
          </cell>
          <cell r="H1924" t="str">
            <v>N</v>
          </cell>
          <cell r="I1924">
            <v>1</v>
          </cell>
          <cell r="J1924">
            <v>38078</v>
          </cell>
          <cell r="K1924">
            <v>102</v>
          </cell>
          <cell r="L1924" t="str">
            <v>Single</v>
          </cell>
          <cell r="M1924">
            <v>30227</v>
          </cell>
        </row>
        <row r="1925">
          <cell r="A1925">
            <v>0</v>
          </cell>
          <cell r="B1925" t="str">
            <v>AW PPO Active</v>
          </cell>
          <cell r="C1925" t="str">
            <v>000000684</v>
          </cell>
          <cell r="D1925" t="str">
            <v>MOORE TINA C</v>
          </cell>
          <cell r="E1925" t="str">
            <v>545112839</v>
          </cell>
          <cell r="F1925">
            <v>2</v>
          </cell>
          <cell r="G1925" t="str">
            <v>PPO Non-Union</v>
          </cell>
          <cell r="H1925" t="str">
            <v>N</v>
          </cell>
          <cell r="I1925">
            <v>2</v>
          </cell>
          <cell r="J1925">
            <v>37622</v>
          </cell>
          <cell r="K1925">
            <v>119</v>
          </cell>
          <cell r="L1925" t="str">
            <v>Ee/Ch</v>
          </cell>
          <cell r="M1925">
            <v>24608</v>
          </cell>
        </row>
        <row r="1926">
          <cell r="A1926">
            <v>0</v>
          </cell>
          <cell r="B1926" t="str">
            <v>AW PPO Active</v>
          </cell>
          <cell r="C1926" t="str">
            <v>000000684</v>
          </cell>
          <cell r="D1926" t="str">
            <v>MOTLEY MANDI E</v>
          </cell>
          <cell r="E1926" t="str">
            <v>335782294</v>
          </cell>
          <cell r="F1926">
            <v>2</v>
          </cell>
          <cell r="G1926" t="str">
            <v>PPO Non-Union</v>
          </cell>
          <cell r="H1926" t="str">
            <v>N</v>
          </cell>
          <cell r="I1926">
            <v>3</v>
          </cell>
          <cell r="J1926">
            <v>38322</v>
          </cell>
          <cell r="K1926">
            <v>127</v>
          </cell>
          <cell r="L1926" t="str">
            <v>Family</v>
          </cell>
          <cell r="M1926">
            <v>27638</v>
          </cell>
        </row>
        <row r="1927">
          <cell r="A1927">
            <v>0</v>
          </cell>
          <cell r="B1927" t="str">
            <v>AW PPO Active</v>
          </cell>
          <cell r="C1927" t="str">
            <v>000000684</v>
          </cell>
          <cell r="D1927" t="str">
            <v>MOTON LADONNA</v>
          </cell>
          <cell r="E1927" t="str">
            <v>499869806</v>
          </cell>
          <cell r="F1927">
            <v>2</v>
          </cell>
          <cell r="G1927" t="str">
            <v>PPO Non-Union</v>
          </cell>
          <cell r="H1927" t="str">
            <v>N</v>
          </cell>
          <cell r="I1927">
            <v>5</v>
          </cell>
          <cell r="J1927">
            <v>37926</v>
          </cell>
          <cell r="K1927">
            <v>119</v>
          </cell>
          <cell r="L1927" t="str">
            <v>Ee/Ch</v>
          </cell>
          <cell r="M1927">
            <v>25530</v>
          </cell>
        </row>
        <row r="1928">
          <cell r="A1928">
            <v>0</v>
          </cell>
          <cell r="B1928" t="str">
            <v>AW PPO Active</v>
          </cell>
          <cell r="C1928" t="str">
            <v>000000684</v>
          </cell>
          <cell r="D1928" t="str">
            <v>MYDLO DAVID</v>
          </cell>
          <cell r="E1928" t="str">
            <v>321701463</v>
          </cell>
          <cell r="F1928">
            <v>2</v>
          </cell>
          <cell r="G1928" t="str">
            <v>PPO Non-Union</v>
          </cell>
          <cell r="H1928" t="str">
            <v>N</v>
          </cell>
          <cell r="I1928">
            <v>1</v>
          </cell>
          <cell r="J1928">
            <v>37622</v>
          </cell>
          <cell r="K1928">
            <v>101</v>
          </cell>
          <cell r="L1928" t="str">
            <v>Single</v>
          </cell>
          <cell r="M1928">
            <v>25455</v>
          </cell>
        </row>
        <row r="1929">
          <cell r="A1929">
            <v>0</v>
          </cell>
          <cell r="B1929" t="str">
            <v>AW PPO Active</v>
          </cell>
          <cell r="C1929" t="str">
            <v>000000684</v>
          </cell>
          <cell r="D1929" t="str">
            <v>MYERS HAYLEY A</v>
          </cell>
          <cell r="E1929" t="str">
            <v>355723607</v>
          </cell>
          <cell r="F1929">
            <v>2</v>
          </cell>
          <cell r="G1929" t="str">
            <v>PPO Non-Union</v>
          </cell>
          <cell r="H1929" t="str">
            <v>N</v>
          </cell>
          <cell r="I1929">
            <v>3</v>
          </cell>
          <cell r="J1929">
            <v>37622</v>
          </cell>
          <cell r="K1929">
            <v>127</v>
          </cell>
          <cell r="L1929" t="str">
            <v>Family</v>
          </cell>
          <cell r="M1929">
            <v>28756</v>
          </cell>
        </row>
        <row r="1930">
          <cell r="A1930">
            <v>0</v>
          </cell>
          <cell r="B1930" t="str">
            <v>AW PPO Active</v>
          </cell>
          <cell r="C1930" t="str">
            <v>000000684</v>
          </cell>
          <cell r="D1930" t="str">
            <v>NEAL ANTHONY W</v>
          </cell>
          <cell r="E1930" t="str">
            <v>594380359</v>
          </cell>
          <cell r="F1930">
            <v>2</v>
          </cell>
          <cell r="G1930" t="str">
            <v>PPO Non-Union</v>
          </cell>
          <cell r="H1930" t="str">
            <v>N</v>
          </cell>
          <cell r="I1930">
            <v>4</v>
          </cell>
          <cell r="J1930">
            <v>37622</v>
          </cell>
          <cell r="K1930">
            <v>127</v>
          </cell>
          <cell r="L1930" t="str">
            <v>Family</v>
          </cell>
          <cell r="M1930">
            <v>25613</v>
          </cell>
        </row>
        <row r="1931">
          <cell r="A1931">
            <v>0</v>
          </cell>
          <cell r="B1931" t="str">
            <v>AW PPO Active</v>
          </cell>
          <cell r="C1931" t="str">
            <v>000000684</v>
          </cell>
          <cell r="D1931" t="str">
            <v>NELSON JEAN M</v>
          </cell>
          <cell r="E1931" t="str">
            <v>327549317</v>
          </cell>
          <cell r="F1931">
            <v>2</v>
          </cell>
          <cell r="G1931" t="str">
            <v>PPO Non-Union</v>
          </cell>
          <cell r="H1931" t="str">
            <v>N</v>
          </cell>
          <cell r="I1931">
            <v>4</v>
          </cell>
          <cell r="J1931">
            <v>38108</v>
          </cell>
          <cell r="K1931">
            <v>127</v>
          </cell>
          <cell r="L1931" t="str">
            <v>Family</v>
          </cell>
          <cell r="M1931">
            <v>20682</v>
          </cell>
        </row>
        <row r="1932">
          <cell r="A1932">
            <v>0</v>
          </cell>
          <cell r="B1932" t="str">
            <v>AW PPO Active</v>
          </cell>
          <cell r="C1932" t="str">
            <v>000000684</v>
          </cell>
          <cell r="D1932" t="str">
            <v>NEUDECKER ADRIA J</v>
          </cell>
          <cell r="E1932" t="str">
            <v>342669784</v>
          </cell>
          <cell r="F1932">
            <v>2</v>
          </cell>
          <cell r="G1932" t="str">
            <v>PPO Non-Union</v>
          </cell>
          <cell r="H1932" t="str">
            <v>N</v>
          </cell>
          <cell r="I1932">
            <v>4</v>
          </cell>
          <cell r="J1932">
            <v>37622</v>
          </cell>
          <cell r="K1932">
            <v>127</v>
          </cell>
          <cell r="L1932" t="str">
            <v>Family</v>
          </cell>
          <cell r="M1932">
            <v>28534</v>
          </cell>
        </row>
        <row r="1933">
          <cell r="A1933">
            <v>0</v>
          </cell>
          <cell r="B1933" t="str">
            <v>AW PPO Active</v>
          </cell>
          <cell r="C1933" t="str">
            <v>000000684</v>
          </cell>
          <cell r="D1933" t="str">
            <v>NEWBY ASIA L</v>
          </cell>
          <cell r="E1933" t="str">
            <v>498940551</v>
          </cell>
          <cell r="F1933">
            <v>2</v>
          </cell>
          <cell r="G1933" t="str">
            <v>PPO Non-Union</v>
          </cell>
          <cell r="H1933" t="str">
            <v>N</v>
          </cell>
          <cell r="I1933">
            <v>6</v>
          </cell>
          <cell r="J1933">
            <v>38118</v>
          </cell>
          <cell r="K1933">
            <v>127</v>
          </cell>
          <cell r="L1933" t="str">
            <v>Family</v>
          </cell>
          <cell r="M1933">
            <v>28813</v>
          </cell>
        </row>
        <row r="1934">
          <cell r="A1934">
            <v>0</v>
          </cell>
          <cell r="B1934" t="str">
            <v>AW PPO Active</v>
          </cell>
          <cell r="C1934" t="str">
            <v>000000684</v>
          </cell>
          <cell r="D1934" t="str">
            <v>NIX TONYA L</v>
          </cell>
          <cell r="E1934" t="str">
            <v>344540265</v>
          </cell>
          <cell r="F1934">
            <v>2</v>
          </cell>
          <cell r="G1934" t="str">
            <v>PPO Non-Union</v>
          </cell>
          <cell r="H1934" t="str">
            <v>N</v>
          </cell>
          <cell r="I1934">
            <v>1</v>
          </cell>
          <cell r="J1934">
            <v>37622</v>
          </cell>
          <cell r="K1934">
            <v>102</v>
          </cell>
          <cell r="L1934" t="str">
            <v>Single</v>
          </cell>
          <cell r="M1934">
            <v>21780</v>
          </cell>
        </row>
        <row r="1935">
          <cell r="A1935">
            <v>0</v>
          </cell>
          <cell r="B1935" t="str">
            <v>AW PPO Active</v>
          </cell>
          <cell r="C1935" t="str">
            <v>000000684</v>
          </cell>
          <cell r="D1935" t="str">
            <v>NOBLE DEBRA A</v>
          </cell>
          <cell r="E1935" t="str">
            <v>332565695</v>
          </cell>
          <cell r="F1935">
            <v>2</v>
          </cell>
          <cell r="G1935" t="str">
            <v>PPO Non-Union</v>
          </cell>
          <cell r="H1935" t="str">
            <v>N</v>
          </cell>
          <cell r="I1935">
            <v>2</v>
          </cell>
          <cell r="J1935">
            <v>37622</v>
          </cell>
          <cell r="K1935">
            <v>111</v>
          </cell>
          <cell r="L1935" t="str">
            <v>Ee/Sp</v>
          </cell>
          <cell r="M1935">
            <v>24124</v>
          </cell>
        </row>
        <row r="1936">
          <cell r="A1936">
            <v>0</v>
          </cell>
          <cell r="B1936" t="str">
            <v>AW PPO Active</v>
          </cell>
          <cell r="C1936" t="str">
            <v>000000684</v>
          </cell>
          <cell r="D1936" t="str">
            <v>NORMAN SHALONDA C</v>
          </cell>
          <cell r="E1936" t="str">
            <v>573373499</v>
          </cell>
          <cell r="F1936">
            <v>2</v>
          </cell>
          <cell r="G1936" t="str">
            <v>PPO Non-Union</v>
          </cell>
          <cell r="H1936" t="str">
            <v>N</v>
          </cell>
          <cell r="I1936">
            <v>6</v>
          </cell>
          <cell r="J1936">
            <v>37622</v>
          </cell>
          <cell r="K1936">
            <v>127</v>
          </cell>
          <cell r="L1936" t="str">
            <v>Family</v>
          </cell>
          <cell r="M1936">
            <v>27264</v>
          </cell>
        </row>
        <row r="1937">
          <cell r="A1937">
            <v>0</v>
          </cell>
          <cell r="B1937" t="str">
            <v>AW PPO Active</v>
          </cell>
          <cell r="C1937" t="str">
            <v>000000684</v>
          </cell>
          <cell r="D1937" t="str">
            <v>NORTHCUTT R  KELLY</v>
          </cell>
          <cell r="E1937" t="str">
            <v>338627097</v>
          </cell>
          <cell r="F1937">
            <v>2</v>
          </cell>
          <cell r="G1937" t="str">
            <v>PPO Non-Union</v>
          </cell>
          <cell r="H1937" t="str">
            <v>N</v>
          </cell>
          <cell r="I1937">
            <v>4</v>
          </cell>
          <cell r="J1937">
            <v>37622</v>
          </cell>
          <cell r="K1937">
            <v>127</v>
          </cell>
          <cell r="L1937" t="str">
            <v>Family</v>
          </cell>
          <cell r="M1937">
            <v>24458</v>
          </cell>
        </row>
        <row r="1938">
          <cell r="A1938">
            <v>0</v>
          </cell>
          <cell r="B1938" t="str">
            <v>AW PPO Active</v>
          </cell>
          <cell r="C1938" t="str">
            <v>000000684</v>
          </cell>
          <cell r="D1938" t="str">
            <v>O DELL KAREN</v>
          </cell>
          <cell r="E1938" t="str">
            <v>336603713</v>
          </cell>
          <cell r="F1938">
            <v>2</v>
          </cell>
          <cell r="G1938" t="str">
            <v>PPO Non-Union</v>
          </cell>
          <cell r="H1938" t="str">
            <v>N</v>
          </cell>
          <cell r="I1938">
            <v>1</v>
          </cell>
          <cell r="J1938">
            <v>37622</v>
          </cell>
          <cell r="K1938">
            <v>102</v>
          </cell>
          <cell r="L1938" t="str">
            <v>Single</v>
          </cell>
          <cell r="M1938">
            <v>24881</v>
          </cell>
        </row>
        <row r="1939">
          <cell r="A1939">
            <v>0</v>
          </cell>
          <cell r="B1939" t="str">
            <v>AW PPO Active</v>
          </cell>
          <cell r="C1939" t="str">
            <v>000000684</v>
          </cell>
          <cell r="D1939" t="str">
            <v>ONTIS MARISSA A</v>
          </cell>
          <cell r="E1939" t="str">
            <v>354729954</v>
          </cell>
          <cell r="F1939">
            <v>2</v>
          </cell>
          <cell r="G1939" t="str">
            <v>PPO Non-Union</v>
          </cell>
          <cell r="H1939" t="str">
            <v>N</v>
          </cell>
          <cell r="I1939">
            <v>2</v>
          </cell>
          <cell r="J1939">
            <v>38078</v>
          </cell>
          <cell r="K1939">
            <v>111</v>
          </cell>
          <cell r="L1939" t="str">
            <v>Ee/Sp</v>
          </cell>
          <cell r="M1939">
            <v>29261</v>
          </cell>
        </row>
        <row r="1940">
          <cell r="A1940">
            <v>0</v>
          </cell>
          <cell r="B1940" t="str">
            <v>AW PPO Active</v>
          </cell>
          <cell r="C1940" t="str">
            <v>000000684</v>
          </cell>
          <cell r="D1940" t="str">
            <v>ORBAN SHANNON S</v>
          </cell>
          <cell r="E1940" t="str">
            <v>326806199</v>
          </cell>
          <cell r="F1940">
            <v>2</v>
          </cell>
          <cell r="G1940" t="str">
            <v>PPO Non-Union</v>
          </cell>
          <cell r="H1940" t="str">
            <v>N</v>
          </cell>
          <cell r="I1940">
            <v>2</v>
          </cell>
          <cell r="J1940">
            <v>38353</v>
          </cell>
          <cell r="K1940">
            <v>111</v>
          </cell>
          <cell r="L1940" t="str">
            <v>Ee/Sp</v>
          </cell>
          <cell r="M1940">
            <v>28408</v>
          </cell>
        </row>
        <row r="1941">
          <cell r="A1941">
            <v>0</v>
          </cell>
          <cell r="B1941" t="str">
            <v>AW PPO Active</v>
          </cell>
          <cell r="C1941" t="str">
            <v>000000684</v>
          </cell>
          <cell r="D1941" t="str">
            <v>OWENS TERRI E</v>
          </cell>
          <cell r="E1941" t="str">
            <v>354666783</v>
          </cell>
          <cell r="F1941">
            <v>2</v>
          </cell>
          <cell r="G1941" t="str">
            <v>PPO Non-Union</v>
          </cell>
          <cell r="H1941" t="str">
            <v>N</v>
          </cell>
          <cell r="I1941">
            <v>1</v>
          </cell>
          <cell r="J1941">
            <v>37622</v>
          </cell>
          <cell r="K1941">
            <v>102</v>
          </cell>
          <cell r="L1941" t="str">
            <v>Single</v>
          </cell>
          <cell r="M1941">
            <v>23129</v>
          </cell>
        </row>
        <row r="1942">
          <cell r="A1942">
            <v>0</v>
          </cell>
          <cell r="B1942" t="str">
            <v>AW PPO Active</v>
          </cell>
          <cell r="C1942" t="str">
            <v>000000684</v>
          </cell>
          <cell r="D1942" t="str">
            <v>OWINGS CYNTHIA L</v>
          </cell>
          <cell r="E1942" t="str">
            <v>338684197</v>
          </cell>
          <cell r="F1942">
            <v>2</v>
          </cell>
          <cell r="G1942" t="str">
            <v>PPO Non-Union</v>
          </cell>
          <cell r="H1942" t="str">
            <v>N</v>
          </cell>
          <cell r="I1942">
            <v>1</v>
          </cell>
          <cell r="J1942">
            <v>37622</v>
          </cell>
          <cell r="K1942">
            <v>102</v>
          </cell>
          <cell r="L1942" t="str">
            <v>Single</v>
          </cell>
          <cell r="M1942">
            <v>23332</v>
          </cell>
        </row>
        <row r="1943">
          <cell r="A1943">
            <v>0</v>
          </cell>
          <cell r="B1943" t="str">
            <v>AW PPO Active</v>
          </cell>
          <cell r="C1943" t="str">
            <v>000000684</v>
          </cell>
          <cell r="D1943" t="str">
            <v>PANICHELLA THOMAS E</v>
          </cell>
          <cell r="E1943" t="str">
            <v>194342807</v>
          </cell>
          <cell r="F1943">
            <v>2</v>
          </cell>
          <cell r="G1943" t="str">
            <v>PPO Non-Union</v>
          </cell>
          <cell r="H1943" t="str">
            <v>N</v>
          </cell>
          <cell r="I1943">
            <v>2</v>
          </cell>
          <cell r="J1943">
            <v>37622</v>
          </cell>
          <cell r="K1943">
            <v>111</v>
          </cell>
          <cell r="L1943" t="str">
            <v>Ee/Sp</v>
          </cell>
          <cell r="M1943">
            <v>17128</v>
          </cell>
        </row>
        <row r="1944">
          <cell r="A1944">
            <v>0</v>
          </cell>
          <cell r="B1944" t="str">
            <v>AW PPO Active</v>
          </cell>
          <cell r="C1944" t="str">
            <v>000000684</v>
          </cell>
          <cell r="D1944" t="str">
            <v>PATTERSON ELIZABETH A</v>
          </cell>
          <cell r="E1944" t="str">
            <v>254118887</v>
          </cell>
          <cell r="F1944">
            <v>2</v>
          </cell>
          <cell r="G1944" t="str">
            <v>PPO Non-Union</v>
          </cell>
          <cell r="H1944" t="str">
            <v>N</v>
          </cell>
          <cell r="I1944">
            <v>3</v>
          </cell>
          <cell r="J1944">
            <v>37622</v>
          </cell>
          <cell r="K1944">
            <v>119</v>
          </cell>
          <cell r="L1944" t="str">
            <v>Ee/Ch</v>
          </cell>
          <cell r="M1944">
            <v>21725</v>
          </cell>
        </row>
        <row r="1945">
          <cell r="A1945">
            <v>0</v>
          </cell>
          <cell r="B1945" t="str">
            <v>AW PPO Active</v>
          </cell>
          <cell r="C1945" t="str">
            <v>000000684</v>
          </cell>
          <cell r="D1945" t="str">
            <v>PEARSON TRACEY V</v>
          </cell>
          <cell r="E1945" t="str">
            <v>348683266</v>
          </cell>
          <cell r="F1945">
            <v>2</v>
          </cell>
          <cell r="G1945" t="str">
            <v>PPO Non-Union</v>
          </cell>
          <cell r="H1945" t="str">
            <v>N</v>
          </cell>
          <cell r="I1945">
            <v>2</v>
          </cell>
          <cell r="J1945">
            <v>38078</v>
          </cell>
          <cell r="K1945">
            <v>119</v>
          </cell>
          <cell r="L1945" t="str">
            <v>Ee/Ch</v>
          </cell>
          <cell r="M1945">
            <v>29330</v>
          </cell>
        </row>
        <row r="1946">
          <cell r="A1946">
            <v>0</v>
          </cell>
          <cell r="B1946" t="str">
            <v>AW PPO Active</v>
          </cell>
          <cell r="C1946" t="str">
            <v>000000684</v>
          </cell>
          <cell r="D1946" t="str">
            <v>PERKINS ROBERT J</v>
          </cell>
          <cell r="E1946" t="str">
            <v>342764870</v>
          </cell>
          <cell r="F1946">
            <v>2</v>
          </cell>
          <cell r="G1946" t="str">
            <v>PPO Non-Union</v>
          </cell>
          <cell r="H1946" t="str">
            <v>N</v>
          </cell>
          <cell r="I1946">
            <v>2</v>
          </cell>
          <cell r="J1946">
            <v>38150</v>
          </cell>
          <cell r="K1946">
            <v>111</v>
          </cell>
          <cell r="L1946" t="str">
            <v>Ee/Sp</v>
          </cell>
          <cell r="M1946">
            <v>25966</v>
          </cell>
        </row>
        <row r="1947">
          <cell r="A1947">
            <v>0</v>
          </cell>
          <cell r="B1947" t="str">
            <v>AW PPO Active</v>
          </cell>
          <cell r="C1947" t="str">
            <v>000000684</v>
          </cell>
          <cell r="D1947" t="str">
            <v>PETERSON JENNIFER L</v>
          </cell>
          <cell r="E1947" t="str">
            <v>323586655</v>
          </cell>
          <cell r="F1947">
            <v>2</v>
          </cell>
          <cell r="G1947" t="str">
            <v>PPO Non-Union</v>
          </cell>
          <cell r="H1947" t="str">
            <v>N</v>
          </cell>
          <cell r="I1947">
            <v>3</v>
          </cell>
          <cell r="J1947">
            <v>37834</v>
          </cell>
          <cell r="K1947">
            <v>127</v>
          </cell>
          <cell r="L1947" t="str">
            <v>Family</v>
          </cell>
          <cell r="M1947">
            <v>23588</v>
          </cell>
        </row>
        <row r="1948">
          <cell r="A1948">
            <v>0</v>
          </cell>
          <cell r="B1948" t="str">
            <v>AW PPO Active</v>
          </cell>
          <cell r="C1948" t="str">
            <v>000000684</v>
          </cell>
          <cell r="D1948" t="str">
            <v>PETRY DONALD J</v>
          </cell>
          <cell r="E1948" t="str">
            <v>310721543</v>
          </cell>
          <cell r="F1948">
            <v>2</v>
          </cell>
          <cell r="G1948" t="str">
            <v>PPO Non-Union</v>
          </cell>
          <cell r="H1948" t="str">
            <v>N</v>
          </cell>
          <cell r="I1948">
            <v>4</v>
          </cell>
          <cell r="J1948">
            <v>37622</v>
          </cell>
          <cell r="K1948">
            <v>127</v>
          </cell>
          <cell r="L1948" t="str">
            <v>Family</v>
          </cell>
          <cell r="M1948">
            <v>21611</v>
          </cell>
        </row>
        <row r="1949">
          <cell r="A1949">
            <v>0</v>
          </cell>
          <cell r="B1949" t="str">
            <v>AW PPO Active</v>
          </cell>
          <cell r="C1949" t="str">
            <v>000000684</v>
          </cell>
          <cell r="D1949" t="str">
            <v>PFLEGER ELIZABETH A</v>
          </cell>
          <cell r="E1949" t="str">
            <v>353781073</v>
          </cell>
          <cell r="F1949">
            <v>2</v>
          </cell>
          <cell r="G1949" t="str">
            <v>PPO Non-Union</v>
          </cell>
          <cell r="H1949" t="str">
            <v>N</v>
          </cell>
          <cell r="I1949">
            <v>3</v>
          </cell>
          <cell r="J1949">
            <v>38047</v>
          </cell>
          <cell r="K1949">
            <v>119</v>
          </cell>
          <cell r="L1949" t="str">
            <v>Ee/Ch</v>
          </cell>
          <cell r="M1949">
            <v>28189</v>
          </cell>
        </row>
        <row r="1950">
          <cell r="A1950">
            <v>0</v>
          </cell>
          <cell r="B1950" t="str">
            <v>AW PPO Active</v>
          </cell>
          <cell r="C1950" t="str">
            <v>000000684</v>
          </cell>
          <cell r="D1950" t="str">
            <v>PIROK CHRISTY A</v>
          </cell>
          <cell r="E1950" t="str">
            <v>327667595</v>
          </cell>
          <cell r="F1950">
            <v>2</v>
          </cell>
          <cell r="G1950" t="str">
            <v>PPO Non-Union</v>
          </cell>
          <cell r="H1950" t="str">
            <v>N</v>
          </cell>
          <cell r="I1950">
            <v>2</v>
          </cell>
          <cell r="J1950">
            <v>37834</v>
          </cell>
          <cell r="K1950">
            <v>119</v>
          </cell>
          <cell r="L1950" t="str">
            <v>Ee/Ch</v>
          </cell>
          <cell r="M1950">
            <v>25077</v>
          </cell>
        </row>
        <row r="1951">
          <cell r="A1951">
            <v>0</v>
          </cell>
          <cell r="B1951" t="str">
            <v>AW PPO Active</v>
          </cell>
          <cell r="C1951" t="str">
            <v>000000684</v>
          </cell>
          <cell r="D1951" t="str">
            <v>PLUMMER KATHRYNE M</v>
          </cell>
          <cell r="E1951" t="str">
            <v>334486373</v>
          </cell>
          <cell r="F1951">
            <v>2</v>
          </cell>
          <cell r="G1951" t="str">
            <v>PPO Non-Union</v>
          </cell>
          <cell r="H1951" t="str">
            <v>N</v>
          </cell>
          <cell r="I1951">
            <v>3</v>
          </cell>
          <cell r="J1951">
            <v>37622</v>
          </cell>
          <cell r="K1951">
            <v>127</v>
          </cell>
          <cell r="L1951" t="str">
            <v>Family</v>
          </cell>
          <cell r="M1951">
            <v>19400</v>
          </cell>
        </row>
        <row r="1952">
          <cell r="A1952">
            <v>0</v>
          </cell>
          <cell r="B1952" t="str">
            <v>AW PPO Active</v>
          </cell>
          <cell r="C1952" t="str">
            <v>000000684</v>
          </cell>
          <cell r="D1952" t="str">
            <v>POHLMAN PENNY Y</v>
          </cell>
          <cell r="E1952" t="str">
            <v>321621357</v>
          </cell>
          <cell r="F1952">
            <v>2</v>
          </cell>
          <cell r="G1952" t="str">
            <v>PPO Non-Union</v>
          </cell>
          <cell r="H1952" t="str">
            <v>N</v>
          </cell>
          <cell r="I1952">
            <v>4</v>
          </cell>
          <cell r="J1952">
            <v>37622</v>
          </cell>
          <cell r="K1952">
            <v>127</v>
          </cell>
          <cell r="L1952" t="str">
            <v>Family</v>
          </cell>
          <cell r="M1952">
            <v>23166</v>
          </cell>
        </row>
        <row r="1953">
          <cell r="A1953">
            <v>0</v>
          </cell>
          <cell r="B1953" t="str">
            <v>AW PPO Active</v>
          </cell>
          <cell r="C1953" t="str">
            <v>000000684</v>
          </cell>
          <cell r="D1953" t="str">
            <v>PONCE TRACY N</v>
          </cell>
          <cell r="E1953" t="str">
            <v>346725318</v>
          </cell>
          <cell r="F1953">
            <v>2</v>
          </cell>
          <cell r="G1953" t="str">
            <v>PPO Non-Union</v>
          </cell>
          <cell r="H1953" t="str">
            <v>N</v>
          </cell>
          <cell r="I1953">
            <v>3</v>
          </cell>
          <cell r="J1953">
            <v>38078</v>
          </cell>
          <cell r="K1953">
            <v>127</v>
          </cell>
          <cell r="L1953" t="str">
            <v>Family</v>
          </cell>
          <cell r="M1953">
            <v>26054</v>
          </cell>
        </row>
        <row r="1954">
          <cell r="A1954">
            <v>0</v>
          </cell>
          <cell r="B1954" t="str">
            <v>AW PPO Active</v>
          </cell>
          <cell r="C1954" t="str">
            <v>000000684</v>
          </cell>
          <cell r="D1954" t="str">
            <v>PRESTON MICHELLE D</v>
          </cell>
          <cell r="E1954" t="str">
            <v>489987660</v>
          </cell>
          <cell r="F1954">
            <v>2</v>
          </cell>
          <cell r="G1954" t="str">
            <v>PPO Non-Union</v>
          </cell>
          <cell r="H1954" t="str">
            <v>N</v>
          </cell>
          <cell r="I1954">
            <v>4</v>
          </cell>
          <cell r="J1954">
            <v>37987</v>
          </cell>
          <cell r="K1954">
            <v>127</v>
          </cell>
          <cell r="L1954" t="str">
            <v>Family</v>
          </cell>
          <cell r="M1954">
            <v>26881</v>
          </cell>
        </row>
        <row r="1955">
          <cell r="A1955">
            <v>0</v>
          </cell>
          <cell r="B1955" t="str">
            <v>AW PPO Active</v>
          </cell>
          <cell r="C1955" t="str">
            <v>000000684</v>
          </cell>
          <cell r="D1955" t="str">
            <v>QUEEN CAROLYN V</v>
          </cell>
          <cell r="E1955" t="str">
            <v>492486539</v>
          </cell>
          <cell r="F1955">
            <v>2</v>
          </cell>
          <cell r="G1955" t="str">
            <v>PPO Non-Union</v>
          </cell>
          <cell r="H1955" t="str">
            <v>N</v>
          </cell>
          <cell r="I1955">
            <v>2</v>
          </cell>
          <cell r="J1955">
            <v>37895</v>
          </cell>
          <cell r="K1955">
            <v>111</v>
          </cell>
          <cell r="L1955" t="str">
            <v>Ee/Sp</v>
          </cell>
          <cell r="M1955">
            <v>17522</v>
          </cell>
        </row>
        <row r="1956">
          <cell r="A1956">
            <v>0</v>
          </cell>
          <cell r="B1956" t="str">
            <v>AW PPO Active</v>
          </cell>
          <cell r="C1956" t="str">
            <v>000000684</v>
          </cell>
          <cell r="D1956" t="str">
            <v>QUINN PAULA M</v>
          </cell>
          <cell r="E1956" t="str">
            <v>334486746</v>
          </cell>
          <cell r="F1956">
            <v>2</v>
          </cell>
          <cell r="G1956" t="str">
            <v>PPO Non-Union</v>
          </cell>
          <cell r="H1956" t="str">
            <v>N</v>
          </cell>
          <cell r="I1956">
            <v>2</v>
          </cell>
          <cell r="J1956">
            <v>38261</v>
          </cell>
          <cell r="K1956">
            <v>111</v>
          </cell>
          <cell r="L1956" t="str">
            <v>Ee/Sp</v>
          </cell>
          <cell r="M1956">
            <v>18613</v>
          </cell>
        </row>
        <row r="1957">
          <cell r="A1957">
            <v>0</v>
          </cell>
          <cell r="B1957" t="str">
            <v>AW PPO Active</v>
          </cell>
          <cell r="C1957" t="str">
            <v>000000684</v>
          </cell>
          <cell r="D1957" t="str">
            <v>QUINONES ERWIN MARY</v>
          </cell>
          <cell r="E1957" t="str">
            <v>292821234</v>
          </cell>
          <cell r="F1957">
            <v>2</v>
          </cell>
          <cell r="G1957" t="str">
            <v>PPO Non-Union</v>
          </cell>
          <cell r="H1957" t="str">
            <v>N</v>
          </cell>
          <cell r="I1957">
            <v>4</v>
          </cell>
          <cell r="J1957">
            <v>37987</v>
          </cell>
          <cell r="K1957">
            <v>127</v>
          </cell>
          <cell r="L1957" t="str">
            <v>Family</v>
          </cell>
          <cell r="M1957">
            <v>25910</v>
          </cell>
        </row>
        <row r="1958">
          <cell r="A1958">
            <v>0</v>
          </cell>
          <cell r="B1958" t="str">
            <v>AW PPO Active</v>
          </cell>
          <cell r="C1958" t="str">
            <v>000000684</v>
          </cell>
          <cell r="D1958" t="str">
            <v>RACHELS MELODY</v>
          </cell>
          <cell r="E1958" t="str">
            <v>350663618</v>
          </cell>
          <cell r="F1958">
            <v>2</v>
          </cell>
          <cell r="G1958" t="str">
            <v>PPO Non-Union</v>
          </cell>
          <cell r="H1958" t="str">
            <v>N</v>
          </cell>
          <cell r="I1958">
            <v>2</v>
          </cell>
          <cell r="J1958">
            <v>37895</v>
          </cell>
          <cell r="K1958">
            <v>119</v>
          </cell>
          <cell r="L1958" t="str">
            <v>Ee/Ch</v>
          </cell>
          <cell r="M1958">
            <v>24594</v>
          </cell>
        </row>
        <row r="1959">
          <cell r="A1959">
            <v>0</v>
          </cell>
          <cell r="B1959" t="str">
            <v>AW PPO Active</v>
          </cell>
          <cell r="C1959" t="str">
            <v>000000684</v>
          </cell>
          <cell r="D1959" t="str">
            <v>RAINS AMANDA L</v>
          </cell>
          <cell r="E1959" t="str">
            <v>335702936</v>
          </cell>
          <cell r="F1959">
            <v>2</v>
          </cell>
          <cell r="G1959" t="str">
            <v>PPO Non-Union</v>
          </cell>
          <cell r="H1959" t="str">
            <v>N</v>
          </cell>
          <cell r="I1959">
            <v>2</v>
          </cell>
          <cell r="J1959">
            <v>37895</v>
          </cell>
          <cell r="K1959">
            <v>119</v>
          </cell>
          <cell r="L1959" t="str">
            <v>Ee/Ch</v>
          </cell>
          <cell r="M1959">
            <v>29694</v>
          </cell>
        </row>
        <row r="1960">
          <cell r="A1960">
            <v>0</v>
          </cell>
          <cell r="B1960" t="str">
            <v>AW PPO Active</v>
          </cell>
          <cell r="C1960" t="str">
            <v>000000684</v>
          </cell>
          <cell r="D1960" t="str">
            <v>RANDALL CHERYL A</v>
          </cell>
          <cell r="E1960" t="str">
            <v>329407390</v>
          </cell>
          <cell r="F1960">
            <v>2</v>
          </cell>
          <cell r="G1960" t="str">
            <v>PPO Non-Union</v>
          </cell>
          <cell r="H1960" t="str">
            <v>N</v>
          </cell>
          <cell r="I1960">
            <v>2</v>
          </cell>
          <cell r="J1960">
            <v>38353</v>
          </cell>
          <cell r="K1960">
            <v>111</v>
          </cell>
          <cell r="L1960" t="str">
            <v>Ee/Sp</v>
          </cell>
          <cell r="M1960">
            <v>17432</v>
          </cell>
        </row>
        <row r="1961">
          <cell r="A1961">
            <v>0</v>
          </cell>
          <cell r="B1961" t="str">
            <v>AW PPO Active</v>
          </cell>
          <cell r="C1961" t="str">
            <v>000000684</v>
          </cell>
          <cell r="D1961" t="str">
            <v>RANDOLPH LANA L</v>
          </cell>
          <cell r="E1961" t="str">
            <v>067664645</v>
          </cell>
          <cell r="F1961">
            <v>2</v>
          </cell>
          <cell r="G1961" t="str">
            <v>PPO Non-Union</v>
          </cell>
          <cell r="H1961" t="str">
            <v>N</v>
          </cell>
          <cell r="I1961">
            <v>2</v>
          </cell>
          <cell r="J1961">
            <v>37622</v>
          </cell>
          <cell r="K1961">
            <v>111</v>
          </cell>
          <cell r="L1961" t="str">
            <v>Ee/Sp</v>
          </cell>
          <cell r="M1961">
            <v>25147</v>
          </cell>
        </row>
        <row r="1962">
          <cell r="A1962">
            <v>0</v>
          </cell>
          <cell r="B1962" t="str">
            <v>AW PPO Active</v>
          </cell>
          <cell r="C1962" t="str">
            <v>000000684</v>
          </cell>
          <cell r="D1962" t="str">
            <v>RANSON TERI R</v>
          </cell>
          <cell r="E1962" t="str">
            <v>348766796</v>
          </cell>
          <cell r="F1962">
            <v>2</v>
          </cell>
          <cell r="G1962" t="str">
            <v>PPO Non-Union</v>
          </cell>
          <cell r="H1962" t="str">
            <v>N</v>
          </cell>
          <cell r="I1962">
            <v>1</v>
          </cell>
          <cell r="J1962">
            <v>37622</v>
          </cell>
          <cell r="K1962">
            <v>102</v>
          </cell>
          <cell r="L1962" t="str">
            <v>Single</v>
          </cell>
          <cell r="M1962">
            <v>28858</v>
          </cell>
        </row>
        <row r="1963">
          <cell r="A1963">
            <v>0</v>
          </cell>
          <cell r="B1963" t="str">
            <v>AW PPO Active</v>
          </cell>
          <cell r="C1963" t="str">
            <v>000000684</v>
          </cell>
          <cell r="D1963" t="str">
            <v>RAUSCHKOLB CHERYL A</v>
          </cell>
          <cell r="E1963" t="str">
            <v>339640525</v>
          </cell>
          <cell r="F1963">
            <v>2</v>
          </cell>
          <cell r="G1963" t="str">
            <v>PPO Non-Union</v>
          </cell>
          <cell r="H1963" t="str">
            <v>N</v>
          </cell>
          <cell r="I1963">
            <v>4</v>
          </cell>
          <cell r="J1963">
            <v>37622</v>
          </cell>
          <cell r="K1963">
            <v>127</v>
          </cell>
          <cell r="L1963" t="str">
            <v>Family</v>
          </cell>
          <cell r="M1963">
            <v>25714</v>
          </cell>
        </row>
        <row r="1964">
          <cell r="A1964">
            <v>0</v>
          </cell>
          <cell r="B1964" t="str">
            <v>AW PPO Active</v>
          </cell>
          <cell r="C1964" t="str">
            <v>000000684</v>
          </cell>
          <cell r="D1964" t="str">
            <v>REINKE DEBI S</v>
          </cell>
          <cell r="E1964" t="str">
            <v>326583265</v>
          </cell>
          <cell r="F1964">
            <v>2</v>
          </cell>
          <cell r="G1964" t="str">
            <v>PPO Non-Union</v>
          </cell>
          <cell r="H1964" t="str">
            <v>N</v>
          </cell>
          <cell r="I1964">
            <v>3</v>
          </cell>
          <cell r="J1964">
            <v>37622</v>
          </cell>
          <cell r="K1964">
            <v>127</v>
          </cell>
          <cell r="L1964" t="str">
            <v>Family</v>
          </cell>
          <cell r="M1964">
            <v>21422</v>
          </cell>
        </row>
        <row r="1965">
          <cell r="A1965">
            <v>0</v>
          </cell>
          <cell r="B1965" t="str">
            <v>AW PPO Active</v>
          </cell>
          <cell r="C1965" t="str">
            <v>000000684</v>
          </cell>
          <cell r="D1965" t="str">
            <v>RETZER CHARLI</v>
          </cell>
          <cell r="E1965" t="str">
            <v>327761750</v>
          </cell>
          <cell r="F1965">
            <v>2</v>
          </cell>
          <cell r="G1965" t="str">
            <v>PPO Non-Union</v>
          </cell>
          <cell r="H1965" t="str">
            <v>N</v>
          </cell>
          <cell r="I1965">
            <v>1</v>
          </cell>
          <cell r="J1965">
            <v>37622</v>
          </cell>
          <cell r="K1965">
            <v>102</v>
          </cell>
          <cell r="L1965" t="str">
            <v>Single</v>
          </cell>
          <cell r="M1965">
            <v>28181</v>
          </cell>
        </row>
        <row r="1966">
          <cell r="A1966">
            <v>0</v>
          </cell>
          <cell r="B1966" t="str">
            <v>AW PPO Active</v>
          </cell>
          <cell r="C1966" t="str">
            <v>000000684</v>
          </cell>
          <cell r="D1966" t="str">
            <v>REXFORD MELINDA K</v>
          </cell>
          <cell r="E1966" t="str">
            <v>333443138</v>
          </cell>
          <cell r="F1966">
            <v>2</v>
          </cell>
          <cell r="G1966" t="str">
            <v>PPO Non-Union</v>
          </cell>
          <cell r="H1966" t="str">
            <v>N</v>
          </cell>
          <cell r="I1966">
            <v>1</v>
          </cell>
          <cell r="J1966">
            <v>37622</v>
          </cell>
          <cell r="K1966">
            <v>102</v>
          </cell>
          <cell r="L1966" t="str">
            <v>Single</v>
          </cell>
          <cell r="M1966">
            <v>18946</v>
          </cell>
        </row>
        <row r="1967">
          <cell r="A1967">
            <v>0</v>
          </cell>
          <cell r="B1967" t="str">
            <v>AW PPO Active</v>
          </cell>
          <cell r="C1967" t="str">
            <v>000000684</v>
          </cell>
          <cell r="D1967" t="str">
            <v>RHODES LAKEISHA</v>
          </cell>
          <cell r="E1967" t="str">
            <v>492787509</v>
          </cell>
          <cell r="F1967">
            <v>2</v>
          </cell>
          <cell r="G1967" t="str">
            <v>PPO Non-Union</v>
          </cell>
          <cell r="H1967" t="str">
            <v>N</v>
          </cell>
          <cell r="I1967">
            <v>1</v>
          </cell>
          <cell r="J1967">
            <v>37742</v>
          </cell>
          <cell r="K1967">
            <v>102</v>
          </cell>
          <cell r="L1967" t="str">
            <v>Single</v>
          </cell>
          <cell r="M1967">
            <v>28048</v>
          </cell>
        </row>
        <row r="1968">
          <cell r="A1968">
            <v>0</v>
          </cell>
          <cell r="B1968" t="str">
            <v>AW PPO Active</v>
          </cell>
          <cell r="C1968" t="str">
            <v>000000684</v>
          </cell>
          <cell r="D1968" t="str">
            <v>RIDDLE TOMMY A</v>
          </cell>
          <cell r="E1968" t="str">
            <v>490946584</v>
          </cell>
          <cell r="F1968">
            <v>2</v>
          </cell>
          <cell r="G1968" t="str">
            <v>PPO Non-Union</v>
          </cell>
          <cell r="H1968" t="str">
            <v>N</v>
          </cell>
          <cell r="I1968">
            <v>4</v>
          </cell>
          <cell r="J1968">
            <v>37622</v>
          </cell>
          <cell r="K1968">
            <v>127</v>
          </cell>
          <cell r="L1968" t="str">
            <v>Family</v>
          </cell>
          <cell r="M1968">
            <v>27045</v>
          </cell>
        </row>
        <row r="1969">
          <cell r="A1969">
            <v>0</v>
          </cell>
          <cell r="B1969" t="str">
            <v>AW PPO Active</v>
          </cell>
          <cell r="C1969" t="str">
            <v>000000684</v>
          </cell>
          <cell r="D1969" t="str">
            <v>RIDDLESPRIGER LATOURETTE</v>
          </cell>
          <cell r="E1969" t="str">
            <v>181583463</v>
          </cell>
          <cell r="F1969">
            <v>2</v>
          </cell>
          <cell r="G1969" t="str">
            <v>PPO Non-Union</v>
          </cell>
          <cell r="H1969" t="str">
            <v>N</v>
          </cell>
          <cell r="I1969">
            <v>3</v>
          </cell>
          <cell r="J1969">
            <v>37895</v>
          </cell>
          <cell r="K1969">
            <v>127</v>
          </cell>
          <cell r="L1969" t="str">
            <v>Family</v>
          </cell>
          <cell r="M1969">
            <v>25702</v>
          </cell>
        </row>
        <row r="1970">
          <cell r="A1970">
            <v>0</v>
          </cell>
          <cell r="B1970" t="str">
            <v>AW PPO Active</v>
          </cell>
          <cell r="C1970" t="str">
            <v>000000684</v>
          </cell>
          <cell r="D1970" t="str">
            <v>RINCON EDWARD I</v>
          </cell>
          <cell r="E1970" t="str">
            <v>552290457</v>
          </cell>
          <cell r="F1970">
            <v>2</v>
          </cell>
          <cell r="G1970" t="str">
            <v>PPO Non-Union</v>
          </cell>
          <cell r="H1970" t="str">
            <v>N</v>
          </cell>
          <cell r="I1970">
            <v>1</v>
          </cell>
          <cell r="J1970">
            <v>37987</v>
          </cell>
          <cell r="K1970">
            <v>101</v>
          </cell>
          <cell r="L1970" t="str">
            <v>Single</v>
          </cell>
          <cell r="M1970">
            <v>22587</v>
          </cell>
        </row>
        <row r="1971">
          <cell r="A1971">
            <v>0</v>
          </cell>
          <cell r="B1971" t="str">
            <v>AW PPO Active</v>
          </cell>
          <cell r="C1971" t="str">
            <v>000000684</v>
          </cell>
          <cell r="D1971" t="str">
            <v>ROBINSON LADONNA</v>
          </cell>
          <cell r="E1971" t="str">
            <v>350726770</v>
          </cell>
          <cell r="F1971">
            <v>2</v>
          </cell>
          <cell r="G1971" t="str">
            <v>PPO Non-Union</v>
          </cell>
          <cell r="H1971" t="str">
            <v>N</v>
          </cell>
          <cell r="I1971">
            <v>3</v>
          </cell>
          <cell r="J1971">
            <v>37987</v>
          </cell>
          <cell r="K1971">
            <v>119</v>
          </cell>
          <cell r="L1971" t="str">
            <v>Ee/Ch</v>
          </cell>
          <cell r="M1971">
            <v>24690</v>
          </cell>
        </row>
        <row r="1972">
          <cell r="A1972">
            <v>0</v>
          </cell>
          <cell r="B1972" t="str">
            <v>AW PPO Active</v>
          </cell>
          <cell r="C1972" t="str">
            <v>000000684</v>
          </cell>
          <cell r="D1972" t="str">
            <v>ROBINSON ROLANDA J</v>
          </cell>
          <cell r="E1972" t="str">
            <v>491869553</v>
          </cell>
          <cell r="F1972">
            <v>2</v>
          </cell>
          <cell r="G1972" t="str">
            <v>PPO Non-Union</v>
          </cell>
          <cell r="H1972" t="str">
            <v>N</v>
          </cell>
          <cell r="I1972">
            <v>3</v>
          </cell>
          <cell r="J1972">
            <v>38169</v>
          </cell>
          <cell r="K1972">
            <v>127</v>
          </cell>
          <cell r="L1972" t="str">
            <v>Family</v>
          </cell>
          <cell r="M1972">
            <v>24364</v>
          </cell>
        </row>
        <row r="1973">
          <cell r="A1973">
            <v>0</v>
          </cell>
          <cell r="B1973" t="str">
            <v>AW PPO Active</v>
          </cell>
          <cell r="C1973" t="str">
            <v>000000684</v>
          </cell>
          <cell r="D1973" t="str">
            <v>RODRIGUEZ SAMANTHIA</v>
          </cell>
          <cell r="E1973" t="str">
            <v>343646015</v>
          </cell>
          <cell r="F1973">
            <v>2</v>
          </cell>
          <cell r="G1973" t="str">
            <v>PPO Non-Union</v>
          </cell>
          <cell r="H1973" t="str">
            <v>N</v>
          </cell>
          <cell r="I1973">
            <v>4</v>
          </cell>
          <cell r="J1973">
            <v>38092</v>
          </cell>
          <cell r="K1973">
            <v>127</v>
          </cell>
          <cell r="L1973" t="str">
            <v>Family</v>
          </cell>
          <cell r="M1973">
            <v>27862</v>
          </cell>
        </row>
        <row r="1974">
          <cell r="A1974">
            <v>0</v>
          </cell>
          <cell r="B1974" t="str">
            <v>AW PPO Active</v>
          </cell>
          <cell r="C1974" t="str">
            <v>000000684</v>
          </cell>
          <cell r="D1974" t="str">
            <v>ROGERS MAURIKA</v>
          </cell>
          <cell r="E1974" t="str">
            <v>350644103</v>
          </cell>
          <cell r="F1974">
            <v>2</v>
          </cell>
          <cell r="G1974" t="str">
            <v>PPO Non-Union</v>
          </cell>
          <cell r="H1974" t="str">
            <v>N</v>
          </cell>
          <cell r="I1974">
            <v>2</v>
          </cell>
          <cell r="J1974">
            <v>38295</v>
          </cell>
          <cell r="K1974">
            <v>119</v>
          </cell>
          <cell r="L1974" t="str">
            <v>Ee/Ch</v>
          </cell>
          <cell r="M1974">
            <v>28149</v>
          </cell>
        </row>
        <row r="1975">
          <cell r="A1975">
            <v>0</v>
          </cell>
          <cell r="B1975" t="str">
            <v>AW PPO Active</v>
          </cell>
          <cell r="C1975" t="str">
            <v>000000684</v>
          </cell>
          <cell r="D1975" t="str">
            <v>RONEY KAREN K</v>
          </cell>
          <cell r="E1975" t="str">
            <v>351689262</v>
          </cell>
          <cell r="F1975">
            <v>2</v>
          </cell>
          <cell r="G1975" t="str">
            <v>PPO Non-Union</v>
          </cell>
          <cell r="H1975" t="str">
            <v>N</v>
          </cell>
          <cell r="I1975">
            <v>1</v>
          </cell>
          <cell r="J1975">
            <v>37622</v>
          </cell>
          <cell r="K1975">
            <v>102</v>
          </cell>
          <cell r="L1975" t="str">
            <v>Single</v>
          </cell>
          <cell r="M1975">
            <v>28742</v>
          </cell>
        </row>
        <row r="1976">
          <cell r="A1976">
            <v>0</v>
          </cell>
          <cell r="B1976" t="str">
            <v>AW PPO Active</v>
          </cell>
          <cell r="C1976" t="str">
            <v>000000684</v>
          </cell>
          <cell r="D1976" t="str">
            <v>ROREX MATTHEW J</v>
          </cell>
          <cell r="E1976" t="str">
            <v>606054833</v>
          </cell>
          <cell r="F1976">
            <v>2</v>
          </cell>
          <cell r="G1976" t="str">
            <v>PPO Non-Union</v>
          </cell>
          <cell r="H1976" t="str">
            <v>N</v>
          </cell>
          <cell r="I1976">
            <v>2</v>
          </cell>
          <cell r="J1976">
            <v>37622</v>
          </cell>
          <cell r="K1976">
            <v>111</v>
          </cell>
          <cell r="L1976" t="str">
            <v>Ee/Sp</v>
          </cell>
          <cell r="M1976">
            <v>27836</v>
          </cell>
        </row>
        <row r="1977">
          <cell r="A1977">
            <v>0</v>
          </cell>
          <cell r="B1977" t="str">
            <v>AW PPO Active</v>
          </cell>
          <cell r="C1977" t="str">
            <v>000000684</v>
          </cell>
          <cell r="D1977" t="str">
            <v>ROY RENEE G</v>
          </cell>
          <cell r="E1977" t="str">
            <v>319706339</v>
          </cell>
          <cell r="F1977">
            <v>2</v>
          </cell>
          <cell r="G1977" t="str">
            <v>PPO Non-Union</v>
          </cell>
          <cell r="H1977" t="str">
            <v>N</v>
          </cell>
          <cell r="I1977">
            <v>3</v>
          </cell>
          <cell r="J1977">
            <v>37622</v>
          </cell>
          <cell r="K1977">
            <v>119</v>
          </cell>
          <cell r="L1977" t="str">
            <v>Ee/Ch</v>
          </cell>
          <cell r="M1977">
            <v>23935</v>
          </cell>
        </row>
        <row r="1978">
          <cell r="A1978">
            <v>0</v>
          </cell>
          <cell r="B1978" t="str">
            <v>AW PPO Active</v>
          </cell>
          <cell r="C1978" t="str">
            <v>000000684</v>
          </cell>
          <cell r="D1978" t="str">
            <v>RUFF TERESA L</v>
          </cell>
          <cell r="E1978" t="str">
            <v>358484045</v>
          </cell>
          <cell r="F1978">
            <v>2</v>
          </cell>
          <cell r="G1978" t="str">
            <v>PPO Non-Union</v>
          </cell>
          <cell r="H1978" t="str">
            <v>N</v>
          </cell>
          <cell r="I1978">
            <v>1</v>
          </cell>
          <cell r="J1978">
            <v>38078</v>
          </cell>
          <cell r="K1978">
            <v>102</v>
          </cell>
          <cell r="L1978" t="str">
            <v>Single</v>
          </cell>
          <cell r="M1978">
            <v>19832</v>
          </cell>
        </row>
        <row r="1979">
          <cell r="A1979">
            <v>0</v>
          </cell>
          <cell r="B1979" t="str">
            <v>AW PPO Active</v>
          </cell>
          <cell r="C1979" t="str">
            <v>000000684</v>
          </cell>
          <cell r="D1979" t="str">
            <v>RUSSELL CHRISTINA K</v>
          </cell>
          <cell r="E1979" t="str">
            <v>336685285</v>
          </cell>
          <cell r="F1979">
            <v>2</v>
          </cell>
          <cell r="G1979" t="str">
            <v>PPO Non-Union</v>
          </cell>
          <cell r="H1979" t="str">
            <v>N</v>
          </cell>
          <cell r="I1979">
            <v>3</v>
          </cell>
          <cell r="J1979">
            <v>38313</v>
          </cell>
          <cell r="K1979">
            <v>127</v>
          </cell>
          <cell r="L1979" t="str">
            <v>Family</v>
          </cell>
          <cell r="M1979">
            <v>28829</v>
          </cell>
        </row>
        <row r="1980">
          <cell r="A1980">
            <v>0</v>
          </cell>
          <cell r="B1980" t="str">
            <v>AW PPO Active</v>
          </cell>
          <cell r="C1980" t="str">
            <v>000000684</v>
          </cell>
          <cell r="D1980" t="str">
            <v>RUSSELL SUZANNE T</v>
          </cell>
          <cell r="E1980" t="str">
            <v>319600313</v>
          </cell>
          <cell r="F1980">
            <v>2</v>
          </cell>
          <cell r="G1980" t="str">
            <v>PPO Non-Union</v>
          </cell>
          <cell r="H1980" t="str">
            <v>N</v>
          </cell>
          <cell r="I1980">
            <v>3</v>
          </cell>
          <cell r="J1980">
            <v>37622</v>
          </cell>
          <cell r="K1980">
            <v>127</v>
          </cell>
          <cell r="L1980" t="str">
            <v>Family</v>
          </cell>
          <cell r="M1980">
            <v>23108</v>
          </cell>
        </row>
        <row r="1981">
          <cell r="A1981">
            <v>0</v>
          </cell>
          <cell r="B1981" t="str">
            <v>AW PPO Active</v>
          </cell>
          <cell r="C1981" t="str">
            <v>000000684</v>
          </cell>
          <cell r="D1981" t="str">
            <v>RUTHERFORD BELINDA E</v>
          </cell>
          <cell r="E1981" t="str">
            <v>326587016</v>
          </cell>
          <cell r="F1981">
            <v>2</v>
          </cell>
          <cell r="G1981" t="str">
            <v>PPO Non-Union</v>
          </cell>
          <cell r="H1981" t="str">
            <v>N</v>
          </cell>
          <cell r="I1981">
            <v>1</v>
          </cell>
          <cell r="J1981">
            <v>37950</v>
          </cell>
          <cell r="K1981">
            <v>102</v>
          </cell>
          <cell r="L1981" t="str">
            <v>Single</v>
          </cell>
          <cell r="M1981">
            <v>22740</v>
          </cell>
        </row>
        <row r="1982">
          <cell r="A1982">
            <v>0</v>
          </cell>
          <cell r="B1982" t="str">
            <v>AW PPO Active</v>
          </cell>
          <cell r="C1982" t="str">
            <v>000000684</v>
          </cell>
          <cell r="D1982" t="str">
            <v>SAMUELS CARRIE E</v>
          </cell>
          <cell r="E1982" t="str">
            <v>357767478</v>
          </cell>
          <cell r="F1982">
            <v>2</v>
          </cell>
          <cell r="G1982" t="str">
            <v>PPO Non-Union</v>
          </cell>
          <cell r="H1982" t="str">
            <v>N</v>
          </cell>
          <cell r="I1982">
            <v>1</v>
          </cell>
          <cell r="J1982">
            <v>37622</v>
          </cell>
          <cell r="K1982">
            <v>102</v>
          </cell>
          <cell r="L1982" t="str">
            <v>Single</v>
          </cell>
          <cell r="M1982">
            <v>30011</v>
          </cell>
        </row>
        <row r="1983">
          <cell r="A1983">
            <v>0</v>
          </cell>
          <cell r="B1983" t="str">
            <v>AW PPO Active</v>
          </cell>
          <cell r="C1983" t="str">
            <v>000000684</v>
          </cell>
          <cell r="D1983" t="str">
            <v>SANDERS REBECCA L</v>
          </cell>
          <cell r="E1983" t="str">
            <v>320721693</v>
          </cell>
          <cell r="F1983">
            <v>2</v>
          </cell>
          <cell r="G1983" t="str">
            <v>PPO Non-Union</v>
          </cell>
          <cell r="H1983" t="str">
            <v>N</v>
          </cell>
          <cell r="I1983">
            <v>5</v>
          </cell>
          <cell r="J1983">
            <v>37622</v>
          </cell>
          <cell r="K1983">
            <v>127</v>
          </cell>
          <cell r="L1983" t="str">
            <v>Family</v>
          </cell>
          <cell r="M1983">
            <v>27219</v>
          </cell>
        </row>
        <row r="1984">
          <cell r="A1984">
            <v>0</v>
          </cell>
          <cell r="B1984" t="str">
            <v>AW PPO Active</v>
          </cell>
          <cell r="C1984" t="str">
            <v>000000684</v>
          </cell>
          <cell r="D1984" t="str">
            <v>SANDERS REBECCA L</v>
          </cell>
          <cell r="E1984" t="str">
            <v>326627384</v>
          </cell>
          <cell r="F1984">
            <v>2</v>
          </cell>
          <cell r="G1984" t="str">
            <v>PPO Non-Union</v>
          </cell>
          <cell r="H1984" t="str">
            <v>N</v>
          </cell>
          <cell r="I1984">
            <v>2</v>
          </cell>
          <cell r="J1984">
            <v>37622</v>
          </cell>
          <cell r="K1984">
            <v>111</v>
          </cell>
          <cell r="L1984" t="str">
            <v>Ee/Sp</v>
          </cell>
          <cell r="M1984">
            <v>23297</v>
          </cell>
        </row>
        <row r="1985">
          <cell r="A1985">
            <v>0</v>
          </cell>
          <cell r="B1985" t="str">
            <v>AW PPO Active</v>
          </cell>
          <cell r="C1985" t="str">
            <v>000000684</v>
          </cell>
          <cell r="D1985" t="str">
            <v>SCHELLINGBURGER SUSAN R</v>
          </cell>
          <cell r="E1985" t="str">
            <v>331784063</v>
          </cell>
          <cell r="F1985">
            <v>2</v>
          </cell>
          <cell r="G1985" t="str">
            <v>PPO Non-Union</v>
          </cell>
          <cell r="H1985" t="str">
            <v>N</v>
          </cell>
          <cell r="I1985">
            <v>6</v>
          </cell>
          <cell r="J1985">
            <v>38078</v>
          </cell>
          <cell r="K1985">
            <v>127</v>
          </cell>
          <cell r="L1985" t="str">
            <v>Family</v>
          </cell>
          <cell r="M1985">
            <v>27207</v>
          </cell>
        </row>
        <row r="1986">
          <cell r="A1986">
            <v>0</v>
          </cell>
          <cell r="B1986" t="str">
            <v>AW PPO Active</v>
          </cell>
          <cell r="C1986" t="str">
            <v>000000684</v>
          </cell>
          <cell r="D1986" t="str">
            <v>SCHNEIDER CINDY K</v>
          </cell>
          <cell r="E1986" t="str">
            <v>351669440</v>
          </cell>
          <cell r="F1986">
            <v>2</v>
          </cell>
          <cell r="G1986" t="str">
            <v>PPO Non-Union</v>
          </cell>
          <cell r="H1986" t="str">
            <v>N</v>
          </cell>
          <cell r="I1986">
            <v>3</v>
          </cell>
          <cell r="J1986">
            <v>37987</v>
          </cell>
          <cell r="K1986">
            <v>127</v>
          </cell>
          <cell r="L1986" t="str">
            <v>Family</v>
          </cell>
          <cell r="M1986">
            <v>23393</v>
          </cell>
        </row>
        <row r="1987">
          <cell r="A1987">
            <v>0</v>
          </cell>
          <cell r="B1987" t="str">
            <v>AW PPO Active</v>
          </cell>
          <cell r="C1987" t="str">
            <v>000000684</v>
          </cell>
          <cell r="D1987" t="str">
            <v>SCHUETZ KAYLA A</v>
          </cell>
          <cell r="E1987" t="str">
            <v>357842265</v>
          </cell>
          <cell r="F1987">
            <v>2</v>
          </cell>
          <cell r="G1987" t="str">
            <v>PPO Non-Union</v>
          </cell>
          <cell r="H1987" t="str">
            <v>N</v>
          </cell>
          <cell r="I1987">
            <v>2</v>
          </cell>
          <cell r="J1987">
            <v>38069</v>
          </cell>
          <cell r="K1987">
            <v>119</v>
          </cell>
          <cell r="L1987" t="str">
            <v>Ee/Ch</v>
          </cell>
          <cell r="M1987">
            <v>30761</v>
          </cell>
        </row>
        <row r="1988">
          <cell r="A1988">
            <v>0</v>
          </cell>
          <cell r="B1988" t="str">
            <v>AW PPO Active</v>
          </cell>
          <cell r="C1988" t="str">
            <v>000000684</v>
          </cell>
          <cell r="D1988" t="str">
            <v>SETTLES LISA A</v>
          </cell>
          <cell r="E1988" t="str">
            <v>329643146</v>
          </cell>
          <cell r="F1988">
            <v>2</v>
          </cell>
          <cell r="G1988" t="str">
            <v>PPO Non-Union</v>
          </cell>
          <cell r="H1988" t="str">
            <v>N</v>
          </cell>
          <cell r="I1988">
            <v>4</v>
          </cell>
          <cell r="J1988">
            <v>37803</v>
          </cell>
          <cell r="K1988">
            <v>119</v>
          </cell>
          <cell r="L1988" t="str">
            <v>Ee/Ch</v>
          </cell>
          <cell r="M1988">
            <v>26042</v>
          </cell>
        </row>
        <row r="1989">
          <cell r="A1989">
            <v>0</v>
          </cell>
          <cell r="B1989" t="str">
            <v>AW PPO Active</v>
          </cell>
          <cell r="C1989" t="str">
            <v>000000684</v>
          </cell>
          <cell r="D1989" t="str">
            <v>SEYMOUR KERESE T</v>
          </cell>
          <cell r="E1989" t="str">
            <v>491966227</v>
          </cell>
          <cell r="F1989">
            <v>2</v>
          </cell>
          <cell r="G1989" t="str">
            <v>PPO Non-Union</v>
          </cell>
          <cell r="H1989" t="str">
            <v>N</v>
          </cell>
          <cell r="I1989">
            <v>1</v>
          </cell>
          <cell r="J1989">
            <v>37987</v>
          </cell>
          <cell r="K1989">
            <v>101</v>
          </cell>
          <cell r="L1989" t="str">
            <v>Single</v>
          </cell>
          <cell r="M1989">
            <v>29755</v>
          </cell>
        </row>
        <row r="1990">
          <cell r="A1990">
            <v>0</v>
          </cell>
          <cell r="B1990" t="str">
            <v>AW PPO Active</v>
          </cell>
          <cell r="C1990" t="str">
            <v>000000684</v>
          </cell>
          <cell r="D1990" t="str">
            <v>SHAFER SHELLY R</v>
          </cell>
          <cell r="E1990" t="str">
            <v>338588970</v>
          </cell>
          <cell r="F1990">
            <v>2</v>
          </cell>
          <cell r="G1990" t="str">
            <v>PPO Non-Union</v>
          </cell>
          <cell r="H1990" t="str">
            <v>N</v>
          </cell>
          <cell r="I1990">
            <v>4</v>
          </cell>
          <cell r="J1990">
            <v>37865</v>
          </cell>
          <cell r="K1990">
            <v>119</v>
          </cell>
          <cell r="L1990" t="str">
            <v>Ee/Ch</v>
          </cell>
          <cell r="M1990">
            <v>25942</v>
          </cell>
        </row>
        <row r="1991">
          <cell r="A1991">
            <v>0</v>
          </cell>
          <cell r="B1991" t="str">
            <v>AW PPO Active</v>
          </cell>
          <cell r="C1991" t="str">
            <v>000000684</v>
          </cell>
          <cell r="D1991" t="str">
            <v>SHERMAN JEDDA N</v>
          </cell>
          <cell r="E1991" t="str">
            <v>325762104</v>
          </cell>
          <cell r="F1991">
            <v>2</v>
          </cell>
          <cell r="G1991" t="str">
            <v>PPO Non-Union</v>
          </cell>
          <cell r="H1991" t="str">
            <v>N</v>
          </cell>
          <cell r="I1991">
            <v>1</v>
          </cell>
          <cell r="J1991">
            <v>38078</v>
          </cell>
          <cell r="K1991">
            <v>102</v>
          </cell>
          <cell r="L1991" t="str">
            <v>Single</v>
          </cell>
          <cell r="M1991">
            <v>30578</v>
          </cell>
        </row>
        <row r="1992">
          <cell r="A1992">
            <v>0</v>
          </cell>
          <cell r="B1992" t="str">
            <v>AW PPO Active</v>
          </cell>
          <cell r="C1992" t="str">
            <v>000000684</v>
          </cell>
          <cell r="D1992" t="str">
            <v>SLACK LYNN M</v>
          </cell>
          <cell r="E1992" t="str">
            <v>329644231</v>
          </cell>
          <cell r="F1992">
            <v>2</v>
          </cell>
          <cell r="G1992" t="str">
            <v>PPO Non-Union</v>
          </cell>
          <cell r="H1992" t="str">
            <v>N</v>
          </cell>
          <cell r="I1992">
            <v>1</v>
          </cell>
          <cell r="J1992">
            <v>38108</v>
          </cell>
          <cell r="K1992">
            <v>102</v>
          </cell>
          <cell r="L1992" t="str">
            <v>Single</v>
          </cell>
          <cell r="M1992">
            <v>23028</v>
          </cell>
        </row>
        <row r="1993">
          <cell r="A1993">
            <v>0</v>
          </cell>
          <cell r="B1993" t="str">
            <v>AW PPO Active</v>
          </cell>
          <cell r="C1993" t="str">
            <v>000000684</v>
          </cell>
          <cell r="D1993" t="str">
            <v>SLOAN WILLIAM B</v>
          </cell>
          <cell r="E1993" t="str">
            <v>333763801</v>
          </cell>
          <cell r="F1993">
            <v>2</v>
          </cell>
          <cell r="G1993" t="str">
            <v>PPO Non-Union</v>
          </cell>
          <cell r="H1993" t="str">
            <v>N</v>
          </cell>
          <cell r="I1993">
            <v>5</v>
          </cell>
          <cell r="J1993">
            <v>38078</v>
          </cell>
          <cell r="K1993">
            <v>127</v>
          </cell>
          <cell r="L1993" t="str">
            <v>Family</v>
          </cell>
          <cell r="M1993">
            <v>26208</v>
          </cell>
        </row>
        <row r="1994">
          <cell r="A1994">
            <v>0</v>
          </cell>
          <cell r="B1994" t="str">
            <v>AW PPO Active</v>
          </cell>
          <cell r="C1994" t="str">
            <v>000000684</v>
          </cell>
          <cell r="D1994" t="str">
            <v>SMITH RENEE M</v>
          </cell>
          <cell r="E1994" t="str">
            <v>496822884</v>
          </cell>
          <cell r="F1994">
            <v>2</v>
          </cell>
          <cell r="G1994" t="str">
            <v>PPO Non-Union</v>
          </cell>
          <cell r="H1994" t="str">
            <v>N</v>
          </cell>
          <cell r="I1994">
            <v>4</v>
          </cell>
          <cell r="J1994">
            <v>38078</v>
          </cell>
          <cell r="K1994">
            <v>127</v>
          </cell>
          <cell r="L1994" t="str">
            <v>Family</v>
          </cell>
          <cell r="M1994">
            <v>29217</v>
          </cell>
        </row>
        <row r="1995">
          <cell r="A1995">
            <v>0</v>
          </cell>
          <cell r="B1995" t="str">
            <v>AW PPO Active</v>
          </cell>
          <cell r="C1995" t="str">
            <v>000000684</v>
          </cell>
          <cell r="D1995" t="str">
            <v>SPA KIMBERLY J</v>
          </cell>
          <cell r="E1995" t="str">
            <v>122566055</v>
          </cell>
          <cell r="F1995">
            <v>2</v>
          </cell>
          <cell r="G1995" t="str">
            <v>PPO Non-Union</v>
          </cell>
          <cell r="H1995" t="str">
            <v>N</v>
          </cell>
          <cell r="I1995">
            <v>2</v>
          </cell>
          <cell r="J1995">
            <v>37622</v>
          </cell>
          <cell r="K1995">
            <v>119</v>
          </cell>
          <cell r="L1995" t="str">
            <v>Ee/Ch</v>
          </cell>
          <cell r="M1995">
            <v>26311</v>
          </cell>
        </row>
        <row r="1996">
          <cell r="A1996">
            <v>0</v>
          </cell>
          <cell r="B1996" t="str">
            <v>AW PPO Active</v>
          </cell>
          <cell r="C1996" t="str">
            <v>000000684</v>
          </cell>
          <cell r="D1996" t="str">
            <v>SPALDING AMY</v>
          </cell>
          <cell r="E1996" t="str">
            <v>318729653</v>
          </cell>
          <cell r="F1996">
            <v>2</v>
          </cell>
          <cell r="G1996" t="str">
            <v>PPO Non-Union</v>
          </cell>
          <cell r="H1996" t="str">
            <v>N</v>
          </cell>
          <cell r="I1996">
            <v>1</v>
          </cell>
          <cell r="J1996">
            <v>37987</v>
          </cell>
          <cell r="K1996">
            <v>102</v>
          </cell>
          <cell r="L1996" t="str">
            <v>Single</v>
          </cell>
          <cell r="M1996">
            <v>29199</v>
          </cell>
        </row>
        <row r="1997">
          <cell r="A1997">
            <v>0</v>
          </cell>
          <cell r="B1997" t="str">
            <v>AW PPO Active</v>
          </cell>
          <cell r="C1997" t="str">
            <v>000000684</v>
          </cell>
          <cell r="D1997" t="str">
            <v>SPILLER CHRISTINE L</v>
          </cell>
          <cell r="E1997" t="str">
            <v>352663343</v>
          </cell>
          <cell r="F1997">
            <v>2</v>
          </cell>
          <cell r="G1997" t="str">
            <v>PPO Non-Union</v>
          </cell>
          <cell r="H1997" t="str">
            <v>N</v>
          </cell>
          <cell r="I1997">
            <v>5</v>
          </cell>
          <cell r="J1997">
            <v>37756</v>
          </cell>
          <cell r="K1997">
            <v>127</v>
          </cell>
          <cell r="L1997" t="str">
            <v>Family</v>
          </cell>
          <cell r="M1997">
            <v>28764</v>
          </cell>
        </row>
        <row r="1998">
          <cell r="A1998">
            <v>0</v>
          </cell>
          <cell r="B1998" t="str">
            <v>AW PPO Active</v>
          </cell>
          <cell r="C1998" t="str">
            <v>000000684</v>
          </cell>
          <cell r="D1998" t="str">
            <v>STAGGS APRIL M</v>
          </cell>
          <cell r="E1998" t="str">
            <v>350686460</v>
          </cell>
          <cell r="F1998">
            <v>2</v>
          </cell>
          <cell r="G1998" t="str">
            <v>PPO Non-Union</v>
          </cell>
          <cell r="H1998" t="str">
            <v>N</v>
          </cell>
          <cell r="I1998">
            <v>1</v>
          </cell>
          <cell r="J1998">
            <v>37622</v>
          </cell>
          <cell r="K1998">
            <v>102</v>
          </cell>
          <cell r="L1998" t="str">
            <v>Single</v>
          </cell>
          <cell r="M1998">
            <v>28832</v>
          </cell>
        </row>
        <row r="1999">
          <cell r="A1999">
            <v>0</v>
          </cell>
          <cell r="B1999" t="str">
            <v>AW PPO Active</v>
          </cell>
          <cell r="C1999" t="str">
            <v>000000684</v>
          </cell>
          <cell r="D1999" t="str">
            <v>STEINMANN CHANA J</v>
          </cell>
          <cell r="E1999" t="str">
            <v>360744098</v>
          </cell>
          <cell r="F1999">
            <v>2</v>
          </cell>
          <cell r="G1999" t="str">
            <v>PPO Non-Union</v>
          </cell>
          <cell r="H1999" t="str">
            <v>N</v>
          </cell>
          <cell r="I1999">
            <v>1</v>
          </cell>
          <cell r="J1999">
            <v>37714</v>
          </cell>
          <cell r="K1999">
            <v>102</v>
          </cell>
          <cell r="L1999" t="str">
            <v>Single</v>
          </cell>
          <cell r="M1999">
            <v>30775</v>
          </cell>
        </row>
        <row r="2000">
          <cell r="A2000">
            <v>0</v>
          </cell>
          <cell r="B2000" t="str">
            <v>AW PPO Active</v>
          </cell>
          <cell r="C2000" t="str">
            <v>000000684</v>
          </cell>
          <cell r="D2000" t="str">
            <v>STEWART NEKI</v>
          </cell>
          <cell r="E2000" t="str">
            <v>495961194</v>
          </cell>
          <cell r="F2000">
            <v>2</v>
          </cell>
          <cell r="G2000" t="str">
            <v>PPO Non-Union</v>
          </cell>
          <cell r="H2000" t="str">
            <v>N</v>
          </cell>
          <cell r="I2000">
            <v>1</v>
          </cell>
          <cell r="J2000">
            <v>37622</v>
          </cell>
          <cell r="K2000">
            <v>102</v>
          </cell>
          <cell r="L2000" t="str">
            <v>Single</v>
          </cell>
          <cell r="M2000">
            <v>28356</v>
          </cell>
        </row>
        <row r="2001">
          <cell r="A2001">
            <v>0</v>
          </cell>
          <cell r="B2001" t="str">
            <v>AW PPO Active</v>
          </cell>
          <cell r="C2001" t="str">
            <v>000000684</v>
          </cell>
          <cell r="D2001" t="str">
            <v>STICKLER ELIZABETH J</v>
          </cell>
          <cell r="E2001" t="str">
            <v>358463780</v>
          </cell>
          <cell r="F2001">
            <v>2</v>
          </cell>
          <cell r="G2001" t="str">
            <v>PPO Non-Union</v>
          </cell>
          <cell r="H2001" t="str">
            <v>N</v>
          </cell>
          <cell r="I2001">
            <v>1</v>
          </cell>
          <cell r="J2001">
            <v>37895</v>
          </cell>
          <cell r="K2001">
            <v>102</v>
          </cell>
          <cell r="L2001" t="str">
            <v>Single</v>
          </cell>
          <cell r="M2001">
            <v>18914</v>
          </cell>
        </row>
        <row r="2002">
          <cell r="A2002">
            <v>0</v>
          </cell>
          <cell r="B2002" t="str">
            <v>AW PPO Active</v>
          </cell>
          <cell r="C2002" t="str">
            <v>000000684</v>
          </cell>
          <cell r="D2002" t="str">
            <v>STIEGLITZ DIANA J</v>
          </cell>
          <cell r="E2002" t="str">
            <v>332641448</v>
          </cell>
          <cell r="F2002">
            <v>2</v>
          </cell>
          <cell r="G2002" t="str">
            <v>PPO Non-Union</v>
          </cell>
          <cell r="H2002" t="str">
            <v>N</v>
          </cell>
          <cell r="I2002">
            <v>5</v>
          </cell>
          <cell r="J2002">
            <v>37803</v>
          </cell>
          <cell r="K2002">
            <v>127</v>
          </cell>
          <cell r="L2002" t="str">
            <v>Family</v>
          </cell>
          <cell r="M2002">
            <v>25471</v>
          </cell>
        </row>
        <row r="2003">
          <cell r="A2003">
            <v>0</v>
          </cell>
          <cell r="B2003" t="str">
            <v>AW PPO Active</v>
          </cell>
          <cell r="C2003" t="str">
            <v>000000684</v>
          </cell>
          <cell r="D2003" t="str">
            <v>STONE TIMOTHY A</v>
          </cell>
          <cell r="E2003" t="str">
            <v>327641791</v>
          </cell>
          <cell r="F2003">
            <v>2</v>
          </cell>
          <cell r="G2003" t="str">
            <v>PPO Non-Union</v>
          </cell>
          <cell r="H2003" t="str">
            <v>N</v>
          </cell>
          <cell r="I2003">
            <v>3</v>
          </cell>
          <cell r="J2003">
            <v>37987</v>
          </cell>
          <cell r="K2003">
            <v>127</v>
          </cell>
          <cell r="L2003" t="str">
            <v>Family</v>
          </cell>
          <cell r="M2003">
            <v>27540</v>
          </cell>
        </row>
        <row r="2004">
          <cell r="A2004">
            <v>0</v>
          </cell>
          <cell r="B2004" t="str">
            <v>AW PPO Active</v>
          </cell>
          <cell r="C2004" t="str">
            <v>000000684</v>
          </cell>
          <cell r="D2004" t="str">
            <v>STRODER GRACE L</v>
          </cell>
          <cell r="E2004" t="str">
            <v>343682018</v>
          </cell>
          <cell r="F2004">
            <v>2</v>
          </cell>
          <cell r="G2004" t="str">
            <v>PPO Non-Union</v>
          </cell>
          <cell r="H2004" t="str">
            <v>N</v>
          </cell>
          <cell r="I2004">
            <v>2</v>
          </cell>
          <cell r="J2004">
            <v>37734</v>
          </cell>
          <cell r="K2004">
            <v>119</v>
          </cell>
          <cell r="L2004" t="str">
            <v>Ee/Ch</v>
          </cell>
          <cell r="M2004">
            <v>29251</v>
          </cell>
        </row>
        <row r="2005">
          <cell r="A2005">
            <v>0</v>
          </cell>
          <cell r="B2005" t="str">
            <v>AW PPO Active</v>
          </cell>
          <cell r="C2005" t="str">
            <v>000000684</v>
          </cell>
          <cell r="D2005" t="str">
            <v>STUBBS JO MARIE</v>
          </cell>
          <cell r="E2005" t="str">
            <v>352580741</v>
          </cell>
          <cell r="F2005">
            <v>2</v>
          </cell>
          <cell r="G2005" t="str">
            <v>PPO Non-Union</v>
          </cell>
          <cell r="H2005" t="str">
            <v>N</v>
          </cell>
          <cell r="I2005">
            <v>2</v>
          </cell>
          <cell r="J2005">
            <v>37622</v>
          </cell>
          <cell r="K2005">
            <v>119</v>
          </cell>
          <cell r="L2005" t="str">
            <v>Ee/Ch</v>
          </cell>
          <cell r="M2005">
            <v>23519</v>
          </cell>
        </row>
        <row r="2006">
          <cell r="A2006">
            <v>0</v>
          </cell>
          <cell r="B2006" t="str">
            <v>AW PPO Active</v>
          </cell>
          <cell r="C2006" t="str">
            <v>000000684</v>
          </cell>
          <cell r="D2006" t="str">
            <v>SUTTON JULIA P</v>
          </cell>
          <cell r="E2006" t="str">
            <v>343667769</v>
          </cell>
          <cell r="F2006">
            <v>2</v>
          </cell>
          <cell r="G2006" t="str">
            <v>PPO Non-Union</v>
          </cell>
          <cell r="H2006" t="str">
            <v>N</v>
          </cell>
          <cell r="I2006">
            <v>4</v>
          </cell>
          <cell r="J2006">
            <v>37622</v>
          </cell>
          <cell r="K2006">
            <v>127</v>
          </cell>
          <cell r="L2006" t="str">
            <v>Family</v>
          </cell>
          <cell r="M2006">
            <v>23674</v>
          </cell>
        </row>
        <row r="2007">
          <cell r="A2007">
            <v>0</v>
          </cell>
          <cell r="B2007" t="str">
            <v>AW PPO Active</v>
          </cell>
          <cell r="C2007" t="str">
            <v>000000684</v>
          </cell>
          <cell r="D2007" t="str">
            <v>SWANSON LILLIE M</v>
          </cell>
          <cell r="E2007" t="str">
            <v>345363901</v>
          </cell>
          <cell r="F2007">
            <v>2</v>
          </cell>
          <cell r="G2007" t="str">
            <v>PPO Non-Union</v>
          </cell>
          <cell r="H2007" t="str">
            <v>N</v>
          </cell>
          <cell r="I2007">
            <v>1</v>
          </cell>
          <cell r="J2007">
            <v>37622</v>
          </cell>
          <cell r="K2007">
            <v>102</v>
          </cell>
          <cell r="L2007" t="str">
            <v>Single</v>
          </cell>
          <cell r="M2007">
            <v>16306</v>
          </cell>
        </row>
        <row r="2008">
          <cell r="A2008">
            <v>0</v>
          </cell>
          <cell r="B2008" t="str">
            <v>AW PPO Active</v>
          </cell>
          <cell r="C2008" t="str">
            <v>000000684</v>
          </cell>
          <cell r="D2008" t="str">
            <v>TALBERT ANDREA L</v>
          </cell>
          <cell r="E2008" t="str">
            <v>356623465</v>
          </cell>
          <cell r="F2008">
            <v>2</v>
          </cell>
          <cell r="G2008" t="str">
            <v>PPO Non-Union</v>
          </cell>
          <cell r="H2008" t="str">
            <v>N</v>
          </cell>
          <cell r="I2008">
            <v>3</v>
          </cell>
          <cell r="J2008">
            <v>38108</v>
          </cell>
          <cell r="K2008">
            <v>119</v>
          </cell>
          <cell r="L2008" t="str">
            <v>Ee/Ch</v>
          </cell>
          <cell r="M2008">
            <v>24082</v>
          </cell>
        </row>
        <row r="2009">
          <cell r="A2009">
            <v>0</v>
          </cell>
          <cell r="B2009" t="str">
            <v>AW PPO Active</v>
          </cell>
          <cell r="C2009" t="str">
            <v>000000684</v>
          </cell>
          <cell r="D2009" t="str">
            <v>THOMAS JACKIE S</v>
          </cell>
          <cell r="E2009" t="str">
            <v>352649075</v>
          </cell>
          <cell r="F2009">
            <v>2</v>
          </cell>
          <cell r="G2009" t="str">
            <v>PPO Non-Union</v>
          </cell>
          <cell r="H2009" t="str">
            <v>N</v>
          </cell>
          <cell r="I2009">
            <v>1</v>
          </cell>
          <cell r="J2009">
            <v>37622</v>
          </cell>
          <cell r="K2009">
            <v>102</v>
          </cell>
          <cell r="L2009" t="str">
            <v>Single</v>
          </cell>
          <cell r="M2009">
            <v>27536</v>
          </cell>
        </row>
        <row r="2010">
          <cell r="A2010">
            <v>0</v>
          </cell>
          <cell r="B2010" t="str">
            <v>AW PPO Active</v>
          </cell>
          <cell r="C2010" t="str">
            <v>000000684</v>
          </cell>
          <cell r="D2010" t="str">
            <v>THOMAS OLIVIA</v>
          </cell>
          <cell r="E2010" t="str">
            <v>348423171</v>
          </cell>
          <cell r="F2010">
            <v>2</v>
          </cell>
          <cell r="G2010" t="str">
            <v>PPO Non-Union</v>
          </cell>
          <cell r="H2010" t="str">
            <v>N</v>
          </cell>
          <cell r="I2010">
            <v>1</v>
          </cell>
          <cell r="J2010">
            <v>37895</v>
          </cell>
          <cell r="K2010">
            <v>102</v>
          </cell>
          <cell r="L2010" t="str">
            <v>Single</v>
          </cell>
          <cell r="M2010">
            <v>18498</v>
          </cell>
        </row>
        <row r="2011">
          <cell r="A2011">
            <v>0</v>
          </cell>
          <cell r="B2011" t="str">
            <v>AW PPO Active</v>
          </cell>
          <cell r="C2011" t="str">
            <v>000000684</v>
          </cell>
          <cell r="D2011" t="str">
            <v>TIMMERMAN EARNEST A</v>
          </cell>
          <cell r="E2011" t="str">
            <v>481825822</v>
          </cell>
          <cell r="F2011">
            <v>2</v>
          </cell>
          <cell r="G2011" t="str">
            <v>PPO Non-Union</v>
          </cell>
          <cell r="H2011" t="str">
            <v>N</v>
          </cell>
          <cell r="I2011">
            <v>1</v>
          </cell>
          <cell r="J2011">
            <v>37622</v>
          </cell>
          <cell r="K2011">
            <v>101</v>
          </cell>
          <cell r="L2011" t="str">
            <v>Single</v>
          </cell>
          <cell r="M2011">
            <v>26564</v>
          </cell>
        </row>
        <row r="2012">
          <cell r="A2012">
            <v>0</v>
          </cell>
          <cell r="B2012" t="str">
            <v>AW PPO Active</v>
          </cell>
          <cell r="C2012" t="str">
            <v>000000684</v>
          </cell>
          <cell r="D2012" t="str">
            <v>TIMMERMEIER LISA L</v>
          </cell>
          <cell r="E2012" t="str">
            <v>350569474</v>
          </cell>
          <cell r="F2012">
            <v>2</v>
          </cell>
          <cell r="G2012" t="str">
            <v>PPO Non-Union</v>
          </cell>
          <cell r="H2012" t="str">
            <v>N</v>
          </cell>
          <cell r="I2012">
            <v>4</v>
          </cell>
          <cell r="J2012">
            <v>37622</v>
          </cell>
          <cell r="K2012">
            <v>119</v>
          </cell>
          <cell r="L2012" t="str">
            <v>Ee/Ch</v>
          </cell>
          <cell r="M2012">
            <v>22040</v>
          </cell>
        </row>
        <row r="2013">
          <cell r="A2013">
            <v>0</v>
          </cell>
          <cell r="B2013" t="str">
            <v>AW PPO Active</v>
          </cell>
          <cell r="C2013" t="str">
            <v>000000684</v>
          </cell>
          <cell r="D2013" t="str">
            <v>TODD TALLAUAH C</v>
          </cell>
          <cell r="E2013" t="str">
            <v>321622216</v>
          </cell>
          <cell r="F2013">
            <v>2</v>
          </cell>
          <cell r="G2013" t="str">
            <v>PPO Non-Union</v>
          </cell>
          <cell r="H2013" t="str">
            <v>N</v>
          </cell>
          <cell r="I2013">
            <v>2</v>
          </cell>
          <cell r="J2013">
            <v>38076</v>
          </cell>
          <cell r="K2013">
            <v>119</v>
          </cell>
          <cell r="L2013" t="str">
            <v>Ee/Ch</v>
          </cell>
          <cell r="M2013">
            <v>24058</v>
          </cell>
        </row>
        <row r="2014">
          <cell r="A2014">
            <v>0</v>
          </cell>
          <cell r="B2014" t="str">
            <v>AW PPO Active</v>
          </cell>
          <cell r="C2014" t="str">
            <v>000000684</v>
          </cell>
          <cell r="D2014" t="str">
            <v>TORRES JEFFERY MARTHA S</v>
          </cell>
          <cell r="E2014" t="str">
            <v>582591319</v>
          </cell>
          <cell r="F2014">
            <v>2</v>
          </cell>
          <cell r="G2014" t="str">
            <v>PPO Non-Union</v>
          </cell>
          <cell r="H2014" t="str">
            <v>N</v>
          </cell>
          <cell r="I2014">
            <v>4</v>
          </cell>
          <cell r="J2014">
            <v>38218</v>
          </cell>
          <cell r="K2014">
            <v>127</v>
          </cell>
          <cell r="L2014" t="str">
            <v>Family</v>
          </cell>
          <cell r="M2014">
            <v>23540</v>
          </cell>
        </row>
        <row r="2015">
          <cell r="A2015">
            <v>0</v>
          </cell>
          <cell r="B2015" t="str">
            <v>AW PPO Active</v>
          </cell>
          <cell r="C2015" t="str">
            <v>000000684</v>
          </cell>
          <cell r="D2015" t="str">
            <v>TUCKER DEIDRA N</v>
          </cell>
          <cell r="E2015" t="str">
            <v>495720871</v>
          </cell>
          <cell r="F2015">
            <v>2</v>
          </cell>
          <cell r="G2015" t="str">
            <v>PPO Non-Union</v>
          </cell>
          <cell r="H2015" t="str">
            <v>N</v>
          </cell>
          <cell r="I2015">
            <v>3</v>
          </cell>
          <cell r="J2015">
            <v>38353</v>
          </cell>
          <cell r="K2015">
            <v>119</v>
          </cell>
          <cell r="L2015" t="str">
            <v>Ee/Ch</v>
          </cell>
          <cell r="M2015">
            <v>25578</v>
          </cell>
        </row>
        <row r="2016">
          <cell r="A2016">
            <v>0</v>
          </cell>
          <cell r="B2016" t="str">
            <v>AW PPO Active</v>
          </cell>
          <cell r="C2016" t="str">
            <v>000000684</v>
          </cell>
          <cell r="D2016" t="str">
            <v>TURNAGE CYNTHIA E</v>
          </cell>
          <cell r="E2016" t="str">
            <v>330566838</v>
          </cell>
          <cell r="F2016">
            <v>2</v>
          </cell>
          <cell r="G2016" t="str">
            <v>PPO Non-Union</v>
          </cell>
          <cell r="H2016" t="str">
            <v>N</v>
          </cell>
          <cell r="I2016">
            <v>1</v>
          </cell>
          <cell r="J2016">
            <v>38353</v>
          </cell>
          <cell r="K2016">
            <v>102</v>
          </cell>
          <cell r="L2016" t="str">
            <v>Single</v>
          </cell>
          <cell r="M2016">
            <v>21780</v>
          </cell>
        </row>
        <row r="2017">
          <cell r="A2017">
            <v>0</v>
          </cell>
          <cell r="B2017" t="str">
            <v>AW PPO Active</v>
          </cell>
          <cell r="C2017" t="str">
            <v>000000684</v>
          </cell>
          <cell r="D2017" t="str">
            <v>UNGER KRISTI L</v>
          </cell>
          <cell r="E2017" t="str">
            <v>339788854</v>
          </cell>
          <cell r="F2017">
            <v>2</v>
          </cell>
          <cell r="G2017" t="str">
            <v>PPO Non-Union</v>
          </cell>
          <cell r="H2017" t="str">
            <v>N</v>
          </cell>
          <cell r="I2017">
            <v>1</v>
          </cell>
          <cell r="J2017">
            <v>37622</v>
          </cell>
          <cell r="K2017">
            <v>102</v>
          </cell>
          <cell r="L2017" t="str">
            <v>Single</v>
          </cell>
          <cell r="M2017">
            <v>27416</v>
          </cell>
        </row>
        <row r="2018">
          <cell r="A2018">
            <v>0</v>
          </cell>
          <cell r="B2018" t="str">
            <v>AW PPO Active</v>
          </cell>
          <cell r="C2018" t="str">
            <v>000000684</v>
          </cell>
          <cell r="D2018" t="str">
            <v>URBAN BARBARA A</v>
          </cell>
          <cell r="E2018" t="str">
            <v>339408817</v>
          </cell>
          <cell r="F2018">
            <v>2</v>
          </cell>
          <cell r="G2018" t="str">
            <v>PPO Non-Union</v>
          </cell>
          <cell r="H2018" t="str">
            <v>N</v>
          </cell>
          <cell r="I2018">
            <v>1</v>
          </cell>
          <cell r="J2018">
            <v>37622</v>
          </cell>
          <cell r="K2018">
            <v>102</v>
          </cell>
          <cell r="L2018" t="str">
            <v>Single</v>
          </cell>
          <cell r="M2018">
            <v>17830</v>
          </cell>
        </row>
        <row r="2019">
          <cell r="A2019">
            <v>0</v>
          </cell>
          <cell r="B2019" t="str">
            <v>AW PPO Active</v>
          </cell>
          <cell r="C2019" t="str">
            <v>000000684</v>
          </cell>
          <cell r="D2019" t="str">
            <v>VATOLE MARY T</v>
          </cell>
          <cell r="E2019" t="str">
            <v>353584216</v>
          </cell>
          <cell r="F2019">
            <v>2</v>
          </cell>
          <cell r="G2019" t="str">
            <v>PPO Non-Union</v>
          </cell>
          <cell r="H2019" t="str">
            <v>N</v>
          </cell>
          <cell r="I2019">
            <v>2</v>
          </cell>
          <cell r="J2019">
            <v>37865</v>
          </cell>
          <cell r="K2019">
            <v>111</v>
          </cell>
          <cell r="L2019" t="str">
            <v>Ee/Sp</v>
          </cell>
          <cell r="M2019">
            <v>23911</v>
          </cell>
        </row>
        <row r="2020">
          <cell r="A2020">
            <v>0</v>
          </cell>
          <cell r="B2020" t="str">
            <v>AW PPO Active</v>
          </cell>
          <cell r="C2020" t="str">
            <v>000000684</v>
          </cell>
          <cell r="D2020" t="str">
            <v>VAUGHN ERIN</v>
          </cell>
          <cell r="E2020" t="str">
            <v>338725752</v>
          </cell>
          <cell r="F2020">
            <v>2</v>
          </cell>
          <cell r="G2020" t="str">
            <v>PPO Non-Union</v>
          </cell>
          <cell r="H2020" t="str">
            <v>N</v>
          </cell>
          <cell r="I2020">
            <v>2</v>
          </cell>
          <cell r="J2020">
            <v>38353</v>
          </cell>
          <cell r="K2020">
            <v>119</v>
          </cell>
          <cell r="L2020" t="str">
            <v>Ee/Ch</v>
          </cell>
          <cell r="M2020">
            <v>29659</v>
          </cell>
        </row>
        <row r="2021">
          <cell r="A2021">
            <v>0</v>
          </cell>
          <cell r="B2021" t="str">
            <v>AW PPO Active</v>
          </cell>
          <cell r="C2021" t="str">
            <v>000000684</v>
          </cell>
          <cell r="D2021" t="str">
            <v>VENLET MARY E</v>
          </cell>
          <cell r="E2021" t="str">
            <v>472463799</v>
          </cell>
          <cell r="F2021">
            <v>2</v>
          </cell>
          <cell r="G2021" t="str">
            <v>PPO Non-Union</v>
          </cell>
          <cell r="H2021" t="str">
            <v>N</v>
          </cell>
          <cell r="I2021">
            <v>2</v>
          </cell>
          <cell r="J2021">
            <v>37622</v>
          </cell>
          <cell r="K2021">
            <v>111</v>
          </cell>
          <cell r="L2021" t="str">
            <v>Ee/Sp</v>
          </cell>
          <cell r="M2021">
            <v>15625</v>
          </cell>
        </row>
        <row r="2022">
          <cell r="A2022">
            <v>0</v>
          </cell>
          <cell r="B2022" t="str">
            <v>AW PPO Active</v>
          </cell>
          <cell r="C2022" t="str">
            <v>000000684</v>
          </cell>
          <cell r="D2022" t="str">
            <v>VETTER EMILY A</v>
          </cell>
          <cell r="E2022" t="str">
            <v>324804756</v>
          </cell>
          <cell r="F2022">
            <v>2</v>
          </cell>
          <cell r="G2022" t="str">
            <v>PPO Non-Union</v>
          </cell>
          <cell r="H2022" t="str">
            <v>N</v>
          </cell>
          <cell r="I2022">
            <v>4</v>
          </cell>
          <cell r="J2022">
            <v>38198</v>
          </cell>
          <cell r="K2022">
            <v>119</v>
          </cell>
          <cell r="L2022" t="str">
            <v>Ee/Ch</v>
          </cell>
          <cell r="M2022">
            <v>29061</v>
          </cell>
        </row>
        <row r="2023">
          <cell r="A2023">
            <v>0</v>
          </cell>
          <cell r="B2023" t="str">
            <v>AW PPO Active</v>
          </cell>
          <cell r="C2023" t="str">
            <v>000000684</v>
          </cell>
          <cell r="D2023" t="str">
            <v>WAGNER AMY M</v>
          </cell>
          <cell r="E2023" t="str">
            <v>331805779</v>
          </cell>
          <cell r="F2023">
            <v>2</v>
          </cell>
          <cell r="G2023" t="str">
            <v>PPO Non-Union</v>
          </cell>
          <cell r="H2023" t="str">
            <v>N</v>
          </cell>
          <cell r="I2023">
            <v>1</v>
          </cell>
          <cell r="J2023">
            <v>37622</v>
          </cell>
          <cell r="K2023">
            <v>102</v>
          </cell>
          <cell r="L2023" t="str">
            <v>Single</v>
          </cell>
          <cell r="M2023">
            <v>29177</v>
          </cell>
        </row>
        <row r="2024">
          <cell r="A2024">
            <v>0</v>
          </cell>
          <cell r="B2024" t="str">
            <v>AW PPO Active</v>
          </cell>
          <cell r="C2024" t="str">
            <v>000000684</v>
          </cell>
          <cell r="D2024" t="str">
            <v>WAKEFORD POCO J</v>
          </cell>
          <cell r="E2024" t="str">
            <v>358801775</v>
          </cell>
          <cell r="F2024">
            <v>2</v>
          </cell>
          <cell r="G2024" t="str">
            <v>PPO Non-Union</v>
          </cell>
          <cell r="H2024" t="str">
            <v>N</v>
          </cell>
          <cell r="I2024">
            <v>4</v>
          </cell>
          <cell r="J2024">
            <v>38078</v>
          </cell>
          <cell r="K2024">
            <v>127</v>
          </cell>
          <cell r="L2024" t="str">
            <v>Family</v>
          </cell>
          <cell r="M2024">
            <v>26506</v>
          </cell>
        </row>
        <row r="2025">
          <cell r="A2025">
            <v>0</v>
          </cell>
          <cell r="B2025" t="str">
            <v>AW PPO Active</v>
          </cell>
          <cell r="C2025" t="str">
            <v>000000684</v>
          </cell>
          <cell r="D2025" t="str">
            <v>WALKER ALFREDA D</v>
          </cell>
          <cell r="E2025" t="str">
            <v>324621561</v>
          </cell>
          <cell r="F2025">
            <v>2</v>
          </cell>
          <cell r="G2025" t="str">
            <v>PPO Non-Union</v>
          </cell>
          <cell r="H2025" t="str">
            <v>N</v>
          </cell>
          <cell r="I2025">
            <v>5</v>
          </cell>
          <cell r="J2025">
            <v>37622</v>
          </cell>
          <cell r="K2025">
            <v>127</v>
          </cell>
          <cell r="L2025" t="str">
            <v>Family</v>
          </cell>
          <cell r="M2025">
            <v>25004</v>
          </cell>
        </row>
        <row r="2026">
          <cell r="A2026">
            <v>0</v>
          </cell>
          <cell r="B2026" t="str">
            <v>AW PPO Active</v>
          </cell>
          <cell r="C2026" t="str">
            <v>000000684</v>
          </cell>
          <cell r="D2026" t="str">
            <v>WALKER DON E</v>
          </cell>
          <cell r="E2026" t="str">
            <v>432193082</v>
          </cell>
          <cell r="F2026">
            <v>2</v>
          </cell>
          <cell r="G2026" t="str">
            <v>PPO Non-Union</v>
          </cell>
          <cell r="H2026" t="str">
            <v>N</v>
          </cell>
          <cell r="I2026">
            <v>5</v>
          </cell>
          <cell r="J2026">
            <v>38078</v>
          </cell>
          <cell r="K2026">
            <v>127</v>
          </cell>
          <cell r="L2026" t="str">
            <v>Family</v>
          </cell>
          <cell r="M2026">
            <v>21219</v>
          </cell>
        </row>
        <row r="2027">
          <cell r="A2027">
            <v>0</v>
          </cell>
          <cell r="B2027" t="str">
            <v>AW PPO Active</v>
          </cell>
          <cell r="C2027" t="str">
            <v>000000684</v>
          </cell>
          <cell r="D2027" t="str">
            <v>WALKER TAKISHA D</v>
          </cell>
          <cell r="E2027" t="str">
            <v>412291712</v>
          </cell>
          <cell r="F2027">
            <v>2</v>
          </cell>
          <cell r="G2027" t="str">
            <v>PPO Non-Union</v>
          </cell>
          <cell r="H2027" t="str">
            <v>N</v>
          </cell>
          <cell r="I2027">
            <v>2</v>
          </cell>
          <cell r="J2027">
            <v>38250</v>
          </cell>
          <cell r="K2027">
            <v>119</v>
          </cell>
          <cell r="L2027" t="str">
            <v>Ee/Ch</v>
          </cell>
          <cell r="M2027">
            <v>28503</v>
          </cell>
        </row>
        <row r="2028">
          <cell r="A2028">
            <v>0</v>
          </cell>
          <cell r="B2028" t="str">
            <v>AW PPO Active</v>
          </cell>
          <cell r="C2028" t="str">
            <v>000000684</v>
          </cell>
          <cell r="D2028" t="str">
            <v>WALKER VICTORIA</v>
          </cell>
          <cell r="E2028" t="str">
            <v>409476323</v>
          </cell>
          <cell r="F2028">
            <v>2</v>
          </cell>
          <cell r="G2028" t="str">
            <v>PPO Non-Union</v>
          </cell>
          <cell r="H2028" t="str">
            <v>N</v>
          </cell>
          <cell r="I2028">
            <v>2</v>
          </cell>
          <cell r="J2028">
            <v>37895</v>
          </cell>
          <cell r="K2028">
            <v>119</v>
          </cell>
          <cell r="L2028" t="str">
            <v>Ee/Ch</v>
          </cell>
          <cell r="M2028">
            <v>31048</v>
          </cell>
        </row>
        <row r="2029">
          <cell r="A2029">
            <v>0</v>
          </cell>
          <cell r="B2029" t="str">
            <v>AW PPO Active</v>
          </cell>
          <cell r="C2029" t="str">
            <v>000000684</v>
          </cell>
          <cell r="D2029" t="str">
            <v>WALLACE BELINDA K</v>
          </cell>
          <cell r="E2029" t="str">
            <v>335725357</v>
          </cell>
          <cell r="F2029">
            <v>2</v>
          </cell>
          <cell r="G2029" t="str">
            <v>PPO Non-Union</v>
          </cell>
          <cell r="H2029" t="str">
            <v>N</v>
          </cell>
          <cell r="I2029">
            <v>3</v>
          </cell>
          <cell r="J2029">
            <v>37803</v>
          </cell>
          <cell r="K2029">
            <v>127</v>
          </cell>
          <cell r="L2029" t="str">
            <v>Family</v>
          </cell>
          <cell r="M2029">
            <v>24786</v>
          </cell>
        </row>
        <row r="2030">
          <cell r="A2030">
            <v>0</v>
          </cell>
          <cell r="B2030" t="str">
            <v>AW PPO Active</v>
          </cell>
          <cell r="C2030" t="str">
            <v>000000684</v>
          </cell>
          <cell r="D2030" t="str">
            <v>WALLACE RICHELLE L</v>
          </cell>
          <cell r="E2030" t="str">
            <v>498860924</v>
          </cell>
          <cell r="F2030">
            <v>2</v>
          </cell>
          <cell r="G2030" t="str">
            <v>PPO Non-Union</v>
          </cell>
          <cell r="H2030" t="str">
            <v>N</v>
          </cell>
          <cell r="I2030">
            <v>1</v>
          </cell>
          <cell r="J2030">
            <v>37926</v>
          </cell>
          <cell r="K2030">
            <v>102</v>
          </cell>
          <cell r="L2030" t="str">
            <v>Single</v>
          </cell>
          <cell r="M2030">
            <v>29811</v>
          </cell>
        </row>
        <row r="2031">
          <cell r="A2031">
            <v>0</v>
          </cell>
          <cell r="B2031" t="str">
            <v>AW PPO Active</v>
          </cell>
          <cell r="C2031" t="str">
            <v>000000684</v>
          </cell>
          <cell r="D2031" t="str">
            <v>WARD ROSS NINA M</v>
          </cell>
          <cell r="E2031" t="str">
            <v>337707345</v>
          </cell>
          <cell r="F2031">
            <v>2</v>
          </cell>
          <cell r="G2031" t="str">
            <v>PPO Non-Union</v>
          </cell>
          <cell r="H2031" t="str">
            <v>N</v>
          </cell>
          <cell r="I2031">
            <v>4</v>
          </cell>
          <cell r="J2031">
            <v>37622</v>
          </cell>
          <cell r="K2031">
            <v>127</v>
          </cell>
          <cell r="L2031" t="str">
            <v>Family</v>
          </cell>
          <cell r="M2031">
            <v>24806</v>
          </cell>
        </row>
        <row r="2032">
          <cell r="A2032">
            <v>0</v>
          </cell>
          <cell r="B2032" t="str">
            <v>AW PPO Active</v>
          </cell>
          <cell r="C2032" t="str">
            <v>000000684</v>
          </cell>
          <cell r="D2032" t="str">
            <v>WARD CASSANDRA</v>
          </cell>
          <cell r="E2032" t="str">
            <v>327662341</v>
          </cell>
          <cell r="F2032">
            <v>2</v>
          </cell>
          <cell r="G2032" t="str">
            <v>PPO Non-Union</v>
          </cell>
          <cell r="H2032" t="str">
            <v>N</v>
          </cell>
          <cell r="I2032">
            <v>1</v>
          </cell>
          <cell r="J2032">
            <v>37742</v>
          </cell>
          <cell r="K2032">
            <v>102</v>
          </cell>
          <cell r="L2032" t="str">
            <v>Single</v>
          </cell>
          <cell r="M2032">
            <v>26398</v>
          </cell>
        </row>
        <row r="2033">
          <cell r="A2033">
            <v>0</v>
          </cell>
          <cell r="B2033" t="str">
            <v>AW PPO Active</v>
          </cell>
          <cell r="C2033" t="str">
            <v>000000684</v>
          </cell>
          <cell r="D2033" t="str">
            <v>WARR SYLVONNE N</v>
          </cell>
          <cell r="E2033" t="str">
            <v>338784376</v>
          </cell>
          <cell r="F2033">
            <v>2</v>
          </cell>
          <cell r="G2033" t="str">
            <v>PPO Non-Union</v>
          </cell>
          <cell r="H2033" t="str">
            <v>N</v>
          </cell>
          <cell r="I2033">
            <v>1</v>
          </cell>
          <cell r="J2033">
            <v>38078</v>
          </cell>
          <cell r="K2033">
            <v>102</v>
          </cell>
          <cell r="L2033" t="str">
            <v>Single</v>
          </cell>
          <cell r="M2033">
            <v>26194</v>
          </cell>
        </row>
        <row r="2034">
          <cell r="A2034">
            <v>0</v>
          </cell>
          <cell r="B2034" t="str">
            <v>AW PPO Active</v>
          </cell>
          <cell r="C2034" t="str">
            <v>000000684</v>
          </cell>
          <cell r="D2034" t="str">
            <v>WARREN KIMBERLY B</v>
          </cell>
          <cell r="E2034" t="str">
            <v>334700984</v>
          </cell>
          <cell r="F2034">
            <v>2</v>
          </cell>
          <cell r="G2034" t="str">
            <v>PPO Non-Union</v>
          </cell>
          <cell r="H2034" t="str">
            <v>N</v>
          </cell>
          <cell r="I2034">
            <v>1</v>
          </cell>
          <cell r="J2034">
            <v>37622</v>
          </cell>
          <cell r="K2034">
            <v>102</v>
          </cell>
          <cell r="L2034" t="str">
            <v>Single</v>
          </cell>
          <cell r="M2034">
            <v>24909</v>
          </cell>
        </row>
        <row r="2035">
          <cell r="A2035">
            <v>0</v>
          </cell>
          <cell r="B2035" t="str">
            <v>AW PPO Active</v>
          </cell>
          <cell r="C2035" t="str">
            <v>000000684</v>
          </cell>
          <cell r="D2035" t="str">
            <v>WASHINGTON DORIAN</v>
          </cell>
          <cell r="E2035" t="str">
            <v>497766149</v>
          </cell>
          <cell r="F2035">
            <v>2</v>
          </cell>
          <cell r="G2035" t="str">
            <v>PPO Non-Union</v>
          </cell>
          <cell r="H2035" t="str">
            <v>N</v>
          </cell>
          <cell r="I2035">
            <v>3</v>
          </cell>
          <cell r="J2035">
            <v>37987</v>
          </cell>
          <cell r="K2035">
            <v>127</v>
          </cell>
          <cell r="L2035" t="str">
            <v>Family</v>
          </cell>
          <cell r="M2035">
            <v>27931</v>
          </cell>
        </row>
        <row r="2036">
          <cell r="A2036">
            <v>0</v>
          </cell>
          <cell r="B2036" t="str">
            <v>AW PPO Active</v>
          </cell>
          <cell r="C2036" t="str">
            <v>000000684</v>
          </cell>
          <cell r="D2036" t="str">
            <v>WATTS VICTORIA</v>
          </cell>
          <cell r="E2036" t="str">
            <v>371745443</v>
          </cell>
          <cell r="F2036">
            <v>2</v>
          </cell>
          <cell r="G2036" t="str">
            <v>PPO Non-Union</v>
          </cell>
          <cell r="H2036" t="str">
            <v>N</v>
          </cell>
          <cell r="I2036">
            <v>3</v>
          </cell>
          <cell r="J2036">
            <v>37622</v>
          </cell>
          <cell r="K2036">
            <v>119</v>
          </cell>
          <cell r="L2036" t="str">
            <v>Ee/Ch</v>
          </cell>
          <cell r="M2036">
            <v>25501</v>
          </cell>
        </row>
        <row r="2037">
          <cell r="A2037">
            <v>0</v>
          </cell>
          <cell r="B2037" t="str">
            <v>AW PPO Active</v>
          </cell>
          <cell r="C2037" t="str">
            <v>000000684</v>
          </cell>
          <cell r="D2037" t="str">
            <v>WATTS WILLIAM</v>
          </cell>
          <cell r="E2037" t="str">
            <v>552392354</v>
          </cell>
          <cell r="F2037">
            <v>2</v>
          </cell>
          <cell r="G2037" t="str">
            <v>PPO Non-Union</v>
          </cell>
          <cell r="H2037" t="str">
            <v>N</v>
          </cell>
          <cell r="I2037">
            <v>1</v>
          </cell>
          <cell r="J2037">
            <v>37622</v>
          </cell>
          <cell r="K2037">
            <v>101</v>
          </cell>
          <cell r="L2037" t="str">
            <v>Single</v>
          </cell>
          <cell r="M2037">
            <v>27173</v>
          </cell>
        </row>
        <row r="2038">
          <cell r="A2038">
            <v>0</v>
          </cell>
          <cell r="B2038" t="str">
            <v>AW PPO Active</v>
          </cell>
          <cell r="C2038" t="str">
            <v>000000684</v>
          </cell>
          <cell r="D2038" t="str">
            <v>WEBB SUSAN D</v>
          </cell>
          <cell r="E2038" t="str">
            <v>352728827</v>
          </cell>
          <cell r="F2038">
            <v>2</v>
          </cell>
          <cell r="G2038" t="str">
            <v>PPO Non-Union</v>
          </cell>
          <cell r="H2038" t="str">
            <v>N</v>
          </cell>
          <cell r="I2038">
            <v>1</v>
          </cell>
          <cell r="J2038">
            <v>37622</v>
          </cell>
          <cell r="K2038">
            <v>102</v>
          </cell>
          <cell r="L2038" t="str">
            <v>Single</v>
          </cell>
          <cell r="M2038">
            <v>24759</v>
          </cell>
        </row>
        <row r="2039">
          <cell r="A2039">
            <v>0</v>
          </cell>
          <cell r="B2039" t="str">
            <v>AW PPO Active</v>
          </cell>
          <cell r="C2039" t="str">
            <v>000000684</v>
          </cell>
          <cell r="D2039" t="str">
            <v>WELLS ERIKA A</v>
          </cell>
          <cell r="E2039" t="str">
            <v>303880443</v>
          </cell>
          <cell r="F2039">
            <v>2</v>
          </cell>
          <cell r="G2039" t="str">
            <v>PPO Non-Union</v>
          </cell>
          <cell r="H2039" t="str">
            <v>N</v>
          </cell>
          <cell r="I2039">
            <v>2</v>
          </cell>
          <cell r="J2039">
            <v>38237</v>
          </cell>
          <cell r="K2039">
            <v>119</v>
          </cell>
          <cell r="L2039" t="str">
            <v>Ee/Ch</v>
          </cell>
          <cell r="M2039">
            <v>29850</v>
          </cell>
        </row>
        <row r="2040">
          <cell r="A2040">
            <v>0</v>
          </cell>
          <cell r="B2040" t="str">
            <v>AW PPO Active</v>
          </cell>
          <cell r="C2040" t="str">
            <v>000000684</v>
          </cell>
          <cell r="D2040" t="str">
            <v>WELLS GAINITA S</v>
          </cell>
          <cell r="E2040" t="str">
            <v>489789147</v>
          </cell>
          <cell r="F2040">
            <v>2</v>
          </cell>
          <cell r="G2040" t="str">
            <v>PPO Non-Union</v>
          </cell>
          <cell r="H2040" t="str">
            <v>N</v>
          </cell>
          <cell r="I2040">
            <v>3</v>
          </cell>
          <cell r="J2040">
            <v>38239</v>
          </cell>
          <cell r="K2040">
            <v>119</v>
          </cell>
          <cell r="L2040" t="str">
            <v>Ee/Ch</v>
          </cell>
          <cell r="M2040">
            <v>27968</v>
          </cell>
        </row>
        <row r="2041">
          <cell r="A2041">
            <v>0</v>
          </cell>
          <cell r="B2041" t="str">
            <v>AW PPO Active</v>
          </cell>
          <cell r="C2041" t="str">
            <v>000000684</v>
          </cell>
          <cell r="D2041" t="str">
            <v>WEST AMANDA K</v>
          </cell>
          <cell r="E2041" t="str">
            <v>337721048</v>
          </cell>
          <cell r="F2041">
            <v>2</v>
          </cell>
          <cell r="G2041" t="str">
            <v>PPO Non-Union</v>
          </cell>
          <cell r="H2041" t="str">
            <v>N</v>
          </cell>
          <cell r="I2041">
            <v>1</v>
          </cell>
          <cell r="J2041">
            <v>38108</v>
          </cell>
          <cell r="K2041">
            <v>102</v>
          </cell>
          <cell r="L2041" t="str">
            <v>Single</v>
          </cell>
          <cell r="M2041">
            <v>30313</v>
          </cell>
        </row>
        <row r="2042">
          <cell r="A2042">
            <v>0</v>
          </cell>
          <cell r="B2042" t="str">
            <v>AW PPO Active</v>
          </cell>
          <cell r="C2042" t="str">
            <v>000000684</v>
          </cell>
          <cell r="D2042" t="str">
            <v>WEST VALERIE Q</v>
          </cell>
          <cell r="E2042" t="str">
            <v>327643823</v>
          </cell>
          <cell r="F2042">
            <v>2</v>
          </cell>
          <cell r="G2042" t="str">
            <v>PPO Non-Union</v>
          </cell>
          <cell r="H2042" t="str">
            <v>N</v>
          </cell>
          <cell r="I2042">
            <v>1</v>
          </cell>
          <cell r="J2042">
            <v>37622</v>
          </cell>
          <cell r="K2042">
            <v>102</v>
          </cell>
          <cell r="L2042" t="str">
            <v>Single</v>
          </cell>
          <cell r="M2042">
            <v>27803</v>
          </cell>
        </row>
        <row r="2043">
          <cell r="A2043">
            <v>0</v>
          </cell>
          <cell r="B2043" t="str">
            <v>AW PPO Active</v>
          </cell>
          <cell r="C2043" t="str">
            <v>000000684</v>
          </cell>
          <cell r="D2043" t="str">
            <v>WESTMORELAND LYDIA E</v>
          </cell>
          <cell r="E2043" t="str">
            <v>331621075</v>
          </cell>
          <cell r="F2043">
            <v>2</v>
          </cell>
          <cell r="G2043" t="str">
            <v>PPO Non-Union</v>
          </cell>
          <cell r="H2043" t="str">
            <v>N</v>
          </cell>
          <cell r="I2043">
            <v>3</v>
          </cell>
          <cell r="J2043">
            <v>37926</v>
          </cell>
          <cell r="K2043">
            <v>127</v>
          </cell>
          <cell r="L2043" t="str">
            <v>Family</v>
          </cell>
          <cell r="M2043">
            <v>22883</v>
          </cell>
        </row>
        <row r="2044">
          <cell r="A2044">
            <v>0</v>
          </cell>
          <cell r="B2044" t="str">
            <v>AW PPO Active</v>
          </cell>
          <cell r="C2044" t="str">
            <v>000000684</v>
          </cell>
          <cell r="D2044" t="str">
            <v>WHITE CARRIE L</v>
          </cell>
          <cell r="E2044" t="str">
            <v>358702563</v>
          </cell>
          <cell r="F2044">
            <v>2</v>
          </cell>
          <cell r="G2044" t="str">
            <v>PPO Non-Union</v>
          </cell>
          <cell r="H2044" t="str">
            <v>N</v>
          </cell>
          <cell r="I2044">
            <v>1</v>
          </cell>
          <cell r="J2044">
            <v>37622</v>
          </cell>
          <cell r="K2044">
            <v>102</v>
          </cell>
          <cell r="L2044" t="str">
            <v>Single</v>
          </cell>
          <cell r="M2044">
            <v>24557</v>
          </cell>
        </row>
        <row r="2045">
          <cell r="A2045">
            <v>0</v>
          </cell>
          <cell r="B2045" t="str">
            <v>AW PPO Active</v>
          </cell>
          <cell r="C2045" t="str">
            <v>000000684</v>
          </cell>
          <cell r="D2045" t="str">
            <v>WHITMORE CONNIE S</v>
          </cell>
          <cell r="E2045" t="str">
            <v>344689011</v>
          </cell>
          <cell r="F2045">
            <v>2</v>
          </cell>
          <cell r="G2045" t="str">
            <v>PPO Non-Union</v>
          </cell>
          <cell r="H2045" t="str">
            <v>N</v>
          </cell>
          <cell r="I2045">
            <v>3</v>
          </cell>
          <cell r="J2045">
            <v>37622</v>
          </cell>
          <cell r="K2045">
            <v>119</v>
          </cell>
          <cell r="L2045" t="str">
            <v>Ee/Ch</v>
          </cell>
          <cell r="M2045">
            <v>23523</v>
          </cell>
        </row>
        <row r="2046">
          <cell r="A2046">
            <v>0</v>
          </cell>
          <cell r="B2046" t="str">
            <v>AW PPO Active</v>
          </cell>
          <cell r="C2046" t="str">
            <v>000000684</v>
          </cell>
          <cell r="D2046" t="str">
            <v>WICKENHAUSER BRENDA</v>
          </cell>
          <cell r="E2046" t="str">
            <v>537068067</v>
          </cell>
          <cell r="F2046">
            <v>2</v>
          </cell>
          <cell r="G2046" t="str">
            <v>PPO Non-Union</v>
          </cell>
          <cell r="H2046" t="str">
            <v>N</v>
          </cell>
          <cell r="I2046">
            <v>3</v>
          </cell>
          <cell r="J2046">
            <v>37622</v>
          </cell>
          <cell r="K2046">
            <v>127</v>
          </cell>
          <cell r="L2046" t="str">
            <v>Family</v>
          </cell>
          <cell r="M2046">
            <v>29194</v>
          </cell>
        </row>
        <row r="2047">
          <cell r="A2047">
            <v>0</v>
          </cell>
          <cell r="B2047" t="str">
            <v>AW PPO Active</v>
          </cell>
          <cell r="C2047" t="str">
            <v>000000684</v>
          </cell>
          <cell r="D2047" t="str">
            <v>WIEGAND NANCY L</v>
          </cell>
          <cell r="E2047" t="str">
            <v>337520693</v>
          </cell>
          <cell r="F2047">
            <v>2</v>
          </cell>
          <cell r="G2047" t="str">
            <v>PPO Non-Union</v>
          </cell>
          <cell r="H2047" t="str">
            <v>N</v>
          </cell>
          <cell r="I2047">
            <v>2</v>
          </cell>
          <cell r="J2047">
            <v>37622</v>
          </cell>
          <cell r="K2047">
            <v>111</v>
          </cell>
          <cell r="L2047" t="str">
            <v>Ee/Sp</v>
          </cell>
          <cell r="M2047">
            <v>21304</v>
          </cell>
        </row>
        <row r="2048">
          <cell r="A2048">
            <v>0</v>
          </cell>
          <cell r="B2048" t="str">
            <v>AW PPO Active</v>
          </cell>
          <cell r="C2048" t="str">
            <v>000000684</v>
          </cell>
          <cell r="D2048" t="str">
            <v>WIEGAND PAMELA M</v>
          </cell>
          <cell r="E2048" t="str">
            <v>331708105</v>
          </cell>
          <cell r="F2048">
            <v>2</v>
          </cell>
          <cell r="G2048" t="str">
            <v>PPO Non-Union</v>
          </cell>
          <cell r="H2048" t="str">
            <v>N</v>
          </cell>
          <cell r="I2048">
            <v>3</v>
          </cell>
          <cell r="J2048">
            <v>37622</v>
          </cell>
          <cell r="K2048">
            <v>127</v>
          </cell>
          <cell r="L2048" t="str">
            <v>Family</v>
          </cell>
          <cell r="M2048">
            <v>25063</v>
          </cell>
        </row>
        <row r="2049">
          <cell r="A2049">
            <v>0</v>
          </cell>
          <cell r="B2049" t="str">
            <v>AW PPO Active</v>
          </cell>
          <cell r="C2049" t="str">
            <v>000000684</v>
          </cell>
          <cell r="D2049" t="str">
            <v>WILBURN ALEISHA</v>
          </cell>
          <cell r="E2049" t="str">
            <v>493866222</v>
          </cell>
          <cell r="F2049">
            <v>2</v>
          </cell>
          <cell r="G2049" t="str">
            <v>PPO Non-Union</v>
          </cell>
          <cell r="H2049" t="str">
            <v>N</v>
          </cell>
          <cell r="I2049">
            <v>1</v>
          </cell>
          <cell r="J2049">
            <v>37681</v>
          </cell>
          <cell r="K2049">
            <v>102</v>
          </cell>
          <cell r="L2049" t="str">
            <v>Single</v>
          </cell>
          <cell r="M2049">
            <v>30180</v>
          </cell>
        </row>
        <row r="2050">
          <cell r="A2050">
            <v>0</v>
          </cell>
          <cell r="B2050" t="str">
            <v>AW PPO Active</v>
          </cell>
          <cell r="C2050" t="str">
            <v>000000684</v>
          </cell>
          <cell r="D2050" t="str">
            <v>WILKINSON JULIE A</v>
          </cell>
          <cell r="E2050" t="str">
            <v>357808780</v>
          </cell>
          <cell r="F2050">
            <v>2</v>
          </cell>
          <cell r="G2050" t="str">
            <v>PPO Non-Union</v>
          </cell>
          <cell r="H2050" t="str">
            <v>N</v>
          </cell>
          <cell r="I2050">
            <v>1</v>
          </cell>
          <cell r="J2050">
            <v>37803</v>
          </cell>
          <cell r="K2050">
            <v>102</v>
          </cell>
          <cell r="L2050" t="str">
            <v>Single</v>
          </cell>
          <cell r="M2050">
            <v>29536</v>
          </cell>
        </row>
        <row r="2051">
          <cell r="A2051">
            <v>0</v>
          </cell>
          <cell r="B2051" t="str">
            <v>AW PPO Active</v>
          </cell>
          <cell r="C2051" t="str">
            <v>000000684</v>
          </cell>
          <cell r="D2051" t="str">
            <v>WILLIAMS JANET L</v>
          </cell>
          <cell r="E2051" t="str">
            <v>351385717</v>
          </cell>
          <cell r="F2051">
            <v>2</v>
          </cell>
          <cell r="G2051" t="str">
            <v>PPO Non-Union</v>
          </cell>
          <cell r="H2051" t="str">
            <v>N</v>
          </cell>
          <cell r="I2051">
            <v>1</v>
          </cell>
          <cell r="J2051">
            <v>37834</v>
          </cell>
          <cell r="K2051">
            <v>102</v>
          </cell>
          <cell r="L2051" t="str">
            <v>Single</v>
          </cell>
          <cell r="M2051">
            <v>17799</v>
          </cell>
        </row>
        <row r="2052">
          <cell r="A2052">
            <v>0</v>
          </cell>
          <cell r="B2052" t="str">
            <v>AW PPO Active</v>
          </cell>
          <cell r="C2052" t="str">
            <v>000000684</v>
          </cell>
          <cell r="D2052" t="str">
            <v>WILLIAMS JOANNA L</v>
          </cell>
          <cell r="E2052" t="str">
            <v>348621569</v>
          </cell>
          <cell r="F2052">
            <v>2</v>
          </cell>
          <cell r="G2052" t="str">
            <v>PPO Non-Union</v>
          </cell>
          <cell r="H2052" t="str">
            <v>N</v>
          </cell>
          <cell r="I2052">
            <v>4</v>
          </cell>
          <cell r="J2052">
            <v>37622</v>
          </cell>
          <cell r="K2052">
            <v>127</v>
          </cell>
          <cell r="L2052" t="str">
            <v>Family</v>
          </cell>
          <cell r="M2052">
            <v>26347</v>
          </cell>
        </row>
        <row r="2053">
          <cell r="A2053">
            <v>0</v>
          </cell>
          <cell r="B2053" t="str">
            <v>AW PPO Active</v>
          </cell>
          <cell r="C2053" t="str">
            <v>000000684</v>
          </cell>
          <cell r="D2053" t="str">
            <v>WILSON KIMBERLY S</v>
          </cell>
          <cell r="E2053" t="str">
            <v>494903841</v>
          </cell>
          <cell r="F2053">
            <v>2</v>
          </cell>
          <cell r="G2053" t="str">
            <v>PPO Non-Union</v>
          </cell>
          <cell r="H2053" t="str">
            <v>N</v>
          </cell>
          <cell r="I2053">
            <v>2</v>
          </cell>
          <cell r="J2053">
            <v>37895</v>
          </cell>
          <cell r="K2053">
            <v>111</v>
          </cell>
          <cell r="L2053" t="str">
            <v>Ee/Sp</v>
          </cell>
          <cell r="M2053">
            <v>25953</v>
          </cell>
        </row>
        <row r="2054">
          <cell r="A2054">
            <v>0</v>
          </cell>
          <cell r="B2054" t="str">
            <v>AW PPO Active</v>
          </cell>
          <cell r="C2054" t="str">
            <v>000000684</v>
          </cell>
          <cell r="D2054" t="str">
            <v>WINFREE AIMEE M</v>
          </cell>
          <cell r="E2054" t="str">
            <v>339689250</v>
          </cell>
          <cell r="F2054">
            <v>2</v>
          </cell>
          <cell r="G2054" t="str">
            <v>PPO Non-Union</v>
          </cell>
          <cell r="H2054" t="str">
            <v>N</v>
          </cell>
          <cell r="I2054">
            <v>3</v>
          </cell>
          <cell r="J2054">
            <v>37987</v>
          </cell>
          <cell r="K2054">
            <v>119</v>
          </cell>
          <cell r="L2054" t="str">
            <v>Ee/Ch</v>
          </cell>
          <cell r="M2054">
            <v>29190</v>
          </cell>
        </row>
        <row r="2055">
          <cell r="A2055">
            <v>0</v>
          </cell>
          <cell r="B2055" t="str">
            <v>AW PPO Active</v>
          </cell>
          <cell r="C2055" t="str">
            <v>000000684</v>
          </cell>
          <cell r="D2055" t="str">
            <v>WINTERS JENNIFER J</v>
          </cell>
          <cell r="E2055" t="str">
            <v>344720583</v>
          </cell>
          <cell r="F2055">
            <v>2</v>
          </cell>
          <cell r="G2055" t="str">
            <v>PPO Non-Union</v>
          </cell>
          <cell r="H2055" t="str">
            <v>N</v>
          </cell>
          <cell r="I2055">
            <v>2</v>
          </cell>
          <cell r="J2055">
            <v>37622</v>
          </cell>
          <cell r="K2055">
            <v>119</v>
          </cell>
          <cell r="L2055" t="str">
            <v>Ee/Ch</v>
          </cell>
          <cell r="M2055">
            <v>28976</v>
          </cell>
        </row>
        <row r="2056">
          <cell r="A2056">
            <v>0</v>
          </cell>
          <cell r="B2056" t="str">
            <v>AW PPO Active</v>
          </cell>
          <cell r="C2056" t="str">
            <v>000000684</v>
          </cell>
          <cell r="D2056" t="str">
            <v>WOMACK DESHON R</v>
          </cell>
          <cell r="E2056" t="str">
            <v>322681746</v>
          </cell>
          <cell r="F2056">
            <v>2</v>
          </cell>
          <cell r="G2056" t="str">
            <v>PPO Non-Union</v>
          </cell>
          <cell r="H2056" t="str">
            <v>N</v>
          </cell>
          <cell r="I2056">
            <v>6</v>
          </cell>
          <cell r="J2056">
            <v>37806</v>
          </cell>
          <cell r="K2056">
            <v>127</v>
          </cell>
          <cell r="L2056" t="str">
            <v>Family</v>
          </cell>
          <cell r="M2056">
            <v>27720</v>
          </cell>
        </row>
        <row r="2057">
          <cell r="A2057">
            <v>0</v>
          </cell>
          <cell r="B2057" t="str">
            <v>AW PPO Active</v>
          </cell>
          <cell r="C2057" t="str">
            <v>000000684</v>
          </cell>
          <cell r="D2057" t="str">
            <v>WOODS BRENDA S</v>
          </cell>
          <cell r="E2057" t="str">
            <v>344566410</v>
          </cell>
          <cell r="F2057">
            <v>2</v>
          </cell>
          <cell r="G2057" t="str">
            <v>PPO Non-Union</v>
          </cell>
          <cell r="H2057" t="str">
            <v>N</v>
          </cell>
          <cell r="I2057">
            <v>1</v>
          </cell>
          <cell r="J2057">
            <v>38108</v>
          </cell>
          <cell r="K2057">
            <v>102</v>
          </cell>
          <cell r="L2057" t="str">
            <v>Single</v>
          </cell>
          <cell r="M2057">
            <v>21843</v>
          </cell>
        </row>
        <row r="2058">
          <cell r="A2058">
            <v>0</v>
          </cell>
          <cell r="B2058" t="str">
            <v>AW PPO Active</v>
          </cell>
          <cell r="C2058" t="str">
            <v>000000684</v>
          </cell>
          <cell r="D2058" t="str">
            <v>WOOFF CAROLYN M</v>
          </cell>
          <cell r="E2058" t="str">
            <v>346485851</v>
          </cell>
          <cell r="F2058">
            <v>2</v>
          </cell>
          <cell r="G2058" t="str">
            <v>PPO Non-Union</v>
          </cell>
          <cell r="H2058" t="str">
            <v>N</v>
          </cell>
          <cell r="I2058">
            <v>4</v>
          </cell>
          <cell r="J2058">
            <v>37622</v>
          </cell>
          <cell r="K2058">
            <v>127</v>
          </cell>
          <cell r="L2058" t="str">
            <v>Family</v>
          </cell>
          <cell r="M2058">
            <v>19947</v>
          </cell>
        </row>
        <row r="2059">
          <cell r="A2059">
            <v>0</v>
          </cell>
          <cell r="B2059" t="str">
            <v>AW PPO Active</v>
          </cell>
          <cell r="C2059" t="str">
            <v>000000684</v>
          </cell>
          <cell r="D2059" t="str">
            <v>WOOLARD BRADLEY K</v>
          </cell>
          <cell r="E2059" t="str">
            <v>346681947</v>
          </cell>
          <cell r="F2059">
            <v>2</v>
          </cell>
          <cell r="G2059" t="str">
            <v>PPO Non-Union</v>
          </cell>
          <cell r="H2059" t="str">
            <v>N</v>
          </cell>
          <cell r="I2059">
            <v>1</v>
          </cell>
          <cell r="J2059">
            <v>37803</v>
          </cell>
          <cell r="K2059">
            <v>101</v>
          </cell>
          <cell r="L2059" t="str">
            <v>Single</v>
          </cell>
          <cell r="M2059">
            <v>29130</v>
          </cell>
        </row>
        <row r="2060">
          <cell r="A2060">
            <v>0</v>
          </cell>
          <cell r="B2060" t="str">
            <v>AW PPO Active</v>
          </cell>
          <cell r="C2060" t="str">
            <v>000000684</v>
          </cell>
          <cell r="D2060" t="str">
            <v>WRIGHT JEREMY R</v>
          </cell>
          <cell r="E2060" t="str">
            <v>334809948</v>
          </cell>
          <cell r="F2060">
            <v>2</v>
          </cell>
          <cell r="G2060" t="str">
            <v>PPO Non-Union</v>
          </cell>
          <cell r="H2060" t="str">
            <v>N</v>
          </cell>
          <cell r="I2060">
            <v>3</v>
          </cell>
          <cell r="J2060">
            <v>38335</v>
          </cell>
          <cell r="K2060">
            <v>127</v>
          </cell>
          <cell r="L2060" t="str">
            <v>Family</v>
          </cell>
          <cell r="M2060">
            <v>28234</v>
          </cell>
        </row>
        <row r="2061">
          <cell r="A2061">
            <v>0</v>
          </cell>
          <cell r="B2061" t="str">
            <v>AW PPO Active</v>
          </cell>
          <cell r="C2061" t="str">
            <v>000000684</v>
          </cell>
          <cell r="D2061" t="str">
            <v>YOUNG VENITA C</v>
          </cell>
          <cell r="E2061" t="str">
            <v>340428549</v>
          </cell>
          <cell r="F2061">
            <v>2</v>
          </cell>
          <cell r="G2061" t="str">
            <v>PPO Non-Union</v>
          </cell>
          <cell r="H2061" t="str">
            <v>N</v>
          </cell>
          <cell r="I2061">
            <v>2</v>
          </cell>
          <cell r="J2061">
            <v>37622</v>
          </cell>
          <cell r="K2061">
            <v>111</v>
          </cell>
          <cell r="L2061" t="str">
            <v>Ee/Sp</v>
          </cell>
          <cell r="M2061">
            <v>18480</v>
          </cell>
        </row>
        <row r="2062">
          <cell r="A2062">
            <v>0</v>
          </cell>
          <cell r="B2062" t="str">
            <v>AW PPO Active</v>
          </cell>
          <cell r="C2062" t="str">
            <v>000000684</v>
          </cell>
          <cell r="D2062" t="str">
            <v>ZARICOR JANICE K</v>
          </cell>
          <cell r="E2062" t="str">
            <v>490506712</v>
          </cell>
          <cell r="F2062">
            <v>2</v>
          </cell>
          <cell r="G2062" t="str">
            <v>PPO Non-Union</v>
          </cell>
          <cell r="H2062" t="str">
            <v>N</v>
          </cell>
          <cell r="I2062">
            <v>1</v>
          </cell>
          <cell r="J2062">
            <v>37926</v>
          </cell>
          <cell r="K2062">
            <v>102</v>
          </cell>
          <cell r="L2062" t="str">
            <v>Single</v>
          </cell>
          <cell r="M2062">
            <v>17126</v>
          </cell>
        </row>
        <row r="2063">
          <cell r="A2063">
            <v>0</v>
          </cell>
          <cell r="B2063" t="str">
            <v>AW PPO Active</v>
          </cell>
          <cell r="C2063" t="str">
            <v>000000684</v>
          </cell>
          <cell r="D2063" t="str">
            <v>ZIEGLER TRACY A</v>
          </cell>
          <cell r="E2063" t="str">
            <v>322680622</v>
          </cell>
          <cell r="F2063">
            <v>2</v>
          </cell>
          <cell r="G2063" t="str">
            <v>PPO Non-Union</v>
          </cell>
          <cell r="H2063" t="str">
            <v>N</v>
          </cell>
          <cell r="I2063">
            <v>1</v>
          </cell>
          <cell r="J2063">
            <v>37622</v>
          </cell>
          <cell r="K2063">
            <v>102</v>
          </cell>
          <cell r="L2063" t="str">
            <v>Single</v>
          </cell>
          <cell r="M2063">
            <v>27311</v>
          </cell>
        </row>
        <row r="2064">
          <cell r="A2064">
            <v>0</v>
          </cell>
          <cell r="B2064" t="str">
            <v>AW PPO Active</v>
          </cell>
          <cell r="C2064" t="str">
            <v>000000684</v>
          </cell>
          <cell r="D2064" t="str">
            <v>ZUMWALT SARA L</v>
          </cell>
          <cell r="E2064" t="str">
            <v>353743320</v>
          </cell>
          <cell r="F2064">
            <v>2</v>
          </cell>
          <cell r="G2064" t="str">
            <v>PPO Non-Union</v>
          </cell>
          <cell r="H2064" t="str">
            <v>N</v>
          </cell>
          <cell r="I2064">
            <v>1</v>
          </cell>
          <cell r="J2064">
            <v>38078</v>
          </cell>
          <cell r="K2064">
            <v>102</v>
          </cell>
          <cell r="L2064" t="str">
            <v>Single</v>
          </cell>
          <cell r="M2064">
            <v>31063</v>
          </cell>
        </row>
        <row r="2065">
          <cell r="A2065">
            <v>0</v>
          </cell>
          <cell r="B2065" t="str">
            <v>AW PPO Active</v>
          </cell>
          <cell r="C2065" t="str">
            <v>000000724</v>
          </cell>
          <cell r="D2065" t="str">
            <v>ABERNATHY MICHAEL D</v>
          </cell>
          <cell r="E2065" t="str">
            <v>316701252</v>
          </cell>
          <cell r="F2065">
            <v>1</v>
          </cell>
          <cell r="G2065" t="str">
            <v>PPO Union</v>
          </cell>
          <cell r="H2065" t="str">
            <v>U</v>
          </cell>
          <cell r="I2065">
            <v>3</v>
          </cell>
          <cell r="J2065">
            <v>37622</v>
          </cell>
          <cell r="K2065">
            <v>119</v>
          </cell>
          <cell r="L2065" t="str">
            <v>Ee/Ch</v>
          </cell>
          <cell r="M2065">
            <v>21045</v>
          </cell>
        </row>
        <row r="2066">
          <cell r="A2066">
            <v>0</v>
          </cell>
          <cell r="B2066" t="str">
            <v>AW PPO Active</v>
          </cell>
          <cell r="C2066" t="str">
            <v>000000724</v>
          </cell>
          <cell r="D2066" t="str">
            <v>ABRAM REGINALD H</v>
          </cell>
          <cell r="E2066" t="str">
            <v>311886275</v>
          </cell>
          <cell r="F2066">
            <v>1</v>
          </cell>
          <cell r="G2066" t="str">
            <v>PPO Union</v>
          </cell>
          <cell r="H2066" t="str">
            <v>U</v>
          </cell>
          <cell r="I2066">
            <v>4</v>
          </cell>
          <cell r="J2066">
            <v>38188</v>
          </cell>
          <cell r="K2066">
            <v>127</v>
          </cell>
          <cell r="L2066" t="str">
            <v>Family</v>
          </cell>
          <cell r="M2066">
            <v>24541</v>
          </cell>
        </row>
        <row r="2067">
          <cell r="A2067">
            <v>0</v>
          </cell>
          <cell r="B2067" t="str">
            <v>AW PPO Active</v>
          </cell>
          <cell r="C2067" t="str">
            <v>000000724</v>
          </cell>
          <cell r="D2067" t="str">
            <v>ADAMSON CHARLES C</v>
          </cell>
          <cell r="E2067" t="str">
            <v>317520353</v>
          </cell>
          <cell r="F2067">
            <v>2</v>
          </cell>
          <cell r="G2067" t="str">
            <v>PPO Non-Union</v>
          </cell>
          <cell r="H2067" t="str">
            <v>N</v>
          </cell>
          <cell r="I2067">
            <v>4</v>
          </cell>
          <cell r="J2067">
            <v>37622</v>
          </cell>
          <cell r="K2067">
            <v>127</v>
          </cell>
          <cell r="L2067" t="str">
            <v>Family</v>
          </cell>
          <cell r="M2067">
            <v>19528</v>
          </cell>
        </row>
        <row r="2068">
          <cell r="A2068">
            <v>0</v>
          </cell>
          <cell r="B2068" t="str">
            <v>AW PPO Active</v>
          </cell>
          <cell r="C2068" t="str">
            <v>000000724</v>
          </cell>
          <cell r="D2068" t="str">
            <v>ALEXANDER BRIAN J</v>
          </cell>
          <cell r="E2068" t="str">
            <v>317849911</v>
          </cell>
          <cell r="F2068">
            <v>1</v>
          </cell>
          <cell r="G2068" t="str">
            <v>PPO Union</v>
          </cell>
          <cell r="H2068" t="str">
            <v>U</v>
          </cell>
          <cell r="I2068">
            <v>6</v>
          </cell>
          <cell r="J2068">
            <v>37622</v>
          </cell>
          <cell r="K2068">
            <v>127</v>
          </cell>
          <cell r="L2068" t="str">
            <v>Family</v>
          </cell>
          <cell r="M2068">
            <v>25603</v>
          </cell>
        </row>
        <row r="2069">
          <cell r="A2069">
            <v>0</v>
          </cell>
          <cell r="B2069" t="str">
            <v>AW PPO Active</v>
          </cell>
          <cell r="C2069" t="str">
            <v>000000724</v>
          </cell>
          <cell r="D2069" t="str">
            <v>ALLEN DANIEL E</v>
          </cell>
          <cell r="E2069" t="str">
            <v>317763547</v>
          </cell>
          <cell r="F2069">
            <v>2</v>
          </cell>
          <cell r="G2069" t="str">
            <v>PPO Non-Union</v>
          </cell>
          <cell r="H2069" t="str">
            <v>N</v>
          </cell>
          <cell r="I2069">
            <v>4</v>
          </cell>
          <cell r="J2069">
            <v>37622</v>
          </cell>
          <cell r="K2069">
            <v>127</v>
          </cell>
          <cell r="L2069" t="str">
            <v>Family</v>
          </cell>
          <cell r="M2069">
            <v>24853</v>
          </cell>
        </row>
        <row r="2070">
          <cell r="A2070">
            <v>0</v>
          </cell>
          <cell r="B2070" t="str">
            <v>AW PPO Active</v>
          </cell>
          <cell r="C2070" t="str">
            <v>000000724</v>
          </cell>
          <cell r="D2070" t="str">
            <v>ALLEN DERON E</v>
          </cell>
          <cell r="E2070" t="str">
            <v>317763710</v>
          </cell>
          <cell r="F2070">
            <v>2</v>
          </cell>
          <cell r="G2070" t="str">
            <v>PPO Non-Union</v>
          </cell>
          <cell r="H2070" t="str">
            <v>N</v>
          </cell>
          <cell r="I2070">
            <v>3</v>
          </cell>
          <cell r="J2070">
            <v>37622</v>
          </cell>
          <cell r="K2070">
            <v>127</v>
          </cell>
          <cell r="L2070" t="str">
            <v>Family</v>
          </cell>
          <cell r="M2070">
            <v>23960</v>
          </cell>
        </row>
        <row r="2071">
          <cell r="A2071">
            <v>0</v>
          </cell>
          <cell r="B2071" t="str">
            <v>AW PPO Active</v>
          </cell>
          <cell r="C2071" t="str">
            <v>000000724</v>
          </cell>
          <cell r="D2071" t="str">
            <v>ANDERSEN RICHARD A</v>
          </cell>
          <cell r="E2071" t="str">
            <v>479741048</v>
          </cell>
          <cell r="F2071">
            <v>1</v>
          </cell>
          <cell r="G2071" t="str">
            <v>PPO Union</v>
          </cell>
          <cell r="H2071" t="str">
            <v>U</v>
          </cell>
          <cell r="I2071">
            <v>1</v>
          </cell>
          <cell r="J2071">
            <v>37622</v>
          </cell>
          <cell r="K2071">
            <v>101</v>
          </cell>
          <cell r="L2071" t="str">
            <v>Single</v>
          </cell>
          <cell r="M2071">
            <v>19981</v>
          </cell>
        </row>
        <row r="2072">
          <cell r="A2072">
            <v>0</v>
          </cell>
          <cell r="B2072" t="str">
            <v>AW PPO Active</v>
          </cell>
          <cell r="C2072" t="str">
            <v>000000724</v>
          </cell>
          <cell r="D2072" t="str">
            <v>ANDERSON JOHN S</v>
          </cell>
          <cell r="E2072" t="str">
            <v>311688516</v>
          </cell>
          <cell r="F2072">
            <v>1</v>
          </cell>
          <cell r="G2072" t="str">
            <v>PPO Union</v>
          </cell>
          <cell r="H2072" t="str">
            <v>U</v>
          </cell>
          <cell r="I2072">
            <v>4</v>
          </cell>
          <cell r="J2072">
            <v>37674</v>
          </cell>
          <cell r="K2072">
            <v>119</v>
          </cell>
          <cell r="L2072" t="str">
            <v>Ee/Ch</v>
          </cell>
          <cell r="M2072">
            <v>22139</v>
          </cell>
        </row>
        <row r="2073">
          <cell r="A2073">
            <v>0</v>
          </cell>
          <cell r="B2073" t="str">
            <v>AW PPO Active</v>
          </cell>
          <cell r="C2073" t="str">
            <v>000000724</v>
          </cell>
          <cell r="D2073" t="str">
            <v>ANDREW DANA</v>
          </cell>
          <cell r="E2073" t="str">
            <v>314529196</v>
          </cell>
          <cell r="F2073">
            <v>1</v>
          </cell>
          <cell r="G2073" t="str">
            <v>PPO Union</v>
          </cell>
          <cell r="H2073" t="str">
            <v>U</v>
          </cell>
          <cell r="I2073">
            <v>2</v>
          </cell>
          <cell r="J2073">
            <v>37622</v>
          </cell>
          <cell r="K2073">
            <v>111</v>
          </cell>
          <cell r="L2073" t="str">
            <v>Ee/Sp</v>
          </cell>
          <cell r="M2073">
            <v>19657</v>
          </cell>
        </row>
        <row r="2074">
          <cell r="A2074">
            <v>0</v>
          </cell>
          <cell r="B2074" t="str">
            <v>AW PPO Active</v>
          </cell>
          <cell r="C2074" t="str">
            <v>000000724</v>
          </cell>
          <cell r="D2074" t="str">
            <v>ASHCRAFT BILLY D</v>
          </cell>
          <cell r="E2074" t="str">
            <v>313661316</v>
          </cell>
          <cell r="F2074">
            <v>1</v>
          </cell>
          <cell r="G2074" t="str">
            <v>PPO Union</v>
          </cell>
          <cell r="H2074" t="str">
            <v>U</v>
          </cell>
          <cell r="I2074">
            <v>2</v>
          </cell>
          <cell r="J2074">
            <v>37948</v>
          </cell>
          <cell r="K2074">
            <v>111</v>
          </cell>
          <cell r="L2074" t="str">
            <v>Ee/Sp</v>
          </cell>
          <cell r="M2074">
            <v>20541</v>
          </cell>
        </row>
        <row r="2075">
          <cell r="A2075">
            <v>0</v>
          </cell>
          <cell r="B2075" t="str">
            <v>AW PPO Active</v>
          </cell>
          <cell r="C2075" t="str">
            <v>000000724</v>
          </cell>
          <cell r="D2075" t="str">
            <v>AVERY CHARLES G</v>
          </cell>
          <cell r="E2075" t="str">
            <v>304844008</v>
          </cell>
          <cell r="F2075">
            <v>1</v>
          </cell>
          <cell r="G2075" t="str">
            <v>PPO Union</v>
          </cell>
          <cell r="H2075" t="str">
            <v>U</v>
          </cell>
          <cell r="I2075">
            <v>3</v>
          </cell>
          <cell r="J2075">
            <v>38108</v>
          </cell>
          <cell r="K2075">
            <v>127</v>
          </cell>
          <cell r="L2075" t="str">
            <v>Family</v>
          </cell>
          <cell r="M2075">
            <v>23674</v>
          </cell>
        </row>
        <row r="2076">
          <cell r="A2076">
            <v>0</v>
          </cell>
          <cell r="B2076" t="str">
            <v>AW PPO Active</v>
          </cell>
          <cell r="C2076" t="str">
            <v>000000724</v>
          </cell>
          <cell r="D2076" t="str">
            <v>BACON RONALD K</v>
          </cell>
          <cell r="E2076" t="str">
            <v>303622424</v>
          </cell>
          <cell r="F2076">
            <v>2</v>
          </cell>
          <cell r="G2076" t="str">
            <v>PPO Non-Union</v>
          </cell>
          <cell r="H2076" t="str">
            <v>N</v>
          </cell>
          <cell r="I2076">
            <v>3</v>
          </cell>
          <cell r="J2076">
            <v>37622</v>
          </cell>
          <cell r="K2076">
            <v>127</v>
          </cell>
          <cell r="L2076" t="str">
            <v>Family</v>
          </cell>
          <cell r="M2076">
            <v>20095</v>
          </cell>
        </row>
        <row r="2077">
          <cell r="A2077">
            <v>0</v>
          </cell>
          <cell r="B2077" t="str">
            <v>AW PPO Active</v>
          </cell>
          <cell r="C2077" t="str">
            <v>000000724</v>
          </cell>
          <cell r="D2077" t="str">
            <v>BAKER YVETTE M</v>
          </cell>
          <cell r="E2077" t="str">
            <v>305802059</v>
          </cell>
          <cell r="F2077">
            <v>2</v>
          </cell>
          <cell r="G2077" t="str">
            <v>PPO Non-Union</v>
          </cell>
          <cell r="H2077" t="str">
            <v>N</v>
          </cell>
          <cell r="I2077">
            <v>4</v>
          </cell>
          <cell r="J2077">
            <v>37622</v>
          </cell>
          <cell r="K2077">
            <v>127</v>
          </cell>
          <cell r="L2077" t="str">
            <v>Family</v>
          </cell>
          <cell r="M2077">
            <v>23613</v>
          </cell>
        </row>
        <row r="2078">
          <cell r="A2078">
            <v>0</v>
          </cell>
          <cell r="B2078" t="str">
            <v>AW PPO Active</v>
          </cell>
          <cell r="C2078" t="str">
            <v>000000724</v>
          </cell>
          <cell r="D2078" t="str">
            <v>BALLARD RONALD</v>
          </cell>
          <cell r="E2078" t="str">
            <v>313928798</v>
          </cell>
          <cell r="F2078">
            <v>2</v>
          </cell>
          <cell r="G2078" t="str">
            <v>PPO Non-Union</v>
          </cell>
          <cell r="H2078" t="str">
            <v>N</v>
          </cell>
          <cell r="I2078">
            <v>4</v>
          </cell>
          <cell r="J2078">
            <v>37916</v>
          </cell>
          <cell r="K2078">
            <v>127</v>
          </cell>
          <cell r="L2078" t="str">
            <v>Family</v>
          </cell>
          <cell r="M2078">
            <v>25848</v>
          </cell>
        </row>
        <row r="2079">
          <cell r="A2079">
            <v>0</v>
          </cell>
          <cell r="B2079" t="str">
            <v>AW PPO Active</v>
          </cell>
          <cell r="C2079" t="str">
            <v>000000724</v>
          </cell>
          <cell r="D2079" t="str">
            <v>BARR JOHN J</v>
          </cell>
          <cell r="E2079" t="str">
            <v>316689583</v>
          </cell>
          <cell r="F2079">
            <v>2</v>
          </cell>
          <cell r="G2079" t="str">
            <v>PPO Non-Union</v>
          </cell>
          <cell r="H2079" t="str">
            <v>N</v>
          </cell>
          <cell r="I2079">
            <v>4</v>
          </cell>
          <cell r="J2079">
            <v>37622</v>
          </cell>
          <cell r="K2079">
            <v>127</v>
          </cell>
          <cell r="L2079" t="str">
            <v>Family</v>
          </cell>
          <cell r="M2079">
            <v>23508</v>
          </cell>
        </row>
        <row r="2080">
          <cell r="A2080">
            <v>0</v>
          </cell>
          <cell r="B2080" t="str">
            <v>AW PPO Active</v>
          </cell>
          <cell r="C2080" t="str">
            <v>000000724</v>
          </cell>
          <cell r="D2080" t="str">
            <v>BARRUS ROBERT D</v>
          </cell>
          <cell r="E2080" t="str">
            <v>303441276</v>
          </cell>
          <cell r="F2080">
            <v>1</v>
          </cell>
          <cell r="G2080" t="str">
            <v>PPO Union</v>
          </cell>
          <cell r="H2080" t="str">
            <v>U</v>
          </cell>
          <cell r="I2080">
            <v>2</v>
          </cell>
          <cell r="J2080">
            <v>37622</v>
          </cell>
          <cell r="K2080">
            <v>111</v>
          </cell>
          <cell r="L2080" t="str">
            <v>Ee/Sp</v>
          </cell>
          <cell r="M2080">
            <v>15563</v>
          </cell>
        </row>
        <row r="2081">
          <cell r="A2081">
            <v>0</v>
          </cell>
          <cell r="B2081" t="str">
            <v>AW PPO Active</v>
          </cell>
          <cell r="C2081" t="str">
            <v>000000724</v>
          </cell>
          <cell r="D2081" t="str">
            <v>BARTON DANNIE C</v>
          </cell>
          <cell r="E2081" t="str">
            <v>305569162</v>
          </cell>
          <cell r="F2081">
            <v>1</v>
          </cell>
          <cell r="G2081" t="str">
            <v>PPO Union</v>
          </cell>
          <cell r="H2081" t="str">
            <v>U</v>
          </cell>
          <cell r="I2081">
            <v>2</v>
          </cell>
          <cell r="J2081">
            <v>37622</v>
          </cell>
          <cell r="K2081">
            <v>111</v>
          </cell>
          <cell r="L2081" t="str">
            <v>Ee/Sp</v>
          </cell>
          <cell r="M2081">
            <v>17321</v>
          </cell>
        </row>
        <row r="2082">
          <cell r="A2082">
            <v>0</v>
          </cell>
          <cell r="B2082" t="str">
            <v>AW PPO Active</v>
          </cell>
          <cell r="C2082" t="str">
            <v>000000724</v>
          </cell>
          <cell r="D2082" t="str">
            <v>BASTIN DEBORAH L</v>
          </cell>
          <cell r="E2082" t="str">
            <v>303566623</v>
          </cell>
          <cell r="F2082">
            <v>2</v>
          </cell>
          <cell r="G2082" t="str">
            <v>PPO Non-Union</v>
          </cell>
          <cell r="H2082" t="str">
            <v>N</v>
          </cell>
          <cell r="I2082">
            <v>2</v>
          </cell>
          <cell r="J2082">
            <v>37622</v>
          </cell>
          <cell r="K2082">
            <v>111</v>
          </cell>
          <cell r="L2082" t="str">
            <v>Ee/Sp</v>
          </cell>
          <cell r="M2082">
            <v>18951</v>
          </cell>
        </row>
        <row r="2083">
          <cell r="A2083">
            <v>0</v>
          </cell>
          <cell r="B2083" t="str">
            <v>AW PPO Active</v>
          </cell>
          <cell r="C2083" t="str">
            <v>000000724</v>
          </cell>
          <cell r="D2083" t="str">
            <v>BELLEU FRANK</v>
          </cell>
          <cell r="E2083" t="str">
            <v>317502474</v>
          </cell>
          <cell r="F2083">
            <v>1</v>
          </cell>
          <cell r="G2083" t="str">
            <v>PPO Union</v>
          </cell>
          <cell r="H2083" t="str">
            <v>U</v>
          </cell>
          <cell r="I2083">
            <v>4</v>
          </cell>
          <cell r="J2083">
            <v>37622</v>
          </cell>
          <cell r="K2083">
            <v>127</v>
          </cell>
          <cell r="L2083" t="str">
            <v>Family</v>
          </cell>
          <cell r="M2083">
            <v>17059</v>
          </cell>
        </row>
        <row r="2084">
          <cell r="A2084">
            <v>0</v>
          </cell>
          <cell r="B2084" t="str">
            <v>AW PPO Active</v>
          </cell>
          <cell r="C2084" t="str">
            <v>000000724</v>
          </cell>
          <cell r="D2084" t="str">
            <v>BENTLEY BRENDA J</v>
          </cell>
          <cell r="E2084" t="str">
            <v>312560570</v>
          </cell>
          <cell r="F2084">
            <v>2</v>
          </cell>
          <cell r="G2084" t="str">
            <v>PPO Non-Union</v>
          </cell>
          <cell r="H2084" t="str">
            <v>N</v>
          </cell>
          <cell r="I2084">
            <v>1</v>
          </cell>
          <cell r="J2084">
            <v>37622</v>
          </cell>
          <cell r="K2084">
            <v>102</v>
          </cell>
          <cell r="L2084" t="str">
            <v>Single</v>
          </cell>
          <cell r="M2084">
            <v>17923</v>
          </cell>
        </row>
        <row r="2085">
          <cell r="A2085">
            <v>0</v>
          </cell>
          <cell r="B2085" t="str">
            <v>AW PPO Active</v>
          </cell>
          <cell r="C2085" t="str">
            <v>000000724</v>
          </cell>
          <cell r="D2085" t="str">
            <v>BENZ SCOTT A</v>
          </cell>
          <cell r="E2085" t="str">
            <v>406923135</v>
          </cell>
          <cell r="F2085">
            <v>1</v>
          </cell>
          <cell r="G2085" t="str">
            <v>PPO Union</v>
          </cell>
          <cell r="H2085" t="str">
            <v>U</v>
          </cell>
          <cell r="I2085">
            <v>5</v>
          </cell>
          <cell r="J2085">
            <v>37622</v>
          </cell>
          <cell r="K2085">
            <v>127</v>
          </cell>
          <cell r="L2085" t="str">
            <v>Family</v>
          </cell>
          <cell r="M2085">
            <v>24167</v>
          </cell>
        </row>
        <row r="2086">
          <cell r="A2086">
            <v>0</v>
          </cell>
          <cell r="B2086" t="str">
            <v>AW PPO Active</v>
          </cell>
          <cell r="C2086" t="str">
            <v>000000724</v>
          </cell>
          <cell r="D2086" t="str">
            <v>BIERLY TERESA L</v>
          </cell>
          <cell r="E2086" t="str">
            <v>304801195</v>
          </cell>
          <cell r="F2086">
            <v>1</v>
          </cell>
          <cell r="G2086" t="str">
            <v>PPO Union</v>
          </cell>
          <cell r="H2086" t="str">
            <v>U</v>
          </cell>
          <cell r="I2086">
            <v>2</v>
          </cell>
          <cell r="J2086">
            <v>37622</v>
          </cell>
          <cell r="K2086">
            <v>119</v>
          </cell>
          <cell r="L2086" t="str">
            <v>Ee/Ch</v>
          </cell>
          <cell r="M2086">
            <v>22448</v>
          </cell>
        </row>
        <row r="2087">
          <cell r="A2087">
            <v>0</v>
          </cell>
          <cell r="B2087" t="str">
            <v>AW PPO Active</v>
          </cell>
          <cell r="C2087" t="str">
            <v>000000724</v>
          </cell>
          <cell r="D2087" t="str">
            <v>BOGGS MARTIN P</v>
          </cell>
          <cell r="E2087" t="str">
            <v>310647739</v>
          </cell>
          <cell r="F2087">
            <v>1</v>
          </cell>
          <cell r="G2087" t="str">
            <v>PPO Union</v>
          </cell>
          <cell r="H2087" t="str">
            <v>U</v>
          </cell>
          <cell r="I2087">
            <v>4</v>
          </cell>
          <cell r="J2087">
            <v>37622</v>
          </cell>
          <cell r="K2087">
            <v>127</v>
          </cell>
          <cell r="L2087" t="str">
            <v>Family</v>
          </cell>
          <cell r="M2087">
            <v>20286</v>
          </cell>
        </row>
        <row r="2088">
          <cell r="A2088">
            <v>0</v>
          </cell>
          <cell r="B2088" t="str">
            <v>AW PPO Active</v>
          </cell>
          <cell r="C2088" t="str">
            <v>000000724</v>
          </cell>
          <cell r="D2088" t="str">
            <v>BOKSA JOHN S</v>
          </cell>
          <cell r="E2088" t="str">
            <v>337523161</v>
          </cell>
          <cell r="F2088">
            <v>1</v>
          </cell>
          <cell r="G2088" t="str">
            <v>PPO Union</v>
          </cell>
          <cell r="H2088" t="str">
            <v>U</v>
          </cell>
          <cell r="I2088">
            <v>2</v>
          </cell>
          <cell r="J2088">
            <v>38108</v>
          </cell>
          <cell r="K2088">
            <v>111</v>
          </cell>
          <cell r="L2088" t="str">
            <v>Ee/Sp</v>
          </cell>
          <cell r="M2088">
            <v>20582</v>
          </cell>
        </row>
        <row r="2089">
          <cell r="A2089">
            <v>0</v>
          </cell>
          <cell r="B2089" t="str">
            <v>AW PPO Active</v>
          </cell>
          <cell r="C2089" t="str">
            <v>000000724</v>
          </cell>
          <cell r="D2089" t="str">
            <v>BOLINT CHRISTOPHE</v>
          </cell>
          <cell r="E2089" t="str">
            <v>308668157</v>
          </cell>
          <cell r="F2089">
            <v>1</v>
          </cell>
          <cell r="G2089" t="str">
            <v>PPO Union</v>
          </cell>
          <cell r="H2089" t="str">
            <v>U</v>
          </cell>
          <cell r="I2089">
            <v>4</v>
          </cell>
          <cell r="J2089">
            <v>37622</v>
          </cell>
          <cell r="K2089">
            <v>127</v>
          </cell>
          <cell r="L2089" t="str">
            <v>Family</v>
          </cell>
          <cell r="M2089">
            <v>20752</v>
          </cell>
        </row>
        <row r="2090">
          <cell r="A2090">
            <v>0</v>
          </cell>
          <cell r="B2090" t="str">
            <v>AW PPO Active</v>
          </cell>
          <cell r="C2090" t="str">
            <v>000000724</v>
          </cell>
          <cell r="D2090" t="str">
            <v>BOONE ADAM N</v>
          </cell>
          <cell r="E2090" t="str">
            <v>304027802</v>
          </cell>
          <cell r="F2090">
            <v>1</v>
          </cell>
          <cell r="G2090" t="str">
            <v>PPO Union</v>
          </cell>
          <cell r="H2090" t="str">
            <v>U</v>
          </cell>
          <cell r="I2090">
            <v>2</v>
          </cell>
          <cell r="J2090">
            <v>38078</v>
          </cell>
          <cell r="K2090">
            <v>111</v>
          </cell>
          <cell r="L2090" t="str">
            <v>Ee/Sp</v>
          </cell>
          <cell r="M2090">
            <v>30397</v>
          </cell>
        </row>
        <row r="2091">
          <cell r="A2091">
            <v>0</v>
          </cell>
          <cell r="B2091" t="str">
            <v>AW PPO Active</v>
          </cell>
          <cell r="C2091" t="str">
            <v>000000724</v>
          </cell>
          <cell r="D2091" t="str">
            <v>BOSWELL GREGORY J</v>
          </cell>
          <cell r="E2091" t="str">
            <v>309789120</v>
          </cell>
          <cell r="F2091">
            <v>1</v>
          </cell>
          <cell r="G2091" t="str">
            <v>PPO Union</v>
          </cell>
          <cell r="H2091" t="str">
            <v>U</v>
          </cell>
          <cell r="I2091">
            <v>2</v>
          </cell>
          <cell r="J2091">
            <v>37622</v>
          </cell>
          <cell r="K2091">
            <v>119</v>
          </cell>
          <cell r="L2091" t="str">
            <v>Ee/Ch</v>
          </cell>
          <cell r="M2091">
            <v>25520</v>
          </cell>
        </row>
        <row r="2092">
          <cell r="A2092">
            <v>0</v>
          </cell>
          <cell r="B2092" t="str">
            <v>AW PPO Active</v>
          </cell>
          <cell r="C2092" t="str">
            <v>000000724</v>
          </cell>
          <cell r="D2092" t="str">
            <v>BREEDLOVE DARRELL D</v>
          </cell>
          <cell r="E2092" t="str">
            <v>305569213</v>
          </cell>
          <cell r="F2092">
            <v>1</v>
          </cell>
          <cell r="G2092" t="str">
            <v>PPO Union</v>
          </cell>
          <cell r="H2092" t="str">
            <v>U</v>
          </cell>
          <cell r="I2092">
            <v>2</v>
          </cell>
          <cell r="J2092">
            <v>38353</v>
          </cell>
          <cell r="K2092">
            <v>111</v>
          </cell>
          <cell r="L2092" t="str">
            <v>Ee/Sp</v>
          </cell>
          <cell r="M2092">
            <v>18416</v>
          </cell>
        </row>
        <row r="2093">
          <cell r="A2093">
            <v>0</v>
          </cell>
          <cell r="B2093" t="str">
            <v>AW PPO Active</v>
          </cell>
          <cell r="C2093" t="str">
            <v>000000724</v>
          </cell>
          <cell r="D2093" t="str">
            <v>BROWN TYRONE</v>
          </cell>
          <cell r="E2093" t="str">
            <v>308467184</v>
          </cell>
          <cell r="F2093">
            <v>1</v>
          </cell>
          <cell r="G2093" t="str">
            <v>PPO Union</v>
          </cell>
          <cell r="H2093" t="str">
            <v>U</v>
          </cell>
          <cell r="I2093">
            <v>2</v>
          </cell>
          <cell r="J2093">
            <v>37622</v>
          </cell>
          <cell r="K2093">
            <v>111</v>
          </cell>
          <cell r="L2093" t="str">
            <v>Ee/Sp</v>
          </cell>
          <cell r="M2093">
            <v>16620</v>
          </cell>
        </row>
        <row r="2094">
          <cell r="A2094">
            <v>0</v>
          </cell>
          <cell r="B2094" t="str">
            <v>AW PPO Active</v>
          </cell>
          <cell r="C2094" t="str">
            <v>000000724</v>
          </cell>
          <cell r="D2094" t="str">
            <v>BRYANT JAMES T</v>
          </cell>
          <cell r="E2094" t="str">
            <v>311902496</v>
          </cell>
          <cell r="F2094">
            <v>2</v>
          </cell>
          <cell r="G2094" t="str">
            <v>PPO Non-Union</v>
          </cell>
          <cell r="H2094" t="str">
            <v>N</v>
          </cell>
          <cell r="I2094">
            <v>5</v>
          </cell>
          <cell r="J2094">
            <v>38005</v>
          </cell>
          <cell r="K2094">
            <v>127</v>
          </cell>
          <cell r="L2094" t="str">
            <v>Family</v>
          </cell>
          <cell r="M2094">
            <v>25006</v>
          </cell>
        </row>
        <row r="2095">
          <cell r="A2095">
            <v>0</v>
          </cell>
          <cell r="B2095" t="str">
            <v>AW PPO Active</v>
          </cell>
          <cell r="C2095" t="str">
            <v>000000724</v>
          </cell>
          <cell r="D2095" t="str">
            <v>BUTLER GARY L</v>
          </cell>
          <cell r="E2095" t="str">
            <v>305641267</v>
          </cell>
          <cell r="F2095">
            <v>2</v>
          </cell>
          <cell r="G2095" t="str">
            <v>PPO Non-Union</v>
          </cell>
          <cell r="H2095" t="str">
            <v>N</v>
          </cell>
          <cell r="I2095">
            <v>2</v>
          </cell>
          <cell r="J2095">
            <v>37622</v>
          </cell>
          <cell r="K2095">
            <v>111</v>
          </cell>
          <cell r="L2095" t="str">
            <v>Ee/Sp</v>
          </cell>
          <cell r="M2095">
            <v>19940</v>
          </cell>
        </row>
        <row r="2096">
          <cell r="A2096">
            <v>0</v>
          </cell>
          <cell r="B2096" t="str">
            <v>AW PPO Active</v>
          </cell>
          <cell r="C2096" t="str">
            <v>000000724</v>
          </cell>
          <cell r="D2096" t="str">
            <v>CARR NATHANIEL L</v>
          </cell>
          <cell r="E2096" t="str">
            <v>317728630</v>
          </cell>
          <cell r="F2096">
            <v>1</v>
          </cell>
          <cell r="G2096" t="str">
            <v>PPO Union</v>
          </cell>
          <cell r="H2096" t="str">
            <v>U</v>
          </cell>
          <cell r="I2096">
            <v>3</v>
          </cell>
          <cell r="J2096">
            <v>37622</v>
          </cell>
          <cell r="K2096">
            <v>127</v>
          </cell>
          <cell r="L2096" t="str">
            <v>Family</v>
          </cell>
          <cell r="M2096">
            <v>22133</v>
          </cell>
        </row>
        <row r="2097">
          <cell r="A2097">
            <v>0</v>
          </cell>
          <cell r="B2097" t="str">
            <v>AW PPO Active</v>
          </cell>
          <cell r="C2097" t="str">
            <v>000000724</v>
          </cell>
          <cell r="D2097" t="str">
            <v>CARTER DAVID W</v>
          </cell>
          <cell r="E2097" t="str">
            <v>311605468</v>
          </cell>
          <cell r="F2097">
            <v>2</v>
          </cell>
          <cell r="G2097" t="str">
            <v>PPO Non-Union</v>
          </cell>
          <cell r="H2097" t="str">
            <v>N</v>
          </cell>
          <cell r="I2097">
            <v>3</v>
          </cell>
          <cell r="J2097">
            <v>37622</v>
          </cell>
          <cell r="K2097">
            <v>127</v>
          </cell>
          <cell r="L2097" t="str">
            <v>Family</v>
          </cell>
          <cell r="M2097">
            <v>19663</v>
          </cell>
        </row>
        <row r="2098">
          <cell r="A2098">
            <v>0</v>
          </cell>
          <cell r="B2098" t="str">
            <v>AW PPO Active</v>
          </cell>
          <cell r="C2098" t="str">
            <v>000000724</v>
          </cell>
          <cell r="D2098" t="str">
            <v>CHALK CAROL K</v>
          </cell>
          <cell r="E2098" t="str">
            <v>309687737</v>
          </cell>
          <cell r="F2098">
            <v>2</v>
          </cell>
          <cell r="G2098" t="str">
            <v>PPO Non-Union</v>
          </cell>
          <cell r="H2098" t="str">
            <v>N</v>
          </cell>
          <cell r="I2098">
            <v>3</v>
          </cell>
          <cell r="J2098">
            <v>38124</v>
          </cell>
          <cell r="K2098">
            <v>127</v>
          </cell>
          <cell r="L2098" t="str">
            <v>Family</v>
          </cell>
          <cell r="M2098">
            <v>20984</v>
          </cell>
        </row>
        <row r="2099">
          <cell r="A2099">
            <v>0</v>
          </cell>
          <cell r="B2099" t="str">
            <v>AW PPO Active</v>
          </cell>
          <cell r="C2099" t="str">
            <v>000000724</v>
          </cell>
          <cell r="D2099" t="str">
            <v>CHAMBERS VERONICA M</v>
          </cell>
          <cell r="E2099" t="str">
            <v>312800996</v>
          </cell>
          <cell r="F2099">
            <v>2</v>
          </cell>
          <cell r="G2099" t="str">
            <v>PPO Non-Union</v>
          </cell>
          <cell r="H2099" t="str">
            <v>N</v>
          </cell>
          <cell r="I2099">
            <v>2</v>
          </cell>
          <cell r="J2099">
            <v>37622</v>
          </cell>
          <cell r="K2099">
            <v>119</v>
          </cell>
          <cell r="L2099" t="str">
            <v>Ee/Ch</v>
          </cell>
          <cell r="M2099">
            <v>22872</v>
          </cell>
        </row>
        <row r="2100">
          <cell r="A2100">
            <v>0</v>
          </cell>
          <cell r="B2100" t="str">
            <v>AW PPO Active</v>
          </cell>
          <cell r="C2100" t="str">
            <v>000000724</v>
          </cell>
          <cell r="D2100" t="str">
            <v>CHANDLER JEFFREY M</v>
          </cell>
          <cell r="E2100" t="str">
            <v>315801947</v>
          </cell>
          <cell r="F2100">
            <v>1</v>
          </cell>
          <cell r="G2100" t="str">
            <v>PPO Union</v>
          </cell>
          <cell r="H2100" t="str">
            <v>U</v>
          </cell>
          <cell r="I2100">
            <v>3</v>
          </cell>
          <cell r="J2100">
            <v>37987</v>
          </cell>
          <cell r="K2100">
            <v>119</v>
          </cell>
          <cell r="L2100" t="str">
            <v>Ee/Ch</v>
          </cell>
          <cell r="M2100">
            <v>28213</v>
          </cell>
        </row>
        <row r="2101">
          <cell r="A2101">
            <v>0</v>
          </cell>
          <cell r="B2101" t="str">
            <v>AW PPO Active</v>
          </cell>
          <cell r="C2101" t="str">
            <v>000000724</v>
          </cell>
          <cell r="D2101" t="str">
            <v>CLARK DAVID M</v>
          </cell>
          <cell r="E2101" t="str">
            <v>305727061</v>
          </cell>
          <cell r="F2101">
            <v>1</v>
          </cell>
          <cell r="G2101" t="str">
            <v>PPO Union</v>
          </cell>
          <cell r="H2101" t="str">
            <v>U</v>
          </cell>
          <cell r="I2101">
            <v>3</v>
          </cell>
          <cell r="J2101">
            <v>37964</v>
          </cell>
          <cell r="K2101">
            <v>127</v>
          </cell>
          <cell r="L2101" t="str">
            <v>Family</v>
          </cell>
          <cell r="M2101">
            <v>21462</v>
          </cell>
        </row>
        <row r="2102">
          <cell r="A2102">
            <v>0</v>
          </cell>
          <cell r="B2102" t="str">
            <v>AW PPO Active</v>
          </cell>
          <cell r="C2102" t="str">
            <v>000000724</v>
          </cell>
          <cell r="D2102" t="str">
            <v>CLARK RICK B</v>
          </cell>
          <cell r="E2102" t="str">
            <v>311748018</v>
          </cell>
          <cell r="F2102">
            <v>1</v>
          </cell>
          <cell r="G2102" t="str">
            <v>PPO Union</v>
          </cell>
          <cell r="H2102" t="str">
            <v>U</v>
          </cell>
          <cell r="I2102">
            <v>5</v>
          </cell>
          <cell r="J2102">
            <v>37622</v>
          </cell>
          <cell r="K2102">
            <v>127</v>
          </cell>
          <cell r="L2102" t="str">
            <v>Family</v>
          </cell>
          <cell r="M2102">
            <v>23131</v>
          </cell>
        </row>
        <row r="2103">
          <cell r="A2103">
            <v>0</v>
          </cell>
          <cell r="B2103" t="str">
            <v>AW PPO Active</v>
          </cell>
          <cell r="C2103" t="str">
            <v>000000724</v>
          </cell>
          <cell r="D2103" t="str">
            <v>CONLEY CONNIE L</v>
          </cell>
          <cell r="E2103" t="str">
            <v>305566952</v>
          </cell>
          <cell r="F2103">
            <v>2</v>
          </cell>
          <cell r="G2103" t="str">
            <v>PPO Non-Union</v>
          </cell>
          <cell r="H2103" t="str">
            <v>N</v>
          </cell>
          <cell r="I2103">
            <v>2</v>
          </cell>
          <cell r="J2103">
            <v>37622</v>
          </cell>
          <cell r="K2103">
            <v>111</v>
          </cell>
          <cell r="L2103" t="str">
            <v>Ee/Sp</v>
          </cell>
          <cell r="M2103">
            <v>18063</v>
          </cell>
        </row>
        <row r="2104">
          <cell r="A2104">
            <v>0</v>
          </cell>
          <cell r="B2104" t="str">
            <v>AW PPO Active</v>
          </cell>
          <cell r="C2104" t="str">
            <v>000000724</v>
          </cell>
          <cell r="D2104" t="str">
            <v>CONRAD KENNETH R</v>
          </cell>
          <cell r="E2104" t="str">
            <v>494764248</v>
          </cell>
          <cell r="F2104">
            <v>2</v>
          </cell>
          <cell r="G2104" t="str">
            <v>PPO Non-Union</v>
          </cell>
          <cell r="H2104" t="str">
            <v>N</v>
          </cell>
          <cell r="I2104">
            <v>4</v>
          </cell>
          <cell r="J2104">
            <v>37622</v>
          </cell>
          <cell r="K2104">
            <v>127</v>
          </cell>
          <cell r="L2104" t="str">
            <v>Family</v>
          </cell>
          <cell r="M2104">
            <v>23182</v>
          </cell>
        </row>
        <row r="2105">
          <cell r="A2105">
            <v>0</v>
          </cell>
          <cell r="B2105" t="str">
            <v>AW PPO Active</v>
          </cell>
          <cell r="C2105" t="str">
            <v>000000724</v>
          </cell>
          <cell r="D2105" t="str">
            <v>COOPER JANET R</v>
          </cell>
          <cell r="E2105" t="str">
            <v>310483327</v>
          </cell>
          <cell r="F2105">
            <v>2</v>
          </cell>
          <cell r="G2105" t="str">
            <v>PPO Non-Union</v>
          </cell>
          <cell r="H2105" t="str">
            <v>N</v>
          </cell>
          <cell r="I2105">
            <v>1</v>
          </cell>
          <cell r="J2105">
            <v>37622</v>
          </cell>
          <cell r="K2105">
            <v>102</v>
          </cell>
          <cell r="L2105" t="str">
            <v>Single</v>
          </cell>
          <cell r="M2105">
            <v>16482</v>
          </cell>
        </row>
        <row r="2106">
          <cell r="A2106">
            <v>0</v>
          </cell>
          <cell r="B2106" t="str">
            <v>AW PPO Active</v>
          </cell>
          <cell r="C2106" t="str">
            <v>000000724</v>
          </cell>
          <cell r="D2106" t="str">
            <v>COVERT BRETT L</v>
          </cell>
          <cell r="E2106" t="str">
            <v>315961048</v>
          </cell>
          <cell r="F2106">
            <v>2</v>
          </cell>
          <cell r="G2106" t="str">
            <v>PPO Non-Union</v>
          </cell>
          <cell r="H2106" t="str">
            <v>N</v>
          </cell>
          <cell r="I2106">
            <v>2</v>
          </cell>
          <cell r="J2106">
            <v>37622</v>
          </cell>
          <cell r="K2106">
            <v>111</v>
          </cell>
          <cell r="L2106" t="str">
            <v>Ee/Sp</v>
          </cell>
          <cell r="M2106">
            <v>27530</v>
          </cell>
        </row>
        <row r="2107">
          <cell r="A2107">
            <v>0</v>
          </cell>
          <cell r="B2107" t="str">
            <v>AW PPO Active</v>
          </cell>
          <cell r="C2107" t="str">
            <v>000000724</v>
          </cell>
          <cell r="D2107" t="str">
            <v>CRIDER TIONIA L</v>
          </cell>
          <cell r="E2107" t="str">
            <v>306666871</v>
          </cell>
          <cell r="F2107">
            <v>2</v>
          </cell>
          <cell r="G2107" t="str">
            <v>PPO Non-Union</v>
          </cell>
          <cell r="H2107" t="str">
            <v>N</v>
          </cell>
          <cell r="I2107">
            <v>5</v>
          </cell>
          <cell r="J2107">
            <v>37622</v>
          </cell>
          <cell r="K2107">
            <v>127</v>
          </cell>
          <cell r="L2107" t="str">
            <v>Family</v>
          </cell>
          <cell r="M2107">
            <v>21204</v>
          </cell>
        </row>
        <row r="2108">
          <cell r="A2108">
            <v>0</v>
          </cell>
          <cell r="B2108" t="str">
            <v>AW PPO Active</v>
          </cell>
          <cell r="C2108" t="str">
            <v>000000724</v>
          </cell>
          <cell r="D2108" t="str">
            <v>CRIST DUANE H</v>
          </cell>
          <cell r="E2108" t="str">
            <v>317747847</v>
          </cell>
          <cell r="F2108">
            <v>2</v>
          </cell>
          <cell r="G2108" t="str">
            <v>PPO Non-Union</v>
          </cell>
          <cell r="H2108" t="str">
            <v>N</v>
          </cell>
          <cell r="I2108">
            <v>4</v>
          </cell>
          <cell r="J2108">
            <v>37622</v>
          </cell>
          <cell r="K2108">
            <v>127</v>
          </cell>
          <cell r="L2108" t="str">
            <v>Family</v>
          </cell>
          <cell r="M2108">
            <v>21919</v>
          </cell>
        </row>
        <row r="2109">
          <cell r="A2109">
            <v>0</v>
          </cell>
          <cell r="B2109" t="str">
            <v>AW PPO Active</v>
          </cell>
          <cell r="C2109" t="str">
            <v>000000724</v>
          </cell>
          <cell r="D2109" t="str">
            <v>CROW JR JOHN H</v>
          </cell>
          <cell r="E2109" t="str">
            <v>307681073</v>
          </cell>
          <cell r="F2109">
            <v>1</v>
          </cell>
          <cell r="G2109" t="str">
            <v>PPO Union</v>
          </cell>
          <cell r="H2109" t="str">
            <v>U</v>
          </cell>
          <cell r="I2109">
            <v>2</v>
          </cell>
          <cell r="J2109">
            <v>37987</v>
          </cell>
          <cell r="K2109">
            <v>119</v>
          </cell>
          <cell r="L2109" t="str">
            <v>Ee/Ch</v>
          </cell>
          <cell r="M2109">
            <v>20739</v>
          </cell>
        </row>
        <row r="2110">
          <cell r="A2110">
            <v>0</v>
          </cell>
          <cell r="B2110" t="str">
            <v>AW PPO Active</v>
          </cell>
          <cell r="C2110" t="str">
            <v>000000724</v>
          </cell>
          <cell r="D2110" t="str">
            <v>CURRIE GRADY E</v>
          </cell>
          <cell r="E2110" t="str">
            <v>313849751</v>
          </cell>
          <cell r="F2110">
            <v>1</v>
          </cell>
          <cell r="G2110" t="str">
            <v>PPO Union</v>
          </cell>
          <cell r="H2110" t="str">
            <v>U</v>
          </cell>
          <cell r="I2110">
            <v>6</v>
          </cell>
          <cell r="J2110">
            <v>37622</v>
          </cell>
          <cell r="K2110">
            <v>127</v>
          </cell>
          <cell r="L2110" t="str">
            <v>Family</v>
          </cell>
          <cell r="M2110">
            <v>24494</v>
          </cell>
        </row>
        <row r="2111">
          <cell r="A2111">
            <v>0</v>
          </cell>
          <cell r="B2111" t="str">
            <v>AW PPO Active</v>
          </cell>
          <cell r="C2111" t="str">
            <v>000000724</v>
          </cell>
          <cell r="D2111" t="str">
            <v>CUSHING THOMAS J</v>
          </cell>
          <cell r="E2111" t="str">
            <v>349304567</v>
          </cell>
          <cell r="F2111">
            <v>1</v>
          </cell>
          <cell r="G2111" t="str">
            <v>PPO Union</v>
          </cell>
          <cell r="H2111" t="str">
            <v>U</v>
          </cell>
          <cell r="I2111">
            <v>1</v>
          </cell>
          <cell r="J2111">
            <v>37622</v>
          </cell>
          <cell r="K2111">
            <v>101</v>
          </cell>
          <cell r="L2111" t="str">
            <v>Single</v>
          </cell>
          <cell r="M2111">
            <v>14323</v>
          </cell>
        </row>
        <row r="2112">
          <cell r="A2112">
            <v>0</v>
          </cell>
          <cell r="B2112" t="str">
            <v>AW PPO Active</v>
          </cell>
          <cell r="C2112" t="str">
            <v>000000724</v>
          </cell>
          <cell r="D2112" t="str">
            <v>DANNENFELSER SANDY I</v>
          </cell>
          <cell r="E2112" t="str">
            <v>311442434</v>
          </cell>
          <cell r="F2112">
            <v>1</v>
          </cell>
          <cell r="G2112" t="str">
            <v>PPO Union</v>
          </cell>
          <cell r="H2112" t="str">
            <v>U</v>
          </cell>
          <cell r="I2112">
            <v>2</v>
          </cell>
          <cell r="J2112">
            <v>37622</v>
          </cell>
          <cell r="K2112">
            <v>111</v>
          </cell>
          <cell r="L2112" t="str">
            <v>Ee/Sp</v>
          </cell>
          <cell r="M2112">
            <v>16096</v>
          </cell>
        </row>
        <row r="2113">
          <cell r="A2113">
            <v>0</v>
          </cell>
          <cell r="B2113" t="str">
            <v>AW PPO Active</v>
          </cell>
          <cell r="C2113" t="str">
            <v>000000724</v>
          </cell>
          <cell r="D2113" t="str">
            <v>DAVIS BRIAN K</v>
          </cell>
          <cell r="E2113" t="str">
            <v>303827509</v>
          </cell>
          <cell r="F2113">
            <v>2</v>
          </cell>
          <cell r="G2113" t="str">
            <v>PPO Non-Union</v>
          </cell>
          <cell r="H2113" t="str">
            <v>N</v>
          </cell>
          <cell r="I2113">
            <v>4</v>
          </cell>
          <cell r="J2113">
            <v>37622</v>
          </cell>
          <cell r="K2113">
            <v>127</v>
          </cell>
          <cell r="L2113" t="str">
            <v>Family</v>
          </cell>
          <cell r="M2113">
            <v>23550</v>
          </cell>
        </row>
        <row r="2114">
          <cell r="A2114">
            <v>0</v>
          </cell>
          <cell r="B2114" t="str">
            <v>AW PPO Active</v>
          </cell>
          <cell r="C2114" t="str">
            <v>000000724</v>
          </cell>
          <cell r="D2114" t="str">
            <v>DAVIS WARDETTA M</v>
          </cell>
          <cell r="E2114" t="str">
            <v>317527464</v>
          </cell>
          <cell r="F2114">
            <v>2</v>
          </cell>
          <cell r="G2114" t="str">
            <v>PPO Non-Union</v>
          </cell>
          <cell r="H2114" t="str">
            <v>N</v>
          </cell>
          <cell r="I2114">
            <v>2</v>
          </cell>
          <cell r="J2114">
            <v>38346</v>
          </cell>
          <cell r="K2114">
            <v>111</v>
          </cell>
          <cell r="L2114" t="str">
            <v>Ee/Sp</v>
          </cell>
          <cell r="M2114">
            <v>19226</v>
          </cell>
        </row>
        <row r="2115">
          <cell r="A2115">
            <v>0</v>
          </cell>
          <cell r="B2115" t="str">
            <v>AW PPO Active</v>
          </cell>
          <cell r="C2115" t="str">
            <v>000000724</v>
          </cell>
          <cell r="D2115" t="str">
            <v>DEERINGER GEOFFREY T</v>
          </cell>
          <cell r="E2115" t="str">
            <v>314868622</v>
          </cell>
          <cell r="F2115">
            <v>1</v>
          </cell>
          <cell r="G2115" t="str">
            <v>PPO Union</v>
          </cell>
          <cell r="H2115" t="str">
            <v>U</v>
          </cell>
          <cell r="I2115">
            <v>1</v>
          </cell>
          <cell r="J2115">
            <v>37622</v>
          </cell>
          <cell r="K2115">
            <v>101</v>
          </cell>
          <cell r="L2115" t="str">
            <v>Single</v>
          </cell>
          <cell r="M2115">
            <v>23947</v>
          </cell>
        </row>
        <row r="2116">
          <cell r="A2116">
            <v>0</v>
          </cell>
          <cell r="B2116" t="str">
            <v>AW PPO Active</v>
          </cell>
          <cell r="C2116" t="str">
            <v>000000724</v>
          </cell>
          <cell r="D2116" t="str">
            <v>DENT JUDITH A</v>
          </cell>
          <cell r="E2116" t="str">
            <v>303520261</v>
          </cell>
          <cell r="F2116">
            <v>2</v>
          </cell>
          <cell r="G2116" t="str">
            <v>PPO Non-Union</v>
          </cell>
          <cell r="H2116" t="str">
            <v>N</v>
          </cell>
          <cell r="I2116">
            <v>1</v>
          </cell>
          <cell r="J2116">
            <v>37622</v>
          </cell>
          <cell r="K2116">
            <v>102</v>
          </cell>
          <cell r="L2116" t="str">
            <v>Single</v>
          </cell>
          <cell r="M2116">
            <v>16864</v>
          </cell>
        </row>
        <row r="2117">
          <cell r="A2117">
            <v>0</v>
          </cell>
          <cell r="B2117" t="str">
            <v>AW PPO Active</v>
          </cell>
          <cell r="C2117" t="str">
            <v>000000724</v>
          </cell>
          <cell r="D2117" t="str">
            <v>DICKISON KRISTI J</v>
          </cell>
          <cell r="E2117" t="str">
            <v>306966796</v>
          </cell>
          <cell r="F2117">
            <v>1</v>
          </cell>
          <cell r="G2117" t="str">
            <v>PPO Union</v>
          </cell>
          <cell r="H2117" t="str">
            <v>U</v>
          </cell>
          <cell r="I2117">
            <v>4</v>
          </cell>
          <cell r="J2117">
            <v>37987</v>
          </cell>
          <cell r="K2117">
            <v>127</v>
          </cell>
          <cell r="L2117" t="str">
            <v>Family</v>
          </cell>
          <cell r="M2117">
            <v>25794</v>
          </cell>
        </row>
        <row r="2118">
          <cell r="A2118">
            <v>0</v>
          </cell>
          <cell r="B2118" t="str">
            <v>AW PPO Active</v>
          </cell>
          <cell r="C2118" t="str">
            <v>000000724</v>
          </cell>
          <cell r="D2118" t="str">
            <v>DOSS  SR DONALD</v>
          </cell>
          <cell r="E2118" t="str">
            <v>317681825</v>
          </cell>
          <cell r="F2118">
            <v>1</v>
          </cell>
          <cell r="G2118" t="str">
            <v>PPO Union</v>
          </cell>
          <cell r="H2118" t="str">
            <v>U</v>
          </cell>
          <cell r="I2118">
            <v>4</v>
          </cell>
          <cell r="J2118">
            <v>38108</v>
          </cell>
          <cell r="K2118">
            <v>127</v>
          </cell>
          <cell r="L2118" t="str">
            <v>Family</v>
          </cell>
          <cell r="M2118">
            <v>23436</v>
          </cell>
        </row>
        <row r="2119">
          <cell r="A2119">
            <v>0</v>
          </cell>
          <cell r="B2119" t="str">
            <v>AW PPO Active</v>
          </cell>
          <cell r="C2119" t="str">
            <v>000000724</v>
          </cell>
          <cell r="D2119" t="str">
            <v>DRAGOO SUSAN L</v>
          </cell>
          <cell r="E2119" t="str">
            <v>313625636</v>
          </cell>
          <cell r="F2119">
            <v>1</v>
          </cell>
          <cell r="G2119" t="str">
            <v>PPO Union</v>
          </cell>
          <cell r="H2119" t="str">
            <v>U</v>
          </cell>
          <cell r="I2119">
            <v>3</v>
          </cell>
          <cell r="J2119">
            <v>37622</v>
          </cell>
          <cell r="K2119">
            <v>127</v>
          </cell>
          <cell r="L2119" t="str">
            <v>Family</v>
          </cell>
          <cell r="M2119">
            <v>19621</v>
          </cell>
        </row>
        <row r="2120">
          <cell r="A2120">
            <v>0</v>
          </cell>
          <cell r="B2120" t="str">
            <v>AW PPO Active</v>
          </cell>
          <cell r="C2120" t="str">
            <v>000000724</v>
          </cell>
          <cell r="D2120" t="str">
            <v>DROSSET ROBERT R</v>
          </cell>
          <cell r="E2120" t="str">
            <v>344704255</v>
          </cell>
          <cell r="F2120">
            <v>1</v>
          </cell>
          <cell r="G2120" t="str">
            <v>PPO Union</v>
          </cell>
          <cell r="H2120" t="str">
            <v>U</v>
          </cell>
          <cell r="I2120">
            <v>4</v>
          </cell>
          <cell r="J2120">
            <v>37622</v>
          </cell>
          <cell r="K2120">
            <v>127</v>
          </cell>
          <cell r="L2120" t="str">
            <v>Family</v>
          </cell>
          <cell r="M2120">
            <v>26234</v>
          </cell>
        </row>
        <row r="2121">
          <cell r="A2121">
            <v>0</v>
          </cell>
          <cell r="B2121" t="str">
            <v>AW PPO Active</v>
          </cell>
          <cell r="C2121" t="str">
            <v>000000724</v>
          </cell>
          <cell r="D2121" t="str">
            <v>DURHAM JOHN R</v>
          </cell>
          <cell r="E2121" t="str">
            <v>309501903</v>
          </cell>
          <cell r="F2121">
            <v>2</v>
          </cell>
          <cell r="G2121" t="str">
            <v>PPO Non-Union</v>
          </cell>
          <cell r="H2121" t="str">
            <v>N</v>
          </cell>
          <cell r="I2121">
            <v>2</v>
          </cell>
          <cell r="J2121">
            <v>37622</v>
          </cell>
          <cell r="K2121">
            <v>111</v>
          </cell>
          <cell r="L2121" t="str">
            <v>Ee/Sp</v>
          </cell>
          <cell r="M2121">
            <v>18120</v>
          </cell>
        </row>
        <row r="2122">
          <cell r="A2122">
            <v>0</v>
          </cell>
          <cell r="B2122" t="str">
            <v>AW PPO Active</v>
          </cell>
          <cell r="C2122" t="str">
            <v>000000724</v>
          </cell>
          <cell r="D2122" t="str">
            <v>DUVALL COLMAN M</v>
          </cell>
          <cell r="E2122" t="str">
            <v>313688882</v>
          </cell>
          <cell r="F2122">
            <v>1</v>
          </cell>
          <cell r="G2122" t="str">
            <v>PPO Union</v>
          </cell>
          <cell r="H2122" t="str">
            <v>U</v>
          </cell>
          <cell r="I2122">
            <v>2</v>
          </cell>
          <cell r="J2122">
            <v>37991</v>
          </cell>
          <cell r="K2122">
            <v>111</v>
          </cell>
          <cell r="L2122" t="str">
            <v>Ee/Sp</v>
          </cell>
          <cell r="M2122">
            <v>21336</v>
          </cell>
        </row>
        <row r="2123">
          <cell r="A2123">
            <v>0</v>
          </cell>
          <cell r="B2123" t="str">
            <v>AW PPO Active</v>
          </cell>
          <cell r="C2123" t="str">
            <v>000000724</v>
          </cell>
          <cell r="D2123" t="str">
            <v>EASTON  JR LAWRENCE E</v>
          </cell>
          <cell r="E2123" t="str">
            <v>314626187</v>
          </cell>
          <cell r="F2123">
            <v>1</v>
          </cell>
          <cell r="G2123" t="str">
            <v>PPO Union</v>
          </cell>
          <cell r="H2123" t="str">
            <v>U</v>
          </cell>
          <cell r="I2123">
            <v>2</v>
          </cell>
          <cell r="J2123">
            <v>37722</v>
          </cell>
          <cell r="K2123">
            <v>111</v>
          </cell>
          <cell r="L2123" t="str">
            <v>Ee/Sp</v>
          </cell>
          <cell r="M2123">
            <v>20278</v>
          </cell>
        </row>
        <row r="2124">
          <cell r="A2124">
            <v>0</v>
          </cell>
          <cell r="B2124" t="str">
            <v>AW PPO Active</v>
          </cell>
          <cell r="C2124" t="str">
            <v>000000724</v>
          </cell>
          <cell r="D2124" t="str">
            <v>EASTON PEGGY A</v>
          </cell>
          <cell r="E2124" t="str">
            <v>310621646</v>
          </cell>
          <cell r="F2124">
            <v>1</v>
          </cell>
          <cell r="G2124" t="str">
            <v>PPO Union</v>
          </cell>
          <cell r="H2124" t="str">
            <v>U</v>
          </cell>
          <cell r="I2124">
            <v>1</v>
          </cell>
          <cell r="J2124">
            <v>37622</v>
          </cell>
          <cell r="K2124">
            <v>102</v>
          </cell>
          <cell r="L2124" t="str">
            <v>Single</v>
          </cell>
          <cell r="M2124">
            <v>19754</v>
          </cell>
        </row>
        <row r="2125">
          <cell r="A2125">
            <v>0</v>
          </cell>
          <cell r="B2125" t="str">
            <v>AW PPO Active</v>
          </cell>
          <cell r="C2125" t="str">
            <v>000000724</v>
          </cell>
          <cell r="D2125" t="str">
            <v>EATON  JR EUGENE W</v>
          </cell>
          <cell r="E2125" t="str">
            <v>310609509</v>
          </cell>
          <cell r="F2125">
            <v>1</v>
          </cell>
          <cell r="G2125" t="str">
            <v>PPO Union</v>
          </cell>
          <cell r="H2125" t="str">
            <v>U</v>
          </cell>
          <cell r="I2125">
            <v>1</v>
          </cell>
          <cell r="J2125">
            <v>37622</v>
          </cell>
          <cell r="K2125">
            <v>101</v>
          </cell>
          <cell r="L2125" t="str">
            <v>Single</v>
          </cell>
          <cell r="M2125">
            <v>19155</v>
          </cell>
        </row>
        <row r="2126">
          <cell r="A2126">
            <v>0</v>
          </cell>
          <cell r="B2126" t="str">
            <v>AW PPO Active</v>
          </cell>
          <cell r="C2126" t="str">
            <v>000000724</v>
          </cell>
          <cell r="D2126" t="str">
            <v>EDINGTON TRAVIS D</v>
          </cell>
          <cell r="E2126" t="str">
            <v>306985837</v>
          </cell>
          <cell r="F2126">
            <v>1</v>
          </cell>
          <cell r="G2126" t="str">
            <v>PPO Union</v>
          </cell>
          <cell r="H2126" t="str">
            <v>U</v>
          </cell>
          <cell r="I2126">
            <v>4</v>
          </cell>
          <cell r="J2126">
            <v>37872</v>
          </cell>
          <cell r="K2126">
            <v>127</v>
          </cell>
          <cell r="L2126" t="str">
            <v>Family</v>
          </cell>
          <cell r="M2126">
            <v>26765</v>
          </cell>
        </row>
        <row r="2127">
          <cell r="A2127">
            <v>0</v>
          </cell>
          <cell r="B2127" t="str">
            <v>AW PPO Active</v>
          </cell>
          <cell r="C2127" t="str">
            <v>000000724</v>
          </cell>
          <cell r="D2127" t="str">
            <v>EUARL WILLIE</v>
          </cell>
          <cell r="E2127" t="str">
            <v>310563240</v>
          </cell>
          <cell r="F2127">
            <v>1</v>
          </cell>
          <cell r="G2127" t="str">
            <v>PPO Union</v>
          </cell>
          <cell r="H2127" t="str">
            <v>U</v>
          </cell>
          <cell r="I2127">
            <v>3</v>
          </cell>
          <cell r="J2127">
            <v>37622</v>
          </cell>
          <cell r="K2127">
            <v>127</v>
          </cell>
          <cell r="L2127" t="str">
            <v>Family</v>
          </cell>
          <cell r="M2127">
            <v>18677</v>
          </cell>
        </row>
        <row r="2128">
          <cell r="A2128">
            <v>0</v>
          </cell>
          <cell r="B2128" t="str">
            <v>AW PPO Active</v>
          </cell>
          <cell r="C2128" t="str">
            <v>000000724</v>
          </cell>
          <cell r="D2128" t="str">
            <v>FAGER JEFFREY R</v>
          </cell>
          <cell r="E2128" t="str">
            <v>305801293</v>
          </cell>
          <cell r="F2128">
            <v>1</v>
          </cell>
          <cell r="G2128" t="str">
            <v>PPO Union</v>
          </cell>
          <cell r="H2128" t="str">
            <v>U</v>
          </cell>
          <cell r="I2128">
            <v>4</v>
          </cell>
          <cell r="J2128">
            <v>37622</v>
          </cell>
          <cell r="K2128">
            <v>127</v>
          </cell>
          <cell r="L2128" t="str">
            <v>Family</v>
          </cell>
          <cell r="M2128">
            <v>22413</v>
          </cell>
        </row>
        <row r="2129">
          <cell r="A2129">
            <v>0</v>
          </cell>
          <cell r="B2129" t="str">
            <v>AW PPO Active</v>
          </cell>
          <cell r="C2129" t="str">
            <v>000000724</v>
          </cell>
          <cell r="D2129" t="str">
            <v>FLOWERS DAVID</v>
          </cell>
          <cell r="E2129" t="str">
            <v>303480042</v>
          </cell>
          <cell r="F2129">
            <v>1</v>
          </cell>
          <cell r="G2129" t="str">
            <v>PPO Union</v>
          </cell>
          <cell r="H2129" t="str">
            <v>U</v>
          </cell>
          <cell r="I2129">
            <v>2</v>
          </cell>
          <cell r="J2129">
            <v>37622</v>
          </cell>
          <cell r="K2129">
            <v>111</v>
          </cell>
          <cell r="L2129" t="str">
            <v>Ee/Sp</v>
          </cell>
          <cell r="M2129">
            <v>16185</v>
          </cell>
        </row>
        <row r="2130">
          <cell r="A2130">
            <v>0</v>
          </cell>
          <cell r="B2130" t="str">
            <v>AW PPO Active</v>
          </cell>
          <cell r="C2130" t="str">
            <v>000000724</v>
          </cell>
          <cell r="D2130" t="str">
            <v>FORD ANTHONY F</v>
          </cell>
          <cell r="E2130" t="str">
            <v>306824103</v>
          </cell>
          <cell r="F2130">
            <v>1</v>
          </cell>
          <cell r="G2130" t="str">
            <v>PPO Union</v>
          </cell>
          <cell r="H2130" t="str">
            <v>U</v>
          </cell>
          <cell r="I2130">
            <v>5</v>
          </cell>
          <cell r="J2130">
            <v>38200</v>
          </cell>
          <cell r="K2130">
            <v>127</v>
          </cell>
          <cell r="L2130" t="str">
            <v>Family</v>
          </cell>
          <cell r="M2130">
            <v>23238</v>
          </cell>
        </row>
        <row r="2131">
          <cell r="A2131">
            <v>0</v>
          </cell>
          <cell r="B2131" t="str">
            <v>AW PPO Active</v>
          </cell>
          <cell r="C2131" t="str">
            <v>000000724</v>
          </cell>
          <cell r="D2131" t="str">
            <v>FRANK STEVEN D</v>
          </cell>
          <cell r="E2131" t="str">
            <v>309728490</v>
          </cell>
          <cell r="F2131">
            <v>1</v>
          </cell>
          <cell r="G2131" t="str">
            <v>PPO Union</v>
          </cell>
          <cell r="H2131" t="str">
            <v>U</v>
          </cell>
          <cell r="I2131">
            <v>4</v>
          </cell>
          <cell r="J2131">
            <v>37622</v>
          </cell>
          <cell r="K2131">
            <v>127</v>
          </cell>
          <cell r="L2131" t="str">
            <v>Family</v>
          </cell>
          <cell r="M2131">
            <v>22255</v>
          </cell>
        </row>
        <row r="2132">
          <cell r="A2132">
            <v>0</v>
          </cell>
          <cell r="B2132" t="str">
            <v>AW PPO Active</v>
          </cell>
          <cell r="C2132" t="str">
            <v>000000724</v>
          </cell>
          <cell r="D2132" t="str">
            <v>GARCIA LINDA C</v>
          </cell>
          <cell r="E2132" t="str">
            <v>548944796</v>
          </cell>
          <cell r="F2132">
            <v>2</v>
          </cell>
          <cell r="G2132" t="str">
            <v>PPO Non-Union</v>
          </cell>
          <cell r="H2132" t="str">
            <v>N</v>
          </cell>
          <cell r="I2132">
            <v>2</v>
          </cell>
          <cell r="J2132">
            <v>37622</v>
          </cell>
          <cell r="K2132">
            <v>111</v>
          </cell>
          <cell r="L2132" t="str">
            <v>Ee/Sp</v>
          </cell>
          <cell r="M2132">
            <v>19015</v>
          </cell>
        </row>
        <row r="2133">
          <cell r="A2133">
            <v>0</v>
          </cell>
          <cell r="B2133" t="str">
            <v>AW PPO Active</v>
          </cell>
          <cell r="C2133" t="str">
            <v>000000724</v>
          </cell>
          <cell r="D2133" t="str">
            <v>GARCIA ROY S</v>
          </cell>
          <cell r="E2133" t="str">
            <v>310569124</v>
          </cell>
          <cell r="F2133">
            <v>1</v>
          </cell>
          <cell r="G2133" t="str">
            <v>PPO Union</v>
          </cell>
          <cell r="H2133" t="str">
            <v>U</v>
          </cell>
          <cell r="I2133">
            <v>1</v>
          </cell>
          <cell r="J2133">
            <v>37622</v>
          </cell>
          <cell r="K2133">
            <v>101</v>
          </cell>
          <cell r="L2133" t="str">
            <v>Single</v>
          </cell>
          <cell r="M2133">
            <v>18668</v>
          </cell>
        </row>
        <row r="2134">
          <cell r="A2134">
            <v>0</v>
          </cell>
          <cell r="B2134" t="str">
            <v>AW PPO Active</v>
          </cell>
          <cell r="C2134" t="str">
            <v>000000724</v>
          </cell>
          <cell r="D2134" t="str">
            <v>GARRETT SUSAN J</v>
          </cell>
          <cell r="E2134" t="str">
            <v>304508792</v>
          </cell>
          <cell r="F2134">
            <v>2</v>
          </cell>
          <cell r="G2134" t="str">
            <v>PPO Non-Union</v>
          </cell>
          <cell r="H2134" t="str">
            <v>N</v>
          </cell>
          <cell r="I2134">
            <v>1</v>
          </cell>
          <cell r="J2134">
            <v>37622</v>
          </cell>
          <cell r="K2134">
            <v>102</v>
          </cell>
          <cell r="L2134" t="str">
            <v>Single</v>
          </cell>
          <cell r="M2134">
            <v>17589</v>
          </cell>
        </row>
        <row r="2135">
          <cell r="A2135">
            <v>0</v>
          </cell>
          <cell r="B2135" t="str">
            <v>AW PPO Active</v>
          </cell>
          <cell r="C2135" t="str">
            <v>000000724</v>
          </cell>
          <cell r="D2135" t="str">
            <v>GASKIN JERRY A</v>
          </cell>
          <cell r="E2135" t="str">
            <v>303748377</v>
          </cell>
          <cell r="F2135">
            <v>1</v>
          </cell>
          <cell r="G2135" t="str">
            <v>PPO Union</v>
          </cell>
          <cell r="H2135" t="str">
            <v>U</v>
          </cell>
          <cell r="I2135">
            <v>4</v>
          </cell>
          <cell r="J2135">
            <v>37622</v>
          </cell>
          <cell r="K2135">
            <v>127</v>
          </cell>
          <cell r="L2135" t="str">
            <v>Family</v>
          </cell>
          <cell r="M2135">
            <v>21828</v>
          </cell>
        </row>
        <row r="2136">
          <cell r="A2136">
            <v>0</v>
          </cell>
          <cell r="B2136" t="str">
            <v>AW PPO Active</v>
          </cell>
          <cell r="C2136" t="str">
            <v>000000724</v>
          </cell>
          <cell r="D2136" t="str">
            <v>GAYLORD SHANNON D</v>
          </cell>
          <cell r="E2136" t="str">
            <v>316941379</v>
          </cell>
          <cell r="F2136">
            <v>2</v>
          </cell>
          <cell r="G2136" t="str">
            <v>PPO Non-Union</v>
          </cell>
          <cell r="H2136" t="str">
            <v>N</v>
          </cell>
          <cell r="I2136">
            <v>1</v>
          </cell>
          <cell r="J2136">
            <v>37622</v>
          </cell>
          <cell r="K2136">
            <v>101</v>
          </cell>
          <cell r="L2136" t="str">
            <v>Single</v>
          </cell>
          <cell r="M2136">
            <v>25644</v>
          </cell>
        </row>
        <row r="2137">
          <cell r="A2137">
            <v>0</v>
          </cell>
          <cell r="B2137" t="str">
            <v>AW PPO Active</v>
          </cell>
          <cell r="C2137" t="str">
            <v>000000724</v>
          </cell>
          <cell r="D2137" t="str">
            <v>GOBLE GREGORY A</v>
          </cell>
          <cell r="E2137" t="str">
            <v>313548049</v>
          </cell>
          <cell r="F2137">
            <v>1</v>
          </cell>
          <cell r="G2137" t="str">
            <v>PPO Union</v>
          </cell>
          <cell r="H2137" t="str">
            <v>U</v>
          </cell>
          <cell r="I2137">
            <v>2</v>
          </cell>
          <cell r="J2137">
            <v>37622</v>
          </cell>
          <cell r="K2137">
            <v>111</v>
          </cell>
          <cell r="L2137" t="str">
            <v>Ee/Sp</v>
          </cell>
          <cell r="M2137">
            <v>23167</v>
          </cell>
        </row>
        <row r="2138">
          <cell r="A2138">
            <v>0</v>
          </cell>
          <cell r="B2138" t="str">
            <v>AW PPO Active</v>
          </cell>
          <cell r="C2138" t="str">
            <v>000000724</v>
          </cell>
          <cell r="D2138" t="str">
            <v>GOBLE MARK J</v>
          </cell>
          <cell r="E2138" t="str">
            <v>309605948</v>
          </cell>
          <cell r="F2138">
            <v>1</v>
          </cell>
          <cell r="G2138" t="str">
            <v>PPO Union</v>
          </cell>
          <cell r="H2138" t="str">
            <v>U</v>
          </cell>
          <cell r="I2138">
            <v>3</v>
          </cell>
          <cell r="J2138">
            <v>37987</v>
          </cell>
          <cell r="K2138">
            <v>127</v>
          </cell>
          <cell r="L2138" t="str">
            <v>Family</v>
          </cell>
          <cell r="M2138">
            <v>19307</v>
          </cell>
        </row>
        <row r="2139">
          <cell r="A2139">
            <v>0</v>
          </cell>
          <cell r="B2139" t="str">
            <v>AW PPO Active</v>
          </cell>
          <cell r="C2139" t="str">
            <v>000000724</v>
          </cell>
          <cell r="D2139" t="str">
            <v>GOFF SHARON L</v>
          </cell>
          <cell r="E2139" t="str">
            <v>311502792</v>
          </cell>
          <cell r="F2139">
            <v>2</v>
          </cell>
          <cell r="G2139" t="str">
            <v>PPO Non-Union</v>
          </cell>
          <cell r="H2139" t="str">
            <v>N</v>
          </cell>
          <cell r="I2139">
            <v>1</v>
          </cell>
          <cell r="J2139">
            <v>37622</v>
          </cell>
          <cell r="K2139">
            <v>102</v>
          </cell>
          <cell r="L2139" t="str">
            <v>Single</v>
          </cell>
          <cell r="M2139">
            <v>16454</v>
          </cell>
        </row>
        <row r="2140">
          <cell r="A2140">
            <v>0</v>
          </cell>
          <cell r="B2140" t="str">
            <v>AW PPO Active</v>
          </cell>
          <cell r="C2140" t="str">
            <v>000000724</v>
          </cell>
          <cell r="D2140" t="str">
            <v>GOFORTH ROGER D</v>
          </cell>
          <cell r="E2140" t="str">
            <v>313604426</v>
          </cell>
          <cell r="F2140">
            <v>1</v>
          </cell>
          <cell r="G2140" t="str">
            <v>PPO Union</v>
          </cell>
          <cell r="H2140" t="str">
            <v>U</v>
          </cell>
          <cell r="I2140">
            <v>1</v>
          </cell>
          <cell r="J2140">
            <v>37622</v>
          </cell>
          <cell r="K2140">
            <v>101</v>
          </cell>
          <cell r="L2140" t="str">
            <v>Single</v>
          </cell>
          <cell r="M2140">
            <v>20145</v>
          </cell>
        </row>
        <row r="2141">
          <cell r="A2141">
            <v>0</v>
          </cell>
          <cell r="B2141" t="str">
            <v>AW PPO Active</v>
          </cell>
          <cell r="C2141" t="str">
            <v>000000724</v>
          </cell>
          <cell r="D2141" t="str">
            <v>GOODNIGHT KEVIN R</v>
          </cell>
          <cell r="E2141" t="str">
            <v>585066263</v>
          </cell>
          <cell r="F2141">
            <v>1</v>
          </cell>
          <cell r="G2141" t="str">
            <v>PPO Union</v>
          </cell>
          <cell r="H2141" t="str">
            <v>U</v>
          </cell>
          <cell r="I2141">
            <v>2</v>
          </cell>
          <cell r="J2141">
            <v>37712</v>
          </cell>
          <cell r="K2141">
            <v>111</v>
          </cell>
          <cell r="L2141" t="str">
            <v>Ee/Sp</v>
          </cell>
          <cell r="M2141">
            <v>21151</v>
          </cell>
        </row>
        <row r="2142">
          <cell r="A2142">
            <v>0</v>
          </cell>
          <cell r="B2142" t="str">
            <v>AW PPO Active</v>
          </cell>
          <cell r="C2142" t="str">
            <v>000000724</v>
          </cell>
          <cell r="D2142" t="str">
            <v>GORDON PRESTON L</v>
          </cell>
          <cell r="E2142" t="str">
            <v>308668688</v>
          </cell>
          <cell r="F2142">
            <v>1</v>
          </cell>
          <cell r="G2142" t="str">
            <v>PPO Union</v>
          </cell>
          <cell r="H2142" t="str">
            <v>U</v>
          </cell>
          <cell r="I2142">
            <v>9</v>
          </cell>
          <cell r="J2142">
            <v>37622</v>
          </cell>
          <cell r="K2142">
            <v>127</v>
          </cell>
          <cell r="L2142" t="str">
            <v>Family</v>
          </cell>
          <cell r="M2142">
            <v>20515</v>
          </cell>
        </row>
        <row r="2143">
          <cell r="A2143">
            <v>0</v>
          </cell>
          <cell r="B2143" t="str">
            <v>AW PPO Active</v>
          </cell>
          <cell r="C2143" t="str">
            <v>000000724</v>
          </cell>
          <cell r="D2143" t="str">
            <v>GOTTSCHALK LEROY S</v>
          </cell>
          <cell r="E2143" t="str">
            <v>309528100</v>
          </cell>
          <cell r="F2143">
            <v>1</v>
          </cell>
          <cell r="G2143" t="str">
            <v>PPO Union</v>
          </cell>
          <cell r="H2143" t="str">
            <v>U</v>
          </cell>
          <cell r="I2143">
            <v>2</v>
          </cell>
          <cell r="J2143">
            <v>37622</v>
          </cell>
          <cell r="K2143">
            <v>111</v>
          </cell>
          <cell r="L2143" t="str">
            <v>Ee/Sp</v>
          </cell>
          <cell r="M2143">
            <v>18008</v>
          </cell>
        </row>
        <row r="2144">
          <cell r="A2144">
            <v>0</v>
          </cell>
          <cell r="B2144" t="str">
            <v>AW PPO Active</v>
          </cell>
          <cell r="C2144" t="str">
            <v>000000724</v>
          </cell>
          <cell r="D2144" t="str">
            <v>GOYER NICHOLAS A</v>
          </cell>
          <cell r="E2144" t="str">
            <v>370921171</v>
          </cell>
          <cell r="F2144">
            <v>1</v>
          </cell>
          <cell r="G2144" t="str">
            <v>PPO Union</v>
          </cell>
          <cell r="H2144" t="str">
            <v>U</v>
          </cell>
          <cell r="I2144">
            <v>1</v>
          </cell>
          <cell r="J2144">
            <v>37622</v>
          </cell>
          <cell r="K2144">
            <v>101</v>
          </cell>
          <cell r="L2144" t="str">
            <v>Single</v>
          </cell>
          <cell r="M2144">
            <v>28429</v>
          </cell>
        </row>
        <row r="2145">
          <cell r="A2145">
            <v>0</v>
          </cell>
          <cell r="B2145" t="str">
            <v>AW PPO Active</v>
          </cell>
          <cell r="C2145" t="str">
            <v>000000724</v>
          </cell>
          <cell r="D2145" t="str">
            <v>GRADY GERALD A</v>
          </cell>
          <cell r="E2145" t="str">
            <v>303483099</v>
          </cell>
          <cell r="F2145">
            <v>1</v>
          </cell>
          <cell r="G2145" t="str">
            <v>PPO Union</v>
          </cell>
          <cell r="H2145" t="str">
            <v>U</v>
          </cell>
          <cell r="I2145">
            <v>5</v>
          </cell>
          <cell r="J2145">
            <v>37622</v>
          </cell>
          <cell r="K2145">
            <v>127</v>
          </cell>
          <cell r="L2145" t="str">
            <v>Family</v>
          </cell>
          <cell r="M2145">
            <v>18113</v>
          </cell>
        </row>
        <row r="2146">
          <cell r="A2146">
            <v>0</v>
          </cell>
          <cell r="B2146" t="str">
            <v>AW PPO Active</v>
          </cell>
          <cell r="C2146" t="str">
            <v>000000724</v>
          </cell>
          <cell r="D2146" t="str">
            <v>GREAM JEFFREY R</v>
          </cell>
          <cell r="E2146" t="str">
            <v>308903861</v>
          </cell>
          <cell r="F2146">
            <v>1</v>
          </cell>
          <cell r="G2146" t="str">
            <v>PPO Union</v>
          </cell>
          <cell r="H2146" t="str">
            <v>U</v>
          </cell>
          <cell r="I2146">
            <v>4</v>
          </cell>
          <cell r="J2146">
            <v>38353</v>
          </cell>
          <cell r="K2146">
            <v>127</v>
          </cell>
          <cell r="L2146" t="str">
            <v>Family</v>
          </cell>
          <cell r="M2146">
            <v>24755</v>
          </cell>
        </row>
        <row r="2147">
          <cell r="A2147">
            <v>0</v>
          </cell>
          <cell r="B2147" t="str">
            <v>AW PPO Active</v>
          </cell>
          <cell r="C2147" t="str">
            <v>000000724</v>
          </cell>
          <cell r="D2147" t="str">
            <v>GRECCO ROCCE D</v>
          </cell>
          <cell r="E2147" t="str">
            <v>309528447</v>
          </cell>
          <cell r="F2147">
            <v>1</v>
          </cell>
          <cell r="G2147" t="str">
            <v>PPO Union</v>
          </cell>
          <cell r="H2147" t="str">
            <v>U</v>
          </cell>
          <cell r="I2147">
            <v>2</v>
          </cell>
          <cell r="J2147">
            <v>37622</v>
          </cell>
          <cell r="K2147">
            <v>111</v>
          </cell>
          <cell r="L2147" t="str">
            <v>Ee/Sp</v>
          </cell>
          <cell r="M2147">
            <v>17595</v>
          </cell>
        </row>
        <row r="2148">
          <cell r="A2148">
            <v>0</v>
          </cell>
          <cell r="B2148" t="str">
            <v>AW PPO Active</v>
          </cell>
          <cell r="C2148" t="str">
            <v>000000724</v>
          </cell>
          <cell r="D2148" t="str">
            <v>GRIMES DARIN L</v>
          </cell>
          <cell r="E2148" t="str">
            <v>316844507</v>
          </cell>
          <cell r="F2148">
            <v>1</v>
          </cell>
          <cell r="G2148" t="str">
            <v>PPO Union</v>
          </cell>
          <cell r="H2148" t="str">
            <v>U</v>
          </cell>
          <cell r="I2148">
            <v>2</v>
          </cell>
          <cell r="J2148">
            <v>37622</v>
          </cell>
          <cell r="K2148">
            <v>119</v>
          </cell>
          <cell r="L2148" t="str">
            <v>Ee/Ch</v>
          </cell>
          <cell r="M2148">
            <v>23756</v>
          </cell>
        </row>
        <row r="2149">
          <cell r="A2149">
            <v>0</v>
          </cell>
          <cell r="B2149" t="str">
            <v>AW PPO Active</v>
          </cell>
          <cell r="C2149" t="str">
            <v>000000724</v>
          </cell>
          <cell r="D2149" t="str">
            <v>GRISWOLD DANNY G</v>
          </cell>
          <cell r="E2149" t="str">
            <v>307722040</v>
          </cell>
          <cell r="F2149">
            <v>2</v>
          </cell>
          <cell r="G2149" t="str">
            <v>PPO Non-Union</v>
          </cell>
          <cell r="H2149" t="str">
            <v>N</v>
          </cell>
          <cell r="I2149">
            <v>4</v>
          </cell>
          <cell r="J2149">
            <v>37622</v>
          </cell>
          <cell r="K2149">
            <v>127</v>
          </cell>
          <cell r="L2149" t="str">
            <v>Family</v>
          </cell>
          <cell r="M2149">
            <v>22735</v>
          </cell>
        </row>
        <row r="2150">
          <cell r="A2150">
            <v>0</v>
          </cell>
          <cell r="B2150" t="str">
            <v>AW PPO Active</v>
          </cell>
          <cell r="C2150" t="str">
            <v>000000724</v>
          </cell>
          <cell r="D2150" t="str">
            <v>HAFFNER KENT G</v>
          </cell>
          <cell r="E2150" t="str">
            <v>309567331</v>
          </cell>
          <cell r="F2150">
            <v>1</v>
          </cell>
          <cell r="G2150" t="str">
            <v>PPO Union</v>
          </cell>
          <cell r="H2150" t="str">
            <v>U</v>
          </cell>
          <cell r="I2150">
            <v>2</v>
          </cell>
          <cell r="J2150">
            <v>37622</v>
          </cell>
          <cell r="K2150">
            <v>111</v>
          </cell>
          <cell r="L2150" t="str">
            <v>Ee/Sp</v>
          </cell>
          <cell r="M2150">
            <v>18482</v>
          </cell>
        </row>
        <row r="2151">
          <cell r="A2151">
            <v>0</v>
          </cell>
          <cell r="B2151" t="str">
            <v>AW PPO Active</v>
          </cell>
          <cell r="C2151" t="str">
            <v>000000724</v>
          </cell>
          <cell r="D2151" t="str">
            <v>HAGENSIEKER JUDITH A</v>
          </cell>
          <cell r="E2151" t="str">
            <v>314564004</v>
          </cell>
          <cell r="F2151">
            <v>2</v>
          </cell>
          <cell r="G2151" t="str">
            <v>PPO Non-Union</v>
          </cell>
          <cell r="H2151" t="str">
            <v>N</v>
          </cell>
          <cell r="I2151">
            <v>3</v>
          </cell>
          <cell r="J2151">
            <v>37622</v>
          </cell>
          <cell r="K2151">
            <v>127</v>
          </cell>
          <cell r="L2151" t="str">
            <v>Family</v>
          </cell>
          <cell r="M2151">
            <v>19701</v>
          </cell>
        </row>
        <row r="2152">
          <cell r="A2152">
            <v>0</v>
          </cell>
          <cell r="B2152" t="str">
            <v>AW PPO Active</v>
          </cell>
          <cell r="C2152" t="str">
            <v>000000724</v>
          </cell>
          <cell r="D2152" t="str">
            <v>HAMILTON DENNIS L</v>
          </cell>
          <cell r="E2152" t="str">
            <v>305461516</v>
          </cell>
          <cell r="F2152">
            <v>1</v>
          </cell>
          <cell r="G2152" t="str">
            <v>PPO Union</v>
          </cell>
          <cell r="H2152" t="str">
            <v>U</v>
          </cell>
          <cell r="I2152">
            <v>2</v>
          </cell>
          <cell r="J2152">
            <v>37622</v>
          </cell>
          <cell r="K2152">
            <v>111</v>
          </cell>
          <cell r="L2152" t="str">
            <v>Ee/Sp</v>
          </cell>
          <cell r="M2152">
            <v>17359</v>
          </cell>
        </row>
        <row r="2153">
          <cell r="A2153">
            <v>0</v>
          </cell>
          <cell r="B2153" t="str">
            <v>AW PPO Active</v>
          </cell>
          <cell r="C2153" t="str">
            <v>000000724</v>
          </cell>
          <cell r="D2153" t="str">
            <v>HAMILTON MARLENE K</v>
          </cell>
          <cell r="E2153" t="str">
            <v>308500222</v>
          </cell>
          <cell r="F2153">
            <v>1</v>
          </cell>
          <cell r="G2153" t="str">
            <v>PPO Union</v>
          </cell>
          <cell r="H2153" t="str">
            <v>U</v>
          </cell>
          <cell r="I2153">
            <v>2</v>
          </cell>
          <cell r="J2153">
            <v>38177</v>
          </cell>
          <cell r="K2153">
            <v>111</v>
          </cell>
          <cell r="L2153" t="str">
            <v>Ee/Sp</v>
          </cell>
          <cell r="M2153">
            <v>18583</v>
          </cell>
        </row>
        <row r="2154">
          <cell r="A2154">
            <v>0</v>
          </cell>
          <cell r="B2154" t="str">
            <v>AW PPO Active</v>
          </cell>
          <cell r="C2154" t="str">
            <v>000000724</v>
          </cell>
          <cell r="D2154" t="str">
            <v>HAMMOND SYLVESTER A</v>
          </cell>
          <cell r="E2154" t="str">
            <v>316665904</v>
          </cell>
          <cell r="F2154">
            <v>1</v>
          </cell>
          <cell r="G2154" t="str">
            <v>PPO Union</v>
          </cell>
          <cell r="H2154" t="str">
            <v>U</v>
          </cell>
          <cell r="I2154">
            <v>3</v>
          </cell>
          <cell r="J2154">
            <v>37622</v>
          </cell>
          <cell r="K2154">
            <v>127</v>
          </cell>
          <cell r="L2154" t="str">
            <v>Family</v>
          </cell>
          <cell r="M2154">
            <v>20832</v>
          </cell>
        </row>
        <row r="2155">
          <cell r="A2155">
            <v>0</v>
          </cell>
          <cell r="B2155" t="str">
            <v>AW PPO Active</v>
          </cell>
          <cell r="C2155" t="str">
            <v>000000724</v>
          </cell>
          <cell r="D2155" t="str">
            <v>HARRIS JESSIE A</v>
          </cell>
          <cell r="E2155" t="str">
            <v>309887897</v>
          </cell>
          <cell r="F2155">
            <v>2</v>
          </cell>
          <cell r="G2155" t="str">
            <v>PPO Non-Union</v>
          </cell>
          <cell r="H2155" t="str">
            <v>N</v>
          </cell>
          <cell r="I2155">
            <v>4</v>
          </cell>
          <cell r="J2155">
            <v>38167</v>
          </cell>
          <cell r="K2155">
            <v>127</v>
          </cell>
          <cell r="L2155" t="str">
            <v>Family</v>
          </cell>
          <cell r="M2155">
            <v>28634</v>
          </cell>
        </row>
        <row r="2156">
          <cell r="A2156">
            <v>0</v>
          </cell>
          <cell r="B2156" t="str">
            <v>AW PPO Active</v>
          </cell>
          <cell r="C2156" t="str">
            <v>000000724</v>
          </cell>
          <cell r="D2156" t="str">
            <v>HATFIELD LARRY T</v>
          </cell>
          <cell r="E2156" t="str">
            <v>308763630</v>
          </cell>
          <cell r="F2156">
            <v>1</v>
          </cell>
          <cell r="G2156" t="str">
            <v>PPO Union</v>
          </cell>
          <cell r="H2156" t="str">
            <v>U</v>
          </cell>
          <cell r="I2156">
            <v>3</v>
          </cell>
          <cell r="J2156">
            <v>38115</v>
          </cell>
          <cell r="K2156">
            <v>127</v>
          </cell>
          <cell r="L2156" t="str">
            <v>Family</v>
          </cell>
          <cell r="M2156">
            <v>21901</v>
          </cell>
        </row>
        <row r="2157">
          <cell r="A2157">
            <v>0</v>
          </cell>
          <cell r="B2157" t="str">
            <v>AW PPO Active</v>
          </cell>
          <cell r="C2157" t="str">
            <v>000000724</v>
          </cell>
          <cell r="D2157" t="str">
            <v>HAY STEPHEN J</v>
          </cell>
          <cell r="E2157" t="str">
            <v>303588703</v>
          </cell>
          <cell r="F2157">
            <v>2</v>
          </cell>
          <cell r="G2157" t="str">
            <v>PPO Non-Union</v>
          </cell>
          <cell r="H2157" t="str">
            <v>N</v>
          </cell>
          <cell r="I2157">
            <v>2</v>
          </cell>
          <cell r="J2157">
            <v>38353</v>
          </cell>
          <cell r="K2157">
            <v>111</v>
          </cell>
          <cell r="L2157" t="str">
            <v>Ee/Sp</v>
          </cell>
          <cell r="M2157">
            <v>18853</v>
          </cell>
        </row>
        <row r="2158">
          <cell r="A2158">
            <v>0</v>
          </cell>
          <cell r="B2158" t="str">
            <v>AW PPO Active</v>
          </cell>
          <cell r="C2158" t="str">
            <v>000000724</v>
          </cell>
          <cell r="D2158" t="str">
            <v>HEISLER DARREL W</v>
          </cell>
          <cell r="E2158" t="str">
            <v>307642101</v>
          </cell>
          <cell r="F2158">
            <v>2</v>
          </cell>
          <cell r="G2158" t="str">
            <v>PPO Non-Union</v>
          </cell>
          <cell r="H2158" t="str">
            <v>N</v>
          </cell>
          <cell r="I2158">
            <v>2</v>
          </cell>
          <cell r="J2158">
            <v>37622</v>
          </cell>
          <cell r="K2158">
            <v>111</v>
          </cell>
          <cell r="L2158" t="str">
            <v>Ee/Sp</v>
          </cell>
          <cell r="M2158">
            <v>19873</v>
          </cell>
        </row>
        <row r="2159">
          <cell r="A2159">
            <v>0</v>
          </cell>
          <cell r="B2159" t="str">
            <v>AW PPO Active</v>
          </cell>
          <cell r="C2159" t="str">
            <v>000000724</v>
          </cell>
          <cell r="D2159" t="str">
            <v>HENDERSON JAMES H</v>
          </cell>
          <cell r="E2159" t="str">
            <v>308825566</v>
          </cell>
          <cell r="F2159">
            <v>1</v>
          </cell>
          <cell r="G2159" t="str">
            <v>PPO Union</v>
          </cell>
          <cell r="H2159" t="str">
            <v>U</v>
          </cell>
          <cell r="I2159">
            <v>5</v>
          </cell>
          <cell r="J2159">
            <v>38139</v>
          </cell>
          <cell r="K2159">
            <v>127</v>
          </cell>
          <cell r="L2159" t="str">
            <v>Family</v>
          </cell>
          <cell r="M2159">
            <v>25863</v>
          </cell>
        </row>
        <row r="2160">
          <cell r="A2160">
            <v>0</v>
          </cell>
          <cell r="B2160" t="str">
            <v>AW PPO Active</v>
          </cell>
          <cell r="C2160" t="str">
            <v>000000724</v>
          </cell>
          <cell r="D2160" t="str">
            <v>HERIDIA JOHNNY R</v>
          </cell>
          <cell r="E2160" t="str">
            <v>313640746</v>
          </cell>
          <cell r="F2160">
            <v>1</v>
          </cell>
          <cell r="G2160" t="str">
            <v>PPO Union</v>
          </cell>
          <cell r="H2160" t="str">
            <v>U</v>
          </cell>
          <cell r="I2160">
            <v>4</v>
          </cell>
          <cell r="J2160">
            <v>37622</v>
          </cell>
          <cell r="K2160">
            <v>127</v>
          </cell>
          <cell r="L2160" t="str">
            <v>Family</v>
          </cell>
          <cell r="M2160">
            <v>21725</v>
          </cell>
        </row>
        <row r="2161">
          <cell r="A2161">
            <v>0</v>
          </cell>
          <cell r="B2161" t="str">
            <v>AW PPO Active</v>
          </cell>
          <cell r="C2161" t="str">
            <v>000000724</v>
          </cell>
          <cell r="D2161" t="str">
            <v>HERNANDEZ THALIA M</v>
          </cell>
          <cell r="E2161" t="str">
            <v>311581348</v>
          </cell>
          <cell r="F2161">
            <v>1</v>
          </cell>
          <cell r="G2161" t="str">
            <v>PPO Union</v>
          </cell>
          <cell r="H2161" t="str">
            <v>U</v>
          </cell>
          <cell r="I2161">
            <v>4</v>
          </cell>
          <cell r="J2161">
            <v>37926</v>
          </cell>
          <cell r="K2161">
            <v>127</v>
          </cell>
          <cell r="L2161" t="str">
            <v>Family</v>
          </cell>
          <cell r="M2161">
            <v>18070</v>
          </cell>
        </row>
        <row r="2162">
          <cell r="A2162">
            <v>0</v>
          </cell>
          <cell r="B2162" t="str">
            <v>AW PPO Active</v>
          </cell>
          <cell r="C2162" t="str">
            <v>000000724</v>
          </cell>
          <cell r="D2162" t="str">
            <v>HERRERA ALFREDO</v>
          </cell>
          <cell r="E2162" t="str">
            <v>310802521</v>
          </cell>
          <cell r="F2162">
            <v>1</v>
          </cell>
          <cell r="G2162" t="str">
            <v>PPO Union</v>
          </cell>
          <cell r="H2162" t="str">
            <v>U</v>
          </cell>
          <cell r="I2162">
            <v>4</v>
          </cell>
          <cell r="J2162">
            <v>37622</v>
          </cell>
          <cell r="K2162">
            <v>127</v>
          </cell>
          <cell r="L2162" t="str">
            <v>Family</v>
          </cell>
          <cell r="M2162">
            <v>23008</v>
          </cell>
        </row>
        <row r="2163">
          <cell r="A2163">
            <v>0</v>
          </cell>
          <cell r="B2163" t="str">
            <v>AW PPO Active</v>
          </cell>
          <cell r="C2163" t="str">
            <v>000000724</v>
          </cell>
          <cell r="D2163" t="str">
            <v>HICKMAN ROBERT E</v>
          </cell>
          <cell r="E2163" t="str">
            <v>306720630</v>
          </cell>
          <cell r="F2163">
            <v>2</v>
          </cell>
          <cell r="G2163" t="str">
            <v>PPO Non-Union</v>
          </cell>
          <cell r="H2163" t="str">
            <v>N</v>
          </cell>
          <cell r="I2163">
            <v>2</v>
          </cell>
          <cell r="J2163">
            <v>37622</v>
          </cell>
          <cell r="K2163">
            <v>111</v>
          </cell>
          <cell r="L2163" t="str">
            <v>Ee/Sp</v>
          </cell>
          <cell r="M2163">
            <v>20667</v>
          </cell>
        </row>
        <row r="2164">
          <cell r="A2164">
            <v>0</v>
          </cell>
          <cell r="B2164" t="str">
            <v>AW PPO Active</v>
          </cell>
          <cell r="C2164" t="str">
            <v>000000724</v>
          </cell>
          <cell r="D2164" t="str">
            <v>HILL BETTY A</v>
          </cell>
          <cell r="E2164" t="str">
            <v>310746903</v>
          </cell>
          <cell r="F2164">
            <v>2</v>
          </cell>
          <cell r="G2164" t="str">
            <v>PPO Non-Union</v>
          </cell>
          <cell r="H2164" t="str">
            <v>N</v>
          </cell>
          <cell r="I2164">
            <v>5</v>
          </cell>
          <cell r="J2164">
            <v>37622</v>
          </cell>
          <cell r="K2164">
            <v>127</v>
          </cell>
          <cell r="L2164" t="str">
            <v>Family</v>
          </cell>
          <cell r="M2164">
            <v>22854</v>
          </cell>
        </row>
        <row r="2165">
          <cell r="A2165">
            <v>0</v>
          </cell>
          <cell r="B2165" t="str">
            <v>AW PPO Active</v>
          </cell>
          <cell r="C2165" t="str">
            <v>000000724</v>
          </cell>
          <cell r="D2165" t="str">
            <v>HIMES WARREN W</v>
          </cell>
          <cell r="E2165" t="str">
            <v>303527982</v>
          </cell>
          <cell r="F2165">
            <v>1</v>
          </cell>
          <cell r="G2165" t="str">
            <v>PPO Union</v>
          </cell>
          <cell r="H2165" t="str">
            <v>U</v>
          </cell>
          <cell r="I2165">
            <v>5</v>
          </cell>
          <cell r="J2165">
            <v>37622</v>
          </cell>
          <cell r="K2165">
            <v>127</v>
          </cell>
          <cell r="L2165" t="str">
            <v>Family</v>
          </cell>
          <cell r="M2165">
            <v>20395</v>
          </cell>
        </row>
        <row r="2166">
          <cell r="A2166">
            <v>0</v>
          </cell>
          <cell r="B2166" t="str">
            <v>AW PPO Active</v>
          </cell>
          <cell r="C2166" t="str">
            <v>000000724</v>
          </cell>
          <cell r="D2166" t="str">
            <v>HODSON DENISE E</v>
          </cell>
          <cell r="E2166" t="str">
            <v>311620001</v>
          </cell>
          <cell r="F2166">
            <v>1</v>
          </cell>
          <cell r="G2166" t="str">
            <v>PPO Union</v>
          </cell>
          <cell r="H2166" t="str">
            <v>U</v>
          </cell>
          <cell r="I2166">
            <v>1</v>
          </cell>
          <cell r="J2166">
            <v>37622</v>
          </cell>
          <cell r="K2166">
            <v>102</v>
          </cell>
          <cell r="L2166" t="str">
            <v>Single</v>
          </cell>
          <cell r="M2166">
            <v>19702</v>
          </cell>
        </row>
        <row r="2167">
          <cell r="A2167">
            <v>0</v>
          </cell>
          <cell r="B2167" t="str">
            <v>AW PPO Active</v>
          </cell>
          <cell r="C2167" t="str">
            <v>000000724</v>
          </cell>
          <cell r="D2167" t="str">
            <v>HOHENBERGER THOMAS A</v>
          </cell>
          <cell r="E2167" t="str">
            <v>310803379</v>
          </cell>
          <cell r="F2167">
            <v>1</v>
          </cell>
          <cell r="G2167" t="str">
            <v>PPO Union</v>
          </cell>
          <cell r="H2167" t="str">
            <v>U</v>
          </cell>
          <cell r="I2167">
            <v>3</v>
          </cell>
          <cell r="J2167">
            <v>37622</v>
          </cell>
          <cell r="K2167">
            <v>127</v>
          </cell>
          <cell r="L2167" t="str">
            <v>Family</v>
          </cell>
          <cell r="M2167">
            <v>22761</v>
          </cell>
        </row>
        <row r="2168">
          <cell r="A2168">
            <v>0</v>
          </cell>
          <cell r="B2168" t="str">
            <v>AW PPO Active</v>
          </cell>
          <cell r="C2168" t="str">
            <v>000000724</v>
          </cell>
          <cell r="D2168" t="str">
            <v>HULSE ROY L</v>
          </cell>
          <cell r="E2168" t="str">
            <v>303922011</v>
          </cell>
          <cell r="F2168">
            <v>1</v>
          </cell>
          <cell r="G2168" t="str">
            <v>PPO Union</v>
          </cell>
          <cell r="H2168" t="str">
            <v>U</v>
          </cell>
          <cell r="I2168">
            <v>1</v>
          </cell>
          <cell r="J2168">
            <v>37622</v>
          </cell>
          <cell r="K2168">
            <v>101</v>
          </cell>
          <cell r="L2168" t="str">
            <v>Single</v>
          </cell>
          <cell r="M2168">
            <v>25399</v>
          </cell>
        </row>
        <row r="2169">
          <cell r="A2169">
            <v>0</v>
          </cell>
          <cell r="B2169" t="str">
            <v>AW PPO Active</v>
          </cell>
          <cell r="C2169" t="str">
            <v>000000724</v>
          </cell>
          <cell r="D2169" t="str">
            <v>JACKSON  JR RICHARD</v>
          </cell>
          <cell r="E2169" t="str">
            <v>310608532</v>
          </cell>
          <cell r="F2169">
            <v>1</v>
          </cell>
          <cell r="G2169" t="str">
            <v>PPO Union</v>
          </cell>
          <cell r="H2169" t="str">
            <v>U</v>
          </cell>
          <cell r="I2169">
            <v>3</v>
          </cell>
          <cell r="J2169">
            <v>37622</v>
          </cell>
          <cell r="K2169">
            <v>127</v>
          </cell>
          <cell r="L2169" t="str">
            <v>Family</v>
          </cell>
          <cell r="M2169">
            <v>20036</v>
          </cell>
        </row>
        <row r="2170">
          <cell r="A2170">
            <v>0</v>
          </cell>
          <cell r="B2170" t="str">
            <v>AW PPO Active</v>
          </cell>
          <cell r="C2170" t="str">
            <v>000000724</v>
          </cell>
          <cell r="D2170" t="str">
            <v>JACKSON DAVID E</v>
          </cell>
          <cell r="E2170" t="str">
            <v>359605320</v>
          </cell>
          <cell r="F2170">
            <v>1</v>
          </cell>
          <cell r="G2170" t="str">
            <v>PPO Union</v>
          </cell>
          <cell r="H2170" t="str">
            <v>U</v>
          </cell>
          <cell r="I2170">
            <v>2</v>
          </cell>
          <cell r="J2170">
            <v>37622</v>
          </cell>
          <cell r="K2170">
            <v>111</v>
          </cell>
          <cell r="L2170" t="str">
            <v>Ee/Sp</v>
          </cell>
          <cell r="M2170">
            <v>22325</v>
          </cell>
        </row>
        <row r="2171">
          <cell r="A2171">
            <v>0</v>
          </cell>
          <cell r="B2171" t="str">
            <v>AW PPO Active</v>
          </cell>
          <cell r="C2171" t="str">
            <v>000000724</v>
          </cell>
          <cell r="D2171" t="str">
            <v>JAMES MICHAEL B</v>
          </cell>
          <cell r="E2171" t="str">
            <v>310646420</v>
          </cell>
          <cell r="F2171">
            <v>2</v>
          </cell>
          <cell r="G2171" t="str">
            <v>PPO Non-Union</v>
          </cell>
          <cell r="H2171" t="str">
            <v>N</v>
          </cell>
          <cell r="I2171">
            <v>1</v>
          </cell>
          <cell r="J2171">
            <v>37622</v>
          </cell>
          <cell r="K2171">
            <v>101</v>
          </cell>
          <cell r="L2171" t="str">
            <v>Single</v>
          </cell>
          <cell r="M2171">
            <v>20457</v>
          </cell>
        </row>
        <row r="2172">
          <cell r="A2172">
            <v>0</v>
          </cell>
          <cell r="B2172" t="str">
            <v>AW PPO Active</v>
          </cell>
          <cell r="C2172" t="str">
            <v>000000724</v>
          </cell>
          <cell r="D2172" t="str">
            <v>JAMISON LARRY D</v>
          </cell>
          <cell r="E2172" t="str">
            <v>497468562</v>
          </cell>
          <cell r="F2172">
            <v>1</v>
          </cell>
          <cell r="G2172" t="str">
            <v>PPO Union</v>
          </cell>
          <cell r="H2172" t="str">
            <v>U</v>
          </cell>
          <cell r="I2172">
            <v>2</v>
          </cell>
          <cell r="J2172">
            <v>37622</v>
          </cell>
          <cell r="K2172">
            <v>111</v>
          </cell>
          <cell r="L2172" t="str">
            <v>Ee/Sp</v>
          </cell>
          <cell r="M2172">
            <v>16094</v>
          </cell>
        </row>
        <row r="2173">
          <cell r="A2173">
            <v>0</v>
          </cell>
          <cell r="B2173" t="str">
            <v>AW PPO Active</v>
          </cell>
          <cell r="C2173" t="str">
            <v>000000724</v>
          </cell>
          <cell r="D2173" t="str">
            <v>JENNINGS RONALD P</v>
          </cell>
          <cell r="E2173" t="str">
            <v>310620235</v>
          </cell>
          <cell r="F2173">
            <v>1</v>
          </cell>
          <cell r="G2173" t="str">
            <v>PPO Union</v>
          </cell>
          <cell r="H2173" t="str">
            <v>U</v>
          </cell>
          <cell r="I2173">
            <v>2</v>
          </cell>
          <cell r="J2173">
            <v>37622</v>
          </cell>
          <cell r="K2173">
            <v>111</v>
          </cell>
          <cell r="L2173" t="str">
            <v>Ee/Sp</v>
          </cell>
          <cell r="M2173">
            <v>19632</v>
          </cell>
        </row>
        <row r="2174">
          <cell r="A2174">
            <v>0</v>
          </cell>
          <cell r="B2174" t="str">
            <v>AW PPO Active</v>
          </cell>
          <cell r="C2174" t="str">
            <v>000000724</v>
          </cell>
          <cell r="D2174" t="str">
            <v>JESSEN ZACHARY J</v>
          </cell>
          <cell r="E2174" t="str">
            <v>366986054</v>
          </cell>
          <cell r="F2174">
            <v>1</v>
          </cell>
          <cell r="G2174" t="str">
            <v>PPO Union</v>
          </cell>
          <cell r="H2174" t="str">
            <v>U</v>
          </cell>
          <cell r="I2174">
            <v>1</v>
          </cell>
          <cell r="J2174">
            <v>37834</v>
          </cell>
          <cell r="K2174">
            <v>101</v>
          </cell>
          <cell r="L2174" t="str">
            <v>Single</v>
          </cell>
          <cell r="M2174">
            <v>30120</v>
          </cell>
        </row>
        <row r="2175">
          <cell r="A2175">
            <v>0</v>
          </cell>
          <cell r="B2175" t="str">
            <v>AW PPO Active</v>
          </cell>
          <cell r="C2175" t="str">
            <v>000000724</v>
          </cell>
          <cell r="D2175" t="str">
            <v>JEZUIT RICHARD W</v>
          </cell>
          <cell r="E2175" t="str">
            <v>308541911</v>
          </cell>
          <cell r="F2175">
            <v>1</v>
          </cell>
          <cell r="G2175" t="str">
            <v>PPO Union</v>
          </cell>
          <cell r="H2175" t="str">
            <v>U</v>
          </cell>
          <cell r="I2175">
            <v>1</v>
          </cell>
          <cell r="J2175">
            <v>38200</v>
          </cell>
          <cell r="K2175">
            <v>101</v>
          </cell>
          <cell r="L2175" t="str">
            <v>Single</v>
          </cell>
          <cell r="M2175">
            <v>19410</v>
          </cell>
        </row>
        <row r="2176">
          <cell r="A2176">
            <v>0</v>
          </cell>
          <cell r="B2176" t="str">
            <v>AW PPO Active</v>
          </cell>
          <cell r="C2176" t="str">
            <v>000000724</v>
          </cell>
          <cell r="D2176" t="str">
            <v>JOHNSON BRUCE E</v>
          </cell>
          <cell r="E2176" t="str">
            <v>304663843</v>
          </cell>
          <cell r="F2176">
            <v>1</v>
          </cell>
          <cell r="G2176" t="str">
            <v>PPO Union</v>
          </cell>
          <cell r="H2176" t="str">
            <v>U</v>
          </cell>
          <cell r="I2176">
            <v>3</v>
          </cell>
          <cell r="J2176">
            <v>38082</v>
          </cell>
          <cell r="K2176">
            <v>127</v>
          </cell>
          <cell r="L2176" t="str">
            <v>Family</v>
          </cell>
          <cell r="M2176">
            <v>20304</v>
          </cell>
        </row>
        <row r="2177">
          <cell r="A2177">
            <v>0</v>
          </cell>
          <cell r="B2177" t="str">
            <v>AW PPO Active</v>
          </cell>
          <cell r="C2177" t="str">
            <v>000000724</v>
          </cell>
          <cell r="D2177" t="str">
            <v>JOHNSON CONNI J</v>
          </cell>
          <cell r="E2177" t="str">
            <v>308488970</v>
          </cell>
          <cell r="F2177">
            <v>1</v>
          </cell>
          <cell r="G2177" t="str">
            <v>PPO Union</v>
          </cell>
          <cell r="H2177" t="str">
            <v>U</v>
          </cell>
          <cell r="I2177">
            <v>2</v>
          </cell>
          <cell r="J2177">
            <v>37622</v>
          </cell>
          <cell r="K2177">
            <v>111</v>
          </cell>
          <cell r="L2177" t="str">
            <v>Ee/Sp</v>
          </cell>
          <cell r="M2177">
            <v>17484</v>
          </cell>
        </row>
        <row r="2178">
          <cell r="A2178">
            <v>0</v>
          </cell>
          <cell r="B2178" t="str">
            <v>AW PPO Active</v>
          </cell>
          <cell r="C2178" t="str">
            <v>000000724</v>
          </cell>
          <cell r="D2178" t="str">
            <v>JOHNSON JOHN C</v>
          </cell>
          <cell r="E2178" t="str">
            <v>310742498</v>
          </cell>
          <cell r="F2178">
            <v>1</v>
          </cell>
          <cell r="G2178" t="str">
            <v>PPO Union</v>
          </cell>
          <cell r="H2178" t="str">
            <v>U</v>
          </cell>
          <cell r="I2178">
            <v>4</v>
          </cell>
          <cell r="J2178">
            <v>37622</v>
          </cell>
          <cell r="K2178">
            <v>127</v>
          </cell>
          <cell r="L2178" t="str">
            <v>Family</v>
          </cell>
          <cell r="M2178">
            <v>21620</v>
          </cell>
        </row>
        <row r="2179">
          <cell r="A2179">
            <v>0</v>
          </cell>
          <cell r="B2179" t="str">
            <v>AW PPO Active</v>
          </cell>
          <cell r="C2179" t="str">
            <v>000000724</v>
          </cell>
          <cell r="D2179" t="str">
            <v>JOHNSON SEAN K</v>
          </cell>
          <cell r="E2179" t="str">
            <v>307943845</v>
          </cell>
          <cell r="F2179">
            <v>1</v>
          </cell>
          <cell r="G2179" t="str">
            <v>PPO Union</v>
          </cell>
          <cell r="H2179" t="str">
            <v>U</v>
          </cell>
          <cell r="I2179">
            <v>1</v>
          </cell>
          <cell r="J2179">
            <v>37622</v>
          </cell>
          <cell r="K2179">
            <v>101</v>
          </cell>
          <cell r="L2179" t="str">
            <v>Single</v>
          </cell>
          <cell r="M2179">
            <v>26003</v>
          </cell>
        </row>
        <row r="2180">
          <cell r="A2180">
            <v>0</v>
          </cell>
          <cell r="B2180" t="str">
            <v>AW PPO Active</v>
          </cell>
          <cell r="C2180" t="str">
            <v>000000724</v>
          </cell>
          <cell r="D2180" t="str">
            <v>JONES  JR ENOCH T</v>
          </cell>
          <cell r="E2180" t="str">
            <v>309789131</v>
          </cell>
          <cell r="F2180">
            <v>1</v>
          </cell>
          <cell r="G2180" t="str">
            <v>PPO Union</v>
          </cell>
          <cell r="H2180" t="str">
            <v>U</v>
          </cell>
          <cell r="I2180">
            <v>1</v>
          </cell>
          <cell r="J2180">
            <v>37622</v>
          </cell>
          <cell r="K2180">
            <v>101</v>
          </cell>
          <cell r="L2180" t="str">
            <v>Single</v>
          </cell>
          <cell r="M2180">
            <v>22784</v>
          </cell>
        </row>
        <row r="2181">
          <cell r="A2181">
            <v>0</v>
          </cell>
          <cell r="B2181" t="str">
            <v>AW PPO Active</v>
          </cell>
          <cell r="C2181" t="str">
            <v>000000724</v>
          </cell>
          <cell r="D2181" t="str">
            <v>JONES CHESTER L</v>
          </cell>
          <cell r="E2181" t="str">
            <v>425842106</v>
          </cell>
          <cell r="F2181">
            <v>1</v>
          </cell>
          <cell r="G2181" t="str">
            <v>PPO Union</v>
          </cell>
          <cell r="H2181" t="str">
            <v>U</v>
          </cell>
          <cell r="I2181">
            <v>1</v>
          </cell>
          <cell r="J2181">
            <v>37622</v>
          </cell>
          <cell r="K2181">
            <v>101</v>
          </cell>
          <cell r="L2181" t="str">
            <v>Single</v>
          </cell>
          <cell r="M2181">
            <v>15430</v>
          </cell>
        </row>
        <row r="2182">
          <cell r="A2182">
            <v>0</v>
          </cell>
          <cell r="B2182" t="str">
            <v>AW PPO Active</v>
          </cell>
          <cell r="C2182" t="str">
            <v>000000724</v>
          </cell>
          <cell r="D2182" t="str">
            <v>JONES DAVID D</v>
          </cell>
          <cell r="E2182" t="str">
            <v>308921570</v>
          </cell>
          <cell r="F2182">
            <v>1</v>
          </cell>
          <cell r="G2182" t="str">
            <v>PPO Union</v>
          </cell>
          <cell r="H2182" t="str">
            <v>U</v>
          </cell>
          <cell r="I2182">
            <v>1</v>
          </cell>
          <cell r="J2182">
            <v>38108</v>
          </cell>
          <cell r="K2182">
            <v>101</v>
          </cell>
          <cell r="L2182" t="str">
            <v>Single</v>
          </cell>
          <cell r="M2182">
            <v>27437</v>
          </cell>
        </row>
        <row r="2183">
          <cell r="A2183">
            <v>0</v>
          </cell>
          <cell r="B2183" t="str">
            <v>AW PPO Active</v>
          </cell>
          <cell r="C2183" t="str">
            <v>000000724</v>
          </cell>
          <cell r="D2183" t="str">
            <v>JONES DAVID R</v>
          </cell>
          <cell r="E2183" t="str">
            <v>306980423</v>
          </cell>
          <cell r="F2183">
            <v>2</v>
          </cell>
          <cell r="G2183" t="str">
            <v>PPO Non-Union</v>
          </cell>
          <cell r="H2183" t="str">
            <v>N</v>
          </cell>
          <cell r="I2183">
            <v>2</v>
          </cell>
          <cell r="J2183">
            <v>37893</v>
          </cell>
          <cell r="K2183">
            <v>119</v>
          </cell>
          <cell r="L2183" t="str">
            <v>Ee/Ch</v>
          </cell>
          <cell r="M2183">
            <v>26759</v>
          </cell>
        </row>
        <row r="2184">
          <cell r="A2184">
            <v>0</v>
          </cell>
          <cell r="B2184" t="str">
            <v>AW PPO Active</v>
          </cell>
          <cell r="C2184" t="str">
            <v>000000724</v>
          </cell>
          <cell r="D2184" t="str">
            <v>JONES TRAVIS L</v>
          </cell>
          <cell r="E2184" t="str">
            <v>307920252</v>
          </cell>
          <cell r="F2184">
            <v>1</v>
          </cell>
          <cell r="G2184" t="str">
            <v>PPO Union</v>
          </cell>
          <cell r="H2184" t="str">
            <v>U</v>
          </cell>
          <cell r="I2184">
            <v>4</v>
          </cell>
          <cell r="J2184">
            <v>37622</v>
          </cell>
          <cell r="K2184">
            <v>127</v>
          </cell>
          <cell r="L2184" t="str">
            <v>Family</v>
          </cell>
          <cell r="M2184">
            <v>25630</v>
          </cell>
        </row>
        <row r="2185">
          <cell r="A2185">
            <v>0</v>
          </cell>
          <cell r="B2185" t="str">
            <v>AW PPO Active</v>
          </cell>
          <cell r="C2185" t="str">
            <v>000000724</v>
          </cell>
          <cell r="D2185" t="str">
            <v>KALBER DAVID M</v>
          </cell>
          <cell r="E2185" t="str">
            <v>305469378</v>
          </cell>
          <cell r="F2185">
            <v>1</v>
          </cell>
          <cell r="G2185" t="str">
            <v>PPO Union</v>
          </cell>
          <cell r="H2185" t="str">
            <v>U</v>
          </cell>
          <cell r="I2185">
            <v>3</v>
          </cell>
          <cell r="J2185">
            <v>37622</v>
          </cell>
          <cell r="K2185">
            <v>127</v>
          </cell>
          <cell r="L2185" t="str">
            <v>Family</v>
          </cell>
          <cell r="M2185">
            <v>16521</v>
          </cell>
        </row>
        <row r="2186">
          <cell r="A2186">
            <v>0</v>
          </cell>
          <cell r="B2186" t="str">
            <v>AW PPO Active</v>
          </cell>
          <cell r="C2186" t="str">
            <v>000000724</v>
          </cell>
          <cell r="D2186" t="str">
            <v>KEENEY SHARON J</v>
          </cell>
          <cell r="E2186" t="str">
            <v>308601246</v>
          </cell>
          <cell r="F2186">
            <v>2</v>
          </cell>
          <cell r="G2186" t="str">
            <v>PPO Non-Union</v>
          </cell>
          <cell r="H2186" t="str">
            <v>N</v>
          </cell>
          <cell r="I2186">
            <v>2</v>
          </cell>
          <cell r="J2186">
            <v>38341</v>
          </cell>
          <cell r="K2186">
            <v>111</v>
          </cell>
          <cell r="L2186" t="str">
            <v>Ee/Sp</v>
          </cell>
          <cell r="M2186">
            <v>19197</v>
          </cell>
        </row>
        <row r="2187">
          <cell r="A2187">
            <v>0</v>
          </cell>
          <cell r="B2187" t="str">
            <v>AW PPO Active</v>
          </cell>
          <cell r="C2187" t="str">
            <v>000000724</v>
          </cell>
          <cell r="D2187" t="str">
            <v>KELLEY CHARLES</v>
          </cell>
          <cell r="E2187" t="str">
            <v>308322805</v>
          </cell>
          <cell r="F2187">
            <v>1</v>
          </cell>
          <cell r="G2187" t="str">
            <v>PPO Union</v>
          </cell>
          <cell r="H2187" t="str">
            <v>U</v>
          </cell>
          <cell r="I2187">
            <v>1</v>
          </cell>
          <cell r="J2187">
            <v>37622</v>
          </cell>
          <cell r="K2187">
            <v>101</v>
          </cell>
          <cell r="L2187" t="str">
            <v>Single</v>
          </cell>
          <cell r="M2187">
            <v>13376</v>
          </cell>
        </row>
        <row r="2188">
          <cell r="A2188">
            <v>0</v>
          </cell>
          <cell r="B2188" t="str">
            <v>AW PPO Active</v>
          </cell>
          <cell r="C2188" t="str">
            <v>000000724</v>
          </cell>
          <cell r="D2188" t="str">
            <v>KENDALL GEORGIA P</v>
          </cell>
          <cell r="E2188" t="str">
            <v>409741906</v>
          </cell>
          <cell r="F2188">
            <v>2</v>
          </cell>
          <cell r="G2188" t="str">
            <v>PPO Non-Union</v>
          </cell>
          <cell r="H2188" t="str">
            <v>N</v>
          </cell>
          <cell r="I2188">
            <v>3</v>
          </cell>
          <cell r="J2188">
            <v>37622</v>
          </cell>
          <cell r="K2188">
            <v>127</v>
          </cell>
          <cell r="L2188" t="str">
            <v>Family</v>
          </cell>
          <cell r="M2188">
            <v>16481</v>
          </cell>
        </row>
        <row r="2189">
          <cell r="A2189">
            <v>0</v>
          </cell>
          <cell r="B2189" t="str">
            <v>AW PPO Active</v>
          </cell>
          <cell r="C2189" t="str">
            <v>000000724</v>
          </cell>
          <cell r="D2189" t="str">
            <v>KENDALL KEITH L</v>
          </cell>
          <cell r="E2189" t="str">
            <v>315748355</v>
          </cell>
          <cell r="F2189">
            <v>1</v>
          </cell>
          <cell r="G2189" t="str">
            <v>PPO Union</v>
          </cell>
          <cell r="H2189" t="str">
            <v>U</v>
          </cell>
          <cell r="I2189">
            <v>2</v>
          </cell>
          <cell r="J2189">
            <v>37622</v>
          </cell>
          <cell r="K2189">
            <v>111</v>
          </cell>
          <cell r="L2189" t="str">
            <v>Ee/Sp</v>
          </cell>
          <cell r="M2189">
            <v>23411</v>
          </cell>
        </row>
        <row r="2190">
          <cell r="A2190">
            <v>0</v>
          </cell>
          <cell r="B2190" t="str">
            <v>AW PPO Active</v>
          </cell>
          <cell r="C2190" t="str">
            <v>000000724</v>
          </cell>
          <cell r="D2190" t="str">
            <v>KENNEY MARK E</v>
          </cell>
          <cell r="E2190" t="str">
            <v>316844314</v>
          </cell>
          <cell r="F2190">
            <v>1</v>
          </cell>
          <cell r="G2190" t="str">
            <v>PPO Union</v>
          </cell>
          <cell r="H2190" t="str">
            <v>U</v>
          </cell>
          <cell r="I2190">
            <v>1</v>
          </cell>
          <cell r="J2190">
            <v>37622</v>
          </cell>
          <cell r="K2190">
            <v>101</v>
          </cell>
          <cell r="L2190" t="str">
            <v>Single</v>
          </cell>
          <cell r="M2190">
            <v>25663</v>
          </cell>
        </row>
        <row r="2191">
          <cell r="A2191">
            <v>0</v>
          </cell>
          <cell r="B2191" t="str">
            <v>AW PPO Active</v>
          </cell>
          <cell r="C2191" t="str">
            <v>000000724</v>
          </cell>
          <cell r="D2191" t="str">
            <v>KERKER JOHN M</v>
          </cell>
          <cell r="E2191" t="str">
            <v>306740401</v>
          </cell>
          <cell r="F2191">
            <v>1</v>
          </cell>
          <cell r="G2191" t="str">
            <v>PPO Union</v>
          </cell>
          <cell r="H2191" t="str">
            <v>U</v>
          </cell>
          <cell r="I2191">
            <v>3</v>
          </cell>
          <cell r="J2191">
            <v>37622</v>
          </cell>
          <cell r="K2191">
            <v>127</v>
          </cell>
          <cell r="L2191" t="str">
            <v>Family</v>
          </cell>
          <cell r="M2191">
            <v>22175</v>
          </cell>
        </row>
        <row r="2192">
          <cell r="A2192">
            <v>0</v>
          </cell>
          <cell r="B2192" t="str">
            <v>AW PPO Active</v>
          </cell>
          <cell r="C2192" t="str">
            <v>000000724</v>
          </cell>
          <cell r="D2192" t="str">
            <v>KESSLER ELMO B</v>
          </cell>
          <cell r="E2192" t="str">
            <v>317461966</v>
          </cell>
          <cell r="F2192">
            <v>1</v>
          </cell>
          <cell r="G2192" t="str">
            <v>PPO Union</v>
          </cell>
          <cell r="H2192" t="str">
            <v>U</v>
          </cell>
          <cell r="I2192">
            <v>1</v>
          </cell>
          <cell r="J2192">
            <v>37622</v>
          </cell>
          <cell r="K2192">
            <v>101</v>
          </cell>
          <cell r="L2192" t="str">
            <v>Single</v>
          </cell>
          <cell r="M2192">
            <v>17061</v>
          </cell>
        </row>
        <row r="2193">
          <cell r="A2193">
            <v>0</v>
          </cell>
          <cell r="B2193" t="str">
            <v>AW PPO Active</v>
          </cell>
          <cell r="C2193" t="str">
            <v>000000724</v>
          </cell>
          <cell r="D2193" t="str">
            <v>KILEY MONICA L</v>
          </cell>
          <cell r="E2193" t="str">
            <v>307760957</v>
          </cell>
          <cell r="F2193">
            <v>1</v>
          </cell>
          <cell r="G2193" t="str">
            <v>PPO Union</v>
          </cell>
          <cell r="H2193" t="str">
            <v>U</v>
          </cell>
          <cell r="I2193">
            <v>1</v>
          </cell>
          <cell r="J2193">
            <v>37622</v>
          </cell>
          <cell r="K2193">
            <v>102</v>
          </cell>
          <cell r="L2193" t="str">
            <v>Single</v>
          </cell>
          <cell r="M2193">
            <v>22179</v>
          </cell>
        </row>
        <row r="2194">
          <cell r="A2194">
            <v>0</v>
          </cell>
          <cell r="B2194" t="str">
            <v>AW PPO Active</v>
          </cell>
          <cell r="C2194" t="str">
            <v>000000724</v>
          </cell>
          <cell r="D2194" t="str">
            <v>KIRCHGESSNER LARRY R</v>
          </cell>
          <cell r="E2194" t="str">
            <v>315609410</v>
          </cell>
          <cell r="F2194">
            <v>1</v>
          </cell>
          <cell r="G2194" t="str">
            <v>PPO Union</v>
          </cell>
          <cell r="H2194" t="str">
            <v>U</v>
          </cell>
          <cell r="I2194">
            <v>2</v>
          </cell>
          <cell r="J2194">
            <v>37622</v>
          </cell>
          <cell r="K2194">
            <v>111</v>
          </cell>
          <cell r="L2194" t="str">
            <v>Ee/Sp</v>
          </cell>
          <cell r="M2194">
            <v>19437</v>
          </cell>
        </row>
        <row r="2195">
          <cell r="A2195">
            <v>0</v>
          </cell>
          <cell r="B2195" t="str">
            <v>AW PPO Active</v>
          </cell>
          <cell r="C2195" t="str">
            <v>000000724</v>
          </cell>
          <cell r="D2195" t="str">
            <v>KOCIARA JULIE G</v>
          </cell>
          <cell r="E2195" t="str">
            <v>308669040</v>
          </cell>
          <cell r="F2195">
            <v>2</v>
          </cell>
          <cell r="G2195" t="str">
            <v>PPO Non-Union</v>
          </cell>
          <cell r="H2195" t="str">
            <v>N</v>
          </cell>
          <cell r="I2195">
            <v>2</v>
          </cell>
          <cell r="J2195">
            <v>37622</v>
          </cell>
          <cell r="K2195">
            <v>111</v>
          </cell>
          <cell r="L2195" t="str">
            <v>Ee/Sp</v>
          </cell>
          <cell r="M2195">
            <v>21080</v>
          </cell>
        </row>
        <row r="2196">
          <cell r="A2196">
            <v>0</v>
          </cell>
          <cell r="B2196" t="str">
            <v>AW PPO Active</v>
          </cell>
          <cell r="C2196" t="str">
            <v>000000724</v>
          </cell>
          <cell r="D2196" t="str">
            <v>KONOPASEK BRYAN A</v>
          </cell>
          <cell r="E2196" t="str">
            <v>314600785</v>
          </cell>
          <cell r="F2196">
            <v>1</v>
          </cell>
          <cell r="G2196" t="str">
            <v>PPO Union</v>
          </cell>
          <cell r="H2196" t="str">
            <v>U</v>
          </cell>
          <cell r="I2196">
            <v>6</v>
          </cell>
          <cell r="J2196">
            <v>37861</v>
          </cell>
          <cell r="K2196">
            <v>127</v>
          </cell>
          <cell r="L2196" t="str">
            <v>Family</v>
          </cell>
          <cell r="M2196">
            <v>23197</v>
          </cell>
        </row>
        <row r="2197">
          <cell r="A2197">
            <v>0</v>
          </cell>
          <cell r="B2197" t="str">
            <v>AW PPO Active</v>
          </cell>
          <cell r="C2197" t="str">
            <v>000000724</v>
          </cell>
          <cell r="D2197" t="str">
            <v>KORNBROKE SCOTT R</v>
          </cell>
          <cell r="E2197" t="str">
            <v>304884764</v>
          </cell>
          <cell r="F2197">
            <v>1</v>
          </cell>
          <cell r="G2197" t="str">
            <v>PPO Union</v>
          </cell>
          <cell r="H2197" t="str">
            <v>U</v>
          </cell>
          <cell r="I2197">
            <v>6</v>
          </cell>
          <cell r="J2197">
            <v>37622</v>
          </cell>
          <cell r="K2197">
            <v>127</v>
          </cell>
          <cell r="L2197" t="str">
            <v>Family</v>
          </cell>
          <cell r="M2197">
            <v>24022</v>
          </cell>
        </row>
        <row r="2198">
          <cell r="A2198">
            <v>0</v>
          </cell>
          <cell r="B2198" t="str">
            <v>AW PPO Active</v>
          </cell>
          <cell r="C2198" t="str">
            <v>000000724</v>
          </cell>
          <cell r="D2198" t="str">
            <v>KOWAL PHILIP J</v>
          </cell>
          <cell r="E2198" t="str">
            <v>314460420</v>
          </cell>
          <cell r="F2198">
            <v>1</v>
          </cell>
          <cell r="G2198" t="str">
            <v>PPO Union</v>
          </cell>
          <cell r="H2198" t="str">
            <v>U</v>
          </cell>
          <cell r="I2198">
            <v>2</v>
          </cell>
          <cell r="J2198">
            <v>37622</v>
          </cell>
          <cell r="K2198">
            <v>111</v>
          </cell>
          <cell r="L2198" t="str">
            <v>Ee/Sp</v>
          </cell>
          <cell r="M2198">
            <v>17116</v>
          </cell>
        </row>
        <row r="2199">
          <cell r="A2199">
            <v>0</v>
          </cell>
          <cell r="B2199" t="str">
            <v>AW PPO Active</v>
          </cell>
          <cell r="C2199" t="str">
            <v>000000724</v>
          </cell>
          <cell r="D2199" t="str">
            <v>KRZYZEWSKI MICHAEL L</v>
          </cell>
          <cell r="E2199" t="str">
            <v>309529579</v>
          </cell>
          <cell r="F2199">
            <v>1</v>
          </cell>
          <cell r="G2199" t="str">
            <v>PPO Union</v>
          </cell>
          <cell r="H2199" t="str">
            <v>U</v>
          </cell>
          <cell r="I2199">
            <v>1</v>
          </cell>
          <cell r="J2199">
            <v>37622</v>
          </cell>
          <cell r="K2199">
            <v>101</v>
          </cell>
          <cell r="L2199" t="str">
            <v>Single</v>
          </cell>
          <cell r="M2199">
            <v>18003</v>
          </cell>
        </row>
        <row r="2200">
          <cell r="A2200">
            <v>0</v>
          </cell>
          <cell r="B2200" t="str">
            <v>AW PPO Active</v>
          </cell>
          <cell r="C2200" t="str">
            <v>000000724</v>
          </cell>
          <cell r="D2200" t="str">
            <v>KUNKEL PAUL M</v>
          </cell>
          <cell r="E2200" t="str">
            <v>313603095</v>
          </cell>
          <cell r="F2200">
            <v>2</v>
          </cell>
          <cell r="G2200" t="str">
            <v>PPO Non-Union</v>
          </cell>
          <cell r="H2200" t="str">
            <v>N</v>
          </cell>
          <cell r="I2200">
            <v>3</v>
          </cell>
          <cell r="J2200">
            <v>37622</v>
          </cell>
          <cell r="K2200">
            <v>127</v>
          </cell>
          <cell r="L2200" t="str">
            <v>Family</v>
          </cell>
          <cell r="M2200">
            <v>21821</v>
          </cell>
        </row>
        <row r="2201">
          <cell r="A2201">
            <v>0</v>
          </cell>
          <cell r="B2201" t="str">
            <v>AW PPO Active</v>
          </cell>
          <cell r="C2201" t="str">
            <v>000000724</v>
          </cell>
          <cell r="D2201" t="str">
            <v>LAING MARK A</v>
          </cell>
          <cell r="E2201" t="str">
            <v>308808330</v>
          </cell>
          <cell r="F2201">
            <v>1</v>
          </cell>
          <cell r="G2201" t="str">
            <v>PPO Union</v>
          </cell>
          <cell r="H2201" t="str">
            <v>U</v>
          </cell>
          <cell r="I2201">
            <v>4</v>
          </cell>
          <cell r="J2201">
            <v>37622</v>
          </cell>
          <cell r="K2201">
            <v>127</v>
          </cell>
          <cell r="L2201" t="str">
            <v>Family</v>
          </cell>
          <cell r="M2201">
            <v>22668</v>
          </cell>
        </row>
        <row r="2202">
          <cell r="A2202">
            <v>0</v>
          </cell>
          <cell r="B2202" t="str">
            <v>AW PPO Active</v>
          </cell>
          <cell r="C2202" t="str">
            <v>000000724</v>
          </cell>
          <cell r="D2202" t="str">
            <v>LAMAR DAVID P</v>
          </cell>
          <cell r="E2202" t="str">
            <v>303626924</v>
          </cell>
          <cell r="F2202">
            <v>2</v>
          </cell>
          <cell r="G2202" t="str">
            <v>PPO Non-Union</v>
          </cell>
          <cell r="H2202" t="str">
            <v>N</v>
          </cell>
          <cell r="I2202">
            <v>2</v>
          </cell>
          <cell r="J2202">
            <v>37622</v>
          </cell>
          <cell r="K2202">
            <v>111</v>
          </cell>
          <cell r="L2202" t="str">
            <v>Ee/Sp</v>
          </cell>
          <cell r="M2202">
            <v>20147</v>
          </cell>
        </row>
        <row r="2203">
          <cell r="A2203">
            <v>0</v>
          </cell>
          <cell r="B2203" t="str">
            <v>AW PPO Active</v>
          </cell>
          <cell r="C2203" t="str">
            <v>000000724</v>
          </cell>
          <cell r="D2203" t="str">
            <v>LEE ALLAN S</v>
          </cell>
          <cell r="E2203" t="str">
            <v>334541099</v>
          </cell>
          <cell r="F2203">
            <v>1</v>
          </cell>
          <cell r="G2203" t="str">
            <v>PPO Union</v>
          </cell>
          <cell r="H2203" t="str">
            <v>U</v>
          </cell>
          <cell r="I2203">
            <v>5</v>
          </cell>
          <cell r="J2203">
            <v>37622</v>
          </cell>
          <cell r="K2203">
            <v>127</v>
          </cell>
          <cell r="L2203" t="str">
            <v>Family</v>
          </cell>
          <cell r="M2203">
            <v>20773</v>
          </cell>
        </row>
        <row r="2204">
          <cell r="A2204">
            <v>0</v>
          </cell>
          <cell r="B2204" t="str">
            <v>AW PPO Active</v>
          </cell>
          <cell r="C2204" t="str">
            <v>000000724</v>
          </cell>
          <cell r="D2204" t="str">
            <v>LEMMONS SHAWN P</v>
          </cell>
          <cell r="E2204" t="str">
            <v>316923282</v>
          </cell>
          <cell r="F2204">
            <v>2</v>
          </cell>
          <cell r="G2204" t="str">
            <v>PPO Non-Union</v>
          </cell>
          <cell r="H2204" t="str">
            <v>N</v>
          </cell>
          <cell r="I2204">
            <v>4</v>
          </cell>
          <cell r="J2204">
            <v>38120</v>
          </cell>
          <cell r="K2204">
            <v>127</v>
          </cell>
          <cell r="L2204" t="str">
            <v>Family</v>
          </cell>
          <cell r="M2204">
            <v>26563</v>
          </cell>
        </row>
        <row r="2205">
          <cell r="A2205">
            <v>0</v>
          </cell>
          <cell r="B2205" t="str">
            <v>AW PPO Active</v>
          </cell>
          <cell r="C2205" t="str">
            <v>000000724</v>
          </cell>
          <cell r="D2205" t="str">
            <v>LITKA HARRY M</v>
          </cell>
          <cell r="E2205" t="str">
            <v>308641227</v>
          </cell>
          <cell r="F2205">
            <v>1</v>
          </cell>
          <cell r="G2205" t="str">
            <v>PPO Union</v>
          </cell>
          <cell r="H2205" t="str">
            <v>U</v>
          </cell>
          <cell r="I2205">
            <v>5</v>
          </cell>
          <cell r="J2205">
            <v>37622</v>
          </cell>
          <cell r="K2205">
            <v>127</v>
          </cell>
          <cell r="L2205" t="str">
            <v>Family</v>
          </cell>
          <cell r="M2205">
            <v>20196</v>
          </cell>
        </row>
        <row r="2206">
          <cell r="A2206">
            <v>0</v>
          </cell>
          <cell r="B2206" t="str">
            <v>AW PPO Active</v>
          </cell>
          <cell r="C2206" t="str">
            <v>000000724</v>
          </cell>
          <cell r="D2206" t="str">
            <v>LITTLE GEORGE B</v>
          </cell>
          <cell r="E2206" t="str">
            <v>314961054</v>
          </cell>
          <cell r="F2206">
            <v>1</v>
          </cell>
          <cell r="G2206" t="str">
            <v>PPO Union</v>
          </cell>
          <cell r="H2206" t="str">
            <v>U</v>
          </cell>
          <cell r="I2206">
            <v>3</v>
          </cell>
          <cell r="J2206">
            <v>38111</v>
          </cell>
          <cell r="K2206">
            <v>127</v>
          </cell>
          <cell r="L2206" t="str">
            <v>Family</v>
          </cell>
          <cell r="M2206">
            <v>29027</v>
          </cell>
        </row>
        <row r="2207">
          <cell r="A2207">
            <v>0</v>
          </cell>
          <cell r="B2207" t="str">
            <v>AW PPO Active</v>
          </cell>
          <cell r="C2207" t="str">
            <v>000000724</v>
          </cell>
          <cell r="D2207" t="str">
            <v>LLOYD MARK E</v>
          </cell>
          <cell r="E2207" t="str">
            <v>303625643</v>
          </cell>
          <cell r="F2207">
            <v>1</v>
          </cell>
          <cell r="G2207" t="str">
            <v>PPO Union</v>
          </cell>
          <cell r="H2207" t="str">
            <v>U</v>
          </cell>
          <cell r="I2207">
            <v>1</v>
          </cell>
          <cell r="J2207">
            <v>37622</v>
          </cell>
          <cell r="K2207">
            <v>101</v>
          </cell>
          <cell r="L2207" t="str">
            <v>Single</v>
          </cell>
          <cell r="M2207">
            <v>20688</v>
          </cell>
        </row>
        <row r="2208">
          <cell r="A2208">
            <v>0</v>
          </cell>
          <cell r="B2208" t="str">
            <v>AW PPO Active</v>
          </cell>
          <cell r="C2208" t="str">
            <v>000000724</v>
          </cell>
          <cell r="D2208" t="str">
            <v>LOCASCIO COREY S</v>
          </cell>
          <cell r="E2208" t="str">
            <v>308025230</v>
          </cell>
          <cell r="F2208">
            <v>1</v>
          </cell>
          <cell r="G2208" t="str">
            <v>PPO Union</v>
          </cell>
          <cell r="H2208" t="str">
            <v>U</v>
          </cell>
          <cell r="I2208">
            <v>2</v>
          </cell>
          <cell r="J2208">
            <v>37622</v>
          </cell>
          <cell r="K2208">
            <v>111</v>
          </cell>
          <cell r="L2208" t="str">
            <v>Ee/Sp</v>
          </cell>
          <cell r="M2208">
            <v>27301</v>
          </cell>
        </row>
        <row r="2209">
          <cell r="A2209">
            <v>0</v>
          </cell>
          <cell r="B2209" t="str">
            <v>AW PPO Active</v>
          </cell>
          <cell r="C2209" t="str">
            <v>000000724</v>
          </cell>
          <cell r="D2209" t="str">
            <v>LUCAS ROBERT H</v>
          </cell>
          <cell r="E2209" t="str">
            <v>313669566</v>
          </cell>
          <cell r="F2209">
            <v>2</v>
          </cell>
          <cell r="G2209" t="str">
            <v>PPO Non-Union</v>
          </cell>
          <cell r="H2209" t="str">
            <v>N</v>
          </cell>
          <cell r="I2209">
            <v>5</v>
          </cell>
          <cell r="J2209">
            <v>37622</v>
          </cell>
          <cell r="K2209">
            <v>127</v>
          </cell>
          <cell r="L2209" t="str">
            <v>Family</v>
          </cell>
          <cell r="M2209">
            <v>23466</v>
          </cell>
        </row>
        <row r="2210">
          <cell r="A2210">
            <v>0</v>
          </cell>
          <cell r="B2210" t="str">
            <v>AW PPO Active</v>
          </cell>
          <cell r="C2210" t="str">
            <v>000000724</v>
          </cell>
          <cell r="D2210" t="str">
            <v>LUKENS JOSEPH H</v>
          </cell>
          <cell r="E2210" t="str">
            <v>313588343</v>
          </cell>
          <cell r="F2210">
            <v>1</v>
          </cell>
          <cell r="G2210" t="str">
            <v>PPO Union</v>
          </cell>
          <cell r="H2210" t="str">
            <v>U</v>
          </cell>
          <cell r="I2210">
            <v>1</v>
          </cell>
          <cell r="J2210">
            <v>37622</v>
          </cell>
          <cell r="K2210">
            <v>101</v>
          </cell>
          <cell r="L2210" t="str">
            <v>Single</v>
          </cell>
          <cell r="M2210">
            <v>19134</v>
          </cell>
        </row>
        <row r="2211">
          <cell r="A2211">
            <v>0</v>
          </cell>
          <cell r="B2211" t="str">
            <v>AW PPO Active</v>
          </cell>
          <cell r="C2211" t="str">
            <v>000000724</v>
          </cell>
          <cell r="D2211" t="str">
            <v>MAKATURA THOMAS M</v>
          </cell>
          <cell r="E2211" t="str">
            <v>307920833</v>
          </cell>
          <cell r="F2211">
            <v>1</v>
          </cell>
          <cell r="G2211" t="str">
            <v>PPO Union</v>
          </cell>
          <cell r="H2211" t="str">
            <v>U</v>
          </cell>
          <cell r="I2211">
            <v>3</v>
          </cell>
          <cell r="J2211">
            <v>38173</v>
          </cell>
          <cell r="K2211">
            <v>127</v>
          </cell>
          <cell r="L2211" t="str">
            <v>Family</v>
          </cell>
          <cell r="M2211">
            <v>26563</v>
          </cell>
        </row>
        <row r="2212">
          <cell r="A2212">
            <v>0</v>
          </cell>
          <cell r="B2212" t="str">
            <v>AW PPO Active</v>
          </cell>
          <cell r="C2212" t="str">
            <v>000000724</v>
          </cell>
          <cell r="D2212" t="str">
            <v>MAPLE BARRY W</v>
          </cell>
          <cell r="E2212" t="str">
            <v>314527108</v>
          </cell>
          <cell r="F2212">
            <v>1</v>
          </cell>
          <cell r="G2212" t="str">
            <v>PPO Union</v>
          </cell>
          <cell r="H2212" t="str">
            <v>U</v>
          </cell>
          <cell r="I2212">
            <v>2</v>
          </cell>
          <cell r="J2212">
            <v>37622</v>
          </cell>
          <cell r="K2212">
            <v>111</v>
          </cell>
          <cell r="L2212" t="str">
            <v>Ee/Sp</v>
          </cell>
          <cell r="M2212">
            <v>17775</v>
          </cell>
        </row>
        <row r="2213">
          <cell r="A2213">
            <v>0</v>
          </cell>
          <cell r="B2213" t="str">
            <v>AW PPO Active</v>
          </cell>
          <cell r="C2213" t="str">
            <v>000000724</v>
          </cell>
          <cell r="D2213" t="str">
            <v>MARLING MICHAEL D</v>
          </cell>
          <cell r="E2213" t="str">
            <v>307622250</v>
          </cell>
          <cell r="F2213">
            <v>1</v>
          </cell>
          <cell r="G2213" t="str">
            <v>PPO Union</v>
          </cell>
          <cell r="H2213" t="str">
            <v>U</v>
          </cell>
          <cell r="I2213">
            <v>2</v>
          </cell>
          <cell r="J2213">
            <v>37622</v>
          </cell>
          <cell r="K2213">
            <v>111</v>
          </cell>
          <cell r="L2213" t="str">
            <v>Ee/Sp</v>
          </cell>
          <cell r="M2213">
            <v>19871</v>
          </cell>
        </row>
        <row r="2214">
          <cell r="A2214">
            <v>0</v>
          </cell>
          <cell r="B2214" t="str">
            <v>AW PPO Active</v>
          </cell>
          <cell r="C2214" t="str">
            <v>000000724</v>
          </cell>
          <cell r="D2214" t="str">
            <v>MATHEWS TERRY L</v>
          </cell>
          <cell r="E2214" t="str">
            <v>312560171</v>
          </cell>
          <cell r="F2214">
            <v>2</v>
          </cell>
          <cell r="G2214" t="str">
            <v>PPO Non-Union</v>
          </cell>
          <cell r="H2214" t="str">
            <v>N</v>
          </cell>
          <cell r="I2214">
            <v>2</v>
          </cell>
          <cell r="J2214">
            <v>37622</v>
          </cell>
          <cell r="K2214">
            <v>111</v>
          </cell>
          <cell r="L2214" t="str">
            <v>Ee/Sp</v>
          </cell>
          <cell r="M2214">
            <v>19043</v>
          </cell>
        </row>
        <row r="2215">
          <cell r="A2215">
            <v>0</v>
          </cell>
          <cell r="B2215" t="str">
            <v>AW PPO Active</v>
          </cell>
          <cell r="C2215" t="str">
            <v>000000724</v>
          </cell>
          <cell r="D2215" t="str">
            <v>MAYNARD ROGER D</v>
          </cell>
          <cell r="E2215" t="str">
            <v>314524879</v>
          </cell>
          <cell r="F2215">
            <v>2</v>
          </cell>
          <cell r="G2215" t="str">
            <v>PPO Non-Union</v>
          </cell>
          <cell r="H2215" t="str">
            <v>N</v>
          </cell>
          <cell r="I2215">
            <v>3</v>
          </cell>
          <cell r="J2215">
            <v>37622</v>
          </cell>
          <cell r="K2215">
            <v>127</v>
          </cell>
          <cell r="L2215" t="str">
            <v>Family</v>
          </cell>
          <cell r="M2215">
            <v>17597</v>
          </cell>
        </row>
        <row r="2216">
          <cell r="A2216">
            <v>0</v>
          </cell>
          <cell r="B2216" t="str">
            <v>AW PPO Active</v>
          </cell>
          <cell r="C2216" t="str">
            <v>000000724</v>
          </cell>
          <cell r="D2216" t="str">
            <v>MCDOWELL CAROL</v>
          </cell>
          <cell r="E2216" t="str">
            <v>310547267</v>
          </cell>
          <cell r="F2216">
            <v>2</v>
          </cell>
          <cell r="G2216" t="str">
            <v>PPO Non-Union</v>
          </cell>
          <cell r="H2216" t="str">
            <v>N</v>
          </cell>
          <cell r="I2216">
            <v>1</v>
          </cell>
          <cell r="J2216">
            <v>37622</v>
          </cell>
          <cell r="K2216">
            <v>102</v>
          </cell>
          <cell r="L2216" t="str">
            <v>Single</v>
          </cell>
          <cell r="M2216">
            <v>18498</v>
          </cell>
        </row>
        <row r="2217">
          <cell r="A2217">
            <v>0</v>
          </cell>
          <cell r="B2217" t="str">
            <v>AW PPO Active</v>
          </cell>
          <cell r="C2217" t="str">
            <v>000000724</v>
          </cell>
          <cell r="D2217" t="str">
            <v>MEADOWS MYRON R</v>
          </cell>
          <cell r="E2217" t="str">
            <v>306744169</v>
          </cell>
          <cell r="F2217">
            <v>1</v>
          </cell>
          <cell r="G2217" t="str">
            <v>PPO Union</v>
          </cell>
          <cell r="H2217" t="str">
            <v>U</v>
          </cell>
          <cell r="I2217">
            <v>4</v>
          </cell>
          <cell r="J2217">
            <v>37622</v>
          </cell>
          <cell r="K2217">
            <v>127</v>
          </cell>
          <cell r="L2217" t="str">
            <v>Family</v>
          </cell>
          <cell r="M2217">
            <v>24762</v>
          </cell>
        </row>
        <row r="2218">
          <cell r="A2218">
            <v>0</v>
          </cell>
          <cell r="B2218" t="str">
            <v>AW PPO Active</v>
          </cell>
          <cell r="C2218" t="str">
            <v>000000724</v>
          </cell>
          <cell r="D2218" t="str">
            <v>MERCER DIANA M</v>
          </cell>
          <cell r="E2218" t="str">
            <v>317786468</v>
          </cell>
          <cell r="F2218">
            <v>2</v>
          </cell>
          <cell r="G2218" t="str">
            <v>PPO Non-Union</v>
          </cell>
          <cell r="H2218" t="str">
            <v>N</v>
          </cell>
          <cell r="I2218">
            <v>1</v>
          </cell>
          <cell r="J2218">
            <v>37622</v>
          </cell>
          <cell r="K2218">
            <v>102</v>
          </cell>
          <cell r="L2218" t="str">
            <v>Single</v>
          </cell>
          <cell r="M2218">
            <v>22343</v>
          </cell>
        </row>
        <row r="2219">
          <cell r="A2219">
            <v>0</v>
          </cell>
          <cell r="B2219" t="str">
            <v>AW PPO Active</v>
          </cell>
          <cell r="C2219" t="str">
            <v>000000724</v>
          </cell>
          <cell r="D2219" t="str">
            <v>MERRIFIELD RACHEL M</v>
          </cell>
          <cell r="E2219" t="str">
            <v>304964802</v>
          </cell>
          <cell r="F2219">
            <v>2</v>
          </cell>
          <cell r="G2219" t="str">
            <v>PPO Non-Union</v>
          </cell>
          <cell r="H2219" t="str">
            <v>N</v>
          </cell>
          <cell r="I2219">
            <v>4</v>
          </cell>
          <cell r="J2219">
            <v>37622</v>
          </cell>
          <cell r="K2219">
            <v>127</v>
          </cell>
          <cell r="L2219" t="str">
            <v>Family</v>
          </cell>
          <cell r="M2219">
            <v>26944</v>
          </cell>
        </row>
        <row r="2220">
          <cell r="A2220">
            <v>0</v>
          </cell>
          <cell r="B2220" t="str">
            <v>AW PPO Active</v>
          </cell>
          <cell r="C2220" t="str">
            <v>000000724</v>
          </cell>
          <cell r="D2220" t="str">
            <v>MESAROS RICHARD L</v>
          </cell>
          <cell r="E2220" t="str">
            <v>375948804</v>
          </cell>
          <cell r="F2220">
            <v>1</v>
          </cell>
          <cell r="G2220" t="str">
            <v>PPO Union</v>
          </cell>
          <cell r="H2220" t="str">
            <v>U</v>
          </cell>
          <cell r="I2220">
            <v>5</v>
          </cell>
          <cell r="J2220">
            <v>37622</v>
          </cell>
          <cell r="K2220">
            <v>127</v>
          </cell>
          <cell r="L2220" t="str">
            <v>Family</v>
          </cell>
          <cell r="M2220">
            <v>25105</v>
          </cell>
        </row>
        <row r="2221">
          <cell r="A2221">
            <v>0</v>
          </cell>
          <cell r="B2221" t="str">
            <v>AW PPO Active</v>
          </cell>
          <cell r="C2221" t="str">
            <v>000000724</v>
          </cell>
          <cell r="D2221" t="str">
            <v>MILLER MARK</v>
          </cell>
          <cell r="E2221" t="str">
            <v>303928985</v>
          </cell>
          <cell r="F2221">
            <v>1</v>
          </cell>
          <cell r="G2221" t="str">
            <v>PPO Union</v>
          </cell>
          <cell r="H2221" t="str">
            <v>U</v>
          </cell>
          <cell r="I2221">
            <v>4</v>
          </cell>
          <cell r="J2221">
            <v>37622</v>
          </cell>
          <cell r="K2221">
            <v>127</v>
          </cell>
          <cell r="L2221" t="str">
            <v>Family</v>
          </cell>
          <cell r="M2221">
            <v>26661</v>
          </cell>
        </row>
        <row r="2222">
          <cell r="A2222">
            <v>0</v>
          </cell>
          <cell r="B2222" t="str">
            <v>AW PPO Active</v>
          </cell>
          <cell r="C2222" t="str">
            <v>000000724</v>
          </cell>
          <cell r="D2222" t="str">
            <v>MINGER JAMES E</v>
          </cell>
          <cell r="E2222" t="str">
            <v>306648501</v>
          </cell>
          <cell r="F2222">
            <v>1</v>
          </cell>
          <cell r="G2222" t="str">
            <v>PPO Union</v>
          </cell>
          <cell r="H2222" t="str">
            <v>U</v>
          </cell>
          <cell r="I2222">
            <v>2</v>
          </cell>
          <cell r="J2222">
            <v>37987</v>
          </cell>
          <cell r="K2222">
            <v>111</v>
          </cell>
          <cell r="L2222" t="str">
            <v>Ee/Sp</v>
          </cell>
          <cell r="M2222">
            <v>20234</v>
          </cell>
        </row>
        <row r="2223">
          <cell r="A2223">
            <v>0</v>
          </cell>
          <cell r="B2223" t="str">
            <v>AW PPO Active</v>
          </cell>
          <cell r="C2223" t="str">
            <v>000000724</v>
          </cell>
          <cell r="D2223" t="str">
            <v>MITCHELL RICK D</v>
          </cell>
          <cell r="E2223" t="str">
            <v>308662804</v>
          </cell>
          <cell r="F2223">
            <v>2</v>
          </cell>
          <cell r="G2223" t="str">
            <v>PPO Non-Union</v>
          </cell>
          <cell r="H2223" t="str">
            <v>N</v>
          </cell>
          <cell r="I2223">
            <v>2</v>
          </cell>
          <cell r="J2223">
            <v>38353</v>
          </cell>
          <cell r="K2223">
            <v>111</v>
          </cell>
          <cell r="L2223" t="str">
            <v>Ee/Sp</v>
          </cell>
          <cell r="M2223">
            <v>20358</v>
          </cell>
        </row>
        <row r="2224">
          <cell r="A2224">
            <v>0</v>
          </cell>
          <cell r="B2224" t="str">
            <v>AW PPO Active</v>
          </cell>
          <cell r="C2224" t="str">
            <v>000000724</v>
          </cell>
          <cell r="D2224" t="str">
            <v>MOODY GUY A</v>
          </cell>
          <cell r="E2224" t="str">
            <v>308585093</v>
          </cell>
          <cell r="F2224">
            <v>1</v>
          </cell>
          <cell r="G2224" t="str">
            <v>PPO Union</v>
          </cell>
          <cell r="H2224" t="str">
            <v>U</v>
          </cell>
          <cell r="I2224">
            <v>1</v>
          </cell>
          <cell r="J2224">
            <v>37622</v>
          </cell>
          <cell r="K2224">
            <v>101</v>
          </cell>
          <cell r="L2224" t="str">
            <v>Single</v>
          </cell>
          <cell r="M2224">
            <v>18255</v>
          </cell>
        </row>
        <row r="2225">
          <cell r="A2225">
            <v>0</v>
          </cell>
          <cell r="B2225" t="str">
            <v>AW PPO Active</v>
          </cell>
          <cell r="C2225" t="str">
            <v>000000724</v>
          </cell>
          <cell r="D2225" t="str">
            <v>MOORE RANDY A</v>
          </cell>
          <cell r="E2225" t="str">
            <v>316703279</v>
          </cell>
          <cell r="F2225">
            <v>2</v>
          </cell>
          <cell r="G2225" t="str">
            <v>PPO Non-Union</v>
          </cell>
          <cell r="H2225" t="str">
            <v>N</v>
          </cell>
          <cell r="I2225">
            <v>6</v>
          </cell>
          <cell r="J2225">
            <v>38108</v>
          </cell>
          <cell r="K2225">
            <v>127</v>
          </cell>
          <cell r="L2225" t="str">
            <v>Family</v>
          </cell>
          <cell r="M2225">
            <v>21360</v>
          </cell>
        </row>
        <row r="2226">
          <cell r="A2226">
            <v>0</v>
          </cell>
          <cell r="B2226" t="str">
            <v>AW PPO Active</v>
          </cell>
          <cell r="C2226" t="str">
            <v>000000724</v>
          </cell>
          <cell r="D2226" t="str">
            <v>MORGAN KEITH E</v>
          </cell>
          <cell r="E2226" t="str">
            <v>311583561</v>
          </cell>
          <cell r="F2226">
            <v>2</v>
          </cell>
          <cell r="G2226" t="str">
            <v>PPO Non-Union</v>
          </cell>
          <cell r="H2226" t="str">
            <v>N</v>
          </cell>
          <cell r="I2226">
            <v>3</v>
          </cell>
          <cell r="J2226">
            <v>37622</v>
          </cell>
          <cell r="K2226">
            <v>127</v>
          </cell>
          <cell r="L2226" t="str">
            <v>Family</v>
          </cell>
          <cell r="M2226">
            <v>19202</v>
          </cell>
        </row>
        <row r="2227">
          <cell r="A2227">
            <v>0</v>
          </cell>
          <cell r="B2227" t="str">
            <v>AW PPO Active</v>
          </cell>
          <cell r="C2227" t="str">
            <v>000000724</v>
          </cell>
          <cell r="D2227" t="str">
            <v>MUHA MATTHEW D</v>
          </cell>
          <cell r="E2227" t="str">
            <v>313964858</v>
          </cell>
          <cell r="F2227">
            <v>1</v>
          </cell>
          <cell r="G2227" t="str">
            <v>PPO Union</v>
          </cell>
          <cell r="H2227" t="str">
            <v>U</v>
          </cell>
          <cell r="I2227">
            <v>4</v>
          </cell>
          <cell r="J2227">
            <v>37622</v>
          </cell>
          <cell r="K2227">
            <v>127</v>
          </cell>
          <cell r="L2227" t="str">
            <v>Family</v>
          </cell>
          <cell r="M2227">
            <v>26608</v>
          </cell>
        </row>
        <row r="2228">
          <cell r="A2228">
            <v>0</v>
          </cell>
          <cell r="B2228" t="str">
            <v>AW PPO Active</v>
          </cell>
          <cell r="C2228" t="str">
            <v>000000724</v>
          </cell>
          <cell r="D2228" t="str">
            <v>MULLEN TERRY D</v>
          </cell>
          <cell r="E2228" t="str">
            <v>317585916</v>
          </cell>
          <cell r="F2228">
            <v>1</v>
          </cell>
          <cell r="G2228" t="str">
            <v>PPO Union</v>
          </cell>
          <cell r="H2228" t="str">
            <v>U</v>
          </cell>
          <cell r="I2228">
            <v>2</v>
          </cell>
          <cell r="J2228">
            <v>37622</v>
          </cell>
          <cell r="K2228">
            <v>111</v>
          </cell>
          <cell r="L2228" t="str">
            <v>Ee/Sp</v>
          </cell>
          <cell r="M2228">
            <v>18519</v>
          </cell>
        </row>
        <row r="2229">
          <cell r="A2229">
            <v>0</v>
          </cell>
          <cell r="B2229" t="str">
            <v>AW PPO Active</v>
          </cell>
          <cell r="C2229" t="str">
            <v>000000724</v>
          </cell>
          <cell r="D2229" t="str">
            <v>MUMAW STEPHEN A</v>
          </cell>
          <cell r="E2229" t="str">
            <v>314021646</v>
          </cell>
          <cell r="F2229">
            <v>1</v>
          </cell>
          <cell r="G2229" t="str">
            <v>PPO Union</v>
          </cell>
          <cell r="H2229" t="str">
            <v>U</v>
          </cell>
          <cell r="I2229">
            <v>1</v>
          </cell>
          <cell r="J2229">
            <v>37622</v>
          </cell>
          <cell r="K2229">
            <v>101</v>
          </cell>
          <cell r="L2229" t="str">
            <v>Single</v>
          </cell>
          <cell r="M2229">
            <v>28076</v>
          </cell>
        </row>
        <row r="2230">
          <cell r="A2230">
            <v>0</v>
          </cell>
          <cell r="B2230" t="str">
            <v>AW PPO Active</v>
          </cell>
          <cell r="C2230" t="str">
            <v>000000724</v>
          </cell>
          <cell r="D2230" t="str">
            <v>MURPHY STEPHEN D</v>
          </cell>
          <cell r="E2230" t="str">
            <v>305560825</v>
          </cell>
          <cell r="F2230">
            <v>2</v>
          </cell>
          <cell r="G2230" t="str">
            <v>PPO Non-Union</v>
          </cell>
          <cell r="H2230" t="str">
            <v>N</v>
          </cell>
          <cell r="I2230">
            <v>2</v>
          </cell>
          <cell r="J2230">
            <v>37622</v>
          </cell>
          <cell r="K2230">
            <v>111</v>
          </cell>
          <cell r="L2230" t="str">
            <v>Ee/Sp</v>
          </cell>
          <cell r="M2230">
            <v>17966</v>
          </cell>
        </row>
        <row r="2231">
          <cell r="A2231">
            <v>0</v>
          </cell>
          <cell r="B2231" t="str">
            <v>AW PPO Active</v>
          </cell>
          <cell r="C2231" t="str">
            <v>000000724</v>
          </cell>
          <cell r="D2231" t="str">
            <v>MYERS DOUGLAS A</v>
          </cell>
          <cell r="E2231" t="str">
            <v>307583597</v>
          </cell>
          <cell r="F2231">
            <v>2</v>
          </cell>
          <cell r="G2231" t="str">
            <v>PPO Non-Union</v>
          </cell>
          <cell r="H2231" t="str">
            <v>N</v>
          </cell>
          <cell r="I2231">
            <v>2</v>
          </cell>
          <cell r="J2231">
            <v>37622</v>
          </cell>
          <cell r="K2231">
            <v>119</v>
          </cell>
          <cell r="L2231" t="str">
            <v>Ee/Ch</v>
          </cell>
          <cell r="M2231">
            <v>20183</v>
          </cell>
        </row>
        <row r="2232">
          <cell r="A2232">
            <v>0</v>
          </cell>
          <cell r="B2232" t="str">
            <v>AW PPO Active</v>
          </cell>
          <cell r="C2232" t="str">
            <v>000000724</v>
          </cell>
          <cell r="D2232" t="str">
            <v>NEALIS MICHAEL D</v>
          </cell>
          <cell r="E2232" t="str">
            <v>317600259</v>
          </cell>
          <cell r="F2232">
            <v>1</v>
          </cell>
          <cell r="G2232" t="str">
            <v>PPO Union</v>
          </cell>
          <cell r="H2232" t="str">
            <v>U</v>
          </cell>
          <cell r="I2232">
            <v>2</v>
          </cell>
          <cell r="J2232">
            <v>37622</v>
          </cell>
          <cell r="K2232">
            <v>111</v>
          </cell>
          <cell r="L2232" t="str">
            <v>Ee/Sp</v>
          </cell>
          <cell r="M2232">
            <v>20168</v>
          </cell>
        </row>
        <row r="2233">
          <cell r="A2233">
            <v>0</v>
          </cell>
          <cell r="B2233" t="str">
            <v>AW PPO Active</v>
          </cell>
          <cell r="C2233" t="str">
            <v>000000724</v>
          </cell>
          <cell r="D2233" t="str">
            <v>NEICE JACK G</v>
          </cell>
          <cell r="E2233" t="str">
            <v>312606102</v>
          </cell>
          <cell r="F2233">
            <v>1</v>
          </cell>
          <cell r="G2233" t="str">
            <v>PPO Union</v>
          </cell>
          <cell r="H2233" t="str">
            <v>U</v>
          </cell>
          <cell r="I2233">
            <v>2</v>
          </cell>
          <cell r="J2233">
            <v>37622</v>
          </cell>
          <cell r="K2233">
            <v>111</v>
          </cell>
          <cell r="L2233" t="str">
            <v>Ee/Sp</v>
          </cell>
          <cell r="M2233">
            <v>18737</v>
          </cell>
        </row>
        <row r="2234">
          <cell r="A2234">
            <v>0</v>
          </cell>
          <cell r="B2234" t="str">
            <v>AW PPO Active</v>
          </cell>
          <cell r="C2234" t="str">
            <v>000000724</v>
          </cell>
          <cell r="D2234" t="str">
            <v>NELSON TIMOTHY M</v>
          </cell>
          <cell r="E2234" t="str">
            <v>522901806</v>
          </cell>
          <cell r="F2234">
            <v>2</v>
          </cell>
          <cell r="G2234" t="str">
            <v>PPO Non-Union</v>
          </cell>
          <cell r="H2234" t="str">
            <v>N</v>
          </cell>
          <cell r="I2234">
            <v>7</v>
          </cell>
          <cell r="J2234">
            <v>38070</v>
          </cell>
          <cell r="K2234">
            <v>127</v>
          </cell>
          <cell r="L2234" t="str">
            <v>Family</v>
          </cell>
          <cell r="M2234">
            <v>24796</v>
          </cell>
        </row>
        <row r="2235">
          <cell r="A2235">
            <v>0</v>
          </cell>
          <cell r="B2235" t="str">
            <v>AW PPO Active</v>
          </cell>
          <cell r="C2235" t="str">
            <v>000000724</v>
          </cell>
          <cell r="D2235" t="str">
            <v>NEUZERLING PETER F</v>
          </cell>
          <cell r="E2235" t="str">
            <v>309689144</v>
          </cell>
          <cell r="F2235">
            <v>1</v>
          </cell>
          <cell r="G2235" t="str">
            <v>PPO Union</v>
          </cell>
          <cell r="H2235" t="str">
            <v>U</v>
          </cell>
          <cell r="I2235">
            <v>2</v>
          </cell>
          <cell r="J2235">
            <v>37622</v>
          </cell>
          <cell r="K2235">
            <v>111</v>
          </cell>
          <cell r="L2235" t="str">
            <v>Ee/Sp</v>
          </cell>
          <cell r="M2235">
            <v>24059</v>
          </cell>
        </row>
        <row r="2236">
          <cell r="A2236">
            <v>0</v>
          </cell>
          <cell r="B2236" t="str">
            <v>AW PPO Active</v>
          </cell>
          <cell r="C2236" t="str">
            <v>000000724</v>
          </cell>
          <cell r="D2236" t="str">
            <v>NEW JERROLD W</v>
          </cell>
          <cell r="E2236" t="str">
            <v>305582432</v>
          </cell>
          <cell r="F2236">
            <v>1</v>
          </cell>
          <cell r="G2236" t="str">
            <v>PPO Union</v>
          </cell>
          <cell r="H2236" t="str">
            <v>U</v>
          </cell>
          <cell r="I2236">
            <v>2</v>
          </cell>
          <cell r="J2236">
            <v>37622</v>
          </cell>
          <cell r="K2236">
            <v>111</v>
          </cell>
          <cell r="L2236" t="str">
            <v>Ee/Sp</v>
          </cell>
          <cell r="M2236">
            <v>19802</v>
          </cell>
        </row>
        <row r="2237">
          <cell r="A2237">
            <v>0</v>
          </cell>
          <cell r="B2237" t="str">
            <v>AW PPO Active</v>
          </cell>
          <cell r="C2237" t="str">
            <v>000000724</v>
          </cell>
          <cell r="D2237" t="str">
            <v>NEWBERRY STEVEN W</v>
          </cell>
          <cell r="E2237" t="str">
            <v>317745248</v>
          </cell>
          <cell r="F2237">
            <v>2</v>
          </cell>
          <cell r="G2237" t="str">
            <v>PPO Non-Union</v>
          </cell>
          <cell r="H2237" t="str">
            <v>N</v>
          </cell>
          <cell r="I2237">
            <v>3</v>
          </cell>
          <cell r="J2237">
            <v>37622</v>
          </cell>
          <cell r="K2237">
            <v>119</v>
          </cell>
          <cell r="L2237" t="str">
            <v>Ee/Ch</v>
          </cell>
          <cell r="M2237">
            <v>22285</v>
          </cell>
        </row>
        <row r="2238">
          <cell r="A2238">
            <v>0</v>
          </cell>
          <cell r="B2238" t="str">
            <v>AW PPO Active</v>
          </cell>
          <cell r="C2238" t="str">
            <v>000000724</v>
          </cell>
          <cell r="D2238" t="str">
            <v>NEWMAN AARON D</v>
          </cell>
          <cell r="E2238" t="str">
            <v>312926128</v>
          </cell>
          <cell r="F2238">
            <v>1</v>
          </cell>
          <cell r="G2238" t="str">
            <v>PPO Union</v>
          </cell>
          <cell r="H2238" t="str">
            <v>U</v>
          </cell>
          <cell r="I2238">
            <v>4</v>
          </cell>
          <cell r="J2238">
            <v>37622</v>
          </cell>
          <cell r="K2238">
            <v>127</v>
          </cell>
          <cell r="L2238" t="str">
            <v>Family</v>
          </cell>
          <cell r="M2238">
            <v>27569</v>
          </cell>
        </row>
        <row r="2239">
          <cell r="A2239">
            <v>0</v>
          </cell>
          <cell r="B2239" t="str">
            <v>AW PPO Active</v>
          </cell>
          <cell r="C2239" t="str">
            <v>000000724</v>
          </cell>
          <cell r="D2239" t="str">
            <v>NEWMAN DAVID T</v>
          </cell>
          <cell r="E2239" t="str">
            <v>308964721</v>
          </cell>
          <cell r="F2239">
            <v>2</v>
          </cell>
          <cell r="G2239" t="str">
            <v>PPO Non-Union</v>
          </cell>
          <cell r="H2239" t="str">
            <v>N</v>
          </cell>
          <cell r="I2239">
            <v>4</v>
          </cell>
          <cell r="J2239">
            <v>37622</v>
          </cell>
          <cell r="K2239">
            <v>127</v>
          </cell>
          <cell r="L2239" t="str">
            <v>Family</v>
          </cell>
          <cell r="M2239">
            <v>25817</v>
          </cell>
        </row>
        <row r="2240">
          <cell r="A2240">
            <v>0</v>
          </cell>
          <cell r="B2240" t="str">
            <v>AW PPO Active</v>
          </cell>
          <cell r="C2240" t="str">
            <v>000000724</v>
          </cell>
          <cell r="D2240" t="str">
            <v>NICHOLS SHANNON N</v>
          </cell>
          <cell r="E2240" t="str">
            <v>305885633</v>
          </cell>
          <cell r="F2240">
            <v>1</v>
          </cell>
          <cell r="G2240" t="str">
            <v>PPO Union</v>
          </cell>
          <cell r="H2240" t="str">
            <v>U</v>
          </cell>
          <cell r="I2240">
            <v>3</v>
          </cell>
          <cell r="J2240">
            <v>37622</v>
          </cell>
          <cell r="K2240">
            <v>127</v>
          </cell>
          <cell r="L2240" t="str">
            <v>Family</v>
          </cell>
          <cell r="M2240">
            <v>26122</v>
          </cell>
        </row>
        <row r="2241">
          <cell r="A2241">
            <v>0</v>
          </cell>
          <cell r="B2241" t="str">
            <v>AW PPO Active</v>
          </cell>
          <cell r="C2241" t="str">
            <v>000000724</v>
          </cell>
          <cell r="D2241" t="str">
            <v>NICHOLSON RICHARD B</v>
          </cell>
          <cell r="E2241" t="str">
            <v>165444680</v>
          </cell>
          <cell r="F2241">
            <v>2</v>
          </cell>
          <cell r="G2241" t="str">
            <v>PPO Non-Union</v>
          </cell>
          <cell r="H2241" t="str">
            <v>N</v>
          </cell>
          <cell r="I2241">
            <v>3</v>
          </cell>
          <cell r="J2241">
            <v>37622</v>
          </cell>
          <cell r="K2241">
            <v>119</v>
          </cell>
          <cell r="L2241" t="str">
            <v>Ee/Ch</v>
          </cell>
          <cell r="M2241">
            <v>19741</v>
          </cell>
        </row>
        <row r="2242">
          <cell r="A2242">
            <v>0</v>
          </cell>
          <cell r="B2242" t="str">
            <v>AW PPO Active</v>
          </cell>
          <cell r="C2242" t="str">
            <v>000000724</v>
          </cell>
          <cell r="D2242" t="str">
            <v>NIFONG DANNIE R</v>
          </cell>
          <cell r="E2242" t="str">
            <v>314548867</v>
          </cell>
          <cell r="F2242">
            <v>1</v>
          </cell>
          <cell r="G2242" t="str">
            <v>PPO Union</v>
          </cell>
          <cell r="H2242" t="str">
            <v>U</v>
          </cell>
          <cell r="I2242">
            <v>2</v>
          </cell>
          <cell r="J2242">
            <v>37622</v>
          </cell>
          <cell r="K2242">
            <v>111</v>
          </cell>
          <cell r="L2242" t="str">
            <v>Ee/Sp</v>
          </cell>
          <cell r="M2242">
            <v>19028</v>
          </cell>
        </row>
        <row r="2243">
          <cell r="A2243">
            <v>0</v>
          </cell>
          <cell r="B2243" t="str">
            <v>AW PPO Active</v>
          </cell>
          <cell r="C2243" t="str">
            <v>000000724</v>
          </cell>
          <cell r="D2243" t="str">
            <v>NINO LUIS J</v>
          </cell>
          <cell r="E2243" t="str">
            <v>310826529</v>
          </cell>
          <cell r="F2243">
            <v>1</v>
          </cell>
          <cell r="G2243" t="str">
            <v>PPO Union</v>
          </cell>
          <cell r="H2243" t="str">
            <v>U</v>
          </cell>
          <cell r="I2243">
            <v>5</v>
          </cell>
          <cell r="J2243">
            <v>37998</v>
          </cell>
          <cell r="K2243">
            <v>127</v>
          </cell>
          <cell r="L2243" t="str">
            <v>Family</v>
          </cell>
          <cell r="M2243">
            <v>23419</v>
          </cell>
        </row>
        <row r="2244">
          <cell r="A2244">
            <v>0</v>
          </cell>
          <cell r="B2244" t="str">
            <v>AW PPO Active</v>
          </cell>
          <cell r="C2244" t="str">
            <v>000000724</v>
          </cell>
          <cell r="D2244" t="str">
            <v>NOEL RONALD R</v>
          </cell>
          <cell r="E2244" t="str">
            <v>304461176</v>
          </cell>
          <cell r="F2244">
            <v>1</v>
          </cell>
          <cell r="G2244" t="str">
            <v>PPO Union</v>
          </cell>
          <cell r="H2244" t="str">
            <v>U</v>
          </cell>
          <cell r="I2244">
            <v>2</v>
          </cell>
          <cell r="J2244">
            <v>37701</v>
          </cell>
          <cell r="K2244">
            <v>111</v>
          </cell>
          <cell r="L2244" t="str">
            <v>Ee/Sp</v>
          </cell>
          <cell r="M2244">
            <v>15866</v>
          </cell>
        </row>
        <row r="2245">
          <cell r="A2245">
            <v>0</v>
          </cell>
          <cell r="B2245" t="str">
            <v>AW PPO Active</v>
          </cell>
          <cell r="C2245" t="str">
            <v>000000724</v>
          </cell>
          <cell r="D2245" t="str">
            <v>O BRIAN PATRICK M</v>
          </cell>
          <cell r="E2245" t="str">
            <v>317648881</v>
          </cell>
          <cell r="F2245">
            <v>1</v>
          </cell>
          <cell r="G2245" t="str">
            <v>PPO Union</v>
          </cell>
          <cell r="H2245" t="str">
            <v>U</v>
          </cell>
          <cell r="I2245">
            <v>2</v>
          </cell>
          <cell r="J2245">
            <v>37622</v>
          </cell>
          <cell r="K2245">
            <v>111</v>
          </cell>
          <cell r="L2245" t="str">
            <v>Ee/Sp</v>
          </cell>
          <cell r="M2245">
            <v>20138</v>
          </cell>
        </row>
        <row r="2246">
          <cell r="A2246">
            <v>0</v>
          </cell>
          <cell r="B2246" t="str">
            <v>AW PPO Active</v>
          </cell>
          <cell r="C2246" t="str">
            <v>000000724</v>
          </cell>
          <cell r="D2246" t="str">
            <v>O DELL LARRY D</v>
          </cell>
          <cell r="E2246" t="str">
            <v>306442327</v>
          </cell>
          <cell r="F2246">
            <v>1</v>
          </cell>
          <cell r="G2246" t="str">
            <v>PPO Union</v>
          </cell>
          <cell r="H2246" t="str">
            <v>U</v>
          </cell>
          <cell r="I2246">
            <v>2</v>
          </cell>
          <cell r="J2246">
            <v>37622</v>
          </cell>
          <cell r="K2246">
            <v>111</v>
          </cell>
          <cell r="L2246" t="str">
            <v>Ee/Sp</v>
          </cell>
          <cell r="M2246">
            <v>17491</v>
          </cell>
        </row>
        <row r="2247">
          <cell r="A2247">
            <v>0</v>
          </cell>
          <cell r="B2247" t="str">
            <v>AW PPO Active</v>
          </cell>
          <cell r="C2247" t="str">
            <v>000000724</v>
          </cell>
          <cell r="D2247" t="str">
            <v>O NEAL JAMES S</v>
          </cell>
          <cell r="E2247" t="str">
            <v>303529382</v>
          </cell>
          <cell r="F2247">
            <v>1</v>
          </cell>
          <cell r="G2247" t="str">
            <v>PPO Union</v>
          </cell>
          <cell r="H2247" t="str">
            <v>U</v>
          </cell>
          <cell r="I2247">
            <v>3</v>
          </cell>
          <cell r="J2247">
            <v>38222</v>
          </cell>
          <cell r="K2247">
            <v>127</v>
          </cell>
          <cell r="L2247" t="str">
            <v>Family</v>
          </cell>
          <cell r="M2247">
            <v>17773</v>
          </cell>
        </row>
        <row r="2248">
          <cell r="A2248">
            <v>0</v>
          </cell>
          <cell r="B2248" t="str">
            <v>AW PPO Active</v>
          </cell>
          <cell r="C2248" t="str">
            <v>000000724</v>
          </cell>
          <cell r="D2248" t="str">
            <v>ORR DIANA J</v>
          </cell>
          <cell r="E2248" t="str">
            <v>307625364</v>
          </cell>
          <cell r="F2248">
            <v>2</v>
          </cell>
          <cell r="G2248" t="str">
            <v>PPO Non-Union</v>
          </cell>
          <cell r="H2248" t="str">
            <v>N</v>
          </cell>
          <cell r="I2248">
            <v>1</v>
          </cell>
          <cell r="J2248">
            <v>37622</v>
          </cell>
          <cell r="K2248">
            <v>102</v>
          </cell>
          <cell r="L2248" t="str">
            <v>Single</v>
          </cell>
          <cell r="M2248">
            <v>19328</v>
          </cell>
        </row>
        <row r="2249">
          <cell r="A2249">
            <v>0</v>
          </cell>
          <cell r="B2249" t="str">
            <v>AW PPO Active</v>
          </cell>
          <cell r="C2249" t="str">
            <v>000000724</v>
          </cell>
          <cell r="D2249" t="str">
            <v>OSBORNE KEVIN L</v>
          </cell>
          <cell r="E2249" t="str">
            <v>304747825</v>
          </cell>
          <cell r="F2249">
            <v>1</v>
          </cell>
          <cell r="G2249" t="str">
            <v>PPO Union</v>
          </cell>
          <cell r="H2249" t="str">
            <v>U</v>
          </cell>
          <cell r="I2249">
            <v>2</v>
          </cell>
          <cell r="J2249">
            <v>37622</v>
          </cell>
          <cell r="K2249">
            <v>119</v>
          </cell>
          <cell r="L2249" t="str">
            <v>Ee/Ch</v>
          </cell>
          <cell r="M2249">
            <v>21415</v>
          </cell>
        </row>
        <row r="2250">
          <cell r="A2250">
            <v>0</v>
          </cell>
          <cell r="B2250" t="str">
            <v>AW PPO Active</v>
          </cell>
          <cell r="C2250" t="str">
            <v>000000724</v>
          </cell>
          <cell r="D2250" t="str">
            <v>PALANSKY THOMAS J</v>
          </cell>
          <cell r="E2250" t="str">
            <v>308669588</v>
          </cell>
          <cell r="F2250">
            <v>1</v>
          </cell>
          <cell r="G2250" t="str">
            <v>PPO Union</v>
          </cell>
          <cell r="H2250" t="str">
            <v>U</v>
          </cell>
          <cell r="I2250">
            <v>3</v>
          </cell>
          <cell r="J2250">
            <v>37622</v>
          </cell>
          <cell r="K2250">
            <v>127</v>
          </cell>
          <cell r="L2250" t="str">
            <v>Family</v>
          </cell>
          <cell r="M2250">
            <v>21968</v>
          </cell>
        </row>
        <row r="2251">
          <cell r="A2251">
            <v>0</v>
          </cell>
          <cell r="B2251" t="str">
            <v>AW PPO Active</v>
          </cell>
          <cell r="C2251" t="str">
            <v>000000724</v>
          </cell>
          <cell r="D2251" t="str">
            <v>PARKER PATRICK D</v>
          </cell>
          <cell r="E2251" t="str">
            <v>311806759</v>
          </cell>
          <cell r="F2251">
            <v>2</v>
          </cell>
          <cell r="G2251" t="str">
            <v>PPO Non-Union</v>
          </cell>
          <cell r="H2251" t="str">
            <v>N</v>
          </cell>
          <cell r="I2251">
            <v>2</v>
          </cell>
          <cell r="J2251">
            <v>37622</v>
          </cell>
          <cell r="K2251">
            <v>111</v>
          </cell>
          <cell r="L2251" t="str">
            <v>Ee/Sp</v>
          </cell>
          <cell r="M2251">
            <v>22725</v>
          </cell>
        </row>
        <row r="2252">
          <cell r="A2252">
            <v>0</v>
          </cell>
          <cell r="B2252" t="str">
            <v>AW PPO Active</v>
          </cell>
          <cell r="C2252" t="str">
            <v>000000724</v>
          </cell>
          <cell r="D2252" t="str">
            <v>PARKER STEVEN E</v>
          </cell>
          <cell r="E2252" t="str">
            <v>308704329</v>
          </cell>
          <cell r="F2252">
            <v>1</v>
          </cell>
          <cell r="G2252" t="str">
            <v>PPO Union</v>
          </cell>
          <cell r="H2252" t="str">
            <v>U</v>
          </cell>
          <cell r="I2252">
            <v>5</v>
          </cell>
          <cell r="J2252">
            <v>38108</v>
          </cell>
          <cell r="K2252">
            <v>127</v>
          </cell>
          <cell r="L2252" t="str">
            <v>Family</v>
          </cell>
          <cell r="M2252">
            <v>21789</v>
          </cell>
        </row>
        <row r="2253">
          <cell r="A2253">
            <v>0</v>
          </cell>
          <cell r="B2253" t="str">
            <v>AW PPO Active</v>
          </cell>
          <cell r="C2253" t="str">
            <v>000000724</v>
          </cell>
          <cell r="D2253" t="str">
            <v>PAUL DARLA S</v>
          </cell>
          <cell r="E2253" t="str">
            <v>312781738</v>
          </cell>
          <cell r="F2253">
            <v>2</v>
          </cell>
          <cell r="G2253" t="str">
            <v>PPO Non-Union</v>
          </cell>
          <cell r="H2253" t="str">
            <v>N</v>
          </cell>
          <cell r="I2253">
            <v>4</v>
          </cell>
          <cell r="J2253">
            <v>37622</v>
          </cell>
          <cell r="K2253">
            <v>127</v>
          </cell>
          <cell r="L2253" t="str">
            <v>Family</v>
          </cell>
          <cell r="M2253">
            <v>26540</v>
          </cell>
        </row>
        <row r="2254">
          <cell r="A2254">
            <v>0</v>
          </cell>
          <cell r="B2254" t="str">
            <v>AW PPO Active</v>
          </cell>
          <cell r="C2254" t="str">
            <v>000000724</v>
          </cell>
          <cell r="D2254" t="str">
            <v>PAYNE LINDA L</v>
          </cell>
          <cell r="E2254" t="str">
            <v>305565719</v>
          </cell>
          <cell r="F2254">
            <v>2</v>
          </cell>
          <cell r="G2254" t="str">
            <v>PPO Non-Union</v>
          </cell>
          <cell r="H2254" t="str">
            <v>N</v>
          </cell>
          <cell r="I2254">
            <v>1</v>
          </cell>
          <cell r="J2254">
            <v>37622</v>
          </cell>
          <cell r="K2254">
            <v>102</v>
          </cell>
          <cell r="L2254" t="str">
            <v>Single</v>
          </cell>
          <cell r="M2254">
            <v>17864</v>
          </cell>
        </row>
        <row r="2255">
          <cell r="A2255">
            <v>0</v>
          </cell>
          <cell r="B2255" t="str">
            <v>AW PPO Active</v>
          </cell>
          <cell r="C2255" t="str">
            <v>000000724</v>
          </cell>
          <cell r="D2255" t="str">
            <v>PENA ROBERTO</v>
          </cell>
          <cell r="E2255" t="str">
            <v>316785958</v>
          </cell>
          <cell r="F2255">
            <v>1</v>
          </cell>
          <cell r="G2255" t="str">
            <v>PPO Union</v>
          </cell>
          <cell r="H2255" t="str">
            <v>U</v>
          </cell>
          <cell r="I2255">
            <v>2</v>
          </cell>
          <cell r="J2255">
            <v>37622</v>
          </cell>
          <cell r="K2255">
            <v>119</v>
          </cell>
          <cell r="L2255" t="str">
            <v>Ee/Ch</v>
          </cell>
          <cell r="M2255">
            <v>26069</v>
          </cell>
        </row>
        <row r="2256">
          <cell r="A2256">
            <v>0</v>
          </cell>
          <cell r="B2256" t="str">
            <v>AW PPO Active</v>
          </cell>
          <cell r="C2256" t="str">
            <v>000000724</v>
          </cell>
          <cell r="D2256" t="str">
            <v>PIERCE DENNIS M</v>
          </cell>
          <cell r="E2256" t="str">
            <v>315568824</v>
          </cell>
          <cell r="F2256">
            <v>1</v>
          </cell>
          <cell r="G2256" t="str">
            <v>PPO Union</v>
          </cell>
          <cell r="H2256" t="str">
            <v>U</v>
          </cell>
          <cell r="I2256">
            <v>1</v>
          </cell>
          <cell r="J2256">
            <v>37622</v>
          </cell>
          <cell r="K2256">
            <v>101</v>
          </cell>
          <cell r="L2256" t="str">
            <v>Single</v>
          </cell>
          <cell r="M2256">
            <v>23843</v>
          </cell>
        </row>
        <row r="2257">
          <cell r="A2257">
            <v>0</v>
          </cell>
          <cell r="B2257" t="str">
            <v>AW PPO Active</v>
          </cell>
          <cell r="C2257" t="str">
            <v>000000724</v>
          </cell>
          <cell r="D2257" t="str">
            <v>PITTS ALFRED H</v>
          </cell>
          <cell r="E2257" t="str">
            <v>309508768</v>
          </cell>
          <cell r="F2257">
            <v>1</v>
          </cell>
          <cell r="G2257" t="str">
            <v>PPO Union</v>
          </cell>
          <cell r="H2257" t="str">
            <v>U</v>
          </cell>
          <cell r="I2257">
            <v>2</v>
          </cell>
          <cell r="J2257">
            <v>37622</v>
          </cell>
          <cell r="K2257">
            <v>111</v>
          </cell>
          <cell r="L2257" t="str">
            <v>Ee/Sp</v>
          </cell>
          <cell r="M2257">
            <v>17397</v>
          </cell>
        </row>
        <row r="2258">
          <cell r="A2258">
            <v>0</v>
          </cell>
          <cell r="B2258" t="str">
            <v>AW PPO Active</v>
          </cell>
          <cell r="C2258" t="str">
            <v>000000724</v>
          </cell>
          <cell r="D2258" t="str">
            <v>POTTER LINDA J</v>
          </cell>
          <cell r="E2258" t="str">
            <v>307768059</v>
          </cell>
          <cell r="F2258">
            <v>2</v>
          </cell>
          <cell r="G2258" t="str">
            <v>PPO Non-Union</v>
          </cell>
          <cell r="H2258" t="str">
            <v>N</v>
          </cell>
          <cell r="I2258">
            <v>1</v>
          </cell>
          <cell r="J2258">
            <v>37936</v>
          </cell>
          <cell r="K2258">
            <v>102</v>
          </cell>
          <cell r="L2258" t="str">
            <v>Single</v>
          </cell>
          <cell r="M2258">
            <v>24440</v>
          </cell>
        </row>
        <row r="2259">
          <cell r="A2259">
            <v>0</v>
          </cell>
          <cell r="B2259" t="str">
            <v>AW PPO Active</v>
          </cell>
          <cell r="C2259" t="str">
            <v>000000724</v>
          </cell>
          <cell r="D2259" t="str">
            <v>PRESSLER RANDY L</v>
          </cell>
          <cell r="E2259" t="str">
            <v>311641916</v>
          </cell>
          <cell r="F2259">
            <v>1</v>
          </cell>
          <cell r="G2259" t="str">
            <v>PPO Union</v>
          </cell>
          <cell r="H2259" t="str">
            <v>U</v>
          </cell>
          <cell r="I2259">
            <v>4</v>
          </cell>
          <cell r="J2259">
            <v>37622</v>
          </cell>
          <cell r="K2259">
            <v>127</v>
          </cell>
          <cell r="L2259" t="str">
            <v>Family</v>
          </cell>
          <cell r="M2259">
            <v>20680</v>
          </cell>
        </row>
        <row r="2260">
          <cell r="A2260">
            <v>0</v>
          </cell>
          <cell r="B2260" t="str">
            <v>AW PPO Active</v>
          </cell>
          <cell r="C2260" t="str">
            <v>000000724</v>
          </cell>
          <cell r="D2260" t="str">
            <v>PROSCH GREG W</v>
          </cell>
          <cell r="E2260" t="str">
            <v>310766789</v>
          </cell>
          <cell r="F2260">
            <v>1</v>
          </cell>
          <cell r="G2260" t="str">
            <v>PPO Union</v>
          </cell>
          <cell r="H2260" t="str">
            <v>U</v>
          </cell>
          <cell r="I2260">
            <v>5</v>
          </cell>
          <cell r="J2260">
            <v>37622</v>
          </cell>
          <cell r="K2260">
            <v>127</v>
          </cell>
          <cell r="L2260" t="str">
            <v>Family</v>
          </cell>
          <cell r="M2260">
            <v>22182</v>
          </cell>
        </row>
        <row r="2261">
          <cell r="A2261">
            <v>0</v>
          </cell>
          <cell r="B2261" t="str">
            <v>AW PPO Active</v>
          </cell>
          <cell r="C2261" t="str">
            <v>000000724</v>
          </cell>
          <cell r="D2261" t="str">
            <v>PRUITT RICHARD D</v>
          </cell>
          <cell r="E2261" t="str">
            <v>310562934</v>
          </cell>
          <cell r="F2261">
            <v>1</v>
          </cell>
          <cell r="G2261" t="str">
            <v>PPO Union</v>
          </cell>
          <cell r="H2261" t="str">
            <v>U</v>
          </cell>
          <cell r="I2261">
            <v>2</v>
          </cell>
          <cell r="J2261">
            <v>37622</v>
          </cell>
          <cell r="K2261">
            <v>111</v>
          </cell>
          <cell r="L2261" t="str">
            <v>Ee/Sp</v>
          </cell>
          <cell r="M2261">
            <v>18519</v>
          </cell>
        </row>
        <row r="2262">
          <cell r="A2262">
            <v>0</v>
          </cell>
          <cell r="B2262" t="str">
            <v>AW PPO Active</v>
          </cell>
          <cell r="C2262" t="str">
            <v>000000724</v>
          </cell>
          <cell r="D2262" t="str">
            <v>RAISOR GENEVA K</v>
          </cell>
          <cell r="E2262" t="str">
            <v>406841561</v>
          </cell>
          <cell r="F2262">
            <v>1</v>
          </cell>
          <cell r="G2262" t="str">
            <v>PPO Union</v>
          </cell>
          <cell r="H2262" t="str">
            <v>U</v>
          </cell>
          <cell r="I2262">
            <v>3</v>
          </cell>
          <cell r="J2262">
            <v>37622</v>
          </cell>
          <cell r="K2262">
            <v>127</v>
          </cell>
          <cell r="L2262" t="str">
            <v>Family</v>
          </cell>
          <cell r="M2262">
            <v>20353</v>
          </cell>
        </row>
        <row r="2263">
          <cell r="A2263">
            <v>0</v>
          </cell>
          <cell r="B2263" t="str">
            <v>AW PPO Active</v>
          </cell>
          <cell r="C2263" t="str">
            <v>000000724</v>
          </cell>
          <cell r="D2263" t="str">
            <v>REAGOR RYAN A</v>
          </cell>
          <cell r="E2263" t="str">
            <v>305869407</v>
          </cell>
          <cell r="F2263">
            <v>1</v>
          </cell>
          <cell r="G2263" t="str">
            <v>PPO Union</v>
          </cell>
          <cell r="H2263" t="str">
            <v>U</v>
          </cell>
          <cell r="I2263">
            <v>2</v>
          </cell>
          <cell r="J2263">
            <v>38255</v>
          </cell>
          <cell r="K2263">
            <v>111</v>
          </cell>
          <cell r="L2263" t="str">
            <v>Ee/Sp</v>
          </cell>
          <cell r="M2263">
            <v>28216</v>
          </cell>
        </row>
        <row r="2264">
          <cell r="A2264">
            <v>0</v>
          </cell>
          <cell r="B2264" t="str">
            <v>AW PPO Active</v>
          </cell>
          <cell r="C2264" t="str">
            <v>000000724</v>
          </cell>
          <cell r="D2264" t="str">
            <v>REDELMAN STEVEN B</v>
          </cell>
          <cell r="E2264" t="str">
            <v>309984628</v>
          </cell>
          <cell r="F2264">
            <v>1</v>
          </cell>
          <cell r="G2264" t="str">
            <v>PPO Union</v>
          </cell>
          <cell r="H2264" t="str">
            <v>U</v>
          </cell>
          <cell r="I2264">
            <v>2</v>
          </cell>
          <cell r="J2264">
            <v>37622</v>
          </cell>
          <cell r="K2264">
            <v>111</v>
          </cell>
          <cell r="L2264" t="str">
            <v>Ee/Sp</v>
          </cell>
          <cell r="M2264">
            <v>26670</v>
          </cell>
        </row>
        <row r="2265">
          <cell r="A2265">
            <v>0</v>
          </cell>
          <cell r="B2265" t="str">
            <v>AW PPO Active</v>
          </cell>
          <cell r="C2265" t="str">
            <v>000000724</v>
          </cell>
          <cell r="D2265" t="str">
            <v>RESCHAR BRYAN M</v>
          </cell>
          <cell r="E2265" t="str">
            <v>313860696</v>
          </cell>
          <cell r="F2265">
            <v>1</v>
          </cell>
          <cell r="G2265" t="str">
            <v>PPO Union</v>
          </cell>
          <cell r="H2265" t="str">
            <v>U</v>
          </cell>
          <cell r="I2265">
            <v>4</v>
          </cell>
          <cell r="J2265">
            <v>37842</v>
          </cell>
          <cell r="K2265">
            <v>127</v>
          </cell>
          <cell r="L2265" t="str">
            <v>Family</v>
          </cell>
          <cell r="M2265">
            <v>25623</v>
          </cell>
        </row>
        <row r="2266">
          <cell r="A2266">
            <v>0</v>
          </cell>
          <cell r="B2266" t="str">
            <v>AW PPO Active</v>
          </cell>
          <cell r="C2266" t="str">
            <v>000000724</v>
          </cell>
          <cell r="D2266" t="str">
            <v>REYNARD DONALD J</v>
          </cell>
          <cell r="E2266" t="str">
            <v>307048308</v>
          </cell>
          <cell r="F2266">
            <v>1</v>
          </cell>
          <cell r="G2266" t="str">
            <v>PPO Union</v>
          </cell>
          <cell r="H2266" t="str">
            <v>U</v>
          </cell>
          <cell r="I2266">
            <v>1</v>
          </cell>
          <cell r="J2266">
            <v>38139</v>
          </cell>
          <cell r="K2266">
            <v>101</v>
          </cell>
          <cell r="L2266" t="str">
            <v>Single</v>
          </cell>
          <cell r="M2266">
            <v>30606</v>
          </cell>
        </row>
        <row r="2267">
          <cell r="A2267">
            <v>0</v>
          </cell>
          <cell r="B2267" t="str">
            <v>AW PPO Active</v>
          </cell>
          <cell r="C2267" t="str">
            <v>000000724</v>
          </cell>
          <cell r="D2267" t="str">
            <v>REYNOLDS JOHN</v>
          </cell>
          <cell r="E2267" t="str">
            <v>308648613</v>
          </cell>
          <cell r="F2267">
            <v>1</v>
          </cell>
          <cell r="G2267" t="str">
            <v>PPO Union</v>
          </cell>
          <cell r="H2267" t="str">
            <v>U</v>
          </cell>
          <cell r="I2267">
            <v>3</v>
          </cell>
          <cell r="J2267">
            <v>37622</v>
          </cell>
          <cell r="K2267">
            <v>127</v>
          </cell>
          <cell r="L2267" t="str">
            <v>Family</v>
          </cell>
          <cell r="M2267">
            <v>20211</v>
          </cell>
        </row>
        <row r="2268">
          <cell r="A2268">
            <v>0</v>
          </cell>
          <cell r="B2268" t="str">
            <v>AW PPO Active</v>
          </cell>
          <cell r="C2268" t="str">
            <v>000000724</v>
          </cell>
          <cell r="D2268" t="str">
            <v>RIGGS CYNTHIA J</v>
          </cell>
          <cell r="E2268" t="str">
            <v>317669383</v>
          </cell>
          <cell r="F2268">
            <v>1</v>
          </cell>
          <cell r="G2268" t="str">
            <v>PPO Union</v>
          </cell>
          <cell r="H2268" t="str">
            <v>U</v>
          </cell>
          <cell r="I2268">
            <v>1</v>
          </cell>
          <cell r="J2268">
            <v>38353</v>
          </cell>
          <cell r="K2268">
            <v>102</v>
          </cell>
          <cell r="L2268" t="str">
            <v>Single</v>
          </cell>
          <cell r="M2268">
            <v>21179</v>
          </cell>
        </row>
        <row r="2269">
          <cell r="A2269">
            <v>0</v>
          </cell>
          <cell r="B2269" t="str">
            <v>AW PPO Active</v>
          </cell>
          <cell r="C2269" t="str">
            <v>000000724</v>
          </cell>
          <cell r="D2269" t="str">
            <v>RILEY REGINALD R</v>
          </cell>
          <cell r="E2269" t="str">
            <v>400020940</v>
          </cell>
          <cell r="F2269">
            <v>1</v>
          </cell>
          <cell r="G2269" t="str">
            <v>PPO Union</v>
          </cell>
          <cell r="H2269" t="str">
            <v>U</v>
          </cell>
          <cell r="I2269">
            <v>5</v>
          </cell>
          <cell r="J2269">
            <v>37622</v>
          </cell>
          <cell r="K2269">
            <v>127</v>
          </cell>
          <cell r="L2269" t="str">
            <v>Family</v>
          </cell>
          <cell r="M2269">
            <v>25217</v>
          </cell>
        </row>
        <row r="2270">
          <cell r="A2270">
            <v>0</v>
          </cell>
          <cell r="B2270" t="str">
            <v>AW PPO Active</v>
          </cell>
          <cell r="C2270" t="str">
            <v>000000724</v>
          </cell>
          <cell r="D2270" t="str">
            <v>RISDEN JEREMY D</v>
          </cell>
          <cell r="E2270" t="str">
            <v>311966114</v>
          </cell>
          <cell r="F2270">
            <v>1</v>
          </cell>
          <cell r="G2270" t="str">
            <v>PPO Union</v>
          </cell>
          <cell r="H2270" t="str">
            <v>U</v>
          </cell>
          <cell r="I2270">
            <v>2</v>
          </cell>
          <cell r="J2270">
            <v>37622</v>
          </cell>
          <cell r="K2270">
            <v>111</v>
          </cell>
          <cell r="L2270" t="str">
            <v>Ee/Sp</v>
          </cell>
          <cell r="M2270">
            <v>28756</v>
          </cell>
        </row>
        <row r="2271">
          <cell r="A2271">
            <v>0</v>
          </cell>
          <cell r="B2271" t="str">
            <v>AW PPO Active</v>
          </cell>
          <cell r="C2271" t="str">
            <v>000000724</v>
          </cell>
          <cell r="D2271" t="str">
            <v>ROBERTSON CLARENCE O</v>
          </cell>
          <cell r="E2271" t="str">
            <v>309567733</v>
          </cell>
          <cell r="F2271">
            <v>1</v>
          </cell>
          <cell r="G2271" t="str">
            <v>PPO Union</v>
          </cell>
          <cell r="H2271" t="str">
            <v>U</v>
          </cell>
          <cell r="I2271">
            <v>1</v>
          </cell>
          <cell r="J2271">
            <v>37622</v>
          </cell>
          <cell r="K2271">
            <v>101</v>
          </cell>
          <cell r="L2271" t="str">
            <v>Single</v>
          </cell>
          <cell r="M2271">
            <v>18995</v>
          </cell>
        </row>
        <row r="2272">
          <cell r="A2272">
            <v>0</v>
          </cell>
          <cell r="B2272" t="str">
            <v>AW PPO Active</v>
          </cell>
          <cell r="C2272" t="str">
            <v>000000724</v>
          </cell>
          <cell r="D2272" t="str">
            <v>ROBERTSON KEVIN D</v>
          </cell>
          <cell r="E2272" t="str">
            <v>310789437</v>
          </cell>
          <cell r="F2272">
            <v>1</v>
          </cell>
          <cell r="G2272" t="str">
            <v>PPO Union</v>
          </cell>
          <cell r="H2272" t="str">
            <v>U</v>
          </cell>
          <cell r="I2272">
            <v>5</v>
          </cell>
          <cell r="J2272">
            <v>37622</v>
          </cell>
          <cell r="K2272">
            <v>127</v>
          </cell>
          <cell r="L2272" t="str">
            <v>Family</v>
          </cell>
          <cell r="M2272">
            <v>24850</v>
          </cell>
        </row>
        <row r="2273">
          <cell r="A2273">
            <v>0</v>
          </cell>
          <cell r="B2273" t="str">
            <v>AW PPO Active</v>
          </cell>
          <cell r="C2273" t="str">
            <v>000000724</v>
          </cell>
          <cell r="D2273" t="str">
            <v>ROE DANIEL O</v>
          </cell>
          <cell r="E2273" t="str">
            <v>303807443</v>
          </cell>
          <cell r="F2273">
            <v>1</v>
          </cell>
          <cell r="G2273" t="str">
            <v>PPO Union</v>
          </cell>
          <cell r="H2273" t="str">
            <v>U</v>
          </cell>
          <cell r="I2273">
            <v>2</v>
          </cell>
          <cell r="J2273">
            <v>37622</v>
          </cell>
          <cell r="K2273">
            <v>111</v>
          </cell>
          <cell r="L2273" t="str">
            <v>Ee/Sp</v>
          </cell>
          <cell r="M2273">
            <v>22660</v>
          </cell>
        </row>
        <row r="2274">
          <cell r="A2274">
            <v>0</v>
          </cell>
          <cell r="B2274" t="str">
            <v>AW PPO Active</v>
          </cell>
          <cell r="C2274" t="str">
            <v>000000724</v>
          </cell>
          <cell r="D2274" t="str">
            <v>ROSE BRENDA M</v>
          </cell>
          <cell r="E2274" t="str">
            <v>309921754</v>
          </cell>
          <cell r="F2274">
            <v>1</v>
          </cell>
          <cell r="G2274" t="str">
            <v>PPO Union</v>
          </cell>
          <cell r="H2274" t="str">
            <v>U</v>
          </cell>
          <cell r="I2274">
            <v>1</v>
          </cell>
          <cell r="J2274">
            <v>37987</v>
          </cell>
          <cell r="K2274">
            <v>102</v>
          </cell>
          <cell r="L2274" t="str">
            <v>Single</v>
          </cell>
          <cell r="M2274">
            <v>29214</v>
          </cell>
        </row>
        <row r="2275">
          <cell r="A2275">
            <v>0</v>
          </cell>
          <cell r="B2275" t="str">
            <v>AW PPO Active</v>
          </cell>
          <cell r="C2275" t="str">
            <v>000000724</v>
          </cell>
          <cell r="D2275" t="str">
            <v>ROSE DAKOTA M</v>
          </cell>
          <cell r="E2275" t="str">
            <v>292642562</v>
          </cell>
          <cell r="F2275">
            <v>2</v>
          </cell>
          <cell r="G2275" t="str">
            <v>PPO Non-Union</v>
          </cell>
          <cell r="H2275" t="str">
            <v>N</v>
          </cell>
          <cell r="I2275">
            <v>1</v>
          </cell>
          <cell r="J2275">
            <v>38322</v>
          </cell>
          <cell r="K2275">
            <v>102</v>
          </cell>
          <cell r="L2275" t="str">
            <v>Single</v>
          </cell>
          <cell r="M2275">
            <v>21176</v>
          </cell>
        </row>
        <row r="2276">
          <cell r="A2276">
            <v>0</v>
          </cell>
          <cell r="B2276" t="str">
            <v>AW PPO Active</v>
          </cell>
          <cell r="C2276" t="str">
            <v>000000724</v>
          </cell>
          <cell r="D2276" t="str">
            <v>RUSSELL EUGENE</v>
          </cell>
          <cell r="E2276" t="str">
            <v>308646120</v>
          </cell>
          <cell r="F2276">
            <v>1</v>
          </cell>
          <cell r="G2276" t="str">
            <v>PPO Union</v>
          </cell>
          <cell r="H2276" t="str">
            <v>U</v>
          </cell>
          <cell r="I2276">
            <v>4</v>
          </cell>
          <cell r="J2276">
            <v>37768</v>
          </cell>
          <cell r="K2276">
            <v>127</v>
          </cell>
          <cell r="L2276" t="str">
            <v>Family</v>
          </cell>
          <cell r="M2276">
            <v>20013</v>
          </cell>
        </row>
        <row r="2277">
          <cell r="A2277">
            <v>0</v>
          </cell>
          <cell r="B2277" t="str">
            <v>AW PPO Active</v>
          </cell>
          <cell r="C2277" t="str">
            <v>000000724</v>
          </cell>
          <cell r="D2277" t="str">
            <v>RYAN DAVID E</v>
          </cell>
          <cell r="E2277" t="str">
            <v>314709374</v>
          </cell>
          <cell r="F2277">
            <v>2</v>
          </cell>
          <cell r="G2277" t="str">
            <v>PPO Non-Union</v>
          </cell>
          <cell r="H2277" t="str">
            <v>N</v>
          </cell>
          <cell r="I2277">
            <v>5</v>
          </cell>
          <cell r="J2277">
            <v>37622</v>
          </cell>
          <cell r="K2277">
            <v>127</v>
          </cell>
          <cell r="L2277" t="str">
            <v>Family</v>
          </cell>
          <cell r="M2277">
            <v>21901</v>
          </cell>
        </row>
        <row r="2278">
          <cell r="A2278">
            <v>0</v>
          </cell>
          <cell r="B2278" t="str">
            <v>AW PPO Active</v>
          </cell>
          <cell r="C2278" t="str">
            <v>000000724</v>
          </cell>
          <cell r="D2278" t="str">
            <v>SAGAR STACY R</v>
          </cell>
          <cell r="E2278" t="str">
            <v>235841545</v>
          </cell>
          <cell r="F2278">
            <v>2</v>
          </cell>
          <cell r="G2278" t="str">
            <v>PPO Non-Union</v>
          </cell>
          <cell r="H2278" t="str">
            <v>N</v>
          </cell>
          <cell r="I2278">
            <v>4</v>
          </cell>
          <cell r="J2278">
            <v>38299</v>
          </cell>
          <cell r="K2278">
            <v>127</v>
          </cell>
          <cell r="L2278" t="str">
            <v>Family</v>
          </cell>
          <cell r="M2278">
            <v>20246</v>
          </cell>
        </row>
        <row r="2279">
          <cell r="A2279">
            <v>0</v>
          </cell>
          <cell r="B2279" t="str">
            <v>AW PPO Active</v>
          </cell>
          <cell r="C2279" t="str">
            <v>000000724</v>
          </cell>
          <cell r="D2279" t="str">
            <v>SCARBROUGH JOHN F</v>
          </cell>
          <cell r="E2279" t="str">
            <v>308649826</v>
          </cell>
          <cell r="F2279">
            <v>1</v>
          </cell>
          <cell r="G2279" t="str">
            <v>PPO Union</v>
          </cell>
          <cell r="H2279" t="str">
            <v>U</v>
          </cell>
          <cell r="I2279">
            <v>2</v>
          </cell>
          <cell r="J2279">
            <v>37622</v>
          </cell>
          <cell r="K2279">
            <v>111</v>
          </cell>
          <cell r="L2279" t="str">
            <v>Ee/Sp</v>
          </cell>
          <cell r="M2279">
            <v>20383</v>
          </cell>
        </row>
        <row r="2280">
          <cell r="A2280">
            <v>0</v>
          </cell>
          <cell r="B2280" t="str">
            <v>AW PPO Active</v>
          </cell>
          <cell r="C2280" t="str">
            <v>000000724</v>
          </cell>
          <cell r="D2280" t="str">
            <v>SCOTT BECKY A</v>
          </cell>
          <cell r="E2280" t="str">
            <v>303528297</v>
          </cell>
          <cell r="F2280">
            <v>2</v>
          </cell>
          <cell r="G2280" t="str">
            <v>PPO Non-Union</v>
          </cell>
          <cell r="H2280" t="str">
            <v>N</v>
          </cell>
          <cell r="I2280">
            <v>2</v>
          </cell>
          <cell r="J2280">
            <v>37622</v>
          </cell>
          <cell r="K2280">
            <v>111</v>
          </cell>
          <cell r="L2280" t="str">
            <v>Ee/Sp</v>
          </cell>
          <cell r="M2280">
            <v>17407</v>
          </cell>
        </row>
        <row r="2281">
          <cell r="A2281">
            <v>0</v>
          </cell>
          <cell r="B2281" t="str">
            <v>AW PPO Active</v>
          </cell>
          <cell r="C2281" t="str">
            <v>000000724</v>
          </cell>
          <cell r="D2281" t="str">
            <v>SCOTT STANLEY L</v>
          </cell>
          <cell r="E2281" t="str">
            <v>314665855</v>
          </cell>
          <cell r="F2281">
            <v>2</v>
          </cell>
          <cell r="G2281" t="str">
            <v>PPO Non-Union</v>
          </cell>
          <cell r="H2281" t="str">
            <v>N</v>
          </cell>
          <cell r="I2281">
            <v>2</v>
          </cell>
          <cell r="J2281">
            <v>38353</v>
          </cell>
          <cell r="K2281">
            <v>111</v>
          </cell>
          <cell r="L2281" t="str">
            <v>Ee/Sp</v>
          </cell>
          <cell r="M2281">
            <v>21052</v>
          </cell>
        </row>
        <row r="2282">
          <cell r="A2282">
            <v>0</v>
          </cell>
          <cell r="B2282" t="str">
            <v>AW PPO Active</v>
          </cell>
          <cell r="C2282" t="str">
            <v>000000724</v>
          </cell>
          <cell r="D2282" t="str">
            <v>SEALS CARL N</v>
          </cell>
          <cell r="E2282" t="str">
            <v>315584677</v>
          </cell>
          <cell r="F2282">
            <v>2</v>
          </cell>
          <cell r="G2282" t="str">
            <v>PPO Non-Union</v>
          </cell>
          <cell r="H2282" t="str">
            <v>N</v>
          </cell>
          <cell r="I2282">
            <v>4</v>
          </cell>
          <cell r="J2282">
            <v>37622</v>
          </cell>
          <cell r="K2282">
            <v>127</v>
          </cell>
          <cell r="L2282" t="str">
            <v>Family</v>
          </cell>
          <cell r="M2282">
            <v>21335</v>
          </cell>
        </row>
        <row r="2283">
          <cell r="A2283">
            <v>0</v>
          </cell>
          <cell r="B2283" t="str">
            <v>AW PPO Active</v>
          </cell>
          <cell r="C2283" t="str">
            <v>000000724</v>
          </cell>
          <cell r="D2283" t="str">
            <v>SELLS PAMELA K</v>
          </cell>
          <cell r="E2283" t="str">
            <v>303643844</v>
          </cell>
          <cell r="F2283">
            <v>2</v>
          </cell>
          <cell r="G2283" t="str">
            <v>PPO Non-Union</v>
          </cell>
          <cell r="H2283" t="str">
            <v>N</v>
          </cell>
          <cell r="I2283">
            <v>4</v>
          </cell>
          <cell r="J2283">
            <v>37622</v>
          </cell>
          <cell r="K2283">
            <v>127</v>
          </cell>
          <cell r="L2283" t="str">
            <v>Family</v>
          </cell>
          <cell r="M2283">
            <v>20501</v>
          </cell>
        </row>
        <row r="2284">
          <cell r="A2284">
            <v>0</v>
          </cell>
          <cell r="B2284" t="str">
            <v>AW PPO Active</v>
          </cell>
          <cell r="C2284" t="str">
            <v>000000724</v>
          </cell>
          <cell r="D2284" t="str">
            <v>SERAMUR SUZANNE R</v>
          </cell>
          <cell r="E2284" t="str">
            <v>315542026</v>
          </cell>
          <cell r="F2284">
            <v>1</v>
          </cell>
          <cell r="G2284" t="str">
            <v>PPO Union</v>
          </cell>
          <cell r="H2284" t="str">
            <v>U</v>
          </cell>
          <cell r="I2284">
            <v>3</v>
          </cell>
          <cell r="J2284">
            <v>37622</v>
          </cell>
          <cell r="K2284">
            <v>127</v>
          </cell>
          <cell r="L2284" t="str">
            <v>Family</v>
          </cell>
          <cell r="M2284">
            <v>18233</v>
          </cell>
        </row>
        <row r="2285">
          <cell r="A2285">
            <v>0</v>
          </cell>
          <cell r="B2285" t="str">
            <v>AW PPO Active</v>
          </cell>
          <cell r="C2285" t="str">
            <v>000000724</v>
          </cell>
          <cell r="D2285" t="str">
            <v>SHELHART KENDALL L</v>
          </cell>
          <cell r="E2285" t="str">
            <v>314667130</v>
          </cell>
          <cell r="F2285">
            <v>1</v>
          </cell>
          <cell r="G2285" t="str">
            <v>PPO Union</v>
          </cell>
          <cell r="H2285" t="str">
            <v>U</v>
          </cell>
          <cell r="I2285">
            <v>2</v>
          </cell>
          <cell r="J2285">
            <v>37622</v>
          </cell>
          <cell r="K2285">
            <v>111</v>
          </cell>
          <cell r="L2285" t="str">
            <v>Ee/Sp</v>
          </cell>
          <cell r="M2285">
            <v>21046</v>
          </cell>
        </row>
        <row r="2286">
          <cell r="A2286">
            <v>0</v>
          </cell>
          <cell r="B2286" t="str">
            <v>AW PPO Active</v>
          </cell>
          <cell r="C2286" t="str">
            <v>000000724</v>
          </cell>
          <cell r="D2286" t="str">
            <v>SHELTON JR JAMES A</v>
          </cell>
          <cell r="E2286" t="str">
            <v>304843393</v>
          </cell>
          <cell r="F2286">
            <v>1</v>
          </cell>
          <cell r="G2286" t="str">
            <v>PPO Union</v>
          </cell>
          <cell r="H2286" t="str">
            <v>U</v>
          </cell>
          <cell r="I2286">
            <v>2</v>
          </cell>
          <cell r="J2286">
            <v>38221</v>
          </cell>
          <cell r="K2286">
            <v>111</v>
          </cell>
          <cell r="L2286" t="str">
            <v>Ee/Sp</v>
          </cell>
          <cell r="M2286">
            <v>19695</v>
          </cell>
        </row>
        <row r="2287">
          <cell r="A2287">
            <v>0</v>
          </cell>
          <cell r="B2287" t="str">
            <v>AW PPO Active</v>
          </cell>
          <cell r="C2287" t="str">
            <v>000000724</v>
          </cell>
          <cell r="D2287" t="str">
            <v>SHERLS RAY</v>
          </cell>
          <cell r="E2287" t="str">
            <v>546686130</v>
          </cell>
          <cell r="F2287">
            <v>1</v>
          </cell>
          <cell r="G2287" t="str">
            <v>PPO Union</v>
          </cell>
          <cell r="H2287" t="str">
            <v>U</v>
          </cell>
          <cell r="I2287">
            <v>2</v>
          </cell>
          <cell r="J2287">
            <v>37622</v>
          </cell>
          <cell r="K2287">
            <v>111</v>
          </cell>
          <cell r="L2287" t="str">
            <v>Ee/Sp</v>
          </cell>
          <cell r="M2287">
            <v>16648</v>
          </cell>
        </row>
        <row r="2288">
          <cell r="A2288">
            <v>0</v>
          </cell>
          <cell r="B2288" t="str">
            <v>AW PPO Active</v>
          </cell>
          <cell r="C2288" t="str">
            <v>000000724</v>
          </cell>
          <cell r="D2288" t="str">
            <v>SHIREMAN DARLENE F</v>
          </cell>
          <cell r="E2288" t="str">
            <v>303628046</v>
          </cell>
          <cell r="F2288">
            <v>2</v>
          </cell>
          <cell r="G2288" t="str">
            <v>PPO Non-Union</v>
          </cell>
          <cell r="H2288" t="str">
            <v>N</v>
          </cell>
          <cell r="I2288">
            <v>2</v>
          </cell>
          <cell r="J2288">
            <v>37622</v>
          </cell>
          <cell r="K2288">
            <v>111</v>
          </cell>
          <cell r="L2288" t="str">
            <v>Ee/Sp</v>
          </cell>
          <cell r="M2288">
            <v>19942</v>
          </cell>
        </row>
        <row r="2289">
          <cell r="A2289">
            <v>0</v>
          </cell>
          <cell r="B2289" t="str">
            <v>AW PPO Active</v>
          </cell>
          <cell r="C2289" t="str">
            <v>000000724</v>
          </cell>
          <cell r="D2289" t="str">
            <v>SHIRES  II MARTIN D</v>
          </cell>
          <cell r="E2289" t="str">
            <v>315486797</v>
          </cell>
          <cell r="F2289">
            <v>1</v>
          </cell>
          <cell r="G2289" t="str">
            <v>PPO Union</v>
          </cell>
          <cell r="H2289" t="str">
            <v>U</v>
          </cell>
          <cell r="I2289">
            <v>2</v>
          </cell>
          <cell r="J2289">
            <v>37622</v>
          </cell>
          <cell r="K2289">
            <v>111</v>
          </cell>
          <cell r="L2289" t="str">
            <v>Ee/Sp</v>
          </cell>
          <cell r="M2289">
            <v>17199</v>
          </cell>
        </row>
        <row r="2290">
          <cell r="A2290">
            <v>0</v>
          </cell>
          <cell r="B2290" t="str">
            <v>AW PPO Active</v>
          </cell>
          <cell r="C2290" t="str">
            <v>000000724</v>
          </cell>
          <cell r="D2290" t="str">
            <v>SHUCK JR NOEL B</v>
          </cell>
          <cell r="E2290" t="str">
            <v>501525403</v>
          </cell>
          <cell r="F2290">
            <v>1</v>
          </cell>
          <cell r="G2290" t="str">
            <v>PPO Union</v>
          </cell>
          <cell r="H2290" t="str">
            <v>U</v>
          </cell>
          <cell r="I2290">
            <v>3</v>
          </cell>
          <cell r="J2290">
            <v>37825</v>
          </cell>
          <cell r="K2290">
            <v>127</v>
          </cell>
          <cell r="L2290" t="str">
            <v>Family</v>
          </cell>
          <cell r="M2290">
            <v>17276</v>
          </cell>
        </row>
        <row r="2291">
          <cell r="A2291">
            <v>0</v>
          </cell>
          <cell r="B2291" t="str">
            <v>AW PPO Active</v>
          </cell>
          <cell r="C2291" t="str">
            <v>000000724</v>
          </cell>
          <cell r="D2291" t="str">
            <v>SILER TERRY A</v>
          </cell>
          <cell r="E2291" t="str">
            <v>314569904</v>
          </cell>
          <cell r="F2291">
            <v>1</v>
          </cell>
          <cell r="G2291" t="str">
            <v>PPO Union</v>
          </cell>
          <cell r="H2291" t="str">
            <v>U</v>
          </cell>
          <cell r="I2291">
            <v>2</v>
          </cell>
          <cell r="J2291">
            <v>37622</v>
          </cell>
          <cell r="K2291">
            <v>111</v>
          </cell>
          <cell r="L2291" t="str">
            <v>Ee/Sp</v>
          </cell>
          <cell r="M2291">
            <v>18611</v>
          </cell>
        </row>
        <row r="2292">
          <cell r="A2292">
            <v>0</v>
          </cell>
          <cell r="B2292" t="str">
            <v>AW PPO Active</v>
          </cell>
          <cell r="C2292" t="str">
            <v>000000724</v>
          </cell>
          <cell r="D2292" t="str">
            <v>SLAUTER WILLIAM R</v>
          </cell>
          <cell r="E2292" t="str">
            <v>308442820</v>
          </cell>
          <cell r="F2292">
            <v>1</v>
          </cell>
          <cell r="G2292" t="str">
            <v>PPO Union</v>
          </cell>
          <cell r="H2292" t="str">
            <v>U</v>
          </cell>
          <cell r="I2292">
            <v>2</v>
          </cell>
          <cell r="J2292">
            <v>37622</v>
          </cell>
          <cell r="K2292">
            <v>111</v>
          </cell>
          <cell r="L2292" t="str">
            <v>Ee/Sp</v>
          </cell>
          <cell r="M2292">
            <v>15927</v>
          </cell>
        </row>
        <row r="2293">
          <cell r="A2293">
            <v>0</v>
          </cell>
          <cell r="B2293" t="str">
            <v>AW PPO Active</v>
          </cell>
          <cell r="C2293" t="str">
            <v>000000724</v>
          </cell>
          <cell r="D2293" t="str">
            <v>SLONE  JR CARL</v>
          </cell>
          <cell r="E2293" t="str">
            <v>306688057</v>
          </cell>
          <cell r="F2293">
            <v>1</v>
          </cell>
          <cell r="G2293" t="str">
            <v>PPO Union</v>
          </cell>
          <cell r="H2293" t="str">
            <v>U</v>
          </cell>
          <cell r="I2293">
            <v>2</v>
          </cell>
          <cell r="J2293">
            <v>37622</v>
          </cell>
          <cell r="K2293">
            <v>111</v>
          </cell>
          <cell r="L2293" t="str">
            <v>Ee/Sp</v>
          </cell>
          <cell r="M2293">
            <v>21321</v>
          </cell>
        </row>
        <row r="2294">
          <cell r="A2294">
            <v>0</v>
          </cell>
          <cell r="B2294" t="str">
            <v>AW PPO Active</v>
          </cell>
          <cell r="C2294" t="str">
            <v>000000724</v>
          </cell>
          <cell r="D2294" t="str">
            <v>SMITH REGINALD D</v>
          </cell>
          <cell r="E2294" t="str">
            <v>312785854</v>
          </cell>
          <cell r="F2294">
            <v>1</v>
          </cell>
          <cell r="G2294" t="str">
            <v>PPO Union</v>
          </cell>
          <cell r="H2294" t="str">
            <v>U</v>
          </cell>
          <cell r="I2294">
            <v>3</v>
          </cell>
          <cell r="J2294">
            <v>37622</v>
          </cell>
          <cell r="K2294">
            <v>119</v>
          </cell>
          <cell r="L2294" t="str">
            <v>Ee/Ch</v>
          </cell>
          <cell r="M2294">
            <v>23626</v>
          </cell>
        </row>
        <row r="2295">
          <cell r="A2295">
            <v>0</v>
          </cell>
          <cell r="B2295" t="str">
            <v>AW PPO Active</v>
          </cell>
          <cell r="C2295" t="str">
            <v>000000724</v>
          </cell>
          <cell r="D2295" t="str">
            <v>SMITH RYAN S</v>
          </cell>
          <cell r="E2295" t="str">
            <v>305969434</v>
          </cell>
          <cell r="F2295">
            <v>2</v>
          </cell>
          <cell r="G2295" t="str">
            <v>PPO Non-Union</v>
          </cell>
          <cell r="H2295" t="str">
            <v>N</v>
          </cell>
          <cell r="I2295">
            <v>4</v>
          </cell>
          <cell r="J2295">
            <v>38353</v>
          </cell>
          <cell r="K2295">
            <v>127</v>
          </cell>
          <cell r="L2295" t="str">
            <v>Family</v>
          </cell>
          <cell r="M2295">
            <v>26072</v>
          </cell>
        </row>
        <row r="2296">
          <cell r="A2296">
            <v>0</v>
          </cell>
          <cell r="B2296" t="str">
            <v>AW PPO Active</v>
          </cell>
          <cell r="C2296" t="str">
            <v>000000724</v>
          </cell>
          <cell r="D2296" t="str">
            <v>SMITH STEPHEN L</v>
          </cell>
          <cell r="E2296" t="str">
            <v>303566083</v>
          </cell>
          <cell r="F2296">
            <v>1</v>
          </cell>
          <cell r="G2296" t="str">
            <v>PPO Union</v>
          </cell>
          <cell r="H2296" t="str">
            <v>U</v>
          </cell>
          <cell r="I2296">
            <v>1</v>
          </cell>
          <cell r="J2296">
            <v>37622</v>
          </cell>
          <cell r="K2296">
            <v>101</v>
          </cell>
          <cell r="L2296" t="str">
            <v>Single</v>
          </cell>
          <cell r="M2296">
            <v>18113</v>
          </cell>
        </row>
        <row r="2297">
          <cell r="A2297">
            <v>0</v>
          </cell>
          <cell r="B2297" t="str">
            <v>AW PPO Active</v>
          </cell>
          <cell r="C2297" t="str">
            <v>000000724</v>
          </cell>
          <cell r="D2297" t="str">
            <v>SQUIER LISA D</v>
          </cell>
          <cell r="E2297" t="str">
            <v>314680206</v>
          </cell>
          <cell r="F2297">
            <v>1</v>
          </cell>
          <cell r="G2297" t="str">
            <v>PPO Union</v>
          </cell>
          <cell r="H2297" t="str">
            <v>U</v>
          </cell>
          <cell r="I2297">
            <v>5</v>
          </cell>
          <cell r="J2297">
            <v>38078</v>
          </cell>
          <cell r="K2297">
            <v>127</v>
          </cell>
          <cell r="L2297" t="str">
            <v>Family</v>
          </cell>
          <cell r="M2297">
            <v>24713</v>
          </cell>
        </row>
        <row r="2298">
          <cell r="A2298">
            <v>0</v>
          </cell>
          <cell r="B2298" t="str">
            <v>AW PPO Active</v>
          </cell>
          <cell r="C2298" t="str">
            <v>000000724</v>
          </cell>
          <cell r="D2298" t="str">
            <v>STAFFORD JODY</v>
          </cell>
          <cell r="E2298" t="str">
            <v>316708507</v>
          </cell>
          <cell r="F2298">
            <v>1</v>
          </cell>
          <cell r="G2298" t="str">
            <v>PPO Union</v>
          </cell>
          <cell r="H2298" t="str">
            <v>U</v>
          </cell>
          <cell r="I2298">
            <v>3</v>
          </cell>
          <cell r="J2298">
            <v>38177</v>
          </cell>
          <cell r="K2298">
            <v>127</v>
          </cell>
          <cell r="L2298" t="str">
            <v>Family</v>
          </cell>
          <cell r="M2298">
            <v>21163</v>
          </cell>
        </row>
        <row r="2299">
          <cell r="A2299">
            <v>0</v>
          </cell>
          <cell r="B2299" t="str">
            <v>AW PPO Active</v>
          </cell>
          <cell r="C2299" t="str">
            <v>000000724</v>
          </cell>
          <cell r="D2299" t="str">
            <v>STALEY ROY R</v>
          </cell>
          <cell r="E2299" t="str">
            <v>305385782</v>
          </cell>
          <cell r="F2299">
            <v>2</v>
          </cell>
          <cell r="G2299" t="str">
            <v>PPO Non-Union</v>
          </cell>
          <cell r="H2299" t="str">
            <v>N</v>
          </cell>
          <cell r="I2299">
            <v>3</v>
          </cell>
          <cell r="J2299">
            <v>37742</v>
          </cell>
          <cell r="K2299">
            <v>127</v>
          </cell>
          <cell r="L2299" t="str">
            <v>Family</v>
          </cell>
          <cell r="M2299">
            <v>13778</v>
          </cell>
        </row>
        <row r="2300">
          <cell r="A2300">
            <v>0</v>
          </cell>
          <cell r="B2300" t="str">
            <v>AW PPO Active</v>
          </cell>
          <cell r="C2300" t="str">
            <v>000000724</v>
          </cell>
          <cell r="D2300" t="str">
            <v>STAUFFER MITCHELL W</v>
          </cell>
          <cell r="E2300" t="str">
            <v>495822338</v>
          </cell>
          <cell r="F2300">
            <v>1</v>
          </cell>
          <cell r="G2300" t="str">
            <v>PPO Union</v>
          </cell>
          <cell r="H2300" t="str">
            <v>U</v>
          </cell>
          <cell r="I2300">
            <v>2</v>
          </cell>
          <cell r="J2300">
            <v>37987</v>
          </cell>
          <cell r="K2300">
            <v>111</v>
          </cell>
          <cell r="L2300" t="str">
            <v>Ee/Sp</v>
          </cell>
          <cell r="M2300">
            <v>28685</v>
          </cell>
        </row>
        <row r="2301">
          <cell r="A2301">
            <v>0</v>
          </cell>
          <cell r="B2301" t="str">
            <v>AW PPO Active</v>
          </cell>
          <cell r="C2301" t="str">
            <v>000000724</v>
          </cell>
          <cell r="D2301" t="str">
            <v>STEELE RICHARD L</v>
          </cell>
          <cell r="E2301" t="str">
            <v>303521260</v>
          </cell>
          <cell r="F2301">
            <v>1</v>
          </cell>
          <cell r="G2301" t="str">
            <v>PPO Union</v>
          </cell>
          <cell r="H2301" t="str">
            <v>U</v>
          </cell>
          <cell r="I2301">
            <v>2</v>
          </cell>
          <cell r="J2301">
            <v>38353</v>
          </cell>
          <cell r="K2301">
            <v>111</v>
          </cell>
          <cell r="L2301" t="str">
            <v>Ee/Sp</v>
          </cell>
          <cell r="M2301">
            <v>18131</v>
          </cell>
        </row>
        <row r="2302">
          <cell r="A2302">
            <v>0</v>
          </cell>
          <cell r="B2302" t="str">
            <v>AW PPO Active</v>
          </cell>
          <cell r="C2302" t="str">
            <v>000000724</v>
          </cell>
          <cell r="D2302" t="str">
            <v>STEPHENSON BRUCE L</v>
          </cell>
          <cell r="E2302" t="str">
            <v>314585077</v>
          </cell>
          <cell r="F2302">
            <v>1</v>
          </cell>
          <cell r="G2302" t="str">
            <v>PPO Union</v>
          </cell>
          <cell r="H2302" t="str">
            <v>U</v>
          </cell>
          <cell r="I2302">
            <v>2</v>
          </cell>
          <cell r="J2302">
            <v>37622</v>
          </cell>
          <cell r="K2302">
            <v>111</v>
          </cell>
          <cell r="L2302" t="str">
            <v>Ee/Sp</v>
          </cell>
          <cell r="M2302">
            <v>18748</v>
          </cell>
        </row>
        <row r="2303">
          <cell r="A2303">
            <v>0</v>
          </cell>
          <cell r="B2303" t="str">
            <v>AW PPO Active</v>
          </cell>
          <cell r="C2303" t="str">
            <v>000000724</v>
          </cell>
          <cell r="D2303" t="str">
            <v>STOUT DIANNA L</v>
          </cell>
          <cell r="E2303" t="str">
            <v>307648947</v>
          </cell>
          <cell r="F2303">
            <v>1</v>
          </cell>
          <cell r="G2303" t="str">
            <v>PPO Union</v>
          </cell>
          <cell r="H2303" t="str">
            <v>U</v>
          </cell>
          <cell r="I2303">
            <v>2</v>
          </cell>
          <cell r="J2303">
            <v>37622</v>
          </cell>
          <cell r="K2303">
            <v>111</v>
          </cell>
          <cell r="L2303" t="str">
            <v>Ee/Sp</v>
          </cell>
          <cell r="M2303">
            <v>20308</v>
          </cell>
        </row>
        <row r="2304">
          <cell r="A2304">
            <v>0</v>
          </cell>
          <cell r="B2304" t="str">
            <v>AW PPO Active</v>
          </cell>
          <cell r="C2304" t="str">
            <v>000000724</v>
          </cell>
          <cell r="D2304" t="str">
            <v>SUMPTER BRENDA L</v>
          </cell>
          <cell r="E2304" t="str">
            <v>304805122</v>
          </cell>
          <cell r="F2304">
            <v>2</v>
          </cell>
          <cell r="G2304" t="str">
            <v>PPO Non-Union</v>
          </cell>
          <cell r="H2304" t="str">
            <v>N</v>
          </cell>
          <cell r="I2304">
            <v>1</v>
          </cell>
          <cell r="J2304">
            <v>37977</v>
          </cell>
          <cell r="K2304">
            <v>102</v>
          </cell>
          <cell r="L2304" t="str">
            <v>Single</v>
          </cell>
          <cell r="M2304">
            <v>22583</v>
          </cell>
        </row>
        <row r="2305">
          <cell r="A2305">
            <v>0</v>
          </cell>
          <cell r="B2305" t="str">
            <v>AW PPO Active</v>
          </cell>
          <cell r="C2305" t="str">
            <v>000000724</v>
          </cell>
          <cell r="D2305" t="str">
            <v>SUVEGES JAMES B</v>
          </cell>
          <cell r="E2305" t="str">
            <v>313506695</v>
          </cell>
          <cell r="F2305">
            <v>2</v>
          </cell>
          <cell r="G2305" t="str">
            <v>PPO Non-Union</v>
          </cell>
          <cell r="H2305" t="str">
            <v>N</v>
          </cell>
          <cell r="I2305">
            <v>2</v>
          </cell>
          <cell r="J2305">
            <v>37622</v>
          </cell>
          <cell r="K2305">
            <v>111</v>
          </cell>
          <cell r="L2305" t="str">
            <v>Ee/Sp</v>
          </cell>
          <cell r="M2305">
            <v>17723</v>
          </cell>
        </row>
        <row r="2306">
          <cell r="A2306">
            <v>0</v>
          </cell>
          <cell r="B2306" t="str">
            <v>AW PPO Active</v>
          </cell>
          <cell r="C2306" t="str">
            <v>000000724</v>
          </cell>
          <cell r="D2306" t="str">
            <v>THATCHER STEVEN W</v>
          </cell>
          <cell r="E2306" t="str">
            <v>312841445</v>
          </cell>
          <cell r="F2306">
            <v>1</v>
          </cell>
          <cell r="G2306" t="str">
            <v>PPO Union</v>
          </cell>
          <cell r="H2306" t="str">
            <v>U</v>
          </cell>
          <cell r="I2306">
            <v>2</v>
          </cell>
          <cell r="J2306">
            <v>37939</v>
          </cell>
          <cell r="K2306">
            <v>119</v>
          </cell>
          <cell r="L2306" t="str">
            <v>Ee/Ch</v>
          </cell>
          <cell r="M2306">
            <v>23676</v>
          </cell>
        </row>
        <row r="2307">
          <cell r="A2307">
            <v>0</v>
          </cell>
          <cell r="B2307" t="str">
            <v>AW PPO Active</v>
          </cell>
          <cell r="C2307" t="str">
            <v>000000724</v>
          </cell>
          <cell r="D2307" t="str">
            <v>THOMAS TYRONN L</v>
          </cell>
          <cell r="E2307" t="str">
            <v>314785702</v>
          </cell>
          <cell r="F2307">
            <v>1</v>
          </cell>
          <cell r="G2307" t="str">
            <v>PPO Union</v>
          </cell>
          <cell r="H2307" t="str">
            <v>U</v>
          </cell>
          <cell r="I2307">
            <v>4</v>
          </cell>
          <cell r="J2307">
            <v>37789</v>
          </cell>
          <cell r="K2307">
            <v>127</v>
          </cell>
          <cell r="L2307" t="str">
            <v>Family</v>
          </cell>
          <cell r="M2307">
            <v>26528</v>
          </cell>
        </row>
        <row r="2308">
          <cell r="A2308">
            <v>0</v>
          </cell>
          <cell r="B2308" t="str">
            <v>AW PPO Active</v>
          </cell>
          <cell r="C2308" t="str">
            <v>000000724</v>
          </cell>
          <cell r="D2308" t="str">
            <v>THOMPSON DAVID I</v>
          </cell>
          <cell r="E2308" t="str">
            <v>307566891</v>
          </cell>
          <cell r="F2308">
            <v>1</v>
          </cell>
          <cell r="G2308" t="str">
            <v>PPO Union</v>
          </cell>
          <cell r="H2308" t="str">
            <v>U</v>
          </cell>
          <cell r="I2308">
            <v>2</v>
          </cell>
          <cell r="J2308">
            <v>37622</v>
          </cell>
          <cell r="K2308">
            <v>111</v>
          </cell>
          <cell r="L2308" t="str">
            <v>Ee/Sp</v>
          </cell>
          <cell r="M2308">
            <v>18247</v>
          </cell>
        </row>
        <row r="2309">
          <cell r="A2309">
            <v>0</v>
          </cell>
          <cell r="B2309" t="str">
            <v>AW PPO Active</v>
          </cell>
          <cell r="C2309" t="str">
            <v>000000724</v>
          </cell>
          <cell r="D2309" t="str">
            <v>TIPTON LARRY L</v>
          </cell>
          <cell r="E2309" t="str">
            <v>236725256</v>
          </cell>
          <cell r="F2309">
            <v>2</v>
          </cell>
          <cell r="G2309" t="str">
            <v>PPO Non-Union</v>
          </cell>
          <cell r="H2309" t="str">
            <v>N</v>
          </cell>
          <cell r="I2309">
            <v>2</v>
          </cell>
          <cell r="J2309">
            <v>37622</v>
          </cell>
          <cell r="K2309">
            <v>111</v>
          </cell>
          <cell r="L2309" t="str">
            <v>Ee/Sp</v>
          </cell>
          <cell r="M2309">
            <v>18243</v>
          </cell>
        </row>
        <row r="2310">
          <cell r="A2310">
            <v>0</v>
          </cell>
          <cell r="B2310" t="str">
            <v>AW PPO Active</v>
          </cell>
          <cell r="C2310" t="str">
            <v>000000724</v>
          </cell>
          <cell r="D2310" t="str">
            <v>TRUE HOLLY S</v>
          </cell>
          <cell r="E2310" t="str">
            <v>317689795</v>
          </cell>
          <cell r="F2310">
            <v>1</v>
          </cell>
          <cell r="G2310" t="str">
            <v>PPO Union</v>
          </cell>
          <cell r="H2310" t="str">
            <v>U</v>
          </cell>
          <cell r="I2310">
            <v>4</v>
          </cell>
          <cell r="J2310">
            <v>37987</v>
          </cell>
          <cell r="K2310">
            <v>127</v>
          </cell>
          <cell r="L2310" t="str">
            <v>Family</v>
          </cell>
          <cell r="M2310">
            <v>23711</v>
          </cell>
        </row>
        <row r="2311">
          <cell r="A2311">
            <v>0</v>
          </cell>
          <cell r="B2311" t="str">
            <v>AW PPO Active</v>
          </cell>
          <cell r="C2311" t="str">
            <v>000000724</v>
          </cell>
          <cell r="D2311" t="str">
            <v>UPSHAW ANTHONY</v>
          </cell>
          <cell r="E2311" t="str">
            <v>310883464</v>
          </cell>
          <cell r="F2311">
            <v>1</v>
          </cell>
          <cell r="G2311" t="str">
            <v>PPO Union</v>
          </cell>
          <cell r="H2311" t="str">
            <v>U</v>
          </cell>
          <cell r="I2311">
            <v>6</v>
          </cell>
          <cell r="J2311">
            <v>37622</v>
          </cell>
          <cell r="K2311">
            <v>127</v>
          </cell>
          <cell r="L2311" t="str">
            <v>Family</v>
          </cell>
          <cell r="M2311">
            <v>26187</v>
          </cell>
        </row>
        <row r="2312">
          <cell r="A2312">
            <v>0</v>
          </cell>
          <cell r="B2312" t="str">
            <v>AW PPO Active</v>
          </cell>
          <cell r="C2312" t="str">
            <v>000000724</v>
          </cell>
          <cell r="D2312" t="str">
            <v>UTPATEL JOHN A</v>
          </cell>
          <cell r="E2312" t="str">
            <v>310826152</v>
          </cell>
          <cell r="F2312">
            <v>1</v>
          </cell>
          <cell r="G2312" t="str">
            <v>PPO Union</v>
          </cell>
          <cell r="H2312" t="str">
            <v>U</v>
          </cell>
          <cell r="I2312">
            <v>4</v>
          </cell>
          <cell r="J2312">
            <v>37622</v>
          </cell>
          <cell r="K2312">
            <v>127</v>
          </cell>
          <cell r="L2312" t="str">
            <v>Family</v>
          </cell>
          <cell r="M2312">
            <v>23235</v>
          </cell>
        </row>
        <row r="2313">
          <cell r="A2313">
            <v>0</v>
          </cell>
          <cell r="B2313" t="str">
            <v>AW PPO Active</v>
          </cell>
          <cell r="C2313" t="str">
            <v>000000724</v>
          </cell>
          <cell r="D2313" t="str">
            <v>VAH ROBERT P</v>
          </cell>
          <cell r="E2313" t="str">
            <v>277665929</v>
          </cell>
          <cell r="F2313">
            <v>1</v>
          </cell>
          <cell r="G2313" t="str">
            <v>PPO Union</v>
          </cell>
          <cell r="H2313" t="str">
            <v>U</v>
          </cell>
          <cell r="I2313">
            <v>3</v>
          </cell>
          <cell r="J2313">
            <v>38108</v>
          </cell>
          <cell r="K2313">
            <v>127</v>
          </cell>
          <cell r="L2313" t="str">
            <v>Family</v>
          </cell>
          <cell r="M2313">
            <v>21708</v>
          </cell>
        </row>
        <row r="2314">
          <cell r="A2314">
            <v>0</v>
          </cell>
          <cell r="B2314" t="str">
            <v>AW PPO Active</v>
          </cell>
          <cell r="C2314" t="str">
            <v>000000724</v>
          </cell>
          <cell r="D2314" t="str">
            <v>VAN WINKLE  SR DENNIS B</v>
          </cell>
          <cell r="E2314" t="str">
            <v>312542362</v>
          </cell>
          <cell r="F2314">
            <v>2</v>
          </cell>
          <cell r="G2314" t="str">
            <v>PPO Non-Union</v>
          </cell>
          <cell r="H2314" t="str">
            <v>N</v>
          </cell>
          <cell r="I2314">
            <v>2</v>
          </cell>
          <cell r="J2314">
            <v>37622</v>
          </cell>
          <cell r="K2314">
            <v>111</v>
          </cell>
          <cell r="L2314" t="str">
            <v>Ee/Sp</v>
          </cell>
          <cell r="M2314">
            <v>20195</v>
          </cell>
        </row>
        <row r="2315">
          <cell r="A2315">
            <v>0</v>
          </cell>
          <cell r="B2315" t="str">
            <v>AW PPO Active</v>
          </cell>
          <cell r="C2315" t="str">
            <v>000000724</v>
          </cell>
          <cell r="D2315" t="str">
            <v>VOLK CHRISTIAN J</v>
          </cell>
          <cell r="E2315" t="str">
            <v>177740843</v>
          </cell>
          <cell r="F2315">
            <v>2</v>
          </cell>
          <cell r="G2315" t="str">
            <v>PPO Non-Union</v>
          </cell>
          <cell r="H2315" t="str">
            <v>N</v>
          </cell>
          <cell r="I2315">
            <v>4</v>
          </cell>
          <cell r="J2315">
            <v>37622</v>
          </cell>
          <cell r="K2315">
            <v>127</v>
          </cell>
          <cell r="L2315" t="str">
            <v>Family</v>
          </cell>
          <cell r="M2315">
            <v>23835</v>
          </cell>
        </row>
        <row r="2316">
          <cell r="A2316">
            <v>0</v>
          </cell>
          <cell r="B2316" t="str">
            <v>AW PPO Active</v>
          </cell>
          <cell r="C2316" t="str">
            <v>000000724</v>
          </cell>
          <cell r="D2316" t="str">
            <v>WAGES KATHY L</v>
          </cell>
          <cell r="E2316" t="str">
            <v>266194536</v>
          </cell>
          <cell r="F2316">
            <v>1</v>
          </cell>
          <cell r="G2316" t="str">
            <v>PPO Union</v>
          </cell>
          <cell r="H2316" t="str">
            <v>U</v>
          </cell>
          <cell r="I2316">
            <v>1</v>
          </cell>
          <cell r="J2316">
            <v>37622</v>
          </cell>
          <cell r="K2316">
            <v>102</v>
          </cell>
          <cell r="L2316" t="str">
            <v>Single</v>
          </cell>
          <cell r="M2316">
            <v>19496</v>
          </cell>
        </row>
        <row r="2317">
          <cell r="A2317">
            <v>0</v>
          </cell>
          <cell r="B2317" t="str">
            <v>AW PPO Active</v>
          </cell>
          <cell r="C2317" t="str">
            <v>000000724</v>
          </cell>
          <cell r="D2317" t="str">
            <v>WALKER DAVID E</v>
          </cell>
          <cell r="E2317" t="str">
            <v>316602108</v>
          </cell>
          <cell r="F2317">
            <v>1</v>
          </cell>
          <cell r="G2317" t="str">
            <v>PPO Union</v>
          </cell>
          <cell r="H2317" t="str">
            <v>U</v>
          </cell>
          <cell r="I2317">
            <v>2</v>
          </cell>
          <cell r="J2317">
            <v>38166</v>
          </cell>
          <cell r="K2317">
            <v>111</v>
          </cell>
          <cell r="L2317" t="str">
            <v>Ee/Sp</v>
          </cell>
          <cell r="M2317">
            <v>19531</v>
          </cell>
        </row>
        <row r="2318">
          <cell r="A2318">
            <v>0</v>
          </cell>
          <cell r="B2318" t="str">
            <v>AW PPO Active</v>
          </cell>
          <cell r="C2318" t="str">
            <v>000000724</v>
          </cell>
          <cell r="D2318" t="str">
            <v>WARD SPENCER C</v>
          </cell>
          <cell r="E2318" t="str">
            <v>304823385</v>
          </cell>
          <cell r="F2318">
            <v>1</v>
          </cell>
          <cell r="G2318" t="str">
            <v>PPO Union</v>
          </cell>
          <cell r="H2318" t="str">
            <v>U</v>
          </cell>
          <cell r="I2318">
            <v>1</v>
          </cell>
          <cell r="J2318">
            <v>38139</v>
          </cell>
          <cell r="K2318">
            <v>101</v>
          </cell>
          <cell r="L2318" t="str">
            <v>Single</v>
          </cell>
          <cell r="M2318">
            <v>23110</v>
          </cell>
        </row>
        <row r="2319">
          <cell r="A2319">
            <v>0</v>
          </cell>
          <cell r="B2319" t="str">
            <v>AW PPO Active</v>
          </cell>
          <cell r="C2319" t="str">
            <v>000000724</v>
          </cell>
          <cell r="D2319" t="str">
            <v>WEHR CHRISTAN A</v>
          </cell>
          <cell r="E2319" t="str">
            <v>307960600</v>
          </cell>
          <cell r="F2319">
            <v>1</v>
          </cell>
          <cell r="G2319" t="str">
            <v>PPO Union</v>
          </cell>
          <cell r="H2319" t="str">
            <v>U</v>
          </cell>
          <cell r="I2319">
            <v>4</v>
          </cell>
          <cell r="J2319">
            <v>38150</v>
          </cell>
          <cell r="K2319">
            <v>127</v>
          </cell>
          <cell r="L2319" t="str">
            <v>Family</v>
          </cell>
          <cell r="M2319">
            <v>26130</v>
          </cell>
        </row>
        <row r="2320">
          <cell r="A2320">
            <v>0</v>
          </cell>
          <cell r="B2320" t="str">
            <v>AW PPO Active</v>
          </cell>
          <cell r="C2320" t="str">
            <v>000000724</v>
          </cell>
          <cell r="D2320" t="str">
            <v>WHITKANACK ROBERT L</v>
          </cell>
          <cell r="E2320" t="str">
            <v>308461416</v>
          </cell>
          <cell r="F2320">
            <v>1</v>
          </cell>
          <cell r="G2320" t="str">
            <v>PPO Union</v>
          </cell>
          <cell r="H2320" t="str">
            <v>U</v>
          </cell>
          <cell r="I2320">
            <v>2</v>
          </cell>
          <cell r="J2320">
            <v>38247</v>
          </cell>
          <cell r="K2320">
            <v>111</v>
          </cell>
          <cell r="L2320" t="str">
            <v>Ee/Sp</v>
          </cell>
          <cell r="M2320">
            <v>15898</v>
          </cell>
        </row>
        <row r="2321">
          <cell r="A2321">
            <v>0</v>
          </cell>
          <cell r="B2321" t="str">
            <v>AW PPO Active</v>
          </cell>
          <cell r="C2321" t="str">
            <v>000000724</v>
          </cell>
          <cell r="D2321" t="str">
            <v>WHITTENBARGER TERRY A</v>
          </cell>
          <cell r="E2321" t="str">
            <v>316625724</v>
          </cell>
          <cell r="F2321">
            <v>1</v>
          </cell>
          <cell r="G2321" t="str">
            <v>PPO Union</v>
          </cell>
          <cell r="H2321" t="str">
            <v>U</v>
          </cell>
          <cell r="I2321">
            <v>2</v>
          </cell>
          <cell r="J2321">
            <v>38076</v>
          </cell>
          <cell r="K2321">
            <v>111</v>
          </cell>
          <cell r="L2321" t="str">
            <v>Ee/Sp</v>
          </cell>
          <cell r="M2321">
            <v>20760</v>
          </cell>
        </row>
        <row r="2322">
          <cell r="A2322">
            <v>0</v>
          </cell>
          <cell r="B2322" t="str">
            <v>AW PPO Active</v>
          </cell>
          <cell r="C2322" t="str">
            <v>000000724</v>
          </cell>
          <cell r="D2322" t="str">
            <v>WILLE MARTIN S</v>
          </cell>
          <cell r="E2322" t="str">
            <v>206500135</v>
          </cell>
          <cell r="F2322">
            <v>2</v>
          </cell>
          <cell r="G2322" t="str">
            <v>PPO Non-Union</v>
          </cell>
          <cell r="H2322" t="str">
            <v>N</v>
          </cell>
          <cell r="I2322">
            <v>2</v>
          </cell>
          <cell r="J2322">
            <v>37622</v>
          </cell>
          <cell r="K2322">
            <v>111</v>
          </cell>
          <cell r="L2322" t="str">
            <v>Ee/Sp</v>
          </cell>
          <cell r="M2322">
            <v>21109</v>
          </cell>
        </row>
        <row r="2323">
          <cell r="A2323">
            <v>0</v>
          </cell>
          <cell r="B2323" t="str">
            <v>AW PPO Active</v>
          </cell>
          <cell r="C2323" t="str">
            <v>000000724</v>
          </cell>
          <cell r="D2323" t="str">
            <v>WILLHITE BRIAN H</v>
          </cell>
          <cell r="E2323" t="str">
            <v>310926404</v>
          </cell>
          <cell r="F2323">
            <v>1</v>
          </cell>
          <cell r="G2323" t="str">
            <v>PPO Union</v>
          </cell>
          <cell r="H2323" t="str">
            <v>U</v>
          </cell>
          <cell r="I2323">
            <v>4</v>
          </cell>
          <cell r="J2323">
            <v>38050</v>
          </cell>
          <cell r="K2323">
            <v>127</v>
          </cell>
          <cell r="L2323" t="str">
            <v>Family</v>
          </cell>
          <cell r="M2323">
            <v>25384</v>
          </cell>
        </row>
        <row r="2324">
          <cell r="A2324">
            <v>0</v>
          </cell>
          <cell r="B2324" t="str">
            <v>AW PPO Active</v>
          </cell>
          <cell r="C2324" t="str">
            <v>000000724</v>
          </cell>
          <cell r="D2324" t="str">
            <v>WILSON JERRY L</v>
          </cell>
          <cell r="E2324" t="str">
            <v>314582007</v>
          </cell>
          <cell r="F2324">
            <v>1</v>
          </cell>
          <cell r="G2324" t="str">
            <v>PPO Union</v>
          </cell>
          <cell r="H2324" t="str">
            <v>U</v>
          </cell>
          <cell r="I2324">
            <v>2</v>
          </cell>
          <cell r="J2324">
            <v>37622</v>
          </cell>
          <cell r="K2324">
            <v>111</v>
          </cell>
          <cell r="L2324" t="str">
            <v>Ee/Sp</v>
          </cell>
          <cell r="M2324">
            <v>18931</v>
          </cell>
        </row>
        <row r="2325">
          <cell r="A2325">
            <v>0</v>
          </cell>
          <cell r="B2325" t="str">
            <v>AW PPO Active</v>
          </cell>
          <cell r="C2325" t="str">
            <v>000000724</v>
          </cell>
          <cell r="D2325" t="str">
            <v>WILSON MICHAEL D</v>
          </cell>
          <cell r="E2325" t="str">
            <v>308649520</v>
          </cell>
          <cell r="F2325">
            <v>2</v>
          </cell>
          <cell r="G2325" t="str">
            <v>PPO Non-Union</v>
          </cell>
          <cell r="H2325" t="str">
            <v>N</v>
          </cell>
          <cell r="I2325">
            <v>3</v>
          </cell>
          <cell r="J2325">
            <v>37622</v>
          </cell>
          <cell r="K2325">
            <v>127</v>
          </cell>
          <cell r="L2325" t="str">
            <v>Family</v>
          </cell>
          <cell r="M2325">
            <v>21276</v>
          </cell>
        </row>
        <row r="2326">
          <cell r="A2326">
            <v>0</v>
          </cell>
          <cell r="B2326" t="str">
            <v>AW PPO Active</v>
          </cell>
          <cell r="C2326" t="str">
            <v>000000724</v>
          </cell>
          <cell r="D2326" t="str">
            <v>WILT TONY W</v>
          </cell>
          <cell r="E2326" t="str">
            <v>512609676</v>
          </cell>
          <cell r="F2326">
            <v>1</v>
          </cell>
          <cell r="G2326" t="str">
            <v>PPO Union</v>
          </cell>
          <cell r="H2326" t="str">
            <v>U</v>
          </cell>
          <cell r="I2326">
            <v>1</v>
          </cell>
          <cell r="J2326">
            <v>37765</v>
          </cell>
          <cell r="K2326">
            <v>101</v>
          </cell>
          <cell r="L2326" t="str">
            <v>Single</v>
          </cell>
          <cell r="M2326">
            <v>23965</v>
          </cell>
        </row>
        <row r="2327">
          <cell r="A2327">
            <v>0</v>
          </cell>
          <cell r="B2327" t="str">
            <v>AW PPO Active</v>
          </cell>
          <cell r="C2327" t="str">
            <v>000000724</v>
          </cell>
          <cell r="D2327" t="str">
            <v>WINGET JACQUELINE A</v>
          </cell>
          <cell r="E2327" t="str">
            <v>310601935</v>
          </cell>
          <cell r="F2327">
            <v>2</v>
          </cell>
          <cell r="G2327" t="str">
            <v>PPO Non-Union</v>
          </cell>
          <cell r="H2327" t="str">
            <v>N</v>
          </cell>
          <cell r="I2327">
            <v>1</v>
          </cell>
          <cell r="J2327">
            <v>38044</v>
          </cell>
          <cell r="K2327">
            <v>102</v>
          </cell>
          <cell r="L2327" t="str">
            <v>Single</v>
          </cell>
          <cell r="M2327">
            <v>19665</v>
          </cell>
        </row>
        <row r="2328">
          <cell r="A2328">
            <v>0</v>
          </cell>
          <cell r="B2328" t="str">
            <v>AW PPO Active</v>
          </cell>
          <cell r="C2328" t="str">
            <v>000000724</v>
          </cell>
          <cell r="D2328" t="str">
            <v>WOOD CHRISTOPHE A</v>
          </cell>
          <cell r="E2328" t="str">
            <v>306749405</v>
          </cell>
          <cell r="F2328">
            <v>2</v>
          </cell>
          <cell r="G2328" t="str">
            <v>PPO Non-Union</v>
          </cell>
          <cell r="H2328" t="str">
            <v>N</v>
          </cell>
          <cell r="I2328">
            <v>4</v>
          </cell>
          <cell r="J2328">
            <v>37622</v>
          </cell>
          <cell r="K2328">
            <v>127</v>
          </cell>
          <cell r="L2328" t="str">
            <v>Family</v>
          </cell>
          <cell r="M2328">
            <v>21772</v>
          </cell>
        </row>
        <row r="2329">
          <cell r="A2329">
            <v>0</v>
          </cell>
          <cell r="B2329" t="str">
            <v>AW PPO Active</v>
          </cell>
          <cell r="C2329" t="str">
            <v>000000724</v>
          </cell>
          <cell r="D2329" t="str">
            <v>WOOD CLIFTON T</v>
          </cell>
          <cell r="E2329" t="str">
            <v>304724001</v>
          </cell>
          <cell r="F2329">
            <v>1</v>
          </cell>
          <cell r="G2329" t="str">
            <v>PPO Union</v>
          </cell>
          <cell r="H2329" t="str">
            <v>U</v>
          </cell>
          <cell r="I2329">
            <v>2</v>
          </cell>
          <cell r="J2329">
            <v>37622</v>
          </cell>
          <cell r="K2329">
            <v>111</v>
          </cell>
          <cell r="L2329" t="str">
            <v>Ee/Sp</v>
          </cell>
          <cell r="M2329">
            <v>21704</v>
          </cell>
        </row>
        <row r="2330">
          <cell r="A2330">
            <v>0</v>
          </cell>
          <cell r="B2330" t="str">
            <v>AW PPO Active</v>
          </cell>
          <cell r="C2330" t="str">
            <v>000000724</v>
          </cell>
          <cell r="D2330" t="str">
            <v>WOOD LARRY A</v>
          </cell>
          <cell r="E2330" t="str">
            <v>244044008</v>
          </cell>
          <cell r="F2330">
            <v>2</v>
          </cell>
          <cell r="G2330" t="str">
            <v>PPO Non-Union</v>
          </cell>
          <cell r="H2330" t="str">
            <v>N</v>
          </cell>
          <cell r="I2330">
            <v>1</v>
          </cell>
          <cell r="J2330">
            <v>37622</v>
          </cell>
          <cell r="K2330">
            <v>101</v>
          </cell>
          <cell r="L2330" t="str">
            <v>Single</v>
          </cell>
          <cell r="M2330">
            <v>22924</v>
          </cell>
        </row>
        <row r="2331">
          <cell r="A2331">
            <v>0</v>
          </cell>
          <cell r="B2331" t="str">
            <v>AW PPO Active</v>
          </cell>
          <cell r="C2331" t="str">
            <v>000000724</v>
          </cell>
          <cell r="D2331" t="str">
            <v>WRIGHT CARRIE G</v>
          </cell>
          <cell r="E2331" t="str">
            <v>407331201</v>
          </cell>
          <cell r="F2331">
            <v>2</v>
          </cell>
          <cell r="G2331" t="str">
            <v>PPO Non-Union</v>
          </cell>
          <cell r="H2331" t="str">
            <v>N</v>
          </cell>
          <cell r="I2331">
            <v>4</v>
          </cell>
          <cell r="J2331">
            <v>38353</v>
          </cell>
          <cell r="K2331">
            <v>127</v>
          </cell>
          <cell r="L2331" t="str">
            <v>Family</v>
          </cell>
          <cell r="M2331">
            <v>27746</v>
          </cell>
        </row>
        <row r="2332">
          <cell r="A2332">
            <v>0</v>
          </cell>
          <cell r="B2332" t="str">
            <v>AW PPO Active</v>
          </cell>
          <cell r="C2332" t="str">
            <v>000000724</v>
          </cell>
          <cell r="D2332" t="str">
            <v>WRIGHT WYNN E</v>
          </cell>
          <cell r="E2332" t="str">
            <v>307500024</v>
          </cell>
          <cell r="F2332">
            <v>2</v>
          </cell>
          <cell r="G2332" t="str">
            <v>PPO Non-Union</v>
          </cell>
          <cell r="H2332" t="str">
            <v>N</v>
          </cell>
          <cell r="I2332">
            <v>5</v>
          </cell>
          <cell r="J2332">
            <v>37622</v>
          </cell>
          <cell r="K2332">
            <v>127</v>
          </cell>
          <cell r="L2332" t="str">
            <v>Family</v>
          </cell>
          <cell r="M2332">
            <v>21407</v>
          </cell>
        </row>
        <row r="2333">
          <cell r="A2333">
            <v>0</v>
          </cell>
          <cell r="B2333" t="str">
            <v>AW PPO Active</v>
          </cell>
          <cell r="C2333" t="str">
            <v>000000724</v>
          </cell>
          <cell r="D2333" t="str">
            <v>YEOMAN RAY L</v>
          </cell>
          <cell r="E2333" t="str">
            <v>308862938</v>
          </cell>
          <cell r="F2333">
            <v>1</v>
          </cell>
          <cell r="G2333" t="str">
            <v>PPO Union</v>
          </cell>
          <cell r="H2333" t="str">
            <v>U</v>
          </cell>
          <cell r="I2333">
            <v>1</v>
          </cell>
          <cell r="J2333">
            <v>38078</v>
          </cell>
          <cell r="K2333">
            <v>101</v>
          </cell>
          <cell r="L2333" t="str">
            <v>Single</v>
          </cell>
          <cell r="M2333">
            <v>29566</v>
          </cell>
        </row>
        <row r="2334">
          <cell r="A2334">
            <v>0</v>
          </cell>
          <cell r="B2334" t="str">
            <v>AW PPO Active</v>
          </cell>
          <cell r="C2334" t="str">
            <v>000000724</v>
          </cell>
          <cell r="D2334" t="str">
            <v>YOUNG KEITH E</v>
          </cell>
          <cell r="E2334" t="str">
            <v>304941354</v>
          </cell>
          <cell r="F2334">
            <v>1</v>
          </cell>
          <cell r="G2334" t="str">
            <v>PPO Union</v>
          </cell>
          <cell r="H2334" t="str">
            <v>U</v>
          </cell>
          <cell r="I2334">
            <v>2</v>
          </cell>
          <cell r="J2334">
            <v>38353</v>
          </cell>
          <cell r="K2334">
            <v>119</v>
          </cell>
          <cell r="L2334" t="str">
            <v>Ee/Ch</v>
          </cell>
          <cell r="M2334">
            <v>25160</v>
          </cell>
        </row>
        <row r="2335">
          <cell r="A2335">
            <v>0</v>
          </cell>
          <cell r="B2335" t="str">
            <v>AW PPO Active</v>
          </cell>
          <cell r="C2335" t="str">
            <v>000000724</v>
          </cell>
          <cell r="D2335" t="str">
            <v>YOUNGHEIM PAUL W</v>
          </cell>
          <cell r="E2335" t="str">
            <v>310608997</v>
          </cell>
          <cell r="F2335">
            <v>1</v>
          </cell>
          <cell r="G2335" t="str">
            <v>PPO Union</v>
          </cell>
          <cell r="H2335" t="str">
            <v>U</v>
          </cell>
          <cell r="I2335">
            <v>1</v>
          </cell>
          <cell r="J2335">
            <v>37622</v>
          </cell>
          <cell r="K2335">
            <v>101</v>
          </cell>
          <cell r="L2335" t="str">
            <v>Single</v>
          </cell>
          <cell r="M2335">
            <v>22528</v>
          </cell>
        </row>
        <row r="2336">
          <cell r="A2336">
            <v>0</v>
          </cell>
          <cell r="B2336" t="str">
            <v>AW PPO Active</v>
          </cell>
          <cell r="C2336" t="str">
            <v>000000724</v>
          </cell>
          <cell r="D2336" t="str">
            <v>YURAITIS JASON</v>
          </cell>
          <cell r="E2336" t="str">
            <v>308907095</v>
          </cell>
          <cell r="F2336">
            <v>1</v>
          </cell>
          <cell r="G2336" t="str">
            <v>PPO Union</v>
          </cell>
          <cell r="H2336" t="str">
            <v>U</v>
          </cell>
          <cell r="I2336">
            <v>2</v>
          </cell>
          <cell r="J2336">
            <v>38200</v>
          </cell>
          <cell r="K2336">
            <v>111</v>
          </cell>
          <cell r="L2336" t="str">
            <v>Ee/Sp</v>
          </cell>
          <cell r="M2336">
            <v>29061</v>
          </cell>
        </row>
        <row r="2337">
          <cell r="A2337">
            <v>0</v>
          </cell>
          <cell r="B2337" t="str">
            <v>AW PPO Active</v>
          </cell>
          <cell r="C2337" t="str">
            <v>000000724</v>
          </cell>
          <cell r="D2337" t="str">
            <v>ZDRAVESKI BLAGOJA</v>
          </cell>
          <cell r="E2337" t="str">
            <v>306745145</v>
          </cell>
          <cell r="F2337">
            <v>1</v>
          </cell>
          <cell r="G2337" t="str">
            <v>PPO Union</v>
          </cell>
          <cell r="H2337" t="str">
            <v>U</v>
          </cell>
          <cell r="I2337">
            <v>2</v>
          </cell>
          <cell r="J2337">
            <v>37622</v>
          </cell>
          <cell r="K2337">
            <v>111</v>
          </cell>
          <cell r="L2337" t="str">
            <v>Ee/Sp</v>
          </cell>
          <cell r="M2337">
            <v>18718</v>
          </cell>
        </row>
        <row r="2338">
          <cell r="A2338">
            <v>0</v>
          </cell>
          <cell r="B2338" t="str">
            <v>AW PPO Active</v>
          </cell>
          <cell r="C2338" t="str">
            <v>000000779</v>
          </cell>
          <cell r="D2338" t="str">
            <v>ADAMS CHARLES GE</v>
          </cell>
          <cell r="E2338" t="str">
            <v>236783383</v>
          </cell>
          <cell r="F2338">
            <v>1</v>
          </cell>
          <cell r="G2338" t="str">
            <v>PPO Union</v>
          </cell>
          <cell r="H2338" t="str">
            <v>U</v>
          </cell>
          <cell r="I2338">
            <v>1</v>
          </cell>
          <cell r="J2338">
            <v>38247</v>
          </cell>
          <cell r="K2338">
            <v>101</v>
          </cell>
          <cell r="L2338" t="str">
            <v>Single</v>
          </cell>
          <cell r="M2338">
            <v>18030</v>
          </cell>
        </row>
        <row r="2339">
          <cell r="A2339">
            <v>0</v>
          </cell>
          <cell r="B2339" t="str">
            <v>AW PPO Active</v>
          </cell>
          <cell r="C2339" t="str">
            <v>000000779</v>
          </cell>
          <cell r="D2339" t="str">
            <v>ADKINS GARY DALE</v>
          </cell>
          <cell r="E2339" t="str">
            <v>236946662</v>
          </cell>
          <cell r="F2339">
            <v>1</v>
          </cell>
          <cell r="G2339" t="str">
            <v>PPO Union</v>
          </cell>
          <cell r="H2339" t="str">
            <v>U</v>
          </cell>
          <cell r="I2339">
            <v>2</v>
          </cell>
          <cell r="J2339">
            <v>37622</v>
          </cell>
          <cell r="K2339">
            <v>111</v>
          </cell>
          <cell r="L2339" t="str">
            <v>Ee/Sp</v>
          </cell>
          <cell r="M2339">
            <v>20916</v>
          </cell>
        </row>
        <row r="2340">
          <cell r="A2340">
            <v>0</v>
          </cell>
          <cell r="B2340" t="str">
            <v>AW PPO Active</v>
          </cell>
          <cell r="C2340" t="str">
            <v>000000779</v>
          </cell>
          <cell r="D2340" t="str">
            <v>ADKINS TRENA F</v>
          </cell>
          <cell r="E2340" t="str">
            <v>236925644</v>
          </cell>
          <cell r="F2340">
            <v>2</v>
          </cell>
          <cell r="G2340" t="str">
            <v>PPO Non-Union</v>
          </cell>
          <cell r="H2340" t="str">
            <v>N</v>
          </cell>
          <cell r="I2340">
            <v>1</v>
          </cell>
          <cell r="J2340">
            <v>37622</v>
          </cell>
          <cell r="K2340">
            <v>102</v>
          </cell>
          <cell r="L2340" t="str">
            <v>Single</v>
          </cell>
          <cell r="M2340">
            <v>20895</v>
          </cell>
        </row>
        <row r="2341">
          <cell r="A2341">
            <v>0</v>
          </cell>
          <cell r="B2341" t="str">
            <v>AW PPO Active</v>
          </cell>
          <cell r="C2341" t="str">
            <v>000000779</v>
          </cell>
          <cell r="D2341" t="str">
            <v>AIELLO  III LOUIS FRAN</v>
          </cell>
          <cell r="E2341" t="str">
            <v>211421569</v>
          </cell>
          <cell r="F2341">
            <v>2</v>
          </cell>
          <cell r="G2341" t="str">
            <v>PPO Non-Union</v>
          </cell>
          <cell r="H2341" t="str">
            <v>N</v>
          </cell>
          <cell r="I2341">
            <v>6</v>
          </cell>
          <cell r="J2341">
            <v>37622</v>
          </cell>
          <cell r="K2341">
            <v>127</v>
          </cell>
          <cell r="L2341" t="str">
            <v>Family</v>
          </cell>
          <cell r="M2341">
            <v>22639</v>
          </cell>
        </row>
        <row r="2342">
          <cell r="A2342">
            <v>0</v>
          </cell>
          <cell r="B2342" t="str">
            <v>AW PPO Active</v>
          </cell>
          <cell r="C2342" t="str">
            <v>000000779</v>
          </cell>
          <cell r="D2342" t="str">
            <v>AKERS PAUL A</v>
          </cell>
          <cell r="E2342" t="str">
            <v>233319081</v>
          </cell>
          <cell r="F2342">
            <v>1</v>
          </cell>
          <cell r="G2342" t="str">
            <v>PPO Union</v>
          </cell>
          <cell r="H2342" t="str">
            <v>U</v>
          </cell>
          <cell r="I2342">
            <v>2</v>
          </cell>
          <cell r="J2342">
            <v>37712</v>
          </cell>
          <cell r="K2342">
            <v>111</v>
          </cell>
          <cell r="L2342" t="str">
            <v>Ee/Sp</v>
          </cell>
          <cell r="M2342">
            <v>28201</v>
          </cell>
        </row>
        <row r="2343">
          <cell r="A2343">
            <v>0</v>
          </cell>
          <cell r="B2343" t="str">
            <v>AW PPO Active</v>
          </cell>
          <cell r="C2343" t="str">
            <v>000000779</v>
          </cell>
          <cell r="D2343" t="str">
            <v>ALEXANDER MICHAEL S</v>
          </cell>
          <cell r="E2343" t="str">
            <v>233238807</v>
          </cell>
          <cell r="F2343">
            <v>1</v>
          </cell>
          <cell r="G2343" t="str">
            <v>PPO Union</v>
          </cell>
          <cell r="H2343" t="str">
            <v>U</v>
          </cell>
          <cell r="I2343">
            <v>4</v>
          </cell>
          <cell r="J2343">
            <v>37926</v>
          </cell>
          <cell r="K2343">
            <v>127</v>
          </cell>
          <cell r="L2343" t="str">
            <v>Family</v>
          </cell>
          <cell r="M2343">
            <v>26007</v>
          </cell>
        </row>
        <row r="2344">
          <cell r="A2344">
            <v>0</v>
          </cell>
          <cell r="B2344" t="str">
            <v>AW PPO Active</v>
          </cell>
          <cell r="C2344" t="str">
            <v>000000779</v>
          </cell>
          <cell r="D2344" t="str">
            <v>ANDERSON EMILY A</v>
          </cell>
          <cell r="E2344" t="str">
            <v>410845969</v>
          </cell>
          <cell r="F2344">
            <v>2</v>
          </cell>
          <cell r="G2344" t="str">
            <v>PPO Non-Union</v>
          </cell>
          <cell r="H2344" t="str">
            <v>N</v>
          </cell>
          <cell r="I2344">
            <v>2</v>
          </cell>
          <cell r="J2344">
            <v>37622</v>
          </cell>
          <cell r="K2344">
            <v>111</v>
          </cell>
          <cell r="L2344" t="str">
            <v>Ee/Sp</v>
          </cell>
          <cell r="M2344">
            <v>17123</v>
          </cell>
        </row>
        <row r="2345">
          <cell r="A2345">
            <v>0</v>
          </cell>
          <cell r="B2345" t="str">
            <v>AW PPO Active</v>
          </cell>
          <cell r="C2345" t="str">
            <v>000000779</v>
          </cell>
          <cell r="D2345" t="str">
            <v>ANDERSON PHILIP D</v>
          </cell>
          <cell r="E2345" t="str">
            <v>233028668</v>
          </cell>
          <cell r="F2345">
            <v>1</v>
          </cell>
          <cell r="G2345" t="str">
            <v>PPO Union</v>
          </cell>
          <cell r="H2345" t="str">
            <v>U</v>
          </cell>
          <cell r="I2345">
            <v>3</v>
          </cell>
          <cell r="J2345">
            <v>37622</v>
          </cell>
          <cell r="K2345">
            <v>127</v>
          </cell>
          <cell r="L2345" t="str">
            <v>Family</v>
          </cell>
          <cell r="M2345">
            <v>20902</v>
          </cell>
        </row>
        <row r="2346">
          <cell r="A2346">
            <v>0</v>
          </cell>
          <cell r="B2346" t="str">
            <v>AW PPO Active</v>
          </cell>
          <cell r="C2346" t="str">
            <v>000000779</v>
          </cell>
          <cell r="D2346" t="str">
            <v>ANDERSON VERNIE S</v>
          </cell>
          <cell r="E2346" t="str">
            <v>233194066</v>
          </cell>
          <cell r="F2346">
            <v>1</v>
          </cell>
          <cell r="G2346" t="str">
            <v>PPO Union</v>
          </cell>
          <cell r="H2346" t="str">
            <v>U</v>
          </cell>
          <cell r="I2346">
            <v>2</v>
          </cell>
          <cell r="J2346">
            <v>37622</v>
          </cell>
          <cell r="K2346">
            <v>111</v>
          </cell>
          <cell r="L2346" t="str">
            <v>Ee/Sp</v>
          </cell>
          <cell r="M2346">
            <v>23708</v>
          </cell>
        </row>
        <row r="2347">
          <cell r="A2347">
            <v>0</v>
          </cell>
          <cell r="B2347" t="str">
            <v>AW PPO Active</v>
          </cell>
          <cell r="C2347" t="str">
            <v>000000779</v>
          </cell>
          <cell r="D2347" t="str">
            <v>ARNOLD STEPHEN LE</v>
          </cell>
          <cell r="E2347" t="str">
            <v>235946584</v>
          </cell>
          <cell r="F2347">
            <v>1</v>
          </cell>
          <cell r="G2347" t="str">
            <v>PPO Union</v>
          </cell>
          <cell r="H2347" t="str">
            <v>U</v>
          </cell>
          <cell r="I2347">
            <v>3</v>
          </cell>
          <cell r="J2347">
            <v>37698</v>
          </cell>
          <cell r="K2347">
            <v>127</v>
          </cell>
          <cell r="L2347" t="str">
            <v>Family</v>
          </cell>
          <cell r="M2347">
            <v>21346</v>
          </cell>
        </row>
        <row r="2348">
          <cell r="A2348">
            <v>0</v>
          </cell>
          <cell r="B2348" t="str">
            <v>AW PPO Active</v>
          </cell>
          <cell r="C2348" t="str">
            <v>000000779</v>
          </cell>
          <cell r="D2348" t="str">
            <v>ASH DONALD A</v>
          </cell>
          <cell r="E2348" t="str">
            <v>234902155</v>
          </cell>
          <cell r="F2348">
            <v>1</v>
          </cell>
          <cell r="G2348" t="str">
            <v>PPO Union</v>
          </cell>
          <cell r="H2348" t="str">
            <v>U</v>
          </cell>
          <cell r="I2348">
            <v>2</v>
          </cell>
          <cell r="J2348">
            <v>38215</v>
          </cell>
          <cell r="K2348">
            <v>111</v>
          </cell>
          <cell r="L2348" t="str">
            <v>Ee/Sp</v>
          </cell>
          <cell r="M2348">
            <v>21496</v>
          </cell>
        </row>
        <row r="2349">
          <cell r="A2349">
            <v>0</v>
          </cell>
          <cell r="B2349" t="str">
            <v>AW PPO Active</v>
          </cell>
          <cell r="C2349" t="str">
            <v>000000779</v>
          </cell>
          <cell r="D2349" t="str">
            <v>BALLARD MICHAEL G</v>
          </cell>
          <cell r="E2349" t="str">
            <v>235046585</v>
          </cell>
          <cell r="F2349">
            <v>1</v>
          </cell>
          <cell r="G2349" t="str">
            <v>PPO Union</v>
          </cell>
          <cell r="H2349" t="str">
            <v>U</v>
          </cell>
          <cell r="I2349">
            <v>3</v>
          </cell>
          <cell r="J2349">
            <v>37622</v>
          </cell>
          <cell r="K2349">
            <v>119</v>
          </cell>
          <cell r="L2349" t="str">
            <v>Ee/Ch</v>
          </cell>
          <cell r="M2349">
            <v>21593</v>
          </cell>
        </row>
        <row r="2350">
          <cell r="A2350">
            <v>0</v>
          </cell>
          <cell r="B2350" t="str">
            <v>AW PPO Active</v>
          </cell>
          <cell r="C2350" t="str">
            <v>000000779</v>
          </cell>
          <cell r="D2350" t="str">
            <v>BARKER BERT H</v>
          </cell>
          <cell r="E2350" t="str">
            <v>289667189</v>
          </cell>
          <cell r="F2350">
            <v>1</v>
          </cell>
          <cell r="G2350" t="str">
            <v>PPO Union</v>
          </cell>
          <cell r="H2350" t="str">
            <v>U</v>
          </cell>
          <cell r="I2350">
            <v>3</v>
          </cell>
          <cell r="J2350">
            <v>37628</v>
          </cell>
          <cell r="K2350">
            <v>127</v>
          </cell>
          <cell r="L2350" t="str">
            <v>Family</v>
          </cell>
          <cell r="M2350">
            <v>21524</v>
          </cell>
        </row>
        <row r="2351">
          <cell r="A2351">
            <v>0</v>
          </cell>
          <cell r="B2351" t="str">
            <v>AW PPO Active</v>
          </cell>
          <cell r="C2351" t="str">
            <v>000000779</v>
          </cell>
          <cell r="D2351" t="str">
            <v>BARNETTE II JAMES F</v>
          </cell>
          <cell r="E2351" t="str">
            <v>233154964</v>
          </cell>
          <cell r="F2351">
            <v>1</v>
          </cell>
          <cell r="G2351" t="str">
            <v>PPO Union</v>
          </cell>
          <cell r="H2351" t="str">
            <v>U</v>
          </cell>
          <cell r="I2351">
            <v>4</v>
          </cell>
          <cell r="J2351">
            <v>38247</v>
          </cell>
          <cell r="K2351">
            <v>127</v>
          </cell>
          <cell r="L2351" t="str">
            <v>Family</v>
          </cell>
          <cell r="M2351">
            <v>26472</v>
          </cell>
        </row>
        <row r="2352">
          <cell r="A2352">
            <v>0</v>
          </cell>
          <cell r="B2352" t="str">
            <v>AW PPO Active</v>
          </cell>
          <cell r="C2352" t="str">
            <v>000000779</v>
          </cell>
          <cell r="D2352" t="str">
            <v>BASHAM ROBERT P</v>
          </cell>
          <cell r="E2352" t="str">
            <v>235868723</v>
          </cell>
          <cell r="F2352">
            <v>1</v>
          </cell>
          <cell r="G2352" t="str">
            <v>PPO Union</v>
          </cell>
          <cell r="H2352" t="str">
            <v>U</v>
          </cell>
          <cell r="I2352">
            <v>2</v>
          </cell>
          <cell r="J2352">
            <v>37622</v>
          </cell>
          <cell r="K2352">
            <v>111</v>
          </cell>
          <cell r="L2352" t="str">
            <v>Ee/Sp</v>
          </cell>
          <cell r="M2352">
            <v>19373</v>
          </cell>
        </row>
        <row r="2353">
          <cell r="A2353">
            <v>0</v>
          </cell>
          <cell r="B2353" t="str">
            <v>AW PPO Active</v>
          </cell>
          <cell r="C2353" t="str">
            <v>000000779</v>
          </cell>
          <cell r="D2353" t="str">
            <v>BEANE JAMES T</v>
          </cell>
          <cell r="E2353" t="str">
            <v>234158472</v>
          </cell>
          <cell r="F2353">
            <v>2</v>
          </cell>
          <cell r="G2353" t="str">
            <v>PPO Non-Union</v>
          </cell>
          <cell r="H2353" t="str">
            <v>N</v>
          </cell>
          <cell r="I2353">
            <v>1</v>
          </cell>
          <cell r="J2353">
            <v>38353</v>
          </cell>
          <cell r="K2353">
            <v>101</v>
          </cell>
          <cell r="L2353" t="str">
            <v>Single</v>
          </cell>
          <cell r="M2353">
            <v>27386</v>
          </cell>
        </row>
        <row r="2354">
          <cell r="A2354">
            <v>0</v>
          </cell>
          <cell r="B2354" t="str">
            <v>AW PPO Active</v>
          </cell>
          <cell r="C2354" t="str">
            <v>000000779</v>
          </cell>
          <cell r="D2354" t="str">
            <v>BEIHL JR ADELBERT W</v>
          </cell>
          <cell r="E2354" t="str">
            <v>236982449</v>
          </cell>
          <cell r="F2354">
            <v>1</v>
          </cell>
          <cell r="G2354" t="str">
            <v>PPO Union</v>
          </cell>
          <cell r="H2354" t="str">
            <v>U</v>
          </cell>
          <cell r="I2354">
            <v>3</v>
          </cell>
          <cell r="J2354">
            <v>37622</v>
          </cell>
          <cell r="K2354">
            <v>127</v>
          </cell>
          <cell r="L2354" t="str">
            <v>Family</v>
          </cell>
          <cell r="M2354">
            <v>21050</v>
          </cell>
        </row>
        <row r="2355">
          <cell r="A2355">
            <v>0</v>
          </cell>
          <cell r="B2355" t="str">
            <v>AW PPO Active</v>
          </cell>
          <cell r="C2355" t="str">
            <v>000000779</v>
          </cell>
          <cell r="D2355" t="str">
            <v>BELCASTRO RONALD L</v>
          </cell>
          <cell r="E2355" t="str">
            <v>233728025</v>
          </cell>
          <cell r="F2355">
            <v>2</v>
          </cell>
          <cell r="G2355" t="str">
            <v>PPO Non-Union</v>
          </cell>
          <cell r="H2355" t="str">
            <v>N</v>
          </cell>
          <cell r="I2355">
            <v>3</v>
          </cell>
          <cell r="J2355">
            <v>37622</v>
          </cell>
          <cell r="K2355">
            <v>127</v>
          </cell>
          <cell r="L2355" t="str">
            <v>Family</v>
          </cell>
          <cell r="M2355">
            <v>19206</v>
          </cell>
        </row>
        <row r="2356">
          <cell r="A2356">
            <v>0</v>
          </cell>
          <cell r="B2356" t="str">
            <v>AW PPO Active</v>
          </cell>
          <cell r="C2356" t="str">
            <v>000000779</v>
          </cell>
          <cell r="D2356" t="str">
            <v>BELL CHARLES GA</v>
          </cell>
          <cell r="E2356" t="str">
            <v>232769825</v>
          </cell>
          <cell r="F2356">
            <v>1</v>
          </cell>
          <cell r="G2356" t="str">
            <v>PPO Union</v>
          </cell>
          <cell r="H2356" t="str">
            <v>U</v>
          </cell>
          <cell r="I2356">
            <v>2</v>
          </cell>
          <cell r="J2356">
            <v>37622</v>
          </cell>
          <cell r="K2356">
            <v>111</v>
          </cell>
          <cell r="L2356" t="str">
            <v>Ee/Sp</v>
          </cell>
          <cell r="M2356">
            <v>17114</v>
          </cell>
        </row>
        <row r="2357">
          <cell r="A2357">
            <v>0</v>
          </cell>
          <cell r="B2357" t="str">
            <v>AW PPO Active</v>
          </cell>
          <cell r="C2357" t="str">
            <v>000000779</v>
          </cell>
          <cell r="D2357" t="str">
            <v>BELLOMY JR ROBERT WES</v>
          </cell>
          <cell r="E2357" t="str">
            <v>232685991</v>
          </cell>
          <cell r="F2357">
            <v>1</v>
          </cell>
          <cell r="G2357" t="str">
            <v>PPO Union</v>
          </cell>
          <cell r="H2357" t="str">
            <v>U</v>
          </cell>
          <cell r="I2357">
            <v>2</v>
          </cell>
          <cell r="J2357">
            <v>37622</v>
          </cell>
          <cell r="K2357">
            <v>111</v>
          </cell>
          <cell r="L2357" t="str">
            <v>Ee/Sp</v>
          </cell>
          <cell r="M2357">
            <v>16323</v>
          </cell>
        </row>
        <row r="2358">
          <cell r="A2358">
            <v>0</v>
          </cell>
          <cell r="B2358" t="str">
            <v>AW PPO Active</v>
          </cell>
          <cell r="C2358" t="str">
            <v>000000779</v>
          </cell>
          <cell r="D2358" t="str">
            <v>BENNETT TIMOTHY D</v>
          </cell>
          <cell r="E2358" t="str">
            <v>234985065</v>
          </cell>
          <cell r="F2358">
            <v>2</v>
          </cell>
          <cell r="G2358" t="str">
            <v>PPO Non-Union</v>
          </cell>
          <cell r="H2358" t="str">
            <v>N</v>
          </cell>
          <cell r="I2358">
            <v>2</v>
          </cell>
          <cell r="J2358">
            <v>37622</v>
          </cell>
          <cell r="K2358">
            <v>111</v>
          </cell>
          <cell r="L2358" t="str">
            <v>Ee/Sp</v>
          </cell>
          <cell r="M2358">
            <v>22888</v>
          </cell>
        </row>
        <row r="2359">
          <cell r="A2359">
            <v>0</v>
          </cell>
          <cell r="B2359" t="str">
            <v>AW PPO Active</v>
          </cell>
          <cell r="C2359" t="str">
            <v>000000779</v>
          </cell>
          <cell r="D2359" t="str">
            <v>BESS TIMOTHY W</v>
          </cell>
          <cell r="E2359" t="str">
            <v>233041172</v>
          </cell>
          <cell r="F2359">
            <v>2</v>
          </cell>
          <cell r="G2359" t="str">
            <v>PPO Non-Union</v>
          </cell>
          <cell r="H2359" t="str">
            <v>N</v>
          </cell>
          <cell r="I2359">
            <v>3</v>
          </cell>
          <cell r="J2359">
            <v>37863</v>
          </cell>
          <cell r="K2359">
            <v>127</v>
          </cell>
          <cell r="L2359" t="str">
            <v>Family</v>
          </cell>
          <cell r="M2359">
            <v>22502</v>
          </cell>
        </row>
        <row r="2360">
          <cell r="A2360">
            <v>0</v>
          </cell>
          <cell r="B2360" t="str">
            <v>AW PPO Active</v>
          </cell>
          <cell r="C2360" t="str">
            <v>000000779</v>
          </cell>
          <cell r="D2360" t="str">
            <v>BIAS RODNEY A</v>
          </cell>
          <cell r="E2360" t="str">
            <v>232152070</v>
          </cell>
          <cell r="F2360">
            <v>2</v>
          </cell>
          <cell r="G2360" t="str">
            <v>PPO Non-Union</v>
          </cell>
          <cell r="H2360" t="str">
            <v>N</v>
          </cell>
          <cell r="I2360">
            <v>4</v>
          </cell>
          <cell r="J2360">
            <v>37622</v>
          </cell>
          <cell r="K2360">
            <v>127</v>
          </cell>
          <cell r="L2360" t="str">
            <v>Family</v>
          </cell>
          <cell r="M2360">
            <v>23656</v>
          </cell>
        </row>
        <row r="2361">
          <cell r="A2361">
            <v>0</v>
          </cell>
          <cell r="B2361" t="str">
            <v>AW PPO Active</v>
          </cell>
          <cell r="C2361" t="str">
            <v>000000779</v>
          </cell>
          <cell r="D2361" t="str">
            <v>BLACKBURN III ROBERT G</v>
          </cell>
          <cell r="E2361" t="str">
            <v>234310726</v>
          </cell>
          <cell r="F2361">
            <v>1</v>
          </cell>
          <cell r="G2361" t="str">
            <v>PPO Union</v>
          </cell>
          <cell r="H2361" t="str">
            <v>U</v>
          </cell>
          <cell r="I2361">
            <v>2</v>
          </cell>
          <cell r="J2361">
            <v>38213</v>
          </cell>
          <cell r="K2361">
            <v>111</v>
          </cell>
          <cell r="L2361" t="str">
            <v>Ee/Sp</v>
          </cell>
          <cell r="M2361">
            <v>29072</v>
          </cell>
        </row>
        <row r="2362">
          <cell r="A2362">
            <v>0</v>
          </cell>
          <cell r="B2362" t="str">
            <v>AW PPO Active</v>
          </cell>
          <cell r="C2362" t="str">
            <v>000000779</v>
          </cell>
          <cell r="D2362" t="str">
            <v>BLANKENSHIP EARL J</v>
          </cell>
          <cell r="E2362" t="str">
            <v>233132204</v>
          </cell>
          <cell r="F2362">
            <v>1</v>
          </cell>
          <cell r="G2362" t="str">
            <v>PPO Union</v>
          </cell>
          <cell r="H2362" t="str">
            <v>U</v>
          </cell>
          <cell r="I2362">
            <v>5</v>
          </cell>
          <cell r="J2362">
            <v>38353</v>
          </cell>
          <cell r="K2362">
            <v>127</v>
          </cell>
          <cell r="L2362" t="str">
            <v>Family</v>
          </cell>
          <cell r="M2362">
            <v>24019</v>
          </cell>
        </row>
        <row r="2363">
          <cell r="A2363">
            <v>0</v>
          </cell>
          <cell r="B2363" t="str">
            <v>AW PPO Active</v>
          </cell>
          <cell r="C2363" t="str">
            <v>000000779</v>
          </cell>
          <cell r="D2363" t="str">
            <v>BOGGESS RONALD L</v>
          </cell>
          <cell r="E2363" t="str">
            <v>235683338</v>
          </cell>
          <cell r="F2363">
            <v>2</v>
          </cell>
          <cell r="G2363" t="str">
            <v>PPO Non-Union</v>
          </cell>
          <cell r="H2363" t="str">
            <v>N</v>
          </cell>
          <cell r="I2363">
            <v>2</v>
          </cell>
          <cell r="J2363">
            <v>37622</v>
          </cell>
          <cell r="K2363">
            <v>111</v>
          </cell>
          <cell r="L2363" t="str">
            <v>Ee/Sp</v>
          </cell>
          <cell r="M2363">
            <v>15889</v>
          </cell>
        </row>
        <row r="2364">
          <cell r="A2364">
            <v>0</v>
          </cell>
          <cell r="B2364" t="str">
            <v>AW PPO Active</v>
          </cell>
          <cell r="C2364" t="str">
            <v>000000779</v>
          </cell>
          <cell r="D2364" t="str">
            <v>BOGGS THOMAS D</v>
          </cell>
          <cell r="E2364" t="str">
            <v>235067824</v>
          </cell>
          <cell r="F2364">
            <v>1</v>
          </cell>
          <cell r="G2364" t="str">
            <v>PPO Union</v>
          </cell>
          <cell r="H2364" t="str">
            <v>U</v>
          </cell>
          <cell r="I2364">
            <v>4</v>
          </cell>
          <cell r="J2364">
            <v>37622</v>
          </cell>
          <cell r="K2364">
            <v>127</v>
          </cell>
          <cell r="L2364" t="str">
            <v>Family</v>
          </cell>
          <cell r="M2364">
            <v>22717</v>
          </cell>
        </row>
        <row r="2365">
          <cell r="A2365">
            <v>0</v>
          </cell>
          <cell r="B2365" t="str">
            <v>AW PPO Active</v>
          </cell>
          <cell r="C2365" t="str">
            <v>000000779</v>
          </cell>
          <cell r="D2365" t="str">
            <v>BOLEN ROGER KEIT</v>
          </cell>
          <cell r="E2365" t="str">
            <v>236989707</v>
          </cell>
          <cell r="F2365">
            <v>1</v>
          </cell>
          <cell r="G2365" t="str">
            <v>PPO Union</v>
          </cell>
          <cell r="H2365" t="str">
            <v>U</v>
          </cell>
          <cell r="I2365">
            <v>1</v>
          </cell>
          <cell r="J2365">
            <v>37622</v>
          </cell>
          <cell r="K2365">
            <v>101</v>
          </cell>
          <cell r="L2365" t="str">
            <v>Single</v>
          </cell>
          <cell r="M2365">
            <v>22147</v>
          </cell>
        </row>
        <row r="2366">
          <cell r="A2366">
            <v>0</v>
          </cell>
          <cell r="B2366" t="str">
            <v>AW PPO Active</v>
          </cell>
          <cell r="C2366" t="str">
            <v>000000779</v>
          </cell>
          <cell r="D2366" t="str">
            <v>BOLTE STEVEN G</v>
          </cell>
          <cell r="E2366" t="str">
            <v>232960024</v>
          </cell>
          <cell r="F2366">
            <v>1</v>
          </cell>
          <cell r="G2366" t="str">
            <v>PPO Union</v>
          </cell>
          <cell r="H2366" t="str">
            <v>U</v>
          </cell>
          <cell r="I2366">
            <v>3</v>
          </cell>
          <cell r="J2366">
            <v>38058</v>
          </cell>
          <cell r="K2366">
            <v>119</v>
          </cell>
          <cell r="L2366" t="str">
            <v>Ee/Ch</v>
          </cell>
          <cell r="M2366">
            <v>21347</v>
          </cell>
        </row>
        <row r="2367">
          <cell r="A2367">
            <v>0</v>
          </cell>
          <cell r="B2367" t="str">
            <v>AW PPO Active</v>
          </cell>
          <cell r="C2367" t="str">
            <v>000000779</v>
          </cell>
          <cell r="D2367" t="str">
            <v>BONNETTE KIMBERLY A</v>
          </cell>
          <cell r="E2367" t="str">
            <v>400844472</v>
          </cell>
          <cell r="F2367">
            <v>1</v>
          </cell>
          <cell r="G2367" t="str">
            <v>PPO Union</v>
          </cell>
          <cell r="H2367" t="str">
            <v>U</v>
          </cell>
          <cell r="I2367">
            <v>2</v>
          </cell>
          <cell r="J2367">
            <v>37778</v>
          </cell>
          <cell r="K2367">
            <v>119</v>
          </cell>
          <cell r="L2367" t="str">
            <v>Ee/Ch</v>
          </cell>
          <cell r="M2367">
            <v>20042</v>
          </cell>
        </row>
        <row r="2368">
          <cell r="A2368">
            <v>0</v>
          </cell>
          <cell r="B2368" t="str">
            <v>AW PPO Active</v>
          </cell>
          <cell r="C2368" t="str">
            <v>000000779</v>
          </cell>
          <cell r="D2368" t="str">
            <v>BOWLES DAVID E</v>
          </cell>
          <cell r="E2368" t="str">
            <v>232278326</v>
          </cell>
          <cell r="F2368">
            <v>1</v>
          </cell>
          <cell r="G2368" t="str">
            <v>PPO Union</v>
          </cell>
          <cell r="H2368" t="str">
            <v>U</v>
          </cell>
          <cell r="I2368">
            <v>4</v>
          </cell>
          <cell r="J2368">
            <v>37622</v>
          </cell>
          <cell r="K2368">
            <v>127</v>
          </cell>
          <cell r="L2368" t="str">
            <v>Family</v>
          </cell>
          <cell r="M2368">
            <v>25389</v>
          </cell>
        </row>
        <row r="2369">
          <cell r="A2369">
            <v>0</v>
          </cell>
          <cell r="B2369" t="str">
            <v>AW PPO Active</v>
          </cell>
          <cell r="C2369" t="str">
            <v>000000779</v>
          </cell>
          <cell r="D2369" t="str">
            <v>BOWLES RITA J</v>
          </cell>
          <cell r="E2369" t="str">
            <v>235724241</v>
          </cell>
          <cell r="F2369">
            <v>2</v>
          </cell>
          <cell r="G2369" t="str">
            <v>PPO Non-Union</v>
          </cell>
          <cell r="H2369" t="str">
            <v>N</v>
          </cell>
          <cell r="I2369">
            <v>3</v>
          </cell>
          <cell r="J2369">
            <v>38061</v>
          </cell>
          <cell r="K2369">
            <v>127</v>
          </cell>
          <cell r="L2369" t="str">
            <v>Family</v>
          </cell>
          <cell r="M2369">
            <v>22696</v>
          </cell>
        </row>
        <row r="2370">
          <cell r="A2370">
            <v>0</v>
          </cell>
          <cell r="B2370" t="str">
            <v>AW PPO Active</v>
          </cell>
          <cell r="C2370" t="str">
            <v>000000779</v>
          </cell>
          <cell r="D2370" t="str">
            <v>BOWYER THOMAS P</v>
          </cell>
          <cell r="E2370" t="str">
            <v>282566305</v>
          </cell>
          <cell r="F2370">
            <v>1</v>
          </cell>
          <cell r="G2370" t="str">
            <v>PPO Union</v>
          </cell>
          <cell r="H2370" t="str">
            <v>U</v>
          </cell>
          <cell r="I2370">
            <v>5</v>
          </cell>
          <cell r="J2370">
            <v>38247</v>
          </cell>
          <cell r="K2370">
            <v>127</v>
          </cell>
          <cell r="L2370" t="str">
            <v>Family</v>
          </cell>
          <cell r="M2370">
            <v>20627</v>
          </cell>
        </row>
        <row r="2371">
          <cell r="A2371">
            <v>0</v>
          </cell>
          <cell r="B2371" t="str">
            <v>AW PPO Active</v>
          </cell>
          <cell r="C2371" t="str">
            <v>000000779</v>
          </cell>
          <cell r="D2371" t="str">
            <v>BOYCE COLLEEN SU</v>
          </cell>
          <cell r="E2371" t="str">
            <v>235023680</v>
          </cell>
          <cell r="F2371">
            <v>1</v>
          </cell>
          <cell r="G2371" t="str">
            <v>PPO Union</v>
          </cell>
          <cell r="H2371" t="str">
            <v>U</v>
          </cell>
          <cell r="I2371">
            <v>4</v>
          </cell>
          <cell r="J2371">
            <v>38247</v>
          </cell>
          <cell r="K2371">
            <v>127</v>
          </cell>
          <cell r="L2371" t="str">
            <v>Family</v>
          </cell>
          <cell r="M2371">
            <v>21797</v>
          </cell>
        </row>
        <row r="2372">
          <cell r="A2372">
            <v>0</v>
          </cell>
          <cell r="B2372" t="str">
            <v>AW PPO Active</v>
          </cell>
          <cell r="C2372" t="str">
            <v>000000779</v>
          </cell>
          <cell r="D2372" t="str">
            <v>BOYD GREGORY R</v>
          </cell>
          <cell r="E2372" t="str">
            <v>235841085</v>
          </cell>
          <cell r="F2372">
            <v>2</v>
          </cell>
          <cell r="G2372" t="str">
            <v>PPO Non-Union</v>
          </cell>
          <cell r="H2372" t="str">
            <v>N</v>
          </cell>
          <cell r="I2372">
            <v>2</v>
          </cell>
          <cell r="J2372">
            <v>38027</v>
          </cell>
          <cell r="K2372">
            <v>111</v>
          </cell>
          <cell r="L2372" t="str">
            <v>Ee/Sp</v>
          </cell>
          <cell r="M2372">
            <v>18996</v>
          </cell>
        </row>
        <row r="2373">
          <cell r="A2373">
            <v>0</v>
          </cell>
          <cell r="B2373" t="str">
            <v>AW PPO Active</v>
          </cell>
          <cell r="C2373" t="str">
            <v>000000779</v>
          </cell>
          <cell r="D2373" t="str">
            <v>BRADY EARNEST AL</v>
          </cell>
          <cell r="E2373" t="str">
            <v>233768032</v>
          </cell>
          <cell r="F2373">
            <v>1</v>
          </cell>
          <cell r="G2373" t="str">
            <v>PPO Union</v>
          </cell>
          <cell r="H2373" t="str">
            <v>U</v>
          </cell>
          <cell r="I2373">
            <v>2</v>
          </cell>
          <cell r="J2373">
            <v>38247</v>
          </cell>
          <cell r="K2373">
            <v>111</v>
          </cell>
          <cell r="L2373" t="str">
            <v>Ee/Sp</v>
          </cell>
          <cell r="M2373">
            <v>17493</v>
          </cell>
        </row>
        <row r="2374">
          <cell r="A2374">
            <v>0</v>
          </cell>
          <cell r="B2374" t="str">
            <v>AW PPO Active</v>
          </cell>
          <cell r="C2374" t="str">
            <v>000000779</v>
          </cell>
          <cell r="D2374" t="str">
            <v>BROOKS LISA R</v>
          </cell>
          <cell r="E2374" t="str">
            <v>234066765</v>
          </cell>
          <cell r="F2374">
            <v>2</v>
          </cell>
          <cell r="G2374" t="str">
            <v>PPO Non-Union</v>
          </cell>
          <cell r="H2374" t="str">
            <v>N</v>
          </cell>
          <cell r="I2374">
            <v>4</v>
          </cell>
          <cell r="J2374">
            <v>37622</v>
          </cell>
          <cell r="K2374">
            <v>127</v>
          </cell>
          <cell r="L2374" t="str">
            <v>Family</v>
          </cell>
          <cell r="M2374">
            <v>23190</v>
          </cell>
        </row>
        <row r="2375">
          <cell r="A2375">
            <v>0</v>
          </cell>
          <cell r="B2375" t="str">
            <v>AW PPO Active</v>
          </cell>
          <cell r="C2375" t="str">
            <v>000000779</v>
          </cell>
          <cell r="D2375" t="str">
            <v>BROWN KEITH A</v>
          </cell>
          <cell r="E2375" t="str">
            <v>233980948</v>
          </cell>
          <cell r="F2375">
            <v>2</v>
          </cell>
          <cell r="G2375" t="str">
            <v>PPO Non-Union</v>
          </cell>
          <cell r="H2375" t="str">
            <v>N</v>
          </cell>
          <cell r="I2375">
            <v>3</v>
          </cell>
          <cell r="J2375">
            <v>37622</v>
          </cell>
          <cell r="K2375">
            <v>127</v>
          </cell>
          <cell r="L2375" t="str">
            <v>Family</v>
          </cell>
          <cell r="M2375">
            <v>22222</v>
          </cell>
        </row>
        <row r="2376">
          <cell r="A2376">
            <v>0</v>
          </cell>
          <cell r="B2376" t="str">
            <v>AW PPO Active</v>
          </cell>
          <cell r="C2376" t="str">
            <v>000000779</v>
          </cell>
          <cell r="D2376" t="str">
            <v>BUCKHANNON CAROLYN</v>
          </cell>
          <cell r="E2376" t="str">
            <v>233888070</v>
          </cell>
          <cell r="F2376">
            <v>1</v>
          </cell>
          <cell r="G2376" t="str">
            <v>PPO Union</v>
          </cell>
          <cell r="H2376" t="str">
            <v>U</v>
          </cell>
          <cell r="I2376">
            <v>1</v>
          </cell>
          <cell r="J2376">
            <v>37622</v>
          </cell>
          <cell r="K2376">
            <v>102</v>
          </cell>
          <cell r="L2376" t="str">
            <v>Single</v>
          </cell>
          <cell r="M2376">
            <v>20674</v>
          </cell>
        </row>
        <row r="2377">
          <cell r="A2377">
            <v>0</v>
          </cell>
          <cell r="B2377" t="str">
            <v>AW PPO Active</v>
          </cell>
          <cell r="C2377" t="str">
            <v>000000779</v>
          </cell>
          <cell r="D2377" t="str">
            <v>BURNS DAVID L</v>
          </cell>
          <cell r="E2377" t="str">
            <v>236273448</v>
          </cell>
          <cell r="F2377">
            <v>2</v>
          </cell>
          <cell r="G2377" t="str">
            <v>PPO Non-Union</v>
          </cell>
          <cell r="H2377" t="str">
            <v>N</v>
          </cell>
          <cell r="I2377">
            <v>3</v>
          </cell>
          <cell r="J2377">
            <v>37821</v>
          </cell>
          <cell r="K2377">
            <v>127</v>
          </cell>
          <cell r="L2377" t="str">
            <v>Family</v>
          </cell>
          <cell r="M2377">
            <v>25340</v>
          </cell>
        </row>
        <row r="2378">
          <cell r="A2378">
            <v>0</v>
          </cell>
          <cell r="B2378" t="str">
            <v>AW PPO Active</v>
          </cell>
          <cell r="C2378" t="str">
            <v>000000779</v>
          </cell>
          <cell r="D2378" t="str">
            <v>BURNS KANDI KAIN</v>
          </cell>
          <cell r="E2378" t="str">
            <v>235212451</v>
          </cell>
          <cell r="F2378">
            <v>2</v>
          </cell>
          <cell r="G2378" t="str">
            <v>PPO Non-Union</v>
          </cell>
          <cell r="H2378" t="str">
            <v>N</v>
          </cell>
          <cell r="I2378">
            <v>3</v>
          </cell>
          <cell r="J2378">
            <v>37987</v>
          </cell>
          <cell r="K2378">
            <v>127</v>
          </cell>
          <cell r="L2378" t="str">
            <v>Family</v>
          </cell>
          <cell r="M2378">
            <v>24255</v>
          </cell>
        </row>
        <row r="2379">
          <cell r="A2379">
            <v>0</v>
          </cell>
          <cell r="B2379" t="str">
            <v>AW PPO Active</v>
          </cell>
          <cell r="C2379" t="str">
            <v>000000779</v>
          </cell>
          <cell r="D2379" t="str">
            <v>BURNS PAUL D</v>
          </cell>
          <cell r="E2379" t="str">
            <v>284568310</v>
          </cell>
          <cell r="F2379">
            <v>1</v>
          </cell>
          <cell r="G2379" t="str">
            <v>PPO Union</v>
          </cell>
          <cell r="H2379" t="str">
            <v>U</v>
          </cell>
          <cell r="I2379">
            <v>2</v>
          </cell>
          <cell r="J2379">
            <v>37622</v>
          </cell>
          <cell r="K2379">
            <v>111</v>
          </cell>
          <cell r="L2379" t="str">
            <v>Ee/Sp</v>
          </cell>
          <cell r="M2379">
            <v>20020</v>
          </cell>
        </row>
        <row r="2380">
          <cell r="A2380">
            <v>0</v>
          </cell>
          <cell r="B2380" t="str">
            <v>AW PPO Active</v>
          </cell>
          <cell r="C2380" t="str">
            <v>000000779</v>
          </cell>
          <cell r="D2380" t="str">
            <v>BURRELLS ROBERT E</v>
          </cell>
          <cell r="E2380" t="str">
            <v>235847068</v>
          </cell>
          <cell r="F2380">
            <v>1</v>
          </cell>
          <cell r="G2380" t="str">
            <v>PPO Union</v>
          </cell>
          <cell r="H2380" t="str">
            <v>U</v>
          </cell>
          <cell r="I2380">
            <v>1</v>
          </cell>
          <cell r="J2380">
            <v>37622</v>
          </cell>
          <cell r="K2380">
            <v>101</v>
          </cell>
          <cell r="L2380" t="str">
            <v>Single</v>
          </cell>
          <cell r="M2380">
            <v>19571</v>
          </cell>
        </row>
        <row r="2381">
          <cell r="A2381">
            <v>0</v>
          </cell>
          <cell r="B2381" t="str">
            <v>AW PPO Active</v>
          </cell>
          <cell r="C2381" t="str">
            <v>000000779</v>
          </cell>
          <cell r="D2381" t="str">
            <v>BURTON MARK</v>
          </cell>
          <cell r="E2381" t="str">
            <v>232868942</v>
          </cell>
          <cell r="F2381">
            <v>1</v>
          </cell>
          <cell r="G2381" t="str">
            <v>PPO Union</v>
          </cell>
          <cell r="H2381" t="str">
            <v>U</v>
          </cell>
          <cell r="I2381">
            <v>4</v>
          </cell>
          <cell r="J2381">
            <v>37622</v>
          </cell>
          <cell r="K2381">
            <v>127</v>
          </cell>
          <cell r="L2381" t="str">
            <v>Family</v>
          </cell>
          <cell r="M2381">
            <v>19857</v>
          </cell>
        </row>
        <row r="2382">
          <cell r="A2382">
            <v>0</v>
          </cell>
          <cell r="B2382" t="str">
            <v>AW PPO Active</v>
          </cell>
          <cell r="C2382" t="str">
            <v>000000779</v>
          </cell>
          <cell r="D2382" t="str">
            <v>BYRD JEFFREY W</v>
          </cell>
          <cell r="E2382" t="str">
            <v>236961805</v>
          </cell>
          <cell r="F2382">
            <v>1</v>
          </cell>
          <cell r="G2382" t="str">
            <v>PPO Union</v>
          </cell>
          <cell r="H2382" t="str">
            <v>U</v>
          </cell>
          <cell r="I2382">
            <v>3</v>
          </cell>
          <cell r="J2382">
            <v>37622</v>
          </cell>
          <cell r="K2382">
            <v>127</v>
          </cell>
          <cell r="L2382" t="str">
            <v>Family</v>
          </cell>
          <cell r="M2382">
            <v>21768</v>
          </cell>
        </row>
        <row r="2383">
          <cell r="A2383">
            <v>0</v>
          </cell>
          <cell r="B2383" t="str">
            <v>AW PPO Active</v>
          </cell>
          <cell r="C2383" t="str">
            <v>000000779</v>
          </cell>
          <cell r="D2383" t="str">
            <v>CAMPBELL JR ROBERT LEE</v>
          </cell>
          <cell r="E2383" t="str">
            <v>235909657</v>
          </cell>
          <cell r="F2383">
            <v>1</v>
          </cell>
          <cell r="G2383" t="str">
            <v>PPO Union</v>
          </cell>
          <cell r="H2383" t="str">
            <v>U</v>
          </cell>
          <cell r="I2383">
            <v>2</v>
          </cell>
          <cell r="J2383">
            <v>38064</v>
          </cell>
          <cell r="K2383">
            <v>111</v>
          </cell>
          <cell r="L2383" t="str">
            <v>Ee/Sp</v>
          </cell>
          <cell r="M2383">
            <v>20033</v>
          </cell>
        </row>
        <row r="2384">
          <cell r="A2384">
            <v>0</v>
          </cell>
          <cell r="B2384" t="str">
            <v>AW PPO Active</v>
          </cell>
          <cell r="C2384" t="str">
            <v>000000779</v>
          </cell>
          <cell r="D2384" t="str">
            <v>CANTERBURY MELINDA G</v>
          </cell>
          <cell r="E2384" t="str">
            <v>232192690</v>
          </cell>
          <cell r="F2384">
            <v>1</v>
          </cell>
          <cell r="G2384" t="str">
            <v>PPO Union</v>
          </cell>
          <cell r="H2384" t="str">
            <v>U</v>
          </cell>
          <cell r="I2384">
            <v>3</v>
          </cell>
          <cell r="J2384">
            <v>37987</v>
          </cell>
          <cell r="K2384">
            <v>119</v>
          </cell>
          <cell r="L2384" t="str">
            <v>Ee/Ch</v>
          </cell>
          <cell r="M2384">
            <v>27784</v>
          </cell>
        </row>
        <row r="2385">
          <cell r="A2385">
            <v>0</v>
          </cell>
          <cell r="B2385" t="str">
            <v>AW PPO Active</v>
          </cell>
          <cell r="C2385" t="str">
            <v>000000779</v>
          </cell>
          <cell r="D2385" t="str">
            <v>CARMICHAEL CHAD R</v>
          </cell>
          <cell r="E2385" t="str">
            <v>235115022</v>
          </cell>
          <cell r="F2385">
            <v>2</v>
          </cell>
          <cell r="G2385" t="str">
            <v>PPO Non-Union</v>
          </cell>
          <cell r="H2385" t="str">
            <v>N</v>
          </cell>
          <cell r="I2385">
            <v>5</v>
          </cell>
          <cell r="J2385">
            <v>37622</v>
          </cell>
          <cell r="K2385">
            <v>127</v>
          </cell>
          <cell r="L2385" t="str">
            <v>Family</v>
          </cell>
          <cell r="M2385">
            <v>23391</v>
          </cell>
        </row>
        <row r="2386">
          <cell r="A2386">
            <v>0</v>
          </cell>
          <cell r="B2386" t="str">
            <v>AW PPO Active</v>
          </cell>
          <cell r="C2386" t="str">
            <v>000000779</v>
          </cell>
          <cell r="D2386" t="str">
            <v>CHAMBERS MICHAEL R</v>
          </cell>
          <cell r="E2386" t="str">
            <v>236700585</v>
          </cell>
          <cell r="F2386">
            <v>1</v>
          </cell>
          <cell r="G2386" t="str">
            <v>PPO Union</v>
          </cell>
          <cell r="H2386" t="str">
            <v>U</v>
          </cell>
          <cell r="I2386">
            <v>2</v>
          </cell>
          <cell r="J2386">
            <v>37622</v>
          </cell>
          <cell r="K2386">
            <v>111</v>
          </cell>
          <cell r="L2386" t="str">
            <v>Ee/Sp</v>
          </cell>
          <cell r="M2386">
            <v>16127</v>
          </cell>
        </row>
        <row r="2387">
          <cell r="A2387">
            <v>0</v>
          </cell>
          <cell r="B2387" t="str">
            <v>AW PPO Active</v>
          </cell>
          <cell r="C2387" t="str">
            <v>000000779</v>
          </cell>
          <cell r="D2387" t="str">
            <v>CIENAWSKI RANDALL L</v>
          </cell>
          <cell r="E2387" t="str">
            <v>233135126</v>
          </cell>
          <cell r="F2387">
            <v>1</v>
          </cell>
          <cell r="G2387" t="str">
            <v>PPO Union</v>
          </cell>
          <cell r="H2387" t="str">
            <v>U</v>
          </cell>
          <cell r="I2387">
            <v>1</v>
          </cell>
          <cell r="J2387">
            <v>38247</v>
          </cell>
          <cell r="K2387">
            <v>101</v>
          </cell>
          <cell r="L2387" t="str">
            <v>Single</v>
          </cell>
          <cell r="M2387">
            <v>23619</v>
          </cell>
        </row>
        <row r="2388">
          <cell r="A2388">
            <v>0</v>
          </cell>
          <cell r="B2388" t="str">
            <v>AW PPO Active</v>
          </cell>
          <cell r="C2388" t="str">
            <v>000000779</v>
          </cell>
          <cell r="D2388" t="str">
            <v>COCHRAN JR ROBERT D</v>
          </cell>
          <cell r="E2388" t="str">
            <v>234685269</v>
          </cell>
          <cell r="F2388">
            <v>1</v>
          </cell>
          <cell r="G2388" t="str">
            <v>PPO Union</v>
          </cell>
          <cell r="H2388" t="str">
            <v>U</v>
          </cell>
          <cell r="I2388">
            <v>2</v>
          </cell>
          <cell r="J2388">
            <v>37622</v>
          </cell>
          <cell r="K2388">
            <v>111</v>
          </cell>
          <cell r="L2388" t="str">
            <v>Ee/Sp</v>
          </cell>
          <cell r="M2388">
            <v>16141</v>
          </cell>
        </row>
        <row r="2389">
          <cell r="A2389">
            <v>0</v>
          </cell>
          <cell r="B2389" t="str">
            <v>AW PPO Active</v>
          </cell>
          <cell r="C2389" t="str">
            <v>000000779</v>
          </cell>
          <cell r="D2389" t="str">
            <v>COCHRAN LARRY WAYN</v>
          </cell>
          <cell r="E2389" t="str">
            <v>235682953</v>
          </cell>
          <cell r="F2389">
            <v>1</v>
          </cell>
          <cell r="G2389" t="str">
            <v>PPO Union</v>
          </cell>
          <cell r="H2389" t="str">
            <v>U</v>
          </cell>
          <cell r="I2389">
            <v>1</v>
          </cell>
          <cell r="J2389">
            <v>37622</v>
          </cell>
          <cell r="K2389">
            <v>101</v>
          </cell>
          <cell r="L2389" t="str">
            <v>Single</v>
          </cell>
          <cell r="M2389">
            <v>15628</v>
          </cell>
        </row>
        <row r="2390">
          <cell r="A2390">
            <v>0</v>
          </cell>
          <cell r="B2390" t="str">
            <v>AW PPO Active</v>
          </cell>
          <cell r="C2390" t="str">
            <v>000000779</v>
          </cell>
          <cell r="D2390" t="str">
            <v>COFFMAN CHARLES D</v>
          </cell>
          <cell r="E2390" t="str">
            <v>236064166</v>
          </cell>
          <cell r="F2390">
            <v>1</v>
          </cell>
          <cell r="G2390" t="str">
            <v>PPO Union</v>
          </cell>
          <cell r="H2390" t="str">
            <v>U</v>
          </cell>
          <cell r="I2390">
            <v>5</v>
          </cell>
          <cell r="J2390">
            <v>37622</v>
          </cell>
          <cell r="K2390">
            <v>127</v>
          </cell>
          <cell r="L2390" t="str">
            <v>Family</v>
          </cell>
          <cell r="M2390">
            <v>21915</v>
          </cell>
        </row>
        <row r="2391">
          <cell r="A2391">
            <v>0</v>
          </cell>
          <cell r="B2391" t="str">
            <v>AW PPO Active</v>
          </cell>
          <cell r="C2391" t="str">
            <v>000000779</v>
          </cell>
          <cell r="D2391" t="str">
            <v>COGAR ROY EDWARD</v>
          </cell>
          <cell r="E2391" t="str">
            <v>232721697</v>
          </cell>
          <cell r="F2391">
            <v>1</v>
          </cell>
          <cell r="G2391" t="str">
            <v>PPO Union</v>
          </cell>
          <cell r="H2391" t="str">
            <v>U</v>
          </cell>
          <cell r="I2391">
            <v>2</v>
          </cell>
          <cell r="J2391">
            <v>38247</v>
          </cell>
          <cell r="K2391">
            <v>111</v>
          </cell>
          <cell r="L2391" t="str">
            <v>Ee/Sp</v>
          </cell>
          <cell r="M2391">
            <v>16343</v>
          </cell>
        </row>
        <row r="2392">
          <cell r="A2392">
            <v>0</v>
          </cell>
          <cell r="B2392" t="str">
            <v>AW PPO Active</v>
          </cell>
          <cell r="C2392" t="str">
            <v>000000779</v>
          </cell>
          <cell r="D2392" t="str">
            <v>COLANGELO NICK A</v>
          </cell>
          <cell r="E2392" t="str">
            <v>235190105</v>
          </cell>
          <cell r="F2392">
            <v>1</v>
          </cell>
          <cell r="G2392" t="str">
            <v>PPO Union</v>
          </cell>
          <cell r="H2392" t="str">
            <v>U</v>
          </cell>
          <cell r="I2392">
            <v>6</v>
          </cell>
          <cell r="J2392">
            <v>37622</v>
          </cell>
          <cell r="K2392">
            <v>127</v>
          </cell>
          <cell r="L2392" t="str">
            <v>Family</v>
          </cell>
          <cell r="M2392">
            <v>24056</v>
          </cell>
        </row>
        <row r="2393">
          <cell r="A2393">
            <v>0</v>
          </cell>
          <cell r="B2393" t="str">
            <v>AW PPO Active</v>
          </cell>
          <cell r="C2393" t="str">
            <v>000000779</v>
          </cell>
          <cell r="D2393" t="str">
            <v>COLE DONALD M</v>
          </cell>
          <cell r="E2393" t="str">
            <v>232846474</v>
          </cell>
          <cell r="F2393">
            <v>1</v>
          </cell>
          <cell r="G2393" t="str">
            <v>PPO Union</v>
          </cell>
          <cell r="H2393" t="str">
            <v>U</v>
          </cell>
          <cell r="I2393">
            <v>3</v>
          </cell>
          <cell r="J2393">
            <v>37622</v>
          </cell>
          <cell r="K2393">
            <v>127</v>
          </cell>
          <cell r="L2393" t="str">
            <v>Family</v>
          </cell>
          <cell r="M2393">
            <v>19188</v>
          </cell>
        </row>
        <row r="2394">
          <cell r="A2394">
            <v>0</v>
          </cell>
          <cell r="B2394" t="str">
            <v>AW PPO Active</v>
          </cell>
          <cell r="C2394" t="str">
            <v>000000779</v>
          </cell>
          <cell r="D2394" t="str">
            <v>CONRAD DONALD EMM</v>
          </cell>
          <cell r="E2394" t="str">
            <v>236880861</v>
          </cell>
          <cell r="F2394">
            <v>1</v>
          </cell>
          <cell r="G2394" t="str">
            <v>PPO Union</v>
          </cell>
          <cell r="H2394" t="str">
            <v>U</v>
          </cell>
          <cell r="I2394">
            <v>5</v>
          </cell>
          <cell r="J2394">
            <v>38247</v>
          </cell>
          <cell r="K2394">
            <v>127</v>
          </cell>
          <cell r="L2394" t="str">
            <v>Family</v>
          </cell>
          <cell r="M2394">
            <v>23461</v>
          </cell>
        </row>
        <row r="2395">
          <cell r="A2395">
            <v>0</v>
          </cell>
          <cell r="B2395" t="str">
            <v>AW PPO Active</v>
          </cell>
          <cell r="C2395" t="str">
            <v>000000779</v>
          </cell>
          <cell r="D2395" t="str">
            <v>CONSTANTINO DAPHNE GAY</v>
          </cell>
          <cell r="E2395" t="str">
            <v>234985054</v>
          </cell>
          <cell r="F2395">
            <v>2</v>
          </cell>
          <cell r="G2395" t="str">
            <v>PPO Non-Union</v>
          </cell>
          <cell r="H2395" t="str">
            <v>N</v>
          </cell>
          <cell r="I2395">
            <v>2</v>
          </cell>
          <cell r="J2395">
            <v>37622</v>
          </cell>
          <cell r="K2395">
            <v>111</v>
          </cell>
          <cell r="L2395" t="str">
            <v>Ee/Sp</v>
          </cell>
          <cell r="M2395">
            <v>21439</v>
          </cell>
        </row>
        <row r="2396">
          <cell r="A2396">
            <v>0</v>
          </cell>
          <cell r="B2396" t="str">
            <v>AW PPO Active</v>
          </cell>
          <cell r="C2396" t="str">
            <v>000000779</v>
          </cell>
          <cell r="D2396" t="str">
            <v>COOK DAVID W</v>
          </cell>
          <cell r="E2396" t="str">
            <v>235159353</v>
          </cell>
          <cell r="F2396">
            <v>1</v>
          </cell>
          <cell r="G2396" t="str">
            <v>PPO Union</v>
          </cell>
          <cell r="H2396" t="str">
            <v>U</v>
          </cell>
          <cell r="I2396">
            <v>3</v>
          </cell>
          <cell r="J2396">
            <v>37798</v>
          </cell>
          <cell r="K2396">
            <v>119</v>
          </cell>
          <cell r="L2396" t="str">
            <v>Ee/Ch</v>
          </cell>
          <cell r="M2396">
            <v>23317</v>
          </cell>
        </row>
        <row r="2397">
          <cell r="A2397">
            <v>0</v>
          </cell>
          <cell r="B2397" t="str">
            <v>AW PPO Active</v>
          </cell>
          <cell r="C2397" t="str">
            <v>000000779</v>
          </cell>
          <cell r="D2397" t="str">
            <v>COOK WILLIAM HU</v>
          </cell>
          <cell r="E2397" t="str">
            <v>232785169</v>
          </cell>
          <cell r="F2397">
            <v>2</v>
          </cell>
          <cell r="G2397" t="str">
            <v>PPO Non-Union</v>
          </cell>
          <cell r="H2397" t="str">
            <v>N</v>
          </cell>
          <cell r="I2397">
            <v>3</v>
          </cell>
          <cell r="J2397">
            <v>37622</v>
          </cell>
          <cell r="K2397">
            <v>127</v>
          </cell>
          <cell r="L2397" t="str">
            <v>Family</v>
          </cell>
          <cell r="M2397">
            <v>17300</v>
          </cell>
        </row>
        <row r="2398">
          <cell r="A2398">
            <v>0</v>
          </cell>
          <cell r="B2398" t="str">
            <v>AW PPO Active</v>
          </cell>
          <cell r="C2398" t="str">
            <v>000000779</v>
          </cell>
          <cell r="D2398" t="str">
            <v>COREY KATHRYN E</v>
          </cell>
          <cell r="E2398" t="str">
            <v>236926378</v>
          </cell>
          <cell r="F2398">
            <v>2</v>
          </cell>
          <cell r="G2398" t="str">
            <v>PPO Non-Union</v>
          </cell>
          <cell r="H2398" t="str">
            <v>N</v>
          </cell>
          <cell r="I2398">
            <v>2</v>
          </cell>
          <cell r="J2398">
            <v>37622</v>
          </cell>
          <cell r="K2398">
            <v>111</v>
          </cell>
          <cell r="L2398" t="str">
            <v>Ee/Sp</v>
          </cell>
          <cell r="M2398">
            <v>20620</v>
          </cell>
        </row>
        <row r="2399">
          <cell r="A2399">
            <v>0</v>
          </cell>
          <cell r="B2399" t="str">
            <v>AW PPO Active</v>
          </cell>
          <cell r="C2399" t="str">
            <v>000000779</v>
          </cell>
          <cell r="D2399" t="str">
            <v>CORNWELL STEPHEN K</v>
          </cell>
          <cell r="E2399" t="str">
            <v>233049027</v>
          </cell>
          <cell r="F2399">
            <v>2</v>
          </cell>
          <cell r="G2399" t="str">
            <v>PPO Non-Union</v>
          </cell>
          <cell r="H2399" t="str">
            <v>N</v>
          </cell>
          <cell r="I2399">
            <v>2</v>
          </cell>
          <cell r="J2399">
            <v>38201</v>
          </cell>
          <cell r="K2399">
            <v>119</v>
          </cell>
          <cell r="L2399" t="str">
            <v>Ee/Ch</v>
          </cell>
          <cell r="M2399">
            <v>22950</v>
          </cell>
        </row>
        <row r="2400">
          <cell r="A2400">
            <v>0</v>
          </cell>
          <cell r="B2400" t="str">
            <v>AW PPO Active</v>
          </cell>
          <cell r="C2400" t="str">
            <v>000000779</v>
          </cell>
          <cell r="D2400" t="str">
            <v>COUTZ JOEL ANDRE</v>
          </cell>
          <cell r="E2400" t="str">
            <v>235944719</v>
          </cell>
          <cell r="F2400">
            <v>1</v>
          </cell>
          <cell r="G2400" t="str">
            <v>PPO Union</v>
          </cell>
          <cell r="H2400" t="str">
            <v>U</v>
          </cell>
          <cell r="I2400">
            <v>3</v>
          </cell>
          <cell r="J2400">
            <v>37622</v>
          </cell>
          <cell r="K2400">
            <v>127</v>
          </cell>
          <cell r="L2400" t="str">
            <v>Family</v>
          </cell>
          <cell r="M2400">
            <v>23078</v>
          </cell>
        </row>
        <row r="2401">
          <cell r="A2401">
            <v>0</v>
          </cell>
          <cell r="B2401" t="str">
            <v>AW PPO Active</v>
          </cell>
          <cell r="C2401" t="str">
            <v>000000779</v>
          </cell>
          <cell r="D2401" t="str">
            <v>CRONE LARRY M</v>
          </cell>
          <cell r="E2401" t="str">
            <v>236130852</v>
          </cell>
          <cell r="F2401">
            <v>2</v>
          </cell>
          <cell r="G2401" t="str">
            <v>PPO Non-Union</v>
          </cell>
          <cell r="H2401" t="str">
            <v>N</v>
          </cell>
          <cell r="I2401">
            <v>3</v>
          </cell>
          <cell r="J2401">
            <v>37622</v>
          </cell>
          <cell r="K2401">
            <v>119</v>
          </cell>
          <cell r="L2401" t="str">
            <v>Ee/Ch</v>
          </cell>
          <cell r="M2401">
            <v>24881</v>
          </cell>
        </row>
        <row r="2402">
          <cell r="A2402">
            <v>0</v>
          </cell>
          <cell r="B2402" t="str">
            <v>AW PPO Active</v>
          </cell>
          <cell r="C2402" t="str">
            <v>000000779</v>
          </cell>
          <cell r="D2402" t="str">
            <v>CROSON WILLIAM J</v>
          </cell>
          <cell r="E2402" t="str">
            <v>232084549</v>
          </cell>
          <cell r="F2402">
            <v>1</v>
          </cell>
          <cell r="G2402" t="str">
            <v>PPO Union</v>
          </cell>
          <cell r="H2402" t="str">
            <v>U</v>
          </cell>
          <cell r="I2402">
            <v>4</v>
          </cell>
          <cell r="J2402">
            <v>37622</v>
          </cell>
          <cell r="K2402">
            <v>127</v>
          </cell>
          <cell r="L2402" t="str">
            <v>Family</v>
          </cell>
          <cell r="M2402">
            <v>22143</v>
          </cell>
        </row>
        <row r="2403">
          <cell r="A2403">
            <v>0</v>
          </cell>
          <cell r="B2403" t="str">
            <v>AW PPO Active</v>
          </cell>
          <cell r="C2403" t="str">
            <v>000000779</v>
          </cell>
          <cell r="D2403" t="str">
            <v>CROTTY KENNY JOE</v>
          </cell>
          <cell r="E2403" t="str">
            <v>236821175</v>
          </cell>
          <cell r="F2403">
            <v>1</v>
          </cell>
          <cell r="G2403" t="str">
            <v>PPO Union</v>
          </cell>
          <cell r="H2403" t="str">
            <v>U</v>
          </cell>
          <cell r="I2403">
            <v>2</v>
          </cell>
          <cell r="J2403">
            <v>37622</v>
          </cell>
          <cell r="K2403">
            <v>111</v>
          </cell>
          <cell r="L2403" t="str">
            <v>Ee/Sp</v>
          </cell>
          <cell r="M2403">
            <v>18992</v>
          </cell>
        </row>
        <row r="2404">
          <cell r="A2404">
            <v>0</v>
          </cell>
          <cell r="B2404" t="str">
            <v>AW PPO Active</v>
          </cell>
          <cell r="C2404" t="str">
            <v>000000779</v>
          </cell>
          <cell r="D2404" t="str">
            <v>CROW CHARLES</v>
          </cell>
          <cell r="E2404" t="str">
            <v>074563534</v>
          </cell>
          <cell r="F2404">
            <v>2</v>
          </cell>
          <cell r="G2404" t="str">
            <v>PPO Non-Union</v>
          </cell>
          <cell r="H2404" t="str">
            <v>N</v>
          </cell>
          <cell r="I2404">
            <v>4</v>
          </cell>
          <cell r="J2404">
            <v>37622</v>
          </cell>
          <cell r="K2404">
            <v>127</v>
          </cell>
          <cell r="L2404" t="str">
            <v>Family</v>
          </cell>
          <cell r="M2404">
            <v>22190</v>
          </cell>
        </row>
        <row r="2405">
          <cell r="A2405">
            <v>0</v>
          </cell>
          <cell r="B2405" t="str">
            <v>AW PPO Active</v>
          </cell>
          <cell r="C2405" t="str">
            <v>000000779</v>
          </cell>
          <cell r="D2405" t="str">
            <v>CROZIER RENEA D</v>
          </cell>
          <cell r="E2405" t="str">
            <v>236086216</v>
          </cell>
          <cell r="F2405">
            <v>2</v>
          </cell>
          <cell r="G2405" t="str">
            <v>PPO Non-Union</v>
          </cell>
          <cell r="H2405" t="str">
            <v>N</v>
          </cell>
          <cell r="I2405">
            <v>2</v>
          </cell>
          <cell r="J2405">
            <v>37791</v>
          </cell>
          <cell r="K2405">
            <v>119</v>
          </cell>
          <cell r="L2405" t="str">
            <v>Ee/Ch</v>
          </cell>
          <cell r="M2405">
            <v>24485</v>
          </cell>
        </row>
        <row r="2406">
          <cell r="A2406">
            <v>0</v>
          </cell>
          <cell r="B2406" t="str">
            <v>AW PPO Active</v>
          </cell>
          <cell r="C2406" t="str">
            <v>000000779</v>
          </cell>
          <cell r="D2406" t="str">
            <v>CUNNINGHAM  IV JESS E</v>
          </cell>
          <cell r="E2406" t="str">
            <v>236139191</v>
          </cell>
          <cell r="F2406">
            <v>1</v>
          </cell>
          <cell r="G2406" t="str">
            <v>PPO Union</v>
          </cell>
          <cell r="H2406" t="str">
            <v>U</v>
          </cell>
          <cell r="I2406">
            <v>3</v>
          </cell>
          <cell r="J2406">
            <v>37622</v>
          </cell>
          <cell r="K2406">
            <v>127</v>
          </cell>
          <cell r="L2406" t="str">
            <v>Family</v>
          </cell>
          <cell r="M2406">
            <v>23128</v>
          </cell>
        </row>
        <row r="2407">
          <cell r="A2407">
            <v>0</v>
          </cell>
          <cell r="B2407" t="str">
            <v>AW PPO Active</v>
          </cell>
          <cell r="C2407" t="str">
            <v>000000779</v>
          </cell>
          <cell r="D2407" t="str">
            <v>CUNNINGHAM DAVID A</v>
          </cell>
          <cell r="E2407" t="str">
            <v>232024090</v>
          </cell>
          <cell r="F2407">
            <v>1</v>
          </cell>
          <cell r="G2407" t="str">
            <v>PPO Union</v>
          </cell>
          <cell r="H2407" t="str">
            <v>U</v>
          </cell>
          <cell r="I2407">
            <v>5</v>
          </cell>
          <cell r="J2407">
            <v>38247</v>
          </cell>
          <cell r="K2407">
            <v>127</v>
          </cell>
          <cell r="L2407" t="str">
            <v>Family</v>
          </cell>
          <cell r="M2407">
            <v>22994</v>
          </cell>
        </row>
        <row r="2408">
          <cell r="A2408">
            <v>0</v>
          </cell>
          <cell r="B2408" t="str">
            <v>AW PPO Active</v>
          </cell>
          <cell r="C2408" t="str">
            <v>000000779</v>
          </cell>
          <cell r="D2408" t="str">
            <v>DALTON JEFFERY A</v>
          </cell>
          <cell r="E2408" t="str">
            <v>232069060</v>
          </cell>
          <cell r="F2408">
            <v>2</v>
          </cell>
          <cell r="G2408" t="str">
            <v>PPO Non-Union</v>
          </cell>
          <cell r="H2408" t="str">
            <v>N</v>
          </cell>
          <cell r="I2408">
            <v>3</v>
          </cell>
          <cell r="J2408">
            <v>37622</v>
          </cell>
          <cell r="K2408">
            <v>127</v>
          </cell>
          <cell r="L2408" t="str">
            <v>Family</v>
          </cell>
          <cell r="M2408">
            <v>26116</v>
          </cell>
        </row>
        <row r="2409">
          <cell r="A2409">
            <v>0</v>
          </cell>
          <cell r="B2409" t="str">
            <v>AW PPO Active</v>
          </cell>
          <cell r="C2409" t="str">
            <v>000000779</v>
          </cell>
          <cell r="D2409" t="str">
            <v>DARLINGTON STEVEN L</v>
          </cell>
          <cell r="E2409" t="str">
            <v>235136104</v>
          </cell>
          <cell r="F2409">
            <v>1</v>
          </cell>
          <cell r="G2409" t="str">
            <v>PPO Union</v>
          </cell>
          <cell r="H2409" t="str">
            <v>U</v>
          </cell>
          <cell r="I2409">
            <v>4</v>
          </cell>
          <cell r="J2409">
            <v>38247</v>
          </cell>
          <cell r="K2409">
            <v>127</v>
          </cell>
          <cell r="L2409" t="str">
            <v>Family</v>
          </cell>
          <cell r="M2409">
            <v>23211</v>
          </cell>
        </row>
        <row r="2410">
          <cell r="A2410">
            <v>0</v>
          </cell>
          <cell r="B2410" t="str">
            <v>AW PPO Active</v>
          </cell>
          <cell r="C2410" t="str">
            <v>000000779</v>
          </cell>
          <cell r="D2410" t="str">
            <v>DAVIS II MARK W</v>
          </cell>
          <cell r="E2410" t="str">
            <v>236723972</v>
          </cell>
          <cell r="F2410">
            <v>2</v>
          </cell>
          <cell r="G2410" t="str">
            <v>PPO Non-Union</v>
          </cell>
          <cell r="H2410" t="str">
            <v>N</v>
          </cell>
          <cell r="I2410">
            <v>3</v>
          </cell>
          <cell r="J2410">
            <v>37622</v>
          </cell>
          <cell r="K2410">
            <v>127</v>
          </cell>
          <cell r="L2410" t="str">
            <v>Family</v>
          </cell>
          <cell r="M2410">
            <v>21104</v>
          </cell>
        </row>
        <row r="2411">
          <cell r="A2411">
            <v>0</v>
          </cell>
          <cell r="B2411" t="str">
            <v>AW PPO Active</v>
          </cell>
          <cell r="C2411" t="str">
            <v>000000779</v>
          </cell>
          <cell r="D2411" t="str">
            <v>DAVIS CHARLES J</v>
          </cell>
          <cell r="E2411" t="str">
            <v>234923478</v>
          </cell>
          <cell r="F2411">
            <v>1</v>
          </cell>
          <cell r="G2411" t="str">
            <v>PPO Union</v>
          </cell>
          <cell r="H2411" t="str">
            <v>U</v>
          </cell>
          <cell r="I2411">
            <v>2</v>
          </cell>
          <cell r="J2411">
            <v>38108</v>
          </cell>
          <cell r="K2411">
            <v>111</v>
          </cell>
          <cell r="L2411" t="str">
            <v>Ee/Sp</v>
          </cell>
          <cell r="M2411">
            <v>20331</v>
          </cell>
        </row>
        <row r="2412">
          <cell r="A2412">
            <v>0</v>
          </cell>
          <cell r="B2412" t="str">
            <v>AW PPO Active</v>
          </cell>
          <cell r="C2412" t="str">
            <v>000000779</v>
          </cell>
          <cell r="D2412" t="str">
            <v>DAVIS RICHARD GL</v>
          </cell>
          <cell r="E2412" t="str">
            <v>234780443</v>
          </cell>
          <cell r="F2412">
            <v>1</v>
          </cell>
          <cell r="G2412" t="str">
            <v>PPO Union</v>
          </cell>
          <cell r="H2412" t="str">
            <v>U</v>
          </cell>
          <cell r="I2412">
            <v>4</v>
          </cell>
          <cell r="J2412">
            <v>38044</v>
          </cell>
          <cell r="K2412">
            <v>127</v>
          </cell>
          <cell r="L2412" t="str">
            <v>Family</v>
          </cell>
          <cell r="M2412">
            <v>18128</v>
          </cell>
        </row>
        <row r="2413">
          <cell r="A2413">
            <v>0</v>
          </cell>
          <cell r="B2413" t="str">
            <v>AW PPO Active</v>
          </cell>
          <cell r="C2413" t="str">
            <v>000000779</v>
          </cell>
          <cell r="D2413" t="str">
            <v>DAVIS WADE DENZI</v>
          </cell>
          <cell r="E2413" t="str">
            <v>236981111</v>
          </cell>
          <cell r="F2413">
            <v>1</v>
          </cell>
          <cell r="G2413" t="str">
            <v>PPO Union</v>
          </cell>
          <cell r="H2413" t="str">
            <v>U</v>
          </cell>
          <cell r="I2413">
            <v>2</v>
          </cell>
          <cell r="J2413">
            <v>37622</v>
          </cell>
          <cell r="K2413">
            <v>111</v>
          </cell>
          <cell r="L2413" t="str">
            <v>Ee/Sp</v>
          </cell>
          <cell r="M2413">
            <v>21177</v>
          </cell>
        </row>
        <row r="2414">
          <cell r="A2414">
            <v>0</v>
          </cell>
          <cell r="B2414" t="str">
            <v>AW PPO Active</v>
          </cell>
          <cell r="C2414" t="str">
            <v>000000779</v>
          </cell>
          <cell r="D2414" t="str">
            <v>DAVISON JR ERNEST JAM</v>
          </cell>
          <cell r="E2414" t="str">
            <v>236845833</v>
          </cell>
          <cell r="F2414">
            <v>1</v>
          </cell>
          <cell r="G2414" t="str">
            <v>PPO Union</v>
          </cell>
          <cell r="H2414" t="str">
            <v>U</v>
          </cell>
          <cell r="I2414">
            <v>1</v>
          </cell>
          <cell r="J2414">
            <v>37908</v>
          </cell>
          <cell r="K2414">
            <v>101</v>
          </cell>
          <cell r="L2414" t="str">
            <v>Single</v>
          </cell>
          <cell r="M2414">
            <v>19155</v>
          </cell>
        </row>
        <row r="2415">
          <cell r="A2415">
            <v>0</v>
          </cell>
          <cell r="B2415" t="str">
            <v>AW PPO Active</v>
          </cell>
          <cell r="C2415" t="str">
            <v>000000779</v>
          </cell>
          <cell r="D2415" t="str">
            <v>DAWSON RANDAL T</v>
          </cell>
          <cell r="E2415" t="str">
            <v>233067367</v>
          </cell>
          <cell r="F2415">
            <v>1</v>
          </cell>
          <cell r="G2415" t="str">
            <v>PPO Union</v>
          </cell>
          <cell r="H2415" t="str">
            <v>U</v>
          </cell>
          <cell r="I2415">
            <v>2</v>
          </cell>
          <cell r="J2415">
            <v>37622</v>
          </cell>
          <cell r="K2415">
            <v>111</v>
          </cell>
          <cell r="L2415" t="str">
            <v>Ee/Sp</v>
          </cell>
          <cell r="M2415">
            <v>21690</v>
          </cell>
        </row>
        <row r="2416">
          <cell r="A2416">
            <v>0</v>
          </cell>
          <cell r="B2416" t="str">
            <v>AW PPO Active</v>
          </cell>
          <cell r="C2416" t="str">
            <v>000000779</v>
          </cell>
          <cell r="D2416" t="str">
            <v>DILLON MATT</v>
          </cell>
          <cell r="E2416" t="str">
            <v>232021848</v>
          </cell>
          <cell r="F2416">
            <v>1</v>
          </cell>
          <cell r="G2416" t="str">
            <v>PPO Union</v>
          </cell>
          <cell r="H2416" t="str">
            <v>U</v>
          </cell>
          <cell r="I2416">
            <v>2</v>
          </cell>
          <cell r="J2416">
            <v>38108</v>
          </cell>
          <cell r="K2416">
            <v>111</v>
          </cell>
          <cell r="L2416" t="str">
            <v>Ee/Sp</v>
          </cell>
          <cell r="M2416">
            <v>21990</v>
          </cell>
        </row>
        <row r="2417">
          <cell r="A2417">
            <v>0</v>
          </cell>
          <cell r="B2417" t="str">
            <v>AW PPO Active</v>
          </cell>
          <cell r="C2417" t="str">
            <v>000000779</v>
          </cell>
          <cell r="D2417" t="str">
            <v>DORSEY JODIE LEIG</v>
          </cell>
          <cell r="E2417" t="str">
            <v>233339428</v>
          </cell>
          <cell r="F2417">
            <v>1</v>
          </cell>
          <cell r="G2417" t="str">
            <v>PPO Union</v>
          </cell>
          <cell r="H2417" t="str">
            <v>U</v>
          </cell>
          <cell r="I2417">
            <v>2</v>
          </cell>
          <cell r="J2417">
            <v>37622</v>
          </cell>
          <cell r="K2417">
            <v>119</v>
          </cell>
          <cell r="L2417" t="str">
            <v>Ee/Ch</v>
          </cell>
          <cell r="M2417">
            <v>28174</v>
          </cell>
        </row>
        <row r="2418">
          <cell r="A2418">
            <v>0</v>
          </cell>
          <cell r="B2418" t="str">
            <v>AW PPO Active</v>
          </cell>
          <cell r="C2418" t="str">
            <v>000000779</v>
          </cell>
          <cell r="D2418" t="str">
            <v>EISENHUT RALPH E</v>
          </cell>
          <cell r="E2418" t="str">
            <v>234867426</v>
          </cell>
          <cell r="F2418">
            <v>1</v>
          </cell>
          <cell r="G2418" t="str">
            <v>PPO Union</v>
          </cell>
          <cell r="H2418" t="str">
            <v>U</v>
          </cell>
          <cell r="I2418">
            <v>2</v>
          </cell>
          <cell r="J2418">
            <v>37622</v>
          </cell>
          <cell r="K2418">
            <v>111</v>
          </cell>
          <cell r="L2418" t="str">
            <v>Ee/Sp</v>
          </cell>
          <cell r="M2418">
            <v>19675</v>
          </cell>
        </row>
        <row r="2419">
          <cell r="A2419">
            <v>0</v>
          </cell>
          <cell r="B2419" t="str">
            <v>AW PPO Active</v>
          </cell>
          <cell r="C2419" t="str">
            <v>000000779</v>
          </cell>
          <cell r="D2419" t="str">
            <v>ELDER DONALD E</v>
          </cell>
          <cell r="E2419" t="str">
            <v>233948150</v>
          </cell>
          <cell r="F2419">
            <v>1</v>
          </cell>
          <cell r="G2419" t="str">
            <v>PPO Union</v>
          </cell>
          <cell r="H2419" t="str">
            <v>U</v>
          </cell>
          <cell r="I2419">
            <v>2</v>
          </cell>
          <cell r="J2419">
            <v>37987</v>
          </cell>
          <cell r="K2419">
            <v>111</v>
          </cell>
          <cell r="L2419" t="str">
            <v>Ee/Sp</v>
          </cell>
          <cell r="M2419">
            <v>20769</v>
          </cell>
        </row>
        <row r="2420">
          <cell r="A2420">
            <v>0</v>
          </cell>
          <cell r="B2420" t="str">
            <v>AW PPO Active</v>
          </cell>
          <cell r="C2420" t="str">
            <v>000000779</v>
          </cell>
          <cell r="D2420" t="str">
            <v>ELKINS ROGER D</v>
          </cell>
          <cell r="E2420" t="str">
            <v>233789988</v>
          </cell>
          <cell r="F2420">
            <v>1</v>
          </cell>
          <cell r="G2420" t="str">
            <v>PPO Union</v>
          </cell>
          <cell r="H2420" t="str">
            <v>U</v>
          </cell>
          <cell r="I2420">
            <v>2</v>
          </cell>
          <cell r="J2420">
            <v>37622</v>
          </cell>
          <cell r="K2420">
            <v>111</v>
          </cell>
          <cell r="L2420" t="str">
            <v>Ee/Sp</v>
          </cell>
          <cell r="M2420">
            <v>19334</v>
          </cell>
        </row>
        <row r="2421">
          <cell r="A2421">
            <v>0</v>
          </cell>
          <cell r="B2421" t="str">
            <v>AW PPO Active</v>
          </cell>
          <cell r="C2421" t="str">
            <v>000000779</v>
          </cell>
          <cell r="D2421" t="str">
            <v>EPLIN GREGORY AL</v>
          </cell>
          <cell r="E2421" t="str">
            <v>236947591</v>
          </cell>
          <cell r="F2421">
            <v>2</v>
          </cell>
          <cell r="G2421" t="str">
            <v>PPO Non-Union</v>
          </cell>
          <cell r="H2421" t="str">
            <v>N</v>
          </cell>
          <cell r="I2421">
            <v>1</v>
          </cell>
          <cell r="J2421">
            <v>37622</v>
          </cell>
          <cell r="K2421">
            <v>101</v>
          </cell>
          <cell r="L2421" t="str">
            <v>Single</v>
          </cell>
          <cell r="M2421">
            <v>20881</v>
          </cell>
        </row>
        <row r="2422">
          <cell r="A2422">
            <v>0</v>
          </cell>
          <cell r="B2422" t="str">
            <v>AW PPO Active</v>
          </cell>
          <cell r="C2422" t="str">
            <v>000000779</v>
          </cell>
          <cell r="D2422" t="str">
            <v>ERWIN CONNIE MAR</v>
          </cell>
          <cell r="E2422" t="str">
            <v>401088223</v>
          </cell>
          <cell r="F2422">
            <v>2</v>
          </cell>
          <cell r="G2422" t="str">
            <v>PPO Non-Union</v>
          </cell>
          <cell r="H2422" t="str">
            <v>N</v>
          </cell>
          <cell r="I2422">
            <v>1</v>
          </cell>
          <cell r="J2422">
            <v>38353</v>
          </cell>
          <cell r="K2422">
            <v>102</v>
          </cell>
          <cell r="L2422" t="str">
            <v>Single</v>
          </cell>
          <cell r="M2422">
            <v>22756</v>
          </cell>
        </row>
        <row r="2423">
          <cell r="A2423">
            <v>0</v>
          </cell>
          <cell r="B2423" t="str">
            <v>AW PPO Active</v>
          </cell>
          <cell r="C2423" t="str">
            <v>000000779</v>
          </cell>
          <cell r="D2423" t="str">
            <v>FANNIN ROBERT LEE</v>
          </cell>
          <cell r="E2423" t="str">
            <v>236749339</v>
          </cell>
          <cell r="F2423">
            <v>1</v>
          </cell>
          <cell r="G2423" t="str">
            <v>PPO Union</v>
          </cell>
          <cell r="H2423" t="str">
            <v>U</v>
          </cell>
          <cell r="I2423">
            <v>2</v>
          </cell>
          <cell r="J2423">
            <v>37754</v>
          </cell>
          <cell r="K2423">
            <v>111</v>
          </cell>
          <cell r="L2423" t="str">
            <v>Ee/Sp</v>
          </cell>
          <cell r="M2423">
            <v>17846</v>
          </cell>
        </row>
        <row r="2424">
          <cell r="A2424">
            <v>0</v>
          </cell>
          <cell r="B2424" t="str">
            <v>AW PPO Active</v>
          </cell>
          <cell r="C2424" t="str">
            <v>000000779</v>
          </cell>
          <cell r="D2424" t="str">
            <v>FAUBER WILLIAM HA</v>
          </cell>
          <cell r="E2424" t="str">
            <v>232786306</v>
          </cell>
          <cell r="F2424">
            <v>2</v>
          </cell>
          <cell r="G2424" t="str">
            <v>PPO Non-Union</v>
          </cell>
          <cell r="H2424" t="str">
            <v>N</v>
          </cell>
          <cell r="I2424">
            <v>2</v>
          </cell>
          <cell r="J2424">
            <v>37622</v>
          </cell>
          <cell r="K2424">
            <v>111</v>
          </cell>
          <cell r="L2424" t="str">
            <v>Ee/Sp</v>
          </cell>
          <cell r="M2424">
            <v>17579</v>
          </cell>
        </row>
        <row r="2425">
          <cell r="A2425">
            <v>0</v>
          </cell>
          <cell r="B2425" t="str">
            <v>AW PPO Active</v>
          </cell>
          <cell r="C2425" t="str">
            <v>000000779</v>
          </cell>
          <cell r="D2425" t="str">
            <v>FERGUSON WINDEL A</v>
          </cell>
          <cell r="E2425" t="str">
            <v>236135035</v>
          </cell>
          <cell r="F2425">
            <v>1</v>
          </cell>
          <cell r="G2425" t="str">
            <v>PPO Union</v>
          </cell>
          <cell r="H2425" t="str">
            <v>U</v>
          </cell>
          <cell r="I2425">
            <v>5</v>
          </cell>
          <cell r="J2425">
            <v>37622</v>
          </cell>
          <cell r="K2425">
            <v>127</v>
          </cell>
          <cell r="L2425" t="str">
            <v>Family</v>
          </cell>
          <cell r="M2425">
            <v>22974</v>
          </cell>
        </row>
        <row r="2426">
          <cell r="A2426">
            <v>0</v>
          </cell>
          <cell r="B2426" t="str">
            <v>AW PPO Active</v>
          </cell>
          <cell r="C2426" t="str">
            <v>000000779</v>
          </cell>
          <cell r="D2426" t="str">
            <v>FERRELL  JR ROY LEE</v>
          </cell>
          <cell r="E2426" t="str">
            <v>232232225</v>
          </cell>
          <cell r="F2426">
            <v>1</v>
          </cell>
          <cell r="G2426" t="str">
            <v>PPO Union</v>
          </cell>
          <cell r="H2426" t="str">
            <v>U</v>
          </cell>
          <cell r="I2426">
            <v>4</v>
          </cell>
          <cell r="J2426">
            <v>37622</v>
          </cell>
          <cell r="K2426">
            <v>127</v>
          </cell>
          <cell r="L2426" t="str">
            <v>Family</v>
          </cell>
          <cell r="M2426">
            <v>24405</v>
          </cell>
        </row>
        <row r="2427">
          <cell r="A2427">
            <v>0</v>
          </cell>
          <cell r="B2427" t="str">
            <v>AW PPO Active</v>
          </cell>
          <cell r="C2427" t="str">
            <v>000000779</v>
          </cell>
          <cell r="D2427" t="str">
            <v>FERRELL JEFFREY W</v>
          </cell>
          <cell r="E2427" t="str">
            <v>232354105</v>
          </cell>
          <cell r="F2427">
            <v>2</v>
          </cell>
          <cell r="G2427" t="str">
            <v>PPO Non-Union</v>
          </cell>
          <cell r="H2427" t="str">
            <v>N</v>
          </cell>
          <cell r="I2427">
            <v>4</v>
          </cell>
          <cell r="J2427">
            <v>37622</v>
          </cell>
          <cell r="K2427">
            <v>127</v>
          </cell>
          <cell r="L2427" t="str">
            <v>Family</v>
          </cell>
          <cell r="M2427">
            <v>26744</v>
          </cell>
        </row>
        <row r="2428">
          <cell r="A2428">
            <v>0</v>
          </cell>
          <cell r="B2428" t="str">
            <v>AW PPO Active</v>
          </cell>
          <cell r="C2428" t="str">
            <v>000000779</v>
          </cell>
          <cell r="D2428" t="str">
            <v>FERRELL MICHAEL W</v>
          </cell>
          <cell r="E2428" t="str">
            <v>233042097</v>
          </cell>
          <cell r="F2428">
            <v>1</v>
          </cell>
          <cell r="G2428" t="str">
            <v>PPO Union</v>
          </cell>
          <cell r="H2428" t="str">
            <v>U</v>
          </cell>
          <cell r="I2428">
            <v>4</v>
          </cell>
          <cell r="J2428">
            <v>37622</v>
          </cell>
          <cell r="K2428">
            <v>127</v>
          </cell>
          <cell r="L2428" t="str">
            <v>Family</v>
          </cell>
          <cell r="M2428">
            <v>22064</v>
          </cell>
        </row>
        <row r="2429">
          <cell r="A2429">
            <v>0</v>
          </cell>
          <cell r="B2429" t="str">
            <v>AW PPO Active</v>
          </cell>
          <cell r="C2429" t="str">
            <v>000000779</v>
          </cell>
          <cell r="D2429" t="str">
            <v>FOSTER EDWARD ALA</v>
          </cell>
          <cell r="E2429" t="str">
            <v>236921148</v>
          </cell>
          <cell r="F2429">
            <v>2</v>
          </cell>
          <cell r="G2429" t="str">
            <v>PPO Non-Union</v>
          </cell>
          <cell r="H2429" t="str">
            <v>N</v>
          </cell>
          <cell r="I2429">
            <v>2</v>
          </cell>
          <cell r="J2429">
            <v>38108</v>
          </cell>
          <cell r="K2429">
            <v>111</v>
          </cell>
          <cell r="L2429" t="str">
            <v>Ee/Sp</v>
          </cell>
          <cell r="M2429">
            <v>21063</v>
          </cell>
        </row>
        <row r="2430">
          <cell r="A2430">
            <v>0</v>
          </cell>
          <cell r="B2430" t="str">
            <v>AW PPO Active</v>
          </cell>
          <cell r="C2430" t="str">
            <v>000000779</v>
          </cell>
          <cell r="D2430" t="str">
            <v>FRAME PHILLIP CR</v>
          </cell>
          <cell r="E2430" t="str">
            <v>232840643</v>
          </cell>
          <cell r="F2430">
            <v>1</v>
          </cell>
          <cell r="G2430" t="str">
            <v>PPO Union</v>
          </cell>
          <cell r="H2430" t="str">
            <v>U</v>
          </cell>
          <cell r="I2430">
            <v>3</v>
          </cell>
          <cell r="J2430">
            <v>38247</v>
          </cell>
          <cell r="K2430">
            <v>127</v>
          </cell>
          <cell r="L2430" t="str">
            <v>Family</v>
          </cell>
          <cell r="M2430">
            <v>19309</v>
          </cell>
        </row>
        <row r="2431">
          <cell r="A2431">
            <v>0</v>
          </cell>
          <cell r="B2431" t="str">
            <v>AW PPO Active</v>
          </cell>
          <cell r="C2431" t="str">
            <v>000000779</v>
          </cell>
          <cell r="D2431" t="str">
            <v>GALLOWAY MICHAEL M</v>
          </cell>
          <cell r="E2431" t="str">
            <v>235863169</v>
          </cell>
          <cell r="F2431">
            <v>1</v>
          </cell>
          <cell r="G2431" t="str">
            <v>PPO Union</v>
          </cell>
          <cell r="H2431" t="str">
            <v>U</v>
          </cell>
          <cell r="I2431">
            <v>4</v>
          </cell>
          <cell r="J2431">
            <v>37622</v>
          </cell>
          <cell r="K2431">
            <v>127</v>
          </cell>
          <cell r="L2431" t="str">
            <v>Family</v>
          </cell>
          <cell r="M2431">
            <v>21040</v>
          </cell>
        </row>
        <row r="2432">
          <cell r="A2432">
            <v>0</v>
          </cell>
          <cell r="B2432" t="str">
            <v>AW PPO Active</v>
          </cell>
          <cell r="C2432" t="str">
            <v>000000779</v>
          </cell>
          <cell r="D2432" t="str">
            <v>GIBSON JR HAROLD W</v>
          </cell>
          <cell r="E2432" t="str">
            <v>232909426</v>
          </cell>
          <cell r="F2432">
            <v>1</v>
          </cell>
          <cell r="G2432" t="str">
            <v>PPO Union</v>
          </cell>
          <cell r="H2432" t="str">
            <v>U</v>
          </cell>
          <cell r="I2432">
            <v>3</v>
          </cell>
          <cell r="J2432">
            <v>37622</v>
          </cell>
          <cell r="K2432">
            <v>127</v>
          </cell>
          <cell r="L2432" t="str">
            <v>Family</v>
          </cell>
          <cell r="M2432">
            <v>20073</v>
          </cell>
        </row>
        <row r="2433">
          <cell r="A2433">
            <v>0</v>
          </cell>
          <cell r="B2433" t="str">
            <v>AW PPO Active</v>
          </cell>
          <cell r="C2433" t="str">
            <v>000000779</v>
          </cell>
          <cell r="D2433" t="str">
            <v>GIBSON CHARLES J</v>
          </cell>
          <cell r="E2433" t="str">
            <v>270727180</v>
          </cell>
          <cell r="F2433">
            <v>2</v>
          </cell>
          <cell r="G2433" t="str">
            <v>PPO Non-Union</v>
          </cell>
          <cell r="H2433" t="str">
            <v>N</v>
          </cell>
          <cell r="I2433">
            <v>4</v>
          </cell>
          <cell r="J2433">
            <v>37622</v>
          </cell>
          <cell r="K2433">
            <v>127</v>
          </cell>
          <cell r="L2433" t="str">
            <v>Family</v>
          </cell>
          <cell r="M2433">
            <v>24965</v>
          </cell>
        </row>
        <row r="2434">
          <cell r="A2434">
            <v>0</v>
          </cell>
          <cell r="B2434" t="str">
            <v>AW PPO Active</v>
          </cell>
          <cell r="C2434" t="str">
            <v>000000779</v>
          </cell>
          <cell r="D2434" t="str">
            <v>GIBSON MICHAEL D</v>
          </cell>
          <cell r="E2434" t="str">
            <v>232020012</v>
          </cell>
          <cell r="F2434">
            <v>1</v>
          </cell>
          <cell r="G2434" t="str">
            <v>PPO Union</v>
          </cell>
          <cell r="H2434" t="str">
            <v>U</v>
          </cell>
          <cell r="I2434">
            <v>4</v>
          </cell>
          <cell r="J2434">
            <v>37622</v>
          </cell>
          <cell r="K2434">
            <v>127</v>
          </cell>
          <cell r="L2434" t="str">
            <v>Family</v>
          </cell>
          <cell r="M2434">
            <v>23852</v>
          </cell>
        </row>
        <row r="2435">
          <cell r="A2435">
            <v>0</v>
          </cell>
          <cell r="B2435" t="str">
            <v>AW PPO Active</v>
          </cell>
          <cell r="C2435" t="str">
            <v>000000779</v>
          </cell>
          <cell r="D2435" t="str">
            <v>GLENN JOHN W</v>
          </cell>
          <cell r="E2435" t="str">
            <v>236744613</v>
          </cell>
          <cell r="F2435">
            <v>1</v>
          </cell>
          <cell r="G2435" t="str">
            <v>PPO Union</v>
          </cell>
          <cell r="H2435" t="str">
            <v>U</v>
          </cell>
          <cell r="I2435">
            <v>2</v>
          </cell>
          <cell r="J2435">
            <v>37622</v>
          </cell>
          <cell r="K2435">
            <v>111</v>
          </cell>
          <cell r="L2435" t="str">
            <v>Ee/Sp</v>
          </cell>
          <cell r="M2435">
            <v>16976</v>
          </cell>
        </row>
        <row r="2436">
          <cell r="A2436">
            <v>0</v>
          </cell>
          <cell r="B2436" t="str">
            <v>AW PPO Active</v>
          </cell>
          <cell r="C2436" t="str">
            <v>000000779</v>
          </cell>
          <cell r="D2436" t="str">
            <v>GODWIN EARLIE S</v>
          </cell>
          <cell r="E2436" t="str">
            <v>235027611</v>
          </cell>
          <cell r="F2436">
            <v>2</v>
          </cell>
          <cell r="G2436" t="str">
            <v>PPO Non-Union</v>
          </cell>
          <cell r="H2436" t="str">
            <v>N</v>
          </cell>
          <cell r="I2436">
            <v>1</v>
          </cell>
          <cell r="J2436">
            <v>37622</v>
          </cell>
          <cell r="K2436">
            <v>101</v>
          </cell>
          <cell r="L2436" t="str">
            <v>Single</v>
          </cell>
          <cell r="M2436">
            <v>21870</v>
          </cell>
        </row>
        <row r="2437">
          <cell r="A2437">
            <v>0</v>
          </cell>
          <cell r="B2437" t="str">
            <v>AW PPO Active</v>
          </cell>
          <cell r="C2437" t="str">
            <v>000000779</v>
          </cell>
          <cell r="D2437" t="str">
            <v>GRAHAM KENNETH W</v>
          </cell>
          <cell r="E2437" t="str">
            <v>236043942</v>
          </cell>
          <cell r="F2437">
            <v>1</v>
          </cell>
          <cell r="G2437" t="str">
            <v>PPO Union</v>
          </cell>
          <cell r="H2437" t="str">
            <v>U</v>
          </cell>
          <cell r="I2437">
            <v>2</v>
          </cell>
          <cell r="J2437">
            <v>37622</v>
          </cell>
          <cell r="K2437">
            <v>119</v>
          </cell>
          <cell r="L2437" t="str">
            <v>Ee/Ch</v>
          </cell>
          <cell r="M2437">
            <v>25117</v>
          </cell>
        </row>
        <row r="2438">
          <cell r="A2438">
            <v>0</v>
          </cell>
          <cell r="B2438" t="str">
            <v>AW PPO Active</v>
          </cell>
          <cell r="C2438" t="str">
            <v>000000779</v>
          </cell>
          <cell r="D2438" t="str">
            <v>GRAVES SEAN T</v>
          </cell>
          <cell r="E2438" t="str">
            <v>233234566</v>
          </cell>
          <cell r="F2438">
            <v>2</v>
          </cell>
          <cell r="G2438" t="str">
            <v>PPO Non-Union</v>
          </cell>
          <cell r="H2438" t="str">
            <v>N</v>
          </cell>
          <cell r="I2438">
            <v>2</v>
          </cell>
          <cell r="J2438">
            <v>37622</v>
          </cell>
          <cell r="K2438">
            <v>111</v>
          </cell>
          <cell r="L2438" t="str">
            <v>Ee/Sp</v>
          </cell>
          <cell r="M2438">
            <v>23907</v>
          </cell>
        </row>
        <row r="2439">
          <cell r="A2439">
            <v>0</v>
          </cell>
          <cell r="B2439" t="str">
            <v>AW PPO Active</v>
          </cell>
          <cell r="C2439" t="str">
            <v>000000779</v>
          </cell>
          <cell r="D2439" t="str">
            <v>GREEN DANIEL L</v>
          </cell>
          <cell r="E2439" t="str">
            <v>235984534</v>
          </cell>
          <cell r="F2439">
            <v>2</v>
          </cell>
          <cell r="G2439" t="str">
            <v>PPO Non-Union</v>
          </cell>
          <cell r="H2439" t="str">
            <v>N</v>
          </cell>
          <cell r="I2439">
            <v>4</v>
          </cell>
          <cell r="J2439">
            <v>37622</v>
          </cell>
          <cell r="K2439">
            <v>127</v>
          </cell>
          <cell r="L2439" t="str">
            <v>Family</v>
          </cell>
          <cell r="M2439">
            <v>21947</v>
          </cell>
        </row>
        <row r="2440">
          <cell r="A2440">
            <v>0</v>
          </cell>
          <cell r="B2440" t="str">
            <v>AW PPO Active</v>
          </cell>
          <cell r="C2440" t="str">
            <v>000000779</v>
          </cell>
          <cell r="D2440" t="str">
            <v>GRIFFITH DANNY R</v>
          </cell>
          <cell r="E2440" t="str">
            <v>233867183</v>
          </cell>
          <cell r="F2440">
            <v>1</v>
          </cell>
          <cell r="G2440" t="str">
            <v>PPO Union</v>
          </cell>
          <cell r="H2440" t="str">
            <v>U</v>
          </cell>
          <cell r="I2440">
            <v>1</v>
          </cell>
          <cell r="J2440">
            <v>37622</v>
          </cell>
          <cell r="K2440">
            <v>101</v>
          </cell>
          <cell r="L2440" t="str">
            <v>Single</v>
          </cell>
          <cell r="M2440">
            <v>19792</v>
          </cell>
        </row>
        <row r="2441">
          <cell r="A2441">
            <v>0</v>
          </cell>
          <cell r="B2441" t="str">
            <v>AW PPO Active</v>
          </cell>
          <cell r="C2441" t="str">
            <v>000000779</v>
          </cell>
          <cell r="D2441" t="str">
            <v>GRIFFITH PAMELA G</v>
          </cell>
          <cell r="E2441" t="str">
            <v>236925538</v>
          </cell>
          <cell r="F2441">
            <v>1</v>
          </cell>
          <cell r="G2441" t="str">
            <v>PPO Union</v>
          </cell>
          <cell r="H2441" t="str">
            <v>U</v>
          </cell>
          <cell r="I2441">
            <v>2</v>
          </cell>
          <cell r="J2441">
            <v>38108</v>
          </cell>
          <cell r="K2441">
            <v>111</v>
          </cell>
          <cell r="L2441" t="str">
            <v>Ee/Sp</v>
          </cell>
          <cell r="M2441">
            <v>20908</v>
          </cell>
        </row>
        <row r="2442">
          <cell r="A2442">
            <v>0</v>
          </cell>
          <cell r="B2442" t="str">
            <v>AW PPO Active</v>
          </cell>
          <cell r="C2442" t="str">
            <v>000000779</v>
          </cell>
          <cell r="D2442" t="str">
            <v>HAGER KEVIN ALLE</v>
          </cell>
          <cell r="E2442" t="str">
            <v>235944430</v>
          </cell>
          <cell r="F2442">
            <v>1</v>
          </cell>
          <cell r="G2442" t="str">
            <v>PPO Union</v>
          </cell>
          <cell r="H2442" t="str">
            <v>U</v>
          </cell>
          <cell r="I2442">
            <v>4</v>
          </cell>
          <cell r="J2442">
            <v>37622</v>
          </cell>
          <cell r="K2442">
            <v>127</v>
          </cell>
          <cell r="L2442" t="str">
            <v>Family</v>
          </cell>
          <cell r="M2442">
            <v>21441</v>
          </cell>
        </row>
        <row r="2443">
          <cell r="A2443">
            <v>0</v>
          </cell>
          <cell r="B2443" t="str">
            <v>AW PPO Active</v>
          </cell>
          <cell r="C2443" t="str">
            <v>000000779</v>
          </cell>
          <cell r="D2443" t="str">
            <v>HALL MICHAEL D</v>
          </cell>
          <cell r="E2443" t="str">
            <v>234940551</v>
          </cell>
          <cell r="F2443">
            <v>2</v>
          </cell>
          <cell r="G2443" t="str">
            <v>PPO Non-Union</v>
          </cell>
          <cell r="H2443" t="str">
            <v>N</v>
          </cell>
          <cell r="I2443">
            <v>2</v>
          </cell>
          <cell r="J2443">
            <v>37900</v>
          </cell>
          <cell r="K2443">
            <v>111</v>
          </cell>
          <cell r="L2443" t="str">
            <v>Ee/Sp</v>
          </cell>
          <cell r="M2443">
            <v>20627</v>
          </cell>
        </row>
        <row r="2444">
          <cell r="A2444">
            <v>0</v>
          </cell>
          <cell r="B2444" t="str">
            <v>AW PPO Active</v>
          </cell>
          <cell r="C2444" t="str">
            <v>000000779</v>
          </cell>
          <cell r="D2444" t="str">
            <v>HALL PEGGY L</v>
          </cell>
          <cell r="E2444" t="str">
            <v>273583155</v>
          </cell>
          <cell r="F2444">
            <v>2</v>
          </cell>
          <cell r="G2444" t="str">
            <v>PPO Non-Union</v>
          </cell>
          <cell r="H2444" t="str">
            <v>N</v>
          </cell>
          <cell r="I2444">
            <v>3</v>
          </cell>
          <cell r="J2444">
            <v>37622</v>
          </cell>
          <cell r="K2444">
            <v>119</v>
          </cell>
          <cell r="L2444" t="str">
            <v>Ee/Ch</v>
          </cell>
          <cell r="M2444">
            <v>20758</v>
          </cell>
        </row>
        <row r="2445">
          <cell r="A2445">
            <v>0</v>
          </cell>
          <cell r="B2445" t="str">
            <v>AW PPO Active</v>
          </cell>
          <cell r="C2445" t="str">
            <v>000000779</v>
          </cell>
          <cell r="D2445" t="str">
            <v>HAMMOND JAMES D</v>
          </cell>
          <cell r="E2445" t="str">
            <v>229787575</v>
          </cell>
          <cell r="F2445">
            <v>1</v>
          </cell>
          <cell r="G2445" t="str">
            <v>PPO Union</v>
          </cell>
          <cell r="H2445" t="str">
            <v>U</v>
          </cell>
          <cell r="I2445">
            <v>1</v>
          </cell>
          <cell r="J2445">
            <v>37622</v>
          </cell>
          <cell r="K2445">
            <v>101</v>
          </cell>
          <cell r="L2445" t="str">
            <v>Single</v>
          </cell>
          <cell r="M2445">
            <v>19377</v>
          </cell>
        </row>
        <row r="2446">
          <cell r="A2446">
            <v>0</v>
          </cell>
          <cell r="B2446" t="str">
            <v>AW PPO Active</v>
          </cell>
          <cell r="C2446" t="str">
            <v>000000779</v>
          </cell>
          <cell r="D2446" t="str">
            <v>HAMRICK KEVIN RICH</v>
          </cell>
          <cell r="E2446" t="str">
            <v>234218267</v>
          </cell>
          <cell r="F2446">
            <v>2</v>
          </cell>
          <cell r="G2446" t="str">
            <v>PPO Non-Union</v>
          </cell>
          <cell r="H2446" t="str">
            <v>N</v>
          </cell>
          <cell r="I2446">
            <v>4</v>
          </cell>
          <cell r="J2446">
            <v>37622</v>
          </cell>
          <cell r="K2446">
            <v>127</v>
          </cell>
          <cell r="L2446" t="str">
            <v>Family</v>
          </cell>
          <cell r="M2446">
            <v>24635</v>
          </cell>
        </row>
        <row r="2447">
          <cell r="A2447">
            <v>0</v>
          </cell>
          <cell r="B2447" t="str">
            <v>AW PPO Active</v>
          </cell>
          <cell r="C2447" t="str">
            <v>000000779</v>
          </cell>
          <cell r="D2447" t="str">
            <v>HANSHAW CLARENCE W</v>
          </cell>
          <cell r="E2447" t="str">
            <v>266196862</v>
          </cell>
          <cell r="F2447">
            <v>1</v>
          </cell>
          <cell r="G2447" t="str">
            <v>PPO Union</v>
          </cell>
          <cell r="H2447" t="str">
            <v>U</v>
          </cell>
          <cell r="I2447">
            <v>2</v>
          </cell>
          <cell r="J2447">
            <v>37622</v>
          </cell>
          <cell r="K2447">
            <v>111</v>
          </cell>
          <cell r="L2447" t="str">
            <v>Ee/Sp</v>
          </cell>
          <cell r="M2447">
            <v>20121</v>
          </cell>
        </row>
        <row r="2448">
          <cell r="A2448">
            <v>0</v>
          </cell>
          <cell r="B2448" t="str">
            <v>AW PPO Active</v>
          </cell>
          <cell r="C2448" t="str">
            <v>000000779</v>
          </cell>
          <cell r="D2448" t="str">
            <v>HARDING DARIN S</v>
          </cell>
          <cell r="E2448" t="str">
            <v>236251279</v>
          </cell>
          <cell r="F2448">
            <v>1</v>
          </cell>
          <cell r="G2448" t="str">
            <v>PPO Union</v>
          </cell>
          <cell r="H2448" t="str">
            <v>U</v>
          </cell>
          <cell r="I2448">
            <v>4</v>
          </cell>
          <cell r="J2448">
            <v>37622</v>
          </cell>
          <cell r="K2448">
            <v>127</v>
          </cell>
          <cell r="L2448" t="str">
            <v>Family</v>
          </cell>
          <cell r="M2448">
            <v>25296</v>
          </cell>
        </row>
        <row r="2449">
          <cell r="A2449">
            <v>0</v>
          </cell>
          <cell r="B2449" t="str">
            <v>AW PPO Active</v>
          </cell>
          <cell r="C2449" t="str">
            <v>000000779</v>
          </cell>
          <cell r="D2449" t="str">
            <v>HARLESS STEVE E</v>
          </cell>
          <cell r="E2449" t="str">
            <v>232086052</v>
          </cell>
          <cell r="F2449">
            <v>2</v>
          </cell>
          <cell r="G2449" t="str">
            <v>PPO Non-Union</v>
          </cell>
          <cell r="H2449" t="str">
            <v>N</v>
          </cell>
          <cell r="I2449">
            <v>4</v>
          </cell>
          <cell r="J2449">
            <v>37622</v>
          </cell>
          <cell r="K2449">
            <v>127</v>
          </cell>
          <cell r="L2449" t="str">
            <v>Family</v>
          </cell>
          <cell r="M2449">
            <v>22270</v>
          </cell>
        </row>
        <row r="2450">
          <cell r="A2450">
            <v>0</v>
          </cell>
          <cell r="B2450" t="str">
            <v>AW PPO Active</v>
          </cell>
          <cell r="C2450" t="str">
            <v>000000779</v>
          </cell>
          <cell r="D2450" t="str">
            <v>HARRIS CATHRYN G</v>
          </cell>
          <cell r="E2450" t="str">
            <v>236809672</v>
          </cell>
          <cell r="F2450">
            <v>2</v>
          </cell>
          <cell r="G2450" t="str">
            <v>PPO Non-Union</v>
          </cell>
          <cell r="H2450" t="str">
            <v>N</v>
          </cell>
          <cell r="I2450">
            <v>3</v>
          </cell>
          <cell r="J2450">
            <v>37622</v>
          </cell>
          <cell r="K2450">
            <v>127</v>
          </cell>
          <cell r="L2450" t="str">
            <v>Family</v>
          </cell>
          <cell r="M2450">
            <v>18454</v>
          </cell>
        </row>
        <row r="2451">
          <cell r="A2451">
            <v>0</v>
          </cell>
          <cell r="B2451" t="str">
            <v>AW PPO Active</v>
          </cell>
          <cell r="C2451" t="str">
            <v>000000779</v>
          </cell>
          <cell r="D2451" t="str">
            <v>HARRIS THOMAS D</v>
          </cell>
          <cell r="E2451" t="str">
            <v>233746219</v>
          </cell>
          <cell r="F2451">
            <v>1</v>
          </cell>
          <cell r="G2451" t="str">
            <v>PPO Union</v>
          </cell>
          <cell r="H2451" t="str">
            <v>U</v>
          </cell>
          <cell r="I2451">
            <v>3</v>
          </cell>
          <cell r="J2451">
            <v>38203</v>
          </cell>
          <cell r="K2451">
            <v>127</v>
          </cell>
          <cell r="L2451" t="str">
            <v>Family</v>
          </cell>
          <cell r="M2451">
            <v>20370</v>
          </cell>
        </row>
        <row r="2452">
          <cell r="A2452">
            <v>0</v>
          </cell>
          <cell r="B2452" t="str">
            <v>AW PPO Active</v>
          </cell>
          <cell r="C2452" t="str">
            <v>000000779</v>
          </cell>
          <cell r="D2452" t="str">
            <v>HAYNER ELBERT L</v>
          </cell>
          <cell r="E2452" t="str">
            <v>233644545</v>
          </cell>
          <cell r="F2452">
            <v>1</v>
          </cell>
          <cell r="G2452" t="str">
            <v>PPO Union</v>
          </cell>
          <cell r="H2452" t="str">
            <v>U</v>
          </cell>
          <cell r="I2452">
            <v>2</v>
          </cell>
          <cell r="J2452">
            <v>37622</v>
          </cell>
          <cell r="K2452">
            <v>111</v>
          </cell>
          <cell r="L2452" t="str">
            <v>Ee/Sp</v>
          </cell>
          <cell r="M2452">
            <v>15525</v>
          </cell>
        </row>
        <row r="2453">
          <cell r="A2453">
            <v>0</v>
          </cell>
          <cell r="B2453" t="str">
            <v>AW PPO Active</v>
          </cell>
          <cell r="C2453" t="str">
            <v>000000779</v>
          </cell>
          <cell r="D2453" t="str">
            <v>HENDRICKS LESA LOUIS</v>
          </cell>
          <cell r="E2453" t="str">
            <v>234889036</v>
          </cell>
          <cell r="F2453">
            <v>2</v>
          </cell>
          <cell r="G2453" t="str">
            <v>PPO Non-Union</v>
          </cell>
          <cell r="H2453" t="str">
            <v>N</v>
          </cell>
          <cell r="I2453">
            <v>1</v>
          </cell>
          <cell r="J2453">
            <v>37622</v>
          </cell>
          <cell r="K2453">
            <v>102</v>
          </cell>
          <cell r="L2453" t="str">
            <v>Single</v>
          </cell>
          <cell r="M2453">
            <v>20531</v>
          </cell>
        </row>
        <row r="2454">
          <cell r="A2454">
            <v>0</v>
          </cell>
          <cell r="B2454" t="str">
            <v>AW PPO Active</v>
          </cell>
          <cell r="C2454" t="str">
            <v>000000779</v>
          </cell>
          <cell r="D2454" t="str">
            <v>HENSON STEVE W</v>
          </cell>
          <cell r="E2454" t="str">
            <v>235921864</v>
          </cell>
          <cell r="F2454">
            <v>1</v>
          </cell>
          <cell r="G2454" t="str">
            <v>PPO Union</v>
          </cell>
          <cell r="H2454" t="str">
            <v>U</v>
          </cell>
          <cell r="I2454">
            <v>4</v>
          </cell>
          <cell r="J2454">
            <v>37622</v>
          </cell>
          <cell r="K2454">
            <v>127</v>
          </cell>
          <cell r="L2454" t="str">
            <v>Family</v>
          </cell>
          <cell r="M2454">
            <v>21551</v>
          </cell>
        </row>
        <row r="2455">
          <cell r="A2455">
            <v>0</v>
          </cell>
          <cell r="B2455" t="str">
            <v>AW PPO Active</v>
          </cell>
          <cell r="C2455" t="str">
            <v>000000779</v>
          </cell>
          <cell r="D2455" t="str">
            <v>HICKMAN SCHUYLER B</v>
          </cell>
          <cell r="E2455" t="str">
            <v>579685854</v>
          </cell>
          <cell r="F2455">
            <v>2</v>
          </cell>
          <cell r="G2455" t="str">
            <v>PPO Non-Union</v>
          </cell>
          <cell r="H2455" t="str">
            <v>N</v>
          </cell>
          <cell r="I2455">
            <v>3</v>
          </cell>
          <cell r="J2455">
            <v>37622</v>
          </cell>
          <cell r="K2455">
            <v>127</v>
          </cell>
          <cell r="L2455" t="str">
            <v>Family</v>
          </cell>
          <cell r="M2455">
            <v>18560</v>
          </cell>
        </row>
        <row r="2456">
          <cell r="A2456">
            <v>0</v>
          </cell>
          <cell r="B2456" t="str">
            <v>AW PPO Active</v>
          </cell>
          <cell r="C2456" t="str">
            <v>000000779</v>
          </cell>
          <cell r="D2456" t="str">
            <v>HOLLEY BELINDA DI</v>
          </cell>
          <cell r="E2456" t="str">
            <v>236900775</v>
          </cell>
          <cell r="F2456">
            <v>2</v>
          </cell>
          <cell r="G2456" t="str">
            <v>PPO Non-Union</v>
          </cell>
          <cell r="H2456" t="str">
            <v>N</v>
          </cell>
          <cell r="I2456">
            <v>1</v>
          </cell>
          <cell r="J2456">
            <v>37622</v>
          </cell>
          <cell r="K2456">
            <v>102</v>
          </cell>
          <cell r="L2456" t="str">
            <v>Single</v>
          </cell>
          <cell r="M2456">
            <v>20414</v>
          </cell>
        </row>
        <row r="2457">
          <cell r="A2457">
            <v>0</v>
          </cell>
          <cell r="B2457" t="str">
            <v>AW PPO Active</v>
          </cell>
          <cell r="C2457" t="str">
            <v>000000779</v>
          </cell>
          <cell r="D2457" t="str">
            <v>HOLSTEIN DAVID E</v>
          </cell>
          <cell r="E2457" t="str">
            <v>234065093</v>
          </cell>
          <cell r="F2457">
            <v>2</v>
          </cell>
          <cell r="G2457" t="str">
            <v>PPO Non-Union</v>
          </cell>
          <cell r="H2457" t="str">
            <v>N</v>
          </cell>
          <cell r="I2457">
            <v>3</v>
          </cell>
          <cell r="J2457">
            <v>37622</v>
          </cell>
          <cell r="K2457">
            <v>127</v>
          </cell>
          <cell r="L2457" t="str">
            <v>Family</v>
          </cell>
          <cell r="M2457">
            <v>21993</v>
          </cell>
        </row>
        <row r="2458">
          <cell r="A2458">
            <v>0</v>
          </cell>
          <cell r="B2458" t="str">
            <v>AW PPO Active</v>
          </cell>
          <cell r="C2458" t="str">
            <v>000000779</v>
          </cell>
          <cell r="D2458" t="str">
            <v>HUFFMAN TIMOTHY R</v>
          </cell>
          <cell r="E2458" t="str">
            <v>232082495</v>
          </cell>
          <cell r="F2458">
            <v>1</v>
          </cell>
          <cell r="G2458" t="str">
            <v>PPO Union</v>
          </cell>
          <cell r="H2458" t="str">
            <v>U</v>
          </cell>
          <cell r="I2458">
            <v>3</v>
          </cell>
          <cell r="J2458">
            <v>37926</v>
          </cell>
          <cell r="K2458">
            <v>127</v>
          </cell>
          <cell r="L2458" t="str">
            <v>Family</v>
          </cell>
          <cell r="M2458">
            <v>23197</v>
          </cell>
        </row>
        <row r="2459">
          <cell r="A2459">
            <v>0</v>
          </cell>
          <cell r="B2459" t="str">
            <v>AW PPO Active</v>
          </cell>
          <cell r="C2459" t="str">
            <v>000000779</v>
          </cell>
          <cell r="D2459" t="str">
            <v>HUGHART WALTER D</v>
          </cell>
          <cell r="E2459" t="str">
            <v>236800652</v>
          </cell>
          <cell r="F2459">
            <v>1</v>
          </cell>
          <cell r="G2459" t="str">
            <v>PPO Union</v>
          </cell>
          <cell r="H2459" t="str">
            <v>U</v>
          </cell>
          <cell r="I2459">
            <v>2</v>
          </cell>
          <cell r="J2459">
            <v>37622</v>
          </cell>
          <cell r="K2459">
            <v>111</v>
          </cell>
          <cell r="L2459" t="str">
            <v>Ee/Sp</v>
          </cell>
          <cell r="M2459">
            <v>18625</v>
          </cell>
        </row>
        <row r="2460">
          <cell r="A2460">
            <v>0</v>
          </cell>
          <cell r="B2460" t="str">
            <v>AW PPO Active</v>
          </cell>
          <cell r="C2460" t="str">
            <v>000000779</v>
          </cell>
          <cell r="D2460" t="str">
            <v>JACOBS GARY R</v>
          </cell>
          <cell r="E2460" t="str">
            <v>235767668</v>
          </cell>
          <cell r="F2460">
            <v>1</v>
          </cell>
          <cell r="G2460" t="str">
            <v>PPO Union</v>
          </cell>
          <cell r="H2460" t="str">
            <v>U</v>
          </cell>
          <cell r="I2460">
            <v>2</v>
          </cell>
          <cell r="J2460">
            <v>37622</v>
          </cell>
          <cell r="K2460">
            <v>111</v>
          </cell>
          <cell r="L2460" t="str">
            <v>Ee/Sp</v>
          </cell>
          <cell r="M2460">
            <v>17086</v>
          </cell>
        </row>
        <row r="2461">
          <cell r="A2461">
            <v>0</v>
          </cell>
          <cell r="B2461" t="str">
            <v>AW PPO Active</v>
          </cell>
          <cell r="C2461" t="str">
            <v>000000779</v>
          </cell>
          <cell r="D2461" t="str">
            <v>JARRETT JR ROME</v>
          </cell>
          <cell r="E2461" t="str">
            <v>236866775</v>
          </cell>
          <cell r="F2461">
            <v>2</v>
          </cell>
          <cell r="G2461" t="str">
            <v>PPO Non-Union</v>
          </cell>
          <cell r="H2461" t="str">
            <v>N</v>
          </cell>
          <cell r="I2461">
            <v>4</v>
          </cell>
          <cell r="J2461">
            <v>37622</v>
          </cell>
          <cell r="K2461">
            <v>127</v>
          </cell>
          <cell r="L2461" t="str">
            <v>Family</v>
          </cell>
          <cell r="M2461">
            <v>19015</v>
          </cell>
        </row>
        <row r="2462">
          <cell r="A2462">
            <v>0</v>
          </cell>
          <cell r="B2462" t="str">
            <v>AW PPO Active</v>
          </cell>
          <cell r="C2462" t="str">
            <v>000000779</v>
          </cell>
          <cell r="D2462" t="str">
            <v>JARRETT EDITH EVEL</v>
          </cell>
          <cell r="E2462" t="str">
            <v>236621718</v>
          </cell>
          <cell r="F2462">
            <v>2</v>
          </cell>
          <cell r="G2462" t="str">
            <v>PPO Non-Union</v>
          </cell>
          <cell r="H2462" t="str">
            <v>N</v>
          </cell>
          <cell r="I2462">
            <v>2</v>
          </cell>
          <cell r="J2462">
            <v>37622</v>
          </cell>
          <cell r="K2462">
            <v>111</v>
          </cell>
          <cell r="L2462" t="str">
            <v>Ee/Sp</v>
          </cell>
          <cell r="M2462">
            <v>15229</v>
          </cell>
        </row>
        <row r="2463">
          <cell r="A2463">
            <v>0</v>
          </cell>
          <cell r="B2463" t="str">
            <v>AW PPO Active</v>
          </cell>
          <cell r="C2463" t="str">
            <v>000000779</v>
          </cell>
          <cell r="D2463" t="str">
            <v>JARRETT LARRY W</v>
          </cell>
          <cell r="E2463" t="str">
            <v>236802514</v>
          </cell>
          <cell r="F2463">
            <v>1</v>
          </cell>
          <cell r="G2463" t="str">
            <v>PPO Union</v>
          </cell>
          <cell r="H2463" t="str">
            <v>U</v>
          </cell>
          <cell r="I2463">
            <v>2</v>
          </cell>
          <cell r="J2463">
            <v>37622</v>
          </cell>
          <cell r="K2463">
            <v>119</v>
          </cell>
          <cell r="L2463" t="str">
            <v>Ee/Ch</v>
          </cell>
          <cell r="M2463">
            <v>18274</v>
          </cell>
        </row>
        <row r="2464">
          <cell r="A2464">
            <v>0</v>
          </cell>
          <cell r="B2464" t="str">
            <v>AW PPO Active</v>
          </cell>
          <cell r="C2464" t="str">
            <v>000000779</v>
          </cell>
          <cell r="D2464" t="str">
            <v>JARVIS JONATHAN L</v>
          </cell>
          <cell r="E2464" t="str">
            <v>233114143</v>
          </cell>
          <cell r="F2464">
            <v>2</v>
          </cell>
          <cell r="G2464" t="str">
            <v>PPO Non-Union</v>
          </cell>
          <cell r="H2464" t="str">
            <v>N</v>
          </cell>
          <cell r="I2464">
            <v>2</v>
          </cell>
          <cell r="J2464">
            <v>37622</v>
          </cell>
          <cell r="K2464">
            <v>111</v>
          </cell>
          <cell r="L2464" t="str">
            <v>Ee/Sp</v>
          </cell>
          <cell r="M2464">
            <v>27255</v>
          </cell>
        </row>
        <row r="2465">
          <cell r="A2465">
            <v>0</v>
          </cell>
          <cell r="B2465" t="str">
            <v>AW PPO Active</v>
          </cell>
          <cell r="C2465" t="str">
            <v>000000779</v>
          </cell>
          <cell r="D2465" t="str">
            <v>JOHNSON SANDRA ELA</v>
          </cell>
          <cell r="E2465" t="str">
            <v>401088219</v>
          </cell>
          <cell r="F2465">
            <v>2</v>
          </cell>
          <cell r="G2465" t="str">
            <v>PPO Non-Union</v>
          </cell>
          <cell r="H2465" t="str">
            <v>N</v>
          </cell>
          <cell r="I2465">
            <v>2</v>
          </cell>
          <cell r="J2465">
            <v>38098</v>
          </cell>
          <cell r="K2465">
            <v>119</v>
          </cell>
          <cell r="L2465" t="str">
            <v>Ee/Ch</v>
          </cell>
          <cell r="M2465">
            <v>22836</v>
          </cell>
        </row>
        <row r="2466">
          <cell r="A2466">
            <v>0</v>
          </cell>
          <cell r="B2466" t="str">
            <v>AW PPO Active</v>
          </cell>
          <cell r="C2466" t="str">
            <v>000000779</v>
          </cell>
          <cell r="D2466" t="str">
            <v>JOHNSON STEVEN W</v>
          </cell>
          <cell r="E2466" t="str">
            <v>234212037</v>
          </cell>
          <cell r="F2466">
            <v>1</v>
          </cell>
          <cell r="G2466" t="str">
            <v>PPO Union</v>
          </cell>
          <cell r="H2466" t="str">
            <v>U</v>
          </cell>
          <cell r="I2466">
            <v>5</v>
          </cell>
          <cell r="J2466">
            <v>37781</v>
          </cell>
          <cell r="K2466">
            <v>127</v>
          </cell>
          <cell r="L2466" t="str">
            <v>Family</v>
          </cell>
          <cell r="M2466">
            <v>24887</v>
          </cell>
        </row>
        <row r="2467">
          <cell r="A2467">
            <v>0</v>
          </cell>
          <cell r="B2467" t="str">
            <v>AW PPO Active</v>
          </cell>
          <cell r="C2467" t="str">
            <v>000000779</v>
          </cell>
          <cell r="D2467" t="str">
            <v>JOHNSON WAYNE M</v>
          </cell>
          <cell r="E2467" t="str">
            <v>233903024</v>
          </cell>
          <cell r="F2467">
            <v>2</v>
          </cell>
          <cell r="G2467" t="str">
            <v>PPO Non-Union</v>
          </cell>
          <cell r="H2467" t="str">
            <v>N</v>
          </cell>
          <cell r="I2467">
            <v>2</v>
          </cell>
          <cell r="J2467">
            <v>37622</v>
          </cell>
          <cell r="K2467">
            <v>111</v>
          </cell>
          <cell r="L2467" t="str">
            <v>Ee/Sp</v>
          </cell>
          <cell r="M2467">
            <v>19875</v>
          </cell>
        </row>
        <row r="2468">
          <cell r="A2468">
            <v>0</v>
          </cell>
          <cell r="B2468" t="str">
            <v>AW PPO Active</v>
          </cell>
          <cell r="C2468" t="str">
            <v>000000779</v>
          </cell>
          <cell r="D2468" t="str">
            <v>JOHNSON WILLIAM E</v>
          </cell>
          <cell r="E2468" t="str">
            <v>233926813</v>
          </cell>
          <cell r="F2468">
            <v>2</v>
          </cell>
          <cell r="G2468" t="str">
            <v>PPO Non-Union</v>
          </cell>
          <cell r="H2468" t="str">
            <v>N</v>
          </cell>
          <cell r="I2468">
            <v>2</v>
          </cell>
          <cell r="J2468">
            <v>37622</v>
          </cell>
          <cell r="K2468">
            <v>111</v>
          </cell>
          <cell r="L2468" t="str">
            <v>Ee/Sp</v>
          </cell>
          <cell r="M2468">
            <v>20286</v>
          </cell>
        </row>
        <row r="2469">
          <cell r="A2469">
            <v>0</v>
          </cell>
          <cell r="B2469" t="str">
            <v>AW PPO Active</v>
          </cell>
          <cell r="C2469" t="str">
            <v>000000779</v>
          </cell>
          <cell r="D2469" t="str">
            <v>JONES VIRGINIA C</v>
          </cell>
          <cell r="E2469" t="str">
            <v>233764376</v>
          </cell>
          <cell r="F2469">
            <v>2</v>
          </cell>
          <cell r="G2469" t="str">
            <v>PPO Non-Union</v>
          </cell>
          <cell r="H2469" t="str">
            <v>N</v>
          </cell>
          <cell r="I2469">
            <v>2</v>
          </cell>
          <cell r="J2469">
            <v>37622</v>
          </cell>
          <cell r="K2469">
            <v>111</v>
          </cell>
          <cell r="L2469" t="str">
            <v>Ee/Sp</v>
          </cell>
          <cell r="M2469">
            <v>18426</v>
          </cell>
        </row>
        <row r="2470">
          <cell r="A2470">
            <v>0</v>
          </cell>
          <cell r="B2470" t="str">
            <v>AW PPO Active</v>
          </cell>
          <cell r="C2470" t="str">
            <v>000000779</v>
          </cell>
          <cell r="D2470" t="str">
            <v>JORDAN LEARL T</v>
          </cell>
          <cell r="E2470" t="str">
            <v>172565514</v>
          </cell>
          <cell r="F2470">
            <v>1</v>
          </cell>
          <cell r="G2470" t="str">
            <v>PPO Union</v>
          </cell>
          <cell r="H2470" t="str">
            <v>U</v>
          </cell>
          <cell r="I2470">
            <v>2</v>
          </cell>
          <cell r="J2470">
            <v>37622</v>
          </cell>
          <cell r="K2470">
            <v>119</v>
          </cell>
          <cell r="L2470" t="str">
            <v>Ee/Ch</v>
          </cell>
          <cell r="M2470">
            <v>23852</v>
          </cell>
        </row>
        <row r="2471">
          <cell r="A2471">
            <v>0</v>
          </cell>
          <cell r="B2471" t="str">
            <v>AW PPO Active</v>
          </cell>
          <cell r="C2471" t="str">
            <v>000000779</v>
          </cell>
          <cell r="D2471" t="str">
            <v>JORDAN STEVEN T</v>
          </cell>
          <cell r="E2471" t="str">
            <v>236864318</v>
          </cell>
          <cell r="F2471">
            <v>1</v>
          </cell>
          <cell r="G2471" t="str">
            <v>PPO Union</v>
          </cell>
          <cell r="H2471" t="str">
            <v>U</v>
          </cell>
          <cell r="I2471">
            <v>2</v>
          </cell>
          <cell r="J2471">
            <v>38247</v>
          </cell>
          <cell r="K2471">
            <v>111</v>
          </cell>
          <cell r="L2471" t="str">
            <v>Ee/Sp</v>
          </cell>
          <cell r="M2471">
            <v>19308</v>
          </cell>
        </row>
        <row r="2472">
          <cell r="A2472">
            <v>0</v>
          </cell>
          <cell r="B2472" t="str">
            <v>AW PPO Active</v>
          </cell>
          <cell r="C2472" t="str">
            <v>000000779</v>
          </cell>
          <cell r="D2472" t="str">
            <v>JUDY JUDY G</v>
          </cell>
          <cell r="E2472" t="str">
            <v>236926472</v>
          </cell>
          <cell r="F2472">
            <v>2</v>
          </cell>
          <cell r="G2472" t="str">
            <v>PPO Non-Union</v>
          </cell>
          <cell r="H2472" t="str">
            <v>N</v>
          </cell>
          <cell r="I2472">
            <v>4</v>
          </cell>
          <cell r="J2472">
            <v>37622</v>
          </cell>
          <cell r="K2472">
            <v>127</v>
          </cell>
          <cell r="L2472" t="str">
            <v>Family</v>
          </cell>
          <cell r="M2472">
            <v>21454</v>
          </cell>
        </row>
        <row r="2473">
          <cell r="A2473">
            <v>0</v>
          </cell>
          <cell r="B2473" t="str">
            <v>AW PPO Active</v>
          </cell>
          <cell r="C2473" t="str">
            <v>000000779</v>
          </cell>
          <cell r="D2473" t="str">
            <v>KESSLER JOSEPH E</v>
          </cell>
          <cell r="E2473" t="str">
            <v>236845887</v>
          </cell>
          <cell r="F2473">
            <v>1</v>
          </cell>
          <cell r="G2473" t="str">
            <v>PPO Union</v>
          </cell>
          <cell r="H2473" t="str">
            <v>U</v>
          </cell>
          <cell r="I2473">
            <v>6</v>
          </cell>
          <cell r="J2473">
            <v>37622</v>
          </cell>
          <cell r="K2473">
            <v>127</v>
          </cell>
          <cell r="L2473" t="str">
            <v>Family</v>
          </cell>
          <cell r="M2473">
            <v>24910</v>
          </cell>
        </row>
        <row r="2474">
          <cell r="A2474">
            <v>0</v>
          </cell>
          <cell r="B2474" t="str">
            <v>AW PPO Active</v>
          </cell>
          <cell r="C2474" t="str">
            <v>000000779</v>
          </cell>
          <cell r="D2474" t="str">
            <v>KINGDON ERNIE P</v>
          </cell>
          <cell r="E2474" t="str">
            <v>232043999</v>
          </cell>
          <cell r="F2474">
            <v>2</v>
          </cell>
          <cell r="G2474" t="str">
            <v>PPO Non-Union</v>
          </cell>
          <cell r="H2474" t="str">
            <v>N</v>
          </cell>
          <cell r="I2474">
            <v>2</v>
          </cell>
          <cell r="J2474">
            <v>37622</v>
          </cell>
          <cell r="K2474">
            <v>111</v>
          </cell>
          <cell r="L2474" t="str">
            <v>Ee/Sp</v>
          </cell>
          <cell r="M2474">
            <v>21920</v>
          </cell>
        </row>
        <row r="2475">
          <cell r="A2475">
            <v>0</v>
          </cell>
          <cell r="B2475" t="str">
            <v>AW PPO Active</v>
          </cell>
          <cell r="C2475" t="str">
            <v>000000779</v>
          </cell>
          <cell r="D2475" t="str">
            <v>KIRK JR DENNIS SAM</v>
          </cell>
          <cell r="E2475" t="str">
            <v>236802551</v>
          </cell>
          <cell r="F2475">
            <v>1</v>
          </cell>
          <cell r="G2475" t="str">
            <v>PPO Union</v>
          </cell>
          <cell r="H2475" t="str">
            <v>U</v>
          </cell>
          <cell r="I2475">
            <v>2</v>
          </cell>
          <cell r="J2475">
            <v>37622</v>
          </cell>
          <cell r="K2475">
            <v>111</v>
          </cell>
          <cell r="L2475" t="str">
            <v>Ee/Sp</v>
          </cell>
          <cell r="M2475">
            <v>17915</v>
          </cell>
        </row>
        <row r="2476">
          <cell r="A2476">
            <v>0</v>
          </cell>
          <cell r="B2476" t="str">
            <v>AW PPO Active</v>
          </cell>
          <cell r="C2476" t="str">
            <v>000000779</v>
          </cell>
          <cell r="D2476" t="str">
            <v>KNOWLES JASON E</v>
          </cell>
          <cell r="E2476" t="str">
            <v>235310310</v>
          </cell>
          <cell r="F2476">
            <v>1</v>
          </cell>
          <cell r="G2476" t="str">
            <v>PPO Union</v>
          </cell>
          <cell r="H2476" t="str">
            <v>U</v>
          </cell>
          <cell r="I2476">
            <v>2</v>
          </cell>
          <cell r="J2476">
            <v>37622</v>
          </cell>
          <cell r="K2476">
            <v>111</v>
          </cell>
          <cell r="L2476" t="str">
            <v>Ee/Sp</v>
          </cell>
          <cell r="M2476">
            <v>28740</v>
          </cell>
        </row>
        <row r="2477">
          <cell r="A2477">
            <v>0</v>
          </cell>
          <cell r="B2477" t="str">
            <v>AW PPO Active</v>
          </cell>
          <cell r="C2477" t="str">
            <v>000000779</v>
          </cell>
          <cell r="D2477" t="str">
            <v>LANHAM GREGORY R</v>
          </cell>
          <cell r="E2477" t="str">
            <v>234210211</v>
          </cell>
          <cell r="F2477">
            <v>1</v>
          </cell>
          <cell r="G2477" t="str">
            <v>PPO Union</v>
          </cell>
          <cell r="H2477" t="str">
            <v>U</v>
          </cell>
          <cell r="I2477">
            <v>4</v>
          </cell>
          <cell r="J2477">
            <v>37622</v>
          </cell>
          <cell r="K2477">
            <v>127</v>
          </cell>
          <cell r="L2477" t="str">
            <v>Family</v>
          </cell>
          <cell r="M2477">
            <v>24181</v>
          </cell>
        </row>
        <row r="2478">
          <cell r="A2478">
            <v>0</v>
          </cell>
          <cell r="B2478" t="str">
            <v>AW PPO Active</v>
          </cell>
          <cell r="C2478" t="str">
            <v>000000779</v>
          </cell>
          <cell r="D2478" t="str">
            <v>LANHAM RAYMOND KU</v>
          </cell>
          <cell r="E2478" t="str">
            <v>232118476</v>
          </cell>
          <cell r="F2478">
            <v>1</v>
          </cell>
          <cell r="G2478" t="str">
            <v>PPO Union</v>
          </cell>
          <cell r="H2478" t="str">
            <v>U</v>
          </cell>
          <cell r="I2478">
            <v>2</v>
          </cell>
          <cell r="J2478">
            <v>37622</v>
          </cell>
          <cell r="K2478">
            <v>111</v>
          </cell>
          <cell r="L2478" t="str">
            <v>Ee/Sp</v>
          </cell>
          <cell r="M2478">
            <v>25629</v>
          </cell>
        </row>
        <row r="2479">
          <cell r="A2479">
            <v>0</v>
          </cell>
          <cell r="B2479" t="str">
            <v>AW PPO Active</v>
          </cell>
          <cell r="C2479" t="str">
            <v>000000779</v>
          </cell>
          <cell r="D2479" t="str">
            <v>LAUGHLIN CHARLES M</v>
          </cell>
          <cell r="E2479" t="str">
            <v>234888859</v>
          </cell>
          <cell r="F2479">
            <v>1</v>
          </cell>
          <cell r="G2479" t="str">
            <v>PPO Union</v>
          </cell>
          <cell r="H2479" t="str">
            <v>U</v>
          </cell>
          <cell r="I2479">
            <v>4</v>
          </cell>
          <cell r="J2479">
            <v>37622</v>
          </cell>
          <cell r="K2479">
            <v>127</v>
          </cell>
          <cell r="L2479" t="str">
            <v>Family</v>
          </cell>
          <cell r="M2479">
            <v>20537</v>
          </cell>
        </row>
        <row r="2480">
          <cell r="A2480">
            <v>0</v>
          </cell>
          <cell r="B2480" t="str">
            <v>AW PPO Active</v>
          </cell>
          <cell r="C2480" t="str">
            <v>000000779</v>
          </cell>
          <cell r="D2480" t="str">
            <v>LAWRENCE MIKE W</v>
          </cell>
          <cell r="E2480" t="str">
            <v>234944301</v>
          </cell>
          <cell r="F2480">
            <v>1</v>
          </cell>
          <cell r="G2480" t="str">
            <v>PPO Union</v>
          </cell>
          <cell r="H2480" t="str">
            <v>U</v>
          </cell>
          <cell r="I2480">
            <v>4</v>
          </cell>
          <cell r="J2480">
            <v>37936</v>
          </cell>
          <cell r="K2480">
            <v>119</v>
          </cell>
          <cell r="L2480" t="str">
            <v>Ee/Ch</v>
          </cell>
          <cell r="M2480">
            <v>21266</v>
          </cell>
        </row>
        <row r="2481">
          <cell r="A2481">
            <v>0</v>
          </cell>
          <cell r="B2481" t="str">
            <v>AW PPO Active</v>
          </cell>
          <cell r="C2481" t="str">
            <v>000000779</v>
          </cell>
          <cell r="D2481" t="str">
            <v>LEE PATRICIA E</v>
          </cell>
          <cell r="E2481" t="str">
            <v>233177849</v>
          </cell>
          <cell r="F2481">
            <v>2</v>
          </cell>
          <cell r="G2481" t="str">
            <v>PPO Non-Union</v>
          </cell>
          <cell r="H2481" t="str">
            <v>N</v>
          </cell>
          <cell r="I2481">
            <v>3</v>
          </cell>
          <cell r="J2481">
            <v>37803</v>
          </cell>
          <cell r="K2481">
            <v>127</v>
          </cell>
          <cell r="L2481" t="str">
            <v>Family</v>
          </cell>
          <cell r="M2481">
            <v>24345</v>
          </cell>
        </row>
        <row r="2482">
          <cell r="A2482">
            <v>0</v>
          </cell>
          <cell r="B2482" t="str">
            <v>AW PPO Active</v>
          </cell>
          <cell r="C2482" t="str">
            <v>000000779</v>
          </cell>
          <cell r="D2482" t="str">
            <v>LILLY EARNIE</v>
          </cell>
          <cell r="E2482" t="str">
            <v>233027638</v>
          </cell>
          <cell r="F2482">
            <v>2</v>
          </cell>
          <cell r="G2482" t="str">
            <v>PPO Non-Union</v>
          </cell>
          <cell r="H2482" t="str">
            <v>N</v>
          </cell>
          <cell r="I2482">
            <v>4</v>
          </cell>
          <cell r="J2482">
            <v>37622</v>
          </cell>
          <cell r="K2482">
            <v>127</v>
          </cell>
          <cell r="L2482" t="str">
            <v>Family</v>
          </cell>
          <cell r="M2482">
            <v>21313</v>
          </cell>
        </row>
        <row r="2483">
          <cell r="A2483">
            <v>0</v>
          </cell>
          <cell r="B2483" t="str">
            <v>AW PPO Active</v>
          </cell>
          <cell r="C2483" t="str">
            <v>000000779</v>
          </cell>
          <cell r="D2483" t="str">
            <v>LILLY JANA D</v>
          </cell>
          <cell r="E2483" t="str">
            <v>232920728</v>
          </cell>
          <cell r="F2483">
            <v>2</v>
          </cell>
          <cell r="G2483" t="str">
            <v>PPO Non-Union</v>
          </cell>
          <cell r="H2483" t="str">
            <v>N</v>
          </cell>
          <cell r="I2483">
            <v>2</v>
          </cell>
          <cell r="J2483">
            <v>37888</v>
          </cell>
          <cell r="K2483">
            <v>119</v>
          </cell>
          <cell r="L2483" t="str">
            <v>Ee/Ch</v>
          </cell>
          <cell r="M2483">
            <v>20927</v>
          </cell>
        </row>
        <row r="2484">
          <cell r="A2484">
            <v>0</v>
          </cell>
          <cell r="B2484" t="str">
            <v>AW PPO Active</v>
          </cell>
          <cell r="C2484" t="str">
            <v>000000779</v>
          </cell>
          <cell r="D2484" t="str">
            <v>LINGER II JAMES W</v>
          </cell>
          <cell r="E2484" t="str">
            <v>236864967</v>
          </cell>
          <cell r="F2484">
            <v>1</v>
          </cell>
          <cell r="G2484" t="str">
            <v>PPO Union</v>
          </cell>
          <cell r="H2484" t="str">
            <v>U</v>
          </cell>
          <cell r="I2484">
            <v>3</v>
          </cell>
          <cell r="J2484">
            <v>38247</v>
          </cell>
          <cell r="K2484">
            <v>127</v>
          </cell>
          <cell r="L2484" t="str">
            <v>Family</v>
          </cell>
          <cell r="M2484">
            <v>19889</v>
          </cell>
        </row>
        <row r="2485">
          <cell r="A2485">
            <v>0</v>
          </cell>
          <cell r="B2485" t="str">
            <v>AW PPO Active</v>
          </cell>
          <cell r="C2485" t="str">
            <v>000000779</v>
          </cell>
          <cell r="D2485" t="str">
            <v>LIVELY RONALD W</v>
          </cell>
          <cell r="E2485" t="str">
            <v>235044065</v>
          </cell>
          <cell r="F2485">
            <v>1</v>
          </cell>
          <cell r="G2485" t="str">
            <v>PPO Union</v>
          </cell>
          <cell r="H2485" t="str">
            <v>U</v>
          </cell>
          <cell r="I2485">
            <v>3</v>
          </cell>
          <cell r="J2485">
            <v>37622</v>
          </cell>
          <cell r="K2485">
            <v>127</v>
          </cell>
          <cell r="L2485" t="str">
            <v>Family</v>
          </cell>
          <cell r="M2485">
            <v>22052</v>
          </cell>
        </row>
        <row r="2486">
          <cell r="A2486">
            <v>0</v>
          </cell>
          <cell r="B2486" t="str">
            <v>AW PPO Active</v>
          </cell>
          <cell r="C2486" t="str">
            <v>000000779</v>
          </cell>
          <cell r="D2486" t="str">
            <v>LOVE ROBERT D</v>
          </cell>
          <cell r="E2486" t="str">
            <v>232176962</v>
          </cell>
          <cell r="F2486">
            <v>1</v>
          </cell>
          <cell r="G2486" t="str">
            <v>PPO Union</v>
          </cell>
          <cell r="H2486" t="str">
            <v>U</v>
          </cell>
          <cell r="I2486">
            <v>5</v>
          </cell>
          <cell r="J2486">
            <v>37622</v>
          </cell>
          <cell r="K2486">
            <v>127</v>
          </cell>
          <cell r="L2486" t="str">
            <v>Family</v>
          </cell>
          <cell r="M2486">
            <v>23692</v>
          </cell>
        </row>
        <row r="2487">
          <cell r="A2487">
            <v>0</v>
          </cell>
          <cell r="B2487" t="str">
            <v>AW PPO Active</v>
          </cell>
          <cell r="C2487" t="str">
            <v>000000779</v>
          </cell>
          <cell r="D2487" t="str">
            <v>LOVELL ROBERT ALL</v>
          </cell>
          <cell r="E2487" t="str">
            <v>234842592</v>
          </cell>
          <cell r="F2487">
            <v>2</v>
          </cell>
          <cell r="G2487" t="str">
            <v>PPO Non-Union</v>
          </cell>
          <cell r="H2487" t="str">
            <v>N</v>
          </cell>
          <cell r="I2487">
            <v>2</v>
          </cell>
          <cell r="J2487">
            <v>37622</v>
          </cell>
          <cell r="K2487">
            <v>111</v>
          </cell>
          <cell r="L2487" t="str">
            <v>Ee/Sp</v>
          </cell>
          <cell r="M2487">
            <v>18751</v>
          </cell>
        </row>
        <row r="2488">
          <cell r="A2488">
            <v>0</v>
          </cell>
          <cell r="B2488" t="str">
            <v>AW PPO Active</v>
          </cell>
          <cell r="C2488" t="str">
            <v>000000779</v>
          </cell>
          <cell r="D2488" t="str">
            <v>LOVELL RONALD L</v>
          </cell>
          <cell r="E2488" t="str">
            <v>233882740</v>
          </cell>
          <cell r="F2488">
            <v>1</v>
          </cell>
          <cell r="G2488" t="str">
            <v>PPO Union</v>
          </cell>
          <cell r="H2488" t="str">
            <v>U</v>
          </cell>
          <cell r="I2488">
            <v>2</v>
          </cell>
          <cell r="J2488">
            <v>37622</v>
          </cell>
          <cell r="K2488">
            <v>111</v>
          </cell>
          <cell r="L2488" t="str">
            <v>Ee/Sp</v>
          </cell>
          <cell r="M2488">
            <v>19900</v>
          </cell>
        </row>
        <row r="2489">
          <cell r="A2489">
            <v>0</v>
          </cell>
          <cell r="B2489" t="str">
            <v>AW PPO Active</v>
          </cell>
          <cell r="C2489" t="str">
            <v>000000779</v>
          </cell>
          <cell r="D2489" t="str">
            <v>LUCAS ROGER K</v>
          </cell>
          <cell r="E2489" t="str">
            <v>236823363</v>
          </cell>
          <cell r="F2489">
            <v>1</v>
          </cell>
          <cell r="G2489" t="str">
            <v>PPO Union</v>
          </cell>
          <cell r="H2489" t="str">
            <v>U</v>
          </cell>
          <cell r="I2489">
            <v>2</v>
          </cell>
          <cell r="J2489">
            <v>37622</v>
          </cell>
          <cell r="K2489">
            <v>111</v>
          </cell>
          <cell r="L2489" t="str">
            <v>Ee/Sp</v>
          </cell>
          <cell r="M2489">
            <v>18537</v>
          </cell>
        </row>
        <row r="2490">
          <cell r="A2490">
            <v>0</v>
          </cell>
          <cell r="B2490" t="str">
            <v>AW PPO Active</v>
          </cell>
          <cell r="C2490" t="str">
            <v>000000779</v>
          </cell>
          <cell r="D2490" t="str">
            <v>LUCAS SUSAN L</v>
          </cell>
          <cell r="E2490" t="str">
            <v>233902931</v>
          </cell>
          <cell r="F2490">
            <v>1</v>
          </cell>
          <cell r="G2490" t="str">
            <v>PPO Union</v>
          </cell>
          <cell r="H2490" t="str">
            <v>U</v>
          </cell>
          <cell r="I2490">
            <v>4</v>
          </cell>
          <cell r="J2490">
            <v>37622</v>
          </cell>
          <cell r="K2490">
            <v>127</v>
          </cell>
          <cell r="L2490" t="str">
            <v>Family</v>
          </cell>
          <cell r="M2490">
            <v>19851</v>
          </cell>
        </row>
        <row r="2491">
          <cell r="A2491">
            <v>0</v>
          </cell>
          <cell r="B2491" t="str">
            <v>AW PPO Active</v>
          </cell>
          <cell r="C2491" t="str">
            <v>000000779</v>
          </cell>
          <cell r="D2491" t="str">
            <v>LUCAS WILLIAM L</v>
          </cell>
          <cell r="E2491" t="str">
            <v>236022297</v>
          </cell>
          <cell r="F2491">
            <v>1</v>
          </cell>
          <cell r="G2491" t="str">
            <v>PPO Union</v>
          </cell>
          <cell r="H2491" t="str">
            <v>U</v>
          </cell>
          <cell r="I2491">
            <v>3</v>
          </cell>
          <cell r="J2491">
            <v>38108</v>
          </cell>
          <cell r="K2491">
            <v>127</v>
          </cell>
          <cell r="L2491" t="str">
            <v>Family</v>
          </cell>
          <cell r="M2491">
            <v>21297</v>
          </cell>
        </row>
        <row r="2492">
          <cell r="A2492">
            <v>0</v>
          </cell>
          <cell r="B2492" t="str">
            <v>AW PPO Active</v>
          </cell>
          <cell r="C2492" t="str">
            <v>000000779</v>
          </cell>
          <cell r="D2492" t="str">
            <v>LUDE JR JOSEPH W</v>
          </cell>
          <cell r="E2492" t="str">
            <v>236156422</v>
          </cell>
          <cell r="F2492">
            <v>1</v>
          </cell>
          <cell r="G2492" t="str">
            <v>PPO Union</v>
          </cell>
          <cell r="H2492" t="str">
            <v>U</v>
          </cell>
          <cell r="I2492">
            <v>4</v>
          </cell>
          <cell r="J2492">
            <v>37926</v>
          </cell>
          <cell r="K2492">
            <v>127</v>
          </cell>
          <cell r="L2492" t="str">
            <v>Family</v>
          </cell>
          <cell r="M2492">
            <v>26540</v>
          </cell>
        </row>
        <row r="2493">
          <cell r="A2493">
            <v>0</v>
          </cell>
          <cell r="B2493" t="str">
            <v>AW PPO Active</v>
          </cell>
          <cell r="C2493" t="str">
            <v>000000779</v>
          </cell>
          <cell r="D2493" t="str">
            <v>MANN HARRY K</v>
          </cell>
          <cell r="E2493" t="str">
            <v>236822434</v>
          </cell>
          <cell r="F2493">
            <v>1</v>
          </cell>
          <cell r="G2493" t="str">
            <v>PPO Union</v>
          </cell>
          <cell r="H2493" t="str">
            <v>U</v>
          </cell>
          <cell r="I2493">
            <v>3</v>
          </cell>
          <cell r="J2493">
            <v>37622</v>
          </cell>
          <cell r="K2493">
            <v>127</v>
          </cell>
          <cell r="L2493" t="str">
            <v>Family</v>
          </cell>
          <cell r="M2493">
            <v>19741</v>
          </cell>
        </row>
        <row r="2494">
          <cell r="A2494">
            <v>0</v>
          </cell>
          <cell r="B2494" t="str">
            <v>AW PPO Active</v>
          </cell>
          <cell r="C2494" t="str">
            <v>000000779</v>
          </cell>
          <cell r="D2494" t="str">
            <v>MARCUM KENNETH RA</v>
          </cell>
          <cell r="E2494" t="str">
            <v>234749509</v>
          </cell>
          <cell r="F2494">
            <v>2</v>
          </cell>
          <cell r="G2494" t="str">
            <v>PPO Non-Union</v>
          </cell>
          <cell r="H2494" t="str">
            <v>N</v>
          </cell>
          <cell r="I2494">
            <v>3</v>
          </cell>
          <cell r="J2494">
            <v>38108</v>
          </cell>
          <cell r="K2494">
            <v>127</v>
          </cell>
          <cell r="L2494" t="str">
            <v>Family</v>
          </cell>
          <cell r="M2494">
            <v>17610</v>
          </cell>
        </row>
        <row r="2495">
          <cell r="A2495">
            <v>0</v>
          </cell>
          <cell r="B2495" t="str">
            <v>AW PPO Active</v>
          </cell>
          <cell r="C2495" t="str">
            <v>000000779</v>
          </cell>
          <cell r="D2495" t="str">
            <v>MASON JEFFREY W</v>
          </cell>
          <cell r="E2495" t="str">
            <v>235927182</v>
          </cell>
          <cell r="F2495">
            <v>1</v>
          </cell>
          <cell r="G2495" t="str">
            <v>PPO Union</v>
          </cell>
          <cell r="H2495" t="str">
            <v>U</v>
          </cell>
          <cell r="I2495">
            <v>3</v>
          </cell>
          <cell r="J2495">
            <v>37622</v>
          </cell>
          <cell r="K2495">
            <v>127</v>
          </cell>
          <cell r="L2495" t="str">
            <v>Family</v>
          </cell>
          <cell r="M2495">
            <v>20189</v>
          </cell>
        </row>
        <row r="2496">
          <cell r="A2496">
            <v>0</v>
          </cell>
          <cell r="B2496" t="str">
            <v>AW PPO Active</v>
          </cell>
          <cell r="C2496" t="str">
            <v>000000779</v>
          </cell>
          <cell r="D2496" t="str">
            <v>MASSEY TERRY L</v>
          </cell>
          <cell r="E2496" t="str">
            <v>235989056</v>
          </cell>
          <cell r="F2496">
            <v>1</v>
          </cell>
          <cell r="G2496" t="str">
            <v>PPO Union</v>
          </cell>
          <cell r="H2496" t="str">
            <v>U</v>
          </cell>
          <cell r="I2496">
            <v>3</v>
          </cell>
          <cell r="J2496">
            <v>37622</v>
          </cell>
          <cell r="K2496">
            <v>127</v>
          </cell>
          <cell r="L2496" t="str">
            <v>Family</v>
          </cell>
          <cell r="M2496">
            <v>20692</v>
          </cell>
        </row>
        <row r="2497">
          <cell r="A2497">
            <v>0</v>
          </cell>
          <cell r="B2497" t="str">
            <v>AW PPO Active</v>
          </cell>
          <cell r="C2497" t="str">
            <v>000000779</v>
          </cell>
          <cell r="D2497" t="str">
            <v>MCCLINTOCK RONALD E</v>
          </cell>
          <cell r="E2497" t="str">
            <v>232760369</v>
          </cell>
          <cell r="F2497">
            <v>2</v>
          </cell>
          <cell r="G2497" t="str">
            <v>PPO Non-Union</v>
          </cell>
          <cell r="H2497" t="str">
            <v>N</v>
          </cell>
          <cell r="I2497">
            <v>2</v>
          </cell>
          <cell r="J2497">
            <v>37903</v>
          </cell>
          <cell r="K2497">
            <v>111</v>
          </cell>
          <cell r="L2497" t="str">
            <v>Ee/Sp</v>
          </cell>
          <cell r="M2497">
            <v>19574</v>
          </cell>
        </row>
        <row r="2498">
          <cell r="A2498">
            <v>0</v>
          </cell>
          <cell r="B2498" t="str">
            <v>AW PPO Active</v>
          </cell>
          <cell r="C2498" t="str">
            <v>000000779</v>
          </cell>
          <cell r="D2498" t="str">
            <v>MCCOWN MATIA C</v>
          </cell>
          <cell r="E2498" t="str">
            <v>232197983</v>
          </cell>
          <cell r="F2498">
            <v>2</v>
          </cell>
          <cell r="G2498" t="str">
            <v>PPO Non-Union</v>
          </cell>
          <cell r="H2498" t="str">
            <v>N</v>
          </cell>
          <cell r="I2498">
            <v>3</v>
          </cell>
          <cell r="J2498">
            <v>37895</v>
          </cell>
          <cell r="K2498">
            <v>127</v>
          </cell>
          <cell r="L2498" t="str">
            <v>Family</v>
          </cell>
          <cell r="M2498">
            <v>28826</v>
          </cell>
        </row>
        <row r="2499">
          <cell r="A2499">
            <v>0</v>
          </cell>
          <cell r="B2499" t="str">
            <v>AW PPO Active</v>
          </cell>
          <cell r="C2499" t="str">
            <v>000000779</v>
          </cell>
          <cell r="D2499" t="str">
            <v>MCDANIEL VICTORIA J</v>
          </cell>
          <cell r="E2499" t="str">
            <v>233809219</v>
          </cell>
          <cell r="F2499">
            <v>2</v>
          </cell>
          <cell r="G2499" t="str">
            <v>PPO Non-Union</v>
          </cell>
          <cell r="H2499" t="str">
            <v>N</v>
          </cell>
          <cell r="I2499">
            <v>2</v>
          </cell>
          <cell r="J2499">
            <v>37622</v>
          </cell>
          <cell r="K2499">
            <v>111</v>
          </cell>
          <cell r="L2499" t="str">
            <v>Ee/Sp</v>
          </cell>
          <cell r="M2499">
            <v>18492</v>
          </cell>
        </row>
        <row r="2500">
          <cell r="A2500">
            <v>0</v>
          </cell>
          <cell r="B2500" t="str">
            <v>AW PPO Active</v>
          </cell>
          <cell r="C2500" t="str">
            <v>000000779</v>
          </cell>
          <cell r="D2500" t="str">
            <v>MCINTYRE ROGER D</v>
          </cell>
          <cell r="E2500" t="str">
            <v>232907062</v>
          </cell>
          <cell r="F2500">
            <v>2</v>
          </cell>
          <cell r="G2500" t="str">
            <v>PPO Non-Union</v>
          </cell>
          <cell r="H2500" t="str">
            <v>N</v>
          </cell>
          <cell r="I2500">
            <v>3</v>
          </cell>
          <cell r="J2500">
            <v>38108</v>
          </cell>
          <cell r="K2500">
            <v>127</v>
          </cell>
          <cell r="L2500" t="str">
            <v>Family</v>
          </cell>
          <cell r="M2500">
            <v>19631</v>
          </cell>
        </row>
        <row r="2501">
          <cell r="A2501">
            <v>0</v>
          </cell>
          <cell r="B2501" t="str">
            <v>AW PPO Active</v>
          </cell>
          <cell r="C2501" t="str">
            <v>000000779</v>
          </cell>
          <cell r="D2501" t="str">
            <v>MCKENNEY STEVEN HAR</v>
          </cell>
          <cell r="E2501" t="str">
            <v>233925044</v>
          </cell>
          <cell r="F2501">
            <v>1</v>
          </cell>
          <cell r="G2501" t="str">
            <v>PPO Union</v>
          </cell>
          <cell r="H2501" t="str">
            <v>U</v>
          </cell>
          <cell r="I2501">
            <v>3</v>
          </cell>
          <cell r="J2501">
            <v>37622</v>
          </cell>
          <cell r="K2501">
            <v>127</v>
          </cell>
          <cell r="L2501" t="str">
            <v>Family</v>
          </cell>
          <cell r="M2501">
            <v>20055</v>
          </cell>
        </row>
        <row r="2502">
          <cell r="A2502">
            <v>0</v>
          </cell>
          <cell r="B2502" t="str">
            <v>AW PPO Active</v>
          </cell>
          <cell r="C2502" t="str">
            <v>000000779</v>
          </cell>
          <cell r="D2502" t="str">
            <v>MESSENGER HARVEY W</v>
          </cell>
          <cell r="E2502" t="str">
            <v>233155461</v>
          </cell>
          <cell r="F2502">
            <v>1</v>
          </cell>
          <cell r="G2502" t="str">
            <v>PPO Union</v>
          </cell>
          <cell r="H2502" t="str">
            <v>U</v>
          </cell>
          <cell r="I2502">
            <v>3</v>
          </cell>
          <cell r="J2502">
            <v>37790</v>
          </cell>
          <cell r="K2502">
            <v>127</v>
          </cell>
          <cell r="L2502" t="str">
            <v>Family</v>
          </cell>
          <cell r="M2502">
            <v>26063</v>
          </cell>
        </row>
        <row r="2503">
          <cell r="A2503">
            <v>0</v>
          </cell>
          <cell r="B2503" t="str">
            <v>AW PPO Active</v>
          </cell>
          <cell r="C2503" t="str">
            <v>000000779</v>
          </cell>
          <cell r="D2503" t="str">
            <v>MESSER JANET D</v>
          </cell>
          <cell r="E2503" t="str">
            <v>235908715</v>
          </cell>
          <cell r="F2503">
            <v>2</v>
          </cell>
          <cell r="G2503" t="str">
            <v>PPO Non-Union</v>
          </cell>
          <cell r="H2503" t="str">
            <v>N</v>
          </cell>
          <cell r="I2503">
            <v>5</v>
          </cell>
          <cell r="J2503">
            <v>37622</v>
          </cell>
          <cell r="K2503">
            <v>127</v>
          </cell>
          <cell r="L2503" t="str">
            <v>Family</v>
          </cell>
          <cell r="M2503">
            <v>22975</v>
          </cell>
        </row>
        <row r="2504">
          <cell r="A2504">
            <v>0</v>
          </cell>
          <cell r="B2504" t="str">
            <v>AW PPO Active</v>
          </cell>
          <cell r="C2504" t="str">
            <v>000000779</v>
          </cell>
          <cell r="D2504" t="str">
            <v>METHENY JERRY D</v>
          </cell>
          <cell r="E2504" t="str">
            <v>235048206</v>
          </cell>
          <cell r="F2504">
            <v>2</v>
          </cell>
          <cell r="G2504" t="str">
            <v>PPO Non-Union</v>
          </cell>
          <cell r="H2504" t="str">
            <v>N</v>
          </cell>
          <cell r="I2504">
            <v>3</v>
          </cell>
          <cell r="J2504">
            <v>37622</v>
          </cell>
          <cell r="K2504">
            <v>127</v>
          </cell>
          <cell r="L2504" t="str">
            <v>Family</v>
          </cell>
          <cell r="M2504">
            <v>21762</v>
          </cell>
        </row>
        <row r="2505">
          <cell r="A2505">
            <v>0</v>
          </cell>
          <cell r="B2505" t="str">
            <v>AW PPO Active</v>
          </cell>
          <cell r="C2505" t="str">
            <v>000000779</v>
          </cell>
          <cell r="D2505" t="str">
            <v>MICHAELSON ROGER L</v>
          </cell>
          <cell r="E2505" t="str">
            <v>235768147</v>
          </cell>
          <cell r="F2505">
            <v>1</v>
          </cell>
          <cell r="G2505" t="str">
            <v>PPO Union</v>
          </cell>
          <cell r="H2505" t="str">
            <v>U</v>
          </cell>
          <cell r="I2505">
            <v>2</v>
          </cell>
          <cell r="J2505">
            <v>37622</v>
          </cell>
          <cell r="K2505">
            <v>111</v>
          </cell>
          <cell r="L2505" t="str">
            <v>Ee/Sp</v>
          </cell>
          <cell r="M2505">
            <v>17338</v>
          </cell>
        </row>
        <row r="2506">
          <cell r="A2506">
            <v>0</v>
          </cell>
          <cell r="B2506" t="str">
            <v>AW PPO Active</v>
          </cell>
          <cell r="C2506" t="str">
            <v>000000779</v>
          </cell>
          <cell r="D2506" t="str">
            <v>MIDKIFF JOHNNY M</v>
          </cell>
          <cell r="E2506" t="str">
            <v>233922722</v>
          </cell>
          <cell r="F2506">
            <v>1</v>
          </cell>
          <cell r="G2506" t="str">
            <v>PPO Union</v>
          </cell>
          <cell r="H2506" t="str">
            <v>U</v>
          </cell>
          <cell r="I2506">
            <v>3</v>
          </cell>
          <cell r="J2506">
            <v>38108</v>
          </cell>
          <cell r="K2506">
            <v>127</v>
          </cell>
          <cell r="L2506" t="str">
            <v>Family</v>
          </cell>
          <cell r="M2506">
            <v>20208</v>
          </cell>
        </row>
        <row r="2507">
          <cell r="A2507">
            <v>0</v>
          </cell>
          <cell r="B2507" t="str">
            <v>AW PPO Active</v>
          </cell>
          <cell r="C2507" t="str">
            <v>000000779</v>
          </cell>
          <cell r="D2507" t="str">
            <v>MILLER DANNY F</v>
          </cell>
          <cell r="E2507" t="str">
            <v>236841024</v>
          </cell>
          <cell r="F2507">
            <v>1</v>
          </cell>
          <cell r="G2507" t="str">
            <v>PPO Union</v>
          </cell>
          <cell r="H2507" t="str">
            <v>U</v>
          </cell>
          <cell r="I2507">
            <v>2</v>
          </cell>
          <cell r="J2507">
            <v>38108</v>
          </cell>
          <cell r="K2507">
            <v>111</v>
          </cell>
          <cell r="L2507" t="str">
            <v>Ee/Sp</v>
          </cell>
          <cell r="M2507">
            <v>19071</v>
          </cell>
        </row>
        <row r="2508">
          <cell r="A2508">
            <v>0</v>
          </cell>
          <cell r="B2508" t="str">
            <v>AW PPO Active</v>
          </cell>
          <cell r="C2508" t="str">
            <v>000000779</v>
          </cell>
          <cell r="D2508" t="str">
            <v>MILLER JEFFREY W</v>
          </cell>
          <cell r="E2508" t="str">
            <v>235043614</v>
          </cell>
          <cell r="F2508">
            <v>1</v>
          </cell>
          <cell r="G2508" t="str">
            <v>PPO Union</v>
          </cell>
          <cell r="H2508" t="str">
            <v>U</v>
          </cell>
          <cell r="I2508">
            <v>3</v>
          </cell>
          <cell r="J2508">
            <v>38353</v>
          </cell>
          <cell r="K2508">
            <v>119</v>
          </cell>
          <cell r="L2508" t="str">
            <v>Ee/Ch</v>
          </cell>
          <cell r="M2508">
            <v>21575</v>
          </cell>
        </row>
        <row r="2509">
          <cell r="A2509">
            <v>0</v>
          </cell>
          <cell r="B2509" t="str">
            <v>AW PPO Active</v>
          </cell>
          <cell r="C2509" t="str">
            <v>000000779</v>
          </cell>
          <cell r="D2509" t="str">
            <v>MOORE GREGORY M</v>
          </cell>
          <cell r="E2509" t="str">
            <v>235065394</v>
          </cell>
          <cell r="F2509">
            <v>1</v>
          </cell>
          <cell r="G2509" t="str">
            <v>PPO Union</v>
          </cell>
          <cell r="H2509" t="str">
            <v>U</v>
          </cell>
          <cell r="I2509">
            <v>4</v>
          </cell>
          <cell r="J2509">
            <v>37622</v>
          </cell>
          <cell r="K2509">
            <v>127</v>
          </cell>
          <cell r="L2509" t="str">
            <v>Family</v>
          </cell>
          <cell r="M2509">
            <v>25497</v>
          </cell>
        </row>
        <row r="2510">
          <cell r="A2510">
            <v>0</v>
          </cell>
          <cell r="B2510" t="str">
            <v>AW PPO Active</v>
          </cell>
          <cell r="C2510" t="str">
            <v>000000779</v>
          </cell>
          <cell r="D2510" t="str">
            <v>MOORE KENDALL A</v>
          </cell>
          <cell r="E2510" t="str">
            <v>233904044</v>
          </cell>
          <cell r="F2510">
            <v>1</v>
          </cell>
          <cell r="G2510" t="str">
            <v>PPO Union</v>
          </cell>
          <cell r="H2510" t="str">
            <v>U</v>
          </cell>
          <cell r="I2510">
            <v>1</v>
          </cell>
          <cell r="J2510">
            <v>37622</v>
          </cell>
          <cell r="K2510">
            <v>101</v>
          </cell>
          <cell r="L2510" t="str">
            <v>Single</v>
          </cell>
          <cell r="M2510">
            <v>19548</v>
          </cell>
        </row>
        <row r="2511">
          <cell r="A2511">
            <v>0</v>
          </cell>
          <cell r="B2511" t="str">
            <v>AW PPO Active</v>
          </cell>
          <cell r="C2511" t="str">
            <v>000000779</v>
          </cell>
          <cell r="D2511" t="str">
            <v>MORGAN BRETT W</v>
          </cell>
          <cell r="E2511" t="str">
            <v>233023867</v>
          </cell>
          <cell r="F2511">
            <v>2</v>
          </cell>
          <cell r="G2511" t="str">
            <v>PPO Non-Union</v>
          </cell>
          <cell r="H2511" t="str">
            <v>N</v>
          </cell>
          <cell r="I2511">
            <v>4</v>
          </cell>
          <cell r="J2511">
            <v>37622</v>
          </cell>
          <cell r="K2511">
            <v>127</v>
          </cell>
          <cell r="L2511" t="str">
            <v>Family</v>
          </cell>
          <cell r="M2511">
            <v>21866</v>
          </cell>
        </row>
        <row r="2512">
          <cell r="A2512">
            <v>0</v>
          </cell>
          <cell r="B2512" t="str">
            <v>AW PPO Active</v>
          </cell>
          <cell r="C2512" t="str">
            <v>000000779</v>
          </cell>
          <cell r="D2512" t="str">
            <v>MURRAY MARSHALL K</v>
          </cell>
          <cell r="E2512" t="str">
            <v>234980366</v>
          </cell>
          <cell r="F2512">
            <v>2</v>
          </cell>
          <cell r="G2512" t="str">
            <v>PPO Non-Union</v>
          </cell>
          <cell r="H2512" t="str">
            <v>N</v>
          </cell>
          <cell r="I2512">
            <v>2</v>
          </cell>
          <cell r="J2512">
            <v>37622</v>
          </cell>
          <cell r="K2512">
            <v>111</v>
          </cell>
          <cell r="L2512" t="str">
            <v>Ee/Sp</v>
          </cell>
          <cell r="M2512">
            <v>21548</v>
          </cell>
        </row>
        <row r="2513">
          <cell r="A2513">
            <v>0</v>
          </cell>
          <cell r="B2513" t="str">
            <v>AW PPO Active</v>
          </cell>
          <cell r="C2513" t="str">
            <v>000000779</v>
          </cell>
          <cell r="D2513" t="str">
            <v>NAPIER EDWARD T</v>
          </cell>
          <cell r="E2513" t="str">
            <v>233213624</v>
          </cell>
          <cell r="F2513">
            <v>2</v>
          </cell>
          <cell r="G2513" t="str">
            <v>PPO Non-Union</v>
          </cell>
          <cell r="H2513" t="str">
            <v>N</v>
          </cell>
          <cell r="I2513">
            <v>3</v>
          </cell>
          <cell r="J2513">
            <v>38353</v>
          </cell>
          <cell r="K2513">
            <v>127</v>
          </cell>
          <cell r="L2513" t="str">
            <v>Family</v>
          </cell>
          <cell r="M2513">
            <v>26283</v>
          </cell>
        </row>
        <row r="2514">
          <cell r="A2514">
            <v>0</v>
          </cell>
          <cell r="B2514" t="str">
            <v>AW PPO Active</v>
          </cell>
          <cell r="C2514" t="str">
            <v>000000779</v>
          </cell>
          <cell r="D2514" t="str">
            <v>NEELY CHARLES R</v>
          </cell>
          <cell r="E2514" t="str">
            <v>403605565</v>
          </cell>
          <cell r="F2514">
            <v>1</v>
          </cell>
          <cell r="G2514" t="str">
            <v>PPO Union</v>
          </cell>
          <cell r="H2514" t="str">
            <v>U</v>
          </cell>
          <cell r="I2514">
            <v>2</v>
          </cell>
          <cell r="J2514">
            <v>37622</v>
          </cell>
          <cell r="K2514">
            <v>111</v>
          </cell>
          <cell r="L2514" t="str">
            <v>Ee/Sp</v>
          </cell>
          <cell r="M2514">
            <v>16926</v>
          </cell>
        </row>
        <row r="2515">
          <cell r="A2515">
            <v>0</v>
          </cell>
          <cell r="B2515" t="str">
            <v>AW PPO Active</v>
          </cell>
          <cell r="C2515" t="str">
            <v>000000779</v>
          </cell>
          <cell r="D2515" t="str">
            <v>NELSON JR CHARLES ER</v>
          </cell>
          <cell r="E2515" t="str">
            <v>232843086</v>
          </cell>
          <cell r="F2515">
            <v>1</v>
          </cell>
          <cell r="G2515" t="str">
            <v>PPO Union</v>
          </cell>
          <cell r="H2515" t="str">
            <v>U</v>
          </cell>
          <cell r="I2515">
            <v>2</v>
          </cell>
          <cell r="J2515">
            <v>37622</v>
          </cell>
          <cell r="K2515">
            <v>111</v>
          </cell>
          <cell r="L2515" t="str">
            <v>Ee/Sp</v>
          </cell>
          <cell r="M2515">
            <v>18058</v>
          </cell>
        </row>
        <row r="2516">
          <cell r="A2516">
            <v>0</v>
          </cell>
          <cell r="B2516" t="str">
            <v>AW PPO Active</v>
          </cell>
          <cell r="C2516" t="str">
            <v>000000779</v>
          </cell>
          <cell r="D2516" t="str">
            <v>NELSON SANDRA L</v>
          </cell>
          <cell r="E2516" t="str">
            <v>236982162</v>
          </cell>
          <cell r="F2516">
            <v>2</v>
          </cell>
          <cell r="G2516" t="str">
            <v>PPO Non-Union</v>
          </cell>
          <cell r="H2516" t="str">
            <v>N</v>
          </cell>
          <cell r="I2516">
            <v>3</v>
          </cell>
          <cell r="J2516">
            <v>37622</v>
          </cell>
          <cell r="K2516">
            <v>127</v>
          </cell>
          <cell r="L2516" t="str">
            <v>Family</v>
          </cell>
          <cell r="M2516">
            <v>21648</v>
          </cell>
        </row>
        <row r="2517">
          <cell r="A2517">
            <v>0</v>
          </cell>
          <cell r="B2517" t="str">
            <v>AW PPO Active</v>
          </cell>
          <cell r="C2517" t="str">
            <v>000000779</v>
          </cell>
          <cell r="D2517" t="str">
            <v>NIDAY MICHAEL F</v>
          </cell>
          <cell r="E2517" t="str">
            <v>232767632</v>
          </cell>
          <cell r="F2517">
            <v>2</v>
          </cell>
          <cell r="G2517" t="str">
            <v>PPO Non-Union</v>
          </cell>
          <cell r="H2517" t="str">
            <v>N</v>
          </cell>
          <cell r="I2517">
            <v>2</v>
          </cell>
          <cell r="J2517">
            <v>37622</v>
          </cell>
          <cell r="K2517">
            <v>111</v>
          </cell>
          <cell r="L2517" t="str">
            <v>Ee/Sp</v>
          </cell>
          <cell r="M2517">
            <v>17451</v>
          </cell>
        </row>
        <row r="2518">
          <cell r="A2518">
            <v>0</v>
          </cell>
          <cell r="B2518" t="str">
            <v>AW PPO Active</v>
          </cell>
          <cell r="C2518" t="str">
            <v>000000779</v>
          </cell>
          <cell r="D2518" t="str">
            <v>NOBLE JAMES ROBE</v>
          </cell>
          <cell r="E2518" t="str">
            <v>232708405</v>
          </cell>
          <cell r="F2518">
            <v>1</v>
          </cell>
          <cell r="G2518" t="str">
            <v>PPO Union</v>
          </cell>
          <cell r="H2518" t="str">
            <v>U</v>
          </cell>
          <cell r="I2518">
            <v>2</v>
          </cell>
          <cell r="J2518">
            <v>37974</v>
          </cell>
          <cell r="K2518">
            <v>111</v>
          </cell>
          <cell r="L2518" t="str">
            <v>Ee/Sp</v>
          </cell>
          <cell r="M2518">
            <v>16557</v>
          </cell>
        </row>
        <row r="2519">
          <cell r="A2519">
            <v>0</v>
          </cell>
          <cell r="B2519" t="str">
            <v>AW PPO Active</v>
          </cell>
          <cell r="C2519" t="str">
            <v>000000779</v>
          </cell>
          <cell r="D2519" t="str">
            <v>NUNN GREG P</v>
          </cell>
          <cell r="E2519" t="str">
            <v>232943231</v>
          </cell>
          <cell r="F2519">
            <v>2</v>
          </cell>
          <cell r="G2519" t="str">
            <v>PPO Non-Union</v>
          </cell>
          <cell r="H2519" t="str">
            <v>N</v>
          </cell>
          <cell r="I2519">
            <v>4</v>
          </cell>
          <cell r="J2519">
            <v>37622</v>
          </cell>
          <cell r="K2519">
            <v>127</v>
          </cell>
          <cell r="L2519" t="str">
            <v>Family</v>
          </cell>
          <cell r="M2519">
            <v>20671</v>
          </cell>
        </row>
        <row r="2520">
          <cell r="A2520">
            <v>0</v>
          </cell>
          <cell r="B2520" t="str">
            <v>AW PPO Active</v>
          </cell>
          <cell r="C2520" t="str">
            <v>000000779</v>
          </cell>
          <cell r="D2520" t="str">
            <v>O DELL KEN E</v>
          </cell>
          <cell r="E2520" t="str">
            <v>236040122</v>
          </cell>
          <cell r="F2520">
            <v>1</v>
          </cell>
          <cell r="G2520" t="str">
            <v>PPO Union</v>
          </cell>
          <cell r="H2520" t="str">
            <v>U</v>
          </cell>
          <cell r="I2520">
            <v>2</v>
          </cell>
          <cell r="J2520">
            <v>38292</v>
          </cell>
          <cell r="K2520">
            <v>111</v>
          </cell>
          <cell r="L2520" t="str">
            <v>Ee/Sp</v>
          </cell>
          <cell r="M2520">
            <v>22410</v>
          </cell>
        </row>
        <row r="2521">
          <cell r="A2521">
            <v>0</v>
          </cell>
          <cell r="B2521" t="str">
            <v>AW PPO Active</v>
          </cell>
          <cell r="C2521" t="str">
            <v>000000779</v>
          </cell>
          <cell r="D2521" t="str">
            <v>OSBORN DARIN DWIG</v>
          </cell>
          <cell r="E2521" t="str">
            <v>236138117</v>
          </cell>
          <cell r="F2521">
            <v>1</v>
          </cell>
          <cell r="G2521" t="str">
            <v>PPO Union</v>
          </cell>
          <cell r="H2521" t="str">
            <v>U</v>
          </cell>
          <cell r="I2521">
            <v>5</v>
          </cell>
          <cell r="J2521">
            <v>38247</v>
          </cell>
          <cell r="K2521">
            <v>127</v>
          </cell>
          <cell r="L2521" t="str">
            <v>Family</v>
          </cell>
          <cell r="M2521">
            <v>24220</v>
          </cell>
        </row>
        <row r="2522">
          <cell r="A2522">
            <v>0</v>
          </cell>
          <cell r="B2522" t="str">
            <v>AW PPO Active</v>
          </cell>
          <cell r="C2522" t="str">
            <v>000000779</v>
          </cell>
          <cell r="D2522" t="str">
            <v>OXLEY JR CHARLES ST</v>
          </cell>
          <cell r="E2522" t="str">
            <v>235193901</v>
          </cell>
          <cell r="F2522">
            <v>2</v>
          </cell>
          <cell r="G2522" t="str">
            <v>PPO Non-Union</v>
          </cell>
          <cell r="H2522" t="str">
            <v>N</v>
          </cell>
          <cell r="I2522">
            <v>5</v>
          </cell>
          <cell r="J2522">
            <v>37761</v>
          </cell>
          <cell r="K2522">
            <v>127</v>
          </cell>
          <cell r="L2522" t="str">
            <v>Family</v>
          </cell>
          <cell r="M2522">
            <v>23842</v>
          </cell>
        </row>
        <row r="2523">
          <cell r="A2523">
            <v>0</v>
          </cell>
          <cell r="B2523" t="str">
            <v>AW PPO Active</v>
          </cell>
          <cell r="C2523" t="str">
            <v>000000779</v>
          </cell>
          <cell r="D2523" t="str">
            <v>PARSLEY ALLEN J</v>
          </cell>
          <cell r="E2523" t="str">
            <v>235041890</v>
          </cell>
          <cell r="F2523">
            <v>2</v>
          </cell>
          <cell r="G2523" t="str">
            <v>PPO Non-Union</v>
          </cell>
          <cell r="H2523" t="str">
            <v>N</v>
          </cell>
          <cell r="I2523">
            <v>4</v>
          </cell>
          <cell r="J2523">
            <v>37622</v>
          </cell>
          <cell r="K2523">
            <v>127</v>
          </cell>
          <cell r="L2523" t="str">
            <v>Family</v>
          </cell>
          <cell r="M2523">
            <v>21540</v>
          </cell>
        </row>
        <row r="2524">
          <cell r="A2524">
            <v>0</v>
          </cell>
          <cell r="B2524" t="str">
            <v>AW PPO Active</v>
          </cell>
          <cell r="C2524" t="str">
            <v>000000779</v>
          </cell>
          <cell r="D2524" t="str">
            <v>PARSONS CHARLES B</v>
          </cell>
          <cell r="E2524" t="str">
            <v>234112341</v>
          </cell>
          <cell r="F2524">
            <v>1</v>
          </cell>
          <cell r="G2524" t="str">
            <v>PPO Union</v>
          </cell>
          <cell r="H2524" t="str">
            <v>U</v>
          </cell>
          <cell r="I2524">
            <v>2</v>
          </cell>
          <cell r="J2524">
            <v>37622</v>
          </cell>
          <cell r="K2524">
            <v>111</v>
          </cell>
          <cell r="L2524" t="str">
            <v>Ee/Sp</v>
          </cell>
          <cell r="M2524">
            <v>25977</v>
          </cell>
        </row>
        <row r="2525">
          <cell r="A2525">
            <v>0</v>
          </cell>
          <cell r="B2525" t="str">
            <v>AW PPO Active</v>
          </cell>
          <cell r="C2525" t="str">
            <v>000000779</v>
          </cell>
          <cell r="D2525" t="str">
            <v>PARSONS CHARLES I</v>
          </cell>
          <cell r="E2525" t="str">
            <v>235944178</v>
          </cell>
          <cell r="F2525">
            <v>2</v>
          </cell>
          <cell r="G2525" t="str">
            <v>PPO Non-Union</v>
          </cell>
          <cell r="H2525" t="str">
            <v>N</v>
          </cell>
          <cell r="I2525">
            <v>2</v>
          </cell>
          <cell r="J2525">
            <v>38108</v>
          </cell>
          <cell r="K2525">
            <v>111</v>
          </cell>
          <cell r="L2525" t="str">
            <v>Ee/Sp</v>
          </cell>
          <cell r="M2525">
            <v>20945</v>
          </cell>
        </row>
        <row r="2526">
          <cell r="A2526">
            <v>0</v>
          </cell>
          <cell r="B2526" t="str">
            <v>AW PPO Active</v>
          </cell>
          <cell r="C2526" t="str">
            <v>000000779</v>
          </cell>
          <cell r="D2526" t="str">
            <v>PARSONS CHESTER R</v>
          </cell>
          <cell r="E2526" t="str">
            <v>232153515</v>
          </cell>
          <cell r="F2526">
            <v>1</v>
          </cell>
          <cell r="G2526" t="str">
            <v>PPO Union</v>
          </cell>
          <cell r="H2526" t="str">
            <v>U</v>
          </cell>
          <cell r="I2526">
            <v>3</v>
          </cell>
          <cell r="J2526">
            <v>37622</v>
          </cell>
          <cell r="K2526">
            <v>127</v>
          </cell>
          <cell r="L2526" t="str">
            <v>Family</v>
          </cell>
          <cell r="M2526">
            <v>23568</v>
          </cell>
        </row>
        <row r="2527">
          <cell r="A2527">
            <v>0</v>
          </cell>
          <cell r="B2527" t="str">
            <v>AW PPO Active</v>
          </cell>
          <cell r="C2527" t="str">
            <v>000000779</v>
          </cell>
          <cell r="D2527" t="str">
            <v>PENTASUGLIA JR JOHNNY K</v>
          </cell>
          <cell r="E2527" t="str">
            <v>236251631</v>
          </cell>
          <cell r="F2527">
            <v>2</v>
          </cell>
          <cell r="G2527" t="str">
            <v>PPO Non-Union</v>
          </cell>
          <cell r="H2527" t="str">
            <v>N</v>
          </cell>
          <cell r="I2527">
            <v>4</v>
          </cell>
          <cell r="J2527">
            <v>37622</v>
          </cell>
          <cell r="K2527">
            <v>127</v>
          </cell>
          <cell r="L2527" t="str">
            <v>Family</v>
          </cell>
          <cell r="M2527">
            <v>24937</v>
          </cell>
        </row>
        <row r="2528">
          <cell r="A2528">
            <v>0</v>
          </cell>
          <cell r="B2528" t="str">
            <v>AW PPO Active</v>
          </cell>
          <cell r="C2528" t="str">
            <v>000000779</v>
          </cell>
          <cell r="D2528" t="str">
            <v>PENTASUGLIA DONNY A</v>
          </cell>
          <cell r="E2528" t="str">
            <v>232318163</v>
          </cell>
          <cell r="F2528">
            <v>1</v>
          </cell>
          <cell r="G2528" t="str">
            <v>PPO Union</v>
          </cell>
          <cell r="H2528" t="str">
            <v>U</v>
          </cell>
          <cell r="I2528">
            <v>2</v>
          </cell>
          <cell r="J2528">
            <v>37987</v>
          </cell>
          <cell r="K2528">
            <v>111</v>
          </cell>
          <cell r="L2528" t="str">
            <v>Ee/Sp</v>
          </cell>
          <cell r="M2528">
            <v>26198</v>
          </cell>
        </row>
        <row r="2529">
          <cell r="A2529">
            <v>0</v>
          </cell>
          <cell r="B2529" t="str">
            <v>AW PPO Active</v>
          </cell>
          <cell r="C2529" t="str">
            <v>000000779</v>
          </cell>
          <cell r="D2529" t="str">
            <v>PENTASUGLIA LLOYD P</v>
          </cell>
          <cell r="E2529" t="str">
            <v>232800002</v>
          </cell>
          <cell r="F2529">
            <v>2</v>
          </cell>
          <cell r="G2529" t="str">
            <v>PPO Non-Union</v>
          </cell>
          <cell r="H2529" t="str">
            <v>N</v>
          </cell>
          <cell r="I2529">
            <v>2</v>
          </cell>
          <cell r="J2529">
            <v>37622</v>
          </cell>
          <cell r="K2529">
            <v>111</v>
          </cell>
          <cell r="L2529" t="str">
            <v>Ee/Sp</v>
          </cell>
          <cell r="M2529">
            <v>17137</v>
          </cell>
        </row>
        <row r="2530">
          <cell r="A2530">
            <v>0</v>
          </cell>
          <cell r="B2530" t="str">
            <v>AW PPO Active</v>
          </cell>
          <cell r="C2530" t="str">
            <v>000000779</v>
          </cell>
          <cell r="D2530" t="str">
            <v>PERKINS HENRY R</v>
          </cell>
          <cell r="E2530" t="str">
            <v>234069918</v>
          </cell>
          <cell r="F2530">
            <v>2</v>
          </cell>
          <cell r="G2530" t="str">
            <v>PPO Non-Union</v>
          </cell>
          <cell r="H2530" t="str">
            <v>N</v>
          </cell>
          <cell r="I2530">
            <v>4</v>
          </cell>
          <cell r="J2530">
            <v>37622</v>
          </cell>
          <cell r="K2530">
            <v>127</v>
          </cell>
          <cell r="L2530" t="str">
            <v>Family</v>
          </cell>
          <cell r="M2530">
            <v>23693</v>
          </cell>
        </row>
        <row r="2531">
          <cell r="A2531">
            <v>0</v>
          </cell>
          <cell r="B2531" t="str">
            <v>AW PPO Active</v>
          </cell>
          <cell r="C2531" t="str">
            <v>000000779</v>
          </cell>
          <cell r="D2531" t="str">
            <v>PETERS DAVID C</v>
          </cell>
          <cell r="E2531" t="str">
            <v>203388955</v>
          </cell>
          <cell r="F2531">
            <v>2</v>
          </cell>
          <cell r="G2531" t="str">
            <v>PPO Non-Union</v>
          </cell>
          <cell r="H2531" t="str">
            <v>N</v>
          </cell>
          <cell r="I2531">
            <v>3</v>
          </cell>
          <cell r="J2531">
            <v>37622</v>
          </cell>
          <cell r="K2531">
            <v>127</v>
          </cell>
          <cell r="L2531" t="str">
            <v>Family</v>
          </cell>
          <cell r="M2531">
            <v>20366</v>
          </cell>
        </row>
        <row r="2532">
          <cell r="A2532">
            <v>0</v>
          </cell>
          <cell r="B2532" t="str">
            <v>AW PPO Active</v>
          </cell>
          <cell r="C2532" t="str">
            <v>000000779</v>
          </cell>
          <cell r="D2532" t="str">
            <v>PIERCE ROBIN LYNN</v>
          </cell>
          <cell r="E2532" t="str">
            <v>232216741</v>
          </cell>
          <cell r="F2532">
            <v>2</v>
          </cell>
          <cell r="G2532" t="str">
            <v>PPO Non-Union</v>
          </cell>
          <cell r="H2532" t="str">
            <v>N</v>
          </cell>
          <cell r="I2532">
            <v>4</v>
          </cell>
          <cell r="J2532">
            <v>37622</v>
          </cell>
          <cell r="K2532">
            <v>127</v>
          </cell>
          <cell r="L2532" t="str">
            <v>Family</v>
          </cell>
          <cell r="M2532">
            <v>24875</v>
          </cell>
        </row>
        <row r="2533">
          <cell r="A2533">
            <v>0</v>
          </cell>
          <cell r="B2533" t="str">
            <v>AW PPO Active</v>
          </cell>
          <cell r="C2533" t="str">
            <v>000000779</v>
          </cell>
          <cell r="D2533" t="str">
            <v>PLUMLEY MICHAEL L</v>
          </cell>
          <cell r="E2533" t="str">
            <v>236809007</v>
          </cell>
          <cell r="F2533">
            <v>2</v>
          </cell>
          <cell r="G2533" t="str">
            <v>PPO Non-Union</v>
          </cell>
          <cell r="H2533" t="str">
            <v>N</v>
          </cell>
          <cell r="I2533">
            <v>2</v>
          </cell>
          <cell r="J2533">
            <v>37622</v>
          </cell>
          <cell r="K2533">
            <v>111</v>
          </cell>
          <cell r="L2533" t="str">
            <v>Ee/Sp</v>
          </cell>
          <cell r="M2533">
            <v>18494</v>
          </cell>
        </row>
        <row r="2534">
          <cell r="A2534">
            <v>0</v>
          </cell>
          <cell r="B2534" t="str">
            <v>AW PPO Active</v>
          </cell>
          <cell r="C2534" t="str">
            <v>000000779</v>
          </cell>
          <cell r="D2534" t="str">
            <v>POE EDGAR A</v>
          </cell>
          <cell r="E2534" t="str">
            <v>235828047</v>
          </cell>
          <cell r="F2534">
            <v>1</v>
          </cell>
          <cell r="G2534" t="str">
            <v>PPO Union</v>
          </cell>
          <cell r="H2534" t="str">
            <v>U</v>
          </cell>
          <cell r="I2534">
            <v>2</v>
          </cell>
          <cell r="J2534">
            <v>38108</v>
          </cell>
          <cell r="K2534">
            <v>111</v>
          </cell>
          <cell r="L2534" t="str">
            <v>Ee/Sp</v>
          </cell>
          <cell r="M2534">
            <v>20338</v>
          </cell>
        </row>
        <row r="2535">
          <cell r="A2535">
            <v>0</v>
          </cell>
          <cell r="B2535" t="str">
            <v>AW PPO Active</v>
          </cell>
          <cell r="C2535" t="str">
            <v>000000779</v>
          </cell>
          <cell r="D2535" t="str">
            <v>PRIESTLEY DWIGHT W</v>
          </cell>
          <cell r="E2535" t="str">
            <v>234881197</v>
          </cell>
          <cell r="F2535">
            <v>1</v>
          </cell>
          <cell r="G2535" t="str">
            <v>PPO Union</v>
          </cell>
          <cell r="H2535" t="str">
            <v>U</v>
          </cell>
          <cell r="I2535">
            <v>3</v>
          </cell>
          <cell r="J2535">
            <v>38139</v>
          </cell>
          <cell r="K2535">
            <v>127</v>
          </cell>
          <cell r="L2535" t="str">
            <v>Family</v>
          </cell>
          <cell r="M2535">
            <v>20844</v>
          </cell>
        </row>
        <row r="2536">
          <cell r="A2536">
            <v>0</v>
          </cell>
          <cell r="B2536" t="str">
            <v>AW PPO Active</v>
          </cell>
          <cell r="C2536" t="str">
            <v>000000779</v>
          </cell>
          <cell r="D2536" t="str">
            <v>PRITT GARY D</v>
          </cell>
          <cell r="E2536" t="str">
            <v>234740108</v>
          </cell>
          <cell r="F2536">
            <v>2</v>
          </cell>
          <cell r="G2536" t="str">
            <v>PPO Non-Union</v>
          </cell>
          <cell r="H2536" t="str">
            <v>N</v>
          </cell>
          <cell r="I2536">
            <v>3</v>
          </cell>
          <cell r="J2536">
            <v>37622</v>
          </cell>
          <cell r="K2536">
            <v>127</v>
          </cell>
          <cell r="L2536" t="str">
            <v>Family</v>
          </cell>
          <cell r="M2536">
            <v>17374</v>
          </cell>
        </row>
        <row r="2537">
          <cell r="A2537">
            <v>0</v>
          </cell>
          <cell r="B2537" t="str">
            <v>AW PPO Active</v>
          </cell>
          <cell r="C2537" t="str">
            <v>000000779</v>
          </cell>
          <cell r="D2537" t="str">
            <v>PRITT QUINTIN L</v>
          </cell>
          <cell r="E2537" t="str">
            <v>236049950</v>
          </cell>
          <cell r="F2537">
            <v>1</v>
          </cell>
          <cell r="G2537" t="str">
            <v>PPO Union</v>
          </cell>
          <cell r="H2537" t="str">
            <v>U</v>
          </cell>
          <cell r="I2537">
            <v>1</v>
          </cell>
          <cell r="J2537">
            <v>37622</v>
          </cell>
          <cell r="K2537">
            <v>101</v>
          </cell>
          <cell r="L2537" t="str">
            <v>Single</v>
          </cell>
          <cell r="M2537">
            <v>22025</v>
          </cell>
        </row>
        <row r="2538">
          <cell r="A2538">
            <v>0</v>
          </cell>
          <cell r="B2538" t="str">
            <v>AW PPO Active</v>
          </cell>
          <cell r="C2538" t="str">
            <v>000000779</v>
          </cell>
          <cell r="D2538" t="str">
            <v>PYLE GARY R</v>
          </cell>
          <cell r="E2538" t="str">
            <v>233988982</v>
          </cell>
          <cell r="F2538">
            <v>1</v>
          </cell>
          <cell r="G2538" t="str">
            <v>PPO Union</v>
          </cell>
          <cell r="H2538" t="str">
            <v>U</v>
          </cell>
          <cell r="I2538">
            <v>4</v>
          </cell>
          <cell r="J2538">
            <v>38247</v>
          </cell>
          <cell r="K2538">
            <v>127</v>
          </cell>
          <cell r="L2538" t="str">
            <v>Family</v>
          </cell>
          <cell r="M2538">
            <v>21163</v>
          </cell>
        </row>
        <row r="2539">
          <cell r="A2539">
            <v>0</v>
          </cell>
          <cell r="B2539" t="str">
            <v>AW PPO Active</v>
          </cell>
          <cell r="C2539" t="str">
            <v>000000779</v>
          </cell>
          <cell r="D2539" t="str">
            <v>RATLIFF EUGENE W</v>
          </cell>
          <cell r="E2539" t="str">
            <v>232904273</v>
          </cell>
          <cell r="F2539">
            <v>1</v>
          </cell>
          <cell r="G2539" t="str">
            <v>PPO Union</v>
          </cell>
          <cell r="H2539" t="str">
            <v>U</v>
          </cell>
          <cell r="I2539">
            <v>3</v>
          </cell>
          <cell r="J2539">
            <v>37622</v>
          </cell>
          <cell r="K2539">
            <v>127</v>
          </cell>
          <cell r="L2539" t="str">
            <v>Family</v>
          </cell>
          <cell r="M2539">
            <v>19682</v>
          </cell>
        </row>
        <row r="2540">
          <cell r="A2540">
            <v>0</v>
          </cell>
          <cell r="B2540" t="str">
            <v>AW PPO Active</v>
          </cell>
          <cell r="C2540" t="str">
            <v>000000779</v>
          </cell>
          <cell r="D2540" t="str">
            <v>RHODES GARY L</v>
          </cell>
          <cell r="E2540" t="str">
            <v>234928901</v>
          </cell>
          <cell r="F2540">
            <v>1</v>
          </cell>
          <cell r="G2540" t="str">
            <v>PPO Union</v>
          </cell>
          <cell r="H2540" t="str">
            <v>U</v>
          </cell>
          <cell r="I2540">
            <v>3</v>
          </cell>
          <cell r="J2540">
            <v>37987</v>
          </cell>
          <cell r="K2540">
            <v>127</v>
          </cell>
          <cell r="L2540" t="str">
            <v>Family</v>
          </cell>
          <cell r="M2540">
            <v>21966</v>
          </cell>
        </row>
        <row r="2541">
          <cell r="A2541">
            <v>0</v>
          </cell>
          <cell r="B2541" t="str">
            <v>AW PPO Active</v>
          </cell>
          <cell r="C2541" t="str">
            <v>000000779</v>
          </cell>
          <cell r="D2541" t="str">
            <v>RICHARDSON JACKIE L</v>
          </cell>
          <cell r="E2541" t="str">
            <v>235767937</v>
          </cell>
          <cell r="F2541">
            <v>1</v>
          </cell>
          <cell r="G2541" t="str">
            <v>PPO Union</v>
          </cell>
          <cell r="H2541" t="str">
            <v>U</v>
          </cell>
          <cell r="I2541">
            <v>3</v>
          </cell>
          <cell r="J2541">
            <v>38108</v>
          </cell>
          <cell r="K2541">
            <v>127</v>
          </cell>
          <cell r="L2541" t="str">
            <v>Family</v>
          </cell>
          <cell r="M2541">
            <v>20494</v>
          </cell>
        </row>
        <row r="2542">
          <cell r="A2542">
            <v>0</v>
          </cell>
          <cell r="B2542" t="str">
            <v>AW PPO Active</v>
          </cell>
          <cell r="C2542" t="str">
            <v>000000779</v>
          </cell>
          <cell r="D2542" t="str">
            <v>RUBLE ROBERT L</v>
          </cell>
          <cell r="E2542" t="str">
            <v>235848414</v>
          </cell>
          <cell r="F2542">
            <v>1</v>
          </cell>
          <cell r="G2542" t="str">
            <v>PPO Union</v>
          </cell>
          <cell r="H2542" t="str">
            <v>U</v>
          </cell>
          <cell r="I2542">
            <v>3</v>
          </cell>
          <cell r="J2542">
            <v>37622</v>
          </cell>
          <cell r="K2542">
            <v>127</v>
          </cell>
          <cell r="L2542" t="str">
            <v>Family</v>
          </cell>
          <cell r="M2542">
            <v>18447</v>
          </cell>
        </row>
        <row r="2543">
          <cell r="A2543">
            <v>0</v>
          </cell>
          <cell r="B2543" t="str">
            <v>AW PPO Active</v>
          </cell>
          <cell r="C2543" t="str">
            <v>000000779</v>
          </cell>
          <cell r="D2543" t="str">
            <v>SALMONS WILLIAM D</v>
          </cell>
          <cell r="E2543" t="str">
            <v>233889839</v>
          </cell>
          <cell r="F2543">
            <v>2</v>
          </cell>
          <cell r="G2543" t="str">
            <v>PPO Non-Union</v>
          </cell>
          <cell r="H2543" t="str">
            <v>N</v>
          </cell>
          <cell r="I2543">
            <v>2</v>
          </cell>
          <cell r="J2543">
            <v>37927</v>
          </cell>
          <cell r="K2543">
            <v>111</v>
          </cell>
          <cell r="L2543" t="str">
            <v>Ee/Sp</v>
          </cell>
          <cell r="M2543">
            <v>19909</v>
          </cell>
        </row>
        <row r="2544">
          <cell r="A2544">
            <v>0</v>
          </cell>
          <cell r="B2544" t="str">
            <v>AW PPO Active</v>
          </cell>
          <cell r="C2544" t="str">
            <v>000000779</v>
          </cell>
          <cell r="D2544" t="str">
            <v>SAMPLES STEVEN W</v>
          </cell>
          <cell r="E2544" t="str">
            <v>234984792</v>
          </cell>
          <cell r="F2544">
            <v>1</v>
          </cell>
          <cell r="G2544" t="str">
            <v>PPO Union</v>
          </cell>
          <cell r="H2544" t="str">
            <v>U</v>
          </cell>
          <cell r="I2544">
            <v>4</v>
          </cell>
          <cell r="J2544">
            <v>38222</v>
          </cell>
          <cell r="K2544">
            <v>127</v>
          </cell>
          <cell r="L2544" t="str">
            <v>Family</v>
          </cell>
          <cell r="M2544">
            <v>21121</v>
          </cell>
        </row>
        <row r="2545">
          <cell r="A2545">
            <v>0</v>
          </cell>
          <cell r="B2545" t="str">
            <v>AW PPO Active</v>
          </cell>
          <cell r="C2545" t="str">
            <v>000000779</v>
          </cell>
          <cell r="D2545" t="str">
            <v>SARVER JR DANNIE F</v>
          </cell>
          <cell r="E2545" t="str">
            <v>234940218</v>
          </cell>
          <cell r="F2545">
            <v>1</v>
          </cell>
          <cell r="G2545" t="str">
            <v>PPO Union</v>
          </cell>
          <cell r="H2545" t="str">
            <v>U</v>
          </cell>
          <cell r="I2545">
            <v>2</v>
          </cell>
          <cell r="J2545">
            <v>37622</v>
          </cell>
          <cell r="K2545">
            <v>111</v>
          </cell>
          <cell r="L2545" t="str">
            <v>Ee/Sp</v>
          </cell>
          <cell r="M2545">
            <v>21366</v>
          </cell>
        </row>
        <row r="2546">
          <cell r="A2546">
            <v>0</v>
          </cell>
          <cell r="B2546" t="str">
            <v>AW PPO Active</v>
          </cell>
          <cell r="C2546" t="str">
            <v>000000779</v>
          </cell>
          <cell r="D2546" t="str">
            <v>SAUNDERS RANDY SHEL</v>
          </cell>
          <cell r="E2546" t="str">
            <v>232904792</v>
          </cell>
          <cell r="F2546">
            <v>2</v>
          </cell>
          <cell r="G2546" t="str">
            <v>PPO Non-Union</v>
          </cell>
          <cell r="H2546" t="str">
            <v>N</v>
          </cell>
          <cell r="I2546">
            <v>2</v>
          </cell>
          <cell r="J2546">
            <v>37713</v>
          </cell>
          <cell r="K2546">
            <v>119</v>
          </cell>
          <cell r="L2546" t="str">
            <v>Ee/Ch</v>
          </cell>
          <cell r="M2546">
            <v>20088</v>
          </cell>
        </row>
        <row r="2547">
          <cell r="A2547">
            <v>0</v>
          </cell>
          <cell r="B2547" t="str">
            <v>AW PPO Active</v>
          </cell>
          <cell r="C2547" t="str">
            <v>000000779</v>
          </cell>
          <cell r="D2547" t="str">
            <v>SCHNEIDER MARCUM RITA ANN</v>
          </cell>
          <cell r="E2547" t="str">
            <v>297585164</v>
          </cell>
          <cell r="F2547">
            <v>2</v>
          </cell>
          <cell r="G2547" t="str">
            <v>PPO Non-Union</v>
          </cell>
          <cell r="H2547" t="str">
            <v>N</v>
          </cell>
          <cell r="I2547">
            <v>2</v>
          </cell>
          <cell r="J2547">
            <v>37622</v>
          </cell>
          <cell r="K2547">
            <v>111</v>
          </cell>
          <cell r="L2547" t="str">
            <v>Ee/Sp</v>
          </cell>
          <cell r="M2547">
            <v>21104</v>
          </cell>
        </row>
        <row r="2548">
          <cell r="A2548">
            <v>0</v>
          </cell>
          <cell r="B2548" t="str">
            <v>AW PPO Active</v>
          </cell>
          <cell r="C2548" t="str">
            <v>000000779</v>
          </cell>
          <cell r="D2548" t="str">
            <v>SCOTT III LEE C</v>
          </cell>
          <cell r="E2548" t="str">
            <v>234925142</v>
          </cell>
          <cell r="F2548">
            <v>1</v>
          </cell>
          <cell r="G2548" t="str">
            <v>PPO Union</v>
          </cell>
          <cell r="H2548" t="str">
            <v>U</v>
          </cell>
          <cell r="I2548">
            <v>2</v>
          </cell>
          <cell r="J2548">
            <v>37917</v>
          </cell>
          <cell r="K2548">
            <v>111</v>
          </cell>
          <cell r="L2548" t="str">
            <v>Ee/Sp</v>
          </cell>
          <cell r="M2548">
            <v>21024</v>
          </cell>
        </row>
        <row r="2549">
          <cell r="A2549">
            <v>0</v>
          </cell>
          <cell r="B2549" t="str">
            <v>AW PPO Active</v>
          </cell>
          <cell r="C2549" t="str">
            <v>000000779</v>
          </cell>
          <cell r="D2549" t="str">
            <v>SEBASTIAN JAMES D</v>
          </cell>
          <cell r="E2549" t="str">
            <v>236725421</v>
          </cell>
          <cell r="F2549">
            <v>1</v>
          </cell>
          <cell r="G2549" t="str">
            <v>PPO Union</v>
          </cell>
          <cell r="H2549" t="str">
            <v>U</v>
          </cell>
          <cell r="I2549">
            <v>1</v>
          </cell>
          <cell r="J2549">
            <v>37622</v>
          </cell>
          <cell r="K2549">
            <v>101</v>
          </cell>
          <cell r="L2549" t="str">
            <v>Single</v>
          </cell>
          <cell r="M2549">
            <v>16851</v>
          </cell>
        </row>
        <row r="2550">
          <cell r="A2550">
            <v>0</v>
          </cell>
          <cell r="B2550" t="str">
            <v>AW PPO Active</v>
          </cell>
          <cell r="C2550" t="str">
            <v>000000779</v>
          </cell>
          <cell r="D2550" t="str">
            <v>SHAFER TONI G</v>
          </cell>
          <cell r="E2550" t="str">
            <v>234865526</v>
          </cell>
          <cell r="F2550">
            <v>1</v>
          </cell>
          <cell r="G2550" t="str">
            <v>PPO Union</v>
          </cell>
          <cell r="H2550" t="str">
            <v>U</v>
          </cell>
          <cell r="I2550">
            <v>3</v>
          </cell>
          <cell r="J2550">
            <v>38293</v>
          </cell>
          <cell r="K2550">
            <v>127</v>
          </cell>
          <cell r="L2550" t="str">
            <v>Family</v>
          </cell>
          <cell r="M2550">
            <v>20469</v>
          </cell>
        </row>
        <row r="2551">
          <cell r="A2551">
            <v>0</v>
          </cell>
          <cell r="B2551" t="str">
            <v>AW PPO Active</v>
          </cell>
          <cell r="C2551" t="str">
            <v>000000779</v>
          </cell>
          <cell r="D2551" t="str">
            <v>SHELTON CLIFFORD R</v>
          </cell>
          <cell r="E2551" t="str">
            <v>233298800</v>
          </cell>
          <cell r="F2551">
            <v>2</v>
          </cell>
          <cell r="G2551" t="str">
            <v>PPO Non-Union</v>
          </cell>
          <cell r="H2551" t="str">
            <v>N</v>
          </cell>
          <cell r="I2551">
            <v>2</v>
          </cell>
          <cell r="J2551">
            <v>37622</v>
          </cell>
          <cell r="K2551">
            <v>111</v>
          </cell>
          <cell r="L2551" t="str">
            <v>Ee/Sp</v>
          </cell>
          <cell r="M2551">
            <v>25598</v>
          </cell>
        </row>
        <row r="2552">
          <cell r="A2552">
            <v>0</v>
          </cell>
          <cell r="B2552" t="str">
            <v>AW PPO Active</v>
          </cell>
          <cell r="C2552" t="str">
            <v>000000779</v>
          </cell>
          <cell r="D2552" t="str">
            <v>SHEW DAVID B</v>
          </cell>
          <cell r="E2552" t="str">
            <v>235768941</v>
          </cell>
          <cell r="F2552">
            <v>2</v>
          </cell>
          <cell r="G2552" t="str">
            <v>PPO Non-Union</v>
          </cell>
          <cell r="H2552" t="str">
            <v>N</v>
          </cell>
          <cell r="I2552">
            <v>3</v>
          </cell>
          <cell r="J2552">
            <v>37622</v>
          </cell>
          <cell r="K2552">
            <v>127</v>
          </cell>
          <cell r="L2552" t="str">
            <v>Family</v>
          </cell>
          <cell r="M2552">
            <v>17731</v>
          </cell>
        </row>
        <row r="2553">
          <cell r="A2553">
            <v>0</v>
          </cell>
          <cell r="B2553" t="str">
            <v>AW PPO Active</v>
          </cell>
          <cell r="C2553" t="str">
            <v>000000779</v>
          </cell>
          <cell r="D2553" t="str">
            <v>SHIRKEY DAVID LEON</v>
          </cell>
          <cell r="E2553" t="str">
            <v>236749374</v>
          </cell>
          <cell r="F2553">
            <v>1</v>
          </cell>
          <cell r="G2553" t="str">
            <v>PPO Union</v>
          </cell>
          <cell r="H2553" t="str">
            <v>U</v>
          </cell>
          <cell r="I2553">
            <v>2</v>
          </cell>
          <cell r="J2553">
            <v>37622</v>
          </cell>
          <cell r="K2553">
            <v>111</v>
          </cell>
          <cell r="L2553" t="str">
            <v>Ee/Sp</v>
          </cell>
          <cell r="M2553">
            <v>17424</v>
          </cell>
        </row>
        <row r="2554">
          <cell r="A2554">
            <v>0</v>
          </cell>
          <cell r="B2554" t="str">
            <v>AW PPO Active</v>
          </cell>
          <cell r="C2554" t="str">
            <v>000000779</v>
          </cell>
          <cell r="D2554" t="str">
            <v>SHOCKLEY ROBERT LEE</v>
          </cell>
          <cell r="E2554" t="str">
            <v>236043333</v>
          </cell>
          <cell r="F2554">
            <v>1</v>
          </cell>
          <cell r="G2554" t="str">
            <v>PPO Union</v>
          </cell>
          <cell r="H2554" t="str">
            <v>U</v>
          </cell>
          <cell r="I2554">
            <v>5</v>
          </cell>
          <cell r="J2554">
            <v>37622</v>
          </cell>
          <cell r="K2554">
            <v>127</v>
          </cell>
          <cell r="L2554" t="str">
            <v>Family</v>
          </cell>
          <cell r="M2554">
            <v>22480</v>
          </cell>
        </row>
        <row r="2555">
          <cell r="A2555">
            <v>0</v>
          </cell>
          <cell r="B2555" t="str">
            <v>AW PPO Active</v>
          </cell>
          <cell r="C2555" t="str">
            <v>000000779</v>
          </cell>
          <cell r="D2555" t="str">
            <v>SHREWSBURY ROGER D</v>
          </cell>
          <cell r="E2555" t="str">
            <v>232789186</v>
          </cell>
          <cell r="F2555">
            <v>1</v>
          </cell>
          <cell r="G2555" t="str">
            <v>PPO Union</v>
          </cell>
          <cell r="H2555" t="str">
            <v>U</v>
          </cell>
          <cell r="I2555">
            <v>1</v>
          </cell>
          <cell r="J2555">
            <v>37622</v>
          </cell>
          <cell r="K2555">
            <v>101</v>
          </cell>
          <cell r="L2555" t="str">
            <v>Single</v>
          </cell>
          <cell r="M2555">
            <v>17463</v>
          </cell>
        </row>
        <row r="2556">
          <cell r="A2556">
            <v>0</v>
          </cell>
          <cell r="B2556" t="str">
            <v>AW PPO Active</v>
          </cell>
          <cell r="C2556" t="str">
            <v>000000779</v>
          </cell>
          <cell r="D2556" t="str">
            <v>SIMPKINS STEVE D</v>
          </cell>
          <cell r="E2556" t="str">
            <v>236946118</v>
          </cell>
          <cell r="F2556">
            <v>1</v>
          </cell>
          <cell r="G2556" t="str">
            <v>PPO Union</v>
          </cell>
          <cell r="H2556" t="str">
            <v>U</v>
          </cell>
          <cell r="I2556">
            <v>2</v>
          </cell>
          <cell r="J2556">
            <v>37742</v>
          </cell>
          <cell r="K2556">
            <v>119</v>
          </cell>
          <cell r="L2556" t="str">
            <v>Ee/Ch</v>
          </cell>
          <cell r="M2556">
            <v>24340</v>
          </cell>
        </row>
        <row r="2557">
          <cell r="A2557">
            <v>0</v>
          </cell>
          <cell r="B2557" t="str">
            <v>AW PPO Active</v>
          </cell>
          <cell r="C2557" t="str">
            <v>000000779</v>
          </cell>
          <cell r="D2557" t="str">
            <v>SISSON JOSEPH P</v>
          </cell>
          <cell r="E2557" t="str">
            <v>235944622</v>
          </cell>
          <cell r="F2557">
            <v>2</v>
          </cell>
          <cell r="G2557" t="str">
            <v>PPO Non-Union</v>
          </cell>
          <cell r="H2557" t="str">
            <v>N</v>
          </cell>
          <cell r="I2557">
            <v>1</v>
          </cell>
          <cell r="J2557">
            <v>37622</v>
          </cell>
          <cell r="K2557">
            <v>101</v>
          </cell>
          <cell r="L2557" t="str">
            <v>Single</v>
          </cell>
          <cell r="M2557">
            <v>21070</v>
          </cell>
        </row>
        <row r="2558">
          <cell r="A2558">
            <v>0</v>
          </cell>
          <cell r="B2558" t="str">
            <v>AW PPO Active</v>
          </cell>
          <cell r="C2558" t="str">
            <v>000000779</v>
          </cell>
          <cell r="D2558" t="str">
            <v>SMITH III LAWRENCE L</v>
          </cell>
          <cell r="E2558" t="str">
            <v>233130879</v>
          </cell>
          <cell r="F2558">
            <v>1</v>
          </cell>
          <cell r="G2558" t="str">
            <v>PPO Union</v>
          </cell>
          <cell r="H2558" t="str">
            <v>U</v>
          </cell>
          <cell r="I2558">
            <v>3</v>
          </cell>
          <cell r="J2558">
            <v>37865</v>
          </cell>
          <cell r="K2558">
            <v>127</v>
          </cell>
          <cell r="L2558" t="str">
            <v>Family</v>
          </cell>
          <cell r="M2558">
            <v>23671</v>
          </cell>
        </row>
        <row r="2559">
          <cell r="A2559">
            <v>0</v>
          </cell>
          <cell r="B2559" t="str">
            <v>AW PPO Active</v>
          </cell>
          <cell r="C2559" t="str">
            <v>000000779</v>
          </cell>
          <cell r="D2559" t="str">
            <v>SMITH AUBREY K</v>
          </cell>
          <cell r="E2559" t="str">
            <v>234986816</v>
          </cell>
          <cell r="F2559">
            <v>1</v>
          </cell>
          <cell r="G2559" t="str">
            <v>PPO Union</v>
          </cell>
          <cell r="H2559" t="str">
            <v>U</v>
          </cell>
          <cell r="I2559">
            <v>3</v>
          </cell>
          <cell r="J2559">
            <v>38170</v>
          </cell>
          <cell r="K2559">
            <v>127</v>
          </cell>
          <cell r="L2559" t="str">
            <v>Family</v>
          </cell>
          <cell r="M2559">
            <v>21688</v>
          </cell>
        </row>
        <row r="2560">
          <cell r="A2560">
            <v>0</v>
          </cell>
          <cell r="B2560" t="str">
            <v>AW PPO Active</v>
          </cell>
          <cell r="C2560" t="str">
            <v>000000779</v>
          </cell>
          <cell r="D2560" t="str">
            <v>SMITH JR  VERNON</v>
          </cell>
          <cell r="E2560" t="str">
            <v>236749270</v>
          </cell>
          <cell r="F2560">
            <v>1</v>
          </cell>
          <cell r="G2560" t="str">
            <v>PPO Union</v>
          </cell>
          <cell r="H2560" t="str">
            <v>U</v>
          </cell>
          <cell r="I2560">
            <v>4</v>
          </cell>
          <cell r="J2560">
            <v>38108</v>
          </cell>
          <cell r="K2560">
            <v>127</v>
          </cell>
          <cell r="L2560" t="str">
            <v>Family</v>
          </cell>
          <cell r="M2560">
            <v>17845</v>
          </cell>
        </row>
        <row r="2561">
          <cell r="A2561">
            <v>0</v>
          </cell>
          <cell r="B2561" t="str">
            <v>AW PPO Active</v>
          </cell>
          <cell r="C2561" t="str">
            <v>000000779</v>
          </cell>
          <cell r="D2561" t="str">
            <v>SMITH LASALLE P</v>
          </cell>
          <cell r="E2561" t="str">
            <v>233928867</v>
          </cell>
          <cell r="F2561">
            <v>2</v>
          </cell>
          <cell r="G2561" t="str">
            <v>PPO Non-Union</v>
          </cell>
          <cell r="H2561" t="str">
            <v>N</v>
          </cell>
          <cell r="I2561">
            <v>4</v>
          </cell>
          <cell r="J2561">
            <v>37622</v>
          </cell>
          <cell r="K2561">
            <v>127</v>
          </cell>
          <cell r="L2561" t="str">
            <v>Family</v>
          </cell>
          <cell r="M2561">
            <v>20517</v>
          </cell>
        </row>
        <row r="2562">
          <cell r="A2562">
            <v>0</v>
          </cell>
          <cell r="B2562" t="str">
            <v>AW PPO Active</v>
          </cell>
          <cell r="C2562" t="str">
            <v>000000779</v>
          </cell>
          <cell r="D2562" t="str">
            <v>SMITH PETER L</v>
          </cell>
          <cell r="E2562" t="str">
            <v>235921091</v>
          </cell>
          <cell r="F2562">
            <v>1</v>
          </cell>
          <cell r="G2562" t="str">
            <v>PPO Union</v>
          </cell>
          <cell r="H2562" t="str">
            <v>U</v>
          </cell>
          <cell r="I2562">
            <v>2</v>
          </cell>
          <cell r="J2562">
            <v>37622</v>
          </cell>
          <cell r="K2562">
            <v>111</v>
          </cell>
          <cell r="L2562" t="str">
            <v>Ee/Sp</v>
          </cell>
          <cell r="M2562">
            <v>20621</v>
          </cell>
        </row>
        <row r="2563">
          <cell r="A2563">
            <v>0</v>
          </cell>
          <cell r="B2563" t="str">
            <v>AW PPO Active</v>
          </cell>
          <cell r="C2563" t="str">
            <v>000000779</v>
          </cell>
          <cell r="D2563" t="str">
            <v>SMITH STEPHEN C</v>
          </cell>
          <cell r="E2563" t="str">
            <v>402086863</v>
          </cell>
          <cell r="F2563">
            <v>1</v>
          </cell>
          <cell r="G2563" t="str">
            <v>PPO Union</v>
          </cell>
          <cell r="H2563" t="str">
            <v>U</v>
          </cell>
          <cell r="I2563">
            <v>3</v>
          </cell>
          <cell r="J2563">
            <v>38035</v>
          </cell>
          <cell r="K2563">
            <v>127</v>
          </cell>
          <cell r="L2563" t="str">
            <v>Family</v>
          </cell>
          <cell r="M2563">
            <v>27150</v>
          </cell>
        </row>
        <row r="2564">
          <cell r="A2564">
            <v>0</v>
          </cell>
          <cell r="B2564" t="str">
            <v>AW PPO Active</v>
          </cell>
          <cell r="C2564" t="str">
            <v>000000779</v>
          </cell>
          <cell r="D2564" t="str">
            <v>SMITH WILLIAM A</v>
          </cell>
          <cell r="E2564" t="str">
            <v>236133702</v>
          </cell>
          <cell r="F2564">
            <v>1</v>
          </cell>
          <cell r="G2564" t="str">
            <v>PPO Union</v>
          </cell>
          <cell r="H2564" t="str">
            <v>U</v>
          </cell>
          <cell r="I2564">
            <v>4</v>
          </cell>
          <cell r="J2564">
            <v>37622</v>
          </cell>
          <cell r="K2564">
            <v>127</v>
          </cell>
          <cell r="L2564" t="str">
            <v>Family</v>
          </cell>
          <cell r="M2564">
            <v>22377</v>
          </cell>
        </row>
        <row r="2565">
          <cell r="A2565">
            <v>0</v>
          </cell>
          <cell r="B2565" t="str">
            <v>AW PPO Active</v>
          </cell>
          <cell r="C2565" t="str">
            <v>000000779</v>
          </cell>
          <cell r="D2565" t="str">
            <v>SMOOT RICHARD A</v>
          </cell>
          <cell r="E2565" t="str">
            <v>235724989</v>
          </cell>
          <cell r="F2565">
            <v>1</v>
          </cell>
          <cell r="G2565" t="str">
            <v>PPO Union</v>
          </cell>
          <cell r="H2565" t="str">
            <v>U</v>
          </cell>
          <cell r="I2565">
            <v>2</v>
          </cell>
          <cell r="J2565">
            <v>37622</v>
          </cell>
          <cell r="K2565">
            <v>111</v>
          </cell>
          <cell r="L2565" t="str">
            <v>Ee/Sp</v>
          </cell>
          <cell r="M2565">
            <v>17712</v>
          </cell>
        </row>
        <row r="2566">
          <cell r="A2566">
            <v>0</v>
          </cell>
          <cell r="B2566" t="str">
            <v>AW PPO Active</v>
          </cell>
          <cell r="C2566" t="str">
            <v>000000779</v>
          </cell>
          <cell r="D2566" t="str">
            <v>SPAULDING JOSEPH C</v>
          </cell>
          <cell r="E2566" t="str">
            <v>233826813</v>
          </cell>
          <cell r="F2566">
            <v>1</v>
          </cell>
          <cell r="G2566" t="str">
            <v>PPO Union</v>
          </cell>
          <cell r="H2566" t="str">
            <v>U</v>
          </cell>
          <cell r="I2566">
            <v>2</v>
          </cell>
          <cell r="J2566">
            <v>37931</v>
          </cell>
          <cell r="K2566">
            <v>111</v>
          </cell>
          <cell r="L2566" t="str">
            <v>Ee/Sp</v>
          </cell>
          <cell r="M2566">
            <v>19489</v>
          </cell>
        </row>
        <row r="2567">
          <cell r="A2567">
            <v>0</v>
          </cell>
          <cell r="B2567" t="str">
            <v>AW PPO Active</v>
          </cell>
          <cell r="C2567" t="str">
            <v>000000779</v>
          </cell>
          <cell r="D2567" t="str">
            <v>STANLEY TINA L</v>
          </cell>
          <cell r="E2567" t="str">
            <v>236089695</v>
          </cell>
          <cell r="F2567">
            <v>1</v>
          </cell>
          <cell r="G2567" t="str">
            <v>PPO Union</v>
          </cell>
          <cell r="H2567" t="str">
            <v>U</v>
          </cell>
          <cell r="I2567">
            <v>4</v>
          </cell>
          <cell r="J2567">
            <v>37622</v>
          </cell>
          <cell r="K2567">
            <v>127</v>
          </cell>
          <cell r="L2567" t="str">
            <v>Family</v>
          </cell>
          <cell r="M2567">
            <v>22658</v>
          </cell>
        </row>
        <row r="2568">
          <cell r="A2568">
            <v>0</v>
          </cell>
          <cell r="B2568" t="str">
            <v>AW PPO Active</v>
          </cell>
          <cell r="C2568" t="str">
            <v>000000779</v>
          </cell>
          <cell r="D2568" t="str">
            <v>STOUT ROBIN D</v>
          </cell>
          <cell r="E2568" t="str">
            <v>232923623</v>
          </cell>
          <cell r="F2568">
            <v>2</v>
          </cell>
          <cell r="G2568" t="str">
            <v>PPO Non-Union</v>
          </cell>
          <cell r="H2568" t="str">
            <v>N</v>
          </cell>
          <cell r="I2568">
            <v>1</v>
          </cell>
          <cell r="J2568">
            <v>37987</v>
          </cell>
          <cell r="K2568">
            <v>102</v>
          </cell>
          <cell r="L2568" t="str">
            <v>Single</v>
          </cell>
          <cell r="M2568">
            <v>20384</v>
          </cell>
        </row>
        <row r="2569">
          <cell r="A2569">
            <v>0</v>
          </cell>
          <cell r="B2569" t="str">
            <v>AW PPO Active</v>
          </cell>
          <cell r="C2569" t="str">
            <v>000000779</v>
          </cell>
          <cell r="D2569" t="str">
            <v>SUDER BILLIE JO</v>
          </cell>
          <cell r="E2569" t="str">
            <v>170544361</v>
          </cell>
          <cell r="F2569">
            <v>2</v>
          </cell>
          <cell r="G2569" t="str">
            <v>PPO Non-Union</v>
          </cell>
          <cell r="H2569" t="str">
            <v>N</v>
          </cell>
          <cell r="I2569">
            <v>2</v>
          </cell>
          <cell r="J2569">
            <v>37622</v>
          </cell>
          <cell r="K2569">
            <v>111</v>
          </cell>
          <cell r="L2569" t="str">
            <v>Ee/Sp</v>
          </cell>
          <cell r="M2569">
            <v>21845</v>
          </cell>
        </row>
        <row r="2570">
          <cell r="A2570">
            <v>0</v>
          </cell>
          <cell r="B2570" t="str">
            <v>AW PPO Active</v>
          </cell>
          <cell r="C2570" t="str">
            <v>000000779</v>
          </cell>
          <cell r="D2570" t="str">
            <v>SULLIVAN MARJORIE A</v>
          </cell>
          <cell r="E2570" t="str">
            <v>236824249</v>
          </cell>
          <cell r="F2570">
            <v>2</v>
          </cell>
          <cell r="G2570" t="str">
            <v>PPO Non-Union</v>
          </cell>
          <cell r="H2570" t="str">
            <v>N</v>
          </cell>
          <cell r="I2570">
            <v>1</v>
          </cell>
          <cell r="J2570">
            <v>37622</v>
          </cell>
          <cell r="K2570">
            <v>102</v>
          </cell>
          <cell r="L2570" t="str">
            <v>Single</v>
          </cell>
          <cell r="M2570">
            <v>19012</v>
          </cell>
        </row>
        <row r="2571">
          <cell r="A2571">
            <v>0</v>
          </cell>
          <cell r="B2571" t="str">
            <v>AW PPO Active</v>
          </cell>
          <cell r="C2571" t="str">
            <v>000000779</v>
          </cell>
          <cell r="D2571" t="str">
            <v>TALBERT THOMAS A</v>
          </cell>
          <cell r="E2571" t="str">
            <v>232786848</v>
          </cell>
          <cell r="F2571">
            <v>1</v>
          </cell>
          <cell r="G2571" t="str">
            <v>PPO Union</v>
          </cell>
          <cell r="H2571" t="str">
            <v>U</v>
          </cell>
          <cell r="I2571">
            <v>2</v>
          </cell>
          <cell r="J2571">
            <v>37622</v>
          </cell>
          <cell r="K2571">
            <v>111</v>
          </cell>
          <cell r="L2571" t="str">
            <v>Ee/Sp</v>
          </cell>
          <cell r="M2571">
            <v>17610</v>
          </cell>
        </row>
        <row r="2572">
          <cell r="A2572">
            <v>0</v>
          </cell>
          <cell r="B2572" t="str">
            <v>AW PPO Active</v>
          </cell>
          <cell r="C2572" t="str">
            <v>000000779</v>
          </cell>
          <cell r="D2572" t="str">
            <v>TAWNEY FREDERICK J</v>
          </cell>
          <cell r="E2572" t="str">
            <v>236020384</v>
          </cell>
          <cell r="F2572">
            <v>2</v>
          </cell>
          <cell r="G2572" t="str">
            <v>PPO Non-Union</v>
          </cell>
          <cell r="H2572" t="str">
            <v>N</v>
          </cell>
          <cell r="I2572">
            <v>1</v>
          </cell>
          <cell r="J2572">
            <v>37987</v>
          </cell>
          <cell r="K2572">
            <v>101</v>
          </cell>
          <cell r="L2572" t="str">
            <v>Single</v>
          </cell>
          <cell r="M2572">
            <v>22029</v>
          </cell>
        </row>
        <row r="2573">
          <cell r="A2573">
            <v>0</v>
          </cell>
          <cell r="B2573" t="str">
            <v>AW PPO Active</v>
          </cell>
          <cell r="C2573" t="str">
            <v>000000779</v>
          </cell>
          <cell r="D2573" t="str">
            <v>TAYLOR JOYCE C</v>
          </cell>
          <cell r="E2573" t="str">
            <v>234705734</v>
          </cell>
          <cell r="F2573">
            <v>2</v>
          </cell>
          <cell r="G2573" t="str">
            <v>PPO Non-Union</v>
          </cell>
          <cell r="H2573" t="str">
            <v>N</v>
          </cell>
          <cell r="I2573">
            <v>1</v>
          </cell>
          <cell r="J2573">
            <v>37622</v>
          </cell>
          <cell r="K2573">
            <v>102</v>
          </cell>
          <cell r="L2573" t="str">
            <v>Single</v>
          </cell>
          <cell r="M2573">
            <v>16072</v>
          </cell>
        </row>
        <row r="2574">
          <cell r="A2574">
            <v>0</v>
          </cell>
          <cell r="B2574" t="str">
            <v>AW PPO Active</v>
          </cell>
          <cell r="C2574" t="str">
            <v>000000779</v>
          </cell>
          <cell r="D2574" t="str">
            <v>TAYLOR MICHAEL E</v>
          </cell>
          <cell r="E2574" t="str">
            <v>234860412</v>
          </cell>
          <cell r="F2574">
            <v>1</v>
          </cell>
          <cell r="G2574" t="str">
            <v>PPO Union</v>
          </cell>
          <cell r="H2574" t="str">
            <v>U</v>
          </cell>
          <cell r="I2574">
            <v>1</v>
          </cell>
          <cell r="J2574">
            <v>38247</v>
          </cell>
          <cell r="K2574">
            <v>101</v>
          </cell>
          <cell r="L2574" t="str">
            <v>Single</v>
          </cell>
          <cell r="M2574">
            <v>19151</v>
          </cell>
        </row>
        <row r="2575">
          <cell r="A2575">
            <v>0</v>
          </cell>
          <cell r="B2575" t="str">
            <v>AW PPO Active</v>
          </cell>
          <cell r="C2575" t="str">
            <v>000000779</v>
          </cell>
          <cell r="D2575" t="str">
            <v>TEETOR JEFF R</v>
          </cell>
          <cell r="E2575" t="str">
            <v>234041833</v>
          </cell>
          <cell r="F2575">
            <v>1</v>
          </cell>
          <cell r="G2575" t="str">
            <v>PPO Union</v>
          </cell>
          <cell r="H2575" t="str">
            <v>U</v>
          </cell>
          <cell r="I2575">
            <v>3</v>
          </cell>
          <cell r="J2575">
            <v>37622</v>
          </cell>
          <cell r="K2575">
            <v>127</v>
          </cell>
          <cell r="L2575" t="str">
            <v>Family</v>
          </cell>
          <cell r="M2575">
            <v>21620</v>
          </cell>
        </row>
        <row r="2576">
          <cell r="A2576">
            <v>0</v>
          </cell>
          <cell r="B2576" t="str">
            <v>AW PPO Active</v>
          </cell>
          <cell r="C2576" t="str">
            <v>000000779</v>
          </cell>
          <cell r="D2576" t="str">
            <v>TEMPLETON WILLIAM ST</v>
          </cell>
          <cell r="E2576" t="str">
            <v>234927737</v>
          </cell>
          <cell r="F2576">
            <v>2</v>
          </cell>
          <cell r="G2576" t="str">
            <v>PPO Non-Union</v>
          </cell>
          <cell r="H2576" t="str">
            <v>N</v>
          </cell>
          <cell r="I2576">
            <v>6</v>
          </cell>
          <cell r="J2576">
            <v>37987</v>
          </cell>
          <cell r="K2576">
            <v>127</v>
          </cell>
          <cell r="L2576" t="str">
            <v>Family</v>
          </cell>
          <cell r="M2576">
            <v>21692</v>
          </cell>
        </row>
        <row r="2577">
          <cell r="A2577">
            <v>0</v>
          </cell>
          <cell r="B2577" t="str">
            <v>AW PPO Active</v>
          </cell>
          <cell r="C2577" t="str">
            <v>000000779</v>
          </cell>
          <cell r="D2577" t="str">
            <v>THOMAS DAVID LEE</v>
          </cell>
          <cell r="E2577" t="str">
            <v>233863536</v>
          </cell>
          <cell r="F2577">
            <v>2</v>
          </cell>
          <cell r="G2577" t="str">
            <v>PPO Non-Union</v>
          </cell>
          <cell r="H2577" t="str">
            <v>N</v>
          </cell>
          <cell r="I2577">
            <v>4</v>
          </cell>
          <cell r="J2577">
            <v>37622</v>
          </cell>
          <cell r="K2577">
            <v>127</v>
          </cell>
          <cell r="L2577" t="str">
            <v>Family</v>
          </cell>
          <cell r="M2577">
            <v>18753</v>
          </cell>
        </row>
        <row r="2578">
          <cell r="A2578">
            <v>0</v>
          </cell>
          <cell r="B2578" t="str">
            <v>AW PPO Active</v>
          </cell>
          <cell r="C2578" t="str">
            <v>000000779</v>
          </cell>
          <cell r="D2578" t="str">
            <v>THOMPSON GARY WAYNE</v>
          </cell>
          <cell r="E2578" t="str">
            <v>233927424</v>
          </cell>
          <cell r="F2578">
            <v>1</v>
          </cell>
          <cell r="G2578" t="str">
            <v>PPO Union</v>
          </cell>
          <cell r="H2578" t="str">
            <v>U</v>
          </cell>
          <cell r="I2578">
            <v>4</v>
          </cell>
          <cell r="J2578">
            <v>37834</v>
          </cell>
          <cell r="K2578">
            <v>127</v>
          </cell>
          <cell r="L2578" t="str">
            <v>Family</v>
          </cell>
          <cell r="M2578">
            <v>21109</v>
          </cell>
        </row>
        <row r="2579">
          <cell r="A2579">
            <v>0</v>
          </cell>
          <cell r="B2579" t="str">
            <v>AW PPO Active</v>
          </cell>
          <cell r="C2579" t="str">
            <v>000000779</v>
          </cell>
          <cell r="D2579" t="str">
            <v>THOMPSON JEFFREY AL</v>
          </cell>
          <cell r="E2579" t="str">
            <v>236800329</v>
          </cell>
          <cell r="F2579">
            <v>1</v>
          </cell>
          <cell r="G2579" t="str">
            <v>PPO Union</v>
          </cell>
          <cell r="H2579" t="str">
            <v>U</v>
          </cell>
          <cell r="I2579">
            <v>4</v>
          </cell>
          <cell r="J2579">
            <v>37987</v>
          </cell>
          <cell r="K2579">
            <v>119</v>
          </cell>
          <cell r="L2579" t="str">
            <v>Ee/Ch</v>
          </cell>
          <cell r="M2579">
            <v>23612</v>
          </cell>
        </row>
        <row r="2580">
          <cell r="A2580">
            <v>0</v>
          </cell>
          <cell r="B2580" t="str">
            <v>AW PPO Active</v>
          </cell>
          <cell r="C2580" t="str">
            <v>000000779</v>
          </cell>
          <cell r="D2580" t="str">
            <v>TONEY HARRISON E</v>
          </cell>
          <cell r="E2580" t="str">
            <v>386604026</v>
          </cell>
          <cell r="F2580">
            <v>2</v>
          </cell>
          <cell r="G2580" t="str">
            <v>PPO Non-Union</v>
          </cell>
          <cell r="H2580" t="str">
            <v>N</v>
          </cell>
          <cell r="I2580">
            <v>4</v>
          </cell>
          <cell r="J2580">
            <v>37622</v>
          </cell>
          <cell r="K2580">
            <v>127</v>
          </cell>
          <cell r="L2580" t="str">
            <v>Family</v>
          </cell>
          <cell r="M2580">
            <v>21115</v>
          </cell>
        </row>
        <row r="2581">
          <cell r="A2581">
            <v>0</v>
          </cell>
          <cell r="B2581" t="str">
            <v>AW PPO Active</v>
          </cell>
          <cell r="C2581" t="str">
            <v>000000779</v>
          </cell>
          <cell r="D2581" t="str">
            <v>TURNER VANESSA SK</v>
          </cell>
          <cell r="E2581" t="str">
            <v>235064554</v>
          </cell>
          <cell r="F2581">
            <v>2</v>
          </cell>
          <cell r="G2581" t="str">
            <v>PPO Non-Union</v>
          </cell>
          <cell r="H2581" t="str">
            <v>N</v>
          </cell>
          <cell r="I2581">
            <v>1</v>
          </cell>
          <cell r="J2581">
            <v>37742</v>
          </cell>
          <cell r="K2581">
            <v>102</v>
          </cell>
          <cell r="L2581" t="str">
            <v>Single</v>
          </cell>
          <cell r="M2581">
            <v>22880</v>
          </cell>
        </row>
        <row r="2582">
          <cell r="A2582">
            <v>0</v>
          </cell>
          <cell r="B2582" t="str">
            <v>AW PPO Active</v>
          </cell>
          <cell r="C2582" t="str">
            <v>000000779</v>
          </cell>
          <cell r="D2582" t="str">
            <v>TYREE DAVID T</v>
          </cell>
          <cell r="E2582" t="str">
            <v>234808146</v>
          </cell>
          <cell r="F2582">
            <v>1</v>
          </cell>
          <cell r="G2582" t="str">
            <v>PPO Union</v>
          </cell>
          <cell r="H2582" t="str">
            <v>U</v>
          </cell>
          <cell r="I2582">
            <v>1</v>
          </cell>
          <cell r="J2582">
            <v>38242</v>
          </cell>
          <cell r="K2582">
            <v>101</v>
          </cell>
          <cell r="L2582" t="str">
            <v>Single</v>
          </cell>
          <cell r="M2582">
            <v>18276</v>
          </cell>
        </row>
        <row r="2583">
          <cell r="A2583">
            <v>0</v>
          </cell>
          <cell r="B2583" t="str">
            <v>AW PPO Active</v>
          </cell>
          <cell r="C2583" t="str">
            <v>000000779</v>
          </cell>
          <cell r="D2583" t="str">
            <v>VAN PELT GREGORY V</v>
          </cell>
          <cell r="E2583" t="str">
            <v>232784332</v>
          </cell>
          <cell r="F2583">
            <v>2</v>
          </cell>
          <cell r="G2583" t="str">
            <v>PPO Non-Union</v>
          </cell>
          <cell r="H2583" t="str">
            <v>N</v>
          </cell>
          <cell r="I2583">
            <v>2</v>
          </cell>
          <cell r="J2583">
            <v>38093</v>
          </cell>
          <cell r="K2583">
            <v>111</v>
          </cell>
          <cell r="L2583" t="str">
            <v>Ee/Sp</v>
          </cell>
          <cell r="M2583">
            <v>17714</v>
          </cell>
        </row>
        <row r="2584">
          <cell r="A2584">
            <v>0</v>
          </cell>
          <cell r="B2584" t="str">
            <v>AW PPO Active</v>
          </cell>
          <cell r="C2584" t="str">
            <v>000000779</v>
          </cell>
          <cell r="D2584" t="str">
            <v>WAGNER CHARLES J</v>
          </cell>
          <cell r="E2584" t="str">
            <v>067545526</v>
          </cell>
          <cell r="F2584">
            <v>1</v>
          </cell>
          <cell r="G2584" t="str">
            <v>PPO Union</v>
          </cell>
          <cell r="H2584" t="str">
            <v>U</v>
          </cell>
          <cell r="I2584">
            <v>3</v>
          </cell>
          <cell r="J2584">
            <v>37622</v>
          </cell>
          <cell r="K2584">
            <v>127</v>
          </cell>
          <cell r="L2584" t="str">
            <v>Family</v>
          </cell>
          <cell r="M2584">
            <v>20681</v>
          </cell>
        </row>
        <row r="2585">
          <cell r="A2585">
            <v>0</v>
          </cell>
          <cell r="B2585" t="str">
            <v>AW PPO Active</v>
          </cell>
          <cell r="C2585" t="str">
            <v>000000779</v>
          </cell>
          <cell r="D2585" t="str">
            <v>WALKER KELLY A</v>
          </cell>
          <cell r="E2585" t="str">
            <v>234138492</v>
          </cell>
          <cell r="F2585">
            <v>1</v>
          </cell>
          <cell r="G2585" t="str">
            <v>PPO Union</v>
          </cell>
          <cell r="H2585" t="str">
            <v>U</v>
          </cell>
          <cell r="I2585">
            <v>4</v>
          </cell>
          <cell r="J2585">
            <v>37622</v>
          </cell>
          <cell r="K2585">
            <v>127</v>
          </cell>
          <cell r="L2585" t="str">
            <v>Family</v>
          </cell>
          <cell r="M2585">
            <v>22609</v>
          </cell>
        </row>
        <row r="2586">
          <cell r="A2586">
            <v>0</v>
          </cell>
          <cell r="B2586" t="str">
            <v>AW PPO Active</v>
          </cell>
          <cell r="C2586" t="str">
            <v>000000779</v>
          </cell>
          <cell r="D2586" t="str">
            <v>WALLACE JR JAMES EDWA</v>
          </cell>
          <cell r="E2586" t="str">
            <v>234709075</v>
          </cell>
          <cell r="F2586">
            <v>2</v>
          </cell>
          <cell r="G2586" t="str">
            <v>PPO Non-Union</v>
          </cell>
          <cell r="H2586" t="str">
            <v>N</v>
          </cell>
          <cell r="I2586">
            <v>2</v>
          </cell>
          <cell r="J2586">
            <v>37622</v>
          </cell>
          <cell r="K2586">
            <v>111</v>
          </cell>
          <cell r="L2586" t="str">
            <v>Ee/Sp</v>
          </cell>
          <cell r="M2586">
            <v>17089</v>
          </cell>
        </row>
        <row r="2587">
          <cell r="A2587">
            <v>0</v>
          </cell>
          <cell r="B2587" t="str">
            <v>AW PPO Active</v>
          </cell>
          <cell r="C2587" t="str">
            <v>000000779</v>
          </cell>
          <cell r="D2587" t="str">
            <v>WALLS JEFFREY D</v>
          </cell>
          <cell r="E2587" t="str">
            <v>236040055</v>
          </cell>
          <cell r="F2587">
            <v>1</v>
          </cell>
          <cell r="G2587" t="str">
            <v>PPO Union</v>
          </cell>
          <cell r="H2587" t="str">
            <v>U</v>
          </cell>
          <cell r="I2587">
            <v>2</v>
          </cell>
          <cell r="J2587">
            <v>37622</v>
          </cell>
          <cell r="K2587">
            <v>111</v>
          </cell>
          <cell r="L2587" t="str">
            <v>Ee/Sp</v>
          </cell>
          <cell r="M2587">
            <v>23214</v>
          </cell>
        </row>
        <row r="2588">
          <cell r="A2588">
            <v>0</v>
          </cell>
          <cell r="B2588" t="str">
            <v>AW PPO Active</v>
          </cell>
          <cell r="C2588" t="str">
            <v>000000779</v>
          </cell>
          <cell r="D2588" t="str">
            <v>WALLS STEVEN W</v>
          </cell>
          <cell r="E2588" t="str">
            <v>236040276</v>
          </cell>
          <cell r="F2588">
            <v>1</v>
          </cell>
          <cell r="G2588" t="str">
            <v>PPO Union</v>
          </cell>
          <cell r="H2588" t="str">
            <v>U</v>
          </cell>
          <cell r="I2588">
            <v>5</v>
          </cell>
          <cell r="J2588">
            <v>37622</v>
          </cell>
          <cell r="K2588">
            <v>127</v>
          </cell>
          <cell r="L2588" t="str">
            <v>Family</v>
          </cell>
          <cell r="M2588">
            <v>23866</v>
          </cell>
        </row>
        <row r="2589">
          <cell r="A2589">
            <v>0</v>
          </cell>
          <cell r="B2589" t="str">
            <v>AW PPO Active</v>
          </cell>
          <cell r="C2589" t="str">
            <v>000000779</v>
          </cell>
          <cell r="D2589" t="str">
            <v>WALTON HAROLD E</v>
          </cell>
          <cell r="E2589" t="str">
            <v>235829404</v>
          </cell>
          <cell r="F2589">
            <v>2</v>
          </cell>
          <cell r="G2589" t="str">
            <v>PPO Non-Union</v>
          </cell>
          <cell r="H2589" t="str">
            <v>N</v>
          </cell>
          <cell r="I2589">
            <v>2</v>
          </cell>
          <cell r="J2589">
            <v>37622</v>
          </cell>
          <cell r="K2589">
            <v>111</v>
          </cell>
          <cell r="L2589" t="str">
            <v>Ee/Sp</v>
          </cell>
          <cell r="M2589">
            <v>19025</v>
          </cell>
        </row>
        <row r="2590">
          <cell r="A2590">
            <v>0</v>
          </cell>
          <cell r="B2590" t="str">
            <v>AW PPO Active</v>
          </cell>
          <cell r="C2590" t="str">
            <v>000000779</v>
          </cell>
          <cell r="D2590" t="str">
            <v>WARE JERRY L</v>
          </cell>
          <cell r="E2590" t="str">
            <v>235989351</v>
          </cell>
          <cell r="F2590">
            <v>2</v>
          </cell>
          <cell r="G2590" t="str">
            <v>PPO Non-Union</v>
          </cell>
          <cell r="H2590" t="str">
            <v>N</v>
          </cell>
          <cell r="I2590">
            <v>4</v>
          </cell>
          <cell r="J2590">
            <v>37798</v>
          </cell>
          <cell r="K2590">
            <v>127</v>
          </cell>
          <cell r="L2590" t="str">
            <v>Family</v>
          </cell>
          <cell r="M2590">
            <v>21178</v>
          </cell>
        </row>
        <row r="2591">
          <cell r="A2591">
            <v>0</v>
          </cell>
          <cell r="B2591" t="str">
            <v>AW PPO Active</v>
          </cell>
          <cell r="C2591" t="str">
            <v>000000779</v>
          </cell>
          <cell r="D2591" t="str">
            <v>WASHBURN JOHN WILLI</v>
          </cell>
          <cell r="E2591" t="str">
            <v>234563623</v>
          </cell>
          <cell r="F2591">
            <v>2</v>
          </cell>
          <cell r="G2591" t="str">
            <v>PPO Non-Union</v>
          </cell>
          <cell r="H2591" t="str">
            <v>N</v>
          </cell>
          <cell r="I2591">
            <v>1</v>
          </cell>
          <cell r="J2591">
            <v>37622</v>
          </cell>
          <cell r="K2591">
            <v>101</v>
          </cell>
          <cell r="L2591" t="str">
            <v>Single</v>
          </cell>
          <cell r="M2591">
            <v>13304</v>
          </cell>
        </row>
        <row r="2592">
          <cell r="A2592">
            <v>0</v>
          </cell>
          <cell r="B2592" t="str">
            <v>AW PPO Active</v>
          </cell>
          <cell r="C2592" t="str">
            <v>000000779</v>
          </cell>
          <cell r="D2592" t="str">
            <v>WEBER LISA S</v>
          </cell>
          <cell r="E2592" t="str">
            <v>234119178</v>
          </cell>
          <cell r="F2592">
            <v>2</v>
          </cell>
          <cell r="G2592" t="str">
            <v>PPO Non-Union</v>
          </cell>
          <cell r="H2592" t="str">
            <v>N</v>
          </cell>
          <cell r="I2592">
            <v>4</v>
          </cell>
          <cell r="J2592">
            <v>37622</v>
          </cell>
          <cell r="K2592">
            <v>127</v>
          </cell>
          <cell r="L2592" t="str">
            <v>Family</v>
          </cell>
          <cell r="M2592">
            <v>22481</v>
          </cell>
        </row>
        <row r="2593">
          <cell r="A2593">
            <v>0</v>
          </cell>
          <cell r="B2593" t="str">
            <v>AW PPO Active</v>
          </cell>
          <cell r="C2593" t="str">
            <v>000000779</v>
          </cell>
          <cell r="D2593" t="str">
            <v>WEESE JR DELMOS FRA</v>
          </cell>
          <cell r="E2593" t="str">
            <v>236173243</v>
          </cell>
          <cell r="F2593">
            <v>1</v>
          </cell>
          <cell r="G2593" t="str">
            <v>PPO Union</v>
          </cell>
          <cell r="H2593" t="str">
            <v>U</v>
          </cell>
          <cell r="I2593">
            <v>4</v>
          </cell>
          <cell r="J2593">
            <v>37622</v>
          </cell>
          <cell r="K2593">
            <v>127</v>
          </cell>
          <cell r="L2593" t="str">
            <v>Family</v>
          </cell>
          <cell r="M2593">
            <v>23677</v>
          </cell>
        </row>
        <row r="2594">
          <cell r="A2594">
            <v>0</v>
          </cell>
          <cell r="B2594" t="str">
            <v>AW PPO Active</v>
          </cell>
          <cell r="C2594" t="str">
            <v>000000779</v>
          </cell>
          <cell r="D2594" t="str">
            <v>WEIFORD II ROBERT E</v>
          </cell>
          <cell r="E2594" t="str">
            <v>233133892</v>
          </cell>
          <cell r="F2594">
            <v>2</v>
          </cell>
          <cell r="G2594" t="str">
            <v>PPO Non-Union</v>
          </cell>
          <cell r="H2594" t="str">
            <v>N</v>
          </cell>
          <cell r="I2594">
            <v>4</v>
          </cell>
          <cell r="J2594">
            <v>37887</v>
          </cell>
          <cell r="K2594">
            <v>127</v>
          </cell>
          <cell r="L2594" t="str">
            <v>Family</v>
          </cell>
          <cell r="M2594">
            <v>25202</v>
          </cell>
        </row>
        <row r="2595">
          <cell r="A2595">
            <v>0</v>
          </cell>
          <cell r="B2595" t="str">
            <v>AW PPO Active</v>
          </cell>
          <cell r="C2595" t="str">
            <v>000000779</v>
          </cell>
          <cell r="D2595" t="str">
            <v>WENDELL ROBIN L</v>
          </cell>
          <cell r="E2595" t="str">
            <v>235111103</v>
          </cell>
          <cell r="F2595">
            <v>2</v>
          </cell>
          <cell r="G2595" t="str">
            <v>PPO Non-Union</v>
          </cell>
          <cell r="H2595" t="str">
            <v>N</v>
          </cell>
          <cell r="I2595">
            <v>3</v>
          </cell>
          <cell r="J2595">
            <v>37622</v>
          </cell>
          <cell r="K2595">
            <v>119</v>
          </cell>
          <cell r="L2595" t="str">
            <v>Ee/Ch</v>
          </cell>
          <cell r="M2595">
            <v>22305</v>
          </cell>
        </row>
        <row r="2596">
          <cell r="A2596">
            <v>0</v>
          </cell>
          <cell r="B2596" t="str">
            <v>AW PPO Active</v>
          </cell>
          <cell r="C2596" t="str">
            <v>000000779</v>
          </cell>
          <cell r="D2596" t="str">
            <v>WESTFALL KEVIN W</v>
          </cell>
          <cell r="E2596" t="str">
            <v>233112845</v>
          </cell>
          <cell r="F2596">
            <v>1</v>
          </cell>
          <cell r="G2596" t="str">
            <v>PPO Union</v>
          </cell>
          <cell r="H2596" t="str">
            <v>U</v>
          </cell>
          <cell r="I2596">
            <v>4</v>
          </cell>
          <cell r="J2596">
            <v>38353</v>
          </cell>
          <cell r="K2596">
            <v>119</v>
          </cell>
          <cell r="L2596" t="str">
            <v>Ee/Ch</v>
          </cell>
          <cell r="M2596">
            <v>22930</v>
          </cell>
        </row>
        <row r="2597">
          <cell r="A2597">
            <v>0</v>
          </cell>
          <cell r="B2597" t="str">
            <v>AW PPO Active</v>
          </cell>
          <cell r="C2597" t="str">
            <v>000000779</v>
          </cell>
          <cell r="D2597" t="str">
            <v>WESTON ARCHIE L</v>
          </cell>
          <cell r="E2597" t="str">
            <v>493509459</v>
          </cell>
          <cell r="F2597">
            <v>1</v>
          </cell>
          <cell r="G2597" t="str">
            <v>PPO Union</v>
          </cell>
          <cell r="H2597" t="str">
            <v>U</v>
          </cell>
          <cell r="I2597">
            <v>2</v>
          </cell>
          <cell r="J2597">
            <v>37622</v>
          </cell>
          <cell r="K2597">
            <v>111</v>
          </cell>
          <cell r="L2597" t="str">
            <v>Ee/Sp</v>
          </cell>
          <cell r="M2597">
            <v>16783</v>
          </cell>
        </row>
        <row r="2598">
          <cell r="A2598">
            <v>0</v>
          </cell>
          <cell r="B2598" t="str">
            <v>AW PPO Active</v>
          </cell>
          <cell r="C2598" t="str">
            <v>000000779</v>
          </cell>
          <cell r="D2598" t="str">
            <v>WHITE JR HARRY L</v>
          </cell>
          <cell r="E2598" t="str">
            <v>232067979</v>
          </cell>
          <cell r="F2598">
            <v>1</v>
          </cell>
          <cell r="G2598" t="str">
            <v>PPO Union</v>
          </cell>
          <cell r="H2598" t="str">
            <v>U</v>
          </cell>
          <cell r="I2598">
            <v>4</v>
          </cell>
          <cell r="J2598">
            <v>37622</v>
          </cell>
          <cell r="K2598">
            <v>127</v>
          </cell>
          <cell r="L2598" t="str">
            <v>Family</v>
          </cell>
          <cell r="M2598">
            <v>22298</v>
          </cell>
        </row>
        <row r="2599">
          <cell r="A2599">
            <v>0</v>
          </cell>
          <cell r="B2599" t="str">
            <v>AW PPO Active</v>
          </cell>
          <cell r="C2599" t="str">
            <v>000000779</v>
          </cell>
          <cell r="D2599" t="str">
            <v>WHITE CHRISTOPHE P</v>
          </cell>
          <cell r="E2599" t="str">
            <v>234064969</v>
          </cell>
          <cell r="F2599">
            <v>1</v>
          </cell>
          <cell r="G2599" t="str">
            <v>PPO Union</v>
          </cell>
          <cell r="H2599" t="str">
            <v>U</v>
          </cell>
          <cell r="I2599">
            <v>4</v>
          </cell>
          <cell r="J2599">
            <v>38247</v>
          </cell>
          <cell r="K2599">
            <v>127</v>
          </cell>
          <cell r="L2599" t="str">
            <v>Family</v>
          </cell>
          <cell r="M2599">
            <v>24419</v>
          </cell>
        </row>
        <row r="2600">
          <cell r="A2600">
            <v>0</v>
          </cell>
          <cell r="B2600" t="str">
            <v>AW PPO Active</v>
          </cell>
          <cell r="C2600" t="str">
            <v>000000779</v>
          </cell>
          <cell r="D2600" t="str">
            <v>WHITE MICHAEL T</v>
          </cell>
          <cell r="E2600" t="str">
            <v>233310218</v>
          </cell>
          <cell r="F2600">
            <v>2</v>
          </cell>
          <cell r="G2600" t="str">
            <v>PPO Non-Union</v>
          </cell>
          <cell r="H2600" t="str">
            <v>N</v>
          </cell>
          <cell r="I2600">
            <v>4</v>
          </cell>
          <cell r="J2600">
            <v>37622</v>
          </cell>
          <cell r="K2600">
            <v>127</v>
          </cell>
          <cell r="L2600" t="str">
            <v>Family</v>
          </cell>
          <cell r="M2600">
            <v>25942</v>
          </cell>
        </row>
        <row r="2601">
          <cell r="A2601">
            <v>0</v>
          </cell>
          <cell r="B2601" t="str">
            <v>AW PPO Active</v>
          </cell>
          <cell r="C2601" t="str">
            <v>000000779</v>
          </cell>
          <cell r="D2601" t="str">
            <v>WHITTINGTON LARRY ALFR</v>
          </cell>
          <cell r="E2601" t="str">
            <v>233686370</v>
          </cell>
          <cell r="F2601">
            <v>1</v>
          </cell>
          <cell r="G2601" t="str">
            <v>PPO Union</v>
          </cell>
          <cell r="H2601" t="str">
            <v>U</v>
          </cell>
          <cell r="I2601">
            <v>2</v>
          </cell>
          <cell r="J2601">
            <v>37622</v>
          </cell>
          <cell r="K2601">
            <v>111</v>
          </cell>
          <cell r="L2601" t="str">
            <v>Ee/Sp</v>
          </cell>
          <cell r="M2601">
            <v>16200</v>
          </cell>
        </row>
        <row r="2602">
          <cell r="A2602">
            <v>0</v>
          </cell>
          <cell r="B2602" t="str">
            <v>AW PPO Active</v>
          </cell>
          <cell r="C2602" t="str">
            <v>000000779</v>
          </cell>
          <cell r="D2602" t="str">
            <v>WILEY RICHARD K</v>
          </cell>
          <cell r="E2602" t="str">
            <v>381881512</v>
          </cell>
          <cell r="F2602">
            <v>1</v>
          </cell>
          <cell r="G2602" t="str">
            <v>PPO Union</v>
          </cell>
          <cell r="H2602" t="str">
            <v>U</v>
          </cell>
          <cell r="I2602">
            <v>3</v>
          </cell>
          <cell r="J2602">
            <v>37622</v>
          </cell>
          <cell r="K2602">
            <v>127</v>
          </cell>
          <cell r="L2602" t="str">
            <v>Family</v>
          </cell>
          <cell r="M2602">
            <v>23737</v>
          </cell>
        </row>
        <row r="2603">
          <cell r="A2603">
            <v>0</v>
          </cell>
          <cell r="B2603" t="str">
            <v>AW PPO Active</v>
          </cell>
          <cell r="C2603" t="str">
            <v>000000779</v>
          </cell>
          <cell r="D2603" t="str">
            <v>WILLEY VIRGIL E</v>
          </cell>
          <cell r="E2603" t="str">
            <v>217563441</v>
          </cell>
          <cell r="F2603">
            <v>1</v>
          </cell>
          <cell r="G2603" t="str">
            <v>PPO Union</v>
          </cell>
          <cell r="H2603" t="str">
            <v>U</v>
          </cell>
          <cell r="I2603">
            <v>2</v>
          </cell>
          <cell r="J2603">
            <v>37622</v>
          </cell>
          <cell r="K2603">
            <v>111</v>
          </cell>
          <cell r="L2603" t="str">
            <v>Ee/Sp</v>
          </cell>
          <cell r="M2603">
            <v>18461</v>
          </cell>
        </row>
        <row r="2604">
          <cell r="A2604">
            <v>0</v>
          </cell>
          <cell r="B2604" t="str">
            <v>AW PPO Active</v>
          </cell>
          <cell r="C2604" t="str">
            <v>000000779</v>
          </cell>
          <cell r="D2604" t="str">
            <v>WILLIAMS EVELENA R</v>
          </cell>
          <cell r="E2604" t="str">
            <v>233925506</v>
          </cell>
          <cell r="F2604">
            <v>2</v>
          </cell>
          <cell r="G2604" t="str">
            <v>PPO Non-Union</v>
          </cell>
          <cell r="H2604" t="str">
            <v>N</v>
          </cell>
          <cell r="I2604">
            <v>2</v>
          </cell>
          <cell r="J2604">
            <v>38108</v>
          </cell>
          <cell r="K2604">
            <v>111</v>
          </cell>
          <cell r="L2604" t="str">
            <v>Ee/Sp</v>
          </cell>
          <cell r="M2604">
            <v>20146</v>
          </cell>
        </row>
        <row r="2605">
          <cell r="A2605">
            <v>0</v>
          </cell>
          <cell r="B2605" t="str">
            <v>AW PPO Active</v>
          </cell>
          <cell r="C2605" t="str">
            <v>000000779</v>
          </cell>
          <cell r="D2605" t="str">
            <v>WILLIAMS RICHARD D</v>
          </cell>
          <cell r="E2605" t="str">
            <v>234920710</v>
          </cell>
          <cell r="F2605">
            <v>2</v>
          </cell>
          <cell r="G2605" t="str">
            <v>PPO Non-Union</v>
          </cell>
          <cell r="H2605" t="str">
            <v>N</v>
          </cell>
          <cell r="I2605">
            <v>4</v>
          </cell>
          <cell r="J2605">
            <v>37622</v>
          </cell>
          <cell r="K2605">
            <v>127</v>
          </cell>
          <cell r="L2605" t="str">
            <v>Family</v>
          </cell>
          <cell r="M2605">
            <v>20788</v>
          </cell>
        </row>
        <row r="2606">
          <cell r="A2606">
            <v>0</v>
          </cell>
          <cell r="B2606" t="str">
            <v>AW PPO Active</v>
          </cell>
          <cell r="C2606" t="str">
            <v>000000779</v>
          </cell>
          <cell r="D2606" t="str">
            <v>WILLIS JAMES D</v>
          </cell>
          <cell r="E2606" t="str">
            <v>235136120</v>
          </cell>
          <cell r="F2606">
            <v>2</v>
          </cell>
          <cell r="G2606" t="str">
            <v>PPO Non-Union</v>
          </cell>
          <cell r="H2606" t="str">
            <v>N</v>
          </cell>
          <cell r="I2606">
            <v>4</v>
          </cell>
          <cell r="J2606">
            <v>37877</v>
          </cell>
          <cell r="K2606">
            <v>127</v>
          </cell>
          <cell r="L2606" t="str">
            <v>Family</v>
          </cell>
          <cell r="M2606">
            <v>23454</v>
          </cell>
        </row>
        <row r="2607">
          <cell r="A2607">
            <v>0</v>
          </cell>
          <cell r="B2607" t="str">
            <v>AW PPO Active</v>
          </cell>
          <cell r="C2607" t="str">
            <v>000000779</v>
          </cell>
          <cell r="D2607" t="str">
            <v>WILLIS OSCAR A</v>
          </cell>
          <cell r="E2607" t="str">
            <v>236725324</v>
          </cell>
          <cell r="F2607">
            <v>1</v>
          </cell>
          <cell r="G2607" t="str">
            <v>PPO Union</v>
          </cell>
          <cell r="H2607" t="str">
            <v>U</v>
          </cell>
          <cell r="I2607">
            <v>2</v>
          </cell>
          <cell r="J2607">
            <v>37622</v>
          </cell>
          <cell r="K2607">
            <v>111</v>
          </cell>
          <cell r="L2607" t="str">
            <v>Ee/Sp</v>
          </cell>
          <cell r="M2607">
            <v>16781</v>
          </cell>
        </row>
        <row r="2608">
          <cell r="A2608">
            <v>0</v>
          </cell>
          <cell r="B2608" t="str">
            <v>AW PPO Active</v>
          </cell>
          <cell r="C2608" t="str">
            <v>000000779</v>
          </cell>
          <cell r="D2608" t="str">
            <v>WINE EDWARD A</v>
          </cell>
          <cell r="E2608" t="str">
            <v>232110552</v>
          </cell>
          <cell r="F2608">
            <v>1</v>
          </cell>
          <cell r="G2608" t="str">
            <v>PPO Union</v>
          </cell>
          <cell r="H2608" t="str">
            <v>U</v>
          </cell>
          <cell r="I2608">
            <v>3</v>
          </cell>
          <cell r="J2608">
            <v>38063</v>
          </cell>
          <cell r="K2608">
            <v>127</v>
          </cell>
          <cell r="L2608" t="str">
            <v>Family</v>
          </cell>
          <cell r="M2608">
            <v>22901</v>
          </cell>
        </row>
        <row r="2609">
          <cell r="A2609">
            <v>0</v>
          </cell>
          <cell r="B2609" t="str">
            <v>AW PPO Active</v>
          </cell>
          <cell r="C2609" t="str">
            <v>000000779</v>
          </cell>
          <cell r="D2609" t="str">
            <v>WITT STEVEN ERI</v>
          </cell>
          <cell r="E2609" t="str">
            <v>232763423</v>
          </cell>
          <cell r="F2609">
            <v>1</v>
          </cell>
          <cell r="G2609" t="str">
            <v>PPO Union</v>
          </cell>
          <cell r="H2609" t="str">
            <v>U</v>
          </cell>
          <cell r="I2609">
            <v>5</v>
          </cell>
          <cell r="J2609">
            <v>37987</v>
          </cell>
          <cell r="K2609">
            <v>119</v>
          </cell>
          <cell r="L2609" t="str">
            <v>Ee/Ch</v>
          </cell>
          <cell r="M2609">
            <v>22746</v>
          </cell>
        </row>
        <row r="2610">
          <cell r="A2610">
            <v>0</v>
          </cell>
          <cell r="B2610" t="str">
            <v>AW PPO Active</v>
          </cell>
          <cell r="C2610" t="str">
            <v>000000779</v>
          </cell>
          <cell r="D2610" t="str">
            <v>WORKMAN SARAH E</v>
          </cell>
          <cell r="E2610" t="str">
            <v>233889375</v>
          </cell>
          <cell r="F2610">
            <v>2</v>
          </cell>
          <cell r="G2610" t="str">
            <v>PPO Non-Union</v>
          </cell>
          <cell r="H2610" t="str">
            <v>N</v>
          </cell>
          <cell r="I2610">
            <v>2</v>
          </cell>
          <cell r="J2610">
            <v>37622</v>
          </cell>
          <cell r="K2610">
            <v>111</v>
          </cell>
          <cell r="L2610" t="str">
            <v>Ee/Sp</v>
          </cell>
          <cell r="M2610">
            <v>19541</v>
          </cell>
        </row>
        <row r="2611">
          <cell r="A2611">
            <v>0</v>
          </cell>
          <cell r="B2611" t="str">
            <v>AW PPO Active</v>
          </cell>
          <cell r="C2611" t="str">
            <v>000000779</v>
          </cell>
          <cell r="D2611" t="str">
            <v>WORSHAM WILLIAM N</v>
          </cell>
          <cell r="E2611" t="str">
            <v>235889897</v>
          </cell>
          <cell r="F2611">
            <v>1</v>
          </cell>
          <cell r="G2611" t="str">
            <v>PPO Union</v>
          </cell>
          <cell r="H2611" t="str">
            <v>U</v>
          </cell>
          <cell r="I2611">
            <v>4</v>
          </cell>
          <cell r="J2611">
            <v>38014</v>
          </cell>
          <cell r="K2611">
            <v>127</v>
          </cell>
          <cell r="L2611" t="str">
            <v>Family</v>
          </cell>
          <cell r="M2611">
            <v>20153</v>
          </cell>
        </row>
        <row r="2612">
          <cell r="A2612">
            <v>0</v>
          </cell>
          <cell r="B2612" t="str">
            <v>AW PPO Active</v>
          </cell>
          <cell r="C2612" t="str">
            <v>000000779</v>
          </cell>
          <cell r="D2612" t="str">
            <v>WRIGHT VANCE C</v>
          </cell>
          <cell r="E2612" t="str">
            <v>226682563</v>
          </cell>
          <cell r="F2612">
            <v>2</v>
          </cell>
          <cell r="G2612" t="str">
            <v>PPO Non-Union</v>
          </cell>
          <cell r="H2612" t="str">
            <v>N</v>
          </cell>
          <cell r="I2612">
            <v>2</v>
          </cell>
          <cell r="J2612">
            <v>37622</v>
          </cell>
          <cell r="K2612">
            <v>111</v>
          </cell>
          <cell r="L2612" t="str">
            <v>Ee/Sp</v>
          </cell>
          <cell r="M2612">
            <v>17949</v>
          </cell>
        </row>
        <row r="2613">
          <cell r="A2613">
            <v>0</v>
          </cell>
          <cell r="B2613" t="str">
            <v>AW PPO Active</v>
          </cell>
          <cell r="C2613" t="str">
            <v>000000779</v>
          </cell>
          <cell r="D2613" t="str">
            <v>WRISTON DARREN</v>
          </cell>
          <cell r="E2613" t="str">
            <v>236137560</v>
          </cell>
          <cell r="F2613">
            <v>2</v>
          </cell>
          <cell r="G2613" t="str">
            <v>PPO Non-Union</v>
          </cell>
          <cell r="H2613" t="str">
            <v>N</v>
          </cell>
          <cell r="I2613">
            <v>5</v>
          </cell>
          <cell r="J2613">
            <v>38021</v>
          </cell>
          <cell r="K2613">
            <v>127</v>
          </cell>
          <cell r="L2613" t="str">
            <v>Family</v>
          </cell>
          <cell r="M2613">
            <v>24812</v>
          </cell>
        </row>
        <row r="2614">
          <cell r="A2614">
            <v>0</v>
          </cell>
          <cell r="B2614" t="str">
            <v>AW PPO Active</v>
          </cell>
          <cell r="C2614" t="str">
            <v>000000779</v>
          </cell>
          <cell r="D2614" t="str">
            <v>WYATT ROGER DALE</v>
          </cell>
          <cell r="E2614" t="str">
            <v>236822273</v>
          </cell>
          <cell r="F2614">
            <v>2</v>
          </cell>
          <cell r="G2614" t="str">
            <v>PPO Non-Union</v>
          </cell>
          <cell r="H2614" t="str">
            <v>N</v>
          </cell>
          <cell r="I2614">
            <v>3</v>
          </cell>
          <cell r="J2614">
            <v>37622</v>
          </cell>
          <cell r="K2614">
            <v>127</v>
          </cell>
          <cell r="L2614" t="str">
            <v>Family</v>
          </cell>
          <cell r="M2614">
            <v>18717</v>
          </cell>
        </row>
        <row r="2615">
          <cell r="A2615">
            <v>0</v>
          </cell>
          <cell r="B2615" t="str">
            <v>AW PPO Active</v>
          </cell>
          <cell r="C2615" t="str">
            <v>000000779</v>
          </cell>
          <cell r="D2615" t="str">
            <v>YATES JR  ROY S</v>
          </cell>
          <cell r="E2615" t="str">
            <v>233218363</v>
          </cell>
          <cell r="F2615">
            <v>1</v>
          </cell>
          <cell r="G2615" t="str">
            <v>PPO Union</v>
          </cell>
          <cell r="H2615" t="str">
            <v>U</v>
          </cell>
          <cell r="I2615">
            <v>4</v>
          </cell>
          <cell r="J2615">
            <v>37622</v>
          </cell>
          <cell r="K2615">
            <v>127</v>
          </cell>
          <cell r="L2615" t="str">
            <v>Family</v>
          </cell>
          <cell r="M2615">
            <v>24580</v>
          </cell>
        </row>
        <row r="2616">
          <cell r="A2616">
            <v>0</v>
          </cell>
          <cell r="B2616" t="str">
            <v>AW PPO Active</v>
          </cell>
          <cell r="C2616" t="str">
            <v>000000779</v>
          </cell>
          <cell r="D2616" t="str">
            <v>YOUNG DAVID C</v>
          </cell>
          <cell r="E2616" t="str">
            <v>234880229</v>
          </cell>
          <cell r="F2616">
            <v>1</v>
          </cell>
          <cell r="G2616" t="str">
            <v>PPO Union</v>
          </cell>
          <cell r="H2616" t="str">
            <v>U</v>
          </cell>
          <cell r="I2616">
            <v>2</v>
          </cell>
          <cell r="J2616">
            <v>37622</v>
          </cell>
          <cell r="K2616">
            <v>111</v>
          </cell>
          <cell r="L2616" t="str">
            <v>Ee/Sp</v>
          </cell>
          <cell r="M2616">
            <v>20119</v>
          </cell>
        </row>
        <row r="2617">
          <cell r="A2617">
            <v>0</v>
          </cell>
          <cell r="B2617" t="str">
            <v>AW PPO Active</v>
          </cell>
          <cell r="C2617" t="str">
            <v>000000950</v>
          </cell>
          <cell r="D2617" t="str">
            <v>ADAMS BRYAN M</v>
          </cell>
          <cell r="E2617" t="str">
            <v>146745203</v>
          </cell>
          <cell r="F2617">
            <v>1</v>
          </cell>
          <cell r="G2617" t="str">
            <v>PPO Union</v>
          </cell>
          <cell r="H2617" t="str">
            <v>U</v>
          </cell>
          <cell r="I2617">
            <v>1</v>
          </cell>
          <cell r="J2617">
            <v>37622</v>
          </cell>
          <cell r="K2617">
            <v>101</v>
          </cell>
          <cell r="L2617" t="str">
            <v>Single</v>
          </cell>
          <cell r="M2617">
            <v>27289</v>
          </cell>
        </row>
        <row r="2618">
          <cell r="A2618">
            <v>0</v>
          </cell>
          <cell r="B2618" t="str">
            <v>AW PPO Active</v>
          </cell>
          <cell r="C2618" t="str">
            <v>000000950</v>
          </cell>
          <cell r="D2618" t="str">
            <v>ALLAIN ROBERT L</v>
          </cell>
          <cell r="E2618" t="str">
            <v>147422798</v>
          </cell>
          <cell r="F2618">
            <v>1</v>
          </cell>
          <cell r="G2618" t="str">
            <v>PPO Union</v>
          </cell>
          <cell r="H2618" t="str">
            <v>U</v>
          </cell>
          <cell r="I2618">
            <v>2</v>
          </cell>
          <cell r="J2618">
            <v>37622</v>
          </cell>
          <cell r="K2618">
            <v>111</v>
          </cell>
          <cell r="L2618" t="str">
            <v>Ee/Sp</v>
          </cell>
          <cell r="M2618">
            <v>18125</v>
          </cell>
        </row>
        <row r="2619">
          <cell r="A2619">
            <v>0</v>
          </cell>
          <cell r="B2619" t="str">
            <v>AW PPO Active</v>
          </cell>
          <cell r="C2619" t="str">
            <v>000000950</v>
          </cell>
          <cell r="D2619" t="str">
            <v>AMATO GERALD J</v>
          </cell>
          <cell r="E2619" t="str">
            <v>155429216</v>
          </cell>
          <cell r="F2619">
            <v>1</v>
          </cell>
          <cell r="G2619" t="str">
            <v>PPO Union</v>
          </cell>
          <cell r="H2619" t="str">
            <v>U</v>
          </cell>
          <cell r="I2619">
            <v>3</v>
          </cell>
          <cell r="J2619">
            <v>37622</v>
          </cell>
          <cell r="K2619">
            <v>127</v>
          </cell>
          <cell r="L2619" t="str">
            <v>Family</v>
          </cell>
          <cell r="M2619">
            <v>20262</v>
          </cell>
        </row>
        <row r="2620">
          <cell r="A2620">
            <v>0</v>
          </cell>
          <cell r="B2620" t="str">
            <v>AW PPO Active</v>
          </cell>
          <cell r="C2620" t="str">
            <v>000000950</v>
          </cell>
          <cell r="D2620" t="str">
            <v>AMERMAN PAUL</v>
          </cell>
          <cell r="E2620" t="str">
            <v>137704581</v>
          </cell>
          <cell r="F2620">
            <v>1</v>
          </cell>
          <cell r="G2620" t="str">
            <v>PPO Union</v>
          </cell>
          <cell r="H2620" t="str">
            <v>U</v>
          </cell>
          <cell r="I2620">
            <v>4</v>
          </cell>
          <cell r="J2620">
            <v>37865</v>
          </cell>
          <cell r="K2620">
            <v>119</v>
          </cell>
          <cell r="L2620" t="str">
            <v>Ee/Ch</v>
          </cell>
          <cell r="M2620">
            <v>22633</v>
          </cell>
        </row>
        <row r="2621">
          <cell r="A2621">
            <v>0</v>
          </cell>
          <cell r="B2621" t="str">
            <v>AW PPO Active</v>
          </cell>
          <cell r="C2621" t="str">
            <v>000000950</v>
          </cell>
          <cell r="D2621" t="str">
            <v>ANGELASTRO MICHAEL J</v>
          </cell>
          <cell r="E2621" t="str">
            <v>154524088</v>
          </cell>
          <cell r="F2621">
            <v>1</v>
          </cell>
          <cell r="G2621" t="str">
            <v>PPO Union</v>
          </cell>
          <cell r="H2621" t="str">
            <v>U</v>
          </cell>
          <cell r="I2621">
            <v>3</v>
          </cell>
          <cell r="J2621">
            <v>38109</v>
          </cell>
          <cell r="K2621">
            <v>119</v>
          </cell>
          <cell r="L2621" t="str">
            <v>Ee/Ch</v>
          </cell>
          <cell r="M2621">
            <v>21710</v>
          </cell>
        </row>
        <row r="2622">
          <cell r="A2622">
            <v>0</v>
          </cell>
          <cell r="B2622" t="str">
            <v>AW PPO Active</v>
          </cell>
          <cell r="C2622" t="str">
            <v>000000950</v>
          </cell>
          <cell r="D2622" t="str">
            <v>ANZALONE ELIZABETH A</v>
          </cell>
          <cell r="E2622" t="str">
            <v>154523118</v>
          </cell>
          <cell r="F2622">
            <v>1</v>
          </cell>
          <cell r="G2622" t="str">
            <v>PPO Union</v>
          </cell>
          <cell r="H2622" t="str">
            <v>U</v>
          </cell>
          <cell r="I2622">
            <v>1</v>
          </cell>
          <cell r="J2622">
            <v>37622</v>
          </cell>
          <cell r="K2622">
            <v>102</v>
          </cell>
          <cell r="L2622" t="str">
            <v>Single</v>
          </cell>
          <cell r="M2622">
            <v>20332</v>
          </cell>
        </row>
        <row r="2623">
          <cell r="A2623">
            <v>0</v>
          </cell>
          <cell r="B2623" t="str">
            <v>AW PPO Active</v>
          </cell>
          <cell r="C2623" t="str">
            <v>000000950</v>
          </cell>
          <cell r="D2623" t="str">
            <v>ASCHETTINO MARK</v>
          </cell>
          <cell r="E2623" t="str">
            <v>137709450</v>
          </cell>
          <cell r="F2623">
            <v>2</v>
          </cell>
          <cell r="G2623" t="str">
            <v>PPO Non-Union</v>
          </cell>
          <cell r="H2623" t="str">
            <v>N</v>
          </cell>
          <cell r="I2623">
            <v>3</v>
          </cell>
          <cell r="J2623">
            <v>37622</v>
          </cell>
          <cell r="K2623">
            <v>127</v>
          </cell>
          <cell r="L2623" t="str">
            <v>Family</v>
          </cell>
          <cell r="M2623">
            <v>23715</v>
          </cell>
        </row>
        <row r="2624">
          <cell r="A2624">
            <v>0</v>
          </cell>
          <cell r="B2624" t="str">
            <v>AW PPO Active</v>
          </cell>
          <cell r="C2624" t="str">
            <v>000000950</v>
          </cell>
          <cell r="D2624" t="str">
            <v>ASHBRIDGE ALLEN</v>
          </cell>
          <cell r="E2624" t="str">
            <v>153542388</v>
          </cell>
          <cell r="F2624">
            <v>1</v>
          </cell>
          <cell r="G2624" t="str">
            <v>PPO Union</v>
          </cell>
          <cell r="H2624" t="str">
            <v>U</v>
          </cell>
          <cell r="I2624">
            <v>4</v>
          </cell>
          <cell r="J2624">
            <v>37622</v>
          </cell>
          <cell r="K2624">
            <v>127</v>
          </cell>
          <cell r="L2624" t="str">
            <v>Family</v>
          </cell>
          <cell r="M2624">
            <v>23603</v>
          </cell>
        </row>
        <row r="2625">
          <cell r="A2625">
            <v>0</v>
          </cell>
          <cell r="B2625" t="str">
            <v>AW PPO Active</v>
          </cell>
          <cell r="C2625" t="str">
            <v>000000950</v>
          </cell>
          <cell r="D2625" t="str">
            <v>AUMACK JR ROBERT</v>
          </cell>
          <cell r="E2625" t="str">
            <v>154484226</v>
          </cell>
          <cell r="F2625">
            <v>1</v>
          </cell>
          <cell r="G2625" t="str">
            <v>PPO Union</v>
          </cell>
          <cell r="H2625" t="str">
            <v>U</v>
          </cell>
          <cell r="I2625">
            <v>1</v>
          </cell>
          <cell r="J2625">
            <v>37622</v>
          </cell>
          <cell r="K2625">
            <v>101</v>
          </cell>
          <cell r="L2625" t="str">
            <v>Single</v>
          </cell>
          <cell r="M2625">
            <v>20418</v>
          </cell>
        </row>
        <row r="2626">
          <cell r="A2626">
            <v>0</v>
          </cell>
          <cell r="B2626" t="str">
            <v>AW PPO Active</v>
          </cell>
          <cell r="C2626" t="str">
            <v>000000950</v>
          </cell>
          <cell r="D2626" t="str">
            <v>AURILIA CHARLES A</v>
          </cell>
          <cell r="E2626" t="str">
            <v>138526945</v>
          </cell>
          <cell r="F2626">
            <v>1</v>
          </cell>
          <cell r="G2626" t="str">
            <v>PPO Union</v>
          </cell>
          <cell r="H2626" t="str">
            <v>U</v>
          </cell>
          <cell r="I2626">
            <v>5</v>
          </cell>
          <cell r="J2626">
            <v>37622</v>
          </cell>
          <cell r="K2626">
            <v>127</v>
          </cell>
          <cell r="L2626" t="str">
            <v>Family</v>
          </cell>
          <cell r="M2626">
            <v>21229</v>
          </cell>
        </row>
        <row r="2627">
          <cell r="A2627">
            <v>0</v>
          </cell>
          <cell r="B2627" t="str">
            <v>AW PPO Active</v>
          </cell>
          <cell r="C2627" t="str">
            <v>000000950</v>
          </cell>
          <cell r="D2627" t="str">
            <v>AUSTIN MICHAEL J</v>
          </cell>
          <cell r="E2627" t="str">
            <v>145647168</v>
          </cell>
          <cell r="F2627">
            <v>1</v>
          </cell>
          <cell r="G2627" t="str">
            <v>PPO Union</v>
          </cell>
          <cell r="H2627" t="str">
            <v>U</v>
          </cell>
          <cell r="I2627">
            <v>4</v>
          </cell>
          <cell r="J2627">
            <v>37622</v>
          </cell>
          <cell r="K2627">
            <v>127</v>
          </cell>
          <cell r="L2627" t="str">
            <v>Family</v>
          </cell>
          <cell r="M2627">
            <v>22801</v>
          </cell>
        </row>
        <row r="2628">
          <cell r="A2628">
            <v>0</v>
          </cell>
          <cell r="B2628" t="str">
            <v>AW PPO Active</v>
          </cell>
          <cell r="C2628" t="str">
            <v>000000950</v>
          </cell>
          <cell r="D2628" t="str">
            <v>AVERY RICHARD E</v>
          </cell>
          <cell r="E2628" t="str">
            <v>205462652</v>
          </cell>
          <cell r="F2628">
            <v>2</v>
          </cell>
          <cell r="G2628" t="str">
            <v>PPO Non-Union</v>
          </cell>
          <cell r="H2628" t="str">
            <v>N</v>
          </cell>
          <cell r="I2628">
            <v>2</v>
          </cell>
          <cell r="J2628">
            <v>37683</v>
          </cell>
          <cell r="K2628">
            <v>111</v>
          </cell>
          <cell r="L2628" t="str">
            <v>Ee/Sp</v>
          </cell>
          <cell r="M2628">
            <v>19921</v>
          </cell>
        </row>
        <row r="2629">
          <cell r="A2629">
            <v>0</v>
          </cell>
          <cell r="B2629" t="str">
            <v>AW PPO Active</v>
          </cell>
          <cell r="C2629" t="str">
            <v>000000950</v>
          </cell>
          <cell r="D2629" t="str">
            <v>BACE RICHARD</v>
          </cell>
          <cell r="E2629" t="str">
            <v>143523853</v>
          </cell>
          <cell r="F2629">
            <v>1</v>
          </cell>
          <cell r="G2629" t="str">
            <v>PPO Union</v>
          </cell>
          <cell r="H2629" t="str">
            <v>U</v>
          </cell>
          <cell r="I2629">
            <v>5</v>
          </cell>
          <cell r="J2629">
            <v>37622</v>
          </cell>
          <cell r="K2629">
            <v>127</v>
          </cell>
          <cell r="L2629" t="str">
            <v>Family</v>
          </cell>
          <cell r="M2629">
            <v>20452</v>
          </cell>
        </row>
        <row r="2630">
          <cell r="A2630">
            <v>0</v>
          </cell>
          <cell r="B2630" t="str">
            <v>AW PPO Active</v>
          </cell>
          <cell r="C2630" t="str">
            <v>000000950</v>
          </cell>
          <cell r="D2630" t="str">
            <v>BAKER BERTRAM W</v>
          </cell>
          <cell r="E2630" t="str">
            <v>142789862</v>
          </cell>
          <cell r="F2630">
            <v>1</v>
          </cell>
          <cell r="G2630" t="str">
            <v>PPO Union</v>
          </cell>
          <cell r="H2630" t="str">
            <v>U</v>
          </cell>
          <cell r="I2630">
            <v>4</v>
          </cell>
          <cell r="J2630">
            <v>37714</v>
          </cell>
          <cell r="K2630">
            <v>127</v>
          </cell>
          <cell r="L2630" t="str">
            <v>Family</v>
          </cell>
          <cell r="M2630">
            <v>25585</v>
          </cell>
        </row>
        <row r="2631">
          <cell r="A2631">
            <v>0</v>
          </cell>
          <cell r="B2631" t="str">
            <v>AW PPO Active</v>
          </cell>
          <cell r="C2631" t="str">
            <v>000000950</v>
          </cell>
          <cell r="D2631" t="str">
            <v>BALAKAS RONALD T</v>
          </cell>
          <cell r="E2631" t="str">
            <v>144400107</v>
          </cell>
          <cell r="F2631">
            <v>1</v>
          </cell>
          <cell r="G2631" t="str">
            <v>PPO Union</v>
          </cell>
          <cell r="H2631" t="str">
            <v>U</v>
          </cell>
          <cell r="I2631">
            <v>2</v>
          </cell>
          <cell r="J2631">
            <v>37622</v>
          </cell>
          <cell r="K2631">
            <v>111</v>
          </cell>
          <cell r="L2631" t="str">
            <v>Ee/Sp</v>
          </cell>
          <cell r="M2631">
            <v>17654</v>
          </cell>
        </row>
        <row r="2632">
          <cell r="A2632">
            <v>0</v>
          </cell>
          <cell r="B2632" t="str">
            <v>AW PPO Active</v>
          </cell>
          <cell r="C2632" t="str">
            <v>000000950</v>
          </cell>
          <cell r="D2632" t="str">
            <v>BARRY PATRICIA A</v>
          </cell>
          <cell r="E2632" t="str">
            <v>144380222</v>
          </cell>
          <cell r="F2632">
            <v>2</v>
          </cell>
          <cell r="G2632" t="str">
            <v>PPO Non-Union</v>
          </cell>
          <cell r="H2632" t="str">
            <v>N</v>
          </cell>
          <cell r="I2632">
            <v>2</v>
          </cell>
          <cell r="J2632">
            <v>37622</v>
          </cell>
          <cell r="K2632">
            <v>111</v>
          </cell>
          <cell r="L2632" t="str">
            <v>Ee/Sp</v>
          </cell>
          <cell r="M2632">
            <v>17583</v>
          </cell>
        </row>
        <row r="2633">
          <cell r="A2633">
            <v>0</v>
          </cell>
          <cell r="B2633" t="str">
            <v>AW PPO Active</v>
          </cell>
          <cell r="C2633" t="str">
            <v>000000950</v>
          </cell>
          <cell r="D2633" t="str">
            <v>BATTAGLIA MICHAEL J</v>
          </cell>
          <cell r="E2633" t="str">
            <v>049367269</v>
          </cell>
          <cell r="F2633">
            <v>2</v>
          </cell>
          <cell r="G2633" t="str">
            <v>PPO Non-Union</v>
          </cell>
          <cell r="H2633" t="str">
            <v>N</v>
          </cell>
          <cell r="I2633">
            <v>3</v>
          </cell>
          <cell r="J2633">
            <v>37622</v>
          </cell>
          <cell r="K2633">
            <v>127</v>
          </cell>
          <cell r="L2633" t="str">
            <v>Family</v>
          </cell>
          <cell r="M2633">
            <v>17508</v>
          </cell>
        </row>
        <row r="2634">
          <cell r="A2634">
            <v>0</v>
          </cell>
          <cell r="B2634" t="str">
            <v>AW PPO Active</v>
          </cell>
          <cell r="C2634" t="str">
            <v>000000950</v>
          </cell>
          <cell r="D2634" t="str">
            <v>BAUER GEORGE</v>
          </cell>
          <cell r="E2634" t="str">
            <v>150623541</v>
          </cell>
          <cell r="F2634">
            <v>2</v>
          </cell>
          <cell r="G2634" t="str">
            <v>PPO Non-Union</v>
          </cell>
          <cell r="H2634" t="str">
            <v>N</v>
          </cell>
          <cell r="I2634">
            <v>3</v>
          </cell>
          <cell r="J2634">
            <v>38132</v>
          </cell>
          <cell r="K2634">
            <v>127</v>
          </cell>
          <cell r="L2634" t="str">
            <v>Family</v>
          </cell>
          <cell r="M2634">
            <v>22005</v>
          </cell>
        </row>
        <row r="2635">
          <cell r="A2635">
            <v>0</v>
          </cell>
          <cell r="B2635" t="str">
            <v>AW PPO Active</v>
          </cell>
          <cell r="C2635" t="str">
            <v>000000950</v>
          </cell>
          <cell r="D2635" t="str">
            <v>BAXTER GREEN SCOTT M</v>
          </cell>
          <cell r="E2635" t="str">
            <v>152567583</v>
          </cell>
          <cell r="F2635">
            <v>2</v>
          </cell>
          <cell r="G2635" t="str">
            <v>PPO Non-Union</v>
          </cell>
          <cell r="H2635" t="str">
            <v>N</v>
          </cell>
          <cell r="I2635">
            <v>5</v>
          </cell>
          <cell r="J2635">
            <v>37622</v>
          </cell>
          <cell r="K2635">
            <v>127</v>
          </cell>
          <cell r="L2635" t="str">
            <v>Family</v>
          </cell>
          <cell r="M2635">
            <v>21791</v>
          </cell>
        </row>
        <row r="2636">
          <cell r="A2636">
            <v>0</v>
          </cell>
          <cell r="B2636" t="str">
            <v>AW PPO Active</v>
          </cell>
          <cell r="C2636" t="str">
            <v>000000950</v>
          </cell>
          <cell r="D2636" t="str">
            <v>BAXTER WALTER A</v>
          </cell>
          <cell r="E2636" t="str">
            <v>141486735</v>
          </cell>
          <cell r="F2636">
            <v>1</v>
          </cell>
          <cell r="G2636" t="str">
            <v>PPO Union</v>
          </cell>
          <cell r="H2636" t="str">
            <v>U</v>
          </cell>
          <cell r="I2636">
            <v>6</v>
          </cell>
          <cell r="J2636">
            <v>37698</v>
          </cell>
          <cell r="K2636">
            <v>127</v>
          </cell>
          <cell r="L2636" t="str">
            <v>Family</v>
          </cell>
          <cell r="M2636">
            <v>19441</v>
          </cell>
        </row>
        <row r="2637">
          <cell r="A2637">
            <v>0</v>
          </cell>
          <cell r="B2637" t="str">
            <v>AW PPO Active</v>
          </cell>
          <cell r="C2637" t="str">
            <v>000000950</v>
          </cell>
          <cell r="D2637" t="str">
            <v>BEAUPIT GERALD S</v>
          </cell>
          <cell r="E2637" t="str">
            <v>157449942</v>
          </cell>
          <cell r="F2637">
            <v>1</v>
          </cell>
          <cell r="G2637" t="str">
            <v>PPO Union</v>
          </cell>
          <cell r="H2637" t="str">
            <v>U</v>
          </cell>
          <cell r="I2637">
            <v>4</v>
          </cell>
          <cell r="J2637">
            <v>37622</v>
          </cell>
          <cell r="K2637">
            <v>127</v>
          </cell>
          <cell r="L2637" t="str">
            <v>Family</v>
          </cell>
          <cell r="M2637">
            <v>19072</v>
          </cell>
        </row>
        <row r="2638">
          <cell r="A2638">
            <v>0</v>
          </cell>
          <cell r="B2638" t="str">
            <v>AW PPO Active</v>
          </cell>
          <cell r="C2638" t="str">
            <v>000000950</v>
          </cell>
          <cell r="D2638" t="str">
            <v>BECK PAUL</v>
          </cell>
          <cell r="E2638" t="str">
            <v>144708992</v>
          </cell>
          <cell r="F2638">
            <v>1</v>
          </cell>
          <cell r="G2638" t="str">
            <v>PPO Union</v>
          </cell>
          <cell r="H2638" t="str">
            <v>U</v>
          </cell>
          <cell r="I2638">
            <v>1</v>
          </cell>
          <cell r="J2638">
            <v>37622</v>
          </cell>
          <cell r="K2638">
            <v>101</v>
          </cell>
          <cell r="L2638" t="str">
            <v>Single</v>
          </cell>
          <cell r="M2638">
            <v>27151</v>
          </cell>
        </row>
        <row r="2639">
          <cell r="A2639">
            <v>0</v>
          </cell>
          <cell r="B2639" t="str">
            <v>AW PPO Active</v>
          </cell>
          <cell r="C2639" t="str">
            <v>000000950</v>
          </cell>
          <cell r="D2639" t="str">
            <v>BENNETT DENYNE M</v>
          </cell>
          <cell r="E2639" t="str">
            <v>135686460</v>
          </cell>
          <cell r="F2639">
            <v>1</v>
          </cell>
          <cell r="G2639" t="str">
            <v>PPO Union</v>
          </cell>
          <cell r="H2639" t="str">
            <v>U</v>
          </cell>
          <cell r="I2639">
            <v>1</v>
          </cell>
          <cell r="J2639">
            <v>37622</v>
          </cell>
          <cell r="K2639">
            <v>102</v>
          </cell>
          <cell r="L2639" t="str">
            <v>Single</v>
          </cell>
          <cell r="M2639">
            <v>24224</v>
          </cell>
        </row>
        <row r="2640">
          <cell r="A2640">
            <v>0</v>
          </cell>
          <cell r="B2640" t="str">
            <v>AW PPO Active</v>
          </cell>
          <cell r="C2640" t="str">
            <v>000000950</v>
          </cell>
          <cell r="D2640" t="str">
            <v>BIBBO ROSARIO</v>
          </cell>
          <cell r="E2640" t="str">
            <v>135682714</v>
          </cell>
          <cell r="F2640">
            <v>1</v>
          </cell>
          <cell r="G2640" t="str">
            <v>PPO Union</v>
          </cell>
          <cell r="H2640" t="str">
            <v>U</v>
          </cell>
          <cell r="I2640">
            <v>2</v>
          </cell>
          <cell r="J2640">
            <v>37622</v>
          </cell>
          <cell r="K2640">
            <v>111</v>
          </cell>
          <cell r="L2640" t="str">
            <v>Ee/Sp</v>
          </cell>
          <cell r="M2640">
            <v>18300</v>
          </cell>
        </row>
        <row r="2641">
          <cell r="A2641">
            <v>0</v>
          </cell>
          <cell r="B2641" t="str">
            <v>AW PPO Active</v>
          </cell>
          <cell r="C2641" t="str">
            <v>000000950</v>
          </cell>
          <cell r="D2641" t="str">
            <v>BISHOP DAVID</v>
          </cell>
          <cell r="E2641" t="str">
            <v>135528605</v>
          </cell>
          <cell r="F2641">
            <v>1</v>
          </cell>
          <cell r="G2641" t="str">
            <v>PPO Union</v>
          </cell>
          <cell r="H2641" t="str">
            <v>U</v>
          </cell>
          <cell r="I2641">
            <v>4</v>
          </cell>
          <cell r="J2641">
            <v>37622</v>
          </cell>
          <cell r="K2641">
            <v>127</v>
          </cell>
          <cell r="L2641" t="str">
            <v>Family</v>
          </cell>
          <cell r="M2641">
            <v>20234</v>
          </cell>
        </row>
        <row r="2642">
          <cell r="A2642">
            <v>0</v>
          </cell>
          <cell r="B2642" t="str">
            <v>AW PPO Active</v>
          </cell>
          <cell r="C2642" t="str">
            <v>000000950</v>
          </cell>
          <cell r="D2642" t="str">
            <v>BLACKMON KEITH A</v>
          </cell>
          <cell r="E2642" t="str">
            <v>233987925</v>
          </cell>
          <cell r="F2642">
            <v>1</v>
          </cell>
          <cell r="G2642" t="str">
            <v>PPO Union</v>
          </cell>
          <cell r="H2642" t="str">
            <v>U</v>
          </cell>
          <cell r="I2642">
            <v>4</v>
          </cell>
          <cell r="J2642">
            <v>37622</v>
          </cell>
          <cell r="K2642">
            <v>127</v>
          </cell>
          <cell r="L2642" t="str">
            <v>Family</v>
          </cell>
          <cell r="M2642">
            <v>22989</v>
          </cell>
        </row>
        <row r="2643">
          <cell r="A2643">
            <v>0</v>
          </cell>
          <cell r="B2643" t="str">
            <v>AW PPO Active</v>
          </cell>
          <cell r="C2643" t="str">
            <v>000000950</v>
          </cell>
          <cell r="D2643" t="str">
            <v>BLANEY THOMAS R</v>
          </cell>
          <cell r="E2643" t="str">
            <v>145308100</v>
          </cell>
          <cell r="F2643">
            <v>1</v>
          </cell>
          <cell r="G2643" t="str">
            <v>PPO Union</v>
          </cell>
          <cell r="H2643" t="str">
            <v>U</v>
          </cell>
          <cell r="I2643">
            <v>1</v>
          </cell>
          <cell r="J2643">
            <v>37622</v>
          </cell>
          <cell r="K2643">
            <v>101</v>
          </cell>
          <cell r="L2643" t="str">
            <v>Single</v>
          </cell>
          <cell r="M2643">
            <v>14980</v>
          </cell>
        </row>
        <row r="2644">
          <cell r="A2644">
            <v>0</v>
          </cell>
          <cell r="B2644" t="str">
            <v>AW PPO Active</v>
          </cell>
          <cell r="C2644" t="str">
            <v>000000950</v>
          </cell>
          <cell r="D2644" t="str">
            <v>BLONDEK KENNETH</v>
          </cell>
          <cell r="E2644" t="str">
            <v>151629632</v>
          </cell>
          <cell r="F2644">
            <v>1</v>
          </cell>
          <cell r="G2644" t="str">
            <v>PPO Union</v>
          </cell>
          <cell r="H2644" t="str">
            <v>U</v>
          </cell>
          <cell r="I2644">
            <v>3</v>
          </cell>
          <cell r="J2644">
            <v>37622</v>
          </cell>
          <cell r="K2644">
            <v>127</v>
          </cell>
          <cell r="L2644" t="str">
            <v>Family</v>
          </cell>
          <cell r="M2644">
            <v>22481</v>
          </cell>
        </row>
        <row r="2645">
          <cell r="A2645">
            <v>0</v>
          </cell>
          <cell r="B2645" t="str">
            <v>AW PPO Active</v>
          </cell>
          <cell r="C2645" t="str">
            <v>000000950</v>
          </cell>
          <cell r="D2645" t="str">
            <v>BOAN III ERNEST M</v>
          </cell>
          <cell r="E2645" t="str">
            <v>141361756</v>
          </cell>
          <cell r="F2645">
            <v>1</v>
          </cell>
          <cell r="G2645" t="str">
            <v>PPO Union</v>
          </cell>
          <cell r="H2645" t="str">
            <v>U</v>
          </cell>
          <cell r="I2645">
            <v>2</v>
          </cell>
          <cell r="J2645">
            <v>37622</v>
          </cell>
          <cell r="K2645">
            <v>111</v>
          </cell>
          <cell r="L2645" t="str">
            <v>Ee/Sp</v>
          </cell>
          <cell r="M2645">
            <v>17313</v>
          </cell>
        </row>
        <row r="2646">
          <cell r="A2646">
            <v>0</v>
          </cell>
          <cell r="B2646" t="str">
            <v>AW PPO Active</v>
          </cell>
          <cell r="C2646" t="str">
            <v>000000950</v>
          </cell>
          <cell r="D2646" t="str">
            <v>BORDFELD CHRISTOPHE</v>
          </cell>
          <cell r="E2646" t="str">
            <v>003466335</v>
          </cell>
          <cell r="F2646">
            <v>1</v>
          </cell>
          <cell r="G2646" t="str">
            <v>PPO Union</v>
          </cell>
          <cell r="H2646" t="str">
            <v>U</v>
          </cell>
          <cell r="I2646">
            <v>3</v>
          </cell>
          <cell r="J2646">
            <v>37622</v>
          </cell>
          <cell r="K2646">
            <v>127</v>
          </cell>
          <cell r="L2646" t="str">
            <v>Family</v>
          </cell>
          <cell r="M2646">
            <v>20236</v>
          </cell>
        </row>
        <row r="2647">
          <cell r="A2647">
            <v>0</v>
          </cell>
          <cell r="B2647" t="str">
            <v>AW PPO Active</v>
          </cell>
          <cell r="C2647" t="str">
            <v>000000950</v>
          </cell>
          <cell r="D2647" t="str">
            <v>BORMANN MICHAEL W</v>
          </cell>
          <cell r="E2647" t="str">
            <v>137625348</v>
          </cell>
          <cell r="F2647">
            <v>2</v>
          </cell>
          <cell r="G2647" t="str">
            <v>PPO Non-Union</v>
          </cell>
          <cell r="H2647" t="str">
            <v>N</v>
          </cell>
          <cell r="I2647">
            <v>2</v>
          </cell>
          <cell r="J2647">
            <v>37622</v>
          </cell>
          <cell r="K2647">
            <v>119</v>
          </cell>
          <cell r="L2647" t="str">
            <v>Ee/Ch</v>
          </cell>
          <cell r="M2647">
            <v>21678</v>
          </cell>
        </row>
        <row r="2648">
          <cell r="A2648">
            <v>0</v>
          </cell>
          <cell r="B2648" t="str">
            <v>AW PPO Active</v>
          </cell>
          <cell r="C2648" t="str">
            <v>000000950</v>
          </cell>
          <cell r="D2648" t="str">
            <v>BOYD ELAINE</v>
          </cell>
          <cell r="E2648" t="str">
            <v>157407256</v>
          </cell>
          <cell r="F2648">
            <v>1</v>
          </cell>
          <cell r="G2648" t="str">
            <v>PPO Union</v>
          </cell>
          <cell r="H2648" t="str">
            <v>U</v>
          </cell>
          <cell r="I2648">
            <v>1</v>
          </cell>
          <cell r="J2648">
            <v>37622</v>
          </cell>
          <cell r="K2648">
            <v>102</v>
          </cell>
          <cell r="L2648" t="str">
            <v>Single</v>
          </cell>
          <cell r="M2648">
            <v>17997</v>
          </cell>
        </row>
        <row r="2649">
          <cell r="A2649">
            <v>0</v>
          </cell>
          <cell r="B2649" t="str">
            <v>AW PPO Active</v>
          </cell>
          <cell r="C2649" t="str">
            <v>000000950</v>
          </cell>
          <cell r="D2649" t="str">
            <v>BOYD HERBERT</v>
          </cell>
          <cell r="E2649" t="str">
            <v>144424380</v>
          </cell>
          <cell r="F2649">
            <v>1</v>
          </cell>
          <cell r="G2649" t="str">
            <v>PPO Union</v>
          </cell>
          <cell r="H2649" t="str">
            <v>U</v>
          </cell>
          <cell r="I2649">
            <v>5</v>
          </cell>
          <cell r="J2649">
            <v>38237</v>
          </cell>
          <cell r="K2649">
            <v>127</v>
          </cell>
          <cell r="L2649" t="str">
            <v>Family</v>
          </cell>
          <cell r="M2649">
            <v>18267</v>
          </cell>
        </row>
        <row r="2650">
          <cell r="A2650">
            <v>0</v>
          </cell>
          <cell r="B2650" t="str">
            <v>AW PPO Active</v>
          </cell>
          <cell r="C2650" t="str">
            <v>000000950</v>
          </cell>
          <cell r="D2650" t="str">
            <v>BRACH MICHAEL</v>
          </cell>
          <cell r="E2650" t="str">
            <v>154484980</v>
          </cell>
          <cell r="F2650">
            <v>1</v>
          </cell>
          <cell r="G2650" t="str">
            <v>PPO Union</v>
          </cell>
          <cell r="H2650" t="str">
            <v>U</v>
          </cell>
          <cell r="I2650">
            <v>4</v>
          </cell>
          <cell r="J2650">
            <v>38122</v>
          </cell>
          <cell r="K2650">
            <v>127</v>
          </cell>
          <cell r="L2650" t="str">
            <v>Family</v>
          </cell>
          <cell r="M2650">
            <v>19820</v>
          </cell>
        </row>
        <row r="2651">
          <cell r="A2651">
            <v>0</v>
          </cell>
          <cell r="B2651" t="str">
            <v>AW PPO Active</v>
          </cell>
          <cell r="C2651" t="str">
            <v>000000950</v>
          </cell>
          <cell r="D2651" t="str">
            <v>BRADLEY RIAN</v>
          </cell>
          <cell r="E2651" t="str">
            <v>156547472</v>
          </cell>
          <cell r="F2651">
            <v>1</v>
          </cell>
          <cell r="G2651" t="str">
            <v>PPO Union</v>
          </cell>
          <cell r="H2651" t="str">
            <v>U</v>
          </cell>
          <cell r="I2651">
            <v>4</v>
          </cell>
          <cell r="J2651">
            <v>37771</v>
          </cell>
          <cell r="K2651">
            <v>127</v>
          </cell>
          <cell r="L2651" t="str">
            <v>Family</v>
          </cell>
          <cell r="M2651">
            <v>20592</v>
          </cell>
        </row>
        <row r="2652">
          <cell r="A2652">
            <v>0</v>
          </cell>
          <cell r="B2652" t="str">
            <v>AW PPO Active</v>
          </cell>
          <cell r="C2652" t="str">
            <v>000000950</v>
          </cell>
          <cell r="D2652" t="str">
            <v>BRAND RICHARD</v>
          </cell>
          <cell r="E2652" t="str">
            <v>146584287</v>
          </cell>
          <cell r="F2652">
            <v>1</v>
          </cell>
          <cell r="G2652" t="str">
            <v>PPO Union</v>
          </cell>
          <cell r="H2652" t="str">
            <v>U</v>
          </cell>
          <cell r="I2652">
            <v>2</v>
          </cell>
          <cell r="J2652">
            <v>38025</v>
          </cell>
          <cell r="K2652">
            <v>119</v>
          </cell>
          <cell r="L2652" t="str">
            <v>Ee/Ch</v>
          </cell>
          <cell r="M2652">
            <v>22183</v>
          </cell>
        </row>
        <row r="2653">
          <cell r="A2653">
            <v>0</v>
          </cell>
          <cell r="B2653" t="str">
            <v>AW PPO Active</v>
          </cell>
          <cell r="C2653" t="str">
            <v>000000950</v>
          </cell>
          <cell r="D2653" t="str">
            <v>BRAUNWORTH THOMAS</v>
          </cell>
          <cell r="E2653" t="str">
            <v>146440490</v>
          </cell>
          <cell r="F2653">
            <v>1</v>
          </cell>
          <cell r="G2653" t="str">
            <v>PPO Union</v>
          </cell>
          <cell r="H2653" t="str">
            <v>U</v>
          </cell>
          <cell r="I2653">
            <v>3</v>
          </cell>
          <cell r="J2653">
            <v>37622</v>
          </cell>
          <cell r="K2653">
            <v>127</v>
          </cell>
          <cell r="L2653" t="str">
            <v>Family</v>
          </cell>
          <cell r="M2653">
            <v>20137</v>
          </cell>
        </row>
        <row r="2654">
          <cell r="A2654">
            <v>0</v>
          </cell>
          <cell r="B2654" t="str">
            <v>AW PPO Active</v>
          </cell>
          <cell r="C2654" t="str">
            <v>000000950</v>
          </cell>
          <cell r="D2654" t="str">
            <v>BRIGHT TIMOTHY L</v>
          </cell>
          <cell r="E2654" t="str">
            <v>287623377</v>
          </cell>
          <cell r="F2654">
            <v>2</v>
          </cell>
          <cell r="G2654" t="str">
            <v>PPO Non-Union</v>
          </cell>
          <cell r="H2654" t="str">
            <v>N</v>
          </cell>
          <cell r="I2654">
            <v>4</v>
          </cell>
          <cell r="J2654">
            <v>38108</v>
          </cell>
          <cell r="K2654">
            <v>127</v>
          </cell>
          <cell r="L2654" t="str">
            <v>Family</v>
          </cell>
          <cell r="M2654">
            <v>23270</v>
          </cell>
        </row>
        <row r="2655">
          <cell r="A2655">
            <v>0</v>
          </cell>
          <cell r="B2655" t="str">
            <v>AW PPO Active</v>
          </cell>
          <cell r="C2655" t="str">
            <v>000000950</v>
          </cell>
          <cell r="D2655" t="str">
            <v>BRITTON ROBERT</v>
          </cell>
          <cell r="E2655" t="str">
            <v>145446231</v>
          </cell>
          <cell r="F2655">
            <v>1</v>
          </cell>
          <cell r="G2655" t="str">
            <v>PPO Union</v>
          </cell>
          <cell r="H2655" t="str">
            <v>U</v>
          </cell>
          <cell r="I2655">
            <v>2</v>
          </cell>
          <cell r="J2655">
            <v>38121</v>
          </cell>
          <cell r="K2655">
            <v>111</v>
          </cell>
          <cell r="L2655" t="str">
            <v>Ee/Sp</v>
          </cell>
          <cell r="M2655">
            <v>19887</v>
          </cell>
        </row>
        <row r="2656">
          <cell r="A2656">
            <v>0</v>
          </cell>
          <cell r="B2656" t="str">
            <v>AW PPO Active</v>
          </cell>
          <cell r="C2656" t="str">
            <v>000000950</v>
          </cell>
          <cell r="D2656" t="str">
            <v>BROWN DARREL</v>
          </cell>
          <cell r="E2656" t="str">
            <v>145465726</v>
          </cell>
          <cell r="F2656">
            <v>1</v>
          </cell>
          <cell r="G2656" t="str">
            <v>PPO Union</v>
          </cell>
          <cell r="H2656" t="str">
            <v>U</v>
          </cell>
          <cell r="I2656">
            <v>4</v>
          </cell>
          <cell r="J2656">
            <v>37622</v>
          </cell>
          <cell r="K2656">
            <v>127</v>
          </cell>
          <cell r="L2656" t="str">
            <v>Family</v>
          </cell>
          <cell r="M2656">
            <v>19812</v>
          </cell>
        </row>
        <row r="2657">
          <cell r="A2657">
            <v>0</v>
          </cell>
          <cell r="B2657" t="str">
            <v>AW PPO Active</v>
          </cell>
          <cell r="C2657" t="str">
            <v>000000950</v>
          </cell>
          <cell r="D2657" t="str">
            <v>BROWN KEVIN R</v>
          </cell>
          <cell r="E2657" t="str">
            <v>155464407</v>
          </cell>
          <cell r="F2657">
            <v>2</v>
          </cell>
          <cell r="G2657" t="str">
            <v>PPO Non-Union</v>
          </cell>
          <cell r="H2657" t="str">
            <v>N</v>
          </cell>
          <cell r="I2657">
            <v>3</v>
          </cell>
          <cell r="J2657">
            <v>37773</v>
          </cell>
          <cell r="K2657">
            <v>127</v>
          </cell>
          <cell r="L2657" t="str">
            <v>Family</v>
          </cell>
          <cell r="M2657">
            <v>19982</v>
          </cell>
        </row>
        <row r="2658">
          <cell r="A2658">
            <v>0</v>
          </cell>
          <cell r="B2658" t="str">
            <v>AW PPO Active</v>
          </cell>
          <cell r="C2658" t="str">
            <v>000000950</v>
          </cell>
          <cell r="D2658" t="str">
            <v>BROWN ROBERT E</v>
          </cell>
          <cell r="E2658" t="str">
            <v>140680368</v>
          </cell>
          <cell r="F2658">
            <v>1</v>
          </cell>
          <cell r="G2658" t="str">
            <v>PPO Union</v>
          </cell>
          <cell r="H2658" t="str">
            <v>U</v>
          </cell>
          <cell r="I2658">
            <v>3</v>
          </cell>
          <cell r="J2658">
            <v>37622</v>
          </cell>
          <cell r="K2658">
            <v>127</v>
          </cell>
          <cell r="L2658" t="str">
            <v>Family</v>
          </cell>
          <cell r="M2658">
            <v>23766</v>
          </cell>
        </row>
        <row r="2659">
          <cell r="A2659">
            <v>0</v>
          </cell>
          <cell r="B2659" t="str">
            <v>AW PPO Active</v>
          </cell>
          <cell r="C2659" t="str">
            <v>000000950</v>
          </cell>
          <cell r="D2659" t="str">
            <v>BROWN THOMAS H</v>
          </cell>
          <cell r="E2659" t="str">
            <v>137383368</v>
          </cell>
          <cell r="F2659">
            <v>1</v>
          </cell>
          <cell r="G2659" t="str">
            <v>PPO Union</v>
          </cell>
          <cell r="H2659" t="str">
            <v>U</v>
          </cell>
          <cell r="I2659">
            <v>2</v>
          </cell>
          <cell r="J2659">
            <v>37937</v>
          </cell>
          <cell r="K2659">
            <v>111</v>
          </cell>
          <cell r="L2659" t="str">
            <v>Ee/Sp</v>
          </cell>
          <cell r="M2659">
            <v>17098</v>
          </cell>
        </row>
        <row r="2660">
          <cell r="A2660">
            <v>0</v>
          </cell>
          <cell r="B2660" t="str">
            <v>AW PPO Active</v>
          </cell>
          <cell r="C2660" t="str">
            <v>000000950</v>
          </cell>
          <cell r="D2660" t="str">
            <v>BRUENO DAVID G</v>
          </cell>
          <cell r="E2660" t="str">
            <v>142729544</v>
          </cell>
          <cell r="F2660">
            <v>1</v>
          </cell>
          <cell r="G2660" t="str">
            <v>PPO Union</v>
          </cell>
          <cell r="H2660" t="str">
            <v>U</v>
          </cell>
          <cell r="I2660">
            <v>1</v>
          </cell>
          <cell r="J2660">
            <v>37622</v>
          </cell>
          <cell r="K2660">
            <v>101</v>
          </cell>
          <cell r="L2660" t="str">
            <v>Single</v>
          </cell>
          <cell r="M2660">
            <v>23880</v>
          </cell>
        </row>
        <row r="2661">
          <cell r="A2661">
            <v>0</v>
          </cell>
          <cell r="B2661" t="str">
            <v>AW PPO Active</v>
          </cell>
          <cell r="C2661" t="str">
            <v>000000950</v>
          </cell>
          <cell r="D2661" t="str">
            <v>BRYCKI JOSEPH V</v>
          </cell>
          <cell r="E2661" t="str">
            <v>153402853</v>
          </cell>
          <cell r="F2661">
            <v>2</v>
          </cell>
          <cell r="G2661" t="str">
            <v>PPO Non-Union</v>
          </cell>
          <cell r="H2661" t="str">
            <v>N</v>
          </cell>
          <cell r="I2661">
            <v>2</v>
          </cell>
          <cell r="J2661">
            <v>37936</v>
          </cell>
          <cell r="K2661">
            <v>111</v>
          </cell>
          <cell r="L2661" t="str">
            <v>Ee/Sp</v>
          </cell>
          <cell r="M2661">
            <v>18395</v>
          </cell>
        </row>
        <row r="2662">
          <cell r="A2662">
            <v>0</v>
          </cell>
          <cell r="B2662" t="str">
            <v>AW PPO Active</v>
          </cell>
          <cell r="C2662" t="str">
            <v>000000950</v>
          </cell>
          <cell r="D2662" t="str">
            <v>BURLEY MARTIN J</v>
          </cell>
          <cell r="E2662" t="str">
            <v>137566398</v>
          </cell>
          <cell r="F2662">
            <v>1</v>
          </cell>
          <cell r="G2662" t="str">
            <v>PPO Union</v>
          </cell>
          <cell r="H2662" t="str">
            <v>U</v>
          </cell>
          <cell r="I2662">
            <v>4</v>
          </cell>
          <cell r="J2662">
            <v>37622</v>
          </cell>
          <cell r="K2662">
            <v>127</v>
          </cell>
          <cell r="L2662" t="str">
            <v>Family</v>
          </cell>
          <cell r="M2662">
            <v>20777</v>
          </cell>
        </row>
        <row r="2663">
          <cell r="A2663">
            <v>0</v>
          </cell>
          <cell r="B2663" t="str">
            <v>AW PPO Active</v>
          </cell>
          <cell r="C2663" t="str">
            <v>000000950</v>
          </cell>
          <cell r="D2663" t="str">
            <v>BURROUGHS KENNETH J</v>
          </cell>
          <cell r="E2663" t="str">
            <v>157745286</v>
          </cell>
          <cell r="F2663">
            <v>1</v>
          </cell>
          <cell r="G2663" t="str">
            <v>PPO Union</v>
          </cell>
          <cell r="H2663" t="str">
            <v>U</v>
          </cell>
          <cell r="I2663">
            <v>1</v>
          </cell>
          <cell r="J2663">
            <v>37622</v>
          </cell>
          <cell r="K2663">
            <v>101</v>
          </cell>
          <cell r="L2663" t="str">
            <v>Single</v>
          </cell>
          <cell r="M2663">
            <v>24258</v>
          </cell>
        </row>
        <row r="2664">
          <cell r="A2664">
            <v>0</v>
          </cell>
          <cell r="B2664" t="str">
            <v>AW PPO Active</v>
          </cell>
          <cell r="C2664" t="str">
            <v>000000950</v>
          </cell>
          <cell r="D2664" t="str">
            <v>BUZBY WALTER E</v>
          </cell>
          <cell r="E2664" t="str">
            <v>145644086</v>
          </cell>
          <cell r="F2664">
            <v>1</v>
          </cell>
          <cell r="G2664" t="str">
            <v>PPO Union</v>
          </cell>
          <cell r="H2664" t="str">
            <v>U</v>
          </cell>
          <cell r="I2664">
            <v>3</v>
          </cell>
          <cell r="J2664">
            <v>38078</v>
          </cell>
          <cell r="K2664">
            <v>127</v>
          </cell>
          <cell r="L2664" t="str">
            <v>Family</v>
          </cell>
          <cell r="M2664">
            <v>23588</v>
          </cell>
        </row>
        <row r="2665">
          <cell r="A2665">
            <v>0</v>
          </cell>
          <cell r="B2665" t="str">
            <v>AW PPO Active</v>
          </cell>
          <cell r="C2665" t="str">
            <v>000000950</v>
          </cell>
          <cell r="D2665" t="str">
            <v>CADE BRIAN P</v>
          </cell>
          <cell r="E2665" t="str">
            <v>129445249</v>
          </cell>
          <cell r="F2665">
            <v>1</v>
          </cell>
          <cell r="G2665" t="str">
            <v>PPO Union</v>
          </cell>
          <cell r="H2665" t="str">
            <v>U</v>
          </cell>
          <cell r="I2665">
            <v>5</v>
          </cell>
          <cell r="J2665">
            <v>37622</v>
          </cell>
          <cell r="K2665">
            <v>127</v>
          </cell>
          <cell r="L2665" t="str">
            <v>Family</v>
          </cell>
          <cell r="M2665">
            <v>19901</v>
          </cell>
        </row>
        <row r="2666">
          <cell r="A2666">
            <v>0</v>
          </cell>
          <cell r="B2666" t="str">
            <v>AW PPO Active</v>
          </cell>
          <cell r="C2666" t="str">
            <v>000000950</v>
          </cell>
          <cell r="D2666" t="str">
            <v>CAHILL DENNIS J</v>
          </cell>
          <cell r="E2666" t="str">
            <v>136529014</v>
          </cell>
          <cell r="F2666">
            <v>1</v>
          </cell>
          <cell r="G2666" t="str">
            <v>PPO Union</v>
          </cell>
          <cell r="H2666" t="str">
            <v>U</v>
          </cell>
          <cell r="I2666">
            <v>2</v>
          </cell>
          <cell r="J2666">
            <v>37622</v>
          </cell>
          <cell r="K2666">
            <v>111</v>
          </cell>
          <cell r="L2666" t="str">
            <v>Ee/Sp</v>
          </cell>
          <cell r="M2666">
            <v>20662</v>
          </cell>
        </row>
        <row r="2667">
          <cell r="A2667">
            <v>0</v>
          </cell>
          <cell r="B2667" t="str">
            <v>AW PPO Active</v>
          </cell>
          <cell r="C2667" t="str">
            <v>000000950</v>
          </cell>
          <cell r="D2667" t="str">
            <v>CALDWELL JEFFREY P</v>
          </cell>
          <cell r="E2667" t="str">
            <v>145529964</v>
          </cell>
          <cell r="F2667">
            <v>2</v>
          </cell>
          <cell r="G2667" t="str">
            <v>PPO Non-Union</v>
          </cell>
          <cell r="H2667" t="str">
            <v>N</v>
          </cell>
          <cell r="I2667">
            <v>6</v>
          </cell>
          <cell r="J2667">
            <v>37622</v>
          </cell>
          <cell r="K2667">
            <v>127</v>
          </cell>
          <cell r="L2667" t="str">
            <v>Family</v>
          </cell>
          <cell r="M2667">
            <v>20640</v>
          </cell>
        </row>
        <row r="2668">
          <cell r="A2668">
            <v>0</v>
          </cell>
          <cell r="B2668" t="str">
            <v>AW PPO Active</v>
          </cell>
          <cell r="C2668" t="str">
            <v>000000950</v>
          </cell>
          <cell r="D2668" t="str">
            <v>CAMPANELLI JOSEPH T</v>
          </cell>
          <cell r="E2668" t="str">
            <v>148480855</v>
          </cell>
          <cell r="F2668">
            <v>1</v>
          </cell>
          <cell r="G2668" t="str">
            <v>PPO Union</v>
          </cell>
          <cell r="H2668" t="str">
            <v>U</v>
          </cell>
          <cell r="I2668">
            <v>5</v>
          </cell>
          <cell r="J2668">
            <v>37987</v>
          </cell>
          <cell r="K2668">
            <v>127</v>
          </cell>
          <cell r="L2668" t="str">
            <v>Family</v>
          </cell>
          <cell r="M2668">
            <v>20458</v>
          </cell>
        </row>
        <row r="2669">
          <cell r="A2669">
            <v>0</v>
          </cell>
          <cell r="B2669" t="str">
            <v>AW PPO Active</v>
          </cell>
          <cell r="C2669" t="str">
            <v>000000950</v>
          </cell>
          <cell r="D2669" t="str">
            <v>CAMPBELL MARK G</v>
          </cell>
          <cell r="E2669" t="str">
            <v>153623943</v>
          </cell>
          <cell r="F2669">
            <v>1</v>
          </cell>
          <cell r="G2669" t="str">
            <v>PPO Union</v>
          </cell>
          <cell r="H2669" t="str">
            <v>U</v>
          </cell>
          <cell r="I2669">
            <v>3</v>
          </cell>
          <cell r="J2669">
            <v>38231</v>
          </cell>
          <cell r="K2669">
            <v>127</v>
          </cell>
          <cell r="L2669" t="str">
            <v>Family</v>
          </cell>
          <cell r="M2669">
            <v>22549</v>
          </cell>
        </row>
        <row r="2670">
          <cell r="A2670">
            <v>0</v>
          </cell>
          <cell r="B2670" t="str">
            <v>AW PPO Active</v>
          </cell>
          <cell r="C2670" t="str">
            <v>000000950</v>
          </cell>
          <cell r="D2670" t="str">
            <v>CANTWELL THOMAS C</v>
          </cell>
          <cell r="E2670" t="str">
            <v>135569737</v>
          </cell>
          <cell r="F2670">
            <v>2</v>
          </cell>
          <cell r="G2670" t="str">
            <v>PPO Non-Union</v>
          </cell>
          <cell r="H2670" t="str">
            <v>N</v>
          </cell>
          <cell r="I2670">
            <v>1</v>
          </cell>
          <cell r="J2670">
            <v>37779</v>
          </cell>
          <cell r="K2670">
            <v>101</v>
          </cell>
          <cell r="L2670" t="str">
            <v>Single</v>
          </cell>
          <cell r="M2670">
            <v>21083</v>
          </cell>
        </row>
        <row r="2671">
          <cell r="A2671">
            <v>0</v>
          </cell>
          <cell r="B2671" t="str">
            <v>AW PPO Active</v>
          </cell>
          <cell r="C2671" t="str">
            <v>000000950</v>
          </cell>
          <cell r="D2671" t="str">
            <v>CARDONE BRIAN</v>
          </cell>
          <cell r="E2671" t="str">
            <v>149680194</v>
          </cell>
          <cell r="F2671">
            <v>1</v>
          </cell>
          <cell r="G2671" t="str">
            <v>PPO Union</v>
          </cell>
          <cell r="H2671" t="str">
            <v>U</v>
          </cell>
          <cell r="I2671">
            <v>4</v>
          </cell>
          <cell r="J2671">
            <v>37622</v>
          </cell>
          <cell r="K2671">
            <v>127</v>
          </cell>
          <cell r="L2671" t="str">
            <v>Family</v>
          </cell>
          <cell r="M2671">
            <v>24049</v>
          </cell>
        </row>
        <row r="2672">
          <cell r="A2672">
            <v>0</v>
          </cell>
          <cell r="B2672" t="str">
            <v>AW PPO Active</v>
          </cell>
          <cell r="C2672" t="str">
            <v>000000950</v>
          </cell>
          <cell r="D2672" t="str">
            <v>CARMACK KENNETH E</v>
          </cell>
          <cell r="E2672" t="str">
            <v>151645093</v>
          </cell>
          <cell r="F2672">
            <v>1</v>
          </cell>
          <cell r="G2672" t="str">
            <v>PPO Union</v>
          </cell>
          <cell r="H2672" t="str">
            <v>U</v>
          </cell>
          <cell r="I2672">
            <v>4</v>
          </cell>
          <cell r="J2672">
            <v>37622</v>
          </cell>
          <cell r="K2672">
            <v>127</v>
          </cell>
          <cell r="L2672" t="str">
            <v>Family</v>
          </cell>
          <cell r="M2672">
            <v>23712</v>
          </cell>
        </row>
        <row r="2673">
          <cell r="A2673">
            <v>0</v>
          </cell>
          <cell r="B2673" t="str">
            <v>AW PPO Active</v>
          </cell>
          <cell r="C2673" t="str">
            <v>000000950</v>
          </cell>
          <cell r="D2673" t="str">
            <v>CARMICHAEL JAMES W</v>
          </cell>
          <cell r="E2673" t="str">
            <v>154284949</v>
          </cell>
          <cell r="F2673">
            <v>1</v>
          </cell>
          <cell r="G2673" t="str">
            <v>PPO Union</v>
          </cell>
          <cell r="H2673" t="str">
            <v>U</v>
          </cell>
          <cell r="I2673">
            <v>1</v>
          </cell>
          <cell r="J2673">
            <v>37622</v>
          </cell>
          <cell r="K2673">
            <v>101</v>
          </cell>
          <cell r="L2673" t="str">
            <v>Single</v>
          </cell>
          <cell r="M2673">
            <v>12971</v>
          </cell>
        </row>
        <row r="2674">
          <cell r="A2674">
            <v>0</v>
          </cell>
          <cell r="B2674" t="str">
            <v>AW PPO Active</v>
          </cell>
          <cell r="C2674" t="str">
            <v>000000950</v>
          </cell>
          <cell r="D2674" t="str">
            <v>CARR THEODORE M</v>
          </cell>
          <cell r="E2674" t="str">
            <v>143705121</v>
          </cell>
          <cell r="F2674">
            <v>1</v>
          </cell>
          <cell r="G2674" t="str">
            <v>PPO Union</v>
          </cell>
          <cell r="H2674" t="str">
            <v>U</v>
          </cell>
          <cell r="I2674">
            <v>4</v>
          </cell>
          <cell r="J2674">
            <v>37622</v>
          </cell>
          <cell r="K2674">
            <v>127</v>
          </cell>
          <cell r="L2674" t="str">
            <v>Family</v>
          </cell>
          <cell r="M2674">
            <v>24186</v>
          </cell>
        </row>
        <row r="2675">
          <cell r="A2675">
            <v>0</v>
          </cell>
          <cell r="B2675" t="str">
            <v>AW PPO Active</v>
          </cell>
          <cell r="C2675" t="str">
            <v>000000950</v>
          </cell>
          <cell r="D2675" t="str">
            <v>CASALNOVA VINCENT S</v>
          </cell>
          <cell r="E2675" t="str">
            <v>157588423</v>
          </cell>
          <cell r="F2675">
            <v>1</v>
          </cell>
          <cell r="G2675" t="str">
            <v>PPO Union</v>
          </cell>
          <cell r="H2675" t="str">
            <v>U</v>
          </cell>
          <cell r="I2675">
            <v>5</v>
          </cell>
          <cell r="J2675">
            <v>37622</v>
          </cell>
          <cell r="K2675">
            <v>127</v>
          </cell>
          <cell r="L2675" t="str">
            <v>Family</v>
          </cell>
          <cell r="M2675">
            <v>21160</v>
          </cell>
        </row>
        <row r="2676">
          <cell r="A2676">
            <v>0</v>
          </cell>
          <cell r="B2676" t="str">
            <v>AW PPO Active</v>
          </cell>
          <cell r="C2676" t="str">
            <v>000000950</v>
          </cell>
          <cell r="D2676" t="str">
            <v>CASSINI ARMAND J</v>
          </cell>
          <cell r="E2676" t="str">
            <v>154381203</v>
          </cell>
          <cell r="F2676">
            <v>1</v>
          </cell>
          <cell r="G2676" t="str">
            <v>PPO Union</v>
          </cell>
          <cell r="H2676" t="str">
            <v>U</v>
          </cell>
          <cell r="I2676">
            <v>2</v>
          </cell>
          <cell r="J2676">
            <v>37622</v>
          </cell>
          <cell r="K2676">
            <v>111</v>
          </cell>
          <cell r="L2676" t="str">
            <v>Ee/Sp</v>
          </cell>
          <cell r="M2676">
            <v>17565</v>
          </cell>
        </row>
        <row r="2677">
          <cell r="A2677">
            <v>0</v>
          </cell>
          <cell r="B2677" t="str">
            <v>AW PPO Active</v>
          </cell>
          <cell r="C2677" t="str">
            <v>000000950</v>
          </cell>
          <cell r="D2677" t="str">
            <v>CHAVOUS MICHAEL A</v>
          </cell>
          <cell r="E2677" t="str">
            <v>145528973</v>
          </cell>
          <cell r="F2677">
            <v>1</v>
          </cell>
          <cell r="G2677" t="str">
            <v>PPO Union</v>
          </cell>
          <cell r="H2677" t="str">
            <v>U</v>
          </cell>
          <cell r="I2677">
            <v>4</v>
          </cell>
          <cell r="J2677">
            <v>38353</v>
          </cell>
          <cell r="K2677">
            <v>127</v>
          </cell>
          <cell r="L2677" t="str">
            <v>Family</v>
          </cell>
          <cell r="M2677">
            <v>22531</v>
          </cell>
        </row>
        <row r="2678">
          <cell r="A2678">
            <v>0</v>
          </cell>
          <cell r="B2678" t="str">
            <v>AW PPO Active</v>
          </cell>
          <cell r="C2678" t="str">
            <v>000000950</v>
          </cell>
          <cell r="D2678" t="str">
            <v>CHEESMAN WALTER J</v>
          </cell>
          <cell r="E2678" t="str">
            <v>138682669</v>
          </cell>
          <cell r="F2678">
            <v>1</v>
          </cell>
          <cell r="G2678" t="str">
            <v>PPO Union</v>
          </cell>
          <cell r="H2678" t="str">
            <v>U</v>
          </cell>
          <cell r="I2678">
            <v>5</v>
          </cell>
          <cell r="J2678">
            <v>38139</v>
          </cell>
          <cell r="K2678">
            <v>127</v>
          </cell>
          <cell r="L2678" t="str">
            <v>Family</v>
          </cell>
          <cell r="M2678">
            <v>23369</v>
          </cell>
        </row>
        <row r="2679">
          <cell r="A2679">
            <v>0</v>
          </cell>
          <cell r="B2679" t="str">
            <v>AW PPO Active</v>
          </cell>
          <cell r="C2679" t="str">
            <v>000000950</v>
          </cell>
          <cell r="D2679" t="str">
            <v>CHIAVARI SUZANNE G</v>
          </cell>
          <cell r="E2679" t="str">
            <v>182580793</v>
          </cell>
          <cell r="F2679">
            <v>2</v>
          </cell>
          <cell r="G2679" t="str">
            <v>PPO Non-Union</v>
          </cell>
          <cell r="H2679" t="str">
            <v>N</v>
          </cell>
          <cell r="I2679">
            <v>4</v>
          </cell>
          <cell r="J2679">
            <v>38201</v>
          </cell>
          <cell r="K2679">
            <v>127</v>
          </cell>
          <cell r="L2679" t="str">
            <v>Family</v>
          </cell>
          <cell r="M2679">
            <v>22780</v>
          </cell>
        </row>
        <row r="2680">
          <cell r="A2680">
            <v>0</v>
          </cell>
          <cell r="B2680" t="str">
            <v>AW PPO Active</v>
          </cell>
          <cell r="C2680" t="str">
            <v>000000950</v>
          </cell>
          <cell r="D2680" t="str">
            <v>CHRISTENSEN AMY</v>
          </cell>
          <cell r="E2680" t="str">
            <v>145603367</v>
          </cell>
          <cell r="F2680">
            <v>2</v>
          </cell>
          <cell r="G2680" t="str">
            <v>PPO Non-Union</v>
          </cell>
          <cell r="H2680" t="str">
            <v>N</v>
          </cell>
          <cell r="I2680">
            <v>2</v>
          </cell>
          <cell r="J2680">
            <v>37622</v>
          </cell>
          <cell r="K2680">
            <v>111</v>
          </cell>
          <cell r="L2680" t="str">
            <v>Ee/Sp</v>
          </cell>
          <cell r="M2680">
            <v>22099</v>
          </cell>
        </row>
        <row r="2681">
          <cell r="A2681">
            <v>0</v>
          </cell>
          <cell r="B2681" t="str">
            <v>AW PPO Active</v>
          </cell>
          <cell r="C2681" t="str">
            <v>000000950</v>
          </cell>
          <cell r="D2681" t="str">
            <v>CHRISTY KENNETH E</v>
          </cell>
          <cell r="E2681" t="str">
            <v>142364862</v>
          </cell>
          <cell r="F2681">
            <v>2</v>
          </cell>
          <cell r="G2681" t="str">
            <v>PPO Non-Union</v>
          </cell>
          <cell r="H2681" t="str">
            <v>N</v>
          </cell>
          <cell r="I2681">
            <v>2</v>
          </cell>
          <cell r="J2681">
            <v>37622</v>
          </cell>
          <cell r="K2681">
            <v>111</v>
          </cell>
          <cell r="L2681" t="str">
            <v>Ee/Sp</v>
          </cell>
          <cell r="M2681">
            <v>17016</v>
          </cell>
        </row>
        <row r="2682">
          <cell r="A2682">
            <v>0</v>
          </cell>
          <cell r="B2682" t="str">
            <v>AW PPO Active</v>
          </cell>
          <cell r="C2682" t="str">
            <v>000000950</v>
          </cell>
          <cell r="D2682" t="str">
            <v>CICERONE JR WILLIAM A</v>
          </cell>
          <cell r="E2682" t="str">
            <v>148408672</v>
          </cell>
          <cell r="F2682">
            <v>1</v>
          </cell>
          <cell r="G2682" t="str">
            <v>PPO Union</v>
          </cell>
          <cell r="H2682" t="str">
            <v>U</v>
          </cell>
          <cell r="I2682">
            <v>2</v>
          </cell>
          <cell r="J2682">
            <v>37622</v>
          </cell>
          <cell r="K2682">
            <v>111</v>
          </cell>
          <cell r="L2682" t="str">
            <v>Ee/Sp</v>
          </cell>
          <cell r="M2682">
            <v>18064</v>
          </cell>
        </row>
        <row r="2683">
          <cell r="A2683">
            <v>0</v>
          </cell>
          <cell r="B2683" t="str">
            <v>AW PPO Active</v>
          </cell>
          <cell r="C2683" t="str">
            <v>000000950</v>
          </cell>
          <cell r="D2683" t="str">
            <v>CLUNE ROBERT A</v>
          </cell>
          <cell r="E2683" t="str">
            <v>137562886</v>
          </cell>
          <cell r="F2683">
            <v>1</v>
          </cell>
          <cell r="G2683" t="str">
            <v>PPO Union</v>
          </cell>
          <cell r="H2683" t="str">
            <v>U</v>
          </cell>
          <cell r="I2683">
            <v>2</v>
          </cell>
          <cell r="J2683">
            <v>37622</v>
          </cell>
          <cell r="K2683">
            <v>111</v>
          </cell>
          <cell r="L2683" t="str">
            <v>Ee/Sp</v>
          </cell>
          <cell r="M2683">
            <v>21788</v>
          </cell>
        </row>
        <row r="2684">
          <cell r="A2684">
            <v>0</v>
          </cell>
          <cell r="B2684" t="str">
            <v>AW PPO Active</v>
          </cell>
          <cell r="C2684" t="str">
            <v>000000950</v>
          </cell>
          <cell r="D2684" t="str">
            <v>CODISPOTI LUIGI</v>
          </cell>
          <cell r="E2684" t="str">
            <v>145465717</v>
          </cell>
          <cell r="F2684">
            <v>1</v>
          </cell>
          <cell r="G2684" t="str">
            <v>PPO Union</v>
          </cell>
          <cell r="H2684" t="str">
            <v>U</v>
          </cell>
          <cell r="I2684">
            <v>4</v>
          </cell>
          <cell r="J2684">
            <v>37622</v>
          </cell>
          <cell r="K2684">
            <v>127</v>
          </cell>
          <cell r="L2684" t="str">
            <v>Family</v>
          </cell>
          <cell r="M2684">
            <v>18872</v>
          </cell>
        </row>
        <row r="2685">
          <cell r="A2685">
            <v>0</v>
          </cell>
          <cell r="B2685" t="str">
            <v>AW PPO Active</v>
          </cell>
          <cell r="C2685" t="str">
            <v>000000950</v>
          </cell>
          <cell r="D2685" t="str">
            <v>COLE BRADLEY W</v>
          </cell>
          <cell r="E2685" t="str">
            <v>496823846</v>
          </cell>
          <cell r="F2685">
            <v>2</v>
          </cell>
          <cell r="G2685" t="str">
            <v>PPO Non-Union</v>
          </cell>
          <cell r="H2685" t="str">
            <v>N</v>
          </cell>
          <cell r="I2685">
            <v>1</v>
          </cell>
          <cell r="J2685">
            <v>37701</v>
          </cell>
          <cell r="K2685">
            <v>101</v>
          </cell>
          <cell r="L2685" t="str">
            <v>Single</v>
          </cell>
          <cell r="M2685">
            <v>23874</v>
          </cell>
        </row>
        <row r="2686">
          <cell r="A2686">
            <v>0</v>
          </cell>
          <cell r="B2686" t="str">
            <v>AW PPO Active</v>
          </cell>
          <cell r="C2686" t="str">
            <v>000000950</v>
          </cell>
          <cell r="D2686" t="str">
            <v>COLE KEVIN</v>
          </cell>
          <cell r="E2686" t="str">
            <v>136445418</v>
          </cell>
          <cell r="F2686">
            <v>1</v>
          </cell>
          <cell r="G2686" t="str">
            <v>PPO Union</v>
          </cell>
          <cell r="H2686" t="str">
            <v>U</v>
          </cell>
          <cell r="I2686">
            <v>2</v>
          </cell>
          <cell r="J2686">
            <v>37773</v>
          </cell>
          <cell r="K2686">
            <v>111</v>
          </cell>
          <cell r="L2686" t="str">
            <v>Ee/Sp</v>
          </cell>
          <cell r="M2686">
            <v>18494</v>
          </cell>
        </row>
        <row r="2687">
          <cell r="A2687">
            <v>0</v>
          </cell>
          <cell r="B2687" t="str">
            <v>AW PPO Active</v>
          </cell>
          <cell r="C2687" t="str">
            <v>000000950</v>
          </cell>
          <cell r="D2687" t="str">
            <v>COLEMAN GERALD</v>
          </cell>
          <cell r="E2687" t="str">
            <v>156520684</v>
          </cell>
          <cell r="F2687">
            <v>1</v>
          </cell>
          <cell r="G2687" t="str">
            <v>PPO Union</v>
          </cell>
          <cell r="H2687" t="str">
            <v>U</v>
          </cell>
          <cell r="I2687">
            <v>5</v>
          </cell>
          <cell r="J2687">
            <v>37622</v>
          </cell>
          <cell r="K2687">
            <v>127</v>
          </cell>
          <cell r="L2687" t="str">
            <v>Family</v>
          </cell>
          <cell r="M2687">
            <v>21099</v>
          </cell>
        </row>
        <row r="2688">
          <cell r="A2688">
            <v>0</v>
          </cell>
          <cell r="B2688" t="str">
            <v>AW PPO Active</v>
          </cell>
          <cell r="C2688" t="str">
            <v>000000950</v>
          </cell>
          <cell r="D2688" t="str">
            <v>CONARD JR GEORGE F</v>
          </cell>
          <cell r="E2688" t="str">
            <v>135864283</v>
          </cell>
          <cell r="F2688">
            <v>1</v>
          </cell>
          <cell r="G2688" t="str">
            <v>PPO Union</v>
          </cell>
          <cell r="H2688" t="str">
            <v>U</v>
          </cell>
          <cell r="I2688">
            <v>4</v>
          </cell>
          <cell r="J2688">
            <v>38179</v>
          </cell>
          <cell r="K2688">
            <v>127</v>
          </cell>
          <cell r="L2688" t="str">
            <v>Family</v>
          </cell>
          <cell r="M2688">
            <v>27623</v>
          </cell>
        </row>
        <row r="2689">
          <cell r="A2689">
            <v>0</v>
          </cell>
          <cell r="B2689" t="str">
            <v>AW PPO Active</v>
          </cell>
          <cell r="C2689" t="str">
            <v>000000950</v>
          </cell>
          <cell r="D2689" t="str">
            <v>CONTI LAURA A</v>
          </cell>
          <cell r="E2689" t="str">
            <v>149508348</v>
          </cell>
          <cell r="F2689">
            <v>1</v>
          </cell>
          <cell r="G2689" t="str">
            <v>PPO Union</v>
          </cell>
          <cell r="H2689" t="str">
            <v>U</v>
          </cell>
          <cell r="I2689">
            <v>2</v>
          </cell>
          <cell r="J2689">
            <v>37622</v>
          </cell>
          <cell r="K2689">
            <v>119</v>
          </cell>
          <cell r="L2689" t="str">
            <v>Ee/Ch</v>
          </cell>
          <cell r="M2689">
            <v>20617</v>
          </cell>
        </row>
        <row r="2690">
          <cell r="A2690">
            <v>0</v>
          </cell>
          <cell r="B2690" t="str">
            <v>AW PPO Active</v>
          </cell>
          <cell r="C2690" t="str">
            <v>000000950</v>
          </cell>
          <cell r="D2690" t="str">
            <v>COTTRELL JR JOSEPH F</v>
          </cell>
          <cell r="E2690" t="str">
            <v>137666629</v>
          </cell>
          <cell r="F2690">
            <v>1</v>
          </cell>
          <cell r="G2690" t="str">
            <v>PPO Union</v>
          </cell>
          <cell r="H2690" t="str">
            <v>U</v>
          </cell>
          <cell r="I2690">
            <v>5</v>
          </cell>
          <cell r="J2690">
            <v>37622</v>
          </cell>
          <cell r="K2690">
            <v>127</v>
          </cell>
          <cell r="L2690" t="str">
            <v>Family</v>
          </cell>
          <cell r="M2690">
            <v>23148</v>
          </cell>
        </row>
        <row r="2691">
          <cell r="A2691">
            <v>0</v>
          </cell>
          <cell r="B2691" t="str">
            <v>AW PPO Active</v>
          </cell>
          <cell r="C2691" t="str">
            <v>000000950</v>
          </cell>
          <cell r="D2691" t="str">
            <v>COTTRELL JAMES</v>
          </cell>
          <cell r="E2691" t="str">
            <v>137389256</v>
          </cell>
          <cell r="F2691">
            <v>1</v>
          </cell>
          <cell r="G2691" t="str">
            <v>PPO Union</v>
          </cell>
          <cell r="H2691" t="str">
            <v>U</v>
          </cell>
          <cell r="I2691">
            <v>2</v>
          </cell>
          <cell r="J2691">
            <v>37622</v>
          </cell>
          <cell r="K2691">
            <v>119</v>
          </cell>
          <cell r="L2691" t="str">
            <v>Ee/Ch</v>
          </cell>
          <cell r="M2691">
            <v>17570</v>
          </cell>
        </row>
        <row r="2692">
          <cell r="A2692">
            <v>0</v>
          </cell>
          <cell r="B2692" t="str">
            <v>AW PPO Active</v>
          </cell>
          <cell r="C2692" t="str">
            <v>000000950</v>
          </cell>
          <cell r="D2692" t="str">
            <v>COVIELLO GERALD</v>
          </cell>
          <cell r="E2692" t="str">
            <v>157585115</v>
          </cell>
          <cell r="F2692">
            <v>1</v>
          </cell>
          <cell r="G2692" t="str">
            <v>PPO Union</v>
          </cell>
          <cell r="H2692" t="str">
            <v>U</v>
          </cell>
          <cell r="I2692">
            <v>4</v>
          </cell>
          <cell r="J2692">
            <v>38222</v>
          </cell>
          <cell r="K2692">
            <v>119</v>
          </cell>
          <cell r="L2692" t="str">
            <v>Ee/Ch</v>
          </cell>
          <cell r="M2692">
            <v>21680</v>
          </cell>
        </row>
        <row r="2693">
          <cell r="A2693">
            <v>0</v>
          </cell>
          <cell r="B2693" t="str">
            <v>AW PPO Active</v>
          </cell>
          <cell r="C2693" t="str">
            <v>000000950</v>
          </cell>
          <cell r="D2693" t="str">
            <v>COX GEORGE E</v>
          </cell>
          <cell r="E2693" t="str">
            <v>138609524</v>
          </cell>
          <cell r="F2693">
            <v>1</v>
          </cell>
          <cell r="G2693" t="str">
            <v>PPO Union</v>
          </cell>
          <cell r="H2693" t="str">
            <v>U</v>
          </cell>
          <cell r="I2693">
            <v>5</v>
          </cell>
          <cell r="J2693">
            <v>37622</v>
          </cell>
          <cell r="K2693">
            <v>127</v>
          </cell>
          <cell r="L2693" t="str">
            <v>Family</v>
          </cell>
          <cell r="M2693">
            <v>22303</v>
          </cell>
        </row>
        <row r="2694">
          <cell r="A2694">
            <v>0</v>
          </cell>
          <cell r="B2694" t="str">
            <v>AW PPO Active</v>
          </cell>
          <cell r="C2694" t="str">
            <v>000000950</v>
          </cell>
          <cell r="D2694" t="str">
            <v>CROSS DAVID</v>
          </cell>
          <cell r="E2694" t="str">
            <v>148687021</v>
          </cell>
          <cell r="F2694">
            <v>1</v>
          </cell>
          <cell r="G2694" t="str">
            <v>PPO Union</v>
          </cell>
          <cell r="H2694" t="str">
            <v>U</v>
          </cell>
          <cell r="I2694">
            <v>4</v>
          </cell>
          <cell r="J2694">
            <v>37622</v>
          </cell>
          <cell r="K2694">
            <v>127</v>
          </cell>
          <cell r="L2694" t="str">
            <v>Family</v>
          </cell>
          <cell r="M2694">
            <v>23600</v>
          </cell>
        </row>
        <row r="2695">
          <cell r="A2695">
            <v>0</v>
          </cell>
          <cell r="B2695" t="str">
            <v>AW PPO Active</v>
          </cell>
          <cell r="C2695" t="str">
            <v>000000950</v>
          </cell>
          <cell r="D2695" t="str">
            <v>CRUMP WILLIAM R</v>
          </cell>
          <cell r="E2695" t="str">
            <v>139586581</v>
          </cell>
          <cell r="F2695">
            <v>1</v>
          </cell>
          <cell r="G2695" t="str">
            <v>PPO Union</v>
          </cell>
          <cell r="H2695" t="str">
            <v>U</v>
          </cell>
          <cell r="I2695">
            <v>4</v>
          </cell>
          <cell r="J2695">
            <v>37622</v>
          </cell>
          <cell r="K2695">
            <v>127</v>
          </cell>
          <cell r="L2695" t="str">
            <v>Family</v>
          </cell>
          <cell r="M2695">
            <v>23244</v>
          </cell>
        </row>
        <row r="2696">
          <cell r="A2696">
            <v>0</v>
          </cell>
          <cell r="B2696" t="str">
            <v>AW PPO Active</v>
          </cell>
          <cell r="C2696" t="str">
            <v>000000950</v>
          </cell>
          <cell r="D2696" t="str">
            <v>CUCCINIELLO NINO</v>
          </cell>
          <cell r="E2696" t="str">
            <v>156382858</v>
          </cell>
          <cell r="F2696">
            <v>1</v>
          </cell>
          <cell r="G2696" t="str">
            <v>PPO Union</v>
          </cell>
          <cell r="H2696" t="str">
            <v>U</v>
          </cell>
          <cell r="I2696">
            <v>6</v>
          </cell>
          <cell r="J2696">
            <v>37622</v>
          </cell>
          <cell r="K2696">
            <v>127</v>
          </cell>
          <cell r="L2696" t="str">
            <v>Family</v>
          </cell>
          <cell r="M2696">
            <v>17374</v>
          </cell>
        </row>
        <row r="2697">
          <cell r="A2697">
            <v>0</v>
          </cell>
          <cell r="B2697" t="str">
            <v>AW PPO Active</v>
          </cell>
          <cell r="C2697" t="str">
            <v>000000950</v>
          </cell>
          <cell r="D2697" t="str">
            <v>DAVIDSON KATHY</v>
          </cell>
          <cell r="E2697" t="str">
            <v>151689055</v>
          </cell>
          <cell r="F2697">
            <v>1</v>
          </cell>
          <cell r="G2697" t="str">
            <v>PPO Union</v>
          </cell>
          <cell r="H2697" t="str">
            <v>U</v>
          </cell>
          <cell r="I2697">
            <v>3</v>
          </cell>
          <cell r="J2697">
            <v>37622</v>
          </cell>
          <cell r="K2697">
            <v>127</v>
          </cell>
          <cell r="L2697" t="str">
            <v>Family</v>
          </cell>
          <cell r="M2697">
            <v>23220</v>
          </cell>
        </row>
        <row r="2698">
          <cell r="A2698">
            <v>0</v>
          </cell>
          <cell r="B2698" t="str">
            <v>AW PPO Active</v>
          </cell>
          <cell r="C2698" t="str">
            <v>000000950</v>
          </cell>
          <cell r="D2698" t="str">
            <v>DAVILA  JR VICTOR M</v>
          </cell>
          <cell r="E2698" t="str">
            <v>150728714</v>
          </cell>
          <cell r="F2698">
            <v>1</v>
          </cell>
          <cell r="G2698" t="str">
            <v>PPO Union</v>
          </cell>
          <cell r="H2698" t="str">
            <v>U</v>
          </cell>
          <cell r="I2698">
            <v>3</v>
          </cell>
          <cell r="J2698">
            <v>37622</v>
          </cell>
          <cell r="K2698">
            <v>127</v>
          </cell>
          <cell r="L2698" t="str">
            <v>Family</v>
          </cell>
          <cell r="M2698">
            <v>27307</v>
          </cell>
        </row>
        <row r="2699">
          <cell r="A2699">
            <v>0</v>
          </cell>
          <cell r="B2699" t="str">
            <v>AW PPO Active</v>
          </cell>
          <cell r="C2699" t="str">
            <v>000000950</v>
          </cell>
          <cell r="D2699" t="str">
            <v>DAVIS BRUCE R</v>
          </cell>
          <cell r="E2699" t="str">
            <v>140582151</v>
          </cell>
          <cell r="F2699">
            <v>1</v>
          </cell>
          <cell r="G2699" t="str">
            <v>PPO Union</v>
          </cell>
          <cell r="H2699" t="str">
            <v>U</v>
          </cell>
          <cell r="I2699">
            <v>4</v>
          </cell>
          <cell r="J2699">
            <v>37622</v>
          </cell>
          <cell r="K2699">
            <v>127</v>
          </cell>
          <cell r="L2699" t="str">
            <v>Family</v>
          </cell>
          <cell r="M2699">
            <v>22176</v>
          </cell>
        </row>
        <row r="2700">
          <cell r="A2700">
            <v>0</v>
          </cell>
          <cell r="B2700" t="str">
            <v>AW PPO Active</v>
          </cell>
          <cell r="C2700" t="str">
            <v>000000950</v>
          </cell>
          <cell r="D2700" t="str">
            <v>DAVIS JAMES N</v>
          </cell>
          <cell r="E2700" t="str">
            <v>148601992</v>
          </cell>
          <cell r="F2700">
            <v>1</v>
          </cell>
          <cell r="G2700" t="str">
            <v>PPO Union</v>
          </cell>
          <cell r="H2700" t="str">
            <v>U</v>
          </cell>
          <cell r="I2700">
            <v>4</v>
          </cell>
          <cell r="J2700">
            <v>37622</v>
          </cell>
          <cell r="K2700">
            <v>127</v>
          </cell>
          <cell r="L2700" t="str">
            <v>Family</v>
          </cell>
          <cell r="M2700">
            <v>22161</v>
          </cell>
        </row>
        <row r="2701">
          <cell r="A2701">
            <v>0</v>
          </cell>
          <cell r="B2701" t="str">
            <v>AW PPO Active</v>
          </cell>
          <cell r="C2701" t="str">
            <v>000000950</v>
          </cell>
          <cell r="D2701" t="str">
            <v>DAVIS RICHARD C</v>
          </cell>
          <cell r="E2701" t="str">
            <v>189629904</v>
          </cell>
          <cell r="F2701">
            <v>1</v>
          </cell>
          <cell r="G2701" t="str">
            <v>PPO Union</v>
          </cell>
          <cell r="H2701" t="str">
            <v>U</v>
          </cell>
          <cell r="I2701">
            <v>3</v>
          </cell>
          <cell r="J2701">
            <v>37622</v>
          </cell>
          <cell r="K2701">
            <v>127</v>
          </cell>
          <cell r="L2701" t="str">
            <v>Family</v>
          </cell>
          <cell r="M2701">
            <v>27923</v>
          </cell>
        </row>
        <row r="2702">
          <cell r="A2702">
            <v>0</v>
          </cell>
          <cell r="B2702" t="str">
            <v>AW PPO Active</v>
          </cell>
          <cell r="C2702" t="str">
            <v>000000950</v>
          </cell>
          <cell r="D2702" t="str">
            <v>DE FAZIO RALPH</v>
          </cell>
          <cell r="E2702" t="str">
            <v>145363712</v>
          </cell>
          <cell r="F2702">
            <v>1</v>
          </cell>
          <cell r="G2702" t="str">
            <v>PPO Union</v>
          </cell>
          <cell r="H2702" t="str">
            <v>U</v>
          </cell>
          <cell r="I2702">
            <v>3</v>
          </cell>
          <cell r="J2702">
            <v>37888</v>
          </cell>
          <cell r="K2702">
            <v>127</v>
          </cell>
          <cell r="L2702" t="str">
            <v>Family</v>
          </cell>
          <cell r="M2702">
            <v>17330</v>
          </cell>
        </row>
        <row r="2703">
          <cell r="A2703">
            <v>0</v>
          </cell>
          <cell r="B2703" t="str">
            <v>AW PPO Active</v>
          </cell>
          <cell r="C2703" t="str">
            <v>000000950</v>
          </cell>
          <cell r="D2703" t="str">
            <v>DELANEY PAMELA J</v>
          </cell>
          <cell r="E2703" t="str">
            <v>291609589</v>
          </cell>
          <cell r="F2703">
            <v>1</v>
          </cell>
          <cell r="G2703" t="str">
            <v>PPO Union</v>
          </cell>
          <cell r="H2703" t="str">
            <v>U</v>
          </cell>
          <cell r="I2703">
            <v>1</v>
          </cell>
          <cell r="J2703">
            <v>37622</v>
          </cell>
          <cell r="K2703">
            <v>102</v>
          </cell>
          <cell r="L2703" t="str">
            <v>Single</v>
          </cell>
          <cell r="M2703">
            <v>22412</v>
          </cell>
        </row>
        <row r="2704">
          <cell r="A2704">
            <v>0</v>
          </cell>
          <cell r="B2704" t="str">
            <v>AW PPO Active</v>
          </cell>
          <cell r="C2704" t="str">
            <v>000000950</v>
          </cell>
          <cell r="D2704" t="str">
            <v>DEWEY RAYMOND</v>
          </cell>
          <cell r="E2704" t="str">
            <v>390442690</v>
          </cell>
          <cell r="F2704">
            <v>1</v>
          </cell>
          <cell r="G2704" t="str">
            <v>PPO Union</v>
          </cell>
          <cell r="H2704" t="str">
            <v>U</v>
          </cell>
          <cell r="I2704">
            <v>2</v>
          </cell>
          <cell r="J2704">
            <v>37622</v>
          </cell>
          <cell r="K2704">
            <v>111</v>
          </cell>
          <cell r="L2704" t="str">
            <v>Ee/Sp</v>
          </cell>
          <cell r="M2704">
            <v>17238</v>
          </cell>
        </row>
        <row r="2705">
          <cell r="A2705">
            <v>0</v>
          </cell>
          <cell r="B2705" t="str">
            <v>AW PPO Active</v>
          </cell>
          <cell r="C2705" t="str">
            <v>000000950</v>
          </cell>
          <cell r="D2705" t="str">
            <v>DIBELLA ALBERT</v>
          </cell>
          <cell r="E2705" t="str">
            <v>153485094</v>
          </cell>
          <cell r="F2705">
            <v>1</v>
          </cell>
          <cell r="G2705" t="str">
            <v>PPO Union</v>
          </cell>
          <cell r="H2705" t="str">
            <v>U</v>
          </cell>
          <cell r="I2705">
            <v>4</v>
          </cell>
          <cell r="J2705">
            <v>37881</v>
          </cell>
          <cell r="K2705">
            <v>127</v>
          </cell>
          <cell r="L2705" t="str">
            <v>Family</v>
          </cell>
          <cell r="M2705">
            <v>23640</v>
          </cell>
        </row>
        <row r="2706">
          <cell r="A2706">
            <v>0</v>
          </cell>
          <cell r="B2706" t="str">
            <v>AW PPO Active</v>
          </cell>
          <cell r="C2706" t="str">
            <v>000000950</v>
          </cell>
          <cell r="D2706" t="str">
            <v>DIMARIA SALVATORE</v>
          </cell>
          <cell r="E2706" t="str">
            <v>149684312</v>
          </cell>
          <cell r="F2706">
            <v>1</v>
          </cell>
          <cell r="G2706" t="str">
            <v>PPO Union</v>
          </cell>
          <cell r="H2706" t="str">
            <v>U</v>
          </cell>
          <cell r="I2706">
            <v>4</v>
          </cell>
          <cell r="J2706">
            <v>37622</v>
          </cell>
          <cell r="K2706">
            <v>127</v>
          </cell>
          <cell r="L2706" t="str">
            <v>Family</v>
          </cell>
          <cell r="M2706">
            <v>24032</v>
          </cell>
        </row>
        <row r="2707">
          <cell r="A2707">
            <v>0</v>
          </cell>
          <cell r="B2707" t="str">
            <v>AW PPO Active</v>
          </cell>
          <cell r="C2707" t="str">
            <v>000000950</v>
          </cell>
          <cell r="D2707" t="str">
            <v>DISKIN CHARLES M</v>
          </cell>
          <cell r="E2707" t="str">
            <v>138664791</v>
          </cell>
          <cell r="F2707">
            <v>1</v>
          </cell>
          <cell r="G2707" t="str">
            <v>PPO Union</v>
          </cell>
          <cell r="H2707" t="str">
            <v>U</v>
          </cell>
          <cell r="I2707">
            <v>4</v>
          </cell>
          <cell r="J2707">
            <v>37622</v>
          </cell>
          <cell r="K2707">
            <v>127</v>
          </cell>
          <cell r="L2707" t="str">
            <v>Family</v>
          </cell>
          <cell r="M2707">
            <v>22854</v>
          </cell>
        </row>
        <row r="2708">
          <cell r="A2708">
            <v>0</v>
          </cell>
          <cell r="B2708" t="str">
            <v>AW PPO Active</v>
          </cell>
          <cell r="C2708" t="str">
            <v>000000950</v>
          </cell>
          <cell r="D2708" t="str">
            <v>DUFFY SUSAN H</v>
          </cell>
          <cell r="E2708" t="str">
            <v>194322773</v>
          </cell>
          <cell r="F2708">
            <v>2</v>
          </cell>
          <cell r="G2708" t="str">
            <v>PPO Non-Union</v>
          </cell>
          <cell r="H2708" t="str">
            <v>N</v>
          </cell>
          <cell r="I2708">
            <v>2</v>
          </cell>
          <cell r="J2708">
            <v>37622</v>
          </cell>
          <cell r="K2708">
            <v>111</v>
          </cell>
          <cell r="L2708" t="str">
            <v>Ee/Sp</v>
          </cell>
          <cell r="M2708">
            <v>16038</v>
          </cell>
        </row>
        <row r="2709">
          <cell r="A2709">
            <v>0</v>
          </cell>
          <cell r="B2709" t="str">
            <v>AW PPO Active</v>
          </cell>
          <cell r="C2709" t="str">
            <v>000000950</v>
          </cell>
          <cell r="D2709" t="str">
            <v>DUNKLEY BRIAN S</v>
          </cell>
          <cell r="E2709" t="str">
            <v>152608154</v>
          </cell>
          <cell r="F2709">
            <v>1</v>
          </cell>
          <cell r="G2709" t="str">
            <v>PPO Union</v>
          </cell>
          <cell r="H2709" t="str">
            <v>U</v>
          </cell>
          <cell r="I2709">
            <v>6</v>
          </cell>
          <cell r="J2709">
            <v>38353</v>
          </cell>
          <cell r="K2709">
            <v>127</v>
          </cell>
          <cell r="L2709" t="str">
            <v>Family</v>
          </cell>
          <cell r="M2709">
            <v>25083</v>
          </cell>
        </row>
        <row r="2710">
          <cell r="A2710">
            <v>0</v>
          </cell>
          <cell r="B2710" t="str">
            <v>AW PPO Active</v>
          </cell>
          <cell r="C2710" t="str">
            <v>000000950</v>
          </cell>
          <cell r="D2710" t="str">
            <v>DUNLAP DEBRA A</v>
          </cell>
          <cell r="E2710" t="str">
            <v>238061166</v>
          </cell>
          <cell r="F2710">
            <v>1</v>
          </cell>
          <cell r="G2710" t="str">
            <v>PPO Union</v>
          </cell>
          <cell r="H2710" t="str">
            <v>U</v>
          </cell>
          <cell r="I2710">
            <v>4</v>
          </cell>
          <cell r="J2710">
            <v>37622</v>
          </cell>
          <cell r="K2710">
            <v>119</v>
          </cell>
          <cell r="L2710" t="str">
            <v>Ee/Ch</v>
          </cell>
          <cell r="M2710">
            <v>21422</v>
          </cell>
        </row>
        <row r="2711">
          <cell r="A2711">
            <v>0</v>
          </cell>
          <cell r="B2711" t="str">
            <v>AW PPO Active</v>
          </cell>
          <cell r="C2711" t="str">
            <v>000000950</v>
          </cell>
          <cell r="D2711" t="str">
            <v>DZIEDZIC EDWARD</v>
          </cell>
          <cell r="E2711" t="str">
            <v>148424802</v>
          </cell>
          <cell r="F2711">
            <v>1</v>
          </cell>
          <cell r="G2711" t="str">
            <v>PPO Union</v>
          </cell>
          <cell r="H2711" t="str">
            <v>U</v>
          </cell>
          <cell r="I2711">
            <v>2</v>
          </cell>
          <cell r="J2711">
            <v>37768</v>
          </cell>
          <cell r="K2711">
            <v>111</v>
          </cell>
          <cell r="L2711" t="str">
            <v>Ee/Sp</v>
          </cell>
          <cell r="M2711">
            <v>18186</v>
          </cell>
        </row>
        <row r="2712">
          <cell r="A2712">
            <v>0</v>
          </cell>
          <cell r="B2712" t="str">
            <v>AW PPO Active</v>
          </cell>
          <cell r="C2712" t="str">
            <v>000000950</v>
          </cell>
          <cell r="D2712" t="str">
            <v>EBERSOLE DONALD E</v>
          </cell>
          <cell r="E2712" t="str">
            <v>140466935</v>
          </cell>
          <cell r="F2712">
            <v>1</v>
          </cell>
          <cell r="G2712" t="str">
            <v>PPO Union</v>
          </cell>
          <cell r="H2712" t="str">
            <v>U</v>
          </cell>
          <cell r="I2712">
            <v>3</v>
          </cell>
          <cell r="J2712">
            <v>37622</v>
          </cell>
          <cell r="K2712">
            <v>127</v>
          </cell>
          <cell r="L2712" t="str">
            <v>Family</v>
          </cell>
          <cell r="M2712">
            <v>19586</v>
          </cell>
        </row>
        <row r="2713">
          <cell r="A2713">
            <v>0</v>
          </cell>
          <cell r="B2713" t="str">
            <v>AW PPO Active</v>
          </cell>
          <cell r="C2713" t="str">
            <v>000000950</v>
          </cell>
          <cell r="D2713" t="str">
            <v>EDWARDS JOHN</v>
          </cell>
          <cell r="E2713" t="str">
            <v>139600010</v>
          </cell>
          <cell r="F2713">
            <v>1</v>
          </cell>
          <cell r="G2713" t="str">
            <v>PPO Union</v>
          </cell>
          <cell r="H2713" t="str">
            <v>U</v>
          </cell>
          <cell r="I2713">
            <v>4</v>
          </cell>
          <cell r="J2713">
            <v>38108</v>
          </cell>
          <cell r="K2713">
            <v>127</v>
          </cell>
          <cell r="L2713" t="str">
            <v>Family</v>
          </cell>
          <cell r="M2713">
            <v>22387</v>
          </cell>
        </row>
        <row r="2714">
          <cell r="A2714">
            <v>0</v>
          </cell>
          <cell r="B2714" t="str">
            <v>AW PPO Active</v>
          </cell>
          <cell r="C2714" t="str">
            <v>000000950</v>
          </cell>
          <cell r="D2714" t="str">
            <v>EGAN JOHN P</v>
          </cell>
          <cell r="E2714" t="str">
            <v>138666918</v>
          </cell>
          <cell r="F2714">
            <v>1</v>
          </cell>
          <cell r="G2714" t="str">
            <v>PPO Union</v>
          </cell>
          <cell r="H2714" t="str">
            <v>U</v>
          </cell>
          <cell r="I2714">
            <v>3</v>
          </cell>
          <cell r="J2714">
            <v>37622</v>
          </cell>
          <cell r="K2714">
            <v>127</v>
          </cell>
          <cell r="L2714" t="str">
            <v>Family</v>
          </cell>
          <cell r="M2714">
            <v>22231</v>
          </cell>
        </row>
        <row r="2715">
          <cell r="A2715">
            <v>0</v>
          </cell>
          <cell r="B2715" t="str">
            <v>AW PPO Active</v>
          </cell>
          <cell r="C2715" t="str">
            <v>000000950</v>
          </cell>
          <cell r="D2715" t="str">
            <v>EGGERS LEONARD J</v>
          </cell>
          <cell r="E2715" t="str">
            <v>547941447</v>
          </cell>
          <cell r="F2715">
            <v>1</v>
          </cell>
          <cell r="G2715" t="str">
            <v>PPO Union</v>
          </cell>
          <cell r="H2715" t="str">
            <v>U</v>
          </cell>
          <cell r="I2715">
            <v>2</v>
          </cell>
          <cell r="J2715">
            <v>37622</v>
          </cell>
          <cell r="K2715">
            <v>111</v>
          </cell>
          <cell r="L2715" t="str">
            <v>Ee/Sp</v>
          </cell>
          <cell r="M2715">
            <v>18764</v>
          </cell>
        </row>
        <row r="2716">
          <cell r="A2716">
            <v>0</v>
          </cell>
          <cell r="B2716" t="str">
            <v>AW PPO Active</v>
          </cell>
          <cell r="C2716" t="str">
            <v>000000950</v>
          </cell>
          <cell r="D2716" t="str">
            <v>EMMONS RONALD</v>
          </cell>
          <cell r="E2716" t="str">
            <v>156387586</v>
          </cell>
          <cell r="F2716">
            <v>1</v>
          </cell>
          <cell r="G2716" t="str">
            <v>PPO Union</v>
          </cell>
          <cell r="H2716" t="str">
            <v>U</v>
          </cell>
          <cell r="I2716">
            <v>3</v>
          </cell>
          <cell r="J2716">
            <v>37622</v>
          </cell>
          <cell r="K2716">
            <v>127</v>
          </cell>
          <cell r="L2716" t="str">
            <v>Family</v>
          </cell>
          <cell r="M2716">
            <v>17559</v>
          </cell>
        </row>
        <row r="2717">
          <cell r="A2717">
            <v>0</v>
          </cell>
          <cell r="B2717" t="str">
            <v>AW PPO Active</v>
          </cell>
          <cell r="C2717" t="str">
            <v>000000950</v>
          </cell>
          <cell r="D2717" t="str">
            <v>ESTELLE SCOTT</v>
          </cell>
          <cell r="E2717" t="str">
            <v>156421207</v>
          </cell>
          <cell r="F2717">
            <v>1</v>
          </cell>
          <cell r="G2717" t="str">
            <v>PPO Union</v>
          </cell>
          <cell r="H2717" t="str">
            <v>U</v>
          </cell>
          <cell r="I2717">
            <v>3</v>
          </cell>
          <cell r="J2717">
            <v>37622</v>
          </cell>
          <cell r="K2717">
            <v>127</v>
          </cell>
          <cell r="L2717" t="str">
            <v>Family</v>
          </cell>
          <cell r="M2717">
            <v>18933</v>
          </cell>
        </row>
        <row r="2718">
          <cell r="A2718">
            <v>0</v>
          </cell>
          <cell r="B2718" t="str">
            <v>AW PPO Active</v>
          </cell>
          <cell r="C2718" t="str">
            <v>000000950</v>
          </cell>
          <cell r="D2718" t="str">
            <v>EVANS FRANK A</v>
          </cell>
          <cell r="E2718" t="str">
            <v>143405822</v>
          </cell>
          <cell r="F2718">
            <v>1</v>
          </cell>
          <cell r="G2718" t="str">
            <v>PPO Union</v>
          </cell>
          <cell r="H2718" t="str">
            <v>U</v>
          </cell>
          <cell r="I2718">
            <v>1</v>
          </cell>
          <cell r="J2718">
            <v>37622</v>
          </cell>
          <cell r="K2718">
            <v>101</v>
          </cell>
          <cell r="L2718" t="str">
            <v>Single</v>
          </cell>
          <cell r="M2718">
            <v>17490</v>
          </cell>
        </row>
        <row r="2719">
          <cell r="A2719">
            <v>0</v>
          </cell>
          <cell r="B2719" t="str">
            <v>AW PPO Active</v>
          </cell>
          <cell r="C2719" t="str">
            <v>000000950</v>
          </cell>
          <cell r="D2719" t="str">
            <v>EVANS WILLIAM</v>
          </cell>
          <cell r="E2719" t="str">
            <v>139507959</v>
          </cell>
          <cell r="F2719">
            <v>1</v>
          </cell>
          <cell r="G2719" t="str">
            <v>PPO Union</v>
          </cell>
          <cell r="H2719" t="str">
            <v>U</v>
          </cell>
          <cell r="I2719">
            <v>1</v>
          </cell>
          <cell r="J2719">
            <v>38133</v>
          </cell>
          <cell r="K2719">
            <v>101</v>
          </cell>
          <cell r="L2719" t="str">
            <v>Single</v>
          </cell>
          <cell r="M2719">
            <v>20076</v>
          </cell>
        </row>
        <row r="2720">
          <cell r="A2720">
            <v>0</v>
          </cell>
          <cell r="B2720" t="str">
            <v>AW PPO Active</v>
          </cell>
          <cell r="C2720" t="str">
            <v>000000950</v>
          </cell>
          <cell r="D2720" t="str">
            <v>EYKYN CHARLES J</v>
          </cell>
          <cell r="E2720" t="str">
            <v>224646684</v>
          </cell>
          <cell r="F2720">
            <v>2</v>
          </cell>
          <cell r="G2720" t="str">
            <v>PPO Non-Union</v>
          </cell>
          <cell r="H2720" t="str">
            <v>N</v>
          </cell>
          <cell r="I2720">
            <v>3</v>
          </cell>
          <cell r="J2720">
            <v>37622</v>
          </cell>
          <cell r="K2720">
            <v>119</v>
          </cell>
          <cell r="L2720" t="str">
            <v>Ee/Ch</v>
          </cell>
          <cell r="M2720">
            <v>18115</v>
          </cell>
        </row>
        <row r="2721">
          <cell r="A2721">
            <v>0</v>
          </cell>
          <cell r="B2721" t="str">
            <v>AW PPO Active</v>
          </cell>
          <cell r="C2721" t="str">
            <v>000000950</v>
          </cell>
          <cell r="D2721" t="str">
            <v>FANELLI CARMEN J</v>
          </cell>
          <cell r="E2721" t="str">
            <v>148407451</v>
          </cell>
          <cell r="F2721">
            <v>1</v>
          </cell>
          <cell r="G2721" t="str">
            <v>PPO Union</v>
          </cell>
          <cell r="H2721" t="str">
            <v>U</v>
          </cell>
          <cell r="I2721">
            <v>4</v>
          </cell>
          <cell r="J2721">
            <v>37622</v>
          </cell>
          <cell r="K2721">
            <v>127</v>
          </cell>
          <cell r="L2721" t="str">
            <v>Family</v>
          </cell>
          <cell r="M2721">
            <v>18344</v>
          </cell>
        </row>
        <row r="2722">
          <cell r="A2722">
            <v>0</v>
          </cell>
          <cell r="B2722" t="str">
            <v>AW PPO Active</v>
          </cell>
          <cell r="C2722" t="str">
            <v>000000950</v>
          </cell>
          <cell r="D2722" t="str">
            <v>FIASCONARO GREGORY</v>
          </cell>
          <cell r="E2722" t="str">
            <v>156420546</v>
          </cell>
          <cell r="F2722">
            <v>1</v>
          </cell>
          <cell r="G2722" t="str">
            <v>PPO Union</v>
          </cell>
          <cell r="H2722" t="str">
            <v>U</v>
          </cell>
          <cell r="I2722">
            <v>1</v>
          </cell>
          <cell r="J2722">
            <v>37622</v>
          </cell>
          <cell r="K2722">
            <v>101</v>
          </cell>
          <cell r="L2722" t="str">
            <v>Single</v>
          </cell>
          <cell r="M2722">
            <v>18178</v>
          </cell>
        </row>
        <row r="2723">
          <cell r="A2723">
            <v>0</v>
          </cell>
          <cell r="B2723" t="str">
            <v>AW PPO Active</v>
          </cell>
          <cell r="C2723" t="str">
            <v>000000950</v>
          </cell>
          <cell r="D2723" t="str">
            <v>FIORE MICHAEL</v>
          </cell>
          <cell r="E2723" t="str">
            <v>155601799</v>
          </cell>
          <cell r="F2723">
            <v>1</v>
          </cell>
          <cell r="G2723" t="str">
            <v>PPO Union</v>
          </cell>
          <cell r="H2723" t="str">
            <v>U</v>
          </cell>
          <cell r="I2723">
            <v>4</v>
          </cell>
          <cell r="J2723">
            <v>37622</v>
          </cell>
          <cell r="K2723">
            <v>127</v>
          </cell>
          <cell r="L2723" t="str">
            <v>Family</v>
          </cell>
          <cell r="M2723">
            <v>22254</v>
          </cell>
        </row>
        <row r="2724">
          <cell r="A2724">
            <v>0</v>
          </cell>
          <cell r="B2724" t="str">
            <v>AW PPO Active</v>
          </cell>
          <cell r="C2724" t="str">
            <v>000000950</v>
          </cell>
          <cell r="D2724" t="str">
            <v>FISHER GWENDOLYN D</v>
          </cell>
          <cell r="E2724" t="str">
            <v>204509930</v>
          </cell>
          <cell r="F2724">
            <v>2</v>
          </cell>
          <cell r="G2724" t="str">
            <v>PPO Non-Union</v>
          </cell>
          <cell r="H2724" t="str">
            <v>N</v>
          </cell>
          <cell r="I2724">
            <v>4</v>
          </cell>
          <cell r="J2724">
            <v>38299</v>
          </cell>
          <cell r="K2724">
            <v>127</v>
          </cell>
          <cell r="L2724" t="str">
            <v>Family</v>
          </cell>
          <cell r="M2724">
            <v>21651</v>
          </cell>
        </row>
        <row r="2725">
          <cell r="A2725">
            <v>0</v>
          </cell>
          <cell r="B2725" t="str">
            <v>AW PPO Active</v>
          </cell>
          <cell r="C2725" t="str">
            <v>000000950</v>
          </cell>
          <cell r="D2725" t="str">
            <v>FIX DANIEL J</v>
          </cell>
          <cell r="E2725" t="str">
            <v>151584048</v>
          </cell>
          <cell r="F2725">
            <v>1</v>
          </cell>
          <cell r="G2725" t="str">
            <v>PPO Union</v>
          </cell>
          <cell r="H2725" t="str">
            <v>U</v>
          </cell>
          <cell r="I2725">
            <v>2</v>
          </cell>
          <cell r="J2725">
            <v>37622</v>
          </cell>
          <cell r="K2725">
            <v>111</v>
          </cell>
          <cell r="L2725" t="str">
            <v>Ee/Sp</v>
          </cell>
          <cell r="M2725">
            <v>21068</v>
          </cell>
        </row>
        <row r="2726">
          <cell r="A2726">
            <v>0</v>
          </cell>
          <cell r="B2726" t="str">
            <v>AW PPO Active</v>
          </cell>
          <cell r="C2726" t="str">
            <v>000000950</v>
          </cell>
          <cell r="D2726" t="str">
            <v>FLEXON CHARLES R</v>
          </cell>
          <cell r="E2726" t="str">
            <v>150489396</v>
          </cell>
          <cell r="F2726">
            <v>1</v>
          </cell>
          <cell r="G2726" t="str">
            <v>PPO Union</v>
          </cell>
          <cell r="H2726" t="str">
            <v>U</v>
          </cell>
          <cell r="I2726">
            <v>4</v>
          </cell>
          <cell r="J2726">
            <v>37622</v>
          </cell>
          <cell r="K2726">
            <v>127</v>
          </cell>
          <cell r="L2726" t="str">
            <v>Family</v>
          </cell>
          <cell r="M2726">
            <v>21378</v>
          </cell>
        </row>
        <row r="2727">
          <cell r="A2727">
            <v>0</v>
          </cell>
          <cell r="B2727" t="str">
            <v>AW PPO Active</v>
          </cell>
          <cell r="C2727" t="str">
            <v>000000950</v>
          </cell>
          <cell r="D2727" t="str">
            <v>FORCINITO DAVID J</v>
          </cell>
          <cell r="E2727" t="str">
            <v>147761337</v>
          </cell>
          <cell r="F2727">
            <v>2</v>
          </cell>
          <cell r="G2727" t="str">
            <v>PPO Non-Union</v>
          </cell>
          <cell r="H2727" t="str">
            <v>N</v>
          </cell>
          <cell r="I2727">
            <v>3</v>
          </cell>
          <cell r="J2727">
            <v>37622</v>
          </cell>
          <cell r="K2727">
            <v>127</v>
          </cell>
          <cell r="L2727" t="str">
            <v>Family</v>
          </cell>
          <cell r="M2727">
            <v>24755</v>
          </cell>
        </row>
        <row r="2728">
          <cell r="A2728">
            <v>0</v>
          </cell>
          <cell r="B2728" t="str">
            <v>AW PPO Active</v>
          </cell>
          <cell r="C2728" t="str">
            <v>000000950</v>
          </cell>
          <cell r="D2728" t="str">
            <v>FRANCISCO JR NICHOLAS</v>
          </cell>
          <cell r="E2728" t="str">
            <v>158728287</v>
          </cell>
          <cell r="F2728">
            <v>1</v>
          </cell>
          <cell r="G2728" t="str">
            <v>PPO Union</v>
          </cell>
          <cell r="H2728" t="str">
            <v>U</v>
          </cell>
          <cell r="I2728">
            <v>5</v>
          </cell>
          <cell r="J2728">
            <v>37622</v>
          </cell>
          <cell r="K2728">
            <v>127</v>
          </cell>
          <cell r="L2728" t="str">
            <v>Family</v>
          </cell>
          <cell r="M2728">
            <v>24447</v>
          </cell>
        </row>
        <row r="2729">
          <cell r="A2729">
            <v>0</v>
          </cell>
          <cell r="B2729" t="str">
            <v>AW PPO Active</v>
          </cell>
          <cell r="C2729" t="str">
            <v>000000950</v>
          </cell>
          <cell r="D2729" t="str">
            <v>FRANKS III WALTER J</v>
          </cell>
          <cell r="E2729" t="str">
            <v>149589981</v>
          </cell>
          <cell r="F2729">
            <v>2</v>
          </cell>
          <cell r="G2729" t="str">
            <v>PPO Non-Union</v>
          </cell>
          <cell r="H2729" t="str">
            <v>N</v>
          </cell>
          <cell r="I2729">
            <v>4</v>
          </cell>
          <cell r="J2729">
            <v>37622</v>
          </cell>
          <cell r="K2729">
            <v>127</v>
          </cell>
          <cell r="L2729" t="str">
            <v>Family</v>
          </cell>
          <cell r="M2729">
            <v>22071</v>
          </cell>
        </row>
        <row r="2730">
          <cell r="A2730">
            <v>0</v>
          </cell>
          <cell r="B2730" t="str">
            <v>AW PPO Active</v>
          </cell>
          <cell r="C2730" t="str">
            <v>000000950</v>
          </cell>
          <cell r="D2730" t="str">
            <v>FREDERIKSEN JR STEVEN J</v>
          </cell>
          <cell r="E2730" t="str">
            <v>148809335</v>
          </cell>
          <cell r="F2730">
            <v>1</v>
          </cell>
          <cell r="G2730" t="str">
            <v>PPO Union</v>
          </cell>
          <cell r="H2730" t="str">
            <v>U</v>
          </cell>
          <cell r="I2730">
            <v>1</v>
          </cell>
          <cell r="J2730">
            <v>37622</v>
          </cell>
          <cell r="K2730">
            <v>101</v>
          </cell>
          <cell r="L2730" t="str">
            <v>Single</v>
          </cell>
          <cell r="M2730">
            <v>27732</v>
          </cell>
        </row>
        <row r="2731">
          <cell r="A2731">
            <v>0</v>
          </cell>
          <cell r="B2731" t="str">
            <v>AW PPO Active</v>
          </cell>
          <cell r="C2731" t="str">
            <v>000000950</v>
          </cell>
          <cell r="D2731" t="str">
            <v>GABOR CARMEN C</v>
          </cell>
          <cell r="E2731" t="str">
            <v>146561681</v>
          </cell>
          <cell r="F2731">
            <v>1</v>
          </cell>
          <cell r="G2731" t="str">
            <v>PPO Union</v>
          </cell>
          <cell r="H2731" t="str">
            <v>U</v>
          </cell>
          <cell r="I2731">
            <v>2</v>
          </cell>
          <cell r="J2731">
            <v>37622</v>
          </cell>
          <cell r="K2731">
            <v>111</v>
          </cell>
          <cell r="L2731" t="str">
            <v>Ee/Sp</v>
          </cell>
          <cell r="M2731">
            <v>16832</v>
          </cell>
        </row>
        <row r="2732">
          <cell r="A2732">
            <v>0</v>
          </cell>
          <cell r="B2732" t="str">
            <v>AW PPO Active</v>
          </cell>
          <cell r="C2732" t="str">
            <v>000000950</v>
          </cell>
          <cell r="D2732" t="str">
            <v>GARCED OSVALDO</v>
          </cell>
          <cell r="E2732" t="str">
            <v>144504392</v>
          </cell>
          <cell r="F2732">
            <v>1</v>
          </cell>
          <cell r="G2732" t="str">
            <v>PPO Union</v>
          </cell>
          <cell r="H2732" t="str">
            <v>U</v>
          </cell>
          <cell r="I2732">
            <v>3</v>
          </cell>
          <cell r="J2732">
            <v>37622</v>
          </cell>
          <cell r="K2732">
            <v>127</v>
          </cell>
          <cell r="L2732" t="str">
            <v>Family</v>
          </cell>
          <cell r="M2732">
            <v>20267</v>
          </cell>
        </row>
        <row r="2733">
          <cell r="A2733">
            <v>0</v>
          </cell>
          <cell r="B2733" t="str">
            <v>AW PPO Active</v>
          </cell>
          <cell r="C2733" t="str">
            <v>000000950</v>
          </cell>
          <cell r="D2733" t="str">
            <v>GARCIA YOLANDA M</v>
          </cell>
          <cell r="E2733" t="str">
            <v>155509322</v>
          </cell>
          <cell r="F2733">
            <v>1</v>
          </cell>
          <cell r="G2733" t="str">
            <v>PPO Union</v>
          </cell>
          <cell r="H2733" t="str">
            <v>U</v>
          </cell>
          <cell r="I2733">
            <v>1</v>
          </cell>
          <cell r="J2733">
            <v>37622</v>
          </cell>
          <cell r="K2733">
            <v>102</v>
          </cell>
          <cell r="L2733" t="str">
            <v>Single</v>
          </cell>
          <cell r="M2733">
            <v>19609</v>
          </cell>
        </row>
        <row r="2734">
          <cell r="A2734">
            <v>0</v>
          </cell>
          <cell r="B2734" t="str">
            <v>AW PPO Active</v>
          </cell>
          <cell r="C2734" t="str">
            <v>000000950</v>
          </cell>
          <cell r="D2734" t="str">
            <v>GASSARO MARTIN J</v>
          </cell>
          <cell r="E2734" t="str">
            <v>137684913</v>
          </cell>
          <cell r="F2734">
            <v>1</v>
          </cell>
          <cell r="G2734" t="str">
            <v>PPO Union</v>
          </cell>
          <cell r="H2734" t="str">
            <v>U</v>
          </cell>
          <cell r="I2734">
            <v>1</v>
          </cell>
          <cell r="J2734">
            <v>37926</v>
          </cell>
          <cell r="K2734">
            <v>101</v>
          </cell>
          <cell r="L2734" t="str">
            <v>Single</v>
          </cell>
          <cell r="M2734">
            <v>28625</v>
          </cell>
        </row>
        <row r="2735">
          <cell r="A2735">
            <v>0</v>
          </cell>
          <cell r="B2735" t="str">
            <v>AW PPO Active</v>
          </cell>
          <cell r="C2735" t="str">
            <v>000000950</v>
          </cell>
          <cell r="D2735" t="str">
            <v>GAVEL RUTH A</v>
          </cell>
          <cell r="E2735" t="str">
            <v>538729381</v>
          </cell>
          <cell r="F2735">
            <v>2</v>
          </cell>
          <cell r="G2735" t="str">
            <v>PPO Non-Union</v>
          </cell>
          <cell r="H2735" t="str">
            <v>N</v>
          </cell>
          <cell r="I2735">
            <v>3</v>
          </cell>
          <cell r="J2735">
            <v>38215</v>
          </cell>
          <cell r="K2735">
            <v>119</v>
          </cell>
          <cell r="L2735" t="str">
            <v>Ee/Ch</v>
          </cell>
          <cell r="M2735">
            <v>21665</v>
          </cell>
        </row>
        <row r="2736">
          <cell r="A2736">
            <v>0</v>
          </cell>
          <cell r="B2736" t="str">
            <v>AW PPO Active</v>
          </cell>
          <cell r="C2736" t="str">
            <v>000000950</v>
          </cell>
          <cell r="D2736" t="str">
            <v>GAYNOR KATHLEEN</v>
          </cell>
          <cell r="E2736" t="str">
            <v>146441762</v>
          </cell>
          <cell r="F2736">
            <v>1</v>
          </cell>
          <cell r="G2736" t="str">
            <v>PPO Union</v>
          </cell>
          <cell r="H2736" t="str">
            <v>U</v>
          </cell>
          <cell r="I2736">
            <v>2</v>
          </cell>
          <cell r="J2736">
            <v>37622</v>
          </cell>
          <cell r="K2736">
            <v>111</v>
          </cell>
          <cell r="L2736" t="str">
            <v>Ee/Sp</v>
          </cell>
          <cell r="M2736">
            <v>18070</v>
          </cell>
        </row>
        <row r="2737">
          <cell r="A2737">
            <v>0</v>
          </cell>
          <cell r="B2737" t="str">
            <v>AW PPO Active</v>
          </cell>
          <cell r="C2737" t="str">
            <v>000000950</v>
          </cell>
          <cell r="D2737" t="str">
            <v>GELONA DAVID G</v>
          </cell>
          <cell r="E2737" t="str">
            <v>135488025</v>
          </cell>
          <cell r="F2737">
            <v>2</v>
          </cell>
          <cell r="G2737" t="str">
            <v>PPO Non-Union</v>
          </cell>
          <cell r="H2737" t="str">
            <v>N</v>
          </cell>
          <cell r="I2737">
            <v>2</v>
          </cell>
          <cell r="J2737">
            <v>37622</v>
          </cell>
          <cell r="K2737">
            <v>111</v>
          </cell>
          <cell r="L2737" t="str">
            <v>Ee/Sp</v>
          </cell>
          <cell r="M2737">
            <v>19653</v>
          </cell>
        </row>
        <row r="2738">
          <cell r="A2738">
            <v>0</v>
          </cell>
          <cell r="B2738" t="str">
            <v>AW PPO Active</v>
          </cell>
          <cell r="C2738" t="str">
            <v>000000950</v>
          </cell>
          <cell r="D2738" t="str">
            <v>GERHARDT TED N</v>
          </cell>
          <cell r="E2738" t="str">
            <v>135443847</v>
          </cell>
          <cell r="F2738">
            <v>2</v>
          </cell>
          <cell r="G2738" t="str">
            <v>PPO Non-Union</v>
          </cell>
          <cell r="H2738" t="str">
            <v>N</v>
          </cell>
          <cell r="I2738">
            <v>2</v>
          </cell>
          <cell r="J2738">
            <v>37789</v>
          </cell>
          <cell r="K2738">
            <v>111</v>
          </cell>
          <cell r="L2738" t="str">
            <v>Ee/Sp</v>
          </cell>
          <cell r="M2738">
            <v>18443</v>
          </cell>
        </row>
        <row r="2739">
          <cell r="A2739">
            <v>0</v>
          </cell>
          <cell r="B2739" t="str">
            <v>AW PPO Active</v>
          </cell>
          <cell r="C2739" t="str">
            <v>000000950</v>
          </cell>
          <cell r="D2739" t="str">
            <v>GIRALDO CAROLINE</v>
          </cell>
          <cell r="E2739" t="str">
            <v>151746375</v>
          </cell>
          <cell r="F2739">
            <v>2</v>
          </cell>
          <cell r="G2739" t="str">
            <v>PPO Non-Union</v>
          </cell>
          <cell r="H2739" t="str">
            <v>N</v>
          </cell>
          <cell r="I2739">
            <v>2</v>
          </cell>
          <cell r="J2739">
            <v>37622</v>
          </cell>
          <cell r="K2739">
            <v>119</v>
          </cell>
          <cell r="L2739" t="str">
            <v>Ee/Ch</v>
          </cell>
          <cell r="M2739">
            <v>25041</v>
          </cell>
        </row>
        <row r="2740">
          <cell r="A2740">
            <v>0</v>
          </cell>
          <cell r="B2740" t="str">
            <v>AW PPO Active</v>
          </cell>
          <cell r="C2740" t="str">
            <v>000000950</v>
          </cell>
          <cell r="D2740" t="str">
            <v>GLASS ANDREW J</v>
          </cell>
          <cell r="E2740" t="str">
            <v>145642845</v>
          </cell>
          <cell r="F2740">
            <v>1</v>
          </cell>
          <cell r="G2740" t="str">
            <v>PPO Union</v>
          </cell>
          <cell r="H2740" t="str">
            <v>U</v>
          </cell>
          <cell r="I2740">
            <v>4</v>
          </cell>
          <cell r="J2740">
            <v>37622</v>
          </cell>
          <cell r="K2740">
            <v>127</v>
          </cell>
          <cell r="L2740" t="str">
            <v>Family</v>
          </cell>
          <cell r="M2740">
            <v>23563</v>
          </cell>
        </row>
        <row r="2741">
          <cell r="A2741">
            <v>0</v>
          </cell>
          <cell r="B2741" t="str">
            <v>AW PPO Active</v>
          </cell>
          <cell r="C2741" t="str">
            <v>000000950</v>
          </cell>
          <cell r="D2741" t="str">
            <v>GLENN BRENDA A</v>
          </cell>
          <cell r="E2741" t="str">
            <v>139441724</v>
          </cell>
          <cell r="F2741">
            <v>1</v>
          </cell>
          <cell r="G2741" t="str">
            <v>PPO Union</v>
          </cell>
          <cell r="H2741" t="str">
            <v>U</v>
          </cell>
          <cell r="I2741">
            <v>3</v>
          </cell>
          <cell r="J2741">
            <v>38108</v>
          </cell>
          <cell r="K2741">
            <v>127</v>
          </cell>
          <cell r="L2741" t="str">
            <v>Family</v>
          </cell>
          <cell r="M2741">
            <v>18817</v>
          </cell>
        </row>
        <row r="2742">
          <cell r="A2742">
            <v>0</v>
          </cell>
          <cell r="B2742" t="str">
            <v>AW PPO Active</v>
          </cell>
          <cell r="C2742" t="str">
            <v>000000950</v>
          </cell>
          <cell r="D2742" t="str">
            <v>GOLDA JOHN S</v>
          </cell>
          <cell r="E2742" t="str">
            <v>155481475</v>
          </cell>
          <cell r="F2742">
            <v>1</v>
          </cell>
          <cell r="G2742" t="str">
            <v>PPO Union</v>
          </cell>
          <cell r="H2742" t="str">
            <v>U</v>
          </cell>
          <cell r="I2742">
            <v>4</v>
          </cell>
          <cell r="J2742">
            <v>37622</v>
          </cell>
          <cell r="K2742">
            <v>127</v>
          </cell>
          <cell r="L2742" t="str">
            <v>Family</v>
          </cell>
          <cell r="M2742">
            <v>20540</v>
          </cell>
        </row>
        <row r="2743">
          <cell r="A2743">
            <v>0</v>
          </cell>
          <cell r="B2743" t="str">
            <v>AW PPO Active</v>
          </cell>
          <cell r="C2743" t="str">
            <v>000000950</v>
          </cell>
          <cell r="D2743" t="str">
            <v>GOLDEN  JR JOHN E</v>
          </cell>
          <cell r="E2743" t="str">
            <v>148448692</v>
          </cell>
          <cell r="F2743">
            <v>1</v>
          </cell>
          <cell r="G2743" t="str">
            <v>PPO Union</v>
          </cell>
          <cell r="H2743" t="str">
            <v>U</v>
          </cell>
          <cell r="I2743">
            <v>1</v>
          </cell>
          <cell r="J2743">
            <v>38108</v>
          </cell>
          <cell r="K2743">
            <v>101</v>
          </cell>
          <cell r="L2743" t="str">
            <v>Single</v>
          </cell>
          <cell r="M2743">
            <v>18565</v>
          </cell>
        </row>
        <row r="2744">
          <cell r="A2744">
            <v>0</v>
          </cell>
          <cell r="B2744" t="str">
            <v>AW PPO Active</v>
          </cell>
          <cell r="C2744" t="str">
            <v>000000950</v>
          </cell>
          <cell r="D2744" t="str">
            <v>GOLDYCH PETER</v>
          </cell>
          <cell r="E2744" t="str">
            <v>105401351</v>
          </cell>
          <cell r="F2744">
            <v>2</v>
          </cell>
          <cell r="G2744" t="str">
            <v>PPO Non-Union</v>
          </cell>
          <cell r="H2744" t="str">
            <v>N</v>
          </cell>
          <cell r="I2744">
            <v>3</v>
          </cell>
          <cell r="J2744">
            <v>38108</v>
          </cell>
          <cell r="K2744">
            <v>127</v>
          </cell>
          <cell r="L2744" t="str">
            <v>Family</v>
          </cell>
          <cell r="M2744">
            <v>17635</v>
          </cell>
        </row>
        <row r="2745">
          <cell r="A2745">
            <v>0</v>
          </cell>
          <cell r="B2745" t="str">
            <v>AW PPO Active</v>
          </cell>
          <cell r="C2745" t="str">
            <v>000000950</v>
          </cell>
          <cell r="D2745" t="str">
            <v>GOVITO MATTHEW E</v>
          </cell>
          <cell r="E2745" t="str">
            <v>150661938</v>
          </cell>
          <cell r="F2745">
            <v>1</v>
          </cell>
          <cell r="G2745" t="str">
            <v>PPO Union</v>
          </cell>
          <cell r="H2745" t="str">
            <v>U</v>
          </cell>
          <cell r="I2745">
            <v>1</v>
          </cell>
          <cell r="J2745">
            <v>38047</v>
          </cell>
          <cell r="K2745">
            <v>101</v>
          </cell>
          <cell r="L2745" t="str">
            <v>Single</v>
          </cell>
          <cell r="M2745">
            <v>28303</v>
          </cell>
        </row>
        <row r="2746">
          <cell r="A2746">
            <v>0</v>
          </cell>
          <cell r="B2746" t="str">
            <v>AW PPO Active</v>
          </cell>
          <cell r="C2746" t="str">
            <v>000000950</v>
          </cell>
          <cell r="D2746" t="str">
            <v>GRAHAM JR JOHN J</v>
          </cell>
          <cell r="E2746" t="str">
            <v>142665143</v>
          </cell>
          <cell r="F2746">
            <v>2</v>
          </cell>
          <cell r="G2746" t="str">
            <v>PPO Non-Union</v>
          </cell>
          <cell r="H2746" t="str">
            <v>N</v>
          </cell>
          <cell r="I2746">
            <v>4</v>
          </cell>
          <cell r="J2746">
            <v>37622</v>
          </cell>
          <cell r="K2746">
            <v>127</v>
          </cell>
          <cell r="L2746" t="str">
            <v>Family</v>
          </cell>
          <cell r="M2746">
            <v>22514</v>
          </cell>
        </row>
        <row r="2747">
          <cell r="A2747">
            <v>0</v>
          </cell>
          <cell r="B2747" t="str">
            <v>AW PPO Active</v>
          </cell>
          <cell r="C2747" t="str">
            <v>000000950</v>
          </cell>
          <cell r="D2747" t="str">
            <v>GRASSO STEVEN</v>
          </cell>
          <cell r="E2747" t="str">
            <v>149409472</v>
          </cell>
          <cell r="F2747">
            <v>1</v>
          </cell>
          <cell r="G2747" t="str">
            <v>PPO Union</v>
          </cell>
          <cell r="H2747" t="str">
            <v>U</v>
          </cell>
          <cell r="I2747">
            <v>2</v>
          </cell>
          <cell r="J2747">
            <v>37865</v>
          </cell>
          <cell r="K2747">
            <v>111</v>
          </cell>
          <cell r="L2747" t="str">
            <v>Ee/Sp</v>
          </cell>
          <cell r="M2747">
            <v>17393</v>
          </cell>
        </row>
        <row r="2748">
          <cell r="A2748">
            <v>0</v>
          </cell>
          <cell r="B2748" t="str">
            <v>AW PPO Active</v>
          </cell>
          <cell r="C2748" t="str">
            <v>000000950</v>
          </cell>
          <cell r="D2748" t="str">
            <v>GREEN JOSEPH A</v>
          </cell>
          <cell r="E2748" t="str">
            <v>157641713</v>
          </cell>
          <cell r="F2748">
            <v>1</v>
          </cell>
          <cell r="G2748" t="str">
            <v>PPO Union</v>
          </cell>
          <cell r="H2748" t="str">
            <v>U</v>
          </cell>
          <cell r="I2748">
            <v>4</v>
          </cell>
          <cell r="J2748">
            <v>37622</v>
          </cell>
          <cell r="K2748">
            <v>127</v>
          </cell>
          <cell r="L2748" t="str">
            <v>Family</v>
          </cell>
          <cell r="M2748">
            <v>23297</v>
          </cell>
        </row>
        <row r="2749">
          <cell r="A2749">
            <v>0</v>
          </cell>
          <cell r="B2749" t="str">
            <v>AW PPO Active</v>
          </cell>
          <cell r="C2749" t="str">
            <v>000000950</v>
          </cell>
          <cell r="D2749" t="str">
            <v>GREEN TIMOTHY A</v>
          </cell>
          <cell r="E2749" t="str">
            <v>158685793</v>
          </cell>
          <cell r="F2749">
            <v>2</v>
          </cell>
          <cell r="G2749" t="str">
            <v>PPO Non-Union</v>
          </cell>
          <cell r="H2749" t="str">
            <v>N</v>
          </cell>
          <cell r="I2749">
            <v>1</v>
          </cell>
          <cell r="J2749">
            <v>38292</v>
          </cell>
          <cell r="K2749">
            <v>101</v>
          </cell>
          <cell r="L2749" t="str">
            <v>Single</v>
          </cell>
          <cell r="M2749">
            <v>28908</v>
          </cell>
        </row>
        <row r="2750">
          <cell r="A2750">
            <v>0</v>
          </cell>
          <cell r="B2750" t="str">
            <v>AW PPO Active</v>
          </cell>
          <cell r="C2750" t="str">
            <v>000000950</v>
          </cell>
          <cell r="D2750" t="str">
            <v>GROOTENBOER JAMES H</v>
          </cell>
          <cell r="E2750" t="str">
            <v>157565406</v>
          </cell>
          <cell r="F2750">
            <v>2</v>
          </cell>
          <cell r="G2750" t="str">
            <v>PPO Non-Union</v>
          </cell>
          <cell r="H2750" t="str">
            <v>N</v>
          </cell>
          <cell r="I2750">
            <v>4</v>
          </cell>
          <cell r="J2750">
            <v>37622</v>
          </cell>
          <cell r="K2750">
            <v>127</v>
          </cell>
          <cell r="L2750" t="str">
            <v>Family</v>
          </cell>
          <cell r="M2750">
            <v>21291</v>
          </cell>
        </row>
        <row r="2751">
          <cell r="A2751">
            <v>0</v>
          </cell>
          <cell r="B2751" t="str">
            <v>AW PPO Active</v>
          </cell>
          <cell r="C2751" t="str">
            <v>000000950</v>
          </cell>
          <cell r="D2751" t="str">
            <v>HABRACK KENNETH</v>
          </cell>
          <cell r="E2751" t="str">
            <v>150527310</v>
          </cell>
          <cell r="F2751">
            <v>1</v>
          </cell>
          <cell r="G2751" t="str">
            <v>PPO Union</v>
          </cell>
          <cell r="H2751" t="str">
            <v>U</v>
          </cell>
          <cell r="I2751">
            <v>4</v>
          </cell>
          <cell r="J2751">
            <v>38353</v>
          </cell>
          <cell r="K2751">
            <v>127</v>
          </cell>
          <cell r="L2751" t="str">
            <v>Family</v>
          </cell>
          <cell r="M2751">
            <v>20482</v>
          </cell>
        </row>
        <row r="2752">
          <cell r="A2752">
            <v>0</v>
          </cell>
          <cell r="B2752" t="str">
            <v>AW PPO Active</v>
          </cell>
          <cell r="C2752" t="str">
            <v>000000950</v>
          </cell>
          <cell r="D2752" t="str">
            <v>HADLEY FRANCIS D</v>
          </cell>
          <cell r="E2752" t="str">
            <v>135404586</v>
          </cell>
          <cell r="F2752">
            <v>2</v>
          </cell>
          <cell r="G2752" t="str">
            <v>PPO Non-Union</v>
          </cell>
          <cell r="H2752" t="str">
            <v>N</v>
          </cell>
          <cell r="I2752">
            <v>4</v>
          </cell>
          <cell r="J2752">
            <v>38195</v>
          </cell>
          <cell r="K2752">
            <v>119</v>
          </cell>
          <cell r="L2752" t="str">
            <v>Ee/Ch</v>
          </cell>
          <cell r="M2752">
            <v>21929</v>
          </cell>
        </row>
        <row r="2753">
          <cell r="A2753">
            <v>0</v>
          </cell>
          <cell r="B2753" t="str">
            <v>AW PPO Active</v>
          </cell>
          <cell r="C2753" t="str">
            <v>000000950</v>
          </cell>
          <cell r="D2753" t="str">
            <v>HAFER GREGG A</v>
          </cell>
          <cell r="E2753" t="str">
            <v>155608752</v>
          </cell>
          <cell r="F2753">
            <v>1</v>
          </cell>
          <cell r="G2753" t="str">
            <v>PPO Union</v>
          </cell>
          <cell r="H2753" t="str">
            <v>U</v>
          </cell>
          <cell r="I2753">
            <v>4</v>
          </cell>
          <cell r="J2753">
            <v>37622</v>
          </cell>
          <cell r="K2753">
            <v>127</v>
          </cell>
          <cell r="L2753" t="str">
            <v>Family</v>
          </cell>
          <cell r="M2753">
            <v>22331</v>
          </cell>
        </row>
        <row r="2754">
          <cell r="A2754">
            <v>0</v>
          </cell>
          <cell r="B2754" t="str">
            <v>AW PPO Active</v>
          </cell>
          <cell r="C2754" t="str">
            <v>000000950</v>
          </cell>
          <cell r="D2754" t="str">
            <v>HAFER GREGORY A</v>
          </cell>
          <cell r="E2754" t="str">
            <v>145843548</v>
          </cell>
          <cell r="F2754">
            <v>1</v>
          </cell>
          <cell r="G2754" t="str">
            <v>PPO Union</v>
          </cell>
          <cell r="H2754" t="str">
            <v>U</v>
          </cell>
          <cell r="I2754">
            <v>1</v>
          </cell>
          <cell r="J2754">
            <v>38078</v>
          </cell>
          <cell r="K2754">
            <v>101</v>
          </cell>
          <cell r="L2754" t="str">
            <v>Single</v>
          </cell>
          <cell r="M2754">
            <v>30494</v>
          </cell>
        </row>
        <row r="2755">
          <cell r="A2755">
            <v>0</v>
          </cell>
          <cell r="B2755" t="str">
            <v>AW PPO Active</v>
          </cell>
          <cell r="C2755" t="str">
            <v>000000950</v>
          </cell>
          <cell r="D2755" t="str">
            <v>HALL STEPHEN J</v>
          </cell>
          <cell r="E2755" t="str">
            <v>142587398</v>
          </cell>
          <cell r="F2755">
            <v>1</v>
          </cell>
          <cell r="G2755" t="str">
            <v>PPO Union</v>
          </cell>
          <cell r="H2755" t="str">
            <v>U</v>
          </cell>
          <cell r="I2755">
            <v>3</v>
          </cell>
          <cell r="J2755">
            <v>37622</v>
          </cell>
          <cell r="K2755">
            <v>127</v>
          </cell>
          <cell r="L2755" t="str">
            <v>Family</v>
          </cell>
          <cell r="M2755">
            <v>21178</v>
          </cell>
        </row>
        <row r="2756">
          <cell r="A2756">
            <v>0</v>
          </cell>
          <cell r="B2756" t="str">
            <v>AW PPO Active</v>
          </cell>
          <cell r="C2756" t="str">
            <v>000000950</v>
          </cell>
          <cell r="D2756" t="str">
            <v>HAMPTON JEREMIAH</v>
          </cell>
          <cell r="E2756" t="str">
            <v>136368135</v>
          </cell>
          <cell r="F2756">
            <v>1</v>
          </cell>
          <cell r="G2756" t="str">
            <v>PPO Union</v>
          </cell>
          <cell r="H2756" t="str">
            <v>U</v>
          </cell>
          <cell r="I2756">
            <v>2</v>
          </cell>
          <cell r="J2756">
            <v>37622</v>
          </cell>
          <cell r="K2756">
            <v>111</v>
          </cell>
          <cell r="L2756" t="str">
            <v>Ee/Sp</v>
          </cell>
          <cell r="M2756">
            <v>16740</v>
          </cell>
        </row>
        <row r="2757">
          <cell r="A2757">
            <v>0</v>
          </cell>
          <cell r="B2757" t="str">
            <v>AW PPO Active</v>
          </cell>
          <cell r="C2757" t="str">
            <v>000000950</v>
          </cell>
          <cell r="D2757" t="str">
            <v>HANSFORD JR GROVER</v>
          </cell>
          <cell r="E2757" t="str">
            <v>142560593</v>
          </cell>
          <cell r="F2757">
            <v>1</v>
          </cell>
          <cell r="G2757" t="str">
            <v>PPO Union</v>
          </cell>
          <cell r="H2757" t="str">
            <v>U</v>
          </cell>
          <cell r="I2757">
            <v>3</v>
          </cell>
          <cell r="J2757">
            <v>37622</v>
          </cell>
          <cell r="K2757">
            <v>127</v>
          </cell>
          <cell r="L2757" t="str">
            <v>Family</v>
          </cell>
          <cell r="M2757">
            <v>21824</v>
          </cell>
        </row>
        <row r="2758">
          <cell r="A2758">
            <v>0</v>
          </cell>
          <cell r="B2758" t="str">
            <v>AW PPO Active</v>
          </cell>
          <cell r="C2758" t="str">
            <v>000000950</v>
          </cell>
          <cell r="D2758" t="str">
            <v>HARMON IV GEORGE H</v>
          </cell>
          <cell r="E2758" t="str">
            <v>144740404</v>
          </cell>
          <cell r="F2758">
            <v>1</v>
          </cell>
          <cell r="G2758" t="str">
            <v>PPO Union</v>
          </cell>
          <cell r="H2758" t="str">
            <v>U</v>
          </cell>
          <cell r="I2758">
            <v>4</v>
          </cell>
          <cell r="J2758">
            <v>37973</v>
          </cell>
          <cell r="K2758">
            <v>127</v>
          </cell>
          <cell r="L2758" t="str">
            <v>Family</v>
          </cell>
          <cell r="M2758">
            <v>25340</v>
          </cell>
        </row>
        <row r="2759">
          <cell r="A2759">
            <v>0</v>
          </cell>
          <cell r="B2759" t="str">
            <v>AW PPO Active</v>
          </cell>
          <cell r="C2759" t="str">
            <v>000000950</v>
          </cell>
          <cell r="D2759" t="str">
            <v>HARTELIUS III PAUL V</v>
          </cell>
          <cell r="E2759" t="str">
            <v>150388809</v>
          </cell>
          <cell r="F2759">
            <v>2</v>
          </cell>
          <cell r="G2759" t="str">
            <v>PPO Non-Union</v>
          </cell>
          <cell r="H2759" t="str">
            <v>N</v>
          </cell>
          <cell r="I2759">
            <v>3</v>
          </cell>
          <cell r="J2759">
            <v>37622</v>
          </cell>
          <cell r="K2759">
            <v>127</v>
          </cell>
          <cell r="L2759" t="str">
            <v>Family</v>
          </cell>
          <cell r="M2759">
            <v>18781</v>
          </cell>
        </row>
        <row r="2760">
          <cell r="A2760">
            <v>0</v>
          </cell>
          <cell r="B2760" t="str">
            <v>AW PPO Active</v>
          </cell>
          <cell r="C2760" t="str">
            <v>000000950</v>
          </cell>
          <cell r="D2760" t="str">
            <v>HARTMAN FRANK C</v>
          </cell>
          <cell r="E2760" t="str">
            <v>146383716</v>
          </cell>
          <cell r="F2760">
            <v>1</v>
          </cell>
          <cell r="G2760" t="str">
            <v>PPO Union</v>
          </cell>
          <cell r="H2760" t="str">
            <v>U</v>
          </cell>
          <cell r="I2760">
            <v>1</v>
          </cell>
          <cell r="J2760">
            <v>37622</v>
          </cell>
          <cell r="K2760">
            <v>101</v>
          </cell>
          <cell r="L2760" t="str">
            <v>Single</v>
          </cell>
          <cell r="M2760">
            <v>17240</v>
          </cell>
        </row>
        <row r="2761">
          <cell r="A2761">
            <v>0</v>
          </cell>
          <cell r="B2761" t="str">
            <v>AW PPO Active</v>
          </cell>
          <cell r="C2761" t="str">
            <v>000000950</v>
          </cell>
          <cell r="D2761" t="str">
            <v>HEIM EARL R</v>
          </cell>
          <cell r="E2761" t="str">
            <v>151761343</v>
          </cell>
          <cell r="F2761">
            <v>2</v>
          </cell>
          <cell r="G2761" t="str">
            <v>PPO Non-Union</v>
          </cell>
          <cell r="H2761" t="str">
            <v>N</v>
          </cell>
          <cell r="I2761">
            <v>4</v>
          </cell>
          <cell r="J2761">
            <v>37622</v>
          </cell>
          <cell r="K2761">
            <v>127</v>
          </cell>
          <cell r="L2761" t="str">
            <v>Family</v>
          </cell>
          <cell r="M2761">
            <v>25912</v>
          </cell>
        </row>
        <row r="2762">
          <cell r="A2762">
            <v>0</v>
          </cell>
          <cell r="B2762" t="str">
            <v>AW PPO Active</v>
          </cell>
          <cell r="C2762" t="str">
            <v>000000950</v>
          </cell>
          <cell r="D2762" t="str">
            <v>HENDRICKS GLENN</v>
          </cell>
          <cell r="E2762" t="str">
            <v>156424559</v>
          </cell>
          <cell r="F2762">
            <v>1</v>
          </cell>
          <cell r="G2762" t="str">
            <v>PPO Union</v>
          </cell>
          <cell r="H2762" t="str">
            <v>U</v>
          </cell>
          <cell r="I2762">
            <v>4</v>
          </cell>
          <cell r="J2762">
            <v>37622</v>
          </cell>
          <cell r="K2762">
            <v>127</v>
          </cell>
          <cell r="L2762" t="str">
            <v>Family</v>
          </cell>
          <cell r="M2762">
            <v>18214</v>
          </cell>
        </row>
        <row r="2763">
          <cell r="A2763">
            <v>0</v>
          </cell>
          <cell r="B2763" t="str">
            <v>AW PPO Active</v>
          </cell>
          <cell r="C2763" t="str">
            <v>000000950</v>
          </cell>
          <cell r="D2763" t="str">
            <v>HENNESSEY EDWARD</v>
          </cell>
          <cell r="E2763" t="str">
            <v>145380066</v>
          </cell>
          <cell r="F2763">
            <v>1</v>
          </cell>
          <cell r="G2763" t="str">
            <v>PPO Union</v>
          </cell>
          <cell r="H2763" t="str">
            <v>U</v>
          </cell>
          <cell r="I2763">
            <v>3</v>
          </cell>
          <cell r="J2763">
            <v>38033</v>
          </cell>
          <cell r="K2763">
            <v>127</v>
          </cell>
          <cell r="L2763" t="str">
            <v>Family</v>
          </cell>
          <cell r="M2763">
            <v>19094</v>
          </cell>
        </row>
        <row r="2764">
          <cell r="A2764">
            <v>0</v>
          </cell>
          <cell r="B2764" t="str">
            <v>AW PPO Active</v>
          </cell>
          <cell r="C2764" t="str">
            <v>000000950</v>
          </cell>
          <cell r="D2764" t="str">
            <v>HERNANDEZ JOSE H</v>
          </cell>
          <cell r="E2764" t="str">
            <v>148649777</v>
          </cell>
          <cell r="F2764">
            <v>1</v>
          </cell>
          <cell r="G2764" t="str">
            <v>PPO Union</v>
          </cell>
          <cell r="H2764" t="str">
            <v>U</v>
          </cell>
          <cell r="I2764">
            <v>5</v>
          </cell>
          <cell r="J2764">
            <v>37622</v>
          </cell>
          <cell r="K2764">
            <v>127</v>
          </cell>
          <cell r="L2764" t="str">
            <v>Family</v>
          </cell>
          <cell r="M2764">
            <v>24378</v>
          </cell>
        </row>
        <row r="2765">
          <cell r="A2765">
            <v>0</v>
          </cell>
          <cell r="B2765" t="str">
            <v>AW PPO Active</v>
          </cell>
          <cell r="C2765" t="str">
            <v>000000950</v>
          </cell>
          <cell r="D2765" t="str">
            <v>HERRING EDWARD</v>
          </cell>
          <cell r="E2765" t="str">
            <v>148423528</v>
          </cell>
          <cell r="F2765">
            <v>1</v>
          </cell>
          <cell r="G2765" t="str">
            <v>PPO Union</v>
          </cell>
          <cell r="H2765" t="str">
            <v>U</v>
          </cell>
          <cell r="I2765">
            <v>1</v>
          </cell>
          <cell r="J2765">
            <v>37854</v>
          </cell>
          <cell r="K2765">
            <v>101</v>
          </cell>
          <cell r="L2765" t="str">
            <v>Single</v>
          </cell>
          <cell r="M2765">
            <v>19015</v>
          </cell>
        </row>
        <row r="2766">
          <cell r="A2766">
            <v>0</v>
          </cell>
          <cell r="B2766" t="str">
            <v>AW PPO Active</v>
          </cell>
          <cell r="C2766" t="str">
            <v>000000950</v>
          </cell>
          <cell r="D2766" t="str">
            <v>HICKS CHARLES</v>
          </cell>
          <cell r="E2766" t="str">
            <v>151683254</v>
          </cell>
          <cell r="F2766">
            <v>1</v>
          </cell>
          <cell r="G2766" t="str">
            <v>PPO Union</v>
          </cell>
          <cell r="H2766" t="str">
            <v>U</v>
          </cell>
          <cell r="I2766">
            <v>4</v>
          </cell>
          <cell r="J2766">
            <v>37622</v>
          </cell>
          <cell r="K2766">
            <v>119</v>
          </cell>
          <cell r="L2766" t="str">
            <v>Ee/Ch</v>
          </cell>
          <cell r="M2766">
            <v>24119</v>
          </cell>
        </row>
        <row r="2767">
          <cell r="A2767">
            <v>0</v>
          </cell>
          <cell r="B2767" t="str">
            <v>AW PPO Active</v>
          </cell>
          <cell r="C2767" t="str">
            <v>000000950</v>
          </cell>
          <cell r="D2767" t="str">
            <v>HOLLAND THERESA L</v>
          </cell>
          <cell r="E2767" t="str">
            <v>149668767</v>
          </cell>
          <cell r="F2767">
            <v>1</v>
          </cell>
          <cell r="G2767" t="str">
            <v>PPO Union</v>
          </cell>
          <cell r="H2767" t="str">
            <v>U</v>
          </cell>
          <cell r="I2767">
            <v>4</v>
          </cell>
          <cell r="J2767">
            <v>37622</v>
          </cell>
          <cell r="K2767">
            <v>127</v>
          </cell>
          <cell r="L2767" t="str">
            <v>Family</v>
          </cell>
          <cell r="M2767">
            <v>23789</v>
          </cell>
        </row>
        <row r="2768">
          <cell r="A2768">
            <v>0</v>
          </cell>
          <cell r="B2768" t="str">
            <v>AW PPO Active</v>
          </cell>
          <cell r="C2768" t="str">
            <v>000000950</v>
          </cell>
          <cell r="D2768" t="str">
            <v>HOLTON DEBRA A</v>
          </cell>
          <cell r="E2768" t="str">
            <v>154522440</v>
          </cell>
          <cell r="F2768">
            <v>1</v>
          </cell>
          <cell r="G2768" t="str">
            <v>PPO Union</v>
          </cell>
          <cell r="H2768" t="str">
            <v>U</v>
          </cell>
          <cell r="I2768">
            <v>1</v>
          </cell>
          <cell r="J2768">
            <v>37622</v>
          </cell>
          <cell r="K2768">
            <v>102</v>
          </cell>
          <cell r="L2768" t="str">
            <v>Single</v>
          </cell>
          <cell r="M2768">
            <v>20390</v>
          </cell>
        </row>
        <row r="2769">
          <cell r="A2769">
            <v>0</v>
          </cell>
          <cell r="B2769" t="str">
            <v>AW PPO Active</v>
          </cell>
          <cell r="C2769" t="str">
            <v>000000950</v>
          </cell>
          <cell r="D2769" t="str">
            <v>HOPKINS MARY ANN</v>
          </cell>
          <cell r="E2769" t="str">
            <v>155441292</v>
          </cell>
          <cell r="F2769">
            <v>1</v>
          </cell>
          <cell r="G2769" t="str">
            <v>PPO Union</v>
          </cell>
          <cell r="H2769" t="str">
            <v>U</v>
          </cell>
          <cell r="I2769">
            <v>1</v>
          </cell>
          <cell r="J2769">
            <v>37622</v>
          </cell>
          <cell r="K2769">
            <v>102</v>
          </cell>
          <cell r="L2769" t="str">
            <v>Single</v>
          </cell>
          <cell r="M2769">
            <v>18639</v>
          </cell>
        </row>
        <row r="2770">
          <cell r="A2770">
            <v>0</v>
          </cell>
          <cell r="B2770" t="str">
            <v>AW PPO Active</v>
          </cell>
          <cell r="C2770" t="str">
            <v>000000950</v>
          </cell>
          <cell r="D2770" t="str">
            <v>HORT JACQUELYN</v>
          </cell>
          <cell r="E2770" t="str">
            <v>138846830</v>
          </cell>
          <cell r="F2770">
            <v>1</v>
          </cell>
          <cell r="G2770" t="str">
            <v>PPO Union</v>
          </cell>
          <cell r="H2770" t="str">
            <v>U</v>
          </cell>
          <cell r="I2770">
            <v>2</v>
          </cell>
          <cell r="J2770">
            <v>37622</v>
          </cell>
          <cell r="K2770">
            <v>119</v>
          </cell>
          <cell r="L2770" t="str">
            <v>Ee/Ch</v>
          </cell>
          <cell r="M2770">
            <v>27593</v>
          </cell>
        </row>
        <row r="2771">
          <cell r="A2771">
            <v>0</v>
          </cell>
          <cell r="B2771" t="str">
            <v>AW PPO Active</v>
          </cell>
          <cell r="C2771" t="str">
            <v>000000950</v>
          </cell>
          <cell r="D2771" t="str">
            <v>HORT JAMES J</v>
          </cell>
          <cell r="E2771" t="str">
            <v>135446802</v>
          </cell>
          <cell r="F2771">
            <v>1</v>
          </cell>
          <cell r="G2771" t="str">
            <v>PPO Union</v>
          </cell>
          <cell r="H2771" t="str">
            <v>U</v>
          </cell>
          <cell r="I2771">
            <v>2</v>
          </cell>
          <cell r="J2771">
            <v>37622</v>
          </cell>
          <cell r="K2771">
            <v>111</v>
          </cell>
          <cell r="L2771" t="str">
            <v>Ee/Sp</v>
          </cell>
          <cell r="M2771">
            <v>17750</v>
          </cell>
        </row>
        <row r="2772">
          <cell r="A2772">
            <v>0</v>
          </cell>
          <cell r="B2772" t="str">
            <v>AW PPO Active</v>
          </cell>
          <cell r="C2772" t="str">
            <v>000000950</v>
          </cell>
          <cell r="D2772" t="str">
            <v>HOUCK THOMAS E</v>
          </cell>
          <cell r="E2772" t="str">
            <v>150448384</v>
          </cell>
          <cell r="F2772">
            <v>2</v>
          </cell>
          <cell r="G2772" t="str">
            <v>PPO Non-Union</v>
          </cell>
          <cell r="H2772" t="str">
            <v>N</v>
          </cell>
          <cell r="I2772">
            <v>2</v>
          </cell>
          <cell r="J2772">
            <v>37622</v>
          </cell>
          <cell r="K2772">
            <v>111</v>
          </cell>
          <cell r="L2772" t="str">
            <v>Ee/Sp</v>
          </cell>
          <cell r="M2772">
            <v>19234</v>
          </cell>
        </row>
        <row r="2773">
          <cell r="A2773">
            <v>0</v>
          </cell>
          <cell r="B2773" t="str">
            <v>AW PPO Active</v>
          </cell>
          <cell r="C2773" t="str">
            <v>000000950</v>
          </cell>
          <cell r="D2773" t="str">
            <v>HOWELL JR WALTER</v>
          </cell>
          <cell r="E2773" t="str">
            <v>157387121</v>
          </cell>
          <cell r="F2773">
            <v>1</v>
          </cell>
          <cell r="G2773" t="str">
            <v>PPO Union</v>
          </cell>
          <cell r="H2773" t="str">
            <v>U</v>
          </cell>
          <cell r="I2773">
            <v>2</v>
          </cell>
          <cell r="J2773">
            <v>38129</v>
          </cell>
          <cell r="K2773">
            <v>111</v>
          </cell>
          <cell r="L2773" t="str">
            <v>Ee/Sp</v>
          </cell>
          <cell r="M2773">
            <v>18045</v>
          </cell>
        </row>
        <row r="2774">
          <cell r="A2774">
            <v>0</v>
          </cell>
          <cell r="B2774" t="str">
            <v>AW PPO Active</v>
          </cell>
          <cell r="C2774" t="str">
            <v>000000950</v>
          </cell>
          <cell r="D2774" t="str">
            <v>HRUSCHKA GARY J</v>
          </cell>
          <cell r="E2774" t="str">
            <v>148784183</v>
          </cell>
          <cell r="F2774">
            <v>1</v>
          </cell>
          <cell r="G2774" t="str">
            <v>PPO Union</v>
          </cell>
          <cell r="H2774" t="str">
            <v>U</v>
          </cell>
          <cell r="I2774">
            <v>2</v>
          </cell>
          <cell r="J2774">
            <v>38169</v>
          </cell>
          <cell r="K2774">
            <v>111</v>
          </cell>
          <cell r="L2774" t="str">
            <v>Ee/Sp</v>
          </cell>
          <cell r="M2774">
            <v>25092</v>
          </cell>
        </row>
        <row r="2775">
          <cell r="A2775">
            <v>0</v>
          </cell>
          <cell r="B2775" t="str">
            <v>AW PPO Active</v>
          </cell>
          <cell r="C2775" t="str">
            <v>000000950</v>
          </cell>
          <cell r="D2775" t="str">
            <v>HULSART JEREMIAH D</v>
          </cell>
          <cell r="E2775" t="str">
            <v>144784970</v>
          </cell>
          <cell r="F2775">
            <v>1</v>
          </cell>
          <cell r="G2775" t="str">
            <v>PPO Union</v>
          </cell>
          <cell r="H2775" t="str">
            <v>U</v>
          </cell>
          <cell r="I2775">
            <v>4</v>
          </cell>
          <cell r="J2775">
            <v>38211</v>
          </cell>
          <cell r="K2775">
            <v>127</v>
          </cell>
          <cell r="L2775" t="str">
            <v>Family</v>
          </cell>
          <cell r="M2775">
            <v>28198</v>
          </cell>
        </row>
        <row r="2776">
          <cell r="A2776">
            <v>0</v>
          </cell>
          <cell r="B2776" t="str">
            <v>AW PPO Active</v>
          </cell>
          <cell r="C2776" t="str">
            <v>000000950</v>
          </cell>
          <cell r="D2776" t="str">
            <v>HUSTON HOWARD W</v>
          </cell>
          <cell r="E2776" t="str">
            <v>147427335</v>
          </cell>
          <cell r="F2776">
            <v>1</v>
          </cell>
          <cell r="G2776" t="str">
            <v>PPO Union</v>
          </cell>
          <cell r="H2776" t="str">
            <v>U</v>
          </cell>
          <cell r="I2776">
            <v>2</v>
          </cell>
          <cell r="J2776">
            <v>38353</v>
          </cell>
          <cell r="K2776">
            <v>111</v>
          </cell>
          <cell r="L2776" t="str">
            <v>Ee/Sp</v>
          </cell>
          <cell r="M2776">
            <v>18550</v>
          </cell>
        </row>
        <row r="2777">
          <cell r="A2777">
            <v>0</v>
          </cell>
          <cell r="B2777" t="str">
            <v>AW PPO Active</v>
          </cell>
          <cell r="C2777" t="str">
            <v>000000950</v>
          </cell>
          <cell r="D2777" t="str">
            <v>IANTOSCA GREGORY S</v>
          </cell>
          <cell r="E2777" t="str">
            <v>141645817</v>
          </cell>
          <cell r="F2777">
            <v>2</v>
          </cell>
          <cell r="G2777" t="str">
            <v>PPO Non-Union</v>
          </cell>
          <cell r="H2777" t="str">
            <v>N</v>
          </cell>
          <cell r="I2777">
            <v>5</v>
          </cell>
          <cell r="J2777">
            <v>37622</v>
          </cell>
          <cell r="K2777">
            <v>127</v>
          </cell>
          <cell r="L2777" t="str">
            <v>Family</v>
          </cell>
          <cell r="M2777">
            <v>22435</v>
          </cell>
        </row>
        <row r="2778">
          <cell r="A2778">
            <v>0</v>
          </cell>
          <cell r="B2778" t="str">
            <v>AW PPO Active</v>
          </cell>
          <cell r="C2778" t="str">
            <v>000000950</v>
          </cell>
          <cell r="D2778" t="str">
            <v>IVERSON THOMAS A</v>
          </cell>
          <cell r="E2778" t="str">
            <v>551615146</v>
          </cell>
          <cell r="F2778">
            <v>2</v>
          </cell>
          <cell r="G2778" t="str">
            <v>PPO Non-Union</v>
          </cell>
          <cell r="H2778" t="str">
            <v>N</v>
          </cell>
          <cell r="I2778">
            <v>1</v>
          </cell>
          <cell r="J2778">
            <v>37622</v>
          </cell>
          <cell r="K2778">
            <v>101</v>
          </cell>
          <cell r="L2778" t="str">
            <v>Single</v>
          </cell>
          <cell r="M2778">
            <v>23740</v>
          </cell>
        </row>
        <row r="2779">
          <cell r="A2779">
            <v>0</v>
          </cell>
          <cell r="B2779" t="str">
            <v>AW PPO Active</v>
          </cell>
          <cell r="C2779" t="str">
            <v>000000950</v>
          </cell>
          <cell r="D2779" t="str">
            <v>JACOBSEN RELIANCE</v>
          </cell>
          <cell r="E2779" t="str">
            <v>141441524</v>
          </cell>
          <cell r="F2779">
            <v>1</v>
          </cell>
          <cell r="G2779" t="str">
            <v>PPO Union</v>
          </cell>
          <cell r="H2779" t="str">
            <v>U</v>
          </cell>
          <cell r="I2779">
            <v>3</v>
          </cell>
          <cell r="J2779">
            <v>38101</v>
          </cell>
          <cell r="K2779">
            <v>127</v>
          </cell>
          <cell r="L2779" t="str">
            <v>Family</v>
          </cell>
          <cell r="M2779">
            <v>18820</v>
          </cell>
        </row>
        <row r="2780">
          <cell r="A2780">
            <v>0</v>
          </cell>
          <cell r="B2780" t="str">
            <v>AW PPO Active</v>
          </cell>
          <cell r="C2780" t="str">
            <v>000000950</v>
          </cell>
          <cell r="D2780" t="str">
            <v>JACQUES MARGARET E</v>
          </cell>
          <cell r="E2780" t="str">
            <v>145705158</v>
          </cell>
          <cell r="F2780">
            <v>2</v>
          </cell>
          <cell r="G2780" t="str">
            <v>PPO Non-Union</v>
          </cell>
          <cell r="H2780" t="str">
            <v>N</v>
          </cell>
          <cell r="I2780">
            <v>1</v>
          </cell>
          <cell r="J2780">
            <v>38215</v>
          </cell>
          <cell r="K2780">
            <v>102</v>
          </cell>
          <cell r="L2780" t="str">
            <v>Single</v>
          </cell>
          <cell r="M2780">
            <v>29208</v>
          </cell>
        </row>
        <row r="2781">
          <cell r="A2781">
            <v>0</v>
          </cell>
          <cell r="B2781" t="str">
            <v>AW PPO Active</v>
          </cell>
          <cell r="C2781" t="str">
            <v>000000950</v>
          </cell>
          <cell r="D2781" t="str">
            <v>JAHN BRUCE</v>
          </cell>
          <cell r="E2781" t="str">
            <v>144421521</v>
          </cell>
          <cell r="F2781">
            <v>1</v>
          </cell>
          <cell r="G2781" t="str">
            <v>PPO Union</v>
          </cell>
          <cell r="H2781" t="str">
            <v>U</v>
          </cell>
          <cell r="I2781">
            <v>7</v>
          </cell>
          <cell r="J2781">
            <v>37622</v>
          </cell>
          <cell r="K2781">
            <v>127</v>
          </cell>
          <cell r="L2781" t="str">
            <v>Family</v>
          </cell>
          <cell r="M2781">
            <v>17912</v>
          </cell>
        </row>
        <row r="2782">
          <cell r="A2782">
            <v>0</v>
          </cell>
          <cell r="B2782" t="str">
            <v>AW PPO Active</v>
          </cell>
          <cell r="C2782" t="str">
            <v>000000950</v>
          </cell>
          <cell r="D2782" t="str">
            <v>JAMES MARK A</v>
          </cell>
          <cell r="E2782" t="str">
            <v>437800300</v>
          </cell>
          <cell r="F2782">
            <v>1</v>
          </cell>
          <cell r="G2782" t="str">
            <v>PPO Union</v>
          </cell>
          <cell r="H2782" t="str">
            <v>U</v>
          </cell>
          <cell r="I2782">
            <v>2</v>
          </cell>
          <cell r="J2782">
            <v>37927</v>
          </cell>
          <cell r="K2782">
            <v>111</v>
          </cell>
          <cell r="L2782" t="str">
            <v>Ee/Sp</v>
          </cell>
          <cell r="M2782">
            <v>17600</v>
          </cell>
        </row>
        <row r="2783">
          <cell r="A2783">
            <v>0</v>
          </cell>
          <cell r="B2783" t="str">
            <v>AW PPO Active</v>
          </cell>
          <cell r="C2783" t="str">
            <v>000000950</v>
          </cell>
          <cell r="D2783" t="str">
            <v>JENKINS III DAVID</v>
          </cell>
          <cell r="E2783" t="str">
            <v>147481132</v>
          </cell>
          <cell r="F2783">
            <v>1</v>
          </cell>
          <cell r="G2783" t="str">
            <v>PPO Union</v>
          </cell>
          <cell r="H2783" t="str">
            <v>U</v>
          </cell>
          <cell r="I2783">
            <v>2</v>
          </cell>
          <cell r="J2783">
            <v>37622</v>
          </cell>
          <cell r="K2783">
            <v>119</v>
          </cell>
          <cell r="L2783" t="str">
            <v>Ee/Ch</v>
          </cell>
          <cell r="M2783">
            <v>20410</v>
          </cell>
        </row>
        <row r="2784">
          <cell r="A2784">
            <v>0</v>
          </cell>
          <cell r="B2784" t="str">
            <v>AW PPO Active</v>
          </cell>
          <cell r="C2784" t="str">
            <v>000000950</v>
          </cell>
          <cell r="D2784" t="str">
            <v>JOHNSEN SR ARTHUR E</v>
          </cell>
          <cell r="E2784" t="str">
            <v>153600267</v>
          </cell>
          <cell r="F2784">
            <v>1</v>
          </cell>
          <cell r="G2784" t="str">
            <v>PPO Union</v>
          </cell>
          <cell r="H2784" t="str">
            <v>U</v>
          </cell>
          <cell r="I2784">
            <v>4</v>
          </cell>
          <cell r="J2784">
            <v>37622</v>
          </cell>
          <cell r="K2784">
            <v>127</v>
          </cell>
          <cell r="L2784" t="str">
            <v>Family</v>
          </cell>
          <cell r="M2784">
            <v>22155</v>
          </cell>
        </row>
        <row r="2785">
          <cell r="A2785">
            <v>0</v>
          </cell>
          <cell r="B2785" t="str">
            <v>AW PPO Active</v>
          </cell>
          <cell r="C2785" t="str">
            <v>000000950</v>
          </cell>
          <cell r="D2785" t="str">
            <v>JOHNSTON DONALD</v>
          </cell>
          <cell r="E2785" t="str">
            <v>136449724</v>
          </cell>
          <cell r="F2785">
            <v>1</v>
          </cell>
          <cell r="G2785" t="str">
            <v>PPO Union</v>
          </cell>
          <cell r="H2785" t="str">
            <v>U</v>
          </cell>
          <cell r="I2785">
            <v>2</v>
          </cell>
          <cell r="J2785">
            <v>37622</v>
          </cell>
          <cell r="K2785">
            <v>111</v>
          </cell>
          <cell r="L2785" t="str">
            <v>Ee/Sp</v>
          </cell>
          <cell r="M2785">
            <v>19631</v>
          </cell>
        </row>
        <row r="2786">
          <cell r="A2786">
            <v>0</v>
          </cell>
          <cell r="B2786" t="str">
            <v>AW PPO Active</v>
          </cell>
          <cell r="C2786" t="str">
            <v>000000950</v>
          </cell>
          <cell r="D2786" t="str">
            <v>JONES DAVID G</v>
          </cell>
          <cell r="E2786" t="str">
            <v>154389650</v>
          </cell>
          <cell r="F2786">
            <v>1</v>
          </cell>
          <cell r="G2786" t="str">
            <v>PPO Union</v>
          </cell>
          <cell r="H2786" t="str">
            <v>U</v>
          </cell>
          <cell r="I2786">
            <v>1</v>
          </cell>
          <cell r="J2786">
            <v>37622</v>
          </cell>
          <cell r="K2786">
            <v>101</v>
          </cell>
          <cell r="L2786" t="str">
            <v>Single</v>
          </cell>
          <cell r="M2786">
            <v>19715</v>
          </cell>
        </row>
        <row r="2787">
          <cell r="A2787">
            <v>0</v>
          </cell>
          <cell r="B2787" t="str">
            <v>AW PPO Active</v>
          </cell>
          <cell r="C2787" t="str">
            <v>000000950</v>
          </cell>
          <cell r="D2787" t="str">
            <v>JONES DOUGLAS M</v>
          </cell>
          <cell r="E2787" t="str">
            <v>146442872</v>
          </cell>
          <cell r="F2787">
            <v>1</v>
          </cell>
          <cell r="G2787" t="str">
            <v>PPO Union</v>
          </cell>
          <cell r="H2787" t="str">
            <v>U</v>
          </cell>
          <cell r="I2787">
            <v>4</v>
          </cell>
          <cell r="J2787">
            <v>37622</v>
          </cell>
          <cell r="K2787">
            <v>127</v>
          </cell>
          <cell r="L2787" t="str">
            <v>Family</v>
          </cell>
          <cell r="M2787">
            <v>18406</v>
          </cell>
        </row>
        <row r="2788">
          <cell r="A2788">
            <v>0</v>
          </cell>
          <cell r="B2788" t="str">
            <v>AW PPO Active</v>
          </cell>
          <cell r="C2788" t="str">
            <v>000000950</v>
          </cell>
          <cell r="D2788" t="str">
            <v>JONES KAREN A</v>
          </cell>
          <cell r="E2788" t="str">
            <v>148383493</v>
          </cell>
          <cell r="F2788">
            <v>2</v>
          </cell>
          <cell r="G2788" t="str">
            <v>PPO Non-Union</v>
          </cell>
          <cell r="H2788" t="str">
            <v>N</v>
          </cell>
          <cell r="I2788">
            <v>2</v>
          </cell>
          <cell r="J2788">
            <v>37622</v>
          </cell>
          <cell r="K2788">
            <v>111</v>
          </cell>
          <cell r="L2788" t="str">
            <v>Ee/Sp</v>
          </cell>
          <cell r="M2788">
            <v>17098</v>
          </cell>
        </row>
        <row r="2789">
          <cell r="A2789">
            <v>0</v>
          </cell>
          <cell r="B2789" t="str">
            <v>AW PPO Active</v>
          </cell>
          <cell r="C2789" t="str">
            <v>000000950</v>
          </cell>
          <cell r="D2789" t="str">
            <v>JONES KEVIN A</v>
          </cell>
          <cell r="E2789" t="str">
            <v>150583377</v>
          </cell>
          <cell r="F2789">
            <v>1</v>
          </cell>
          <cell r="G2789" t="str">
            <v>PPO Union</v>
          </cell>
          <cell r="H2789" t="str">
            <v>U</v>
          </cell>
          <cell r="I2789">
            <v>1</v>
          </cell>
          <cell r="J2789">
            <v>37622</v>
          </cell>
          <cell r="K2789">
            <v>101</v>
          </cell>
          <cell r="L2789" t="str">
            <v>Single</v>
          </cell>
          <cell r="M2789">
            <v>21749</v>
          </cell>
        </row>
        <row r="2790">
          <cell r="A2790">
            <v>0</v>
          </cell>
          <cell r="B2790" t="str">
            <v>AW PPO Active</v>
          </cell>
          <cell r="C2790" t="str">
            <v>000000950</v>
          </cell>
          <cell r="D2790" t="str">
            <v>JUDSON BARRY</v>
          </cell>
          <cell r="E2790" t="str">
            <v>154586751</v>
          </cell>
          <cell r="F2790">
            <v>1</v>
          </cell>
          <cell r="G2790" t="str">
            <v>PPO Union</v>
          </cell>
          <cell r="H2790" t="str">
            <v>U</v>
          </cell>
          <cell r="I2790">
            <v>4</v>
          </cell>
          <cell r="J2790">
            <v>38229</v>
          </cell>
          <cell r="K2790">
            <v>127</v>
          </cell>
          <cell r="L2790" t="str">
            <v>Family</v>
          </cell>
          <cell r="M2790">
            <v>22487</v>
          </cell>
        </row>
        <row r="2791">
          <cell r="A2791">
            <v>0</v>
          </cell>
          <cell r="B2791" t="str">
            <v>AW PPO Active</v>
          </cell>
          <cell r="C2791" t="str">
            <v>000000950</v>
          </cell>
          <cell r="D2791" t="str">
            <v>JUETT KENNETH L</v>
          </cell>
          <cell r="E2791" t="str">
            <v>146580968</v>
          </cell>
          <cell r="F2791">
            <v>1</v>
          </cell>
          <cell r="G2791" t="str">
            <v>PPO Union</v>
          </cell>
          <cell r="H2791" t="str">
            <v>U</v>
          </cell>
          <cell r="I2791">
            <v>4</v>
          </cell>
          <cell r="J2791">
            <v>37622</v>
          </cell>
          <cell r="K2791">
            <v>127</v>
          </cell>
          <cell r="L2791" t="str">
            <v>Family</v>
          </cell>
          <cell r="M2791">
            <v>21986</v>
          </cell>
        </row>
        <row r="2792">
          <cell r="A2792">
            <v>0</v>
          </cell>
          <cell r="B2792" t="str">
            <v>AW PPO Active</v>
          </cell>
          <cell r="C2792" t="str">
            <v>000000950</v>
          </cell>
          <cell r="D2792" t="str">
            <v>JUPIN JOHN A</v>
          </cell>
          <cell r="E2792" t="str">
            <v>150329794</v>
          </cell>
          <cell r="F2792">
            <v>1</v>
          </cell>
          <cell r="G2792" t="str">
            <v>PPO Union</v>
          </cell>
          <cell r="H2792" t="str">
            <v>U</v>
          </cell>
          <cell r="I2792">
            <v>2</v>
          </cell>
          <cell r="J2792">
            <v>37622</v>
          </cell>
          <cell r="K2792">
            <v>111</v>
          </cell>
          <cell r="L2792" t="str">
            <v>Ee/Sp</v>
          </cell>
          <cell r="M2792">
            <v>15719</v>
          </cell>
        </row>
        <row r="2793">
          <cell r="A2793">
            <v>0</v>
          </cell>
          <cell r="B2793" t="str">
            <v>AW PPO Active</v>
          </cell>
          <cell r="C2793" t="str">
            <v>000000950</v>
          </cell>
          <cell r="D2793" t="str">
            <v>KANNIARD SHAWN L</v>
          </cell>
          <cell r="E2793" t="str">
            <v>139723692</v>
          </cell>
          <cell r="F2793">
            <v>1</v>
          </cell>
          <cell r="G2793" t="str">
            <v>PPO Union</v>
          </cell>
          <cell r="H2793" t="str">
            <v>U</v>
          </cell>
          <cell r="I2793">
            <v>1</v>
          </cell>
          <cell r="J2793">
            <v>37622</v>
          </cell>
          <cell r="K2793">
            <v>101</v>
          </cell>
          <cell r="L2793" t="str">
            <v>Single</v>
          </cell>
          <cell r="M2793">
            <v>24932</v>
          </cell>
        </row>
        <row r="2794">
          <cell r="A2794">
            <v>0</v>
          </cell>
          <cell r="B2794" t="str">
            <v>AW PPO Active</v>
          </cell>
          <cell r="C2794" t="str">
            <v>000000950</v>
          </cell>
          <cell r="D2794" t="str">
            <v>KAYLOR PATRICIA A</v>
          </cell>
          <cell r="E2794" t="str">
            <v>151583661</v>
          </cell>
          <cell r="F2794">
            <v>1</v>
          </cell>
          <cell r="G2794" t="str">
            <v>PPO Union</v>
          </cell>
          <cell r="H2794" t="str">
            <v>U</v>
          </cell>
          <cell r="I2794">
            <v>2</v>
          </cell>
          <cell r="J2794">
            <v>38108</v>
          </cell>
          <cell r="K2794">
            <v>111</v>
          </cell>
          <cell r="L2794" t="str">
            <v>Ee/Sp</v>
          </cell>
          <cell r="M2794">
            <v>21227</v>
          </cell>
        </row>
        <row r="2795">
          <cell r="A2795">
            <v>0</v>
          </cell>
          <cell r="B2795" t="str">
            <v>AW PPO Active</v>
          </cell>
          <cell r="C2795" t="str">
            <v>000000950</v>
          </cell>
          <cell r="D2795" t="str">
            <v>KEANE KEVIN</v>
          </cell>
          <cell r="E2795" t="str">
            <v>154720610</v>
          </cell>
          <cell r="F2795">
            <v>2</v>
          </cell>
          <cell r="G2795" t="str">
            <v>PPO Non-Union</v>
          </cell>
          <cell r="H2795" t="str">
            <v>N</v>
          </cell>
          <cell r="I2795">
            <v>3</v>
          </cell>
          <cell r="J2795">
            <v>37622</v>
          </cell>
          <cell r="K2795">
            <v>127</v>
          </cell>
          <cell r="L2795" t="str">
            <v>Family</v>
          </cell>
          <cell r="M2795">
            <v>23458</v>
          </cell>
        </row>
        <row r="2796">
          <cell r="A2796">
            <v>0</v>
          </cell>
          <cell r="B2796" t="str">
            <v>AW PPO Active</v>
          </cell>
          <cell r="C2796" t="str">
            <v>000000950</v>
          </cell>
          <cell r="D2796" t="str">
            <v>KEENAN MICHAEL F</v>
          </cell>
          <cell r="E2796" t="str">
            <v>135665468</v>
          </cell>
          <cell r="F2796">
            <v>1</v>
          </cell>
          <cell r="G2796" t="str">
            <v>PPO Union</v>
          </cell>
          <cell r="H2796" t="str">
            <v>U</v>
          </cell>
          <cell r="I2796">
            <v>4</v>
          </cell>
          <cell r="J2796">
            <v>37622</v>
          </cell>
          <cell r="K2796">
            <v>119</v>
          </cell>
          <cell r="L2796" t="str">
            <v>Ee/Ch</v>
          </cell>
          <cell r="M2796">
            <v>23953</v>
          </cell>
        </row>
        <row r="2797">
          <cell r="A2797">
            <v>0</v>
          </cell>
          <cell r="B2797" t="str">
            <v>AW PPO Active</v>
          </cell>
          <cell r="C2797" t="str">
            <v>000000950</v>
          </cell>
          <cell r="D2797" t="str">
            <v>KELTOS MICHAEL T</v>
          </cell>
          <cell r="E2797" t="str">
            <v>139609591</v>
          </cell>
          <cell r="F2797">
            <v>1</v>
          </cell>
          <cell r="G2797" t="str">
            <v>PPO Union</v>
          </cell>
          <cell r="H2797" t="str">
            <v>U</v>
          </cell>
          <cell r="I2797">
            <v>5</v>
          </cell>
          <cell r="J2797">
            <v>38322</v>
          </cell>
          <cell r="K2797">
            <v>127</v>
          </cell>
          <cell r="L2797" t="str">
            <v>Family</v>
          </cell>
          <cell r="M2797">
            <v>21918</v>
          </cell>
        </row>
        <row r="2798">
          <cell r="A2798">
            <v>0</v>
          </cell>
          <cell r="B2798" t="str">
            <v>AW PPO Active</v>
          </cell>
          <cell r="C2798" t="str">
            <v>000000950</v>
          </cell>
          <cell r="D2798" t="str">
            <v>KENT BRUCE C</v>
          </cell>
          <cell r="E2798" t="str">
            <v>155421115</v>
          </cell>
          <cell r="F2798">
            <v>2</v>
          </cell>
          <cell r="G2798" t="str">
            <v>PPO Non-Union</v>
          </cell>
          <cell r="H2798" t="str">
            <v>N</v>
          </cell>
          <cell r="I2798">
            <v>3</v>
          </cell>
          <cell r="J2798">
            <v>38108</v>
          </cell>
          <cell r="K2798">
            <v>127</v>
          </cell>
          <cell r="L2798" t="str">
            <v>Family</v>
          </cell>
          <cell r="M2798">
            <v>17783</v>
          </cell>
        </row>
        <row r="2799">
          <cell r="A2799">
            <v>0</v>
          </cell>
          <cell r="B2799" t="str">
            <v>AW PPO Active</v>
          </cell>
          <cell r="C2799" t="str">
            <v>000000950</v>
          </cell>
          <cell r="D2799" t="str">
            <v>KIRWAN KEVIN B</v>
          </cell>
          <cell r="E2799" t="str">
            <v>053569416</v>
          </cell>
          <cell r="F2799">
            <v>2</v>
          </cell>
          <cell r="G2799" t="str">
            <v>PPO Non-Union</v>
          </cell>
          <cell r="H2799" t="str">
            <v>N</v>
          </cell>
          <cell r="I2799">
            <v>4</v>
          </cell>
          <cell r="J2799">
            <v>37622</v>
          </cell>
          <cell r="K2799">
            <v>127</v>
          </cell>
          <cell r="L2799" t="str">
            <v>Family</v>
          </cell>
          <cell r="M2799">
            <v>21515</v>
          </cell>
        </row>
        <row r="2800">
          <cell r="A2800">
            <v>0</v>
          </cell>
          <cell r="B2800" t="str">
            <v>AW PPO Active</v>
          </cell>
          <cell r="C2800" t="str">
            <v>000000950</v>
          </cell>
          <cell r="D2800" t="str">
            <v>KISH C JOSEPH</v>
          </cell>
          <cell r="E2800" t="str">
            <v>332583383</v>
          </cell>
          <cell r="F2800">
            <v>1</v>
          </cell>
          <cell r="G2800" t="str">
            <v>PPO Union</v>
          </cell>
          <cell r="H2800" t="str">
            <v>U</v>
          </cell>
          <cell r="I2800">
            <v>4</v>
          </cell>
          <cell r="J2800">
            <v>37622</v>
          </cell>
          <cell r="K2800">
            <v>127</v>
          </cell>
          <cell r="L2800" t="str">
            <v>Family</v>
          </cell>
          <cell r="M2800">
            <v>21152</v>
          </cell>
        </row>
        <row r="2801">
          <cell r="A2801">
            <v>0</v>
          </cell>
          <cell r="B2801" t="str">
            <v>AW PPO Active</v>
          </cell>
          <cell r="C2801" t="str">
            <v>000000950</v>
          </cell>
          <cell r="D2801" t="str">
            <v>KNOYER ERIC K</v>
          </cell>
          <cell r="E2801" t="str">
            <v>136723418</v>
          </cell>
          <cell r="F2801">
            <v>1</v>
          </cell>
          <cell r="G2801" t="str">
            <v>PPO Union</v>
          </cell>
          <cell r="H2801" t="str">
            <v>U</v>
          </cell>
          <cell r="I2801">
            <v>6</v>
          </cell>
          <cell r="J2801">
            <v>37653</v>
          </cell>
          <cell r="K2801">
            <v>127</v>
          </cell>
          <cell r="L2801" t="str">
            <v>Family</v>
          </cell>
          <cell r="M2801">
            <v>24724</v>
          </cell>
        </row>
        <row r="2802">
          <cell r="A2802">
            <v>0</v>
          </cell>
          <cell r="B2802" t="str">
            <v>AW PPO Active</v>
          </cell>
          <cell r="C2802" t="str">
            <v>000000950</v>
          </cell>
          <cell r="D2802" t="str">
            <v>KOZAK LESZEK</v>
          </cell>
          <cell r="E2802" t="str">
            <v>149921258</v>
          </cell>
          <cell r="F2802">
            <v>1</v>
          </cell>
          <cell r="G2802" t="str">
            <v>PPO Union</v>
          </cell>
          <cell r="H2802" t="str">
            <v>U</v>
          </cell>
          <cell r="I2802">
            <v>4</v>
          </cell>
          <cell r="J2802">
            <v>37622</v>
          </cell>
          <cell r="K2802">
            <v>127</v>
          </cell>
          <cell r="L2802" t="str">
            <v>Family</v>
          </cell>
          <cell r="M2802">
            <v>24560</v>
          </cell>
        </row>
        <row r="2803">
          <cell r="A2803">
            <v>0</v>
          </cell>
          <cell r="B2803" t="str">
            <v>AW PPO Active</v>
          </cell>
          <cell r="C2803" t="str">
            <v>000000950</v>
          </cell>
          <cell r="D2803" t="str">
            <v>KREBS GARY</v>
          </cell>
          <cell r="E2803" t="str">
            <v>154600088</v>
          </cell>
          <cell r="F2803">
            <v>1</v>
          </cell>
          <cell r="G2803" t="str">
            <v>PPO Union</v>
          </cell>
          <cell r="H2803" t="str">
            <v>U</v>
          </cell>
          <cell r="I2803">
            <v>2</v>
          </cell>
          <cell r="J2803">
            <v>37622</v>
          </cell>
          <cell r="K2803">
            <v>119</v>
          </cell>
          <cell r="L2803" t="str">
            <v>Ee/Ch</v>
          </cell>
          <cell r="M2803">
            <v>21193</v>
          </cell>
        </row>
        <row r="2804">
          <cell r="A2804">
            <v>0</v>
          </cell>
          <cell r="B2804" t="str">
            <v>AW PPO Active</v>
          </cell>
          <cell r="C2804" t="str">
            <v>000000950</v>
          </cell>
          <cell r="D2804" t="str">
            <v>KROEGMAN RANDY</v>
          </cell>
          <cell r="E2804" t="str">
            <v>148488655</v>
          </cell>
          <cell r="F2804">
            <v>1</v>
          </cell>
          <cell r="G2804" t="str">
            <v>PPO Union</v>
          </cell>
          <cell r="H2804" t="str">
            <v>U</v>
          </cell>
          <cell r="I2804">
            <v>1</v>
          </cell>
          <cell r="J2804">
            <v>37622</v>
          </cell>
          <cell r="K2804">
            <v>101</v>
          </cell>
          <cell r="L2804" t="str">
            <v>Single</v>
          </cell>
          <cell r="M2804">
            <v>21562</v>
          </cell>
        </row>
        <row r="2805">
          <cell r="A2805">
            <v>0</v>
          </cell>
          <cell r="B2805" t="str">
            <v>AW PPO Active</v>
          </cell>
          <cell r="C2805" t="str">
            <v>000000950</v>
          </cell>
          <cell r="D2805" t="str">
            <v>LEGG MICHAEL R</v>
          </cell>
          <cell r="E2805" t="str">
            <v>223414177</v>
          </cell>
          <cell r="F2805">
            <v>2</v>
          </cell>
          <cell r="G2805" t="str">
            <v>PPO Non-Union</v>
          </cell>
          <cell r="H2805" t="str">
            <v>N</v>
          </cell>
          <cell r="I2805">
            <v>1</v>
          </cell>
          <cell r="J2805">
            <v>37622</v>
          </cell>
          <cell r="K2805">
            <v>101</v>
          </cell>
          <cell r="L2805" t="str">
            <v>Single</v>
          </cell>
          <cell r="M2805">
            <v>29171</v>
          </cell>
        </row>
        <row r="2806">
          <cell r="A2806">
            <v>0</v>
          </cell>
          <cell r="B2806" t="str">
            <v>AW PPO Active</v>
          </cell>
          <cell r="C2806" t="str">
            <v>000000950</v>
          </cell>
          <cell r="D2806" t="str">
            <v>LEVOCH RUDOLPH P</v>
          </cell>
          <cell r="E2806" t="str">
            <v>136422495</v>
          </cell>
          <cell r="F2806">
            <v>1</v>
          </cell>
          <cell r="G2806" t="str">
            <v>PPO Union</v>
          </cell>
          <cell r="H2806" t="str">
            <v>U</v>
          </cell>
          <cell r="I2806">
            <v>2</v>
          </cell>
          <cell r="J2806">
            <v>37622</v>
          </cell>
          <cell r="K2806">
            <v>111</v>
          </cell>
          <cell r="L2806" t="str">
            <v>Ee/Sp</v>
          </cell>
          <cell r="M2806">
            <v>18829</v>
          </cell>
        </row>
        <row r="2807">
          <cell r="A2807">
            <v>0</v>
          </cell>
          <cell r="B2807" t="str">
            <v>AW PPO Active</v>
          </cell>
          <cell r="C2807" t="str">
            <v>000000950</v>
          </cell>
          <cell r="D2807" t="str">
            <v>LEWIS ALLEN</v>
          </cell>
          <cell r="E2807" t="str">
            <v>149487040</v>
          </cell>
          <cell r="F2807">
            <v>1</v>
          </cell>
          <cell r="G2807" t="str">
            <v>PPO Union</v>
          </cell>
          <cell r="H2807" t="str">
            <v>U</v>
          </cell>
          <cell r="I2807">
            <v>3</v>
          </cell>
          <cell r="J2807">
            <v>37622</v>
          </cell>
          <cell r="K2807">
            <v>119</v>
          </cell>
          <cell r="L2807" t="str">
            <v>Ee/Ch</v>
          </cell>
          <cell r="M2807">
            <v>22332</v>
          </cell>
        </row>
        <row r="2808">
          <cell r="A2808">
            <v>0</v>
          </cell>
          <cell r="B2808" t="str">
            <v>AW PPO Active</v>
          </cell>
          <cell r="C2808" t="str">
            <v>000000950</v>
          </cell>
          <cell r="D2808" t="str">
            <v>LOGAN JOYCE E</v>
          </cell>
          <cell r="E2808" t="str">
            <v>221268367</v>
          </cell>
          <cell r="F2808">
            <v>1</v>
          </cell>
          <cell r="G2808" t="str">
            <v>PPO Union</v>
          </cell>
          <cell r="H2808" t="str">
            <v>U</v>
          </cell>
          <cell r="I2808">
            <v>2</v>
          </cell>
          <cell r="J2808">
            <v>37622</v>
          </cell>
          <cell r="K2808">
            <v>111</v>
          </cell>
          <cell r="L2808" t="str">
            <v>Ee/Sp</v>
          </cell>
          <cell r="M2808">
            <v>16063</v>
          </cell>
        </row>
        <row r="2809">
          <cell r="A2809">
            <v>0</v>
          </cell>
          <cell r="B2809" t="str">
            <v>AW PPO Active</v>
          </cell>
          <cell r="C2809" t="str">
            <v>000000950</v>
          </cell>
          <cell r="D2809" t="str">
            <v>LUDLAM JR WILLIAM R</v>
          </cell>
          <cell r="E2809" t="str">
            <v>158702116</v>
          </cell>
          <cell r="F2809">
            <v>1</v>
          </cell>
          <cell r="G2809" t="str">
            <v>PPO Union</v>
          </cell>
          <cell r="H2809" t="str">
            <v>U</v>
          </cell>
          <cell r="I2809">
            <v>4</v>
          </cell>
          <cell r="J2809">
            <v>37622</v>
          </cell>
          <cell r="K2809">
            <v>127</v>
          </cell>
          <cell r="L2809" t="str">
            <v>Family</v>
          </cell>
          <cell r="M2809">
            <v>24599</v>
          </cell>
        </row>
        <row r="2810">
          <cell r="A2810">
            <v>0</v>
          </cell>
          <cell r="B2810" t="str">
            <v>AW PPO Active</v>
          </cell>
          <cell r="C2810" t="str">
            <v>000000950</v>
          </cell>
          <cell r="D2810" t="str">
            <v>LUKACHEK KEITH J</v>
          </cell>
          <cell r="E2810" t="str">
            <v>054487820</v>
          </cell>
          <cell r="F2810">
            <v>2</v>
          </cell>
          <cell r="G2810" t="str">
            <v>PPO Non-Union</v>
          </cell>
          <cell r="H2810" t="str">
            <v>N</v>
          </cell>
          <cell r="I2810">
            <v>2</v>
          </cell>
          <cell r="J2810">
            <v>37622</v>
          </cell>
          <cell r="K2810">
            <v>111</v>
          </cell>
          <cell r="L2810" t="str">
            <v>Ee/Sp</v>
          </cell>
          <cell r="M2810">
            <v>19890</v>
          </cell>
        </row>
        <row r="2811">
          <cell r="A2811">
            <v>0</v>
          </cell>
          <cell r="B2811" t="str">
            <v>AW PPO Active</v>
          </cell>
          <cell r="C2811" t="str">
            <v>000000950</v>
          </cell>
          <cell r="D2811" t="str">
            <v>MANZI SALVATORE</v>
          </cell>
          <cell r="E2811" t="str">
            <v>145360948</v>
          </cell>
          <cell r="F2811">
            <v>2</v>
          </cell>
          <cell r="G2811" t="str">
            <v>PPO Non-Union</v>
          </cell>
          <cell r="H2811" t="str">
            <v>N</v>
          </cell>
          <cell r="I2811">
            <v>1</v>
          </cell>
          <cell r="J2811">
            <v>37622</v>
          </cell>
          <cell r="K2811">
            <v>101</v>
          </cell>
          <cell r="L2811" t="str">
            <v>Single</v>
          </cell>
          <cell r="M2811">
            <v>17201</v>
          </cell>
        </row>
        <row r="2812">
          <cell r="A2812">
            <v>0</v>
          </cell>
          <cell r="B2812" t="str">
            <v>AW PPO Active</v>
          </cell>
          <cell r="C2812" t="str">
            <v>000000950</v>
          </cell>
          <cell r="D2812" t="str">
            <v>MARCOLONGO DANIELLE C</v>
          </cell>
          <cell r="E2812" t="str">
            <v>186689288</v>
          </cell>
          <cell r="F2812">
            <v>2</v>
          </cell>
          <cell r="G2812" t="str">
            <v>PPO Non-Union</v>
          </cell>
          <cell r="H2812" t="str">
            <v>N</v>
          </cell>
          <cell r="I2812">
            <v>2</v>
          </cell>
          <cell r="J2812">
            <v>38359</v>
          </cell>
          <cell r="K2812">
            <v>119</v>
          </cell>
          <cell r="L2812" t="str">
            <v>Ee/Ch</v>
          </cell>
          <cell r="M2812">
            <v>28124</v>
          </cell>
        </row>
        <row r="2813">
          <cell r="A2813">
            <v>0</v>
          </cell>
          <cell r="B2813" t="str">
            <v>AW PPO Active</v>
          </cell>
          <cell r="C2813" t="str">
            <v>000000950</v>
          </cell>
          <cell r="D2813" t="str">
            <v>MARIENSKI JEFFREY P</v>
          </cell>
          <cell r="E2813" t="str">
            <v>155609005</v>
          </cell>
          <cell r="F2813">
            <v>1</v>
          </cell>
          <cell r="G2813" t="str">
            <v>PPO Union</v>
          </cell>
          <cell r="H2813" t="str">
            <v>U</v>
          </cell>
          <cell r="I2813">
            <v>4</v>
          </cell>
          <cell r="J2813">
            <v>37622</v>
          </cell>
          <cell r="K2813">
            <v>127</v>
          </cell>
          <cell r="L2813" t="str">
            <v>Family</v>
          </cell>
          <cell r="M2813">
            <v>21543</v>
          </cell>
        </row>
        <row r="2814">
          <cell r="A2814">
            <v>0</v>
          </cell>
          <cell r="B2814" t="str">
            <v>AW PPO Active</v>
          </cell>
          <cell r="C2814" t="str">
            <v>000000950</v>
          </cell>
          <cell r="D2814" t="str">
            <v>MARONE DAVID</v>
          </cell>
          <cell r="E2814" t="str">
            <v>157600881</v>
          </cell>
          <cell r="F2814">
            <v>1</v>
          </cell>
          <cell r="G2814" t="str">
            <v>PPO Union</v>
          </cell>
          <cell r="H2814" t="str">
            <v>U</v>
          </cell>
          <cell r="I2814">
            <v>2</v>
          </cell>
          <cell r="J2814">
            <v>37622</v>
          </cell>
          <cell r="K2814">
            <v>111</v>
          </cell>
          <cell r="L2814" t="str">
            <v>Ee/Sp</v>
          </cell>
          <cell r="M2814">
            <v>21847</v>
          </cell>
        </row>
        <row r="2815">
          <cell r="A2815">
            <v>0</v>
          </cell>
          <cell r="B2815" t="str">
            <v>AW PPO Active</v>
          </cell>
          <cell r="C2815" t="str">
            <v>000000950</v>
          </cell>
          <cell r="D2815" t="str">
            <v>MARTIN DELPHINE</v>
          </cell>
          <cell r="E2815" t="str">
            <v>153407871</v>
          </cell>
          <cell r="F2815">
            <v>2</v>
          </cell>
          <cell r="G2815" t="str">
            <v>PPO Non-Union</v>
          </cell>
          <cell r="H2815" t="str">
            <v>N</v>
          </cell>
          <cell r="I2815">
            <v>2</v>
          </cell>
          <cell r="J2815">
            <v>37622</v>
          </cell>
          <cell r="K2815">
            <v>111</v>
          </cell>
          <cell r="L2815" t="str">
            <v>Ee/Sp</v>
          </cell>
          <cell r="M2815">
            <v>17413</v>
          </cell>
        </row>
        <row r="2816">
          <cell r="A2816">
            <v>0</v>
          </cell>
          <cell r="B2816" t="str">
            <v>AW PPO Active</v>
          </cell>
          <cell r="C2816" t="str">
            <v>000000950</v>
          </cell>
          <cell r="D2816" t="str">
            <v>MARTIN STEPHEN R</v>
          </cell>
          <cell r="E2816" t="str">
            <v>190503069</v>
          </cell>
          <cell r="F2816">
            <v>1</v>
          </cell>
          <cell r="G2816" t="str">
            <v>PPO Union</v>
          </cell>
          <cell r="H2816" t="str">
            <v>U</v>
          </cell>
          <cell r="I2816">
            <v>3</v>
          </cell>
          <cell r="J2816">
            <v>37622</v>
          </cell>
          <cell r="K2816">
            <v>127</v>
          </cell>
          <cell r="L2816" t="str">
            <v>Family</v>
          </cell>
          <cell r="M2816">
            <v>23997</v>
          </cell>
        </row>
        <row r="2817">
          <cell r="A2817">
            <v>0</v>
          </cell>
          <cell r="B2817" t="str">
            <v>AW PPO Active</v>
          </cell>
          <cell r="C2817" t="str">
            <v>000000950</v>
          </cell>
          <cell r="D2817" t="str">
            <v>MATHIS CATHERINE M</v>
          </cell>
          <cell r="E2817" t="str">
            <v>140521188</v>
          </cell>
          <cell r="F2817">
            <v>2</v>
          </cell>
          <cell r="G2817" t="str">
            <v>PPO Non-Union</v>
          </cell>
          <cell r="H2817" t="str">
            <v>N</v>
          </cell>
          <cell r="I2817">
            <v>2</v>
          </cell>
          <cell r="J2817">
            <v>37622</v>
          </cell>
          <cell r="K2817">
            <v>111</v>
          </cell>
          <cell r="L2817" t="str">
            <v>Ee/Sp</v>
          </cell>
          <cell r="M2817">
            <v>20534</v>
          </cell>
        </row>
        <row r="2818">
          <cell r="A2818">
            <v>0</v>
          </cell>
          <cell r="B2818" t="str">
            <v>AW PPO Active</v>
          </cell>
          <cell r="C2818" t="str">
            <v>000000950</v>
          </cell>
          <cell r="D2818" t="str">
            <v>MATTERN EDWARD E</v>
          </cell>
          <cell r="E2818" t="str">
            <v>145520030</v>
          </cell>
          <cell r="F2818">
            <v>1</v>
          </cell>
          <cell r="G2818" t="str">
            <v>PPO Union</v>
          </cell>
          <cell r="H2818" t="str">
            <v>U</v>
          </cell>
          <cell r="I2818">
            <v>3</v>
          </cell>
          <cell r="J2818">
            <v>37622</v>
          </cell>
          <cell r="K2818">
            <v>127</v>
          </cell>
          <cell r="L2818" t="str">
            <v>Family</v>
          </cell>
          <cell r="M2818">
            <v>19855</v>
          </cell>
        </row>
        <row r="2819">
          <cell r="A2819">
            <v>0</v>
          </cell>
          <cell r="B2819" t="str">
            <v>AW PPO Active</v>
          </cell>
          <cell r="C2819" t="str">
            <v>000000950</v>
          </cell>
          <cell r="D2819" t="str">
            <v>MATTHEWS GARY A</v>
          </cell>
          <cell r="E2819" t="str">
            <v>132443694</v>
          </cell>
          <cell r="F2819">
            <v>2</v>
          </cell>
          <cell r="G2819" t="str">
            <v>PPO Non-Union</v>
          </cell>
          <cell r="H2819" t="str">
            <v>N</v>
          </cell>
          <cell r="I2819">
            <v>2</v>
          </cell>
          <cell r="J2819">
            <v>37622</v>
          </cell>
          <cell r="K2819">
            <v>111</v>
          </cell>
          <cell r="L2819" t="str">
            <v>Ee/Sp</v>
          </cell>
          <cell r="M2819">
            <v>18800</v>
          </cell>
        </row>
        <row r="2820">
          <cell r="A2820">
            <v>0</v>
          </cell>
          <cell r="B2820" t="str">
            <v>AW PPO Active</v>
          </cell>
          <cell r="C2820" t="str">
            <v>000000950</v>
          </cell>
          <cell r="D2820" t="str">
            <v>MAZZUCCA JR CARMINE F</v>
          </cell>
          <cell r="E2820" t="str">
            <v>144548196</v>
          </cell>
          <cell r="F2820">
            <v>1</v>
          </cell>
          <cell r="G2820" t="str">
            <v>PPO Union</v>
          </cell>
          <cell r="H2820" t="str">
            <v>U</v>
          </cell>
          <cell r="I2820">
            <v>3</v>
          </cell>
          <cell r="J2820">
            <v>37622</v>
          </cell>
          <cell r="K2820">
            <v>127</v>
          </cell>
          <cell r="L2820" t="str">
            <v>Family</v>
          </cell>
          <cell r="M2820">
            <v>21998</v>
          </cell>
        </row>
        <row r="2821">
          <cell r="A2821">
            <v>0</v>
          </cell>
          <cell r="B2821" t="str">
            <v>AW PPO Active</v>
          </cell>
          <cell r="C2821" t="str">
            <v>000000950</v>
          </cell>
          <cell r="D2821" t="str">
            <v>MCCAFFREY BRIAN J</v>
          </cell>
          <cell r="E2821" t="str">
            <v>154543136</v>
          </cell>
          <cell r="F2821">
            <v>1</v>
          </cell>
          <cell r="G2821" t="str">
            <v>PPO Union</v>
          </cell>
          <cell r="H2821" t="str">
            <v>U</v>
          </cell>
          <cell r="I2821">
            <v>3</v>
          </cell>
          <cell r="J2821">
            <v>37622</v>
          </cell>
          <cell r="K2821">
            <v>127</v>
          </cell>
          <cell r="L2821" t="str">
            <v>Family</v>
          </cell>
          <cell r="M2821">
            <v>21191</v>
          </cell>
        </row>
        <row r="2822">
          <cell r="A2822">
            <v>0</v>
          </cell>
          <cell r="B2822" t="str">
            <v>AW PPO Active</v>
          </cell>
          <cell r="C2822" t="str">
            <v>000000950</v>
          </cell>
          <cell r="D2822" t="str">
            <v>MCFADZEAN KELLY</v>
          </cell>
          <cell r="E2822" t="str">
            <v>153764596</v>
          </cell>
          <cell r="F2822">
            <v>1</v>
          </cell>
          <cell r="G2822" t="str">
            <v>PPO Union</v>
          </cell>
          <cell r="H2822" t="str">
            <v>U</v>
          </cell>
          <cell r="I2822">
            <v>2</v>
          </cell>
          <cell r="J2822">
            <v>37773</v>
          </cell>
          <cell r="K2822">
            <v>111</v>
          </cell>
          <cell r="L2822" t="str">
            <v>Ee/Sp</v>
          </cell>
          <cell r="M2822">
            <v>25737</v>
          </cell>
        </row>
        <row r="2823">
          <cell r="A2823">
            <v>0</v>
          </cell>
          <cell r="B2823" t="str">
            <v>AW PPO Active</v>
          </cell>
          <cell r="C2823" t="str">
            <v>000000950</v>
          </cell>
          <cell r="D2823" t="str">
            <v>MCGARRY JAMES</v>
          </cell>
          <cell r="E2823" t="str">
            <v>147541534</v>
          </cell>
          <cell r="F2823">
            <v>1</v>
          </cell>
          <cell r="G2823" t="str">
            <v>PPO Union</v>
          </cell>
          <cell r="H2823" t="str">
            <v>U</v>
          </cell>
          <cell r="I2823">
            <v>4</v>
          </cell>
          <cell r="J2823">
            <v>37622</v>
          </cell>
          <cell r="K2823">
            <v>127</v>
          </cell>
          <cell r="L2823" t="str">
            <v>Family</v>
          </cell>
          <cell r="M2823">
            <v>20703</v>
          </cell>
        </row>
        <row r="2824">
          <cell r="A2824">
            <v>0</v>
          </cell>
          <cell r="B2824" t="str">
            <v>AW PPO Active</v>
          </cell>
          <cell r="C2824" t="str">
            <v>000000950</v>
          </cell>
          <cell r="D2824" t="str">
            <v>MCKENZIE RODERICK</v>
          </cell>
          <cell r="E2824" t="str">
            <v>146526473</v>
          </cell>
          <cell r="F2824">
            <v>1</v>
          </cell>
          <cell r="G2824" t="str">
            <v>PPO Union</v>
          </cell>
          <cell r="H2824" t="str">
            <v>U</v>
          </cell>
          <cell r="I2824">
            <v>2</v>
          </cell>
          <cell r="J2824">
            <v>37622</v>
          </cell>
          <cell r="K2824">
            <v>111</v>
          </cell>
          <cell r="L2824" t="str">
            <v>Ee/Sp</v>
          </cell>
          <cell r="M2824">
            <v>20481</v>
          </cell>
        </row>
        <row r="2825">
          <cell r="A2825">
            <v>0</v>
          </cell>
          <cell r="B2825" t="str">
            <v>AW PPO Active</v>
          </cell>
          <cell r="C2825" t="str">
            <v>000000950</v>
          </cell>
          <cell r="D2825" t="str">
            <v>MCKEON PAUL T</v>
          </cell>
          <cell r="E2825" t="str">
            <v>153566690</v>
          </cell>
          <cell r="F2825">
            <v>2</v>
          </cell>
          <cell r="G2825" t="str">
            <v>PPO Non-Union</v>
          </cell>
          <cell r="H2825" t="str">
            <v>N</v>
          </cell>
          <cell r="I2825">
            <v>5</v>
          </cell>
          <cell r="J2825">
            <v>37622</v>
          </cell>
          <cell r="K2825">
            <v>127</v>
          </cell>
          <cell r="L2825" t="str">
            <v>Family</v>
          </cell>
          <cell r="M2825">
            <v>22130</v>
          </cell>
        </row>
        <row r="2826">
          <cell r="A2826">
            <v>0</v>
          </cell>
          <cell r="B2826" t="str">
            <v>AW PPO Active</v>
          </cell>
          <cell r="C2826" t="str">
            <v>000000950</v>
          </cell>
          <cell r="D2826" t="str">
            <v>MCNEW WILLIAM E</v>
          </cell>
          <cell r="E2826" t="str">
            <v>186367054</v>
          </cell>
          <cell r="F2826">
            <v>2</v>
          </cell>
          <cell r="G2826" t="str">
            <v>PPO Non-Union</v>
          </cell>
          <cell r="H2826" t="str">
            <v>N</v>
          </cell>
          <cell r="I2826">
            <v>2</v>
          </cell>
          <cell r="J2826">
            <v>37622</v>
          </cell>
          <cell r="K2826">
            <v>111</v>
          </cell>
          <cell r="L2826" t="str">
            <v>Ee/Sp</v>
          </cell>
          <cell r="M2826">
            <v>16629</v>
          </cell>
        </row>
        <row r="2827">
          <cell r="A2827">
            <v>0</v>
          </cell>
          <cell r="B2827" t="str">
            <v>AW PPO Active</v>
          </cell>
          <cell r="C2827" t="str">
            <v>000000950</v>
          </cell>
          <cell r="D2827" t="str">
            <v>MENTEL ROMAN A</v>
          </cell>
          <cell r="E2827" t="str">
            <v>142588145</v>
          </cell>
          <cell r="F2827">
            <v>1</v>
          </cell>
          <cell r="G2827" t="str">
            <v>PPO Union</v>
          </cell>
          <cell r="H2827" t="str">
            <v>U</v>
          </cell>
          <cell r="I2827">
            <v>5</v>
          </cell>
          <cell r="J2827">
            <v>37622</v>
          </cell>
          <cell r="K2827">
            <v>127</v>
          </cell>
          <cell r="L2827" t="str">
            <v>Family</v>
          </cell>
          <cell r="M2827">
            <v>21401</v>
          </cell>
        </row>
        <row r="2828">
          <cell r="A2828">
            <v>0</v>
          </cell>
          <cell r="B2828" t="str">
            <v>AW PPO Active</v>
          </cell>
          <cell r="C2828" t="str">
            <v>000000950</v>
          </cell>
          <cell r="D2828" t="str">
            <v>MICHAEL SHAWN B</v>
          </cell>
          <cell r="E2828" t="str">
            <v>143544783</v>
          </cell>
          <cell r="F2828">
            <v>1</v>
          </cell>
          <cell r="G2828" t="str">
            <v>PPO Union</v>
          </cell>
          <cell r="H2828" t="str">
            <v>U</v>
          </cell>
          <cell r="I2828">
            <v>4</v>
          </cell>
          <cell r="J2828">
            <v>37622</v>
          </cell>
          <cell r="K2828">
            <v>127</v>
          </cell>
          <cell r="L2828" t="str">
            <v>Family</v>
          </cell>
          <cell r="M2828">
            <v>24514</v>
          </cell>
        </row>
        <row r="2829">
          <cell r="A2829">
            <v>0</v>
          </cell>
          <cell r="B2829" t="str">
            <v>AW PPO Active</v>
          </cell>
          <cell r="C2829" t="str">
            <v>000000950</v>
          </cell>
          <cell r="D2829" t="str">
            <v>MIERAS ELLEN ACQU</v>
          </cell>
          <cell r="E2829" t="str">
            <v>145580290</v>
          </cell>
          <cell r="F2829">
            <v>1</v>
          </cell>
          <cell r="G2829" t="str">
            <v>PPO Union</v>
          </cell>
          <cell r="H2829" t="str">
            <v>U</v>
          </cell>
          <cell r="I2829">
            <v>5</v>
          </cell>
          <cell r="J2829">
            <v>37622</v>
          </cell>
          <cell r="K2829">
            <v>127</v>
          </cell>
          <cell r="L2829" t="str">
            <v>Family</v>
          </cell>
          <cell r="M2829">
            <v>22250</v>
          </cell>
        </row>
        <row r="2830">
          <cell r="A2830">
            <v>0</v>
          </cell>
          <cell r="B2830" t="str">
            <v>AW PPO Active</v>
          </cell>
          <cell r="C2830" t="str">
            <v>000000950</v>
          </cell>
          <cell r="D2830" t="str">
            <v>MIERZWA JANE</v>
          </cell>
          <cell r="E2830" t="str">
            <v>139701787</v>
          </cell>
          <cell r="F2830">
            <v>2</v>
          </cell>
          <cell r="G2830" t="str">
            <v>PPO Non-Union</v>
          </cell>
          <cell r="H2830" t="str">
            <v>N</v>
          </cell>
          <cell r="I2830">
            <v>3</v>
          </cell>
          <cell r="J2830">
            <v>37622</v>
          </cell>
          <cell r="K2830">
            <v>127</v>
          </cell>
          <cell r="L2830" t="str">
            <v>Family</v>
          </cell>
          <cell r="M2830">
            <v>23184</v>
          </cell>
        </row>
        <row r="2831">
          <cell r="A2831">
            <v>0</v>
          </cell>
          <cell r="B2831" t="str">
            <v>AW PPO Active</v>
          </cell>
          <cell r="C2831" t="str">
            <v>000000950</v>
          </cell>
          <cell r="D2831" t="str">
            <v>MILLER CHARLES</v>
          </cell>
          <cell r="E2831" t="str">
            <v>138480537</v>
          </cell>
          <cell r="F2831">
            <v>1</v>
          </cell>
          <cell r="G2831" t="str">
            <v>PPO Union</v>
          </cell>
          <cell r="H2831" t="str">
            <v>U</v>
          </cell>
          <cell r="I2831">
            <v>4</v>
          </cell>
          <cell r="J2831">
            <v>37622</v>
          </cell>
          <cell r="K2831">
            <v>127</v>
          </cell>
          <cell r="L2831" t="str">
            <v>Family</v>
          </cell>
          <cell r="M2831">
            <v>19125</v>
          </cell>
        </row>
        <row r="2832">
          <cell r="A2832">
            <v>0</v>
          </cell>
          <cell r="B2832" t="str">
            <v>AW PPO Active</v>
          </cell>
          <cell r="C2832" t="str">
            <v>000000950</v>
          </cell>
          <cell r="D2832" t="str">
            <v>MILLER CHRISTIAN</v>
          </cell>
          <cell r="E2832" t="str">
            <v>143349288</v>
          </cell>
          <cell r="F2832">
            <v>1</v>
          </cell>
          <cell r="G2832" t="str">
            <v>PPO Union</v>
          </cell>
          <cell r="H2832" t="str">
            <v>U</v>
          </cell>
          <cell r="I2832">
            <v>2</v>
          </cell>
          <cell r="J2832">
            <v>37622</v>
          </cell>
          <cell r="K2832">
            <v>111</v>
          </cell>
          <cell r="L2832" t="str">
            <v>Ee/Sp</v>
          </cell>
          <cell r="M2832">
            <v>16014</v>
          </cell>
        </row>
        <row r="2833">
          <cell r="A2833">
            <v>0</v>
          </cell>
          <cell r="B2833" t="str">
            <v>AW PPO Active</v>
          </cell>
          <cell r="C2833" t="str">
            <v>000000950</v>
          </cell>
          <cell r="D2833" t="str">
            <v>MILLER GEORGE</v>
          </cell>
          <cell r="E2833" t="str">
            <v>152447139</v>
          </cell>
          <cell r="F2833">
            <v>1</v>
          </cell>
          <cell r="G2833" t="str">
            <v>PPO Union</v>
          </cell>
          <cell r="H2833" t="str">
            <v>U</v>
          </cell>
          <cell r="I2833">
            <v>3</v>
          </cell>
          <cell r="J2833">
            <v>38128</v>
          </cell>
          <cell r="K2833">
            <v>127</v>
          </cell>
          <cell r="L2833" t="str">
            <v>Family</v>
          </cell>
          <cell r="M2833">
            <v>18431</v>
          </cell>
        </row>
        <row r="2834">
          <cell r="A2834">
            <v>0</v>
          </cell>
          <cell r="B2834" t="str">
            <v>AW PPO Active</v>
          </cell>
          <cell r="C2834" t="str">
            <v>000000950</v>
          </cell>
          <cell r="D2834" t="str">
            <v>MILLER IAN W</v>
          </cell>
          <cell r="E2834" t="str">
            <v>138525332</v>
          </cell>
          <cell r="F2834">
            <v>2</v>
          </cell>
          <cell r="G2834" t="str">
            <v>PPO Non-Union</v>
          </cell>
          <cell r="H2834" t="str">
            <v>N</v>
          </cell>
          <cell r="I2834">
            <v>3</v>
          </cell>
          <cell r="J2834">
            <v>37622</v>
          </cell>
          <cell r="K2834">
            <v>119</v>
          </cell>
          <cell r="L2834" t="str">
            <v>Ee/Ch</v>
          </cell>
          <cell r="M2834">
            <v>20048</v>
          </cell>
        </row>
        <row r="2835">
          <cell r="A2835">
            <v>0</v>
          </cell>
          <cell r="B2835" t="str">
            <v>AW PPO Active</v>
          </cell>
          <cell r="C2835" t="str">
            <v>000000950</v>
          </cell>
          <cell r="D2835" t="str">
            <v>MOBLEY JR LEROY</v>
          </cell>
          <cell r="E2835" t="str">
            <v>248703061</v>
          </cell>
          <cell r="F2835">
            <v>1</v>
          </cell>
          <cell r="G2835" t="str">
            <v>PPO Union</v>
          </cell>
          <cell r="H2835" t="str">
            <v>U</v>
          </cell>
          <cell r="I2835">
            <v>3</v>
          </cell>
          <cell r="J2835">
            <v>37622</v>
          </cell>
          <cell r="K2835">
            <v>127</v>
          </cell>
          <cell r="L2835" t="str">
            <v>Family</v>
          </cell>
          <cell r="M2835">
            <v>15887</v>
          </cell>
        </row>
        <row r="2836">
          <cell r="A2836">
            <v>0</v>
          </cell>
          <cell r="B2836" t="str">
            <v>AW PPO Active</v>
          </cell>
          <cell r="C2836" t="str">
            <v>000000950</v>
          </cell>
          <cell r="D2836" t="str">
            <v>MONAH SAMUEL W</v>
          </cell>
          <cell r="E2836" t="str">
            <v>087844998</v>
          </cell>
          <cell r="F2836">
            <v>1</v>
          </cell>
          <cell r="G2836" t="str">
            <v>PPO Union</v>
          </cell>
          <cell r="H2836" t="str">
            <v>U</v>
          </cell>
          <cell r="I2836">
            <v>2</v>
          </cell>
          <cell r="J2836">
            <v>37622</v>
          </cell>
          <cell r="K2836">
            <v>119</v>
          </cell>
          <cell r="L2836" t="str">
            <v>Ee/Ch</v>
          </cell>
          <cell r="M2836">
            <v>24881</v>
          </cell>
        </row>
        <row r="2837">
          <cell r="A2837">
            <v>0</v>
          </cell>
          <cell r="B2837" t="str">
            <v>AW PPO Active</v>
          </cell>
          <cell r="C2837" t="str">
            <v>000000950</v>
          </cell>
          <cell r="D2837" t="str">
            <v>MOORE LEWIS W</v>
          </cell>
          <cell r="E2837" t="str">
            <v>155545509</v>
          </cell>
          <cell r="F2837">
            <v>1</v>
          </cell>
          <cell r="G2837" t="str">
            <v>PPO Union</v>
          </cell>
          <cell r="H2837" t="str">
            <v>U</v>
          </cell>
          <cell r="I2837">
            <v>1</v>
          </cell>
          <cell r="J2837">
            <v>37622</v>
          </cell>
          <cell r="K2837">
            <v>101</v>
          </cell>
          <cell r="L2837" t="str">
            <v>Single</v>
          </cell>
          <cell r="M2837">
            <v>20727</v>
          </cell>
        </row>
        <row r="2838">
          <cell r="A2838">
            <v>0</v>
          </cell>
          <cell r="B2838" t="str">
            <v>AW PPO Active</v>
          </cell>
          <cell r="C2838" t="str">
            <v>000000950</v>
          </cell>
          <cell r="D2838" t="str">
            <v>MOREY THOMAS A</v>
          </cell>
          <cell r="E2838" t="str">
            <v>140427495</v>
          </cell>
          <cell r="F2838">
            <v>1</v>
          </cell>
          <cell r="G2838" t="str">
            <v>PPO Union</v>
          </cell>
          <cell r="H2838" t="str">
            <v>U</v>
          </cell>
          <cell r="I2838">
            <v>3</v>
          </cell>
          <cell r="J2838">
            <v>37622</v>
          </cell>
          <cell r="K2838">
            <v>127</v>
          </cell>
          <cell r="L2838" t="str">
            <v>Family</v>
          </cell>
          <cell r="M2838">
            <v>19657</v>
          </cell>
        </row>
        <row r="2839">
          <cell r="A2839">
            <v>0</v>
          </cell>
          <cell r="B2839" t="str">
            <v>AW PPO Active</v>
          </cell>
          <cell r="C2839" t="str">
            <v>000000950</v>
          </cell>
          <cell r="D2839" t="str">
            <v>MORRELL ALBERT</v>
          </cell>
          <cell r="E2839" t="str">
            <v>154483035</v>
          </cell>
          <cell r="F2839">
            <v>1</v>
          </cell>
          <cell r="G2839" t="str">
            <v>PPO Union</v>
          </cell>
          <cell r="H2839" t="str">
            <v>U</v>
          </cell>
          <cell r="I2839">
            <v>2</v>
          </cell>
          <cell r="J2839">
            <v>37622</v>
          </cell>
          <cell r="K2839">
            <v>111</v>
          </cell>
          <cell r="L2839" t="str">
            <v>Ee/Sp</v>
          </cell>
          <cell r="M2839">
            <v>19843</v>
          </cell>
        </row>
        <row r="2840">
          <cell r="A2840">
            <v>0</v>
          </cell>
          <cell r="B2840" t="str">
            <v>AW PPO Active</v>
          </cell>
          <cell r="C2840" t="str">
            <v>000000950</v>
          </cell>
          <cell r="D2840" t="str">
            <v>MORTARULO ANTHONY</v>
          </cell>
          <cell r="E2840" t="str">
            <v>137469448</v>
          </cell>
          <cell r="F2840">
            <v>1</v>
          </cell>
          <cell r="G2840" t="str">
            <v>PPO Union</v>
          </cell>
          <cell r="H2840" t="str">
            <v>U</v>
          </cell>
          <cell r="I2840">
            <v>4</v>
          </cell>
          <cell r="J2840">
            <v>38108</v>
          </cell>
          <cell r="K2840">
            <v>127</v>
          </cell>
          <cell r="L2840" t="str">
            <v>Family</v>
          </cell>
          <cell r="M2840">
            <v>19273</v>
          </cell>
        </row>
        <row r="2841">
          <cell r="A2841">
            <v>0</v>
          </cell>
          <cell r="B2841" t="str">
            <v>AW PPO Active</v>
          </cell>
          <cell r="C2841" t="str">
            <v>000000950</v>
          </cell>
          <cell r="D2841" t="str">
            <v>MUHA JOSEPH J</v>
          </cell>
          <cell r="E2841" t="str">
            <v>144681695</v>
          </cell>
          <cell r="F2841">
            <v>1</v>
          </cell>
          <cell r="G2841" t="str">
            <v>PPO Union</v>
          </cell>
          <cell r="H2841" t="str">
            <v>U</v>
          </cell>
          <cell r="I2841">
            <v>4</v>
          </cell>
          <cell r="J2841">
            <v>37622</v>
          </cell>
          <cell r="K2841">
            <v>127</v>
          </cell>
          <cell r="L2841" t="str">
            <v>Family</v>
          </cell>
          <cell r="M2841">
            <v>23021</v>
          </cell>
        </row>
        <row r="2842">
          <cell r="A2842">
            <v>0</v>
          </cell>
          <cell r="B2842" t="str">
            <v>AW PPO Active</v>
          </cell>
          <cell r="C2842" t="str">
            <v>000000950</v>
          </cell>
          <cell r="D2842" t="str">
            <v>MUNSON JR BRIAN J</v>
          </cell>
          <cell r="E2842" t="str">
            <v>138781310</v>
          </cell>
          <cell r="F2842">
            <v>1</v>
          </cell>
          <cell r="G2842" t="str">
            <v>PPO Union</v>
          </cell>
          <cell r="H2842" t="str">
            <v>U</v>
          </cell>
          <cell r="I2842">
            <v>2</v>
          </cell>
          <cell r="J2842">
            <v>37987</v>
          </cell>
          <cell r="K2842">
            <v>111</v>
          </cell>
          <cell r="L2842" t="str">
            <v>Ee/Sp</v>
          </cell>
          <cell r="M2842">
            <v>27256</v>
          </cell>
        </row>
        <row r="2843">
          <cell r="A2843">
            <v>0</v>
          </cell>
          <cell r="B2843" t="str">
            <v>AW PPO Active</v>
          </cell>
          <cell r="C2843" t="str">
            <v>000000950</v>
          </cell>
          <cell r="D2843" t="str">
            <v>MURPHY MICHAEL K</v>
          </cell>
          <cell r="E2843" t="str">
            <v>140623894</v>
          </cell>
          <cell r="F2843">
            <v>1</v>
          </cell>
          <cell r="G2843" t="str">
            <v>PPO Union</v>
          </cell>
          <cell r="H2843" t="str">
            <v>U</v>
          </cell>
          <cell r="I2843">
            <v>5</v>
          </cell>
          <cell r="J2843">
            <v>37622</v>
          </cell>
          <cell r="K2843">
            <v>127</v>
          </cell>
          <cell r="L2843" t="str">
            <v>Family</v>
          </cell>
          <cell r="M2843">
            <v>23376</v>
          </cell>
        </row>
        <row r="2844">
          <cell r="A2844">
            <v>0</v>
          </cell>
          <cell r="B2844" t="str">
            <v>AW PPO Active</v>
          </cell>
          <cell r="C2844" t="str">
            <v>000000950</v>
          </cell>
          <cell r="D2844" t="str">
            <v>MURPHY TERESA L</v>
          </cell>
          <cell r="E2844" t="str">
            <v>139506592</v>
          </cell>
          <cell r="F2844">
            <v>2</v>
          </cell>
          <cell r="G2844" t="str">
            <v>PPO Non-Union</v>
          </cell>
          <cell r="H2844" t="str">
            <v>N</v>
          </cell>
          <cell r="I2844">
            <v>1</v>
          </cell>
          <cell r="J2844">
            <v>38244</v>
          </cell>
          <cell r="K2844">
            <v>102</v>
          </cell>
          <cell r="L2844" t="str">
            <v>Single</v>
          </cell>
          <cell r="M2844">
            <v>23473</v>
          </cell>
        </row>
        <row r="2845">
          <cell r="A2845">
            <v>0</v>
          </cell>
          <cell r="B2845" t="str">
            <v>AW PPO Active</v>
          </cell>
          <cell r="C2845" t="str">
            <v>000000950</v>
          </cell>
          <cell r="D2845" t="str">
            <v>MURRAY PAUL J</v>
          </cell>
          <cell r="E2845" t="str">
            <v>144624379</v>
          </cell>
          <cell r="F2845">
            <v>1</v>
          </cell>
          <cell r="G2845" t="str">
            <v>PPO Union</v>
          </cell>
          <cell r="H2845" t="str">
            <v>U</v>
          </cell>
          <cell r="I2845">
            <v>2</v>
          </cell>
          <cell r="J2845">
            <v>37622</v>
          </cell>
          <cell r="K2845">
            <v>111</v>
          </cell>
          <cell r="L2845" t="str">
            <v>Ee/Sp</v>
          </cell>
          <cell r="M2845">
            <v>24910</v>
          </cell>
        </row>
        <row r="2846">
          <cell r="A2846">
            <v>0</v>
          </cell>
          <cell r="B2846" t="str">
            <v>AW PPO Active</v>
          </cell>
          <cell r="C2846" t="str">
            <v>000000950</v>
          </cell>
          <cell r="D2846" t="str">
            <v>MYLES DENNIS C</v>
          </cell>
          <cell r="E2846" t="str">
            <v>141561593</v>
          </cell>
          <cell r="F2846">
            <v>1</v>
          </cell>
          <cell r="G2846" t="str">
            <v>PPO Union</v>
          </cell>
          <cell r="H2846" t="str">
            <v>U</v>
          </cell>
          <cell r="I2846">
            <v>3</v>
          </cell>
          <cell r="J2846">
            <v>38236</v>
          </cell>
          <cell r="K2846">
            <v>127</v>
          </cell>
          <cell r="L2846" t="str">
            <v>Family</v>
          </cell>
          <cell r="M2846">
            <v>21995</v>
          </cell>
        </row>
        <row r="2847">
          <cell r="A2847">
            <v>0</v>
          </cell>
          <cell r="B2847" t="str">
            <v>AW PPO Active</v>
          </cell>
          <cell r="C2847" t="str">
            <v>000000950</v>
          </cell>
          <cell r="D2847" t="str">
            <v>NAJAH DRISS</v>
          </cell>
          <cell r="E2847" t="str">
            <v>461932276</v>
          </cell>
          <cell r="F2847">
            <v>1</v>
          </cell>
          <cell r="G2847" t="str">
            <v>PPO Union</v>
          </cell>
          <cell r="H2847" t="str">
            <v>U</v>
          </cell>
          <cell r="I2847">
            <v>4</v>
          </cell>
          <cell r="J2847">
            <v>38353</v>
          </cell>
          <cell r="K2847">
            <v>127</v>
          </cell>
          <cell r="L2847" t="str">
            <v>Family</v>
          </cell>
          <cell r="M2847">
            <v>23939</v>
          </cell>
        </row>
        <row r="2848">
          <cell r="A2848">
            <v>0</v>
          </cell>
          <cell r="B2848" t="str">
            <v>AW PPO Active</v>
          </cell>
          <cell r="C2848" t="str">
            <v>000000950</v>
          </cell>
          <cell r="D2848" t="str">
            <v>NASUTI ROBERT A</v>
          </cell>
          <cell r="E2848" t="str">
            <v>139506543</v>
          </cell>
          <cell r="F2848">
            <v>2</v>
          </cell>
          <cell r="G2848" t="str">
            <v>PPO Non-Union</v>
          </cell>
          <cell r="H2848" t="str">
            <v>N</v>
          </cell>
          <cell r="I2848">
            <v>2</v>
          </cell>
          <cell r="J2848">
            <v>38215</v>
          </cell>
          <cell r="K2848">
            <v>111</v>
          </cell>
          <cell r="L2848" t="str">
            <v>Ee/Sp</v>
          </cell>
          <cell r="M2848">
            <v>19425</v>
          </cell>
        </row>
        <row r="2849">
          <cell r="A2849">
            <v>0</v>
          </cell>
          <cell r="B2849" t="str">
            <v>AW PPO Active</v>
          </cell>
          <cell r="C2849" t="str">
            <v>000000950</v>
          </cell>
          <cell r="D2849" t="str">
            <v>NELSON RONALD</v>
          </cell>
          <cell r="E2849" t="str">
            <v>142361654</v>
          </cell>
          <cell r="F2849">
            <v>1</v>
          </cell>
          <cell r="G2849" t="str">
            <v>PPO Union</v>
          </cell>
          <cell r="H2849" t="str">
            <v>U</v>
          </cell>
          <cell r="I2849">
            <v>1</v>
          </cell>
          <cell r="J2849">
            <v>37622</v>
          </cell>
          <cell r="K2849">
            <v>101</v>
          </cell>
          <cell r="L2849" t="str">
            <v>Single</v>
          </cell>
          <cell r="M2849">
            <v>16692</v>
          </cell>
        </row>
        <row r="2850">
          <cell r="A2850">
            <v>0</v>
          </cell>
          <cell r="B2850" t="str">
            <v>AW PPO Active</v>
          </cell>
          <cell r="C2850" t="str">
            <v>000000950</v>
          </cell>
          <cell r="D2850" t="str">
            <v>NEWMAN JOHN</v>
          </cell>
          <cell r="E2850" t="str">
            <v>153321242</v>
          </cell>
          <cell r="F2850">
            <v>1</v>
          </cell>
          <cell r="G2850" t="str">
            <v>PPO Union</v>
          </cell>
          <cell r="H2850" t="str">
            <v>U</v>
          </cell>
          <cell r="I2850">
            <v>2</v>
          </cell>
          <cell r="J2850">
            <v>37622</v>
          </cell>
          <cell r="K2850">
            <v>111</v>
          </cell>
          <cell r="L2850" t="str">
            <v>Ee/Sp</v>
          </cell>
          <cell r="M2850">
            <v>16673</v>
          </cell>
        </row>
        <row r="2851">
          <cell r="A2851">
            <v>0</v>
          </cell>
          <cell r="B2851" t="str">
            <v>AW PPO Active</v>
          </cell>
          <cell r="C2851" t="str">
            <v>000000950</v>
          </cell>
          <cell r="D2851" t="str">
            <v>NICHOLS CRAIG</v>
          </cell>
          <cell r="E2851" t="str">
            <v>153605859</v>
          </cell>
          <cell r="F2851">
            <v>1</v>
          </cell>
          <cell r="G2851" t="str">
            <v>PPO Union</v>
          </cell>
          <cell r="H2851" t="str">
            <v>U</v>
          </cell>
          <cell r="I2851">
            <v>3</v>
          </cell>
          <cell r="J2851">
            <v>37779</v>
          </cell>
          <cell r="K2851">
            <v>127</v>
          </cell>
          <cell r="L2851" t="str">
            <v>Family</v>
          </cell>
          <cell r="M2851">
            <v>26187</v>
          </cell>
        </row>
        <row r="2852">
          <cell r="A2852">
            <v>0</v>
          </cell>
          <cell r="B2852" t="str">
            <v>AW PPO Active</v>
          </cell>
          <cell r="C2852" t="str">
            <v>000000950</v>
          </cell>
          <cell r="D2852" t="str">
            <v>NUDD ROBERT</v>
          </cell>
          <cell r="E2852" t="str">
            <v>150529551</v>
          </cell>
          <cell r="F2852">
            <v>1</v>
          </cell>
          <cell r="G2852" t="str">
            <v>PPO Union</v>
          </cell>
          <cell r="H2852" t="str">
            <v>U</v>
          </cell>
          <cell r="I2852">
            <v>3</v>
          </cell>
          <cell r="J2852">
            <v>37622</v>
          </cell>
          <cell r="K2852">
            <v>127</v>
          </cell>
          <cell r="L2852" t="str">
            <v>Family</v>
          </cell>
          <cell r="M2852">
            <v>21171</v>
          </cell>
        </row>
        <row r="2853">
          <cell r="A2853">
            <v>0</v>
          </cell>
          <cell r="B2853" t="str">
            <v>AW PPO Active</v>
          </cell>
          <cell r="C2853" t="str">
            <v>000000950</v>
          </cell>
          <cell r="D2853" t="str">
            <v>O BRIEN SEAN W</v>
          </cell>
          <cell r="E2853" t="str">
            <v>142704847</v>
          </cell>
          <cell r="F2853">
            <v>1</v>
          </cell>
          <cell r="G2853" t="str">
            <v>PPO Union</v>
          </cell>
          <cell r="H2853" t="str">
            <v>U</v>
          </cell>
          <cell r="I2853">
            <v>5</v>
          </cell>
          <cell r="J2853">
            <v>37622</v>
          </cell>
          <cell r="K2853">
            <v>127</v>
          </cell>
          <cell r="L2853" t="str">
            <v>Family</v>
          </cell>
          <cell r="M2853">
            <v>23969</v>
          </cell>
        </row>
        <row r="2854">
          <cell r="A2854">
            <v>0</v>
          </cell>
          <cell r="B2854" t="str">
            <v>AW PPO Active</v>
          </cell>
          <cell r="C2854" t="str">
            <v>000000950</v>
          </cell>
          <cell r="D2854" t="str">
            <v>O BRIKIS WALTER S</v>
          </cell>
          <cell r="E2854" t="str">
            <v>147504031</v>
          </cell>
          <cell r="F2854">
            <v>1</v>
          </cell>
          <cell r="G2854" t="str">
            <v>PPO Union</v>
          </cell>
          <cell r="H2854" t="str">
            <v>U</v>
          </cell>
          <cell r="I2854">
            <v>4</v>
          </cell>
          <cell r="J2854">
            <v>38108</v>
          </cell>
          <cell r="K2854">
            <v>127</v>
          </cell>
          <cell r="L2854" t="str">
            <v>Family</v>
          </cell>
          <cell r="M2854">
            <v>21277</v>
          </cell>
        </row>
        <row r="2855">
          <cell r="A2855">
            <v>0</v>
          </cell>
          <cell r="B2855" t="str">
            <v>AW PPO Active</v>
          </cell>
          <cell r="C2855" t="str">
            <v>000000950</v>
          </cell>
          <cell r="D2855" t="str">
            <v>O LOUGHLIN THOMAS S</v>
          </cell>
          <cell r="E2855" t="str">
            <v>157661308</v>
          </cell>
          <cell r="F2855">
            <v>1</v>
          </cell>
          <cell r="G2855" t="str">
            <v>PPO Union</v>
          </cell>
          <cell r="H2855" t="str">
            <v>U</v>
          </cell>
          <cell r="I2855">
            <v>4</v>
          </cell>
          <cell r="J2855">
            <v>37622</v>
          </cell>
          <cell r="K2855">
            <v>127</v>
          </cell>
          <cell r="L2855" t="str">
            <v>Family</v>
          </cell>
          <cell r="M2855">
            <v>28580</v>
          </cell>
        </row>
        <row r="2856">
          <cell r="A2856">
            <v>0</v>
          </cell>
          <cell r="B2856" t="str">
            <v>AW PPO Active</v>
          </cell>
          <cell r="C2856" t="str">
            <v>000000950</v>
          </cell>
          <cell r="D2856" t="str">
            <v>OECKINGHAUS MARK R</v>
          </cell>
          <cell r="E2856" t="str">
            <v>141681072</v>
          </cell>
          <cell r="F2856">
            <v>1</v>
          </cell>
          <cell r="G2856" t="str">
            <v>PPO Union</v>
          </cell>
          <cell r="H2856" t="str">
            <v>U</v>
          </cell>
          <cell r="I2856">
            <v>4</v>
          </cell>
          <cell r="J2856">
            <v>37622</v>
          </cell>
          <cell r="K2856">
            <v>127</v>
          </cell>
          <cell r="L2856" t="str">
            <v>Family</v>
          </cell>
          <cell r="M2856">
            <v>23497</v>
          </cell>
        </row>
        <row r="2857">
          <cell r="A2857">
            <v>0</v>
          </cell>
          <cell r="B2857" t="str">
            <v>AW PPO Active</v>
          </cell>
          <cell r="C2857" t="str">
            <v>000000950</v>
          </cell>
          <cell r="D2857" t="str">
            <v>OESTERLE WILLIAM F</v>
          </cell>
          <cell r="E2857" t="str">
            <v>145388580</v>
          </cell>
          <cell r="F2857">
            <v>2</v>
          </cell>
          <cell r="G2857" t="str">
            <v>PPO Non-Union</v>
          </cell>
          <cell r="H2857" t="str">
            <v>N</v>
          </cell>
          <cell r="I2857">
            <v>1</v>
          </cell>
          <cell r="J2857">
            <v>37622</v>
          </cell>
          <cell r="K2857">
            <v>101</v>
          </cell>
          <cell r="L2857" t="str">
            <v>Single</v>
          </cell>
          <cell r="M2857">
            <v>21030</v>
          </cell>
        </row>
        <row r="2858">
          <cell r="A2858">
            <v>0</v>
          </cell>
          <cell r="B2858" t="str">
            <v>AW PPO Active</v>
          </cell>
          <cell r="C2858" t="str">
            <v>000000950</v>
          </cell>
          <cell r="D2858" t="str">
            <v>OLSZEWSKI MICHAEL C</v>
          </cell>
          <cell r="E2858" t="str">
            <v>154720300</v>
          </cell>
          <cell r="F2858">
            <v>1</v>
          </cell>
          <cell r="G2858" t="str">
            <v>PPO Union</v>
          </cell>
          <cell r="H2858" t="str">
            <v>U</v>
          </cell>
          <cell r="I2858">
            <v>1</v>
          </cell>
          <cell r="J2858">
            <v>37987</v>
          </cell>
          <cell r="K2858">
            <v>101</v>
          </cell>
          <cell r="L2858" t="str">
            <v>Single</v>
          </cell>
          <cell r="M2858">
            <v>28285</v>
          </cell>
        </row>
        <row r="2859">
          <cell r="A2859">
            <v>0</v>
          </cell>
          <cell r="B2859" t="str">
            <v>AW PPO Active</v>
          </cell>
          <cell r="C2859" t="str">
            <v>000000950</v>
          </cell>
          <cell r="D2859" t="str">
            <v>ONACILLA FRANK</v>
          </cell>
          <cell r="E2859" t="str">
            <v>146406502</v>
          </cell>
          <cell r="F2859">
            <v>1</v>
          </cell>
          <cell r="G2859" t="str">
            <v>PPO Union</v>
          </cell>
          <cell r="H2859" t="str">
            <v>U</v>
          </cell>
          <cell r="I2859">
            <v>3</v>
          </cell>
          <cell r="J2859">
            <v>37622</v>
          </cell>
          <cell r="K2859">
            <v>127</v>
          </cell>
          <cell r="L2859" t="str">
            <v>Family</v>
          </cell>
          <cell r="M2859">
            <v>16743</v>
          </cell>
        </row>
        <row r="2860">
          <cell r="A2860">
            <v>0</v>
          </cell>
          <cell r="B2860" t="str">
            <v>AW PPO Active</v>
          </cell>
          <cell r="C2860" t="str">
            <v>000000950</v>
          </cell>
          <cell r="D2860" t="str">
            <v>PACKI MICHAEL P</v>
          </cell>
          <cell r="E2860" t="str">
            <v>149627778</v>
          </cell>
          <cell r="F2860">
            <v>2</v>
          </cell>
          <cell r="G2860" t="str">
            <v>PPO Non-Union</v>
          </cell>
          <cell r="H2860" t="str">
            <v>N</v>
          </cell>
          <cell r="I2860">
            <v>5</v>
          </cell>
          <cell r="J2860">
            <v>37622</v>
          </cell>
          <cell r="K2860">
            <v>127</v>
          </cell>
          <cell r="L2860" t="str">
            <v>Family</v>
          </cell>
          <cell r="M2860">
            <v>22861</v>
          </cell>
        </row>
        <row r="2861">
          <cell r="A2861">
            <v>0</v>
          </cell>
          <cell r="B2861" t="str">
            <v>AW PPO Active</v>
          </cell>
          <cell r="C2861" t="str">
            <v>000000950</v>
          </cell>
          <cell r="D2861" t="str">
            <v>PAGAN WILLIAM</v>
          </cell>
          <cell r="E2861" t="str">
            <v>138467898</v>
          </cell>
          <cell r="F2861">
            <v>1</v>
          </cell>
          <cell r="G2861" t="str">
            <v>PPO Union</v>
          </cell>
          <cell r="H2861" t="str">
            <v>U</v>
          </cell>
          <cell r="I2861">
            <v>2</v>
          </cell>
          <cell r="J2861">
            <v>37622</v>
          </cell>
          <cell r="K2861">
            <v>111</v>
          </cell>
          <cell r="L2861" t="str">
            <v>Ee/Sp</v>
          </cell>
          <cell r="M2861">
            <v>19642</v>
          </cell>
        </row>
        <row r="2862">
          <cell r="A2862">
            <v>0</v>
          </cell>
          <cell r="B2862" t="str">
            <v>AW PPO Active</v>
          </cell>
          <cell r="C2862" t="str">
            <v>000000950</v>
          </cell>
          <cell r="D2862" t="str">
            <v>PALMER BRETT S</v>
          </cell>
          <cell r="E2862" t="str">
            <v>152620730</v>
          </cell>
          <cell r="F2862">
            <v>1</v>
          </cell>
          <cell r="G2862" t="str">
            <v>PPO Union</v>
          </cell>
          <cell r="H2862" t="str">
            <v>U</v>
          </cell>
          <cell r="I2862">
            <v>3</v>
          </cell>
          <cell r="J2862">
            <v>37773</v>
          </cell>
          <cell r="K2862">
            <v>127</v>
          </cell>
          <cell r="L2862" t="str">
            <v>Family</v>
          </cell>
          <cell r="M2862">
            <v>24261</v>
          </cell>
        </row>
        <row r="2863">
          <cell r="A2863">
            <v>0</v>
          </cell>
          <cell r="B2863" t="str">
            <v>AW PPO Active</v>
          </cell>
          <cell r="C2863" t="str">
            <v>000000950</v>
          </cell>
          <cell r="D2863" t="str">
            <v>PANNELLA MARK V</v>
          </cell>
          <cell r="E2863" t="str">
            <v>141624677</v>
          </cell>
          <cell r="F2863">
            <v>1</v>
          </cell>
          <cell r="G2863" t="str">
            <v>PPO Union</v>
          </cell>
          <cell r="H2863" t="str">
            <v>U</v>
          </cell>
          <cell r="I2863">
            <v>1</v>
          </cell>
          <cell r="J2863">
            <v>37622</v>
          </cell>
          <cell r="K2863">
            <v>101</v>
          </cell>
          <cell r="L2863" t="str">
            <v>Single</v>
          </cell>
          <cell r="M2863">
            <v>21812</v>
          </cell>
        </row>
        <row r="2864">
          <cell r="A2864">
            <v>0</v>
          </cell>
          <cell r="B2864" t="str">
            <v>AW PPO Active</v>
          </cell>
          <cell r="C2864" t="str">
            <v>000000950</v>
          </cell>
          <cell r="D2864" t="str">
            <v>PARKER BRIAN A</v>
          </cell>
          <cell r="E2864" t="str">
            <v>151501194</v>
          </cell>
          <cell r="F2864">
            <v>1</v>
          </cell>
          <cell r="G2864" t="str">
            <v>PPO Union</v>
          </cell>
          <cell r="H2864" t="str">
            <v>U</v>
          </cell>
          <cell r="I2864">
            <v>5</v>
          </cell>
          <cell r="J2864">
            <v>38231</v>
          </cell>
          <cell r="K2864">
            <v>127</v>
          </cell>
          <cell r="L2864" t="str">
            <v>Family</v>
          </cell>
          <cell r="M2864">
            <v>20722</v>
          </cell>
        </row>
        <row r="2865">
          <cell r="A2865">
            <v>0</v>
          </cell>
          <cell r="B2865" t="str">
            <v>AW PPO Active</v>
          </cell>
          <cell r="C2865" t="str">
            <v>000000950</v>
          </cell>
          <cell r="D2865" t="str">
            <v>PARKER KEITH D</v>
          </cell>
          <cell r="E2865" t="str">
            <v>143568599</v>
          </cell>
          <cell r="F2865">
            <v>1</v>
          </cell>
          <cell r="G2865" t="str">
            <v>PPO Union</v>
          </cell>
          <cell r="H2865" t="str">
            <v>U</v>
          </cell>
          <cell r="I2865">
            <v>4</v>
          </cell>
          <cell r="J2865">
            <v>37622</v>
          </cell>
          <cell r="K2865">
            <v>127</v>
          </cell>
          <cell r="L2865" t="str">
            <v>Family</v>
          </cell>
          <cell r="M2865">
            <v>22527</v>
          </cell>
        </row>
        <row r="2866">
          <cell r="A2866">
            <v>0</v>
          </cell>
          <cell r="B2866" t="str">
            <v>AW PPO Active</v>
          </cell>
          <cell r="C2866" t="str">
            <v>000000950</v>
          </cell>
          <cell r="D2866" t="str">
            <v>PATEL ILABEN D</v>
          </cell>
          <cell r="E2866" t="str">
            <v>621224852</v>
          </cell>
          <cell r="F2866">
            <v>2</v>
          </cell>
          <cell r="G2866" t="str">
            <v>PPO Non-Union</v>
          </cell>
          <cell r="H2866" t="str">
            <v>N</v>
          </cell>
          <cell r="I2866">
            <v>3</v>
          </cell>
          <cell r="J2866">
            <v>37622</v>
          </cell>
          <cell r="K2866">
            <v>127</v>
          </cell>
          <cell r="L2866" t="str">
            <v>Family</v>
          </cell>
          <cell r="M2866">
            <v>23714</v>
          </cell>
        </row>
        <row r="2867">
          <cell r="A2867">
            <v>0</v>
          </cell>
          <cell r="B2867" t="str">
            <v>AW PPO Active</v>
          </cell>
          <cell r="C2867" t="str">
            <v>000000950</v>
          </cell>
          <cell r="D2867" t="str">
            <v>PAULIN JR RALPH S</v>
          </cell>
          <cell r="E2867" t="str">
            <v>148467873</v>
          </cell>
          <cell r="F2867">
            <v>1</v>
          </cell>
          <cell r="G2867" t="str">
            <v>PPO Union</v>
          </cell>
          <cell r="H2867" t="str">
            <v>U</v>
          </cell>
          <cell r="I2867">
            <v>1</v>
          </cell>
          <cell r="J2867">
            <v>37622</v>
          </cell>
          <cell r="K2867">
            <v>101</v>
          </cell>
          <cell r="L2867" t="str">
            <v>Single</v>
          </cell>
          <cell r="M2867">
            <v>21459</v>
          </cell>
        </row>
        <row r="2868">
          <cell r="A2868">
            <v>0</v>
          </cell>
          <cell r="B2868" t="str">
            <v>AW PPO Active</v>
          </cell>
          <cell r="C2868" t="str">
            <v>000000950</v>
          </cell>
          <cell r="D2868" t="str">
            <v>PAWLAK III JOSEPH</v>
          </cell>
          <cell r="E2868" t="str">
            <v>140469800</v>
          </cell>
          <cell r="F2868">
            <v>2</v>
          </cell>
          <cell r="G2868" t="str">
            <v>PPO Non-Union</v>
          </cell>
          <cell r="H2868" t="str">
            <v>N</v>
          </cell>
          <cell r="I2868">
            <v>3</v>
          </cell>
          <cell r="J2868">
            <v>37759</v>
          </cell>
          <cell r="K2868">
            <v>127</v>
          </cell>
          <cell r="L2868" t="str">
            <v>Family</v>
          </cell>
          <cell r="M2868">
            <v>18826</v>
          </cell>
        </row>
        <row r="2869">
          <cell r="A2869">
            <v>0</v>
          </cell>
          <cell r="B2869" t="str">
            <v>AW PPO Active</v>
          </cell>
          <cell r="C2869" t="str">
            <v>000000950</v>
          </cell>
          <cell r="D2869" t="str">
            <v>PEARCE WILLIAM H</v>
          </cell>
          <cell r="E2869" t="str">
            <v>145443195</v>
          </cell>
          <cell r="F2869">
            <v>2</v>
          </cell>
          <cell r="G2869" t="str">
            <v>PPO Non-Union</v>
          </cell>
          <cell r="H2869" t="str">
            <v>N</v>
          </cell>
          <cell r="I2869">
            <v>3</v>
          </cell>
          <cell r="J2869">
            <v>37622</v>
          </cell>
          <cell r="K2869">
            <v>127</v>
          </cell>
          <cell r="L2869" t="str">
            <v>Family</v>
          </cell>
          <cell r="M2869">
            <v>18396</v>
          </cell>
        </row>
        <row r="2870">
          <cell r="A2870">
            <v>0</v>
          </cell>
          <cell r="B2870" t="str">
            <v>AW PPO Active</v>
          </cell>
          <cell r="C2870" t="str">
            <v>000000950</v>
          </cell>
          <cell r="D2870" t="str">
            <v>PELOUZE JEAN M</v>
          </cell>
          <cell r="E2870" t="str">
            <v>141684235</v>
          </cell>
          <cell r="F2870">
            <v>2</v>
          </cell>
          <cell r="G2870" t="str">
            <v>PPO Non-Union</v>
          </cell>
          <cell r="H2870" t="str">
            <v>N</v>
          </cell>
          <cell r="I2870">
            <v>1</v>
          </cell>
          <cell r="J2870">
            <v>37622</v>
          </cell>
          <cell r="K2870">
            <v>102</v>
          </cell>
          <cell r="L2870" t="str">
            <v>Single</v>
          </cell>
          <cell r="M2870">
            <v>23911</v>
          </cell>
        </row>
        <row r="2871">
          <cell r="A2871">
            <v>0</v>
          </cell>
          <cell r="B2871" t="str">
            <v>AW PPO Active</v>
          </cell>
          <cell r="C2871" t="str">
            <v>000000950</v>
          </cell>
          <cell r="D2871" t="str">
            <v>PENKALA GREGG</v>
          </cell>
          <cell r="E2871" t="str">
            <v>149606182</v>
          </cell>
          <cell r="F2871">
            <v>1</v>
          </cell>
          <cell r="G2871" t="str">
            <v>PPO Union</v>
          </cell>
          <cell r="H2871" t="str">
            <v>U</v>
          </cell>
          <cell r="I2871">
            <v>1</v>
          </cell>
          <cell r="J2871">
            <v>37622</v>
          </cell>
          <cell r="K2871">
            <v>101</v>
          </cell>
          <cell r="L2871" t="str">
            <v>Single</v>
          </cell>
          <cell r="M2871">
            <v>22205</v>
          </cell>
        </row>
        <row r="2872">
          <cell r="A2872">
            <v>0</v>
          </cell>
          <cell r="B2872" t="str">
            <v>AW PPO Active</v>
          </cell>
          <cell r="C2872" t="str">
            <v>000000950</v>
          </cell>
          <cell r="D2872" t="str">
            <v>PENNOCK LAWRENCE E</v>
          </cell>
          <cell r="E2872" t="str">
            <v>138606923</v>
          </cell>
          <cell r="F2872">
            <v>1</v>
          </cell>
          <cell r="G2872" t="str">
            <v>PPO Union</v>
          </cell>
          <cell r="H2872" t="str">
            <v>U</v>
          </cell>
          <cell r="I2872">
            <v>4</v>
          </cell>
          <cell r="J2872">
            <v>37622</v>
          </cell>
          <cell r="K2872">
            <v>127</v>
          </cell>
          <cell r="L2872" t="str">
            <v>Family</v>
          </cell>
          <cell r="M2872">
            <v>21114</v>
          </cell>
        </row>
        <row r="2873">
          <cell r="A2873">
            <v>0</v>
          </cell>
          <cell r="B2873" t="str">
            <v>AW PPO Active</v>
          </cell>
          <cell r="C2873" t="str">
            <v>000000950</v>
          </cell>
          <cell r="D2873" t="str">
            <v>PENSACK RODNEY D</v>
          </cell>
          <cell r="E2873" t="str">
            <v>140441261</v>
          </cell>
          <cell r="F2873">
            <v>1</v>
          </cell>
          <cell r="G2873" t="str">
            <v>PPO Union</v>
          </cell>
          <cell r="H2873" t="str">
            <v>U</v>
          </cell>
          <cell r="I2873">
            <v>3</v>
          </cell>
          <cell r="J2873">
            <v>37987</v>
          </cell>
          <cell r="K2873">
            <v>127</v>
          </cell>
          <cell r="L2873" t="str">
            <v>Family</v>
          </cell>
          <cell r="M2873">
            <v>19757</v>
          </cell>
        </row>
        <row r="2874">
          <cell r="A2874">
            <v>0</v>
          </cell>
          <cell r="B2874" t="str">
            <v>AW PPO Active</v>
          </cell>
          <cell r="C2874" t="str">
            <v>000000950</v>
          </cell>
          <cell r="D2874" t="str">
            <v>PEREZ JORGE</v>
          </cell>
          <cell r="E2874" t="str">
            <v>128560459</v>
          </cell>
          <cell r="F2874">
            <v>1</v>
          </cell>
          <cell r="G2874" t="str">
            <v>PPO Union</v>
          </cell>
          <cell r="H2874" t="str">
            <v>U</v>
          </cell>
          <cell r="I2874">
            <v>4</v>
          </cell>
          <cell r="J2874">
            <v>37622</v>
          </cell>
          <cell r="K2874">
            <v>127</v>
          </cell>
          <cell r="L2874" t="str">
            <v>Family</v>
          </cell>
          <cell r="M2874">
            <v>22174</v>
          </cell>
        </row>
        <row r="2875">
          <cell r="A2875">
            <v>0</v>
          </cell>
          <cell r="B2875" t="str">
            <v>AW PPO Active</v>
          </cell>
          <cell r="C2875" t="str">
            <v>000000950</v>
          </cell>
          <cell r="D2875" t="str">
            <v>PERRI ROBIN M</v>
          </cell>
          <cell r="E2875" t="str">
            <v>155606561</v>
          </cell>
          <cell r="F2875">
            <v>1</v>
          </cell>
          <cell r="G2875" t="str">
            <v>PPO Union</v>
          </cell>
          <cell r="H2875" t="str">
            <v>U</v>
          </cell>
          <cell r="I2875">
            <v>3</v>
          </cell>
          <cell r="J2875">
            <v>37622</v>
          </cell>
          <cell r="K2875">
            <v>127</v>
          </cell>
          <cell r="L2875" t="str">
            <v>Family</v>
          </cell>
          <cell r="M2875">
            <v>22162</v>
          </cell>
        </row>
        <row r="2876">
          <cell r="A2876">
            <v>0</v>
          </cell>
          <cell r="B2876" t="str">
            <v>AW PPO Active</v>
          </cell>
          <cell r="C2876" t="str">
            <v>000000950</v>
          </cell>
          <cell r="D2876" t="str">
            <v>PERRY LAWRENCE</v>
          </cell>
          <cell r="E2876" t="str">
            <v>142607084</v>
          </cell>
          <cell r="F2876">
            <v>1</v>
          </cell>
          <cell r="G2876" t="str">
            <v>PPO Union</v>
          </cell>
          <cell r="H2876" t="str">
            <v>U</v>
          </cell>
          <cell r="I2876">
            <v>4</v>
          </cell>
          <cell r="J2876">
            <v>37622</v>
          </cell>
          <cell r="K2876">
            <v>127</v>
          </cell>
          <cell r="L2876" t="str">
            <v>Family</v>
          </cell>
          <cell r="M2876">
            <v>22237</v>
          </cell>
        </row>
        <row r="2877">
          <cell r="A2877">
            <v>0</v>
          </cell>
          <cell r="B2877" t="str">
            <v>AW PPO Active</v>
          </cell>
          <cell r="C2877" t="str">
            <v>000000950</v>
          </cell>
          <cell r="D2877" t="str">
            <v>PERSON JAMES A</v>
          </cell>
          <cell r="E2877" t="str">
            <v>151724505</v>
          </cell>
          <cell r="F2877">
            <v>1</v>
          </cell>
          <cell r="G2877" t="str">
            <v>PPO Union</v>
          </cell>
          <cell r="H2877" t="str">
            <v>U</v>
          </cell>
          <cell r="I2877">
            <v>4</v>
          </cell>
          <cell r="J2877">
            <v>37622</v>
          </cell>
          <cell r="K2877">
            <v>127</v>
          </cell>
          <cell r="L2877" t="str">
            <v>Family</v>
          </cell>
          <cell r="M2877">
            <v>23153</v>
          </cell>
        </row>
        <row r="2878">
          <cell r="A2878">
            <v>0</v>
          </cell>
          <cell r="B2878" t="str">
            <v>AW PPO Active</v>
          </cell>
          <cell r="C2878" t="str">
            <v>000000950</v>
          </cell>
          <cell r="D2878" t="str">
            <v>PFEFFER GEORGE A</v>
          </cell>
          <cell r="E2878" t="str">
            <v>148685769</v>
          </cell>
          <cell r="F2878">
            <v>1</v>
          </cell>
          <cell r="G2878" t="str">
            <v>PPO Union</v>
          </cell>
          <cell r="H2878" t="str">
            <v>U</v>
          </cell>
          <cell r="I2878">
            <v>4</v>
          </cell>
          <cell r="J2878">
            <v>37622</v>
          </cell>
          <cell r="K2878">
            <v>127</v>
          </cell>
          <cell r="L2878" t="str">
            <v>Family</v>
          </cell>
          <cell r="M2878">
            <v>25014</v>
          </cell>
        </row>
        <row r="2879">
          <cell r="A2879">
            <v>0</v>
          </cell>
          <cell r="B2879" t="str">
            <v>AW PPO Active</v>
          </cell>
          <cell r="C2879" t="str">
            <v>000000950</v>
          </cell>
          <cell r="D2879" t="str">
            <v>PHILIPSON WILLIAM</v>
          </cell>
          <cell r="E2879" t="str">
            <v>055408496</v>
          </cell>
          <cell r="F2879">
            <v>1</v>
          </cell>
          <cell r="G2879" t="str">
            <v>PPO Union</v>
          </cell>
          <cell r="H2879" t="str">
            <v>U</v>
          </cell>
          <cell r="I2879">
            <v>2</v>
          </cell>
          <cell r="J2879">
            <v>37622</v>
          </cell>
          <cell r="K2879">
            <v>111</v>
          </cell>
          <cell r="L2879" t="str">
            <v>Ee/Sp</v>
          </cell>
          <cell r="M2879">
            <v>17852</v>
          </cell>
        </row>
        <row r="2880">
          <cell r="A2880">
            <v>0</v>
          </cell>
          <cell r="B2880" t="str">
            <v>AW PPO Active</v>
          </cell>
          <cell r="C2880" t="str">
            <v>000000950</v>
          </cell>
          <cell r="D2880" t="str">
            <v>PHILLIPS FREDERICK</v>
          </cell>
          <cell r="E2880" t="str">
            <v>151560474</v>
          </cell>
          <cell r="F2880">
            <v>1</v>
          </cell>
          <cell r="G2880" t="str">
            <v>PPO Union</v>
          </cell>
          <cell r="H2880" t="str">
            <v>U</v>
          </cell>
          <cell r="I2880">
            <v>4</v>
          </cell>
          <cell r="J2880">
            <v>37622</v>
          </cell>
          <cell r="K2880">
            <v>127</v>
          </cell>
          <cell r="L2880" t="str">
            <v>Family</v>
          </cell>
          <cell r="M2880">
            <v>21520</v>
          </cell>
        </row>
        <row r="2881">
          <cell r="A2881">
            <v>0</v>
          </cell>
          <cell r="B2881" t="str">
            <v>AW PPO Active</v>
          </cell>
          <cell r="C2881" t="str">
            <v>000000950</v>
          </cell>
          <cell r="D2881" t="str">
            <v>PICCIONE FRANK J</v>
          </cell>
          <cell r="E2881" t="str">
            <v>151346780</v>
          </cell>
          <cell r="F2881">
            <v>1</v>
          </cell>
          <cell r="G2881" t="str">
            <v>PPO Union</v>
          </cell>
          <cell r="H2881" t="str">
            <v>U</v>
          </cell>
          <cell r="I2881">
            <v>1</v>
          </cell>
          <cell r="J2881">
            <v>37622</v>
          </cell>
          <cell r="K2881">
            <v>101</v>
          </cell>
          <cell r="L2881" t="str">
            <v>Single</v>
          </cell>
          <cell r="M2881">
            <v>16706</v>
          </cell>
        </row>
        <row r="2882">
          <cell r="A2882">
            <v>0</v>
          </cell>
          <cell r="B2882" t="str">
            <v>AW PPO Active</v>
          </cell>
          <cell r="C2882" t="str">
            <v>000000950</v>
          </cell>
          <cell r="D2882" t="str">
            <v>PIER JOSEPH</v>
          </cell>
          <cell r="E2882" t="str">
            <v>149461024</v>
          </cell>
          <cell r="F2882">
            <v>1</v>
          </cell>
          <cell r="G2882" t="str">
            <v>PPO Union</v>
          </cell>
          <cell r="H2882" t="str">
            <v>U</v>
          </cell>
          <cell r="I2882">
            <v>2</v>
          </cell>
          <cell r="J2882">
            <v>37669</v>
          </cell>
          <cell r="K2882">
            <v>111</v>
          </cell>
          <cell r="L2882" t="str">
            <v>Ee/Sp</v>
          </cell>
          <cell r="M2882">
            <v>19633</v>
          </cell>
        </row>
        <row r="2883">
          <cell r="A2883">
            <v>0</v>
          </cell>
          <cell r="B2883" t="str">
            <v>AW PPO Active</v>
          </cell>
          <cell r="C2883" t="str">
            <v>000000950</v>
          </cell>
          <cell r="D2883" t="str">
            <v>PINTO NICHOLAS M</v>
          </cell>
          <cell r="E2883" t="str">
            <v>141504404</v>
          </cell>
          <cell r="F2883">
            <v>2</v>
          </cell>
          <cell r="G2883" t="str">
            <v>PPO Non-Union</v>
          </cell>
          <cell r="H2883" t="str">
            <v>N</v>
          </cell>
          <cell r="I2883">
            <v>2</v>
          </cell>
          <cell r="J2883">
            <v>37622</v>
          </cell>
          <cell r="K2883">
            <v>111</v>
          </cell>
          <cell r="L2883" t="str">
            <v>Ee/Sp</v>
          </cell>
          <cell r="M2883">
            <v>19591</v>
          </cell>
        </row>
        <row r="2884">
          <cell r="A2884">
            <v>0</v>
          </cell>
          <cell r="B2884" t="str">
            <v>AW PPO Active</v>
          </cell>
          <cell r="C2884" t="str">
            <v>000000950</v>
          </cell>
          <cell r="D2884" t="str">
            <v>PISARCIK ANDREW M</v>
          </cell>
          <cell r="E2884" t="str">
            <v>135627370</v>
          </cell>
          <cell r="F2884">
            <v>2</v>
          </cell>
          <cell r="G2884" t="str">
            <v>PPO Non-Union</v>
          </cell>
          <cell r="H2884" t="str">
            <v>N</v>
          </cell>
          <cell r="I2884">
            <v>2</v>
          </cell>
          <cell r="J2884">
            <v>37622</v>
          </cell>
          <cell r="K2884">
            <v>111</v>
          </cell>
          <cell r="L2884" t="str">
            <v>Ee/Sp</v>
          </cell>
          <cell r="M2884">
            <v>23634</v>
          </cell>
        </row>
        <row r="2885">
          <cell r="A2885">
            <v>0</v>
          </cell>
          <cell r="B2885" t="str">
            <v>AW PPO Active</v>
          </cell>
          <cell r="C2885" t="str">
            <v>000000950</v>
          </cell>
          <cell r="D2885" t="str">
            <v>POLANCO MANUEL E</v>
          </cell>
          <cell r="E2885" t="str">
            <v>062489702</v>
          </cell>
          <cell r="F2885">
            <v>1</v>
          </cell>
          <cell r="G2885" t="str">
            <v>PPO Union</v>
          </cell>
          <cell r="H2885" t="str">
            <v>U</v>
          </cell>
          <cell r="I2885">
            <v>2</v>
          </cell>
          <cell r="J2885">
            <v>37622</v>
          </cell>
          <cell r="K2885">
            <v>111</v>
          </cell>
          <cell r="L2885" t="str">
            <v>Ee/Sp</v>
          </cell>
          <cell r="M2885">
            <v>19920</v>
          </cell>
        </row>
        <row r="2886">
          <cell r="A2886">
            <v>0</v>
          </cell>
          <cell r="B2886" t="str">
            <v>AW PPO Active</v>
          </cell>
          <cell r="C2886" t="str">
            <v>000000950</v>
          </cell>
          <cell r="D2886" t="str">
            <v>POPE CHAD F</v>
          </cell>
          <cell r="E2886" t="str">
            <v>136804903</v>
          </cell>
          <cell r="F2886">
            <v>1</v>
          </cell>
          <cell r="G2886" t="str">
            <v>PPO Union</v>
          </cell>
          <cell r="H2886" t="str">
            <v>U</v>
          </cell>
          <cell r="I2886">
            <v>4</v>
          </cell>
          <cell r="J2886">
            <v>37622</v>
          </cell>
          <cell r="K2886">
            <v>127</v>
          </cell>
          <cell r="L2886" t="str">
            <v>Family</v>
          </cell>
          <cell r="M2886">
            <v>26428</v>
          </cell>
        </row>
        <row r="2887">
          <cell r="A2887">
            <v>0</v>
          </cell>
          <cell r="B2887" t="str">
            <v>AW PPO Active</v>
          </cell>
          <cell r="C2887" t="str">
            <v>000000950</v>
          </cell>
          <cell r="D2887" t="str">
            <v>PRATT MARTIN</v>
          </cell>
          <cell r="E2887" t="str">
            <v>154483812</v>
          </cell>
          <cell r="F2887">
            <v>1</v>
          </cell>
          <cell r="G2887" t="str">
            <v>PPO Union</v>
          </cell>
          <cell r="H2887" t="str">
            <v>U</v>
          </cell>
          <cell r="I2887">
            <v>3</v>
          </cell>
          <cell r="J2887">
            <v>38231</v>
          </cell>
          <cell r="K2887">
            <v>127</v>
          </cell>
          <cell r="L2887" t="str">
            <v>Family</v>
          </cell>
          <cell r="M2887">
            <v>20077</v>
          </cell>
        </row>
        <row r="2888">
          <cell r="A2888">
            <v>0</v>
          </cell>
          <cell r="B2888" t="str">
            <v>AW PPO Active</v>
          </cell>
          <cell r="C2888" t="str">
            <v>000000950</v>
          </cell>
          <cell r="D2888" t="str">
            <v>PRETTYMAN WALTER B</v>
          </cell>
          <cell r="E2888" t="str">
            <v>150489306</v>
          </cell>
          <cell r="F2888">
            <v>1</v>
          </cell>
          <cell r="G2888" t="str">
            <v>PPO Union</v>
          </cell>
          <cell r="H2888" t="str">
            <v>U</v>
          </cell>
          <cell r="I2888">
            <v>1</v>
          </cell>
          <cell r="J2888">
            <v>37644</v>
          </cell>
          <cell r="K2888">
            <v>101</v>
          </cell>
          <cell r="L2888" t="str">
            <v>Single</v>
          </cell>
          <cell r="M2888">
            <v>19848</v>
          </cell>
        </row>
        <row r="2889">
          <cell r="A2889">
            <v>0</v>
          </cell>
          <cell r="B2889" t="str">
            <v>AW PPO Active</v>
          </cell>
          <cell r="C2889" t="str">
            <v>000000950</v>
          </cell>
          <cell r="D2889" t="str">
            <v>QUATRONE DAVID</v>
          </cell>
          <cell r="E2889" t="str">
            <v>140501094</v>
          </cell>
          <cell r="F2889">
            <v>1</v>
          </cell>
          <cell r="G2889" t="str">
            <v>PPO Union</v>
          </cell>
          <cell r="H2889" t="str">
            <v>U</v>
          </cell>
          <cell r="I2889">
            <v>4</v>
          </cell>
          <cell r="J2889">
            <v>37622</v>
          </cell>
          <cell r="K2889">
            <v>127</v>
          </cell>
          <cell r="L2889" t="str">
            <v>Family</v>
          </cell>
          <cell r="M2889">
            <v>20644</v>
          </cell>
        </row>
        <row r="2890">
          <cell r="A2890">
            <v>0</v>
          </cell>
          <cell r="B2890" t="str">
            <v>AW PPO Active</v>
          </cell>
          <cell r="C2890" t="str">
            <v>000000950</v>
          </cell>
          <cell r="D2890" t="str">
            <v>RADCLIFFE JOHNSON YVONNE</v>
          </cell>
          <cell r="E2890" t="str">
            <v>136449355</v>
          </cell>
          <cell r="F2890">
            <v>1</v>
          </cell>
          <cell r="G2890" t="str">
            <v>PPO Union</v>
          </cell>
          <cell r="H2890" t="str">
            <v>U</v>
          </cell>
          <cell r="I2890">
            <v>3</v>
          </cell>
          <cell r="J2890">
            <v>37622</v>
          </cell>
          <cell r="K2890">
            <v>127</v>
          </cell>
          <cell r="L2890" t="str">
            <v>Family</v>
          </cell>
          <cell r="M2890">
            <v>19479</v>
          </cell>
        </row>
        <row r="2891">
          <cell r="A2891">
            <v>0</v>
          </cell>
          <cell r="B2891" t="str">
            <v>AW PPO Active</v>
          </cell>
          <cell r="C2891" t="str">
            <v>000000950</v>
          </cell>
          <cell r="D2891" t="str">
            <v>RAMSDEN PATRICIA J</v>
          </cell>
          <cell r="E2891" t="str">
            <v>153664942</v>
          </cell>
          <cell r="F2891">
            <v>2</v>
          </cell>
          <cell r="G2891" t="str">
            <v>PPO Non-Union</v>
          </cell>
          <cell r="H2891" t="str">
            <v>N</v>
          </cell>
          <cell r="I2891">
            <v>4</v>
          </cell>
          <cell r="J2891">
            <v>37622</v>
          </cell>
          <cell r="K2891">
            <v>127</v>
          </cell>
          <cell r="L2891" t="str">
            <v>Family</v>
          </cell>
          <cell r="M2891">
            <v>22503</v>
          </cell>
        </row>
        <row r="2892">
          <cell r="A2892">
            <v>0</v>
          </cell>
          <cell r="B2892" t="str">
            <v>AW PPO Active</v>
          </cell>
          <cell r="C2892" t="str">
            <v>000000950</v>
          </cell>
          <cell r="D2892" t="str">
            <v>RATZLAFF STEVEN T</v>
          </cell>
          <cell r="E2892" t="str">
            <v>139660985</v>
          </cell>
          <cell r="F2892">
            <v>1</v>
          </cell>
          <cell r="G2892" t="str">
            <v>PPO Union</v>
          </cell>
          <cell r="H2892" t="str">
            <v>U</v>
          </cell>
          <cell r="I2892">
            <v>5</v>
          </cell>
          <cell r="J2892">
            <v>37622</v>
          </cell>
          <cell r="K2892">
            <v>127</v>
          </cell>
          <cell r="L2892" t="str">
            <v>Family</v>
          </cell>
          <cell r="M2892">
            <v>22383</v>
          </cell>
        </row>
        <row r="2893">
          <cell r="A2893">
            <v>0</v>
          </cell>
          <cell r="B2893" t="str">
            <v>AW PPO Active</v>
          </cell>
          <cell r="C2893" t="str">
            <v>000000950</v>
          </cell>
          <cell r="D2893" t="str">
            <v>REED DAVID L</v>
          </cell>
          <cell r="E2893" t="str">
            <v>148405229</v>
          </cell>
          <cell r="F2893">
            <v>1</v>
          </cell>
          <cell r="G2893" t="str">
            <v>PPO Union</v>
          </cell>
          <cell r="H2893" t="str">
            <v>U</v>
          </cell>
          <cell r="I2893">
            <v>3</v>
          </cell>
          <cell r="J2893">
            <v>37987</v>
          </cell>
          <cell r="K2893">
            <v>127</v>
          </cell>
          <cell r="L2893" t="str">
            <v>Family</v>
          </cell>
          <cell r="M2893">
            <v>17878</v>
          </cell>
        </row>
        <row r="2894">
          <cell r="A2894">
            <v>0</v>
          </cell>
          <cell r="B2894" t="str">
            <v>AW PPO Active</v>
          </cell>
          <cell r="C2894" t="str">
            <v>000000950</v>
          </cell>
          <cell r="D2894" t="str">
            <v>REED STEVE W</v>
          </cell>
          <cell r="E2894" t="str">
            <v>140606909</v>
          </cell>
          <cell r="F2894">
            <v>1</v>
          </cell>
          <cell r="G2894" t="str">
            <v>PPO Union</v>
          </cell>
          <cell r="H2894" t="str">
            <v>U</v>
          </cell>
          <cell r="I2894">
            <v>4</v>
          </cell>
          <cell r="J2894">
            <v>37622</v>
          </cell>
          <cell r="K2894">
            <v>127</v>
          </cell>
          <cell r="L2894" t="str">
            <v>Family</v>
          </cell>
          <cell r="M2894">
            <v>21599</v>
          </cell>
        </row>
        <row r="2895">
          <cell r="A2895">
            <v>0</v>
          </cell>
          <cell r="B2895" t="str">
            <v>AW PPO Active</v>
          </cell>
          <cell r="C2895" t="str">
            <v>000000950</v>
          </cell>
          <cell r="D2895" t="str">
            <v>REIF DAVID</v>
          </cell>
          <cell r="E2895" t="str">
            <v>148428408</v>
          </cell>
          <cell r="F2895">
            <v>1</v>
          </cell>
          <cell r="G2895" t="str">
            <v>PPO Union</v>
          </cell>
          <cell r="H2895" t="str">
            <v>U</v>
          </cell>
          <cell r="I2895">
            <v>2</v>
          </cell>
          <cell r="J2895">
            <v>38092</v>
          </cell>
          <cell r="K2895">
            <v>111</v>
          </cell>
          <cell r="L2895" t="str">
            <v>Ee/Sp</v>
          </cell>
          <cell r="M2895">
            <v>18606</v>
          </cell>
        </row>
        <row r="2896">
          <cell r="A2896">
            <v>0</v>
          </cell>
          <cell r="B2896" t="str">
            <v>AW PPO Active</v>
          </cell>
          <cell r="C2896" t="str">
            <v>000000950</v>
          </cell>
          <cell r="D2896" t="str">
            <v>REILLY DOUGLAS</v>
          </cell>
          <cell r="E2896" t="str">
            <v>407562632</v>
          </cell>
          <cell r="F2896">
            <v>1</v>
          </cell>
          <cell r="G2896" t="str">
            <v>PPO Union</v>
          </cell>
          <cell r="H2896" t="str">
            <v>U</v>
          </cell>
          <cell r="I2896">
            <v>1</v>
          </cell>
          <cell r="J2896">
            <v>37622</v>
          </cell>
          <cell r="K2896">
            <v>101</v>
          </cell>
          <cell r="L2896" t="str">
            <v>Single</v>
          </cell>
          <cell r="M2896">
            <v>15769</v>
          </cell>
        </row>
        <row r="2897">
          <cell r="A2897">
            <v>0</v>
          </cell>
          <cell r="B2897" t="str">
            <v>AW PPO Active</v>
          </cell>
          <cell r="C2897" t="str">
            <v>000000950</v>
          </cell>
          <cell r="D2897" t="str">
            <v>REILLY KATHERINE</v>
          </cell>
          <cell r="E2897" t="str">
            <v>138482023</v>
          </cell>
          <cell r="F2897">
            <v>1</v>
          </cell>
          <cell r="G2897" t="str">
            <v>PPO Union</v>
          </cell>
          <cell r="H2897" t="str">
            <v>U</v>
          </cell>
          <cell r="I2897">
            <v>1</v>
          </cell>
          <cell r="J2897">
            <v>37622</v>
          </cell>
          <cell r="K2897">
            <v>102</v>
          </cell>
          <cell r="L2897" t="str">
            <v>Single</v>
          </cell>
          <cell r="M2897">
            <v>19209</v>
          </cell>
        </row>
        <row r="2898">
          <cell r="A2898">
            <v>0</v>
          </cell>
          <cell r="B2898" t="str">
            <v>AW PPO Active</v>
          </cell>
          <cell r="C2898" t="str">
            <v>000000950</v>
          </cell>
          <cell r="D2898" t="str">
            <v>REYNOLDS JOSEPH A</v>
          </cell>
          <cell r="E2898" t="str">
            <v>135528144</v>
          </cell>
          <cell r="F2898">
            <v>1</v>
          </cell>
          <cell r="G2898" t="str">
            <v>PPO Union</v>
          </cell>
          <cell r="H2898" t="str">
            <v>U</v>
          </cell>
          <cell r="I2898">
            <v>3</v>
          </cell>
          <cell r="J2898">
            <v>37622</v>
          </cell>
          <cell r="K2898">
            <v>119</v>
          </cell>
          <cell r="L2898" t="str">
            <v>Ee/Ch</v>
          </cell>
          <cell r="M2898">
            <v>21825</v>
          </cell>
        </row>
        <row r="2899">
          <cell r="A2899">
            <v>0</v>
          </cell>
          <cell r="B2899" t="str">
            <v>AW PPO Active</v>
          </cell>
          <cell r="C2899" t="str">
            <v>000000950</v>
          </cell>
          <cell r="D2899" t="str">
            <v>REYNOLDS ROBERT</v>
          </cell>
          <cell r="E2899" t="str">
            <v>523604005</v>
          </cell>
          <cell r="F2899">
            <v>1</v>
          </cell>
          <cell r="G2899" t="str">
            <v>PPO Union</v>
          </cell>
          <cell r="H2899" t="str">
            <v>U</v>
          </cell>
          <cell r="I2899">
            <v>2</v>
          </cell>
          <cell r="J2899">
            <v>37622</v>
          </cell>
          <cell r="K2899">
            <v>111</v>
          </cell>
          <cell r="L2899" t="str">
            <v>Ee/Sp</v>
          </cell>
          <cell r="M2899">
            <v>16660</v>
          </cell>
        </row>
        <row r="2900">
          <cell r="A2900">
            <v>0</v>
          </cell>
          <cell r="B2900" t="str">
            <v>AW PPO Active</v>
          </cell>
          <cell r="C2900" t="str">
            <v>000000950</v>
          </cell>
          <cell r="D2900" t="str">
            <v>REYNOLDS RUTHANN</v>
          </cell>
          <cell r="E2900" t="str">
            <v>151527736</v>
          </cell>
          <cell r="F2900">
            <v>2</v>
          </cell>
          <cell r="G2900" t="str">
            <v>PPO Non-Union</v>
          </cell>
          <cell r="H2900" t="str">
            <v>N</v>
          </cell>
          <cell r="I2900">
            <v>1</v>
          </cell>
          <cell r="J2900">
            <v>37622</v>
          </cell>
          <cell r="K2900">
            <v>102</v>
          </cell>
          <cell r="L2900" t="str">
            <v>Single</v>
          </cell>
          <cell r="M2900">
            <v>25573</v>
          </cell>
        </row>
        <row r="2901">
          <cell r="A2901">
            <v>0</v>
          </cell>
          <cell r="B2901" t="str">
            <v>AW PPO Active</v>
          </cell>
          <cell r="C2901" t="str">
            <v>000000950</v>
          </cell>
          <cell r="D2901" t="str">
            <v>REYNOSO JOSEPH R</v>
          </cell>
          <cell r="E2901" t="str">
            <v>072585323</v>
          </cell>
          <cell r="F2901">
            <v>1</v>
          </cell>
          <cell r="G2901" t="str">
            <v>PPO Union</v>
          </cell>
          <cell r="H2901" t="str">
            <v>U</v>
          </cell>
          <cell r="I2901">
            <v>4</v>
          </cell>
          <cell r="J2901">
            <v>37622</v>
          </cell>
          <cell r="K2901">
            <v>119</v>
          </cell>
          <cell r="L2901" t="str">
            <v>Ee/Ch</v>
          </cell>
          <cell r="M2901">
            <v>25566</v>
          </cell>
        </row>
        <row r="2902">
          <cell r="A2902">
            <v>0</v>
          </cell>
          <cell r="B2902" t="str">
            <v>AW PPO Active</v>
          </cell>
          <cell r="C2902" t="str">
            <v>000000950</v>
          </cell>
          <cell r="D2902" t="str">
            <v>RIDILLA THOMAS</v>
          </cell>
          <cell r="E2902" t="str">
            <v>136445413</v>
          </cell>
          <cell r="F2902">
            <v>1</v>
          </cell>
          <cell r="G2902" t="str">
            <v>PPO Union</v>
          </cell>
          <cell r="H2902" t="str">
            <v>U</v>
          </cell>
          <cell r="I2902">
            <v>1</v>
          </cell>
          <cell r="J2902">
            <v>37622</v>
          </cell>
          <cell r="K2902">
            <v>101</v>
          </cell>
          <cell r="L2902" t="str">
            <v>Single</v>
          </cell>
          <cell r="M2902">
            <v>19813</v>
          </cell>
        </row>
        <row r="2903">
          <cell r="A2903">
            <v>0</v>
          </cell>
          <cell r="B2903" t="str">
            <v>AW PPO Active</v>
          </cell>
          <cell r="C2903" t="str">
            <v>000000950</v>
          </cell>
          <cell r="D2903" t="str">
            <v>RINEHART RICHARD P</v>
          </cell>
          <cell r="E2903" t="str">
            <v>195442616</v>
          </cell>
          <cell r="F2903">
            <v>1</v>
          </cell>
          <cell r="G2903" t="str">
            <v>PPO Union</v>
          </cell>
          <cell r="H2903" t="str">
            <v>U</v>
          </cell>
          <cell r="I2903">
            <v>1</v>
          </cell>
          <cell r="J2903">
            <v>38353</v>
          </cell>
          <cell r="K2903">
            <v>101</v>
          </cell>
          <cell r="L2903" t="str">
            <v>Single</v>
          </cell>
          <cell r="M2903">
            <v>19347</v>
          </cell>
        </row>
        <row r="2904">
          <cell r="A2904">
            <v>0</v>
          </cell>
          <cell r="B2904" t="str">
            <v>AW PPO Active</v>
          </cell>
          <cell r="C2904" t="str">
            <v>000000950</v>
          </cell>
          <cell r="D2904" t="str">
            <v>ROBINSON BRYANT NAOMI A</v>
          </cell>
          <cell r="E2904" t="str">
            <v>203440665</v>
          </cell>
          <cell r="F2904">
            <v>2</v>
          </cell>
          <cell r="G2904" t="str">
            <v>PPO Non-Union</v>
          </cell>
          <cell r="H2904" t="str">
            <v>N</v>
          </cell>
          <cell r="I2904">
            <v>2</v>
          </cell>
          <cell r="J2904">
            <v>38229</v>
          </cell>
          <cell r="K2904">
            <v>111</v>
          </cell>
          <cell r="L2904" t="str">
            <v>Ee/Sp</v>
          </cell>
          <cell r="M2904">
            <v>21041</v>
          </cell>
        </row>
        <row r="2905">
          <cell r="A2905">
            <v>0</v>
          </cell>
          <cell r="B2905" t="str">
            <v>AW PPO Active</v>
          </cell>
          <cell r="C2905" t="str">
            <v>000000950</v>
          </cell>
          <cell r="D2905" t="str">
            <v>ROBINSON NEIL</v>
          </cell>
          <cell r="E2905" t="str">
            <v>155544531</v>
          </cell>
          <cell r="F2905">
            <v>2</v>
          </cell>
          <cell r="G2905" t="str">
            <v>PPO Non-Union</v>
          </cell>
          <cell r="H2905" t="str">
            <v>N</v>
          </cell>
          <cell r="I2905">
            <v>3</v>
          </cell>
          <cell r="J2905">
            <v>38353</v>
          </cell>
          <cell r="K2905">
            <v>127</v>
          </cell>
          <cell r="L2905" t="str">
            <v>Family</v>
          </cell>
          <cell r="M2905">
            <v>21795</v>
          </cell>
        </row>
        <row r="2906">
          <cell r="A2906">
            <v>0</v>
          </cell>
          <cell r="B2906" t="str">
            <v>AW PPO Active</v>
          </cell>
          <cell r="C2906" t="str">
            <v>000000950</v>
          </cell>
          <cell r="D2906" t="str">
            <v>ROGACKI III HENRY L</v>
          </cell>
          <cell r="E2906" t="str">
            <v>144548526</v>
          </cell>
          <cell r="F2906">
            <v>1</v>
          </cell>
          <cell r="G2906" t="str">
            <v>PPO Union</v>
          </cell>
          <cell r="H2906" t="str">
            <v>U</v>
          </cell>
          <cell r="I2906">
            <v>2</v>
          </cell>
          <cell r="J2906">
            <v>37926</v>
          </cell>
          <cell r="K2906">
            <v>111</v>
          </cell>
          <cell r="L2906" t="str">
            <v>Ee/Sp</v>
          </cell>
          <cell r="M2906">
            <v>26537</v>
          </cell>
        </row>
        <row r="2907">
          <cell r="A2907">
            <v>0</v>
          </cell>
          <cell r="B2907" t="str">
            <v>AW PPO Active</v>
          </cell>
          <cell r="C2907" t="str">
            <v>000000950</v>
          </cell>
          <cell r="D2907" t="str">
            <v>ROGERS MARK D</v>
          </cell>
          <cell r="E2907" t="str">
            <v>148589258</v>
          </cell>
          <cell r="F2907">
            <v>1</v>
          </cell>
          <cell r="G2907" t="str">
            <v>PPO Union</v>
          </cell>
          <cell r="H2907" t="str">
            <v>U</v>
          </cell>
          <cell r="I2907">
            <v>1</v>
          </cell>
          <cell r="J2907">
            <v>37622</v>
          </cell>
          <cell r="K2907">
            <v>101</v>
          </cell>
          <cell r="L2907" t="str">
            <v>Single</v>
          </cell>
          <cell r="M2907">
            <v>21671</v>
          </cell>
        </row>
        <row r="2908">
          <cell r="A2908">
            <v>0</v>
          </cell>
          <cell r="B2908" t="str">
            <v>AW PPO Active</v>
          </cell>
          <cell r="C2908" t="str">
            <v>000000950</v>
          </cell>
          <cell r="D2908" t="str">
            <v>ROSCOE SEAN L</v>
          </cell>
          <cell r="E2908" t="str">
            <v>136749994</v>
          </cell>
          <cell r="F2908">
            <v>1</v>
          </cell>
          <cell r="G2908" t="str">
            <v>PPO Union</v>
          </cell>
          <cell r="H2908" t="str">
            <v>U</v>
          </cell>
          <cell r="I2908">
            <v>4</v>
          </cell>
          <cell r="J2908">
            <v>37622</v>
          </cell>
          <cell r="K2908">
            <v>127</v>
          </cell>
          <cell r="L2908" t="str">
            <v>Family</v>
          </cell>
          <cell r="M2908">
            <v>24078</v>
          </cell>
        </row>
        <row r="2909">
          <cell r="A2909">
            <v>0</v>
          </cell>
          <cell r="B2909" t="str">
            <v>AW PPO Active</v>
          </cell>
          <cell r="C2909" t="str">
            <v>000000950</v>
          </cell>
          <cell r="D2909" t="str">
            <v>ROVI JOSEPH F</v>
          </cell>
          <cell r="E2909" t="str">
            <v>157820331</v>
          </cell>
          <cell r="F2909">
            <v>1</v>
          </cell>
          <cell r="G2909" t="str">
            <v>PPO Union</v>
          </cell>
          <cell r="H2909" t="str">
            <v>U</v>
          </cell>
          <cell r="I2909">
            <v>3</v>
          </cell>
          <cell r="J2909">
            <v>38211</v>
          </cell>
          <cell r="K2909">
            <v>127</v>
          </cell>
          <cell r="L2909" t="str">
            <v>Family</v>
          </cell>
          <cell r="M2909">
            <v>27903</v>
          </cell>
        </row>
        <row r="2910">
          <cell r="A2910">
            <v>0</v>
          </cell>
          <cell r="B2910" t="str">
            <v>AW PPO Active</v>
          </cell>
          <cell r="C2910" t="str">
            <v>000000950</v>
          </cell>
          <cell r="D2910" t="str">
            <v>RUNZER JAMES M</v>
          </cell>
          <cell r="E2910" t="str">
            <v>147726790</v>
          </cell>
          <cell r="F2910">
            <v>1</v>
          </cell>
          <cell r="G2910" t="str">
            <v>PPO Union</v>
          </cell>
          <cell r="H2910" t="str">
            <v>U</v>
          </cell>
          <cell r="I2910">
            <v>5</v>
          </cell>
          <cell r="J2910">
            <v>37622</v>
          </cell>
          <cell r="K2910">
            <v>127</v>
          </cell>
          <cell r="L2910" t="str">
            <v>Family</v>
          </cell>
          <cell r="M2910">
            <v>25011</v>
          </cell>
        </row>
        <row r="2911">
          <cell r="A2911">
            <v>0</v>
          </cell>
          <cell r="B2911" t="str">
            <v>AW PPO Active</v>
          </cell>
          <cell r="C2911" t="str">
            <v>000000950</v>
          </cell>
          <cell r="D2911" t="str">
            <v>RUSPANTINE BERNARD L</v>
          </cell>
          <cell r="E2911" t="str">
            <v>146367094</v>
          </cell>
          <cell r="F2911">
            <v>1</v>
          </cell>
          <cell r="G2911" t="str">
            <v>PPO Union</v>
          </cell>
          <cell r="H2911" t="str">
            <v>U</v>
          </cell>
          <cell r="I2911">
            <v>2</v>
          </cell>
          <cell r="J2911">
            <v>37622</v>
          </cell>
          <cell r="K2911">
            <v>111</v>
          </cell>
          <cell r="L2911" t="str">
            <v>Ee/Sp</v>
          </cell>
          <cell r="M2911">
            <v>16509</v>
          </cell>
        </row>
        <row r="2912">
          <cell r="A2912">
            <v>0</v>
          </cell>
          <cell r="B2912" t="str">
            <v>AW PPO Active</v>
          </cell>
          <cell r="C2912" t="str">
            <v>000000950</v>
          </cell>
          <cell r="D2912" t="str">
            <v>RUSSELL WILLIAM</v>
          </cell>
          <cell r="E2912" t="str">
            <v>154607157</v>
          </cell>
          <cell r="F2912">
            <v>1</v>
          </cell>
          <cell r="G2912" t="str">
            <v>PPO Union</v>
          </cell>
          <cell r="H2912" t="str">
            <v>U</v>
          </cell>
          <cell r="I2912">
            <v>1</v>
          </cell>
          <cell r="J2912">
            <v>37622</v>
          </cell>
          <cell r="K2912">
            <v>101</v>
          </cell>
          <cell r="L2912" t="str">
            <v>Single</v>
          </cell>
          <cell r="M2912">
            <v>23870</v>
          </cell>
        </row>
        <row r="2913">
          <cell r="A2913">
            <v>0</v>
          </cell>
          <cell r="B2913" t="str">
            <v>AW PPO Active</v>
          </cell>
          <cell r="C2913" t="str">
            <v>000000950</v>
          </cell>
          <cell r="D2913" t="str">
            <v>RUZICKA KATHRYN A</v>
          </cell>
          <cell r="E2913" t="str">
            <v>165529036</v>
          </cell>
          <cell r="F2913">
            <v>2</v>
          </cell>
          <cell r="G2913" t="str">
            <v>PPO Non-Union</v>
          </cell>
          <cell r="H2913" t="str">
            <v>N</v>
          </cell>
          <cell r="I2913">
            <v>3</v>
          </cell>
          <cell r="J2913">
            <v>37622</v>
          </cell>
          <cell r="K2913">
            <v>119</v>
          </cell>
          <cell r="L2913" t="str">
            <v>Ee/Ch</v>
          </cell>
          <cell r="M2913">
            <v>23653</v>
          </cell>
        </row>
        <row r="2914">
          <cell r="A2914">
            <v>0</v>
          </cell>
          <cell r="B2914" t="str">
            <v>AW PPO Active</v>
          </cell>
          <cell r="C2914" t="str">
            <v>000000950</v>
          </cell>
          <cell r="D2914" t="str">
            <v>RYAN JR EDWARD F</v>
          </cell>
          <cell r="E2914" t="str">
            <v>140347799</v>
          </cell>
          <cell r="F2914">
            <v>1</v>
          </cell>
          <cell r="G2914" t="str">
            <v>PPO Union</v>
          </cell>
          <cell r="H2914" t="str">
            <v>U</v>
          </cell>
          <cell r="I2914">
            <v>2</v>
          </cell>
          <cell r="J2914">
            <v>37622</v>
          </cell>
          <cell r="K2914">
            <v>111</v>
          </cell>
          <cell r="L2914" t="str">
            <v>Ee/Sp</v>
          </cell>
          <cell r="M2914">
            <v>16372</v>
          </cell>
        </row>
        <row r="2915">
          <cell r="A2915">
            <v>0</v>
          </cell>
          <cell r="B2915" t="str">
            <v>AW PPO Active</v>
          </cell>
          <cell r="C2915" t="str">
            <v>000000950</v>
          </cell>
          <cell r="D2915" t="str">
            <v>SABLACK STEVE</v>
          </cell>
          <cell r="E2915" t="str">
            <v>219467025</v>
          </cell>
          <cell r="F2915">
            <v>1</v>
          </cell>
          <cell r="G2915" t="str">
            <v>PPO Union</v>
          </cell>
          <cell r="H2915" t="str">
            <v>U</v>
          </cell>
          <cell r="I2915">
            <v>4</v>
          </cell>
          <cell r="J2915">
            <v>37622</v>
          </cell>
          <cell r="K2915">
            <v>127</v>
          </cell>
          <cell r="L2915" t="str">
            <v>Family</v>
          </cell>
          <cell r="M2915">
            <v>22372</v>
          </cell>
        </row>
        <row r="2916">
          <cell r="A2916">
            <v>0</v>
          </cell>
          <cell r="B2916" t="str">
            <v>AW PPO Active</v>
          </cell>
          <cell r="C2916" t="str">
            <v>000000950</v>
          </cell>
          <cell r="D2916" t="str">
            <v>SALMON BRIAN C</v>
          </cell>
          <cell r="E2916" t="str">
            <v>147828724</v>
          </cell>
          <cell r="F2916">
            <v>1</v>
          </cell>
          <cell r="G2916" t="str">
            <v>PPO Union</v>
          </cell>
          <cell r="H2916" t="str">
            <v>U</v>
          </cell>
          <cell r="I2916">
            <v>1</v>
          </cell>
          <cell r="J2916">
            <v>38078</v>
          </cell>
          <cell r="K2916">
            <v>101</v>
          </cell>
          <cell r="L2916" t="str">
            <v>Single</v>
          </cell>
          <cell r="M2916">
            <v>27948</v>
          </cell>
        </row>
        <row r="2917">
          <cell r="A2917">
            <v>0</v>
          </cell>
          <cell r="B2917" t="str">
            <v>AW PPO Active</v>
          </cell>
          <cell r="C2917" t="str">
            <v>000000950</v>
          </cell>
          <cell r="D2917" t="str">
            <v>SAMANTA AMITA</v>
          </cell>
          <cell r="E2917" t="str">
            <v>211466463</v>
          </cell>
          <cell r="F2917">
            <v>2</v>
          </cell>
          <cell r="G2917" t="str">
            <v>PPO Non-Union</v>
          </cell>
          <cell r="H2917" t="str">
            <v>N</v>
          </cell>
          <cell r="I2917">
            <v>2</v>
          </cell>
          <cell r="J2917">
            <v>37622</v>
          </cell>
          <cell r="K2917">
            <v>111</v>
          </cell>
          <cell r="L2917" t="str">
            <v>Ee/Sp</v>
          </cell>
          <cell r="M2917">
            <v>19020</v>
          </cell>
        </row>
        <row r="2918">
          <cell r="A2918">
            <v>0</v>
          </cell>
          <cell r="B2918" t="str">
            <v>AW PPO Active</v>
          </cell>
          <cell r="C2918" t="str">
            <v>000000950</v>
          </cell>
          <cell r="D2918" t="str">
            <v>SCANLON III EDWARD J</v>
          </cell>
          <cell r="E2918" t="str">
            <v>151781339</v>
          </cell>
          <cell r="F2918">
            <v>1</v>
          </cell>
          <cell r="G2918" t="str">
            <v>PPO Union</v>
          </cell>
          <cell r="H2918" t="str">
            <v>U</v>
          </cell>
          <cell r="I2918">
            <v>3</v>
          </cell>
          <cell r="J2918">
            <v>37622</v>
          </cell>
          <cell r="K2918">
            <v>127</v>
          </cell>
          <cell r="L2918" t="str">
            <v>Family</v>
          </cell>
          <cell r="M2918">
            <v>25456</v>
          </cell>
        </row>
        <row r="2919">
          <cell r="A2919">
            <v>0</v>
          </cell>
          <cell r="B2919" t="str">
            <v>AW PPO Active</v>
          </cell>
          <cell r="C2919" t="str">
            <v>000000950</v>
          </cell>
          <cell r="D2919" t="str">
            <v>SCHALLER JAMES S</v>
          </cell>
          <cell r="E2919" t="str">
            <v>138643079</v>
          </cell>
          <cell r="F2919">
            <v>2</v>
          </cell>
          <cell r="G2919" t="str">
            <v>PPO Non-Union</v>
          </cell>
          <cell r="H2919" t="str">
            <v>N</v>
          </cell>
          <cell r="I2919">
            <v>4</v>
          </cell>
          <cell r="J2919">
            <v>37622</v>
          </cell>
          <cell r="K2919">
            <v>127</v>
          </cell>
          <cell r="L2919" t="str">
            <v>Family</v>
          </cell>
          <cell r="M2919">
            <v>22118</v>
          </cell>
        </row>
        <row r="2920">
          <cell r="A2920">
            <v>0</v>
          </cell>
          <cell r="B2920" t="str">
            <v>AW PPO Active</v>
          </cell>
          <cell r="C2920" t="str">
            <v>000000950</v>
          </cell>
          <cell r="D2920" t="str">
            <v>SCHMIDT JR RAYMOND</v>
          </cell>
          <cell r="E2920" t="str">
            <v>156444987</v>
          </cell>
          <cell r="F2920">
            <v>1</v>
          </cell>
          <cell r="G2920" t="str">
            <v>PPO Union</v>
          </cell>
          <cell r="H2920" t="str">
            <v>U</v>
          </cell>
          <cell r="I2920">
            <v>2</v>
          </cell>
          <cell r="J2920">
            <v>38261</v>
          </cell>
          <cell r="K2920">
            <v>111</v>
          </cell>
          <cell r="L2920" t="str">
            <v>Ee/Sp</v>
          </cell>
          <cell r="M2920">
            <v>20071</v>
          </cell>
        </row>
        <row r="2921">
          <cell r="A2921">
            <v>0</v>
          </cell>
          <cell r="B2921" t="str">
            <v>AW PPO Active</v>
          </cell>
          <cell r="C2921" t="str">
            <v>000000950</v>
          </cell>
          <cell r="D2921" t="str">
            <v>SCHMIDT EDWARD C</v>
          </cell>
          <cell r="E2921" t="str">
            <v>157440981</v>
          </cell>
          <cell r="F2921">
            <v>1</v>
          </cell>
          <cell r="G2921" t="str">
            <v>PPO Union</v>
          </cell>
          <cell r="H2921" t="str">
            <v>U</v>
          </cell>
          <cell r="I2921">
            <v>4</v>
          </cell>
          <cell r="J2921">
            <v>37757</v>
          </cell>
          <cell r="K2921">
            <v>127</v>
          </cell>
          <cell r="L2921" t="str">
            <v>Family</v>
          </cell>
          <cell r="M2921">
            <v>18781</v>
          </cell>
        </row>
        <row r="2922">
          <cell r="A2922">
            <v>0</v>
          </cell>
          <cell r="B2922" t="str">
            <v>AW PPO Active</v>
          </cell>
          <cell r="C2922" t="str">
            <v>000000950</v>
          </cell>
          <cell r="D2922" t="str">
            <v>SCHMIDT ROBERT E</v>
          </cell>
          <cell r="E2922" t="str">
            <v>143726712</v>
          </cell>
          <cell r="F2922">
            <v>1</v>
          </cell>
          <cell r="G2922" t="str">
            <v>PPO Union</v>
          </cell>
          <cell r="H2922" t="str">
            <v>U</v>
          </cell>
          <cell r="I2922">
            <v>3</v>
          </cell>
          <cell r="J2922">
            <v>37622</v>
          </cell>
          <cell r="K2922">
            <v>127</v>
          </cell>
          <cell r="L2922" t="str">
            <v>Family</v>
          </cell>
          <cell r="M2922">
            <v>24699</v>
          </cell>
        </row>
        <row r="2923">
          <cell r="A2923">
            <v>0</v>
          </cell>
          <cell r="B2923" t="str">
            <v>AW PPO Active</v>
          </cell>
          <cell r="C2923" t="str">
            <v>000000950</v>
          </cell>
          <cell r="D2923" t="str">
            <v>SCHOELLER JANIS E</v>
          </cell>
          <cell r="E2923" t="str">
            <v>154369816</v>
          </cell>
          <cell r="F2923">
            <v>2</v>
          </cell>
          <cell r="G2923" t="str">
            <v>PPO Non-Union</v>
          </cell>
          <cell r="H2923" t="str">
            <v>N</v>
          </cell>
          <cell r="I2923">
            <v>1</v>
          </cell>
          <cell r="J2923">
            <v>37622</v>
          </cell>
          <cell r="K2923">
            <v>102</v>
          </cell>
          <cell r="L2923" t="str">
            <v>Single</v>
          </cell>
          <cell r="M2923">
            <v>17252</v>
          </cell>
        </row>
        <row r="2924">
          <cell r="A2924">
            <v>0</v>
          </cell>
          <cell r="B2924" t="str">
            <v>AW PPO Active</v>
          </cell>
          <cell r="C2924" t="str">
            <v>000000950</v>
          </cell>
          <cell r="D2924" t="str">
            <v>SCIARRA FRANK</v>
          </cell>
          <cell r="E2924" t="str">
            <v>150529375</v>
          </cell>
          <cell r="F2924">
            <v>1</v>
          </cell>
          <cell r="G2924" t="str">
            <v>PPO Union</v>
          </cell>
          <cell r="H2924" t="str">
            <v>U</v>
          </cell>
          <cell r="I2924">
            <v>4</v>
          </cell>
          <cell r="J2924">
            <v>37622</v>
          </cell>
          <cell r="K2924">
            <v>127</v>
          </cell>
          <cell r="L2924" t="str">
            <v>Family</v>
          </cell>
          <cell r="M2924">
            <v>20642</v>
          </cell>
        </row>
        <row r="2925">
          <cell r="A2925">
            <v>0</v>
          </cell>
          <cell r="B2925" t="str">
            <v>AW PPO Active</v>
          </cell>
          <cell r="C2925" t="str">
            <v>000000950</v>
          </cell>
          <cell r="D2925" t="str">
            <v>SCOTT JAMES P</v>
          </cell>
          <cell r="E2925" t="str">
            <v>140408311</v>
          </cell>
          <cell r="F2925">
            <v>2</v>
          </cell>
          <cell r="G2925" t="str">
            <v>PPO Non-Union</v>
          </cell>
          <cell r="H2925" t="str">
            <v>N</v>
          </cell>
          <cell r="I2925">
            <v>1</v>
          </cell>
          <cell r="J2925">
            <v>37622</v>
          </cell>
          <cell r="K2925">
            <v>101</v>
          </cell>
          <cell r="L2925" t="str">
            <v>Single</v>
          </cell>
          <cell r="M2925">
            <v>19135</v>
          </cell>
        </row>
        <row r="2926">
          <cell r="A2926">
            <v>0</v>
          </cell>
          <cell r="B2926" t="str">
            <v>AW PPO Active</v>
          </cell>
          <cell r="C2926" t="str">
            <v>000000950</v>
          </cell>
          <cell r="D2926" t="str">
            <v>SEDLACEK ANGELA M</v>
          </cell>
          <cell r="E2926" t="str">
            <v>140700467</v>
          </cell>
          <cell r="F2926">
            <v>2</v>
          </cell>
          <cell r="G2926" t="str">
            <v>PPO Non-Union</v>
          </cell>
          <cell r="H2926" t="str">
            <v>N</v>
          </cell>
          <cell r="I2926">
            <v>2</v>
          </cell>
          <cell r="J2926">
            <v>37945</v>
          </cell>
          <cell r="K2926">
            <v>111</v>
          </cell>
          <cell r="L2926" t="str">
            <v>Ee/Sp</v>
          </cell>
          <cell r="M2926">
            <v>26461</v>
          </cell>
        </row>
        <row r="2927">
          <cell r="A2927">
            <v>0</v>
          </cell>
          <cell r="B2927" t="str">
            <v>AW PPO Active</v>
          </cell>
          <cell r="C2927" t="str">
            <v>000000950</v>
          </cell>
          <cell r="D2927" t="str">
            <v>SEDLOCK WILLIAM A</v>
          </cell>
          <cell r="E2927" t="str">
            <v>150449729</v>
          </cell>
          <cell r="F2927">
            <v>1</v>
          </cell>
          <cell r="G2927" t="str">
            <v>PPO Union</v>
          </cell>
          <cell r="H2927" t="str">
            <v>U</v>
          </cell>
          <cell r="I2927">
            <v>3</v>
          </cell>
          <cell r="J2927">
            <v>37622</v>
          </cell>
          <cell r="K2927">
            <v>127</v>
          </cell>
          <cell r="L2927" t="str">
            <v>Family</v>
          </cell>
          <cell r="M2927">
            <v>18549</v>
          </cell>
        </row>
        <row r="2928">
          <cell r="A2928">
            <v>0</v>
          </cell>
          <cell r="B2928" t="str">
            <v>AW PPO Active</v>
          </cell>
          <cell r="C2928" t="str">
            <v>000000950</v>
          </cell>
          <cell r="D2928" t="str">
            <v>SEELIG KENNETH J</v>
          </cell>
          <cell r="E2928" t="str">
            <v>221581202</v>
          </cell>
          <cell r="F2928">
            <v>2</v>
          </cell>
          <cell r="G2928" t="str">
            <v>PPO Non-Union</v>
          </cell>
          <cell r="H2928" t="str">
            <v>N</v>
          </cell>
          <cell r="I2928">
            <v>4</v>
          </cell>
          <cell r="J2928">
            <v>37622</v>
          </cell>
          <cell r="K2928">
            <v>127</v>
          </cell>
          <cell r="L2928" t="str">
            <v>Family</v>
          </cell>
          <cell r="M2928">
            <v>24931</v>
          </cell>
        </row>
        <row r="2929">
          <cell r="A2929">
            <v>0</v>
          </cell>
          <cell r="B2929" t="str">
            <v>AW PPO Active</v>
          </cell>
          <cell r="C2929" t="str">
            <v>000000950</v>
          </cell>
          <cell r="D2929" t="str">
            <v>SEVERINI SALVATORE</v>
          </cell>
          <cell r="E2929" t="str">
            <v>151349460</v>
          </cell>
          <cell r="F2929">
            <v>1</v>
          </cell>
          <cell r="G2929" t="str">
            <v>PPO Union</v>
          </cell>
          <cell r="H2929" t="str">
            <v>U</v>
          </cell>
          <cell r="I2929">
            <v>2</v>
          </cell>
          <cell r="J2929">
            <v>37622</v>
          </cell>
          <cell r="K2929">
            <v>111</v>
          </cell>
          <cell r="L2929" t="str">
            <v>Ee/Sp</v>
          </cell>
          <cell r="M2929">
            <v>15883</v>
          </cell>
        </row>
        <row r="2930">
          <cell r="A2930">
            <v>0</v>
          </cell>
          <cell r="B2930" t="str">
            <v>AW PPO Active</v>
          </cell>
          <cell r="C2930" t="str">
            <v>000000950</v>
          </cell>
          <cell r="D2930" t="str">
            <v>SHAW N CHARLES</v>
          </cell>
          <cell r="E2930" t="str">
            <v>138523915</v>
          </cell>
          <cell r="F2930">
            <v>1</v>
          </cell>
          <cell r="G2930" t="str">
            <v>PPO Union</v>
          </cell>
          <cell r="H2930" t="str">
            <v>U</v>
          </cell>
          <cell r="I2930">
            <v>5</v>
          </cell>
          <cell r="J2930">
            <v>37622</v>
          </cell>
          <cell r="K2930">
            <v>127</v>
          </cell>
          <cell r="L2930" t="str">
            <v>Family</v>
          </cell>
          <cell r="M2930">
            <v>21274</v>
          </cell>
        </row>
        <row r="2931">
          <cell r="A2931">
            <v>0</v>
          </cell>
          <cell r="B2931" t="str">
            <v>AW PPO Active</v>
          </cell>
          <cell r="C2931" t="str">
            <v>000000950</v>
          </cell>
          <cell r="D2931" t="str">
            <v>SHERMAN ROBERT W</v>
          </cell>
          <cell r="E2931" t="str">
            <v>188389180</v>
          </cell>
          <cell r="F2931">
            <v>1</v>
          </cell>
          <cell r="G2931" t="str">
            <v>PPO Union</v>
          </cell>
          <cell r="H2931" t="str">
            <v>U</v>
          </cell>
          <cell r="I2931">
            <v>2</v>
          </cell>
          <cell r="J2931">
            <v>37622</v>
          </cell>
          <cell r="K2931">
            <v>111</v>
          </cell>
          <cell r="L2931" t="str">
            <v>Ee/Sp</v>
          </cell>
          <cell r="M2931">
            <v>17952</v>
          </cell>
        </row>
        <row r="2932">
          <cell r="A2932">
            <v>0</v>
          </cell>
          <cell r="B2932" t="str">
            <v>AW PPO Active</v>
          </cell>
          <cell r="C2932" t="str">
            <v>000000950</v>
          </cell>
          <cell r="D2932" t="str">
            <v>SHORT DONNA S</v>
          </cell>
          <cell r="E2932" t="str">
            <v>553694780</v>
          </cell>
          <cell r="F2932">
            <v>2</v>
          </cell>
          <cell r="G2932" t="str">
            <v>PPO Non-Union</v>
          </cell>
          <cell r="H2932" t="str">
            <v>N</v>
          </cell>
          <cell r="I2932">
            <v>3</v>
          </cell>
          <cell r="J2932">
            <v>37622</v>
          </cell>
          <cell r="K2932">
            <v>127</v>
          </cell>
          <cell r="L2932" t="str">
            <v>Family</v>
          </cell>
          <cell r="M2932">
            <v>25356</v>
          </cell>
        </row>
        <row r="2933">
          <cell r="A2933">
            <v>0</v>
          </cell>
          <cell r="B2933" t="str">
            <v>AW PPO Active</v>
          </cell>
          <cell r="C2933" t="str">
            <v>000000950</v>
          </cell>
          <cell r="D2933" t="str">
            <v>SHUTTA MICHAEL S</v>
          </cell>
          <cell r="E2933" t="str">
            <v>177481996</v>
          </cell>
          <cell r="F2933">
            <v>1</v>
          </cell>
          <cell r="G2933" t="str">
            <v>PPO Union</v>
          </cell>
          <cell r="H2933" t="str">
            <v>U</v>
          </cell>
          <cell r="I2933">
            <v>4</v>
          </cell>
          <cell r="J2933">
            <v>37622</v>
          </cell>
          <cell r="K2933">
            <v>127</v>
          </cell>
          <cell r="L2933" t="str">
            <v>Family</v>
          </cell>
          <cell r="M2933">
            <v>22393</v>
          </cell>
        </row>
        <row r="2934">
          <cell r="A2934">
            <v>0</v>
          </cell>
          <cell r="B2934" t="str">
            <v>AW PPO Active</v>
          </cell>
          <cell r="C2934" t="str">
            <v>000000950</v>
          </cell>
          <cell r="D2934" t="str">
            <v>SIMPSON LYNNETTE C</v>
          </cell>
          <cell r="E2934" t="str">
            <v>148924726</v>
          </cell>
          <cell r="F2934">
            <v>1</v>
          </cell>
          <cell r="G2934" t="str">
            <v>PPO Union</v>
          </cell>
          <cell r="H2934" t="str">
            <v>U</v>
          </cell>
          <cell r="I2934">
            <v>1</v>
          </cell>
          <cell r="J2934">
            <v>38322</v>
          </cell>
          <cell r="K2934">
            <v>102</v>
          </cell>
          <cell r="L2934" t="str">
            <v>Single</v>
          </cell>
          <cell r="M2934">
            <v>31401</v>
          </cell>
        </row>
        <row r="2935">
          <cell r="A2935">
            <v>0</v>
          </cell>
          <cell r="B2935" t="str">
            <v>AW PPO Active</v>
          </cell>
          <cell r="C2935" t="str">
            <v>000000950</v>
          </cell>
          <cell r="D2935" t="str">
            <v>SMELTZER TIMOTHY</v>
          </cell>
          <cell r="E2935" t="str">
            <v>142707904</v>
          </cell>
          <cell r="F2935">
            <v>1</v>
          </cell>
          <cell r="G2935" t="str">
            <v>PPO Union</v>
          </cell>
          <cell r="H2935" t="str">
            <v>U</v>
          </cell>
          <cell r="I2935">
            <v>4</v>
          </cell>
          <cell r="J2935">
            <v>37622</v>
          </cell>
          <cell r="K2935">
            <v>127</v>
          </cell>
          <cell r="L2935" t="str">
            <v>Family</v>
          </cell>
          <cell r="M2935">
            <v>23837</v>
          </cell>
        </row>
        <row r="2936">
          <cell r="A2936">
            <v>0</v>
          </cell>
          <cell r="B2936" t="str">
            <v>AW PPO Active</v>
          </cell>
          <cell r="C2936" t="str">
            <v>000000950</v>
          </cell>
          <cell r="D2936" t="str">
            <v>SMITH HARRY L</v>
          </cell>
          <cell r="E2936" t="str">
            <v>251664478</v>
          </cell>
          <cell r="F2936">
            <v>1</v>
          </cell>
          <cell r="G2936" t="str">
            <v>PPO Union</v>
          </cell>
          <cell r="H2936" t="str">
            <v>U</v>
          </cell>
          <cell r="I2936">
            <v>1</v>
          </cell>
          <cell r="J2936">
            <v>37971</v>
          </cell>
          <cell r="K2936">
            <v>101</v>
          </cell>
          <cell r="L2936" t="str">
            <v>Single</v>
          </cell>
          <cell r="M2936">
            <v>15972</v>
          </cell>
        </row>
        <row r="2937">
          <cell r="A2937">
            <v>0</v>
          </cell>
          <cell r="B2937" t="str">
            <v>AW PPO Active</v>
          </cell>
          <cell r="C2937" t="str">
            <v>000000950</v>
          </cell>
          <cell r="D2937" t="str">
            <v>SMITH RICHARD</v>
          </cell>
          <cell r="E2937" t="str">
            <v>138341405</v>
          </cell>
          <cell r="F2937">
            <v>1</v>
          </cell>
          <cell r="G2937" t="str">
            <v>PPO Union</v>
          </cell>
          <cell r="H2937" t="str">
            <v>U</v>
          </cell>
          <cell r="I2937">
            <v>2</v>
          </cell>
          <cell r="J2937">
            <v>37622</v>
          </cell>
          <cell r="K2937">
            <v>111</v>
          </cell>
          <cell r="L2937" t="str">
            <v>Ee/Sp</v>
          </cell>
          <cell r="M2937">
            <v>16310</v>
          </cell>
        </row>
        <row r="2938">
          <cell r="A2938">
            <v>0</v>
          </cell>
          <cell r="B2938" t="str">
            <v>AW PPO Active</v>
          </cell>
          <cell r="C2938" t="str">
            <v>000000950</v>
          </cell>
          <cell r="D2938" t="str">
            <v>SOLOMON KIA S</v>
          </cell>
          <cell r="E2938" t="str">
            <v>138760012</v>
          </cell>
          <cell r="F2938">
            <v>1</v>
          </cell>
          <cell r="G2938" t="str">
            <v>PPO Union</v>
          </cell>
          <cell r="H2938" t="str">
            <v>U</v>
          </cell>
          <cell r="I2938">
            <v>2</v>
          </cell>
          <cell r="J2938">
            <v>37622</v>
          </cell>
          <cell r="K2938">
            <v>119</v>
          </cell>
          <cell r="L2938" t="str">
            <v>Ee/Ch</v>
          </cell>
          <cell r="M2938">
            <v>26467</v>
          </cell>
        </row>
        <row r="2939">
          <cell r="A2939">
            <v>0</v>
          </cell>
          <cell r="B2939" t="str">
            <v>AW PPO Active</v>
          </cell>
          <cell r="C2939" t="str">
            <v>000000950</v>
          </cell>
          <cell r="D2939" t="str">
            <v>SPAIN TODD P</v>
          </cell>
          <cell r="E2939" t="str">
            <v>157749632</v>
          </cell>
          <cell r="F2939">
            <v>1</v>
          </cell>
          <cell r="G2939" t="str">
            <v>PPO Union</v>
          </cell>
          <cell r="H2939" t="str">
            <v>U</v>
          </cell>
          <cell r="I2939">
            <v>2</v>
          </cell>
          <cell r="J2939">
            <v>37622</v>
          </cell>
          <cell r="K2939">
            <v>119</v>
          </cell>
          <cell r="L2939" t="str">
            <v>Ee/Ch</v>
          </cell>
          <cell r="M2939">
            <v>26752</v>
          </cell>
        </row>
        <row r="2940">
          <cell r="A2940">
            <v>0</v>
          </cell>
          <cell r="B2940" t="str">
            <v>AW PPO Active</v>
          </cell>
          <cell r="C2940" t="str">
            <v>000000950</v>
          </cell>
          <cell r="D2940" t="str">
            <v>SPANGLER JOHN D</v>
          </cell>
          <cell r="E2940" t="str">
            <v>156543396</v>
          </cell>
          <cell r="F2940">
            <v>2</v>
          </cell>
          <cell r="G2940" t="str">
            <v>PPO Non-Union</v>
          </cell>
          <cell r="H2940" t="str">
            <v>N</v>
          </cell>
          <cell r="I2940">
            <v>1</v>
          </cell>
          <cell r="J2940">
            <v>37622</v>
          </cell>
          <cell r="K2940">
            <v>101</v>
          </cell>
          <cell r="L2940" t="str">
            <v>Single</v>
          </cell>
          <cell r="M2940">
            <v>21838</v>
          </cell>
        </row>
        <row r="2941">
          <cell r="A2941">
            <v>0</v>
          </cell>
          <cell r="B2941" t="str">
            <v>AW PPO Active</v>
          </cell>
          <cell r="C2941" t="str">
            <v>000000950</v>
          </cell>
          <cell r="D2941" t="str">
            <v>SPINNATO JR PAUL</v>
          </cell>
          <cell r="E2941" t="str">
            <v>138424075</v>
          </cell>
          <cell r="F2941">
            <v>1</v>
          </cell>
          <cell r="G2941" t="str">
            <v>PPO Union</v>
          </cell>
          <cell r="H2941" t="str">
            <v>U</v>
          </cell>
          <cell r="I2941">
            <v>2</v>
          </cell>
          <cell r="J2941">
            <v>37872</v>
          </cell>
          <cell r="K2941">
            <v>111</v>
          </cell>
          <cell r="L2941" t="str">
            <v>Ee/Sp</v>
          </cell>
          <cell r="M2941">
            <v>18121</v>
          </cell>
        </row>
        <row r="2942">
          <cell r="A2942">
            <v>0</v>
          </cell>
          <cell r="B2942" t="str">
            <v>AW PPO Active</v>
          </cell>
          <cell r="C2942" t="str">
            <v>000000950</v>
          </cell>
          <cell r="D2942" t="str">
            <v>SQUIRES ELAINE</v>
          </cell>
          <cell r="E2942" t="str">
            <v>142601040</v>
          </cell>
          <cell r="F2942">
            <v>2</v>
          </cell>
          <cell r="G2942" t="str">
            <v>PPO Non-Union</v>
          </cell>
          <cell r="H2942" t="str">
            <v>N</v>
          </cell>
          <cell r="I2942">
            <v>1</v>
          </cell>
          <cell r="J2942">
            <v>37622</v>
          </cell>
          <cell r="K2942">
            <v>102</v>
          </cell>
          <cell r="L2942" t="str">
            <v>Single</v>
          </cell>
          <cell r="M2942">
            <v>18878</v>
          </cell>
        </row>
        <row r="2943">
          <cell r="A2943">
            <v>0</v>
          </cell>
          <cell r="B2943" t="str">
            <v>AW PPO Active</v>
          </cell>
          <cell r="C2943" t="str">
            <v>000000950</v>
          </cell>
          <cell r="D2943" t="str">
            <v>STAFFORD SMITH GREGORY</v>
          </cell>
          <cell r="E2943" t="str">
            <v>145425443</v>
          </cell>
          <cell r="F2943">
            <v>1</v>
          </cell>
          <cell r="G2943" t="str">
            <v>PPO Union</v>
          </cell>
          <cell r="H2943" t="str">
            <v>U</v>
          </cell>
          <cell r="I2943">
            <v>3</v>
          </cell>
          <cell r="J2943">
            <v>37622</v>
          </cell>
          <cell r="K2943">
            <v>127</v>
          </cell>
          <cell r="L2943" t="str">
            <v>Family</v>
          </cell>
          <cell r="M2943">
            <v>20046</v>
          </cell>
        </row>
        <row r="2944">
          <cell r="A2944">
            <v>0</v>
          </cell>
          <cell r="B2944" t="str">
            <v>AW PPO Active</v>
          </cell>
          <cell r="C2944" t="str">
            <v>000000950</v>
          </cell>
          <cell r="D2944" t="str">
            <v>STARR SONIA J</v>
          </cell>
          <cell r="E2944" t="str">
            <v>589426537</v>
          </cell>
          <cell r="F2944">
            <v>2</v>
          </cell>
          <cell r="G2944" t="str">
            <v>PPO Non-Union</v>
          </cell>
          <cell r="H2944" t="str">
            <v>N</v>
          </cell>
          <cell r="I2944">
            <v>3</v>
          </cell>
          <cell r="J2944">
            <v>38353</v>
          </cell>
          <cell r="K2944">
            <v>127</v>
          </cell>
          <cell r="L2944" t="str">
            <v>Family</v>
          </cell>
          <cell r="M2944">
            <v>26288</v>
          </cell>
        </row>
        <row r="2945">
          <cell r="A2945">
            <v>0</v>
          </cell>
          <cell r="B2945" t="str">
            <v>AW PPO Active</v>
          </cell>
          <cell r="C2945" t="str">
            <v>000000950</v>
          </cell>
          <cell r="D2945" t="str">
            <v>STEETS ROBERT</v>
          </cell>
          <cell r="E2945" t="str">
            <v>145361972</v>
          </cell>
          <cell r="F2945">
            <v>1</v>
          </cell>
          <cell r="G2945" t="str">
            <v>PPO Union</v>
          </cell>
          <cell r="H2945" t="str">
            <v>U</v>
          </cell>
          <cell r="I2945">
            <v>2</v>
          </cell>
          <cell r="J2945">
            <v>37622</v>
          </cell>
          <cell r="K2945">
            <v>111</v>
          </cell>
          <cell r="L2945" t="str">
            <v>Ee/Sp</v>
          </cell>
          <cell r="M2945">
            <v>16133</v>
          </cell>
        </row>
        <row r="2946">
          <cell r="A2946">
            <v>0</v>
          </cell>
          <cell r="B2946" t="str">
            <v>AW PPO Active</v>
          </cell>
          <cell r="C2946" t="str">
            <v>000000950</v>
          </cell>
          <cell r="D2946" t="str">
            <v>STERLING BRENT W</v>
          </cell>
          <cell r="E2946" t="str">
            <v>135508542</v>
          </cell>
          <cell r="F2946">
            <v>1</v>
          </cell>
          <cell r="G2946" t="str">
            <v>PPO Union</v>
          </cell>
          <cell r="H2946" t="str">
            <v>U</v>
          </cell>
          <cell r="I2946">
            <v>3</v>
          </cell>
          <cell r="J2946">
            <v>37622</v>
          </cell>
          <cell r="K2946">
            <v>127</v>
          </cell>
          <cell r="L2946" t="str">
            <v>Family</v>
          </cell>
          <cell r="M2946">
            <v>20695</v>
          </cell>
        </row>
        <row r="2947">
          <cell r="A2947">
            <v>0</v>
          </cell>
          <cell r="B2947" t="str">
            <v>AW PPO Active</v>
          </cell>
          <cell r="C2947" t="str">
            <v>000000950</v>
          </cell>
          <cell r="D2947" t="str">
            <v>STEWART KELVIN W</v>
          </cell>
          <cell r="E2947" t="str">
            <v>151745994</v>
          </cell>
          <cell r="F2947">
            <v>1</v>
          </cell>
          <cell r="G2947" t="str">
            <v>PPO Union</v>
          </cell>
          <cell r="H2947" t="str">
            <v>U</v>
          </cell>
          <cell r="I2947">
            <v>2</v>
          </cell>
          <cell r="J2947">
            <v>37622</v>
          </cell>
          <cell r="K2947">
            <v>111</v>
          </cell>
          <cell r="L2947" t="str">
            <v>Ee/Sp</v>
          </cell>
          <cell r="M2947">
            <v>24926</v>
          </cell>
        </row>
        <row r="2948">
          <cell r="A2948">
            <v>0</v>
          </cell>
          <cell r="B2948" t="str">
            <v>AW PPO Active</v>
          </cell>
          <cell r="C2948" t="str">
            <v>000000950</v>
          </cell>
          <cell r="D2948" t="str">
            <v>STILL DARLENE E</v>
          </cell>
          <cell r="E2948" t="str">
            <v>144483384</v>
          </cell>
          <cell r="F2948">
            <v>2</v>
          </cell>
          <cell r="G2948" t="str">
            <v>PPO Non-Union</v>
          </cell>
          <cell r="H2948" t="str">
            <v>N</v>
          </cell>
          <cell r="I2948">
            <v>1</v>
          </cell>
          <cell r="J2948">
            <v>37622</v>
          </cell>
          <cell r="K2948">
            <v>102</v>
          </cell>
          <cell r="L2948" t="str">
            <v>Single</v>
          </cell>
          <cell r="M2948">
            <v>20118</v>
          </cell>
        </row>
        <row r="2949">
          <cell r="A2949">
            <v>0</v>
          </cell>
          <cell r="B2949" t="str">
            <v>AW PPO Active</v>
          </cell>
          <cell r="C2949" t="str">
            <v>000000950</v>
          </cell>
          <cell r="D2949" t="str">
            <v>STILL MALCOLM A</v>
          </cell>
          <cell r="E2949" t="str">
            <v>151589896</v>
          </cell>
          <cell r="F2949">
            <v>1</v>
          </cell>
          <cell r="G2949" t="str">
            <v>PPO Union</v>
          </cell>
          <cell r="H2949" t="str">
            <v>U</v>
          </cell>
          <cell r="I2949">
            <v>4</v>
          </cell>
          <cell r="J2949">
            <v>38130</v>
          </cell>
          <cell r="K2949">
            <v>127</v>
          </cell>
          <cell r="L2949" t="str">
            <v>Family</v>
          </cell>
          <cell r="M2949">
            <v>22326</v>
          </cell>
        </row>
        <row r="2950">
          <cell r="A2950">
            <v>0</v>
          </cell>
          <cell r="B2950" t="str">
            <v>AW PPO Active</v>
          </cell>
          <cell r="C2950" t="str">
            <v>000000950</v>
          </cell>
          <cell r="D2950" t="str">
            <v>STRADFORD MELINDA</v>
          </cell>
          <cell r="E2950" t="str">
            <v>157420998</v>
          </cell>
          <cell r="F2950">
            <v>1</v>
          </cell>
          <cell r="G2950" t="str">
            <v>PPO Union</v>
          </cell>
          <cell r="H2950" t="str">
            <v>U</v>
          </cell>
          <cell r="I2950">
            <v>2</v>
          </cell>
          <cell r="J2950">
            <v>37622</v>
          </cell>
          <cell r="K2950">
            <v>111</v>
          </cell>
          <cell r="L2950" t="str">
            <v>Ee/Sp</v>
          </cell>
          <cell r="M2950">
            <v>18403</v>
          </cell>
        </row>
        <row r="2951">
          <cell r="A2951">
            <v>0</v>
          </cell>
          <cell r="B2951" t="str">
            <v>AW PPO Active</v>
          </cell>
          <cell r="C2951" t="str">
            <v>000000950</v>
          </cell>
          <cell r="D2951" t="str">
            <v>STRASKO JAMES M</v>
          </cell>
          <cell r="E2951" t="str">
            <v>155520261</v>
          </cell>
          <cell r="F2951">
            <v>1</v>
          </cell>
          <cell r="G2951" t="str">
            <v>PPO Union</v>
          </cell>
          <cell r="H2951" t="str">
            <v>U</v>
          </cell>
          <cell r="I2951">
            <v>3</v>
          </cell>
          <cell r="J2951">
            <v>38016</v>
          </cell>
          <cell r="K2951">
            <v>119</v>
          </cell>
          <cell r="L2951" t="str">
            <v>Ee/Ch</v>
          </cell>
          <cell r="M2951">
            <v>21114</v>
          </cell>
        </row>
        <row r="2952">
          <cell r="A2952">
            <v>0</v>
          </cell>
          <cell r="B2952" t="str">
            <v>AW PPO Active</v>
          </cell>
          <cell r="C2952" t="str">
            <v>000000950</v>
          </cell>
          <cell r="D2952" t="str">
            <v>STRECKENBEIN CATHERINE L</v>
          </cell>
          <cell r="E2952" t="str">
            <v>142609654</v>
          </cell>
          <cell r="F2952">
            <v>2</v>
          </cell>
          <cell r="G2952" t="str">
            <v>PPO Non-Union</v>
          </cell>
          <cell r="H2952" t="str">
            <v>N</v>
          </cell>
          <cell r="I2952">
            <v>4</v>
          </cell>
          <cell r="J2952">
            <v>37622</v>
          </cell>
          <cell r="K2952">
            <v>127</v>
          </cell>
          <cell r="L2952" t="str">
            <v>Family</v>
          </cell>
          <cell r="M2952">
            <v>21767</v>
          </cell>
        </row>
        <row r="2953">
          <cell r="A2953">
            <v>0</v>
          </cell>
          <cell r="B2953" t="str">
            <v>AW PPO Active</v>
          </cell>
          <cell r="C2953" t="str">
            <v>000000950</v>
          </cell>
          <cell r="D2953" t="str">
            <v>STROMOSKI LINDA</v>
          </cell>
          <cell r="E2953" t="str">
            <v>151448965</v>
          </cell>
          <cell r="F2953">
            <v>2</v>
          </cell>
          <cell r="G2953" t="str">
            <v>PPO Non-Union</v>
          </cell>
          <cell r="H2953" t="str">
            <v>N</v>
          </cell>
          <cell r="I2953">
            <v>3</v>
          </cell>
          <cell r="J2953">
            <v>37622</v>
          </cell>
          <cell r="K2953">
            <v>127</v>
          </cell>
          <cell r="L2953" t="str">
            <v>Family</v>
          </cell>
          <cell r="M2953">
            <v>18237</v>
          </cell>
        </row>
        <row r="2954">
          <cell r="A2954">
            <v>0</v>
          </cell>
          <cell r="B2954" t="str">
            <v>AW PPO Active</v>
          </cell>
          <cell r="C2954" t="str">
            <v>000000950</v>
          </cell>
          <cell r="D2954" t="str">
            <v>STUERZE CHARLES</v>
          </cell>
          <cell r="E2954" t="str">
            <v>147608042</v>
          </cell>
          <cell r="F2954">
            <v>1</v>
          </cell>
          <cell r="G2954" t="str">
            <v>PPO Union</v>
          </cell>
          <cell r="H2954" t="str">
            <v>U</v>
          </cell>
          <cell r="I2954">
            <v>5</v>
          </cell>
          <cell r="J2954">
            <v>37622</v>
          </cell>
          <cell r="K2954">
            <v>127</v>
          </cell>
          <cell r="L2954" t="str">
            <v>Family</v>
          </cell>
          <cell r="M2954">
            <v>21791</v>
          </cell>
        </row>
        <row r="2955">
          <cell r="A2955">
            <v>0</v>
          </cell>
          <cell r="B2955" t="str">
            <v>AW PPO Active</v>
          </cell>
          <cell r="C2955" t="str">
            <v>000000950</v>
          </cell>
          <cell r="D2955" t="str">
            <v>SULLIVAN ROBERT J</v>
          </cell>
          <cell r="E2955" t="str">
            <v>154442767</v>
          </cell>
          <cell r="F2955">
            <v>1</v>
          </cell>
          <cell r="G2955" t="str">
            <v>PPO Union</v>
          </cell>
          <cell r="H2955" t="str">
            <v>U</v>
          </cell>
          <cell r="I2955">
            <v>2</v>
          </cell>
          <cell r="J2955">
            <v>37622</v>
          </cell>
          <cell r="K2955">
            <v>111</v>
          </cell>
          <cell r="L2955" t="str">
            <v>Ee/Sp</v>
          </cell>
          <cell r="M2955">
            <v>19111</v>
          </cell>
        </row>
        <row r="2956">
          <cell r="A2956">
            <v>0</v>
          </cell>
          <cell r="B2956" t="str">
            <v>AW PPO Active</v>
          </cell>
          <cell r="C2956" t="str">
            <v>000000950</v>
          </cell>
          <cell r="D2956" t="str">
            <v>SUTTON ANTHONY</v>
          </cell>
          <cell r="E2956" t="str">
            <v>146526371</v>
          </cell>
          <cell r="F2956">
            <v>1</v>
          </cell>
          <cell r="G2956" t="str">
            <v>PPO Union</v>
          </cell>
          <cell r="H2956" t="str">
            <v>U</v>
          </cell>
          <cell r="I2956">
            <v>10</v>
          </cell>
          <cell r="J2956">
            <v>38108</v>
          </cell>
          <cell r="K2956">
            <v>127</v>
          </cell>
          <cell r="L2956" t="str">
            <v>Family</v>
          </cell>
          <cell r="M2956">
            <v>21739</v>
          </cell>
        </row>
        <row r="2957">
          <cell r="A2957">
            <v>0</v>
          </cell>
          <cell r="B2957" t="str">
            <v>AW PPO Active</v>
          </cell>
          <cell r="C2957" t="str">
            <v>000000950</v>
          </cell>
          <cell r="D2957" t="str">
            <v>SUTTON WALTER G</v>
          </cell>
          <cell r="E2957" t="str">
            <v>137382650</v>
          </cell>
          <cell r="F2957">
            <v>1</v>
          </cell>
          <cell r="G2957" t="str">
            <v>PPO Union</v>
          </cell>
          <cell r="H2957" t="str">
            <v>U</v>
          </cell>
          <cell r="I2957">
            <v>2</v>
          </cell>
          <cell r="J2957">
            <v>37622</v>
          </cell>
          <cell r="K2957">
            <v>111</v>
          </cell>
          <cell r="L2957" t="str">
            <v>Ee/Sp</v>
          </cell>
          <cell r="M2957">
            <v>17269</v>
          </cell>
        </row>
        <row r="2958">
          <cell r="A2958">
            <v>0</v>
          </cell>
          <cell r="B2958" t="str">
            <v>AW PPO Active</v>
          </cell>
          <cell r="C2958" t="str">
            <v>000000950</v>
          </cell>
          <cell r="D2958" t="str">
            <v>SUTULA ZBIGNIEW</v>
          </cell>
          <cell r="E2958" t="str">
            <v>563811806</v>
          </cell>
          <cell r="F2958">
            <v>1</v>
          </cell>
          <cell r="G2958" t="str">
            <v>PPO Union</v>
          </cell>
          <cell r="H2958" t="str">
            <v>U</v>
          </cell>
          <cell r="I2958">
            <v>4</v>
          </cell>
          <cell r="J2958">
            <v>37622</v>
          </cell>
          <cell r="K2958">
            <v>127</v>
          </cell>
          <cell r="L2958" t="str">
            <v>Family</v>
          </cell>
          <cell r="M2958">
            <v>22421</v>
          </cell>
        </row>
        <row r="2959">
          <cell r="A2959">
            <v>0</v>
          </cell>
          <cell r="B2959" t="str">
            <v>AW PPO Active</v>
          </cell>
          <cell r="C2959" t="str">
            <v>000000950</v>
          </cell>
          <cell r="D2959" t="str">
            <v>SZOTAK  JR MATTHEW</v>
          </cell>
          <cell r="E2959" t="str">
            <v>135806316</v>
          </cell>
          <cell r="F2959">
            <v>1</v>
          </cell>
          <cell r="G2959" t="str">
            <v>PPO Union</v>
          </cell>
          <cell r="H2959" t="str">
            <v>U</v>
          </cell>
          <cell r="I2959">
            <v>3</v>
          </cell>
          <cell r="J2959">
            <v>37729</v>
          </cell>
          <cell r="K2959">
            <v>119</v>
          </cell>
          <cell r="L2959" t="str">
            <v>Ee/Ch</v>
          </cell>
          <cell r="M2959">
            <v>25970</v>
          </cell>
        </row>
        <row r="2960">
          <cell r="A2960">
            <v>0</v>
          </cell>
          <cell r="B2960" t="str">
            <v>AW PPO Active</v>
          </cell>
          <cell r="C2960" t="str">
            <v>000000950</v>
          </cell>
          <cell r="D2960" t="str">
            <v>TABARES JOHN J</v>
          </cell>
          <cell r="E2960" t="str">
            <v>138743740</v>
          </cell>
          <cell r="F2960">
            <v>1</v>
          </cell>
          <cell r="G2960" t="str">
            <v>PPO Union</v>
          </cell>
          <cell r="H2960" t="str">
            <v>U</v>
          </cell>
          <cell r="I2960">
            <v>2</v>
          </cell>
          <cell r="J2960">
            <v>37681</v>
          </cell>
          <cell r="K2960">
            <v>111</v>
          </cell>
          <cell r="L2960" t="str">
            <v>Ee/Sp</v>
          </cell>
          <cell r="M2960">
            <v>23415</v>
          </cell>
        </row>
        <row r="2961">
          <cell r="A2961">
            <v>0</v>
          </cell>
          <cell r="B2961" t="str">
            <v>AW PPO Active</v>
          </cell>
          <cell r="C2961" t="str">
            <v>000000950</v>
          </cell>
          <cell r="D2961" t="str">
            <v>TALERICO JOSEPH</v>
          </cell>
          <cell r="E2961" t="str">
            <v>145364467</v>
          </cell>
          <cell r="F2961">
            <v>1</v>
          </cell>
          <cell r="G2961" t="str">
            <v>PPO Union</v>
          </cell>
          <cell r="H2961" t="str">
            <v>U</v>
          </cell>
          <cell r="I2961">
            <v>2</v>
          </cell>
          <cell r="J2961">
            <v>37622</v>
          </cell>
          <cell r="K2961">
            <v>111</v>
          </cell>
          <cell r="L2961" t="str">
            <v>Ee/Sp</v>
          </cell>
          <cell r="M2961">
            <v>16313</v>
          </cell>
        </row>
        <row r="2962">
          <cell r="A2962">
            <v>0</v>
          </cell>
          <cell r="B2962" t="str">
            <v>AW PPO Active</v>
          </cell>
          <cell r="C2962" t="str">
            <v>000000950</v>
          </cell>
          <cell r="D2962" t="str">
            <v>TAVIS BRIAN T</v>
          </cell>
          <cell r="E2962" t="str">
            <v>146543623</v>
          </cell>
          <cell r="F2962">
            <v>1</v>
          </cell>
          <cell r="G2962" t="str">
            <v>PPO Union</v>
          </cell>
          <cell r="H2962" t="str">
            <v>U</v>
          </cell>
          <cell r="I2962">
            <v>4</v>
          </cell>
          <cell r="J2962">
            <v>37927</v>
          </cell>
          <cell r="K2962">
            <v>127</v>
          </cell>
          <cell r="L2962" t="str">
            <v>Family</v>
          </cell>
          <cell r="M2962">
            <v>21142</v>
          </cell>
        </row>
        <row r="2963">
          <cell r="A2963">
            <v>0</v>
          </cell>
          <cell r="B2963" t="str">
            <v>AW PPO Active</v>
          </cell>
          <cell r="C2963" t="str">
            <v>000000950</v>
          </cell>
          <cell r="D2963" t="str">
            <v>TAYLOR KENNETH P</v>
          </cell>
          <cell r="E2963" t="str">
            <v>158549659</v>
          </cell>
          <cell r="F2963">
            <v>2</v>
          </cell>
          <cell r="G2963" t="str">
            <v>PPO Non-Union</v>
          </cell>
          <cell r="H2963" t="str">
            <v>N</v>
          </cell>
          <cell r="I2963">
            <v>4</v>
          </cell>
          <cell r="J2963">
            <v>37622</v>
          </cell>
          <cell r="K2963">
            <v>127</v>
          </cell>
          <cell r="L2963" t="str">
            <v>Family</v>
          </cell>
          <cell r="M2963">
            <v>21041</v>
          </cell>
        </row>
        <row r="2964">
          <cell r="A2964">
            <v>0</v>
          </cell>
          <cell r="B2964" t="str">
            <v>AW PPO Active</v>
          </cell>
          <cell r="C2964" t="str">
            <v>000000950</v>
          </cell>
          <cell r="D2964" t="str">
            <v>TECCHIO JAMES P</v>
          </cell>
          <cell r="E2964" t="str">
            <v>148744170</v>
          </cell>
          <cell r="F2964">
            <v>1</v>
          </cell>
          <cell r="G2964" t="str">
            <v>PPO Union</v>
          </cell>
          <cell r="H2964" t="str">
            <v>U</v>
          </cell>
          <cell r="I2964">
            <v>2</v>
          </cell>
          <cell r="J2964">
            <v>37622</v>
          </cell>
          <cell r="K2964">
            <v>111</v>
          </cell>
          <cell r="L2964" t="str">
            <v>Ee/Sp</v>
          </cell>
          <cell r="M2964">
            <v>24449</v>
          </cell>
        </row>
        <row r="2965">
          <cell r="A2965">
            <v>0</v>
          </cell>
          <cell r="B2965" t="str">
            <v>AW PPO Active</v>
          </cell>
          <cell r="C2965" t="str">
            <v>000000950</v>
          </cell>
          <cell r="D2965" t="str">
            <v>TERRY ROBERT</v>
          </cell>
          <cell r="E2965" t="str">
            <v>138466158</v>
          </cell>
          <cell r="F2965">
            <v>1</v>
          </cell>
          <cell r="G2965" t="str">
            <v>PPO Union</v>
          </cell>
          <cell r="H2965" t="str">
            <v>U</v>
          </cell>
          <cell r="I2965">
            <v>3</v>
          </cell>
          <cell r="J2965">
            <v>37622</v>
          </cell>
          <cell r="K2965">
            <v>127</v>
          </cell>
          <cell r="L2965" t="str">
            <v>Family</v>
          </cell>
          <cell r="M2965">
            <v>19597</v>
          </cell>
        </row>
        <row r="2966">
          <cell r="A2966">
            <v>0</v>
          </cell>
          <cell r="B2966" t="str">
            <v>AW PPO Active</v>
          </cell>
          <cell r="C2966" t="str">
            <v>000000950</v>
          </cell>
          <cell r="D2966" t="str">
            <v>THEURER JOSEPH J</v>
          </cell>
          <cell r="E2966" t="str">
            <v>197347509</v>
          </cell>
          <cell r="F2966">
            <v>1</v>
          </cell>
          <cell r="G2966" t="str">
            <v>PPO Union</v>
          </cell>
          <cell r="H2966" t="str">
            <v>U</v>
          </cell>
          <cell r="I2966">
            <v>3</v>
          </cell>
          <cell r="J2966">
            <v>38353</v>
          </cell>
          <cell r="K2966">
            <v>127</v>
          </cell>
          <cell r="L2966" t="str">
            <v>Family</v>
          </cell>
          <cell r="M2966">
            <v>15493</v>
          </cell>
        </row>
        <row r="2967">
          <cell r="A2967">
            <v>0</v>
          </cell>
          <cell r="B2967" t="str">
            <v>AW PPO Active</v>
          </cell>
          <cell r="C2967" t="str">
            <v>000000950</v>
          </cell>
          <cell r="D2967" t="str">
            <v>THOMPSON STEPHEN A</v>
          </cell>
          <cell r="E2967" t="str">
            <v>146469008</v>
          </cell>
          <cell r="F2967">
            <v>2</v>
          </cell>
          <cell r="G2967" t="str">
            <v>PPO Non-Union</v>
          </cell>
          <cell r="H2967" t="str">
            <v>N</v>
          </cell>
          <cell r="I2967">
            <v>4</v>
          </cell>
          <cell r="J2967">
            <v>37622</v>
          </cell>
          <cell r="K2967">
            <v>127</v>
          </cell>
          <cell r="L2967" t="str">
            <v>Family</v>
          </cell>
          <cell r="M2967">
            <v>20491</v>
          </cell>
        </row>
        <row r="2968">
          <cell r="A2968">
            <v>0</v>
          </cell>
          <cell r="B2968" t="str">
            <v>AW PPO Active</v>
          </cell>
          <cell r="C2968" t="str">
            <v>000000950</v>
          </cell>
          <cell r="D2968" t="str">
            <v>THORN DOUGLAS</v>
          </cell>
          <cell r="E2968" t="str">
            <v>337588317</v>
          </cell>
          <cell r="F2968">
            <v>1</v>
          </cell>
          <cell r="G2968" t="str">
            <v>PPO Union</v>
          </cell>
          <cell r="H2968" t="str">
            <v>U</v>
          </cell>
          <cell r="I2968">
            <v>4</v>
          </cell>
          <cell r="J2968">
            <v>37622</v>
          </cell>
          <cell r="K2968">
            <v>127</v>
          </cell>
          <cell r="L2968" t="str">
            <v>Family</v>
          </cell>
          <cell r="M2968">
            <v>22573</v>
          </cell>
        </row>
        <row r="2969">
          <cell r="A2969">
            <v>0</v>
          </cell>
          <cell r="B2969" t="str">
            <v>AW PPO Active</v>
          </cell>
          <cell r="C2969" t="str">
            <v>000000950</v>
          </cell>
          <cell r="D2969" t="str">
            <v>THURMAN WILLIAM E</v>
          </cell>
          <cell r="E2969" t="str">
            <v>203446212</v>
          </cell>
          <cell r="F2969">
            <v>2</v>
          </cell>
          <cell r="G2969" t="str">
            <v>PPO Non-Union</v>
          </cell>
          <cell r="H2969" t="str">
            <v>N</v>
          </cell>
          <cell r="I2969">
            <v>2</v>
          </cell>
          <cell r="J2969">
            <v>37622</v>
          </cell>
          <cell r="K2969">
            <v>111</v>
          </cell>
          <cell r="L2969" t="str">
            <v>Ee/Sp</v>
          </cell>
          <cell r="M2969">
            <v>19825</v>
          </cell>
        </row>
        <row r="2970">
          <cell r="A2970">
            <v>0</v>
          </cell>
          <cell r="B2970" t="str">
            <v>AW PPO Active</v>
          </cell>
          <cell r="C2970" t="str">
            <v>000000950</v>
          </cell>
          <cell r="D2970" t="str">
            <v>TIERNO JR CARMEN P</v>
          </cell>
          <cell r="E2970" t="str">
            <v>150561996</v>
          </cell>
          <cell r="F2970">
            <v>2</v>
          </cell>
          <cell r="G2970" t="str">
            <v>PPO Non-Union</v>
          </cell>
          <cell r="H2970" t="str">
            <v>N</v>
          </cell>
          <cell r="I2970">
            <v>4</v>
          </cell>
          <cell r="J2970">
            <v>37644</v>
          </cell>
          <cell r="K2970">
            <v>127</v>
          </cell>
          <cell r="L2970" t="str">
            <v>Family</v>
          </cell>
          <cell r="M2970">
            <v>24873</v>
          </cell>
        </row>
        <row r="2971">
          <cell r="A2971">
            <v>0</v>
          </cell>
          <cell r="B2971" t="str">
            <v>AW PPO Active</v>
          </cell>
          <cell r="C2971" t="str">
            <v>000000950</v>
          </cell>
          <cell r="D2971" t="str">
            <v>TIERNO THOMAS J</v>
          </cell>
          <cell r="E2971" t="str">
            <v>139568080</v>
          </cell>
          <cell r="F2971">
            <v>1</v>
          </cell>
          <cell r="G2971" t="str">
            <v>PPO Union</v>
          </cell>
          <cell r="H2971" t="str">
            <v>U</v>
          </cell>
          <cell r="I2971">
            <v>4</v>
          </cell>
          <cell r="J2971">
            <v>37622</v>
          </cell>
          <cell r="K2971">
            <v>127</v>
          </cell>
          <cell r="L2971" t="str">
            <v>Family</v>
          </cell>
          <cell r="M2971">
            <v>21476</v>
          </cell>
        </row>
        <row r="2972">
          <cell r="A2972">
            <v>0</v>
          </cell>
          <cell r="B2972" t="str">
            <v>AW PPO Active</v>
          </cell>
          <cell r="C2972" t="str">
            <v>000000950</v>
          </cell>
          <cell r="D2972" t="str">
            <v>TOMARO ROSE G</v>
          </cell>
          <cell r="E2972" t="str">
            <v>138328569</v>
          </cell>
          <cell r="F2972">
            <v>1</v>
          </cell>
          <cell r="G2972" t="str">
            <v>PPO Union</v>
          </cell>
          <cell r="H2972" t="str">
            <v>U</v>
          </cell>
          <cell r="I2972">
            <v>2</v>
          </cell>
          <cell r="J2972">
            <v>37622</v>
          </cell>
          <cell r="K2972">
            <v>111</v>
          </cell>
          <cell r="L2972" t="str">
            <v>Ee/Sp</v>
          </cell>
          <cell r="M2972">
            <v>14733</v>
          </cell>
        </row>
        <row r="2973">
          <cell r="A2973">
            <v>0</v>
          </cell>
          <cell r="B2973" t="str">
            <v>AW PPO Active</v>
          </cell>
          <cell r="C2973" t="str">
            <v>000000950</v>
          </cell>
          <cell r="D2973" t="str">
            <v>TORMAY GEORGE</v>
          </cell>
          <cell r="E2973" t="str">
            <v>136425541</v>
          </cell>
          <cell r="F2973">
            <v>1</v>
          </cell>
          <cell r="G2973" t="str">
            <v>PPO Union</v>
          </cell>
          <cell r="H2973" t="str">
            <v>U</v>
          </cell>
          <cell r="I2973">
            <v>2</v>
          </cell>
          <cell r="J2973">
            <v>37622</v>
          </cell>
          <cell r="K2973">
            <v>111</v>
          </cell>
          <cell r="L2973" t="str">
            <v>Ee/Sp</v>
          </cell>
          <cell r="M2973">
            <v>18013</v>
          </cell>
        </row>
        <row r="2974">
          <cell r="A2974">
            <v>0</v>
          </cell>
          <cell r="B2974" t="str">
            <v>AW PPO Active</v>
          </cell>
          <cell r="C2974" t="str">
            <v>000000950</v>
          </cell>
          <cell r="D2974" t="str">
            <v>TRASK ROBIN</v>
          </cell>
          <cell r="E2974" t="str">
            <v>138506456</v>
          </cell>
          <cell r="F2974">
            <v>1</v>
          </cell>
          <cell r="G2974" t="str">
            <v>PPO Union</v>
          </cell>
          <cell r="H2974" t="str">
            <v>U</v>
          </cell>
          <cell r="I2974">
            <v>1</v>
          </cell>
          <cell r="J2974">
            <v>37622</v>
          </cell>
          <cell r="K2974">
            <v>102</v>
          </cell>
          <cell r="L2974" t="str">
            <v>Single</v>
          </cell>
          <cell r="M2974">
            <v>20363</v>
          </cell>
        </row>
        <row r="2975">
          <cell r="A2975">
            <v>0</v>
          </cell>
          <cell r="B2975" t="str">
            <v>AW PPO Active</v>
          </cell>
          <cell r="C2975" t="str">
            <v>000000950</v>
          </cell>
          <cell r="D2975" t="str">
            <v>TUFARO JOSEPH</v>
          </cell>
          <cell r="E2975" t="str">
            <v>144602306</v>
          </cell>
          <cell r="F2975">
            <v>1</v>
          </cell>
          <cell r="G2975" t="str">
            <v>PPO Union</v>
          </cell>
          <cell r="H2975" t="str">
            <v>U</v>
          </cell>
          <cell r="I2975">
            <v>6</v>
          </cell>
          <cell r="J2975">
            <v>37622</v>
          </cell>
          <cell r="K2975">
            <v>127</v>
          </cell>
          <cell r="L2975" t="str">
            <v>Family</v>
          </cell>
          <cell r="M2975">
            <v>22290</v>
          </cell>
        </row>
        <row r="2976">
          <cell r="A2976">
            <v>0</v>
          </cell>
          <cell r="B2976" t="str">
            <v>AW PPO Active</v>
          </cell>
          <cell r="C2976" t="str">
            <v>000000950</v>
          </cell>
          <cell r="D2976" t="str">
            <v>TURETZKIN GLORIA</v>
          </cell>
          <cell r="E2976" t="str">
            <v>155508244</v>
          </cell>
          <cell r="F2976">
            <v>1</v>
          </cell>
          <cell r="G2976" t="str">
            <v>PPO Union</v>
          </cell>
          <cell r="H2976" t="str">
            <v>U</v>
          </cell>
          <cell r="I2976">
            <v>1</v>
          </cell>
          <cell r="J2976">
            <v>37622</v>
          </cell>
          <cell r="K2976">
            <v>102</v>
          </cell>
          <cell r="L2976" t="str">
            <v>Single</v>
          </cell>
          <cell r="M2976">
            <v>21183</v>
          </cell>
        </row>
        <row r="2977">
          <cell r="A2977">
            <v>0</v>
          </cell>
          <cell r="B2977" t="str">
            <v>AW PPO Active</v>
          </cell>
          <cell r="C2977" t="str">
            <v>000000950</v>
          </cell>
          <cell r="D2977" t="str">
            <v>VAIL GREGORY A</v>
          </cell>
          <cell r="E2977" t="str">
            <v>150742422</v>
          </cell>
          <cell r="F2977">
            <v>1</v>
          </cell>
          <cell r="G2977" t="str">
            <v>PPO Union</v>
          </cell>
          <cell r="H2977" t="str">
            <v>U</v>
          </cell>
          <cell r="I2977">
            <v>1</v>
          </cell>
          <cell r="J2977">
            <v>38047</v>
          </cell>
          <cell r="K2977">
            <v>101</v>
          </cell>
          <cell r="L2977" t="str">
            <v>Single</v>
          </cell>
          <cell r="M2977">
            <v>30069</v>
          </cell>
        </row>
        <row r="2978">
          <cell r="A2978">
            <v>0</v>
          </cell>
          <cell r="B2978" t="str">
            <v>AW PPO Active</v>
          </cell>
          <cell r="C2978" t="str">
            <v>000000950</v>
          </cell>
          <cell r="D2978" t="str">
            <v>VALENTIN JESUS</v>
          </cell>
          <cell r="E2978" t="str">
            <v>584175279</v>
          </cell>
          <cell r="F2978">
            <v>1</v>
          </cell>
          <cell r="G2978" t="str">
            <v>PPO Union</v>
          </cell>
          <cell r="H2978" t="str">
            <v>U</v>
          </cell>
          <cell r="I2978">
            <v>1</v>
          </cell>
          <cell r="J2978">
            <v>37968</v>
          </cell>
          <cell r="K2978">
            <v>101</v>
          </cell>
          <cell r="L2978" t="str">
            <v>Single</v>
          </cell>
          <cell r="M2978">
            <v>22838</v>
          </cell>
        </row>
        <row r="2979">
          <cell r="A2979">
            <v>0</v>
          </cell>
          <cell r="B2979" t="str">
            <v>AW PPO Active</v>
          </cell>
          <cell r="C2979" t="str">
            <v>000000950</v>
          </cell>
          <cell r="D2979" t="str">
            <v>VAN BUREN LYNN</v>
          </cell>
          <cell r="E2979" t="str">
            <v>138641690</v>
          </cell>
          <cell r="F2979">
            <v>1</v>
          </cell>
          <cell r="G2979" t="str">
            <v>PPO Union</v>
          </cell>
          <cell r="H2979" t="str">
            <v>U</v>
          </cell>
          <cell r="I2979">
            <v>1</v>
          </cell>
          <cell r="J2979">
            <v>37622</v>
          </cell>
          <cell r="K2979">
            <v>102</v>
          </cell>
          <cell r="L2979" t="str">
            <v>Single</v>
          </cell>
          <cell r="M2979">
            <v>22102</v>
          </cell>
        </row>
        <row r="2980">
          <cell r="A2980">
            <v>0</v>
          </cell>
          <cell r="B2980" t="str">
            <v>AW PPO Active</v>
          </cell>
          <cell r="C2980" t="str">
            <v>000000950</v>
          </cell>
          <cell r="D2980" t="str">
            <v>VAN NESS JR CARL</v>
          </cell>
          <cell r="E2980" t="str">
            <v>136425833</v>
          </cell>
          <cell r="F2980">
            <v>1</v>
          </cell>
          <cell r="G2980" t="str">
            <v>PPO Union</v>
          </cell>
          <cell r="H2980" t="str">
            <v>U</v>
          </cell>
          <cell r="I2980">
            <v>4</v>
          </cell>
          <cell r="J2980">
            <v>37622</v>
          </cell>
          <cell r="K2980">
            <v>127</v>
          </cell>
          <cell r="L2980" t="str">
            <v>Family</v>
          </cell>
          <cell r="M2980">
            <v>19973</v>
          </cell>
        </row>
        <row r="2981">
          <cell r="A2981">
            <v>0</v>
          </cell>
          <cell r="B2981" t="str">
            <v>AW PPO Active</v>
          </cell>
          <cell r="C2981" t="str">
            <v>000000950</v>
          </cell>
          <cell r="D2981" t="str">
            <v>VANCHO LAURA A</v>
          </cell>
          <cell r="E2981" t="str">
            <v>149604026</v>
          </cell>
          <cell r="F2981">
            <v>2</v>
          </cell>
          <cell r="G2981" t="str">
            <v>PPO Non-Union</v>
          </cell>
          <cell r="H2981" t="str">
            <v>N</v>
          </cell>
          <cell r="I2981">
            <v>1</v>
          </cell>
          <cell r="J2981">
            <v>37622</v>
          </cell>
          <cell r="K2981">
            <v>102</v>
          </cell>
          <cell r="L2981" t="str">
            <v>Single</v>
          </cell>
          <cell r="M2981">
            <v>23350</v>
          </cell>
        </row>
        <row r="2982">
          <cell r="A2982">
            <v>0</v>
          </cell>
          <cell r="B2982" t="str">
            <v>AW PPO Active</v>
          </cell>
          <cell r="C2982" t="str">
            <v>000000950</v>
          </cell>
          <cell r="D2982" t="str">
            <v>VENCE RICHARD G</v>
          </cell>
          <cell r="E2982" t="str">
            <v>148542148</v>
          </cell>
          <cell r="F2982">
            <v>1</v>
          </cell>
          <cell r="G2982" t="str">
            <v>PPO Union</v>
          </cell>
          <cell r="H2982" t="str">
            <v>U</v>
          </cell>
          <cell r="I2982">
            <v>5</v>
          </cell>
          <cell r="J2982">
            <v>37622</v>
          </cell>
          <cell r="K2982">
            <v>127</v>
          </cell>
          <cell r="L2982" t="str">
            <v>Family</v>
          </cell>
          <cell r="M2982">
            <v>21054</v>
          </cell>
        </row>
        <row r="2983">
          <cell r="A2983">
            <v>0</v>
          </cell>
          <cell r="B2983" t="str">
            <v>AW PPO Active</v>
          </cell>
          <cell r="C2983" t="str">
            <v>000000950</v>
          </cell>
          <cell r="D2983" t="str">
            <v>VENNELL FRANK R</v>
          </cell>
          <cell r="E2983" t="str">
            <v>141480120</v>
          </cell>
          <cell r="F2983">
            <v>1</v>
          </cell>
          <cell r="G2983" t="str">
            <v>PPO Union</v>
          </cell>
          <cell r="H2983" t="str">
            <v>U</v>
          </cell>
          <cell r="I2983">
            <v>4</v>
          </cell>
          <cell r="J2983">
            <v>37622</v>
          </cell>
          <cell r="K2983">
            <v>127</v>
          </cell>
          <cell r="L2983" t="str">
            <v>Family</v>
          </cell>
          <cell r="M2983">
            <v>19357</v>
          </cell>
        </row>
        <row r="2984">
          <cell r="A2984">
            <v>0</v>
          </cell>
          <cell r="B2984" t="str">
            <v>AW PPO Active</v>
          </cell>
          <cell r="C2984" t="str">
            <v>000000950</v>
          </cell>
          <cell r="D2984" t="str">
            <v>VILADE JAMES L</v>
          </cell>
          <cell r="E2984" t="str">
            <v>135402099</v>
          </cell>
          <cell r="F2984">
            <v>1</v>
          </cell>
          <cell r="G2984" t="str">
            <v>PPO Union</v>
          </cell>
          <cell r="H2984" t="str">
            <v>U</v>
          </cell>
          <cell r="I2984">
            <v>4</v>
          </cell>
          <cell r="J2984">
            <v>37622</v>
          </cell>
          <cell r="K2984">
            <v>127</v>
          </cell>
          <cell r="L2984" t="str">
            <v>Family</v>
          </cell>
          <cell r="M2984">
            <v>18082</v>
          </cell>
        </row>
        <row r="2985">
          <cell r="A2985">
            <v>0</v>
          </cell>
          <cell r="B2985" t="str">
            <v>AW PPO Active</v>
          </cell>
          <cell r="C2985" t="str">
            <v>000000950</v>
          </cell>
          <cell r="D2985" t="str">
            <v>WALSH MATTHEW S</v>
          </cell>
          <cell r="E2985" t="str">
            <v>155649809</v>
          </cell>
          <cell r="F2985">
            <v>1</v>
          </cell>
          <cell r="G2985" t="str">
            <v>PPO Union</v>
          </cell>
          <cell r="H2985" t="str">
            <v>U</v>
          </cell>
          <cell r="I2985">
            <v>5</v>
          </cell>
          <cell r="J2985">
            <v>37862</v>
          </cell>
          <cell r="K2985">
            <v>127</v>
          </cell>
          <cell r="L2985" t="str">
            <v>Family</v>
          </cell>
          <cell r="M2985">
            <v>23359</v>
          </cell>
        </row>
        <row r="2986">
          <cell r="A2986">
            <v>0</v>
          </cell>
          <cell r="B2986" t="str">
            <v>AW PPO Active</v>
          </cell>
          <cell r="C2986" t="str">
            <v>000000950</v>
          </cell>
          <cell r="D2986" t="str">
            <v>WARRINER TERESA A</v>
          </cell>
          <cell r="E2986" t="str">
            <v>141643204</v>
          </cell>
          <cell r="F2986">
            <v>1</v>
          </cell>
          <cell r="G2986" t="str">
            <v>PPO Union</v>
          </cell>
          <cell r="H2986" t="str">
            <v>U</v>
          </cell>
          <cell r="I2986">
            <v>4</v>
          </cell>
          <cell r="J2986">
            <v>37622</v>
          </cell>
          <cell r="K2986">
            <v>127</v>
          </cell>
          <cell r="L2986" t="str">
            <v>Family</v>
          </cell>
          <cell r="M2986">
            <v>22814</v>
          </cell>
        </row>
        <row r="2987">
          <cell r="A2987">
            <v>0</v>
          </cell>
          <cell r="B2987" t="str">
            <v>AW PPO Active</v>
          </cell>
          <cell r="C2987" t="str">
            <v>000000950</v>
          </cell>
          <cell r="D2987" t="str">
            <v>WATTS MICHAEL L</v>
          </cell>
          <cell r="E2987" t="str">
            <v>147582362</v>
          </cell>
          <cell r="F2987">
            <v>1</v>
          </cell>
          <cell r="G2987" t="str">
            <v>PPO Union</v>
          </cell>
          <cell r="H2987" t="str">
            <v>U</v>
          </cell>
          <cell r="I2987">
            <v>6</v>
          </cell>
          <cell r="J2987">
            <v>37622</v>
          </cell>
          <cell r="K2987">
            <v>127</v>
          </cell>
          <cell r="L2987" t="str">
            <v>Family</v>
          </cell>
          <cell r="M2987">
            <v>25720</v>
          </cell>
        </row>
        <row r="2988">
          <cell r="A2988">
            <v>0</v>
          </cell>
          <cell r="B2988" t="str">
            <v>AW PPO Active</v>
          </cell>
          <cell r="C2988" t="str">
            <v>000000950</v>
          </cell>
          <cell r="D2988" t="str">
            <v>WEIR BRIAN T</v>
          </cell>
          <cell r="E2988" t="str">
            <v>139664404</v>
          </cell>
          <cell r="F2988">
            <v>2</v>
          </cell>
          <cell r="G2988" t="str">
            <v>PPO Non-Union</v>
          </cell>
          <cell r="H2988" t="str">
            <v>N</v>
          </cell>
          <cell r="I2988">
            <v>5</v>
          </cell>
          <cell r="J2988">
            <v>37622</v>
          </cell>
          <cell r="K2988">
            <v>127</v>
          </cell>
          <cell r="L2988" t="str">
            <v>Family</v>
          </cell>
          <cell r="M2988">
            <v>24645</v>
          </cell>
        </row>
        <row r="2989">
          <cell r="A2989">
            <v>0</v>
          </cell>
          <cell r="B2989" t="str">
            <v>AW PPO Active</v>
          </cell>
          <cell r="C2989" t="str">
            <v>000000950</v>
          </cell>
          <cell r="D2989" t="str">
            <v>WELCH DOROTHY A</v>
          </cell>
          <cell r="E2989" t="str">
            <v>155580738</v>
          </cell>
          <cell r="F2989">
            <v>1</v>
          </cell>
          <cell r="G2989" t="str">
            <v>PPO Union</v>
          </cell>
          <cell r="H2989" t="str">
            <v>U</v>
          </cell>
          <cell r="I2989">
            <v>2</v>
          </cell>
          <cell r="J2989">
            <v>37622</v>
          </cell>
          <cell r="K2989">
            <v>111</v>
          </cell>
          <cell r="L2989" t="str">
            <v>Ee/Sp</v>
          </cell>
          <cell r="M2989">
            <v>21465</v>
          </cell>
        </row>
        <row r="2990">
          <cell r="A2990">
            <v>0</v>
          </cell>
          <cell r="B2990" t="str">
            <v>AW PPO Active</v>
          </cell>
          <cell r="C2990" t="str">
            <v>000000950</v>
          </cell>
          <cell r="D2990" t="str">
            <v>WELLS GAIL N</v>
          </cell>
          <cell r="E2990" t="str">
            <v>152486493</v>
          </cell>
          <cell r="F2990">
            <v>1</v>
          </cell>
          <cell r="G2990" t="str">
            <v>PPO Union</v>
          </cell>
          <cell r="H2990" t="str">
            <v>U</v>
          </cell>
          <cell r="I2990">
            <v>2</v>
          </cell>
          <cell r="J2990">
            <v>37622</v>
          </cell>
          <cell r="K2990">
            <v>111</v>
          </cell>
          <cell r="L2990" t="str">
            <v>Ee/Sp</v>
          </cell>
          <cell r="M2990">
            <v>19092</v>
          </cell>
        </row>
        <row r="2991">
          <cell r="A2991">
            <v>0</v>
          </cell>
          <cell r="B2991" t="str">
            <v>AW PPO Active</v>
          </cell>
          <cell r="C2991" t="str">
            <v>000000950</v>
          </cell>
          <cell r="D2991" t="str">
            <v>WHITE MICHELE A</v>
          </cell>
          <cell r="E2991" t="str">
            <v>138686450</v>
          </cell>
          <cell r="F2991">
            <v>1</v>
          </cell>
          <cell r="G2991" t="str">
            <v>PPO Union</v>
          </cell>
          <cell r="H2991" t="str">
            <v>U</v>
          </cell>
          <cell r="I2991">
            <v>3</v>
          </cell>
          <cell r="J2991">
            <v>37622</v>
          </cell>
          <cell r="K2991">
            <v>119</v>
          </cell>
          <cell r="L2991" t="str">
            <v>Ee/Ch</v>
          </cell>
          <cell r="M2991">
            <v>22896</v>
          </cell>
        </row>
        <row r="2992">
          <cell r="A2992">
            <v>0</v>
          </cell>
          <cell r="B2992" t="str">
            <v>AW PPO Active</v>
          </cell>
          <cell r="C2992" t="str">
            <v>000000950</v>
          </cell>
          <cell r="D2992" t="str">
            <v>WHITTAKER WILLIAM E</v>
          </cell>
          <cell r="E2992" t="str">
            <v>145480894</v>
          </cell>
          <cell r="F2992">
            <v>1</v>
          </cell>
          <cell r="G2992" t="str">
            <v>PPO Union</v>
          </cell>
          <cell r="H2992" t="str">
            <v>U</v>
          </cell>
          <cell r="I2992">
            <v>2</v>
          </cell>
          <cell r="J2992">
            <v>37840</v>
          </cell>
          <cell r="K2992">
            <v>111</v>
          </cell>
          <cell r="L2992" t="str">
            <v>Ee/Sp</v>
          </cell>
          <cell r="M2992">
            <v>19951</v>
          </cell>
        </row>
        <row r="2993">
          <cell r="A2993">
            <v>0</v>
          </cell>
          <cell r="B2993" t="str">
            <v>AW PPO Active</v>
          </cell>
          <cell r="C2993" t="str">
            <v>000000950</v>
          </cell>
          <cell r="D2993" t="str">
            <v>WILLAN ELIZABETH E</v>
          </cell>
          <cell r="E2993" t="str">
            <v>150621856</v>
          </cell>
          <cell r="F2993">
            <v>1</v>
          </cell>
          <cell r="G2993" t="str">
            <v>PPO Union</v>
          </cell>
          <cell r="H2993" t="str">
            <v>U</v>
          </cell>
          <cell r="I2993">
            <v>4</v>
          </cell>
          <cell r="J2993">
            <v>37622</v>
          </cell>
          <cell r="K2993">
            <v>127</v>
          </cell>
          <cell r="L2993" t="str">
            <v>Family</v>
          </cell>
          <cell r="M2993">
            <v>22287</v>
          </cell>
        </row>
        <row r="2994">
          <cell r="A2994">
            <v>0</v>
          </cell>
          <cell r="B2994" t="str">
            <v>AW PPO Active</v>
          </cell>
          <cell r="C2994" t="str">
            <v>000000950</v>
          </cell>
          <cell r="D2994" t="str">
            <v>WILLIAMS JR EDWARD E</v>
          </cell>
          <cell r="E2994" t="str">
            <v>149429734</v>
          </cell>
          <cell r="F2994">
            <v>2</v>
          </cell>
          <cell r="G2994" t="str">
            <v>PPO Non-Union</v>
          </cell>
          <cell r="H2994" t="str">
            <v>N</v>
          </cell>
          <cell r="I2994">
            <v>4</v>
          </cell>
          <cell r="J2994">
            <v>37622</v>
          </cell>
          <cell r="K2994">
            <v>127</v>
          </cell>
          <cell r="L2994" t="str">
            <v>Family</v>
          </cell>
          <cell r="M2994">
            <v>17676</v>
          </cell>
        </row>
        <row r="2995">
          <cell r="A2995">
            <v>0</v>
          </cell>
          <cell r="B2995" t="str">
            <v>AW PPO Active</v>
          </cell>
          <cell r="C2995" t="str">
            <v>000000950</v>
          </cell>
          <cell r="D2995" t="str">
            <v>WILLIAMS DOCK L</v>
          </cell>
          <cell r="E2995" t="str">
            <v>255687694</v>
          </cell>
          <cell r="F2995">
            <v>1</v>
          </cell>
          <cell r="G2995" t="str">
            <v>PPO Union</v>
          </cell>
          <cell r="H2995" t="str">
            <v>U</v>
          </cell>
          <cell r="I2995">
            <v>2</v>
          </cell>
          <cell r="J2995">
            <v>38186</v>
          </cell>
          <cell r="K2995">
            <v>111</v>
          </cell>
          <cell r="L2995" t="str">
            <v>Ee/Sp</v>
          </cell>
          <cell r="M2995">
            <v>17922</v>
          </cell>
        </row>
        <row r="2996">
          <cell r="A2996">
            <v>0</v>
          </cell>
          <cell r="B2996" t="str">
            <v>AW PPO Active</v>
          </cell>
          <cell r="C2996" t="str">
            <v>000000950</v>
          </cell>
          <cell r="D2996" t="str">
            <v>WILLIAMS JR REID</v>
          </cell>
          <cell r="E2996" t="str">
            <v>228782399</v>
          </cell>
          <cell r="F2996">
            <v>1</v>
          </cell>
          <cell r="G2996" t="str">
            <v>PPO Union</v>
          </cell>
          <cell r="H2996" t="str">
            <v>U</v>
          </cell>
          <cell r="I2996">
            <v>2</v>
          </cell>
          <cell r="J2996">
            <v>37622</v>
          </cell>
          <cell r="K2996">
            <v>111</v>
          </cell>
          <cell r="L2996" t="str">
            <v>Ee/Sp</v>
          </cell>
          <cell r="M2996">
            <v>19397</v>
          </cell>
        </row>
        <row r="2997">
          <cell r="A2997">
            <v>0</v>
          </cell>
          <cell r="B2997" t="str">
            <v>AW PPO Active</v>
          </cell>
          <cell r="C2997" t="str">
            <v>000000950</v>
          </cell>
          <cell r="D2997" t="str">
            <v>WILSON JR DONALD</v>
          </cell>
          <cell r="E2997" t="str">
            <v>142704760</v>
          </cell>
          <cell r="F2997">
            <v>1</v>
          </cell>
          <cell r="G2997" t="str">
            <v>PPO Union</v>
          </cell>
          <cell r="H2997" t="str">
            <v>U</v>
          </cell>
          <cell r="I2997">
            <v>6</v>
          </cell>
          <cell r="J2997">
            <v>37622</v>
          </cell>
          <cell r="K2997">
            <v>127</v>
          </cell>
          <cell r="L2997" t="str">
            <v>Family</v>
          </cell>
          <cell r="M2997">
            <v>23564</v>
          </cell>
        </row>
        <row r="2998">
          <cell r="A2998">
            <v>0</v>
          </cell>
          <cell r="B2998" t="str">
            <v>AW PPO Active</v>
          </cell>
          <cell r="C2998" t="str">
            <v>000000950</v>
          </cell>
          <cell r="D2998" t="str">
            <v>WILSON SCOTT C</v>
          </cell>
          <cell r="E2998" t="str">
            <v>144526446</v>
          </cell>
          <cell r="F2998">
            <v>1</v>
          </cell>
          <cell r="G2998" t="str">
            <v>PPO Union</v>
          </cell>
          <cell r="H2998" t="str">
            <v>U</v>
          </cell>
          <cell r="I2998">
            <v>4</v>
          </cell>
          <cell r="J2998">
            <v>37834</v>
          </cell>
          <cell r="K2998">
            <v>127</v>
          </cell>
          <cell r="L2998" t="str">
            <v>Family</v>
          </cell>
          <cell r="M2998">
            <v>23244</v>
          </cell>
        </row>
        <row r="2999">
          <cell r="A2999">
            <v>0</v>
          </cell>
          <cell r="B2999" t="str">
            <v>AW PPO Active</v>
          </cell>
          <cell r="C2999" t="str">
            <v>000000950</v>
          </cell>
          <cell r="D2999" t="str">
            <v>WISSER JOSEPH M</v>
          </cell>
          <cell r="E2999" t="str">
            <v>192467032</v>
          </cell>
          <cell r="F2999">
            <v>1</v>
          </cell>
          <cell r="G2999" t="str">
            <v>PPO Union</v>
          </cell>
          <cell r="H2999" t="str">
            <v>U</v>
          </cell>
          <cell r="I2999">
            <v>4</v>
          </cell>
          <cell r="J2999">
            <v>37622</v>
          </cell>
          <cell r="K2999">
            <v>127</v>
          </cell>
          <cell r="L2999" t="str">
            <v>Family</v>
          </cell>
          <cell r="M2999">
            <v>24363</v>
          </cell>
        </row>
        <row r="3000">
          <cell r="A3000">
            <v>0</v>
          </cell>
          <cell r="B3000" t="str">
            <v>AW PPO Active</v>
          </cell>
          <cell r="C3000" t="str">
            <v>000000950</v>
          </cell>
          <cell r="D3000" t="str">
            <v>WOLAK JOHN M</v>
          </cell>
          <cell r="E3000" t="str">
            <v>135860430</v>
          </cell>
          <cell r="F3000">
            <v>1</v>
          </cell>
          <cell r="G3000" t="str">
            <v>PPO Union</v>
          </cell>
          <cell r="H3000" t="str">
            <v>U</v>
          </cell>
          <cell r="I3000">
            <v>1</v>
          </cell>
          <cell r="J3000">
            <v>38292</v>
          </cell>
          <cell r="K3000">
            <v>101</v>
          </cell>
          <cell r="L3000" t="str">
            <v>Single</v>
          </cell>
          <cell r="M3000">
            <v>28467</v>
          </cell>
        </row>
        <row r="3001">
          <cell r="A3001">
            <v>0</v>
          </cell>
          <cell r="B3001" t="str">
            <v>AW PPO Active</v>
          </cell>
          <cell r="C3001" t="str">
            <v>000000950</v>
          </cell>
          <cell r="D3001" t="str">
            <v>WOLFORD CHARLES R</v>
          </cell>
          <cell r="E3001" t="str">
            <v>137764445</v>
          </cell>
          <cell r="F3001">
            <v>1</v>
          </cell>
          <cell r="G3001" t="str">
            <v>PPO Union</v>
          </cell>
          <cell r="H3001" t="str">
            <v>U</v>
          </cell>
          <cell r="I3001">
            <v>4</v>
          </cell>
          <cell r="J3001">
            <v>37622</v>
          </cell>
          <cell r="K3001">
            <v>127</v>
          </cell>
          <cell r="L3001" t="str">
            <v>Family</v>
          </cell>
          <cell r="M3001">
            <v>25574</v>
          </cell>
        </row>
        <row r="3002">
          <cell r="A3002">
            <v>0</v>
          </cell>
          <cell r="B3002" t="str">
            <v>AW PPO Active</v>
          </cell>
          <cell r="C3002" t="str">
            <v>000000950</v>
          </cell>
          <cell r="D3002" t="str">
            <v>WRIGHT CLARK</v>
          </cell>
          <cell r="E3002" t="str">
            <v>256269770</v>
          </cell>
          <cell r="F3002">
            <v>1</v>
          </cell>
          <cell r="G3002" t="str">
            <v>PPO Union</v>
          </cell>
          <cell r="H3002" t="str">
            <v>U</v>
          </cell>
          <cell r="I3002">
            <v>2</v>
          </cell>
          <cell r="J3002">
            <v>37622</v>
          </cell>
          <cell r="K3002">
            <v>111</v>
          </cell>
          <cell r="L3002" t="str">
            <v>Ee/Sp</v>
          </cell>
          <cell r="M3002">
            <v>7831</v>
          </cell>
        </row>
        <row r="3003">
          <cell r="A3003">
            <v>0</v>
          </cell>
          <cell r="B3003" t="str">
            <v>AW PPO Active</v>
          </cell>
          <cell r="C3003" t="str">
            <v>000000950</v>
          </cell>
          <cell r="D3003" t="str">
            <v>WRONG MARK L</v>
          </cell>
          <cell r="E3003" t="str">
            <v>155643821</v>
          </cell>
          <cell r="F3003">
            <v>1</v>
          </cell>
          <cell r="G3003" t="str">
            <v>PPO Union</v>
          </cell>
          <cell r="H3003" t="str">
            <v>U</v>
          </cell>
          <cell r="I3003">
            <v>1</v>
          </cell>
          <cell r="J3003">
            <v>37803</v>
          </cell>
          <cell r="K3003">
            <v>101</v>
          </cell>
          <cell r="L3003" t="str">
            <v>Single</v>
          </cell>
          <cell r="M3003">
            <v>24836</v>
          </cell>
        </row>
        <row r="3004">
          <cell r="A3004">
            <v>0</v>
          </cell>
          <cell r="B3004" t="str">
            <v>AW PPO Active</v>
          </cell>
          <cell r="C3004" t="str">
            <v>000000950</v>
          </cell>
          <cell r="D3004" t="str">
            <v>YOCCO STEPHEN S</v>
          </cell>
          <cell r="E3004" t="str">
            <v>156486013</v>
          </cell>
          <cell r="F3004">
            <v>1</v>
          </cell>
          <cell r="G3004" t="str">
            <v>PPO Union</v>
          </cell>
          <cell r="H3004" t="str">
            <v>U</v>
          </cell>
          <cell r="I3004">
            <v>3</v>
          </cell>
          <cell r="J3004">
            <v>37622</v>
          </cell>
          <cell r="K3004">
            <v>127</v>
          </cell>
          <cell r="L3004" t="str">
            <v>Family</v>
          </cell>
          <cell r="M3004">
            <v>19969</v>
          </cell>
        </row>
        <row r="3005">
          <cell r="A3005">
            <v>0</v>
          </cell>
          <cell r="B3005" t="str">
            <v>AW PPO Active</v>
          </cell>
          <cell r="C3005" t="str">
            <v>000000965</v>
          </cell>
          <cell r="D3005" t="str">
            <v>BAETZEL EDWARD L</v>
          </cell>
          <cell r="E3005" t="str">
            <v>199485618</v>
          </cell>
          <cell r="F3005">
            <v>2</v>
          </cell>
          <cell r="G3005" t="str">
            <v>PPO Non-Union</v>
          </cell>
          <cell r="H3005" t="str">
            <v>N</v>
          </cell>
          <cell r="I3005">
            <v>1</v>
          </cell>
          <cell r="J3005">
            <v>37622</v>
          </cell>
          <cell r="K3005">
            <v>101</v>
          </cell>
          <cell r="L3005" t="str">
            <v>Single</v>
          </cell>
          <cell r="M3005">
            <v>24205</v>
          </cell>
        </row>
        <row r="3006">
          <cell r="A3006">
            <v>0</v>
          </cell>
          <cell r="B3006" t="str">
            <v>AW PPO Active</v>
          </cell>
          <cell r="C3006" t="str">
            <v>000000965</v>
          </cell>
          <cell r="D3006" t="str">
            <v>BALLA ALEXANDER</v>
          </cell>
          <cell r="E3006" t="str">
            <v>206621311</v>
          </cell>
          <cell r="F3006">
            <v>1</v>
          </cell>
          <cell r="G3006" t="str">
            <v>PPO Union</v>
          </cell>
          <cell r="H3006" t="str">
            <v>U</v>
          </cell>
          <cell r="I3006">
            <v>4</v>
          </cell>
          <cell r="J3006">
            <v>37622</v>
          </cell>
          <cell r="K3006">
            <v>127</v>
          </cell>
          <cell r="L3006" t="str">
            <v>Family</v>
          </cell>
          <cell r="M3006">
            <v>24844</v>
          </cell>
        </row>
        <row r="3007">
          <cell r="A3007">
            <v>0</v>
          </cell>
          <cell r="B3007" t="str">
            <v>AW PPO Active</v>
          </cell>
          <cell r="C3007" t="str">
            <v>000000965</v>
          </cell>
          <cell r="D3007" t="str">
            <v>BAMBI JOSEPH R</v>
          </cell>
          <cell r="E3007" t="str">
            <v>189406188</v>
          </cell>
          <cell r="F3007">
            <v>1</v>
          </cell>
          <cell r="G3007" t="str">
            <v>PPO Union</v>
          </cell>
          <cell r="H3007" t="str">
            <v>U</v>
          </cell>
          <cell r="I3007">
            <v>1</v>
          </cell>
          <cell r="J3007">
            <v>37622</v>
          </cell>
          <cell r="K3007">
            <v>101</v>
          </cell>
          <cell r="L3007" t="str">
            <v>Single</v>
          </cell>
          <cell r="M3007">
            <v>17637</v>
          </cell>
        </row>
        <row r="3008">
          <cell r="A3008">
            <v>0</v>
          </cell>
          <cell r="B3008" t="str">
            <v>AW PPO Active</v>
          </cell>
          <cell r="C3008" t="str">
            <v>000000965</v>
          </cell>
          <cell r="D3008" t="str">
            <v>BASARA FRANK</v>
          </cell>
          <cell r="E3008" t="str">
            <v>172549610</v>
          </cell>
          <cell r="F3008">
            <v>1</v>
          </cell>
          <cell r="G3008" t="str">
            <v>PPO Union</v>
          </cell>
          <cell r="H3008" t="str">
            <v>U</v>
          </cell>
          <cell r="I3008">
            <v>1</v>
          </cell>
          <cell r="J3008">
            <v>37622</v>
          </cell>
          <cell r="K3008">
            <v>101</v>
          </cell>
          <cell r="L3008" t="str">
            <v>Single</v>
          </cell>
          <cell r="M3008">
            <v>22400</v>
          </cell>
        </row>
        <row r="3009">
          <cell r="A3009">
            <v>0</v>
          </cell>
          <cell r="B3009" t="str">
            <v>AW PPO Active</v>
          </cell>
          <cell r="C3009" t="str">
            <v>000000965</v>
          </cell>
          <cell r="D3009" t="str">
            <v>BERGEN CARL</v>
          </cell>
          <cell r="E3009" t="str">
            <v>194466260</v>
          </cell>
          <cell r="F3009">
            <v>2</v>
          </cell>
          <cell r="G3009" t="str">
            <v>PPO Non-Union</v>
          </cell>
          <cell r="H3009" t="str">
            <v>N</v>
          </cell>
          <cell r="I3009">
            <v>3</v>
          </cell>
          <cell r="J3009">
            <v>37824</v>
          </cell>
          <cell r="K3009">
            <v>127</v>
          </cell>
          <cell r="L3009" t="str">
            <v>Family</v>
          </cell>
          <cell r="M3009">
            <v>25706</v>
          </cell>
        </row>
        <row r="3010">
          <cell r="A3010">
            <v>0</v>
          </cell>
          <cell r="B3010" t="str">
            <v>AW PPO Active</v>
          </cell>
          <cell r="C3010" t="str">
            <v>000000965</v>
          </cell>
          <cell r="D3010" t="str">
            <v>BETZ THOMAS O</v>
          </cell>
          <cell r="E3010" t="str">
            <v>210347028</v>
          </cell>
          <cell r="F3010">
            <v>1</v>
          </cell>
          <cell r="G3010" t="str">
            <v>PPO Union</v>
          </cell>
          <cell r="H3010" t="str">
            <v>U</v>
          </cell>
          <cell r="I3010">
            <v>2</v>
          </cell>
          <cell r="J3010">
            <v>37622</v>
          </cell>
          <cell r="K3010">
            <v>111</v>
          </cell>
          <cell r="L3010" t="str">
            <v>Ee/Sp</v>
          </cell>
          <cell r="M3010">
            <v>17025</v>
          </cell>
        </row>
        <row r="3011">
          <cell r="A3011">
            <v>0</v>
          </cell>
          <cell r="B3011" t="str">
            <v>AW PPO Active</v>
          </cell>
          <cell r="C3011" t="str">
            <v>000000965</v>
          </cell>
          <cell r="D3011" t="str">
            <v>BIRCHARD JOHN</v>
          </cell>
          <cell r="E3011" t="str">
            <v>191505432</v>
          </cell>
          <cell r="F3011">
            <v>2</v>
          </cell>
          <cell r="G3011" t="str">
            <v>PPO Non-Union</v>
          </cell>
          <cell r="H3011" t="str">
            <v>N</v>
          </cell>
          <cell r="I3011">
            <v>3</v>
          </cell>
          <cell r="J3011">
            <v>37622</v>
          </cell>
          <cell r="K3011">
            <v>127</v>
          </cell>
          <cell r="L3011" t="str">
            <v>Family</v>
          </cell>
          <cell r="M3011">
            <v>22507</v>
          </cell>
        </row>
        <row r="3012">
          <cell r="A3012">
            <v>0</v>
          </cell>
          <cell r="B3012" t="str">
            <v>AW PPO Active</v>
          </cell>
          <cell r="C3012" t="str">
            <v>000000965</v>
          </cell>
          <cell r="D3012" t="str">
            <v>BULER MARY L</v>
          </cell>
          <cell r="E3012" t="str">
            <v>211501088</v>
          </cell>
          <cell r="F3012">
            <v>1</v>
          </cell>
          <cell r="G3012" t="str">
            <v>PPO Union</v>
          </cell>
          <cell r="H3012" t="str">
            <v>U</v>
          </cell>
          <cell r="I3012">
            <v>3</v>
          </cell>
          <cell r="J3012">
            <v>37622</v>
          </cell>
          <cell r="K3012">
            <v>127</v>
          </cell>
          <cell r="L3012" t="str">
            <v>Family</v>
          </cell>
          <cell r="M3012">
            <v>21146</v>
          </cell>
        </row>
        <row r="3013">
          <cell r="A3013">
            <v>0</v>
          </cell>
          <cell r="B3013" t="str">
            <v>AW PPO Active</v>
          </cell>
          <cell r="C3013" t="str">
            <v>000000965</v>
          </cell>
          <cell r="D3013" t="str">
            <v>BURNS SUE A</v>
          </cell>
          <cell r="E3013" t="str">
            <v>192446990</v>
          </cell>
          <cell r="F3013">
            <v>2</v>
          </cell>
          <cell r="G3013" t="str">
            <v>PPO Non-Union</v>
          </cell>
          <cell r="H3013" t="str">
            <v>N</v>
          </cell>
          <cell r="I3013">
            <v>3</v>
          </cell>
          <cell r="J3013">
            <v>37622</v>
          </cell>
          <cell r="K3013">
            <v>127</v>
          </cell>
          <cell r="L3013" t="str">
            <v>Family</v>
          </cell>
          <cell r="M3013">
            <v>19406</v>
          </cell>
        </row>
        <row r="3014">
          <cell r="A3014">
            <v>0</v>
          </cell>
          <cell r="B3014" t="str">
            <v>AW PPO Active</v>
          </cell>
          <cell r="C3014" t="str">
            <v>000000965</v>
          </cell>
          <cell r="D3014" t="str">
            <v>BUTLER EDWARD</v>
          </cell>
          <cell r="E3014" t="str">
            <v>165562730</v>
          </cell>
          <cell r="F3014">
            <v>1</v>
          </cell>
          <cell r="G3014" t="str">
            <v>PPO Union</v>
          </cell>
          <cell r="H3014" t="str">
            <v>U</v>
          </cell>
          <cell r="I3014">
            <v>2</v>
          </cell>
          <cell r="J3014">
            <v>37622</v>
          </cell>
          <cell r="K3014">
            <v>111</v>
          </cell>
          <cell r="L3014" t="str">
            <v>Ee/Sp</v>
          </cell>
          <cell r="M3014">
            <v>25541</v>
          </cell>
        </row>
        <row r="3015">
          <cell r="A3015">
            <v>0</v>
          </cell>
          <cell r="B3015" t="str">
            <v>AW PPO Active</v>
          </cell>
          <cell r="C3015" t="str">
            <v>000000965</v>
          </cell>
          <cell r="D3015" t="str">
            <v>BUTTON RICHARD M</v>
          </cell>
          <cell r="E3015" t="str">
            <v>201360161</v>
          </cell>
          <cell r="F3015">
            <v>2</v>
          </cell>
          <cell r="G3015" t="str">
            <v>PPO Non-Union</v>
          </cell>
          <cell r="H3015" t="str">
            <v>N</v>
          </cell>
          <cell r="I3015">
            <v>2</v>
          </cell>
          <cell r="J3015">
            <v>37622</v>
          </cell>
          <cell r="K3015">
            <v>111</v>
          </cell>
          <cell r="L3015" t="str">
            <v>Ee/Sp</v>
          </cell>
          <cell r="M3015">
            <v>16689</v>
          </cell>
        </row>
        <row r="3016">
          <cell r="A3016">
            <v>0</v>
          </cell>
          <cell r="B3016" t="str">
            <v>AW PPO Active</v>
          </cell>
          <cell r="C3016" t="str">
            <v>000000965</v>
          </cell>
          <cell r="D3016" t="str">
            <v>CALDWELL JEFFREY R</v>
          </cell>
          <cell r="E3016" t="str">
            <v>171608657</v>
          </cell>
          <cell r="F3016">
            <v>2</v>
          </cell>
          <cell r="G3016" t="str">
            <v>PPO Non-Union</v>
          </cell>
          <cell r="H3016" t="str">
            <v>N</v>
          </cell>
          <cell r="I3016">
            <v>3</v>
          </cell>
          <cell r="J3016">
            <v>38210</v>
          </cell>
          <cell r="K3016">
            <v>127</v>
          </cell>
          <cell r="L3016" t="str">
            <v>Family</v>
          </cell>
          <cell r="M3016">
            <v>24580</v>
          </cell>
        </row>
        <row r="3017">
          <cell r="A3017">
            <v>0</v>
          </cell>
          <cell r="B3017" t="str">
            <v>AW PPO Active</v>
          </cell>
          <cell r="C3017" t="str">
            <v>000000965</v>
          </cell>
          <cell r="D3017" t="str">
            <v>CALL BRUCE R</v>
          </cell>
          <cell r="E3017" t="str">
            <v>194384854</v>
          </cell>
          <cell r="F3017">
            <v>2</v>
          </cell>
          <cell r="G3017" t="str">
            <v>PPO Non-Union</v>
          </cell>
          <cell r="H3017" t="str">
            <v>N</v>
          </cell>
          <cell r="I3017">
            <v>3</v>
          </cell>
          <cell r="J3017">
            <v>37622</v>
          </cell>
          <cell r="K3017">
            <v>127</v>
          </cell>
          <cell r="L3017" t="str">
            <v>Family</v>
          </cell>
          <cell r="M3017">
            <v>18281</v>
          </cell>
        </row>
        <row r="3018">
          <cell r="A3018">
            <v>0</v>
          </cell>
          <cell r="B3018" t="str">
            <v>AW PPO Active</v>
          </cell>
          <cell r="C3018" t="str">
            <v>000000965</v>
          </cell>
          <cell r="D3018" t="str">
            <v>CAMPANARO ROBERT</v>
          </cell>
          <cell r="E3018" t="str">
            <v>198524468</v>
          </cell>
          <cell r="F3018">
            <v>2</v>
          </cell>
          <cell r="G3018" t="str">
            <v>PPO Non-Union</v>
          </cell>
          <cell r="H3018" t="str">
            <v>N</v>
          </cell>
          <cell r="I3018">
            <v>2</v>
          </cell>
          <cell r="J3018">
            <v>37622</v>
          </cell>
          <cell r="K3018">
            <v>111</v>
          </cell>
          <cell r="L3018" t="str">
            <v>Ee/Sp</v>
          </cell>
          <cell r="M3018">
            <v>24966</v>
          </cell>
        </row>
        <row r="3019">
          <cell r="A3019">
            <v>0</v>
          </cell>
          <cell r="B3019" t="str">
            <v>AW PPO Active</v>
          </cell>
          <cell r="C3019" t="str">
            <v>000000965</v>
          </cell>
          <cell r="D3019" t="str">
            <v>CAMPBELL JEFF T</v>
          </cell>
          <cell r="E3019" t="str">
            <v>561901390</v>
          </cell>
          <cell r="F3019">
            <v>2</v>
          </cell>
          <cell r="G3019" t="str">
            <v>PPO Non-Union</v>
          </cell>
          <cell r="H3019" t="str">
            <v>N</v>
          </cell>
          <cell r="I3019">
            <v>1</v>
          </cell>
          <cell r="J3019">
            <v>38272</v>
          </cell>
          <cell r="K3019">
            <v>101</v>
          </cell>
          <cell r="L3019" t="str">
            <v>Single</v>
          </cell>
          <cell r="M3019">
            <v>21078</v>
          </cell>
        </row>
        <row r="3020">
          <cell r="A3020">
            <v>0</v>
          </cell>
          <cell r="B3020" t="str">
            <v>AW PPO Active</v>
          </cell>
          <cell r="C3020" t="str">
            <v>000000965</v>
          </cell>
          <cell r="D3020" t="str">
            <v>CARDILLO JOSEPH A</v>
          </cell>
          <cell r="E3020" t="str">
            <v>177508982</v>
          </cell>
          <cell r="F3020">
            <v>2</v>
          </cell>
          <cell r="G3020" t="str">
            <v>PPO Non-Union</v>
          </cell>
          <cell r="H3020" t="str">
            <v>N</v>
          </cell>
          <cell r="I3020">
            <v>4</v>
          </cell>
          <cell r="J3020">
            <v>38104</v>
          </cell>
          <cell r="K3020">
            <v>127</v>
          </cell>
          <cell r="L3020" t="str">
            <v>Family</v>
          </cell>
          <cell r="M3020">
            <v>21804</v>
          </cell>
        </row>
        <row r="3021">
          <cell r="A3021">
            <v>0</v>
          </cell>
          <cell r="B3021" t="str">
            <v>AW PPO Active</v>
          </cell>
          <cell r="C3021" t="str">
            <v>000000965</v>
          </cell>
          <cell r="D3021" t="str">
            <v>CAREY KYLE D</v>
          </cell>
          <cell r="E3021" t="str">
            <v>164583607</v>
          </cell>
          <cell r="F3021">
            <v>1</v>
          </cell>
          <cell r="G3021" t="str">
            <v>PPO Union</v>
          </cell>
          <cell r="H3021" t="str">
            <v>U</v>
          </cell>
          <cell r="I3021">
            <v>2</v>
          </cell>
          <cell r="J3021">
            <v>37622</v>
          </cell>
          <cell r="K3021">
            <v>111</v>
          </cell>
          <cell r="L3021" t="str">
            <v>Ee/Sp</v>
          </cell>
          <cell r="M3021">
            <v>22317</v>
          </cell>
        </row>
        <row r="3022">
          <cell r="A3022">
            <v>0</v>
          </cell>
          <cell r="B3022" t="str">
            <v>AW PPO Active</v>
          </cell>
          <cell r="C3022" t="str">
            <v>000000965</v>
          </cell>
          <cell r="D3022" t="str">
            <v>CHAMBERLAIN GLENN M</v>
          </cell>
          <cell r="E3022" t="str">
            <v>195467328</v>
          </cell>
          <cell r="F3022">
            <v>1</v>
          </cell>
          <cell r="G3022" t="str">
            <v>PPO Union</v>
          </cell>
          <cell r="H3022" t="str">
            <v>U</v>
          </cell>
          <cell r="I3022">
            <v>4</v>
          </cell>
          <cell r="J3022">
            <v>37622</v>
          </cell>
          <cell r="K3022">
            <v>127</v>
          </cell>
          <cell r="L3022" t="str">
            <v>Family</v>
          </cell>
          <cell r="M3022">
            <v>21002</v>
          </cell>
        </row>
        <row r="3023">
          <cell r="A3023">
            <v>0</v>
          </cell>
          <cell r="B3023" t="str">
            <v>AW PPO Active</v>
          </cell>
          <cell r="C3023" t="str">
            <v>000000965</v>
          </cell>
          <cell r="D3023" t="str">
            <v>CHIAFULLO CARL R</v>
          </cell>
          <cell r="E3023" t="str">
            <v>210408572</v>
          </cell>
          <cell r="F3023">
            <v>1</v>
          </cell>
          <cell r="G3023" t="str">
            <v>PPO Union</v>
          </cell>
          <cell r="H3023" t="str">
            <v>U</v>
          </cell>
          <cell r="I3023">
            <v>2</v>
          </cell>
          <cell r="J3023">
            <v>37622</v>
          </cell>
          <cell r="K3023">
            <v>111</v>
          </cell>
          <cell r="L3023" t="str">
            <v>Ee/Sp</v>
          </cell>
          <cell r="M3023">
            <v>17890</v>
          </cell>
        </row>
        <row r="3024">
          <cell r="A3024">
            <v>0</v>
          </cell>
          <cell r="B3024" t="str">
            <v>AW PPO Active</v>
          </cell>
          <cell r="C3024" t="str">
            <v>000000965</v>
          </cell>
          <cell r="D3024" t="str">
            <v>CHURNEY MICHAEL A</v>
          </cell>
          <cell r="E3024" t="str">
            <v>202423798</v>
          </cell>
          <cell r="F3024">
            <v>2</v>
          </cell>
          <cell r="G3024" t="str">
            <v>PPO Non-Union</v>
          </cell>
          <cell r="H3024" t="str">
            <v>N</v>
          </cell>
          <cell r="I3024">
            <v>3</v>
          </cell>
          <cell r="J3024">
            <v>37622</v>
          </cell>
          <cell r="K3024">
            <v>127</v>
          </cell>
          <cell r="L3024" t="str">
            <v>Family</v>
          </cell>
          <cell r="M3024">
            <v>20211</v>
          </cell>
        </row>
        <row r="3025">
          <cell r="A3025">
            <v>0</v>
          </cell>
          <cell r="B3025" t="str">
            <v>AW PPO Active</v>
          </cell>
          <cell r="C3025" t="str">
            <v>000000965</v>
          </cell>
          <cell r="D3025" t="str">
            <v>CISLAK KENNETH C</v>
          </cell>
          <cell r="E3025" t="str">
            <v>193487375</v>
          </cell>
          <cell r="F3025">
            <v>1</v>
          </cell>
          <cell r="G3025" t="str">
            <v>PPO Union</v>
          </cell>
          <cell r="H3025" t="str">
            <v>U</v>
          </cell>
          <cell r="I3025">
            <v>5</v>
          </cell>
          <cell r="J3025">
            <v>37622</v>
          </cell>
          <cell r="K3025">
            <v>127</v>
          </cell>
          <cell r="L3025" t="str">
            <v>Family</v>
          </cell>
          <cell r="M3025">
            <v>21304</v>
          </cell>
        </row>
        <row r="3026">
          <cell r="A3026">
            <v>0</v>
          </cell>
          <cell r="B3026" t="str">
            <v>AW PPO Active</v>
          </cell>
          <cell r="C3026" t="str">
            <v>000000965</v>
          </cell>
          <cell r="D3026" t="str">
            <v>CRESSWELL ROBERT C</v>
          </cell>
          <cell r="E3026" t="str">
            <v>193500685</v>
          </cell>
          <cell r="F3026">
            <v>1</v>
          </cell>
          <cell r="G3026" t="str">
            <v>PPO Union</v>
          </cell>
          <cell r="H3026" t="str">
            <v>U</v>
          </cell>
          <cell r="I3026">
            <v>6</v>
          </cell>
          <cell r="J3026">
            <v>37622</v>
          </cell>
          <cell r="K3026">
            <v>127</v>
          </cell>
          <cell r="L3026" t="str">
            <v>Family</v>
          </cell>
          <cell r="M3026">
            <v>20166</v>
          </cell>
        </row>
        <row r="3027">
          <cell r="A3027">
            <v>0</v>
          </cell>
          <cell r="B3027" t="str">
            <v>AW PPO Active</v>
          </cell>
          <cell r="C3027" t="str">
            <v>000000965</v>
          </cell>
          <cell r="D3027" t="str">
            <v>CROSSMAN GARY R</v>
          </cell>
          <cell r="E3027" t="str">
            <v>203342206</v>
          </cell>
          <cell r="F3027">
            <v>2</v>
          </cell>
          <cell r="G3027" t="str">
            <v>PPO Non-Union</v>
          </cell>
          <cell r="H3027" t="str">
            <v>N</v>
          </cell>
          <cell r="I3027">
            <v>3</v>
          </cell>
          <cell r="J3027">
            <v>37622</v>
          </cell>
          <cell r="K3027">
            <v>127</v>
          </cell>
          <cell r="L3027" t="str">
            <v>Family</v>
          </cell>
          <cell r="M3027">
            <v>15923</v>
          </cell>
        </row>
        <row r="3028">
          <cell r="A3028">
            <v>0</v>
          </cell>
          <cell r="B3028" t="str">
            <v>AW PPO Active</v>
          </cell>
          <cell r="C3028" t="str">
            <v>000000965</v>
          </cell>
          <cell r="D3028" t="str">
            <v>CRUMP KEITH A</v>
          </cell>
          <cell r="E3028" t="str">
            <v>183563375</v>
          </cell>
          <cell r="F3028">
            <v>2</v>
          </cell>
          <cell r="G3028" t="str">
            <v>PPO Non-Union</v>
          </cell>
          <cell r="H3028" t="str">
            <v>N</v>
          </cell>
          <cell r="I3028">
            <v>4</v>
          </cell>
          <cell r="J3028">
            <v>37622</v>
          </cell>
          <cell r="K3028">
            <v>127</v>
          </cell>
          <cell r="L3028" t="str">
            <v>Family</v>
          </cell>
          <cell r="M3028">
            <v>22825</v>
          </cell>
        </row>
        <row r="3029">
          <cell r="A3029">
            <v>0</v>
          </cell>
          <cell r="B3029" t="str">
            <v>AW PPO Active</v>
          </cell>
          <cell r="C3029" t="str">
            <v>000000965</v>
          </cell>
          <cell r="D3029" t="str">
            <v>CYPHER JOHN W</v>
          </cell>
          <cell r="E3029" t="str">
            <v>201404538</v>
          </cell>
          <cell r="F3029">
            <v>2</v>
          </cell>
          <cell r="G3029" t="str">
            <v>PPO Non-Union</v>
          </cell>
          <cell r="H3029" t="str">
            <v>N</v>
          </cell>
          <cell r="I3029">
            <v>2</v>
          </cell>
          <cell r="J3029">
            <v>38108</v>
          </cell>
          <cell r="K3029">
            <v>111</v>
          </cell>
          <cell r="L3029" t="str">
            <v>Ee/Sp</v>
          </cell>
          <cell r="M3029">
            <v>18112</v>
          </cell>
        </row>
        <row r="3030">
          <cell r="A3030">
            <v>0</v>
          </cell>
          <cell r="B3030" t="str">
            <v>AW PPO Active</v>
          </cell>
          <cell r="C3030" t="str">
            <v>000000965</v>
          </cell>
          <cell r="D3030" t="str">
            <v>DEIBLER JOHN J</v>
          </cell>
          <cell r="E3030" t="str">
            <v>172644283</v>
          </cell>
          <cell r="F3030">
            <v>1</v>
          </cell>
          <cell r="G3030" t="str">
            <v>PPO Union</v>
          </cell>
          <cell r="H3030" t="str">
            <v>U</v>
          </cell>
          <cell r="I3030">
            <v>1</v>
          </cell>
          <cell r="J3030">
            <v>37987</v>
          </cell>
          <cell r="K3030">
            <v>101</v>
          </cell>
          <cell r="L3030" t="str">
            <v>Single</v>
          </cell>
          <cell r="M3030">
            <v>30496</v>
          </cell>
        </row>
        <row r="3031">
          <cell r="A3031">
            <v>0</v>
          </cell>
          <cell r="B3031" t="str">
            <v>AW PPO Active</v>
          </cell>
          <cell r="C3031" t="str">
            <v>000000965</v>
          </cell>
          <cell r="D3031" t="str">
            <v>DEVITIS DENNIS A</v>
          </cell>
          <cell r="E3031" t="str">
            <v>169383765</v>
          </cell>
          <cell r="F3031">
            <v>1</v>
          </cell>
          <cell r="G3031" t="str">
            <v>PPO Union</v>
          </cell>
          <cell r="H3031" t="str">
            <v>U</v>
          </cell>
          <cell r="I3031">
            <v>2</v>
          </cell>
          <cell r="J3031">
            <v>37622</v>
          </cell>
          <cell r="K3031">
            <v>111</v>
          </cell>
          <cell r="L3031" t="str">
            <v>Ee/Sp</v>
          </cell>
          <cell r="M3031">
            <v>18046</v>
          </cell>
        </row>
        <row r="3032">
          <cell r="A3032">
            <v>0</v>
          </cell>
          <cell r="B3032" t="str">
            <v>AW PPO Active</v>
          </cell>
          <cell r="C3032" t="str">
            <v>000000965</v>
          </cell>
          <cell r="D3032" t="str">
            <v>DEWITT STEPHEN E</v>
          </cell>
          <cell r="E3032" t="str">
            <v>174423807</v>
          </cell>
          <cell r="F3032">
            <v>2</v>
          </cell>
          <cell r="G3032" t="str">
            <v>PPO Non-Union</v>
          </cell>
          <cell r="H3032" t="str">
            <v>N</v>
          </cell>
          <cell r="I3032">
            <v>2</v>
          </cell>
          <cell r="J3032">
            <v>37622</v>
          </cell>
          <cell r="K3032">
            <v>111</v>
          </cell>
          <cell r="L3032" t="str">
            <v>Ee/Sp</v>
          </cell>
          <cell r="M3032">
            <v>19394</v>
          </cell>
        </row>
        <row r="3033">
          <cell r="A3033">
            <v>0</v>
          </cell>
          <cell r="B3033" t="str">
            <v>AW PPO Active</v>
          </cell>
          <cell r="C3033" t="str">
            <v>000000965</v>
          </cell>
          <cell r="D3033" t="str">
            <v>DIANDREA EDWARD G</v>
          </cell>
          <cell r="E3033" t="str">
            <v>173408687</v>
          </cell>
          <cell r="F3033">
            <v>1</v>
          </cell>
          <cell r="G3033" t="str">
            <v>PPO Union</v>
          </cell>
          <cell r="H3033" t="str">
            <v>U</v>
          </cell>
          <cell r="I3033">
            <v>2</v>
          </cell>
          <cell r="J3033">
            <v>37622</v>
          </cell>
          <cell r="K3033">
            <v>111</v>
          </cell>
          <cell r="L3033" t="str">
            <v>Ee/Sp</v>
          </cell>
          <cell r="M3033">
            <v>18127</v>
          </cell>
        </row>
        <row r="3034">
          <cell r="A3034">
            <v>0</v>
          </cell>
          <cell r="B3034" t="str">
            <v>AW PPO Active</v>
          </cell>
          <cell r="C3034" t="str">
            <v>000000965</v>
          </cell>
          <cell r="D3034" t="str">
            <v>DILLIPLANE JEAN C</v>
          </cell>
          <cell r="E3034" t="str">
            <v>193386944</v>
          </cell>
          <cell r="F3034">
            <v>1</v>
          </cell>
          <cell r="G3034" t="str">
            <v>PPO Union</v>
          </cell>
          <cell r="H3034" t="str">
            <v>U</v>
          </cell>
          <cell r="I3034">
            <v>2</v>
          </cell>
          <cell r="J3034">
            <v>37622</v>
          </cell>
          <cell r="K3034">
            <v>111</v>
          </cell>
          <cell r="L3034" t="str">
            <v>Ee/Sp</v>
          </cell>
          <cell r="M3034">
            <v>19307</v>
          </cell>
        </row>
        <row r="3035">
          <cell r="A3035">
            <v>0</v>
          </cell>
          <cell r="B3035" t="str">
            <v>AW PPO Active</v>
          </cell>
          <cell r="C3035" t="str">
            <v>000000965</v>
          </cell>
          <cell r="D3035" t="str">
            <v>DODARO RUSSELL J</v>
          </cell>
          <cell r="E3035" t="str">
            <v>162584067</v>
          </cell>
          <cell r="F3035">
            <v>1</v>
          </cell>
          <cell r="G3035" t="str">
            <v>PPO Union</v>
          </cell>
          <cell r="H3035" t="str">
            <v>U</v>
          </cell>
          <cell r="I3035">
            <v>3</v>
          </cell>
          <cell r="J3035">
            <v>38108</v>
          </cell>
          <cell r="K3035">
            <v>127</v>
          </cell>
          <cell r="L3035" t="str">
            <v>Family</v>
          </cell>
          <cell r="M3035">
            <v>23075</v>
          </cell>
        </row>
        <row r="3036">
          <cell r="A3036">
            <v>0</v>
          </cell>
          <cell r="B3036" t="str">
            <v>AW PPO Active</v>
          </cell>
          <cell r="C3036" t="str">
            <v>000000965</v>
          </cell>
          <cell r="D3036" t="str">
            <v>DOTO LINDA L</v>
          </cell>
          <cell r="E3036" t="str">
            <v>208367002</v>
          </cell>
          <cell r="F3036">
            <v>2</v>
          </cell>
          <cell r="G3036" t="str">
            <v>PPO Non-Union</v>
          </cell>
          <cell r="H3036" t="str">
            <v>N</v>
          </cell>
          <cell r="I3036">
            <v>2</v>
          </cell>
          <cell r="J3036">
            <v>37622</v>
          </cell>
          <cell r="K3036">
            <v>111</v>
          </cell>
          <cell r="L3036" t="str">
            <v>Ee/Sp</v>
          </cell>
          <cell r="M3036">
            <v>17298</v>
          </cell>
        </row>
        <row r="3037">
          <cell r="A3037">
            <v>0</v>
          </cell>
          <cell r="B3037" t="str">
            <v>AW PPO Active</v>
          </cell>
          <cell r="C3037" t="str">
            <v>000000965</v>
          </cell>
          <cell r="D3037" t="str">
            <v>DOUGLASS MICHAEL</v>
          </cell>
          <cell r="E3037" t="str">
            <v>216560218</v>
          </cell>
          <cell r="F3037">
            <v>1</v>
          </cell>
          <cell r="G3037" t="str">
            <v>PPO Union</v>
          </cell>
          <cell r="H3037" t="str">
            <v>U</v>
          </cell>
          <cell r="I3037">
            <v>1</v>
          </cell>
          <cell r="J3037">
            <v>38353</v>
          </cell>
          <cell r="K3037">
            <v>101</v>
          </cell>
          <cell r="L3037" t="str">
            <v>Single</v>
          </cell>
          <cell r="M3037">
            <v>19312</v>
          </cell>
        </row>
        <row r="3038">
          <cell r="A3038">
            <v>0</v>
          </cell>
          <cell r="B3038" t="str">
            <v>AW PPO Active</v>
          </cell>
          <cell r="C3038" t="str">
            <v>000000965</v>
          </cell>
          <cell r="D3038" t="str">
            <v>DROZD JR DAVID M</v>
          </cell>
          <cell r="E3038" t="str">
            <v>171483714</v>
          </cell>
          <cell r="F3038">
            <v>2</v>
          </cell>
          <cell r="G3038" t="str">
            <v>PPO Non-Union</v>
          </cell>
          <cell r="H3038" t="str">
            <v>N</v>
          </cell>
          <cell r="I3038">
            <v>1</v>
          </cell>
          <cell r="J3038">
            <v>37622</v>
          </cell>
          <cell r="K3038">
            <v>101</v>
          </cell>
          <cell r="L3038" t="str">
            <v>Single</v>
          </cell>
          <cell r="M3038">
            <v>25624</v>
          </cell>
        </row>
        <row r="3039">
          <cell r="A3039">
            <v>0</v>
          </cell>
          <cell r="B3039" t="str">
            <v>AW PPO Active</v>
          </cell>
          <cell r="C3039" t="str">
            <v>000000965</v>
          </cell>
          <cell r="D3039" t="str">
            <v>DUNLAP RICHARD</v>
          </cell>
          <cell r="E3039" t="str">
            <v>206527514</v>
          </cell>
          <cell r="F3039">
            <v>1</v>
          </cell>
          <cell r="G3039" t="str">
            <v>PPO Union</v>
          </cell>
          <cell r="H3039" t="str">
            <v>U</v>
          </cell>
          <cell r="I3039">
            <v>3</v>
          </cell>
          <cell r="J3039">
            <v>37622</v>
          </cell>
          <cell r="K3039">
            <v>127</v>
          </cell>
          <cell r="L3039" t="str">
            <v>Family</v>
          </cell>
          <cell r="M3039">
            <v>21824</v>
          </cell>
        </row>
        <row r="3040">
          <cell r="A3040">
            <v>0</v>
          </cell>
          <cell r="B3040" t="str">
            <v>AW PPO Active</v>
          </cell>
          <cell r="C3040" t="str">
            <v>000000965</v>
          </cell>
          <cell r="D3040" t="str">
            <v>EVANS RONNIE</v>
          </cell>
          <cell r="E3040" t="str">
            <v>214408184</v>
          </cell>
          <cell r="F3040">
            <v>1</v>
          </cell>
          <cell r="G3040" t="str">
            <v>PPO Union</v>
          </cell>
          <cell r="H3040" t="str">
            <v>U</v>
          </cell>
          <cell r="I3040">
            <v>2</v>
          </cell>
          <cell r="J3040">
            <v>37622</v>
          </cell>
          <cell r="K3040">
            <v>111</v>
          </cell>
          <cell r="L3040" t="str">
            <v>Ee/Sp</v>
          </cell>
          <cell r="M3040">
            <v>15445</v>
          </cell>
        </row>
        <row r="3041">
          <cell r="A3041">
            <v>0</v>
          </cell>
          <cell r="B3041" t="str">
            <v>AW PPO Active</v>
          </cell>
          <cell r="C3041" t="str">
            <v>000000965</v>
          </cell>
          <cell r="D3041" t="str">
            <v>FARRIER JOHN</v>
          </cell>
          <cell r="E3041" t="str">
            <v>191508984</v>
          </cell>
          <cell r="F3041">
            <v>1</v>
          </cell>
          <cell r="G3041" t="str">
            <v>PPO Union</v>
          </cell>
          <cell r="H3041" t="str">
            <v>U</v>
          </cell>
          <cell r="I3041">
            <v>2</v>
          </cell>
          <cell r="J3041">
            <v>37622</v>
          </cell>
          <cell r="K3041">
            <v>119</v>
          </cell>
          <cell r="L3041" t="str">
            <v>Ee/Ch</v>
          </cell>
          <cell r="M3041">
            <v>21538</v>
          </cell>
        </row>
        <row r="3042">
          <cell r="A3042">
            <v>0</v>
          </cell>
          <cell r="B3042" t="str">
            <v>AW PPO Active</v>
          </cell>
          <cell r="C3042" t="str">
            <v>000000965</v>
          </cell>
          <cell r="D3042" t="str">
            <v>FORBES JEFFREY E</v>
          </cell>
          <cell r="E3042" t="str">
            <v>300520675</v>
          </cell>
          <cell r="F3042">
            <v>2</v>
          </cell>
          <cell r="G3042" t="str">
            <v>PPO Non-Union</v>
          </cell>
          <cell r="H3042" t="str">
            <v>N</v>
          </cell>
          <cell r="I3042">
            <v>4</v>
          </cell>
          <cell r="J3042">
            <v>37622</v>
          </cell>
          <cell r="K3042">
            <v>127</v>
          </cell>
          <cell r="L3042" t="str">
            <v>Family</v>
          </cell>
          <cell r="M3042">
            <v>19771</v>
          </cell>
        </row>
        <row r="3043">
          <cell r="A3043">
            <v>0</v>
          </cell>
          <cell r="B3043" t="str">
            <v>AW PPO Active</v>
          </cell>
          <cell r="C3043" t="str">
            <v>000000965</v>
          </cell>
          <cell r="D3043" t="str">
            <v>FOSTER CHARLES J</v>
          </cell>
          <cell r="E3043" t="str">
            <v>164527889</v>
          </cell>
          <cell r="F3043">
            <v>1</v>
          </cell>
          <cell r="G3043" t="str">
            <v>PPO Union</v>
          </cell>
          <cell r="H3043" t="str">
            <v>U</v>
          </cell>
          <cell r="I3043">
            <v>4</v>
          </cell>
          <cell r="J3043">
            <v>38353</v>
          </cell>
          <cell r="K3043">
            <v>127</v>
          </cell>
          <cell r="L3043" t="str">
            <v>Family</v>
          </cell>
          <cell r="M3043">
            <v>21083</v>
          </cell>
        </row>
        <row r="3044">
          <cell r="A3044">
            <v>0</v>
          </cell>
          <cell r="B3044" t="str">
            <v>AW PPO Active</v>
          </cell>
          <cell r="C3044" t="str">
            <v>000000965</v>
          </cell>
          <cell r="D3044" t="str">
            <v>FOULDS LAURA E</v>
          </cell>
          <cell r="E3044" t="str">
            <v>178440241</v>
          </cell>
          <cell r="F3044">
            <v>2</v>
          </cell>
          <cell r="G3044" t="str">
            <v>PPO Non-Union</v>
          </cell>
          <cell r="H3044" t="str">
            <v>N</v>
          </cell>
          <cell r="I3044">
            <v>3</v>
          </cell>
          <cell r="J3044">
            <v>37622</v>
          </cell>
          <cell r="K3044">
            <v>127</v>
          </cell>
          <cell r="L3044" t="str">
            <v>Family</v>
          </cell>
          <cell r="M3044">
            <v>19031</v>
          </cell>
        </row>
        <row r="3045">
          <cell r="A3045">
            <v>0</v>
          </cell>
          <cell r="B3045" t="str">
            <v>AW PPO Active</v>
          </cell>
          <cell r="C3045" t="str">
            <v>000000965</v>
          </cell>
          <cell r="D3045" t="str">
            <v>FRANK JOSEPH M</v>
          </cell>
          <cell r="E3045" t="str">
            <v>196449303</v>
          </cell>
          <cell r="F3045">
            <v>2</v>
          </cell>
          <cell r="G3045" t="str">
            <v>PPO Non-Union</v>
          </cell>
          <cell r="H3045" t="str">
            <v>N</v>
          </cell>
          <cell r="I3045">
            <v>4</v>
          </cell>
          <cell r="J3045">
            <v>37987</v>
          </cell>
          <cell r="K3045">
            <v>127</v>
          </cell>
          <cell r="L3045" t="str">
            <v>Family</v>
          </cell>
          <cell r="M3045">
            <v>20448</v>
          </cell>
        </row>
        <row r="3046">
          <cell r="A3046">
            <v>0</v>
          </cell>
          <cell r="B3046" t="str">
            <v>AW PPO Active</v>
          </cell>
          <cell r="C3046" t="str">
            <v>000000965</v>
          </cell>
          <cell r="D3046" t="str">
            <v>FRANK MICHAEL F</v>
          </cell>
          <cell r="E3046" t="str">
            <v>211522279</v>
          </cell>
          <cell r="F3046">
            <v>2</v>
          </cell>
          <cell r="G3046" t="str">
            <v>PPO Non-Union</v>
          </cell>
          <cell r="H3046" t="str">
            <v>N</v>
          </cell>
          <cell r="I3046">
            <v>5</v>
          </cell>
          <cell r="J3046">
            <v>37622</v>
          </cell>
          <cell r="K3046">
            <v>127</v>
          </cell>
          <cell r="L3046" t="str">
            <v>Family</v>
          </cell>
          <cell r="M3046">
            <v>21342</v>
          </cell>
        </row>
        <row r="3047">
          <cell r="A3047">
            <v>0</v>
          </cell>
          <cell r="B3047" t="str">
            <v>AW PPO Active</v>
          </cell>
          <cell r="C3047" t="str">
            <v>000000965</v>
          </cell>
          <cell r="D3047" t="str">
            <v>FRIEL ELIZABETH A</v>
          </cell>
          <cell r="E3047" t="str">
            <v>207580655</v>
          </cell>
          <cell r="F3047">
            <v>1</v>
          </cell>
          <cell r="G3047" t="str">
            <v>PPO Union</v>
          </cell>
          <cell r="H3047" t="str">
            <v>U</v>
          </cell>
          <cell r="I3047">
            <v>1</v>
          </cell>
          <cell r="J3047">
            <v>37622</v>
          </cell>
          <cell r="K3047">
            <v>102</v>
          </cell>
          <cell r="L3047" t="str">
            <v>Single</v>
          </cell>
          <cell r="M3047">
            <v>22854</v>
          </cell>
        </row>
        <row r="3048">
          <cell r="A3048">
            <v>0</v>
          </cell>
          <cell r="B3048" t="str">
            <v>AW PPO Active</v>
          </cell>
          <cell r="C3048" t="str">
            <v>000000965</v>
          </cell>
          <cell r="D3048" t="str">
            <v>FRITSCH JAMES H</v>
          </cell>
          <cell r="E3048" t="str">
            <v>202423070</v>
          </cell>
          <cell r="F3048">
            <v>2</v>
          </cell>
          <cell r="G3048" t="str">
            <v>PPO Non-Union</v>
          </cell>
          <cell r="H3048" t="str">
            <v>N</v>
          </cell>
          <cell r="I3048">
            <v>2</v>
          </cell>
          <cell r="J3048">
            <v>37622</v>
          </cell>
          <cell r="K3048">
            <v>111</v>
          </cell>
          <cell r="L3048" t="str">
            <v>Ee/Sp</v>
          </cell>
          <cell r="M3048">
            <v>19241</v>
          </cell>
        </row>
        <row r="3049">
          <cell r="A3049">
            <v>0</v>
          </cell>
          <cell r="B3049" t="str">
            <v>AW PPO Active</v>
          </cell>
          <cell r="C3049" t="str">
            <v>000000965</v>
          </cell>
          <cell r="D3049" t="str">
            <v>GABLE JAMES A</v>
          </cell>
          <cell r="E3049" t="str">
            <v>189647114</v>
          </cell>
          <cell r="F3049">
            <v>2</v>
          </cell>
          <cell r="G3049" t="str">
            <v>PPO Non-Union</v>
          </cell>
          <cell r="H3049" t="str">
            <v>N</v>
          </cell>
          <cell r="I3049">
            <v>5</v>
          </cell>
          <cell r="J3049">
            <v>37622</v>
          </cell>
          <cell r="K3049">
            <v>127</v>
          </cell>
          <cell r="L3049" t="str">
            <v>Family</v>
          </cell>
          <cell r="M3049">
            <v>25714</v>
          </cell>
        </row>
        <row r="3050">
          <cell r="A3050">
            <v>0</v>
          </cell>
          <cell r="B3050" t="str">
            <v>AW PPO Active</v>
          </cell>
          <cell r="C3050" t="str">
            <v>000000965</v>
          </cell>
          <cell r="D3050" t="str">
            <v>GALLAGHER PATRICIA A</v>
          </cell>
          <cell r="E3050" t="str">
            <v>166560434</v>
          </cell>
          <cell r="F3050">
            <v>1</v>
          </cell>
          <cell r="G3050" t="str">
            <v>PPO Union</v>
          </cell>
          <cell r="H3050" t="str">
            <v>U</v>
          </cell>
          <cell r="I3050">
            <v>2</v>
          </cell>
          <cell r="J3050">
            <v>37622</v>
          </cell>
          <cell r="K3050">
            <v>119</v>
          </cell>
          <cell r="L3050" t="str">
            <v>Ee/Ch</v>
          </cell>
          <cell r="M3050">
            <v>23294</v>
          </cell>
        </row>
        <row r="3051">
          <cell r="A3051">
            <v>0</v>
          </cell>
          <cell r="B3051" t="str">
            <v>AW PPO Active</v>
          </cell>
          <cell r="C3051" t="str">
            <v>000000965</v>
          </cell>
          <cell r="D3051" t="str">
            <v>GARVER RICHARD L</v>
          </cell>
          <cell r="E3051" t="str">
            <v>164420824</v>
          </cell>
          <cell r="F3051">
            <v>1</v>
          </cell>
          <cell r="G3051" t="str">
            <v>PPO Union</v>
          </cell>
          <cell r="H3051" t="str">
            <v>U</v>
          </cell>
          <cell r="I3051">
            <v>2</v>
          </cell>
          <cell r="J3051">
            <v>37913</v>
          </cell>
          <cell r="K3051">
            <v>111</v>
          </cell>
          <cell r="L3051" t="str">
            <v>Ee/Sp</v>
          </cell>
          <cell r="M3051">
            <v>19228</v>
          </cell>
        </row>
        <row r="3052">
          <cell r="A3052">
            <v>0</v>
          </cell>
          <cell r="B3052" t="str">
            <v>AW PPO Active</v>
          </cell>
          <cell r="C3052" t="str">
            <v>000000965</v>
          </cell>
          <cell r="D3052" t="str">
            <v>GEORGE JR DANIEL J</v>
          </cell>
          <cell r="E3052" t="str">
            <v>171461867</v>
          </cell>
          <cell r="F3052">
            <v>2</v>
          </cell>
          <cell r="G3052" t="str">
            <v>PPO Non-Union</v>
          </cell>
          <cell r="H3052" t="str">
            <v>N</v>
          </cell>
          <cell r="I3052">
            <v>1</v>
          </cell>
          <cell r="J3052">
            <v>37622</v>
          </cell>
          <cell r="K3052">
            <v>101</v>
          </cell>
          <cell r="L3052" t="str">
            <v>Single</v>
          </cell>
          <cell r="M3052">
            <v>19764</v>
          </cell>
        </row>
        <row r="3053">
          <cell r="A3053">
            <v>0</v>
          </cell>
          <cell r="B3053" t="str">
            <v>AW PPO Active</v>
          </cell>
          <cell r="C3053" t="str">
            <v>000000965</v>
          </cell>
          <cell r="D3053" t="str">
            <v>GIGLIOTTI ANTHONY J</v>
          </cell>
          <cell r="E3053" t="str">
            <v>204508919</v>
          </cell>
          <cell r="F3053">
            <v>2</v>
          </cell>
          <cell r="G3053" t="str">
            <v>PPO Non-Union</v>
          </cell>
          <cell r="H3053" t="str">
            <v>N</v>
          </cell>
          <cell r="I3053">
            <v>4</v>
          </cell>
          <cell r="J3053">
            <v>37800</v>
          </cell>
          <cell r="K3053">
            <v>127</v>
          </cell>
          <cell r="L3053" t="str">
            <v>Family</v>
          </cell>
          <cell r="M3053">
            <v>21106</v>
          </cell>
        </row>
        <row r="3054">
          <cell r="A3054">
            <v>0</v>
          </cell>
          <cell r="B3054" t="str">
            <v>AW PPO Active</v>
          </cell>
          <cell r="C3054" t="str">
            <v>000000965</v>
          </cell>
          <cell r="D3054" t="str">
            <v>GODOWN COURTNEY A</v>
          </cell>
          <cell r="E3054" t="str">
            <v>195644362</v>
          </cell>
          <cell r="F3054">
            <v>1</v>
          </cell>
          <cell r="G3054" t="str">
            <v>PPO Union</v>
          </cell>
          <cell r="H3054" t="str">
            <v>U</v>
          </cell>
          <cell r="I3054">
            <v>3</v>
          </cell>
          <cell r="J3054">
            <v>38353</v>
          </cell>
          <cell r="K3054">
            <v>127</v>
          </cell>
          <cell r="L3054" t="str">
            <v>Family</v>
          </cell>
          <cell r="M3054">
            <v>27949</v>
          </cell>
        </row>
        <row r="3055">
          <cell r="A3055">
            <v>0</v>
          </cell>
          <cell r="B3055" t="str">
            <v>AW PPO Active</v>
          </cell>
          <cell r="C3055" t="str">
            <v>000000965</v>
          </cell>
          <cell r="D3055" t="str">
            <v>GOLYA JOHN</v>
          </cell>
          <cell r="E3055" t="str">
            <v>172546799</v>
          </cell>
          <cell r="F3055">
            <v>2</v>
          </cell>
          <cell r="G3055" t="str">
            <v>PPO Non-Union</v>
          </cell>
          <cell r="H3055" t="str">
            <v>N</v>
          </cell>
          <cell r="I3055">
            <v>2</v>
          </cell>
          <cell r="J3055">
            <v>38353</v>
          </cell>
          <cell r="K3055">
            <v>111</v>
          </cell>
          <cell r="L3055" t="str">
            <v>Ee/Sp</v>
          </cell>
          <cell r="M3055">
            <v>21820</v>
          </cell>
        </row>
        <row r="3056">
          <cell r="A3056">
            <v>0</v>
          </cell>
          <cell r="B3056" t="str">
            <v>AW PPO Active</v>
          </cell>
          <cell r="C3056" t="str">
            <v>000000965</v>
          </cell>
          <cell r="D3056" t="str">
            <v>GOUGER CHRISTOPHE J</v>
          </cell>
          <cell r="E3056" t="str">
            <v>158605304</v>
          </cell>
          <cell r="F3056">
            <v>2</v>
          </cell>
          <cell r="G3056" t="str">
            <v>PPO Non-Union</v>
          </cell>
          <cell r="H3056" t="str">
            <v>N</v>
          </cell>
          <cell r="I3056">
            <v>4</v>
          </cell>
          <cell r="J3056">
            <v>38338</v>
          </cell>
          <cell r="K3056">
            <v>127</v>
          </cell>
          <cell r="L3056" t="str">
            <v>Family</v>
          </cell>
          <cell r="M3056">
            <v>27485</v>
          </cell>
        </row>
        <row r="3057">
          <cell r="A3057">
            <v>0</v>
          </cell>
          <cell r="B3057" t="str">
            <v>AW PPO Active</v>
          </cell>
          <cell r="C3057" t="str">
            <v>000000965</v>
          </cell>
          <cell r="D3057" t="str">
            <v>GROSS JOHN F</v>
          </cell>
          <cell r="E3057" t="str">
            <v>179584511</v>
          </cell>
          <cell r="F3057">
            <v>2</v>
          </cell>
          <cell r="G3057" t="str">
            <v>PPO Non-Union</v>
          </cell>
          <cell r="H3057" t="str">
            <v>N</v>
          </cell>
          <cell r="I3057">
            <v>3</v>
          </cell>
          <cell r="J3057">
            <v>37622</v>
          </cell>
          <cell r="K3057">
            <v>127</v>
          </cell>
          <cell r="L3057" t="str">
            <v>Family</v>
          </cell>
          <cell r="M3057">
            <v>23129</v>
          </cell>
        </row>
        <row r="3058">
          <cell r="A3058">
            <v>0</v>
          </cell>
          <cell r="B3058" t="str">
            <v>AW PPO Active</v>
          </cell>
          <cell r="C3058" t="str">
            <v>000000965</v>
          </cell>
          <cell r="D3058" t="str">
            <v>GUNDLACH WILLIAM J</v>
          </cell>
          <cell r="E3058" t="str">
            <v>175643942</v>
          </cell>
          <cell r="F3058">
            <v>1</v>
          </cell>
          <cell r="G3058" t="str">
            <v>PPO Union</v>
          </cell>
          <cell r="H3058" t="str">
            <v>U</v>
          </cell>
          <cell r="I3058">
            <v>2</v>
          </cell>
          <cell r="J3058">
            <v>37639</v>
          </cell>
          <cell r="K3058">
            <v>111</v>
          </cell>
          <cell r="L3058" t="str">
            <v>Ee/Sp</v>
          </cell>
          <cell r="M3058">
            <v>25224</v>
          </cell>
        </row>
        <row r="3059">
          <cell r="A3059">
            <v>0</v>
          </cell>
          <cell r="B3059" t="str">
            <v>AW PPO Active</v>
          </cell>
          <cell r="C3059" t="str">
            <v>000000965</v>
          </cell>
          <cell r="D3059" t="str">
            <v>GUSKEY DAVID L</v>
          </cell>
          <cell r="E3059" t="str">
            <v>196361607</v>
          </cell>
          <cell r="F3059">
            <v>2</v>
          </cell>
          <cell r="G3059" t="str">
            <v>PPO Non-Union</v>
          </cell>
          <cell r="H3059" t="str">
            <v>N</v>
          </cell>
          <cell r="I3059">
            <v>3</v>
          </cell>
          <cell r="J3059">
            <v>37622</v>
          </cell>
          <cell r="K3059">
            <v>127</v>
          </cell>
          <cell r="L3059" t="str">
            <v>Family</v>
          </cell>
          <cell r="M3059">
            <v>17261</v>
          </cell>
        </row>
        <row r="3060">
          <cell r="A3060">
            <v>0</v>
          </cell>
          <cell r="B3060" t="str">
            <v>AW PPO Active</v>
          </cell>
          <cell r="C3060" t="str">
            <v>000000965</v>
          </cell>
          <cell r="D3060" t="str">
            <v>HARRINGTON EDWARD M</v>
          </cell>
          <cell r="E3060" t="str">
            <v>175421264</v>
          </cell>
          <cell r="F3060">
            <v>2</v>
          </cell>
          <cell r="G3060" t="str">
            <v>PPO Non-Union</v>
          </cell>
          <cell r="H3060" t="str">
            <v>N</v>
          </cell>
          <cell r="I3060">
            <v>5</v>
          </cell>
          <cell r="J3060">
            <v>37622</v>
          </cell>
          <cell r="K3060">
            <v>127</v>
          </cell>
          <cell r="L3060" t="str">
            <v>Family</v>
          </cell>
          <cell r="M3060">
            <v>22066</v>
          </cell>
        </row>
        <row r="3061">
          <cell r="A3061">
            <v>0</v>
          </cell>
          <cell r="B3061" t="str">
            <v>AW PPO Active</v>
          </cell>
          <cell r="C3061" t="str">
            <v>000000965</v>
          </cell>
          <cell r="D3061" t="str">
            <v>HEATON NINA A</v>
          </cell>
          <cell r="E3061" t="str">
            <v>070707489</v>
          </cell>
          <cell r="F3061">
            <v>1</v>
          </cell>
          <cell r="G3061" t="str">
            <v>PPO Union</v>
          </cell>
          <cell r="H3061" t="str">
            <v>U</v>
          </cell>
          <cell r="I3061">
            <v>3</v>
          </cell>
          <cell r="J3061">
            <v>37622</v>
          </cell>
          <cell r="K3061">
            <v>119</v>
          </cell>
          <cell r="L3061" t="str">
            <v>Ee/Ch</v>
          </cell>
          <cell r="M3061">
            <v>25621</v>
          </cell>
        </row>
        <row r="3062">
          <cell r="A3062">
            <v>0</v>
          </cell>
          <cell r="B3062" t="str">
            <v>AW PPO Active</v>
          </cell>
          <cell r="C3062" t="str">
            <v>000000965</v>
          </cell>
          <cell r="D3062" t="str">
            <v>HECKMAN ERIC L</v>
          </cell>
          <cell r="E3062" t="str">
            <v>191506533</v>
          </cell>
          <cell r="F3062">
            <v>2</v>
          </cell>
          <cell r="G3062" t="str">
            <v>PPO Non-Union</v>
          </cell>
          <cell r="H3062" t="str">
            <v>N</v>
          </cell>
          <cell r="I3062">
            <v>5</v>
          </cell>
          <cell r="J3062">
            <v>38353</v>
          </cell>
          <cell r="K3062">
            <v>127</v>
          </cell>
          <cell r="L3062" t="str">
            <v>Family</v>
          </cell>
          <cell r="M3062">
            <v>23136</v>
          </cell>
        </row>
        <row r="3063">
          <cell r="A3063">
            <v>0</v>
          </cell>
          <cell r="B3063" t="str">
            <v>AW PPO Active</v>
          </cell>
          <cell r="C3063" t="str">
            <v>000000965</v>
          </cell>
          <cell r="D3063" t="str">
            <v>HELMAN JR JOHN J</v>
          </cell>
          <cell r="E3063" t="str">
            <v>184520144</v>
          </cell>
          <cell r="F3063">
            <v>1</v>
          </cell>
          <cell r="G3063" t="str">
            <v>PPO Union</v>
          </cell>
          <cell r="H3063" t="str">
            <v>U</v>
          </cell>
          <cell r="I3063">
            <v>2</v>
          </cell>
          <cell r="J3063">
            <v>37622</v>
          </cell>
          <cell r="K3063">
            <v>111</v>
          </cell>
          <cell r="L3063" t="str">
            <v>Ee/Sp</v>
          </cell>
          <cell r="M3063">
            <v>21259</v>
          </cell>
        </row>
        <row r="3064">
          <cell r="A3064">
            <v>0</v>
          </cell>
          <cell r="B3064" t="str">
            <v>AW PPO Active</v>
          </cell>
          <cell r="C3064" t="str">
            <v>000000965</v>
          </cell>
          <cell r="D3064" t="str">
            <v>HENRY LISA C</v>
          </cell>
          <cell r="E3064" t="str">
            <v>187644275</v>
          </cell>
          <cell r="F3064">
            <v>2</v>
          </cell>
          <cell r="G3064" t="str">
            <v>PPO Non-Union</v>
          </cell>
          <cell r="H3064" t="str">
            <v>N</v>
          </cell>
          <cell r="I3064">
            <v>3</v>
          </cell>
          <cell r="J3064">
            <v>37622</v>
          </cell>
          <cell r="K3064">
            <v>127</v>
          </cell>
          <cell r="L3064" t="str">
            <v>Family</v>
          </cell>
          <cell r="M3064">
            <v>25338</v>
          </cell>
        </row>
        <row r="3065">
          <cell r="A3065">
            <v>0</v>
          </cell>
          <cell r="B3065" t="str">
            <v>AW PPO Active</v>
          </cell>
          <cell r="C3065" t="str">
            <v>000000965</v>
          </cell>
          <cell r="D3065" t="str">
            <v>HEPLER STEVEN M</v>
          </cell>
          <cell r="E3065" t="str">
            <v>171448879</v>
          </cell>
          <cell r="F3065">
            <v>1</v>
          </cell>
          <cell r="G3065" t="str">
            <v>PPO Union</v>
          </cell>
          <cell r="H3065" t="str">
            <v>U</v>
          </cell>
          <cell r="I3065">
            <v>4</v>
          </cell>
          <cell r="J3065">
            <v>37701</v>
          </cell>
          <cell r="K3065">
            <v>127</v>
          </cell>
          <cell r="L3065" t="str">
            <v>Family</v>
          </cell>
          <cell r="M3065">
            <v>19367</v>
          </cell>
        </row>
        <row r="3066">
          <cell r="A3066">
            <v>0</v>
          </cell>
          <cell r="B3066" t="str">
            <v>AW PPO Active</v>
          </cell>
          <cell r="C3066" t="str">
            <v>000000965</v>
          </cell>
          <cell r="D3066" t="str">
            <v>HERTZOG WAYNE D</v>
          </cell>
          <cell r="E3066" t="str">
            <v>176428556</v>
          </cell>
          <cell r="F3066">
            <v>1</v>
          </cell>
          <cell r="G3066" t="str">
            <v>PPO Union</v>
          </cell>
          <cell r="H3066" t="str">
            <v>U</v>
          </cell>
          <cell r="I3066">
            <v>3</v>
          </cell>
          <cell r="J3066">
            <v>37622</v>
          </cell>
          <cell r="K3066">
            <v>127</v>
          </cell>
          <cell r="L3066" t="str">
            <v>Family</v>
          </cell>
          <cell r="M3066">
            <v>20370</v>
          </cell>
        </row>
        <row r="3067">
          <cell r="A3067">
            <v>0</v>
          </cell>
          <cell r="B3067" t="str">
            <v>AW PPO Active</v>
          </cell>
          <cell r="C3067" t="str">
            <v>000000965</v>
          </cell>
          <cell r="D3067" t="str">
            <v>HESS WILLIS H</v>
          </cell>
          <cell r="E3067" t="str">
            <v>173368810</v>
          </cell>
          <cell r="F3067">
            <v>2</v>
          </cell>
          <cell r="G3067" t="str">
            <v>PPO Non-Union</v>
          </cell>
          <cell r="H3067" t="str">
            <v>N</v>
          </cell>
          <cell r="I3067">
            <v>2</v>
          </cell>
          <cell r="J3067">
            <v>37622</v>
          </cell>
          <cell r="K3067">
            <v>111</v>
          </cell>
          <cell r="L3067" t="str">
            <v>Ee/Sp</v>
          </cell>
          <cell r="M3067">
            <v>16877</v>
          </cell>
        </row>
        <row r="3068">
          <cell r="A3068">
            <v>0</v>
          </cell>
          <cell r="B3068" t="str">
            <v>AW PPO Active</v>
          </cell>
          <cell r="C3068" t="str">
            <v>000000965</v>
          </cell>
          <cell r="D3068" t="str">
            <v>HICKS ROSTON</v>
          </cell>
          <cell r="E3068" t="str">
            <v>169402440</v>
          </cell>
          <cell r="F3068">
            <v>1</v>
          </cell>
          <cell r="G3068" t="str">
            <v>PPO Union</v>
          </cell>
          <cell r="H3068" t="str">
            <v>U</v>
          </cell>
          <cell r="I3068">
            <v>1</v>
          </cell>
          <cell r="J3068">
            <v>37622</v>
          </cell>
          <cell r="K3068">
            <v>101</v>
          </cell>
          <cell r="L3068" t="str">
            <v>Single</v>
          </cell>
          <cell r="M3068">
            <v>17292</v>
          </cell>
        </row>
        <row r="3069">
          <cell r="A3069">
            <v>0</v>
          </cell>
          <cell r="B3069" t="str">
            <v>AW PPO Active</v>
          </cell>
          <cell r="C3069" t="str">
            <v>000000965</v>
          </cell>
          <cell r="D3069" t="str">
            <v>HOAGLAND MARK</v>
          </cell>
          <cell r="E3069" t="str">
            <v>186548199</v>
          </cell>
          <cell r="F3069">
            <v>2</v>
          </cell>
          <cell r="G3069" t="str">
            <v>PPO Non-Union</v>
          </cell>
          <cell r="H3069" t="str">
            <v>N</v>
          </cell>
          <cell r="I3069">
            <v>1</v>
          </cell>
          <cell r="J3069">
            <v>37622</v>
          </cell>
          <cell r="K3069">
            <v>101</v>
          </cell>
          <cell r="L3069" t="str">
            <v>Single</v>
          </cell>
          <cell r="M3069">
            <v>21584</v>
          </cell>
        </row>
        <row r="3070">
          <cell r="A3070">
            <v>0</v>
          </cell>
          <cell r="B3070" t="str">
            <v>AW PPO Active</v>
          </cell>
          <cell r="C3070" t="str">
            <v>000000965</v>
          </cell>
          <cell r="D3070" t="str">
            <v>HODGDON MICHAEL D</v>
          </cell>
          <cell r="E3070" t="str">
            <v>190445288</v>
          </cell>
          <cell r="F3070">
            <v>1</v>
          </cell>
          <cell r="G3070" t="str">
            <v>PPO Union</v>
          </cell>
          <cell r="H3070" t="str">
            <v>U</v>
          </cell>
          <cell r="I3070">
            <v>2</v>
          </cell>
          <cell r="J3070">
            <v>37622</v>
          </cell>
          <cell r="K3070">
            <v>111</v>
          </cell>
          <cell r="L3070" t="str">
            <v>Ee/Sp</v>
          </cell>
          <cell r="M3070">
            <v>19403</v>
          </cell>
        </row>
        <row r="3071">
          <cell r="A3071">
            <v>0</v>
          </cell>
          <cell r="B3071" t="str">
            <v>AW PPO Active</v>
          </cell>
          <cell r="C3071" t="str">
            <v>000000965</v>
          </cell>
          <cell r="D3071" t="str">
            <v>HORBLINSKI JOHN</v>
          </cell>
          <cell r="E3071" t="str">
            <v>203244024</v>
          </cell>
          <cell r="F3071">
            <v>1</v>
          </cell>
          <cell r="G3071" t="str">
            <v>PPO Union</v>
          </cell>
          <cell r="H3071" t="str">
            <v>U</v>
          </cell>
          <cell r="I3071">
            <v>1</v>
          </cell>
          <cell r="J3071">
            <v>37622</v>
          </cell>
          <cell r="K3071">
            <v>101</v>
          </cell>
          <cell r="L3071" t="str">
            <v>Single</v>
          </cell>
          <cell r="M3071">
            <v>11641</v>
          </cell>
        </row>
        <row r="3072">
          <cell r="A3072">
            <v>0</v>
          </cell>
          <cell r="B3072" t="str">
            <v>AW PPO Active</v>
          </cell>
          <cell r="C3072" t="str">
            <v>000000965</v>
          </cell>
          <cell r="D3072" t="str">
            <v>HOWARD MICHAEL J</v>
          </cell>
          <cell r="E3072" t="str">
            <v>279463465</v>
          </cell>
          <cell r="F3072">
            <v>1</v>
          </cell>
          <cell r="G3072" t="str">
            <v>PPO Union</v>
          </cell>
          <cell r="H3072" t="str">
            <v>U</v>
          </cell>
          <cell r="I3072">
            <v>4</v>
          </cell>
          <cell r="J3072">
            <v>38108</v>
          </cell>
          <cell r="K3072">
            <v>127</v>
          </cell>
          <cell r="L3072" t="str">
            <v>Family</v>
          </cell>
          <cell r="M3072">
            <v>20516</v>
          </cell>
        </row>
        <row r="3073">
          <cell r="A3073">
            <v>0</v>
          </cell>
          <cell r="B3073" t="str">
            <v>AW PPO Active</v>
          </cell>
          <cell r="C3073" t="str">
            <v>000000965</v>
          </cell>
          <cell r="D3073" t="str">
            <v>IMPECIATI DOMINICK J</v>
          </cell>
          <cell r="E3073" t="str">
            <v>207443567</v>
          </cell>
          <cell r="F3073">
            <v>2</v>
          </cell>
          <cell r="G3073" t="str">
            <v>PPO Non-Union</v>
          </cell>
          <cell r="H3073" t="str">
            <v>N</v>
          </cell>
          <cell r="I3073">
            <v>3</v>
          </cell>
          <cell r="J3073">
            <v>37622</v>
          </cell>
          <cell r="K3073">
            <v>127</v>
          </cell>
          <cell r="L3073" t="str">
            <v>Family</v>
          </cell>
          <cell r="M3073">
            <v>18978</v>
          </cell>
        </row>
        <row r="3074">
          <cell r="A3074">
            <v>0</v>
          </cell>
          <cell r="B3074" t="str">
            <v>AW PPO Active</v>
          </cell>
          <cell r="C3074" t="str">
            <v>000000965</v>
          </cell>
          <cell r="D3074" t="str">
            <v>IVES MARK A</v>
          </cell>
          <cell r="E3074" t="str">
            <v>183566974</v>
          </cell>
          <cell r="F3074">
            <v>1</v>
          </cell>
          <cell r="G3074" t="str">
            <v>PPO Union</v>
          </cell>
          <cell r="H3074" t="str">
            <v>U</v>
          </cell>
          <cell r="I3074">
            <v>3</v>
          </cell>
          <cell r="J3074">
            <v>37622</v>
          </cell>
          <cell r="K3074">
            <v>127</v>
          </cell>
          <cell r="L3074" t="str">
            <v>Family</v>
          </cell>
          <cell r="M3074">
            <v>22064</v>
          </cell>
        </row>
        <row r="3075">
          <cell r="A3075">
            <v>0</v>
          </cell>
          <cell r="B3075" t="str">
            <v>AW PPO Active</v>
          </cell>
          <cell r="C3075" t="str">
            <v>000000965</v>
          </cell>
          <cell r="D3075" t="str">
            <v>JOHNSTON ROBERT W</v>
          </cell>
          <cell r="E3075" t="str">
            <v>190580286</v>
          </cell>
          <cell r="F3075">
            <v>2</v>
          </cell>
          <cell r="G3075" t="str">
            <v>PPO Non-Union</v>
          </cell>
          <cell r="H3075" t="str">
            <v>N</v>
          </cell>
          <cell r="I3075">
            <v>3</v>
          </cell>
          <cell r="J3075">
            <v>37622</v>
          </cell>
          <cell r="K3075">
            <v>127</v>
          </cell>
          <cell r="L3075" t="str">
            <v>Family</v>
          </cell>
          <cell r="M3075">
            <v>22534</v>
          </cell>
        </row>
        <row r="3076">
          <cell r="A3076">
            <v>0</v>
          </cell>
          <cell r="B3076" t="str">
            <v>AW PPO Active</v>
          </cell>
          <cell r="C3076" t="str">
            <v>000000965</v>
          </cell>
          <cell r="D3076" t="str">
            <v>JONES MARY A</v>
          </cell>
          <cell r="E3076" t="str">
            <v>206567468</v>
          </cell>
          <cell r="F3076">
            <v>1</v>
          </cell>
          <cell r="G3076" t="str">
            <v>PPO Union</v>
          </cell>
          <cell r="H3076" t="str">
            <v>U</v>
          </cell>
          <cell r="I3076">
            <v>1</v>
          </cell>
          <cell r="J3076">
            <v>37622</v>
          </cell>
          <cell r="K3076">
            <v>102</v>
          </cell>
          <cell r="L3076" t="str">
            <v>Single</v>
          </cell>
          <cell r="M3076">
            <v>23236</v>
          </cell>
        </row>
        <row r="3077">
          <cell r="A3077">
            <v>0</v>
          </cell>
          <cell r="B3077" t="str">
            <v>AW PPO Active</v>
          </cell>
          <cell r="C3077" t="str">
            <v>000000965</v>
          </cell>
          <cell r="D3077" t="str">
            <v>JONES WILLIAM J</v>
          </cell>
          <cell r="E3077" t="str">
            <v>161529093</v>
          </cell>
          <cell r="F3077">
            <v>2</v>
          </cell>
          <cell r="G3077" t="str">
            <v>PPO Non-Union</v>
          </cell>
          <cell r="H3077" t="str">
            <v>N</v>
          </cell>
          <cell r="I3077">
            <v>4</v>
          </cell>
          <cell r="J3077">
            <v>37622</v>
          </cell>
          <cell r="K3077">
            <v>127</v>
          </cell>
          <cell r="L3077" t="str">
            <v>Family</v>
          </cell>
          <cell r="M3077">
            <v>21558</v>
          </cell>
        </row>
        <row r="3078">
          <cell r="A3078">
            <v>0</v>
          </cell>
          <cell r="B3078" t="str">
            <v>AW PPO Active</v>
          </cell>
          <cell r="C3078" t="str">
            <v>000000965</v>
          </cell>
          <cell r="D3078" t="str">
            <v>KASPER WILLIAM D</v>
          </cell>
          <cell r="E3078" t="str">
            <v>184527045</v>
          </cell>
          <cell r="F3078">
            <v>2</v>
          </cell>
          <cell r="G3078" t="str">
            <v>PPO Non-Union</v>
          </cell>
          <cell r="H3078" t="str">
            <v>N</v>
          </cell>
          <cell r="I3078">
            <v>3</v>
          </cell>
          <cell r="J3078">
            <v>37895</v>
          </cell>
          <cell r="K3078">
            <v>127</v>
          </cell>
          <cell r="L3078" t="str">
            <v>Family</v>
          </cell>
          <cell r="M3078">
            <v>26799</v>
          </cell>
        </row>
        <row r="3079">
          <cell r="A3079">
            <v>0</v>
          </cell>
          <cell r="B3079" t="str">
            <v>AW PPO Active</v>
          </cell>
          <cell r="C3079" t="str">
            <v>000000965</v>
          </cell>
          <cell r="D3079" t="str">
            <v>KELLY DAVID P</v>
          </cell>
          <cell r="E3079" t="str">
            <v>179626508</v>
          </cell>
          <cell r="F3079">
            <v>1</v>
          </cell>
          <cell r="G3079" t="str">
            <v>PPO Union</v>
          </cell>
          <cell r="H3079" t="str">
            <v>U</v>
          </cell>
          <cell r="I3079">
            <v>1</v>
          </cell>
          <cell r="J3079">
            <v>37622</v>
          </cell>
          <cell r="K3079">
            <v>101</v>
          </cell>
          <cell r="L3079" t="str">
            <v>Single</v>
          </cell>
          <cell r="M3079">
            <v>23489</v>
          </cell>
        </row>
        <row r="3080">
          <cell r="A3080">
            <v>0</v>
          </cell>
          <cell r="B3080" t="str">
            <v>AW PPO Active</v>
          </cell>
          <cell r="C3080" t="str">
            <v>000000965</v>
          </cell>
          <cell r="D3080" t="str">
            <v>KESSLER JR DON A</v>
          </cell>
          <cell r="E3080" t="str">
            <v>208427776</v>
          </cell>
          <cell r="F3080">
            <v>2</v>
          </cell>
          <cell r="G3080" t="str">
            <v>PPO Non-Union</v>
          </cell>
          <cell r="H3080" t="str">
            <v>N</v>
          </cell>
          <cell r="I3080">
            <v>4</v>
          </cell>
          <cell r="J3080">
            <v>37622</v>
          </cell>
          <cell r="K3080">
            <v>127</v>
          </cell>
          <cell r="L3080" t="str">
            <v>Family</v>
          </cell>
          <cell r="M3080">
            <v>23442</v>
          </cell>
        </row>
        <row r="3081">
          <cell r="A3081">
            <v>0</v>
          </cell>
          <cell r="B3081" t="str">
            <v>AW PPO Active</v>
          </cell>
          <cell r="C3081" t="str">
            <v>000000965</v>
          </cell>
          <cell r="D3081" t="str">
            <v>KESSLER AVERY R</v>
          </cell>
          <cell r="E3081" t="str">
            <v>194729535</v>
          </cell>
          <cell r="F3081">
            <v>1</v>
          </cell>
          <cell r="G3081" t="str">
            <v>PPO Union</v>
          </cell>
          <cell r="H3081" t="str">
            <v>U</v>
          </cell>
          <cell r="I3081">
            <v>3</v>
          </cell>
          <cell r="J3081">
            <v>37622</v>
          </cell>
          <cell r="K3081">
            <v>127</v>
          </cell>
          <cell r="L3081" t="str">
            <v>Family</v>
          </cell>
          <cell r="M3081">
            <v>28938</v>
          </cell>
        </row>
        <row r="3082">
          <cell r="A3082">
            <v>0</v>
          </cell>
          <cell r="B3082" t="str">
            <v>AW PPO Active</v>
          </cell>
          <cell r="C3082" t="str">
            <v>000000965</v>
          </cell>
          <cell r="D3082" t="str">
            <v>KINSEY SR WAYNE W</v>
          </cell>
          <cell r="E3082" t="str">
            <v>185367504</v>
          </cell>
          <cell r="F3082">
            <v>1</v>
          </cell>
          <cell r="G3082" t="str">
            <v>PPO Union</v>
          </cell>
          <cell r="H3082" t="str">
            <v>U</v>
          </cell>
          <cell r="I3082">
            <v>2</v>
          </cell>
          <cell r="J3082">
            <v>37622</v>
          </cell>
          <cell r="K3082">
            <v>111</v>
          </cell>
          <cell r="L3082" t="str">
            <v>Ee/Sp</v>
          </cell>
          <cell r="M3082">
            <v>17029</v>
          </cell>
        </row>
        <row r="3083">
          <cell r="A3083">
            <v>0</v>
          </cell>
          <cell r="B3083" t="str">
            <v>AW PPO Active</v>
          </cell>
          <cell r="C3083" t="str">
            <v>000000965</v>
          </cell>
          <cell r="D3083" t="str">
            <v>KRUG EDWARD K</v>
          </cell>
          <cell r="E3083" t="str">
            <v>146620619</v>
          </cell>
          <cell r="F3083">
            <v>2</v>
          </cell>
          <cell r="G3083" t="str">
            <v>PPO Non-Union</v>
          </cell>
          <cell r="H3083" t="str">
            <v>N</v>
          </cell>
          <cell r="I3083">
            <v>6</v>
          </cell>
          <cell r="J3083">
            <v>37622</v>
          </cell>
          <cell r="K3083">
            <v>127</v>
          </cell>
          <cell r="L3083" t="str">
            <v>Family</v>
          </cell>
          <cell r="M3083">
            <v>23547</v>
          </cell>
        </row>
        <row r="3084">
          <cell r="A3084">
            <v>0</v>
          </cell>
          <cell r="B3084" t="str">
            <v>AW PPO Active</v>
          </cell>
          <cell r="C3084" t="str">
            <v>000000965</v>
          </cell>
          <cell r="D3084" t="str">
            <v>KULENICH KATIE A</v>
          </cell>
          <cell r="E3084" t="str">
            <v>208585855</v>
          </cell>
          <cell r="F3084">
            <v>2</v>
          </cell>
          <cell r="G3084" t="str">
            <v>PPO Non-Union</v>
          </cell>
          <cell r="H3084" t="str">
            <v>N</v>
          </cell>
          <cell r="I3084">
            <v>1</v>
          </cell>
          <cell r="J3084">
            <v>37865</v>
          </cell>
          <cell r="K3084">
            <v>102</v>
          </cell>
          <cell r="L3084" t="str">
            <v>Single</v>
          </cell>
          <cell r="M3084">
            <v>28748</v>
          </cell>
        </row>
        <row r="3085">
          <cell r="A3085">
            <v>0</v>
          </cell>
          <cell r="B3085" t="str">
            <v>AW PPO Active</v>
          </cell>
          <cell r="C3085" t="str">
            <v>000000965</v>
          </cell>
          <cell r="D3085" t="str">
            <v>LAW VICKIE G</v>
          </cell>
          <cell r="E3085" t="str">
            <v>161440527</v>
          </cell>
          <cell r="F3085">
            <v>1</v>
          </cell>
          <cell r="G3085" t="str">
            <v>PPO Union</v>
          </cell>
          <cell r="H3085" t="str">
            <v>U</v>
          </cell>
          <cell r="I3085">
            <v>2</v>
          </cell>
          <cell r="J3085">
            <v>37622</v>
          </cell>
          <cell r="K3085">
            <v>111</v>
          </cell>
          <cell r="L3085" t="str">
            <v>Ee/Sp</v>
          </cell>
          <cell r="M3085">
            <v>19405</v>
          </cell>
        </row>
        <row r="3086">
          <cell r="A3086">
            <v>0</v>
          </cell>
          <cell r="B3086" t="str">
            <v>AW PPO Active</v>
          </cell>
          <cell r="C3086" t="str">
            <v>000000965</v>
          </cell>
          <cell r="D3086" t="str">
            <v>LEMIRE J  ALFRED</v>
          </cell>
          <cell r="E3086" t="str">
            <v>203341250</v>
          </cell>
          <cell r="F3086">
            <v>1</v>
          </cell>
          <cell r="G3086" t="str">
            <v>PPO Union</v>
          </cell>
          <cell r="H3086" t="str">
            <v>U</v>
          </cell>
          <cell r="I3086">
            <v>2</v>
          </cell>
          <cell r="J3086">
            <v>37622</v>
          </cell>
          <cell r="K3086">
            <v>111</v>
          </cell>
          <cell r="L3086" t="str">
            <v>Ee/Sp</v>
          </cell>
          <cell r="M3086">
            <v>16234</v>
          </cell>
        </row>
        <row r="3087">
          <cell r="A3087">
            <v>0</v>
          </cell>
          <cell r="B3087" t="str">
            <v>AW PPO Active</v>
          </cell>
          <cell r="C3087" t="str">
            <v>000000965</v>
          </cell>
          <cell r="D3087" t="str">
            <v>LESKEY BRUCE A</v>
          </cell>
          <cell r="E3087" t="str">
            <v>286663306</v>
          </cell>
          <cell r="F3087">
            <v>1</v>
          </cell>
          <cell r="G3087" t="str">
            <v>PPO Union</v>
          </cell>
          <cell r="H3087" t="str">
            <v>U</v>
          </cell>
          <cell r="I3087">
            <v>2</v>
          </cell>
          <cell r="J3087">
            <v>37622</v>
          </cell>
          <cell r="K3087">
            <v>111</v>
          </cell>
          <cell r="L3087" t="str">
            <v>Ee/Sp</v>
          </cell>
          <cell r="M3087">
            <v>24128</v>
          </cell>
        </row>
        <row r="3088">
          <cell r="A3088">
            <v>0</v>
          </cell>
          <cell r="B3088" t="str">
            <v>AW PPO Active</v>
          </cell>
          <cell r="C3088" t="str">
            <v>000000965</v>
          </cell>
          <cell r="D3088" t="str">
            <v>LINT ROBERT D</v>
          </cell>
          <cell r="E3088" t="str">
            <v>176369121</v>
          </cell>
          <cell r="F3088">
            <v>1</v>
          </cell>
          <cell r="G3088" t="str">
            <v>PPO Union</v>
          </cell>
          <cell r="H3088" t="str">
            <v>U</v>
          </cell>
          <cell r="I3088">
            <v>2</v>
          </cell>
          <cell r="J3088">
            <v>37622</v>
          </cell>
          <cell r="K3088">
            <v>111</v>
          </cell>
          <cell r="L3088" t="str">
            <v>Ee/Sp</v>
          </cell>
          <cell r="M3088">
            <v>16979</v>
          </cell>
        </row>
        <row r="3089">
          <cell r="A3089">
            <v>0</v>
          </cell>
          <cell r="B3089" t="str">
            <v>AW PPO Active</v>
          </cell>
          <cell r="C3089" t="str">
            <v>000000965</v>
          </cell>
          <cell r="D3089" t="str">
            <v>LOCKOWITZ EDWARD J</v>
          </cell>
          <cell r="E3089" t="str">
            <v>192489618</v>
          </cell>
          <cell r="F3089">
            <v>2</v>
          </cell>
          <cell r="G3089" t="str">
            <v>PPO Non-Union</v>
          </cell>
          <cell r="H3089" t="str">
            <v>N</v>
          </cell>
          <cell r="I3089">
            <v>3</v>
          </cell>
          <cell r="J3089">
            <v>38065</v>
          </cell>
          <cell r="K3089">
            <v>127</v>
          </cell>
          <cell r="L3089" t="str">
            <v>Family</v>
          </cell>
          <cell r="M3089">
            <v>20365</v>
          </cell>
        </row>
        <row r="3090">
          <cell r="A3090">
            <v>0</v>
          </cell>
          <cell r="B3090" t="str">
            <v>AW PPO Active</v>
          </cell>
          <cell r="C3090" t="str">
            <v>000000965</v>
          </cell>
          <cell r="D3090" t="str">
            <v>LUTA JOSEPH J</v>
          </cell>
          <cell r="E3090" t="str">
            <v>192608763</v>
          </cell>
          <cell r="F3090">
            <v>1</v>
          </cell>
          <cell r="G3090" t="str">
            <v>PPO Union</v>
          </cell>
          <cell r="H3090" t="str">
            <v>U</v>
          </cell>
          <cell r="I3090">
            <v>4</v>
          </cell>
          <cell r="J3090">
            <v>37622</v>
          </cell>
          <cell r="K3090">
            <v>127</v>
          </cell>
          <cell r="L3090" t="str">
            <v>Family</v>
          </cell>
          <cell r="M3090">
            <v>24633</v>
          </cell>
        </row>
        <row r="3091">
          <cell r="A3091">
            <v>0</v>
          </cell>
          <cell r="B3091" t="str">
            <v>AW PPO Active</v>
          </cell>
          <cell r="C3091" t="str">
            <v>000000965</v>
          </cell>
          <cell r="D3091" t="str">
            <v>LUTZ RICHARD</v>
          </cell>
          <cell r="E3091" t="str">
            <v>186465640</v>
          </cell>
          <cell r="F3091">
            <v>2</v>
          </cell>
          <cell r="G3091" t="str">
            <v>PPO Non-Union</v>
          </cell>
          <cell r="H3091" t="str">
            <v>N</v>
          </cell>
          <cell r="I3091">
            <v>5</v>
          </cell>
          <cell r="J3091">
            <v>37622</v>
          </cell>
          <cell r="K3091">
            <v>127</v>
          </cell>
          <cell r="L3091" t="str">
            <v>Family</v>
          </cell>
          <cell r="M3091">
            <v>20177</v>
          </cell>
        </row>
        <row r="3092">
          <cell r="A3092">
            <v>0</v>
          </cell>
          <cell r="B3092" t="str">
            <v>AW PPO Active</v>
          </cell>
          <cell r="C3092" t="str">
            <v>000000965</v>
          </cell>
          <cell r="D3092" t="str">
            <v>MANNING III JOSEPH W</v>
          </cell>
          <cell r="E3092" t="str">
            <v>186443679</v>
          </cell>
          <cell r="F3092">
            <v>2</v>
          </cell>
          <cell r="G3092" t="str">
            <v>PPO Non-Union</v>
          </cell>
          <cell r="H3092" t="str">
            <v>N</v>
          </cell>
          <cell r="I3092">
            <v>4</v>
          </cell>
          <cell r="J3092">
            <v>38353</v>
          </cell>
          <cell r="K3092">
            <v>127</v>
          </cell>
          <cell r="L3092" t="str">
            <v>Family</v>
          </cell>
          <cell r="M3092">
            <v>24993</v>
          </cell>
        </row>
        <row r="3093">
          <cell r="A3093">
            <v>0</v>
          </cell>
          <cell r="B3093" t="str">
            <v>AW PPO Active</v>
          </cell>
          <cell r="C3093" t="str">
            <v>000000965</v>
          </cell>
          <cell r="D3093" t="str">
            <v>MANOSKEY JON J</v>
          </cell>
          <cell r="E3093" t="str">
            <v>196547550</v>
          </cell>
          <cell r="F3093">
            <v>2</v>
          </cell>
          <cell r="G3093" t="str">
            <v>PPO Non-Union</v>
          </cell>
          <cell r="H3093" t="str">
            <v>N</v>
          </cell>
          <cell r="I3093">
            <v>4</v>
          </cell>
          <cell r="J3093">
            <v>37809</v>
          </cell>
          <cell r="K3093">
            <v>127</v>
          </cell>
          <cell r="L3093" t="str">
            <v>Family</v>
          </cell>
          <cell r="M3093">
            <v>26163</v>
          </cell>
        </row>
        <row r="3094">
          <cell r="A3094">
            <v>0</v>
          </cell>
          <cell r="B3094" t="str">
            <v>AW PPO Active</v>
          </cell>
          <cell r="C3094" t="str">
            <v>000000965</v>
          </cell>
          <cell r="D3094" t="str">
            <v>MARTINO JR NICHOLAS</v>
          </cell>
          <cell r="E3094" t="str">
            <v>193482837</v>
          </cell>
          <cell r="F3094">
            <v>2</v>
          </cell>
          <cell r="G3094" t="str">
            <v>PPO Non-Union</v>
          </cell>
          <cell r="H3094" t="str">
            <v>N</v>
          </cell>
          <cell r="I3094">
            <v>4</v>
          </cell>
          <cell r="J3094">
            <v>37622</v>
          </cell>
          <cell r="K3094">
            <v>127</v>
          </cell>
          <cell r="L3094" t="str">
            <v>Family</v>
          </cell>
          <cell r="M3094">
            <v>20752</v>
          </cell>
        </row>
        <row r="3095">
          <cell r="A3095">
            <v>0</v>
          </cell>
          <cell r="B3095" t="str">
            <v>AW PPO Active</v>
          </cell>
          <cell r="C3095" t="str">
            <v>000000965</v>
          </cell>
          <cell r="D3095" t="str">
            <v>MATUSON JOHN</v>
          </cell>
          <cell r="E3095" t="str">
            <v>184587193</v>
          </cell>
          <cell r="F3095">
            <v>1</v>
          </cell>
          <cell r="G3095" t="str">
            <v>PPO Union</v>
          </cell>
          <cell r="H3095" t="str">
            <v>U</v>
          </cell>
          <cell r="I3095">
            <v>3</v>
          </cell>
          <cell r="J3095">
            <v>37622</v>
          </cell>
          <cell r="K3095">
            <v>127</v>
          </cell>
          <cell r="L3095" t="str">
            <v>Family</v>
          </cell>
          <cell r="M3095">
            <v>23207</v>
          </cell>
        </row>
        <row r="3096">
          <cell r="A3096">
            <v>0</v>
          </cell>
          <cell r="B3096" t="str">
            <v>AW PPO Active</v>
          </cell>
          <cell r="C3096" t="str">
            <v>000000965</v>
          </cell>
          <cell r="D3096" t="str">
            <v>MCDOWELL KEITH D</v>
          </cell>
          <cell r="E3096" t="str">
            <v>187520683</v>
          </cell>
          <cell r="F3096">
            <v>2</v>
          </cell>
          <cell r="G3096" t="str">
            <v>PPO Non-Union</v>
          </cell>
          <cell r="H3096" t="str">
            <v>N</v>
          </cell>
          <cell r="I3096">
            <v>1</v>
          </cell>
          <cell r="J3096">
            <v>37714</v>
          </cell>
          <cell r="K3096">
            <v>101</v>
          </cell>
          <cell r="L3096" t="str">
            <v>Single</v>
          </cell>
          <cell r="M3096">
            <v>20864</v>
          </cell>
        </row>
        <row r="3097">
          <cell r="A3097">
            <v>0</v>
          </cell>
          <cell r="B3097" t="str">
            <v>AW PPO Active</v>
          </cell>
          <cell r="C3097" t="str">
            <v>000000965</v>
          </cell>
          <cell r="D3097" t="str">
            <v>MCGINNIS ROBERT</v>
          </cell>
          <cell r="E3097" t="str">
            <v>166363974</v>
          </cell>
          <cell r="F3097">
            <v>1</v>
          </cell>
          <cell r="G3097" t="str">
            <v>PPO Union</v>
          </cell>
          <cell r="H3097" t="str">
            <v>U</v>
          </cell>
          <cell r="I3097">
            <v>1</v>
          </cell>
          <cell r="J3097">
            <v>37622</v>
          </cell>
          <cell r="K3097">
            <v>101</v>
          </cell>
          <cell r="L3097" t="str">
            <v>Single</v>
          </cell>
          <cell r="M3097">
            <v>16280</v>
          </cell>
        </row>
        <row r="3098">
          <cell r="A3098">
            <v>0</v>
          </cell>
          <cell r="B3098" t="str">
            <v>AW PPO Active</v>
          </cell>
          <cell r="C3098" t="str">
            <v>000000965</v>
          </cell>
          <cell r="D3098" t="str">
            <v>MCKIM TERENCE</v>
          </cell>
          <cell r="E3098" t="str">
            <v>167481179</v>
          </cell>
          <cell r="F3098">
            <v>2</v>
          </cell>
          <cell r="G3098" t="str">
            <v>PPO Non-Union</v>
          </cell>
          <cell r="H3098" t="str">
            <v>N</v>
          </cell>
          <cell r="I3098">
            <v>4</v>
          </cell>
          <cell r="J3098">
            <v>37622</v>
          </cell>
          <cell r="K3098">
            <v>127</v>
          </cell>
          <cell r="L3098" t="str">
            <v>Family</v>
          </cell>
          <cell r="M3098">
            <v>21123</v>
          </cell>
        </row>
        <row r="3099">
          <cell r="A3099">
            <v>0</v>
          </cell>
          <cell r="B3099" t="str">
            <v>AW PPO Active</v>
          </cell>
          <cell r="C3099" t="str">
            <v>000000965</v>
          </cell>
          <cell r="D3099" t="str">
            <v>MCLACHLAN ROBERT J</v>
          </cell>
          <cell r="E3099" t="str">
            <v>196464659</v>
          </cell>
          <cell r="F3099">
            <v>2</v>
          </cell>
          <cell r="G3099" t="str">
            <v>PPO Non-Union</v>
          </cell>
          <cell r="H3099" t="str">
            <v>N</v>
          </cell>
          <cell r="I3099">
            <v>3</v>
          </cell>
          <cell r="J3099">
            <v>37622</v>
          </cell>
          <cell r="K3099">
            <v>119</v>
          </cell>
          <cell r="L3099" t="str">
            <v>Ee/Ch</v>
          </cell>
          <cell r="M3099">
            <v>20234</v>
          </cell>
        </row>
        <row r="3100">
          <cell r="A3100">
            <v>0</v>
          </cell>
          <cell r="B3100" t="str">
            <v>AW PPO Active</v>
          </cell>
          <cell r="C3100" t="str">
            <v>000000965</v>
          </cell>
          <cell r="D3100" t="str">
            <v>MCLAUGHLIN GREGORY C</v>
          </cell>
          <cell r="E3100" t="str">
            <v>208501864</v>
          </cell>
          <cell r="F3100">
            <v>1</v>
          </cell>
          <cell r="G3100" t="str">
            <v>PPO Union</v>
          </cell>
          <cell r="H3100" t="str">
            <v>U</v>
          </cell>
          <cell r="I3100">
            <v>4</v>
          </cell>
          <cell r="J3100">
            <v>38353</v>
          </cell>
          <cell r="K3100">
            <v>127</v>
          </cell>
          <cell r="L3100" t="str">
            <v>Family</v>
          </cell>
          <cell r="M3100">
            <v>21436</v>
          </cell>
        </row>
        <row r="3101">
          <cell r="A3101">
            <v>0</v>
          </cell>
          <cell r="B3101" t="str">
            <v>AW PPO Active</v>
          </cell>
          <cell r="C3101" t="str">
            <v>000000965</v>
          </cell>
          <cell r="D3101" t="str">
            <v>MILLARD DANIEL R</v>
          </cell>
          <cell r="E3101" t="str">
            <v>062484664</v>
          </cell>
          <cell r="F3101">
            <v>2</v>
          </cell>
          <cell r="G3101" t="str">
            <v>PPO Non-Union</v>
          </cell>
          <cell r="H3101" t="str">
            <v>N</v>
          </cell>
          <cell r="I3101">
            <v>3</v>
          </cell>
          <cell r="J3101">
            <v>37622</v>
          </cell>
          <cell r="K3101">
            <v>127</v>
          </cell>
          <cell r="L3101" t="str">
            <v>Family</v>
          </cell>
          <cell r="M3101">
            <v>20049</v>
          </cell>
        </row>
        <row r="3102">
          <cell r="A3102">
            <v>0</v>
          </cell>
          <cell r="B3102" t="str">
            <v>AW PPO Active</v>
          </cell>
          <cell r="C3102" t="str">
            <v>000000965</v>
          </cell>
          <cell r="D3102" t="str">
            <v>MOORE BRIAN</v>
          </cell>
          <cell r="E3102" t="str">
            <v>179461472</v>
          </cell>
          <cell r="F3102">
            <v>1</v>
          </cell>
          <cell r="G3102" t="str">
            <v>PPO Union</v>
          </cell>
          <cell r="H3102" t="str">
            <v>U</v>
          </cell>
          <cell r="I3102">
            <v>4</v>
          </cell>
          <cell r="J3102">
            <v>37622</v>
          </cell>
          <cell r="K3102">
            <v>127</v>
          </cell>
          <cell r="L3102" t="str">
            <v>Family</v>
          </cell>
          <cell r="M3102">
            <v>23214</v>
          </cell>
        </row>
        <row r="3103">
          <cell r="A3103">
            <v>0</v>
          </cell>
          <cell r="B3103" t="str">
            <v>AW PPO Active</v>
          </cell>
          <cell r="C3103" t="str">
            <v>000000965</v>
          </cell>
          <cell r="D3103" t="str">
            <v>MORELLO JOSEPH M</v>
          </cell>
          <cell r="E3103" t="str">
            <v>204328705</v>
          </cell>
          <cell r="F3103">
            <v>1</v>
          </cell>
          <cell r="G3103" t="str">
            <v>PPO Union</v>
          </cell>
          <cell r="H3103" t="str">
            <v>U</v>
          </cell>
          <cell r="I3103">
            <v>2</v>
          </cell>
          <cell r="J3103">
            <v>37622</v>
          </cell>
          <cell r="K3103">
            <v>111</v>
          </cell>
          <cell r="L3103" t="str">
            <v>Ee/Sp</v>
          </cell>
          <cell r="M3103">
            <v>16537</v>
          </cell>
        </row>
        <row r="3104">
          <cell r="A3104">
            <v>0</v>
          </cell>
          <cell r="B3104" t="str">
            <v>AW PPO Active</v>
          </cell>
          <cell r="C3104" t="str">
            <v>000000965</v>
          </cell>
          <cell r="D3104" t="str">
            <v>MURPHY JOSEPH E</v>
          </cell>
          <cell r="E3104" t="str">
            <v>194565126</v>
          </cell>
          <cell r="F3104">
            <v>2</v>
          </cell>
          <cell r="G3104" t="str">
            <v>PPO Non-Union</v>
          </cell>
          <cell r="H3104" t="str">
            <v>N</v>
          </cell>
          <cell r="I3104">
            <v>5</v>
          </cell>
          <cell r="J3104">
            <v>37987</v>
          </cell>
          <cell r="K3104">
            <v>127</v>
          </cell>
          <cell r="L3104" t="str">
            <v>Family</v>
          </cell>
          <cell r="M3104">
            <v>22353</v>
          </cell>
        </row>
        <row r="3105">
          <cell r="A3105">
            <v>0</v>
          </cell>
          <cell r="B3105" t="str">
            <v>AW PPO Active</v>
          </cell>
          <cell r="C3105" t="str">
            <v>000000965</v>
          </cell>
          <cell r="D3105" t="str">
            <v>MURPHY NELLIE J</v>
          </cell>
          <cell r="E3105" t="str">
            <v>195568570</v>
          </cell>
          <cell r="F3105">
            <v>2</v>
          </cell>
          <cell r="G3105" t="str">
            <v>PPO Non-Union</v>
          </cell>
          <cell r="H3105" t="str">
            <v>N</v>
          </cell>
          <cell r="I3105">
            <v>1</v>
          </cell>
          <cell r="J3105">
            <v>37622</v>
          </cell>
          <cell r="K3105">
            <v>102</v>
          </cell>
          <cell r="L3105" t="str">
            <v>Single</v>
          </cell>
          <cell r="M3105">
            <v>23385</v>
          </cell>
        </row>
        <row r="3106">
          <cell r="A3106">
            <v>0</v>
          </cell>
          <cell r="B3106" t="str">
            <v>AW PPO Active</v>
          </cell>
          <cell r="C3106" t="str">
            <v>000000965</v>
          </cell>
          <cell r="D3106" t="str">
            <v>MYERS MATTHEW</v>
          </cell>
          <cell r="E3106" t="str">
            <v>163565713</v>
          </cell>
          <cell r="F3106">
            <v>1</v>
          </cell>
          <cell r="G3106" t="str">
            <v>PPO Union</v>
          </cell>
          <cell r="H3106" t="str">
            <v>U</v>
          </cell>
          <cell r="I3106">
            <v>4</v>
          </cell>
          <cell r="J3106">
            <v>37824</v>
          </cell>
          <cell r="K3106">
            <v>119</v>
          </cell>
          <cell r="L3106" t="str">
            <v>Ee/Ch</v>
          </cell>
          <cell r="M3106">
            <v>24290</v>
          </cell>
        </row>
        <row r="3107">
          <cell r="A3107">
            <v>0</v>
          </cell>
          <cell r="B3107" t="str">
            <v>AW PPO Active</v>
          </cell>
          <cell r="C3107" t="str">
            <v>000000965</v>
          </cell>
          <cell r="D3107" t="str">
            <v>NARDIZZI CARLO P</v>
          </cell>
          <cell r="E3107" t="str">
            <v>164383373</v>
          </cell>
          <cell r="F3107">
            <v>2</v>
          </cell>
          <cell r="G3107" t="str">
            <v>PPO Non-Union</v>
          </cell>
          <cell r="H3107" t="str">
            <v>N</v>
          </cell>
          <cell r="I3107">
            <v>2</v>
          </cell>
          <cell r="J3107">
            <v>37622</v>
          </cell>
          <cell r="K3107">
            <v>111</v>
          </cell>
          <cell r="L3107" t="str">
            <v>Ee/Sp</v>
          </cell>
          <cell r="M3107">
            <v>18064</v>
          </cell>
        </row>
        <row r="3108">
          <cell r="A3108">
            <v>0</v>
          </cell>
          <cell r="B3108" t="str">
            <v>AW PPO Active</v>
          </cell>
          <cell r="C3108" t="str">
            <v>000000965</v>
          </cell>
          <cell r="D3108" t="str">
            <v>NELSON HUGH JON</v>
          </cell>
          <cell r="E3108" t="str">
            <v>164620019</v>
          </cell>
          <cell r="F3108">
            <v>1</v>
          </cell>
          <cell r="G3108" t="str">
            <v>PPO Union</v>
          </cell>
          <cell r="H3108" t="str">
            <v>U</v>
          </cell>
          <cell r="I3108">
            <v>1</v>
          </cell>
          <cell r="J3108">
            <v>37622</v>
          </cell>
          <cell r="K3108">
            <v>101</v>
          </cell>
          <cell r="L3108" t="str">
            <v>Single</v>
          </cell>
          <cell r="M3108">
            <v>24259</v>
          </cell>
        </row>
        <row r="3109">
          <cell r="A3109">
            <v>0</v>
          </cell>
          <cell r="B3109" t="str">
            <v>AW PPO Active</v>
          </cell>
          <cell r="C3109" t="str">
            <v>000000965</v>
          </cell>
          <cell r="D3109" t="str">
            <v>NESTER DOUGLAS A</v>
          </cell>
          <cell r="E3109" t="str">
            <v>195505814</v>
          </cell>
          <cell r="F3109">
            <v>2</v>
          </cell>
          <cell r="G3109" t="str">
            <v>PPO Non-Union</v>
          </cell>
          <cell r="H3109" t="str">
            <v>N</v>
          </cell>
          <cell r="I3109">
            <v>3</v>
          </cell>
          <cell r="J3109">
            <v>38047</v>
          </cell>
          <cell r="K3109">
            <v>127</v>
          </cell>
          <cell r="L3109" t="str">
            <v>Family</v>
          </cell>
          <cell r="M3109">
            <v>26681</v>
          </cell>
        </row>
        <row r="3110">
          <cell r="A3110">
            <v>0</v>
          </cell>
          <cell r="B3110" t="str">
            <v>AW PPO Active</v>
          </cell>
          <cell r="C3110" t="str">
            <v>000000965</v>
          </cell>
          <cell r="D3110" t="str">
            <v>NOTARANGELO JOSEPH A</v>
          </cell>
          <cell r="E3110" t="str">
            <v>187482212</v>
          </cell>
          <cell r="F3110">
            <v>1</v>
          </cell>
          <cell r="G3110" t="str">
            <v>PPO Union</v>
          </cell>
          <cell r="H3110" t="str">
            <v>U</v>
          </cell>
          <cell r="I3110">
            <v>3</v>
          </cell>
          <cell r="J3110">
            <v>38353</v>
          </cell>
          <cell r="K3110">
            <v>127</v>
          </cell>
          <cell r="L3110" t="str">
            <v>Family</v>
          </cell>
          <cell r="M3110">
            <v>20837</v>
          </cell>
        </row>
        <row r="3111">
          <cell r="A3111">
            <v>0</v>
          </cell>
          <cell r="B3111" t="str">
            <v>AW PPO Active</v>
          </cell>
          <cell r="C3111" t="str">
            <v>000000965</v>
          </cell>
          <cell r="D3111" t="str">
            <v>OTT RANDAL L</v>
          </cell>
          <cell r="E3111" t="str">
            <v>209424458</v>
          </cell>
          <cell r="F3111">
            <v>2</v>
          </cell>
          <cell r="G3111" t="str">
            <v>PPO Non-Union</v>
          </cell>
          <cell r="H3111" t="str">
            <v>N</v>
          </cell>
          <cell r="I3111">
            <v>3</v>
          </cell>
          <cell r="J3111">
            <v>37622</v>
          </cell>
          <cell r="K3111">
            <v>127</v>
          </cell>
          <cell r="L3111" t="str">
            <v>Family</v>
          </cell>
          <cell r="M3111">
            <v>19247</v>
          </cell>
        </row>
        <row r="3112">
          <cell r="A3112">
            <v>0</v>
          </cell>
          <cell r="B3112" t="str">
            <v>AW PPO Active</v>
          </cell>
          <cell r="C3112" t="str">
            <v>000000965</v>
          </cell>
          <cell r="D3112" t="str">
            <v>OYER MARK A</v>
          </cell>
          <cell r="E3112" t="str">
            <v>183687960</v>
          </cell>
          <cell r="F3112">
            <v>2</v>
          </cell>
          <cell r="G3112" t="str">
            <v>PPO Non-Union</v>
          </cell>
          <cell r="H3112" t="str">
            <v>N</v>
          </cell>
          <cell r="I3112">
            <v>1</v>
          </cell>
          <cell r="J3112">
            <v>37622</v>
          </cell>
          <cell r="K3112">
            <v>101</v>
          </cell>
          <cell r="L3112" t="str">
            <v>Single</v>
          </cell>
          <cell r="M3112">
            <v>27032</v>
          </cell>
        </row>
        <row r="3113">
          <cell r="A3113">
            <v>0</v>
          </cell>
          <cell r="B3113" t="str">
            <v>AW PPO Active</v>
          </cell>
          <cell r="C3113" t="str">
            <v>000000965</v>
          </cell>
          <cell r="D3113" t="str">
            <v>PARKS GARY</v>
          </cell>
          <cell r="E3113" t="str">
            <v>167481140</v>
          </cell>
          <cell r="F3113">
            <v>1</v>
          </cell>
          <cell r="G3113" t="str">
            <v>PPO Union</v>
          </cell>
          <cell r="H3113" t="str">
            <v>U</v>
          </cell>
          <cell r="I3113">
            <v>2</v>
          </cell>
          <cell r="J3113">
            <v>37622</v>
          </cell>
          <cell r="K3113">
            <v>111</v>
          </cell>
          <cell r="L3113" t="str">
            <v>Ee/Sp</v>
          </cell>
          <cell r="M3113">
            <v>20754</v>
          </cell>
        </row>
        <row r="3114">
          <cell r="A3114">
            <v>0</v>
          </cell>
          <cell r="B3114" t="str">
            <v>AW PPO Active</v>
          </cell>
          <cell r="C3114" t="str">
            <v>000000965</v>
          </cell>
          <cell r="D3114" t="str">
            <v>PIERCE JOSEPH J</v>
          </cell>
          <cell r="E3114" t="str">
            <v>199502389</v>
          </cell>
          <cell r="F3114">
            <v>1</v>
          </cell>
          <cell r="G3114" t="str">
            <v>PPO Union</v>
          </cell>
          <cell r="H3114" t="str">
            <v>U</v>
          </cell>
          <cell r="I3114">
            <v>7</v>
          </cell>
          <cell r="J3114">
            <v>37622</v>
          </cell>
          <cell r="K3114">
            <v>127</v>
          </cell>
          <cell r="L3114" t="str">
            <v>Family</v>
          </cell>
          <cell r="M3114">
            <v>21431</v>
          </cell>
        </row>
        <row r="3115">
          <cell r="A3115">
            <v>0</v>
          </cell>
          <cell r="B3115" t="str">
            <v>AW PPO Active</v>
          </cell>
          <cell r="C3115" t="str">
            <v>000000965</v>
          </cell>
          <cell r="D3115" t="str">
            <v>PRICE PATRICIA A</v>
          </cell>
          <cell r="E3115" t="str">
            <v>201501002</v>
          </cell>
          <cell r="F3115">
            <v>2</v>
          </cell>
          <cell r="G3115" t="str">
            <v>PPO Non-Union</v>
          </cell>
          <cell r="H3115" t="str">
            <v>N</v>
          </cell>
          <cell r="I3115">
            <v>4</v>
          </cell>
          <cell r="J3115">
            <v>37622</v>
          </cell>
          <cell r="K3115">
            <v>127</v>
          </cell>
          <cell r="L3115" t="str">
            <v>Family</v>
          </cell>
          <cell r="M3115">
            <v>23025</v>
          </cell>
        </row>
        <row r="3116">
          <cell r="A3116">
            <v>0</v>
          </cell>
          <cell r="B3116" t="str">
            <v>AW PPO Active</v>
          </cell>
          <cell r="C3116" t="str">
            <v>000000965</v>
          </cell>
          <cell r="D3116" t="str">
            <v>PUSKAR JOHN P</v>
          </cell>
          <cell r="E3116" t="str">
            <v>163683836</v>
          </cell>
          <cell r="F3116">
            <v>2</v>
          </cell>
          <cell r="G3116" t="str">
            <v>PPO Non-Union</v>
          </cell>
          <cell r="H3116" t="str">
            <v>N</v>
          </cell>
          <cell r="I3116">
            <v>2</v>
          </cell>
          <cell r="J3116">
            <v>38206</v>
          </cell>
          <cell r="K3116">
            <v>111</v>
          </cell>
          <cell r="L3116" t="str">
            <v>Ee/Sp</v>
          </cell>
          <cell r="M3116">
            <v>27024</v>
          </cell>
        </row>
        <row r="3117">
          <cell r="A3117">
            <v>0</v>
          </cell>
          <cell r="B3117" t="str">
            <v>AW PPO Active</v>
          </cell>
          <cell r="C3117" t="str">
            <v>000000965</v>
          </cell>
          <cell r="D3117" t="str">
            <v>QUINTRELL DAVID R</v>
          </cell>
          <cell r="E3117" t="str">
            <v>176527320</v>
          </cell>
          <cell r="F3117">
            <v>1</v>
          </cell>
          <cell r="G3117" t="str">
            <v>PPO Union</v>
          </cell>
          <cell r="H3117" t="str">
            <v>U</v>
          </cell>
          <cell r="I3117">
            <v>2</v>
          </cell>
          <cell r="J3117">
            <v>37622</v>
          </cell>
          <cell r="K3117">
            <v>111</v>
          </cell>
          <cell r="L3117" t="str">
            <v>Ee/Sp</v>
          </cell>
          <cell r="M3117">
            <v>21507</v>
          </cell>
        </row>
        <row r="3118">
          <cell r="A3118">
            <v>0</v>
          </cell>
          <cell r="B3118" t="str">
            <v>AW PPO Active</v>
          </cell>
          <cell r="C3118" t="str">
            <v>000000965</v>
          </cell>
          <cell r="D3118" t="str">
            <v>RAMBO ROBERT J</v>
          </cell>
          <cell r="E3118" t="str">
            <v>197367052</v>
          </cell>
          <cell r="F3118">
            <v>2</v>
          </cell>
          <cell r="G3118" t="str">
            <v>PPO Non-Union</v>
          </cell>
          <cell r="H3118" t="str">
            <v>N</v>
          </cell>
          <cell r="I3118">
            <v>4</v>
          </cell>
          <cell r="J3118">
            <v>37622</v>
          </cell>
          <cell r="K3118">
            <v>127</v>
          </cell>
          <cell r="L3118" t="str">
            <v>Family</v>
          </cell>
          <cell r="M3118">
            <v>17136</v>
          </cell>
        </row>
        <row r="3119">
          <cell r="A3119">
            <v>0</v>
          </cell>
          <cell r="B3119" t="str">
            <v>AW PPO Active</v>
          </cell>
          <cell r="C3119" t="str">
            <v>000000965</v>
          </cell>
          <cell r="D3119" t="str">
            <v>RANDALL ALLAN E</v>
          </cell>
          <cell r="E3119" t="str">
            <v>161524354</v>
          </cell>
          <cell r="F3119">
            <v>2</v>
          </cell>
          <cell r="G3119" t="str">
            <v>PPO Non-Union</v>
          </cell>
          <cell r="H3119" t="str">
            <v>N</v>
          </cell>
          <cell r="I3119">
            <v>8</v>
          </cell>
          <cell r="J3119">
            <v>38006</v>
          </cell>
          <cell r="K3119">
            <v>127</v>
          </cell>
          <cell r="L3119" t="str">
            <v>Family</v>
          </cell>
          <cell r="M3119">
            <v>20870</v>
          </cell>
        </row>
        <row r="3120">
          <cell r="A3120">
            <v>0</v>
          </cell>
          <cell r="B3120" t="str">
            <v>AW PPO Active</v>
          </cell>
          <cell r="C3120" t="str">
            <v>000000965</v>
          </cell>
          <cell r="D3120" t="str">
            <v>RANDOLPH MICHAEL A</v>
          </cell>
          <cell r="E3120" t="str">
            <v>180625847</v>
          </cell>
          <cell r="F3120">
            <v>2</v>
          </cell>
          <cell r="G3120" t="str">
            <v>PPO Non-Union</v>
          </cell>
          <cell r="H3120" t="str">
            <v>N</v>
          </cell>
          <cell r="I3120">
            <v>3</v>
          </cell>
          <cell r="J3120">
            <v>38200</v>
          </cell>
          <cell r="K3120">
            <v>127</v>
          </cell>
          <cell r="L3120" t="str">
            <v>Family</v>
          </cell>
          <cell r="M3120">
            <v>25238</v>
          </cell>
        </row>
        <row r="3121">
          <cell r="A3121">
            <v>0</v>
          </cell>
          <cell r="B3121" t="str">
            <v>AW PPO Active</v>
          </cell>
          <cell r="C3121" t="str">
            <v>000000965</v>
          </cell>
          <cell r="D3121" t="str">
            <v>REIGHARD DANIEL R</v>
          </cell>
          <cell r="E3121" t="str">
            <v>198545887</v>
          </cell>
          <cell r="F3121">
            <v>1</v>
          </cell>
          <cell r="G3121" t="str">
            <v>PPO Union</v>
          </cell>
          <cell r="H3121" t="str">
            <v>U</v>
          </cell>
          <cell r="I3121">
            <v>3</v>
          </cell>
          <cell r="J3121">
            <v>37622</v>
          </cell>
          <cell r="K3121">
            <v>127</v>
          </cell>
          <cell r="L3121" t="str">
            <v>Family</v>
          </cell>
          <cell r="M3121">
            <v>21956</v>
          </cell>
        </row>
        <row r="3122">
          <cell r="A3122">
            <v>0</v>
          </cell>
          <cell r="B3122" t="str">
            <v>AW PPO Active</v>
          </cell>
          <cell r="C3122" t="str">
            <v>000000965</v>
          </cell>
          <cell r="D3122" t="str">
            <v>REYNOLDS JAMES E</v>
          </cell>
          <cell r="E3122" t="str">
            <v>206504935</v>
          </cell>
          <cell r="F3122">
            <v>1</v>
          </cell>
          <cell r="G3122" t="str">
            <v>PPO Union</v>
          </cell>
          <cell r="H3122" t="str">
            <v>U</v>
          </cell>
          <cell r="I3122">
            <v>4</v>
          </cell>
          <cell r="J3122">
            <v>37622</v>
          </cell>
          <cell r="K3122">
            <v>127</v>
          </cell>
          <cell r="L3122" t="str">
            <v>Family</v>
          </cell>
          <cell r="M3122">
            <v>22358</v>
          </cell>
        </row>
        <row r="3123">
          <cell r="A3123">
            <v>0</v>
          </cell>
          <cell r="B3123" t="str">
            <v>AW PPO Active</v>
          </cell>
          <cell r="C3123" t="str">
            <v>000000965</v>
          </cell>
          <cell r="D3123" t="str">
            <v>ROMANO SR JOHN D</v>
          </cell>
          <cell r="E3123" t="str">
            <v>173345218</v>
          </cell>
          <cell r="F3123">
            <v>1</v>
          </cell>
          <cell r="G3123" t="str">
            <v>PPO Union</v>
          </cell>
          <cell r="H3123" t="str">
            <v>U</v>
          </cell>
          <cell r="I3123">
            <v>2</v>
          </cell>
          <cell r="J3123">
            <v>37622</v>
          </cell>
          <cell r="K3123">
            <v>111</v>
          </cell>
          <cell r="L3123" t="str">
            <v>Ee/Sp</v>
          </cell>
          <cell r="M3123">
            <v>15556</v>
          </cell>
        </row>
        <row r="3124">
          <cell r="A3124">
            <v>0</v>
          </cell>
          <cell r="B3124" t="str">
            <v>AW PPO Active</v>
          </cell>
          <cell r="C3124" t="str">
            <v>000000965</v>
          </cell>
          <cell r="D3124" t="str">
            <v>RUPPE PATRICIA A</v>
          </cell>
          <cell r="E3124" t="str">
            <v>196461100</v>
          </cell>
          <cell r="F3124">
            <v>1</v>
          </cell>
          <cell r="G3124" t="str">
            <v>PPO Union</v>
          </cell>
          <cell r="H3124" t="str">
            <v>U</v>
          </cell>
          <cell r="I3124">
            <v>1</v>
          </cell>
          <cell r="J3124">
            <v>37622</v>
          </cell>
          <cell r="K3124">
            <v>102</v>
          </cell>
          <cell r="L3124" t="str">
            <v>Single</v>
          </cell>
          <cell r="M3124">
            <v>20793</v>
          </cell>
        </row>
        <row r="3125">
          <cell r="A3125">
            <v>0</v>
          </cell>
          <cell r="B3125" t="str">
            <v>AW PPO Active</v>
          </cell>
          <cell r="C3125" t="str">
            <v>000000965</v>
          </cell>
          <cell r="D3125" t="str">
            <v>RYAN CHRISTOPHE P</v>
          </cell>
          <cell r="E3125" t="str">
            <v>202560486</v>
          </cell>
          <cell r="F3125">
            <v>1</v>
          </cell>
          <cell r="G3125" t="str">
            <v>PPO Union</v>
          </cell>
          <cell r="H3125" t="str">
            <v>U</v>
          </cell>
          <cell r="I3125">
            <v>4</v>
          </cell>
          <cell r="J3125">
            <v>37622</v>
          </cell>
          <cell r="K3125">
            <v>127</v>
          </cell>
          <cell r="L3125" t="str">
            <v>Family</v>
          </cell>
          <cell r="M3125">
            <v>22723</v>
          </cell>
        </row>
        <row r="3126">
          <cell r="A3126">
            <v>0</v>
          </cell>
          <cell r="B3126" t="str">
            <v>AW PPO Active</v>
          </cell>
          <cell r="C3126" t="str">
            <v>000000965</v>
          </cell>
          <cell r="D3126" t="str">
            <v>SANTARELLI DAVID J</v>
          </cell>
          <cell r="E3126" t="str">
            <v>168482372</v>
          </cell>
          <cell r="F3126">
            <v>2</v>
          </cell>
          <cell r="G3126" t="str">
            <v>PPO Non-Union</v>
          </cell>
          <cell r="H3126" t="str">
            <v>N</v>
          </cell>
          <cell r="I3126">
            <v>4</v>
          </cell>
          <cell r="J3126">
            <v>37622</v>
          </cell>
          <cell r="K3126">
            <v>127</v>
          </cell>
          <cell r="L3126" t="str">
            <v>Family</v>
          </cell>
          <cell r="M3126">
            <v>24693</v>
          </cell>
        </row>
        <row r="3127">
          <cell r="A3127">
            <v>0</v>
          </cell>
          <cell r="B3127" t="str">
            <v>AW PPO Active</v>
          </cell>
          <cell r="C3127" t="str">
            <v>000000965</v>
          </cell>
          <cell r="D3127" t="str">
            <v>SCANLON SHAWN A</v>
          </cell>
          <cell r="E3127" t="str">
            <v>188429294</v>
          </cell>
          <cell r="F3127">
            <v>2</v>
          </cell>
          <cell r="G3127" t="str">
            <v>PPO Non-Union</v>
          </cell>
          <cell r="H3127" t="str">
            <v>N</v>
          </cell>
          <cell r="I3127">
            <v>4</v>
          </cell>
          <cell r="J3127">
            <v>37622</v>
          </cell>
          <cell r="K3127">
            <v>127</v>
          </cell>
          <cell r="L3127" t="str">
            <v>Family</v>
          </cell>
          <cell r="M3127">
            <v>19529</v>
          </cell>
        </row>
        <row r="3128">
          <cell r="A3128">
            <v>0</v>
          </cell>
          <cell r="B3128" t="str">
            <v>AW PPO Active</v>
          </cell>
          <cell r="C3128" t="str">
            <v>000000965</v>
          </cell>
          <cell r="D3128" t="str">
            <v>SCHIAVONI JANE M</v>
          </cell>
          <cell r="E3128" t="str">
            <v>198484503</v>
          </cell>
          <cell r="F3128">
            <v>2</v>
          </cell>
          <cell r="G3128" t="str">
            <v>PPO Non-Union</v>
          </cell>
          <cell r="H3128" t="str">
            <v>N</v>
          </cell>
          <cell r="I3128">
            <v>2</v>
          </cell>
          <cell r="J3128">
            <v>37622</v>
          </cell>
          <cell r="K3128">
            <v>111</v>
          </cell>
          <cell r="L3128" t="str">
            <v>Ee/Sp</v>
          </cell>
          <cell r="M3128">
            <v>25275</v>
          </cell>
        </row>
        <row r="3129">
          <cell r="A3129">
            <v>0</v>
          </cell>
          <cell r="B3129" t="str">
            <v>AW PPO Active</v>
          </cell>
          <cell r="C3129" t="str">
            <v>000000965</v>
          </cell>
          <cell r="D3129" t="str">
            <v>SCHIELD KURT R</v>
          </cell>
          <cell r="E3129" t="str">
            <v>171562813</v>
          </cell>
          <cell r="F3129">
            <v>2</v>
          </cell>
          <cell r="G3129" t="str">
            <v>PPO Non-Union</v>
          </cell>
          <cell r="H3129" t="str">
            <v>N</v>
          </cell>
          <cell r="I3129">
            <v>2</v>
          </cell>
          <cell r="J3129">
            <v>37622</v>
          </cell>
          <cell r="K3129">
            <v>111</v>
          </cell>
          <cell r="L3129" t="str">
            <v>Ee/Sp</v>
          </cell>
          <cell r="M3129">
            <v>25760</v>
          </cell>
        </row>
        <row r="3130">
          <cell r="A3130">
            <v>0</v>
          </cell>
          <cell r="B3130" t="str">
            <v>AW PPO Active</v>
          </cell>
          <cell r="C3130" t="str">
            <v>000000965</v>
          </cell>
          <cell r="D3130" t="str">
            <v>SHELTON KEVIN</v>
          </cell>
          <cell r="E3130" t="str">
            <v>193524343</v>
          </cell>
          <cell r="F3130">
            <v>2</v>
          </cell>
          <cell r="G3130" t="str">
            <v>PPO Non-Union</v>
          </cell>
          <cell r="H3130" t="str">
            <v>N</v>
          </cell>
          <cell r="I3130">
            <v>5</v>
          </cell>
          <cell r="J3130">
            <v>37622</v>
          </cell>
          <cell r="K3130">
            <v>127</v>
          </cell>
          <cell r="L3130" t="str">
            <v>Family</v>
          </cell>
          <cell r="M3130">
            <v>21423</v>
          </cell>
        </row>
        <row r="3131">
          <cell r="A3131">
            <v>0</v>
          </cell>
          <cell r="B3131" t="str">
            <v>AW PPO Active</v>
          </cell>
          <cell r="C3131" t="str">
            <v>000000965</v>
          </cell>
          <cell r="D3131" t="str">
            <v>SMITH IRA C</v>
          </cell>
          <cell r="E3131" t="str">
            <v>178403271</v>
          </cell>
          <cell r="F3131">
            <v>2</v>
          </cell>
          <cell r="G3131" t="str">
            <v>PPO Non-Union</v>
          </cell>
          <cell r="H3131" t="str">
            <v>N</v>
          </cell>
          <cell r="I3131">
            <v>2</v>
          </cell>
          <cell r="J3131">
            <v>37622</v>
          </cell>
          <cell r="K3131">
            <v>111</v>
          </cell>
          <cell r="L3131" t="str">
            <v>Ee/Sp</v>
          </cell>
          <cell r="M3131">
            <v>17546</v>
          </cell>
        </row>
        <row r="3132">
          <cell r="A3132">
            <v>0</v>
          </cell>
          <cell r="B3132" t="str">
            <v>AW PPO Active</v>
          </cell>
          <cell r="C3132" t="str">
            <v>000000965</v>
          </cell>
          <cell r="D3132" t="str">
            <v>SMITH SCOTT</v>
          </cell>
          <cell r="E3132" t="str">
            <v>180507046</v>
          </cell>
          <cell r="F3132">
            <v>1</v>
          </cell>
          <cell r="G3132" t="str">
            <v>PPO Union</v>
          </cell>
          <cell r="H3132" t="str">
            <v>U</v>
          </cell>
          <cell r="I3132">
            <v>2</v>
          </cell>
          <cell r="J3132">
            <v>38184</v>
          </cell>
          <cell r="K3132">
            <v>119</v>
          </cell>
          <cell r="L3132" t="str">
            <v>Ee/Ch</v>
          </cell>
          <cell r="M3132">
            <v>25670</v>
          </cell>
        </row>
        <row r="3133">
          <cell r="A3133">
            <v>0</v>
          </cell>
          <cell r="B3133" t="str">
            <v>AW PPO Active</v>
          </cell>
          <cell r="C3133" t="str">
            <v>000000965</v>
          </cell>
          <cell r="D3133" t="str">
            <v>SNELL CARRIE C</v>
          </cell>
          <cell r="E3133" t="str">
            <v>179603636</v>
          </cell>
          <cell r="F3133">
            <v>2</v>
          </cell>
          <cell r="G3133" t="str">
            <v>PPO Non-Union</v>
          </cell>
          <cell r="H3133" t="str">
            <v>N</v>
          </cell>
          <cell r="I3133">
            <v>4</v>
          </cell>
          <cell r="J3133">
            <v>37664</v>
          </cell>
          <cell r="K3133">
            <v>127</v>
          </cell>
          <cell r="L3133" t="str">
            <v>Family</v>
          </cell>
          <cell r="M3133">
            <v>25508</v>
          </cell>
        </row>
        <row r="3134">
          <cell r="A3134">
            <v>0</v>
          </cell>
          <cell r="B3134" t="str">
            <v>AW PPO Active</v>
          </cell>
          <cell r="C3134" t="str">
            <v>000000965</v>
          </cell>
          <cell r="D3134" t="str">
            <v>STEWART RICHARD R</v>
          </cell>
          <cell r="E3134" t="str">
            <v>141562685</v>
          </cell>
          <cell r="F3134">
            <v>1</v>
          </cell>
          <cell r="G3134" t="str">
            <v>PPO Union</v>
          </cell>
          <cell r="H3134" t="str">
            <v>U</v>
          </cell>
          <cell r="I3134">
            <v>2</v>
          </cell>
          <cell r="J3134">
            <v>38078</v>
          </cell>
          <cell r="K3134">
            <v>111</v>
          </cell>
          <cell r="L3134" t="str">
            <v>Ee/Sp</v>
          </cell>
          <cell r="M3134">
            <v>21200</v>
          </cell>
        </row>
        <row r="3135">
          <cell r="A3135">
            <v>0</v>
          </cell>
          <cell r="B3135" t="str">
            <v>AW PPO Active</v>
          </cell>
          <cell r="C3135" t="str">
            <v>000000965</v>
          </cell>
          <cell r="D3135" t="str">
            <v>SUCHONIC MICHELLE L</v>
          </cell>
          <cell r="E3135" t="str">
            <v>201563189</v>
          </cell>
          <cell r="F3135">
            <v>1</v>
          </cell>
          <cell r="G3135" t="str">
            <v>PPO Union</v>
          </cell>
          <cell r="H3135" t="str">
            <v>U</v>
          </cell>
          <cell r="I3135">
            <v>1</v>
          </cell>
          <cell r="J3135">
            <v>37622</v>
          </cell>
          <cell r="K3135">
            <v>102</v>
          </cell>
          <cell r="L3135" t="str">
            <v>Single</v>
          </cell>
          <cell r="M3135">
            <v>25393</v>
          </cell>
        </row>
        <row r="3136">
          <cell r="A3136">
            <v>0</v>
          </cell>
          <cell r="B3136" t="str">
            <v>AW PPO Active</v>
          </cell>
          <cell r="C3136" t="str">
            <v>000000965</v>
          </cell>
          <cell r="D3136" t="str">
            <v>SZCZEPANEK JR STANLEY H</v>
          </cell>
          <cell r="E3136" t="str">
            <v>168529861</v>
          </cell>
          <cell r="F3136">
            <v>2</v>
          </cell>
          <cell r="G3136" t="str">
            <v>PPO Non-Union</v>
          </cell>
          <cell r="H3136" t="str">
            <v>N</v>
          </cell>
          <cell r="I3136">
            <v>3</v>
          </cell>
          <cell r="J3136">
            <v>37622</v>
          </cell>
          <cell r="K3136">
            <v>127</v>
          </cell>
          <cell r="L3136" t="str">
            <v>Family</v>
          </cell>
          <cell r="M3136">
            <v>21761</v>
          </cell>
        </row>
        <row r="3137">
          <cell r="A3137">
            <v>0</v>
          </cell>
          <cell r="B3137" t="str">
            <v>AW PPO Active</v>
          </cell>
          <cell r="C3137" t="str">
            <v>000000965</v>
          </cell>
          <cell r="D3137" t="str">
            <v>TARASCHI JOSEPH P</v>
          </cell>
          <cell r="E3137" t="str">
            <v>167440318</v>
          </cell>
          <cell r="F3137">
            <v>1</v>
          </cell>
          <cell r="G3137" t="str">
            <v>PPO Union</v>
          </cell>
          <cell r="H3137" t="str">
            <v>U</v>
          </cell>
          <cell r="I3137">
            <v>3</v>
          </cell>
          <cell r="J3137">
            <v>37622</v>
          </cell>
          <cell r="K3137">
            <v>127</v>
          </cell>
          <cell r="L3137" t="str">
            <v>Family</v>
          </cell>
          <cell r="M3137">
            <v>19542</v>
          </cell>
        </row>
        <row r="3138">
          <cell r="A3138">
            <v>0</v>
          </cell>
          <cell r="B3138" t="str">
            <v>AW PPO Active</v>
          </cell>
          <cell r="C3138" t="str">
            <v>000000965</v>
          </cell>
          <cell r="D3138" t="str">
            <v>TAYLOR ERIC D</v>
          </cell>
          <cell r="E3138" t="str">
            <v>172560229</v>
          </cell>
          <cell r="F3138">
            <v>1</v>
          </cell>
          <cell r="G3138" t="str">
            <v>PPO Union</v>
          </cell>
          <cell r="H3138" t="str">
            <v>U</v>
          </cell>
          <cell r="I3138">
            <v>4</v>
          </cell>
          <cell r="J3138">
            <v>37987</v>
          </cell>
          <cell r="K3138">
            <v>127</v>
          </cell>
          <cell r="L3138" t="str">
            <v>Family</v>
          </cell>
          <cell r="M3138">
            <v>25309</v>
          </cell>
        </row>
        <row r="3139">
          <cell r="A3139">
            <v>0</v>
          </cell>
          <cell r="B3139" t="str">
            <v>AW PPO Active</v>
          </cell>
          <cell r="C3139" t="str">
            <v>000000965</v>
          </cell>
          <cell r="D3139" t="str">
            <v>TEAMAN BLAKE E</v>
          </cell>
          <cell r="E3139" t="str">
            <v>159622697</v>
          </cell>
          <cell r="F3139">
            <v>1</v>
          </cell>
          <cell r="G3139" t="str">
            <v>PPO Union</v>
          </cell>
          <cell r="H3139" t="str">
            <v>U</v>
          </cell>
          <cell r="I3139">
            <v>5</v>
          </cell>
          <cell r="J3139">
            <v>37622</v>
          </cell>
          <cell r="K3139">
            <v>127</v>
          </cell>
          <cell r="L3139" t="str">
            <v>Family</v>
          </cell>
          <cell r="M3139">
            <v>24057</v>
          </cell>
        </row>
        <row r="3140">
          <cell r="A3140">
            <v>0</v>
          </cell>
          <cell r="B3140" t="str">
            <v>AW PPO Active</v>
          </cell>
          <cell r="C3140" t="str">
            <v>000000965</v>
          </cell>
          <cell r="D3140" t="str">
            <v>THOMAS GEORGE</v>
          </cell>
          <cell r="E3140" t="str">
            <v>160544161</v>
          </cell>
          <cell r="F3140">
            <v>1</v>
          </cell>
          <cell r="G3140" t="str">
            <v>PPO Union</v>
          </cell>
          <cell r="H3140" t="str">
            <v>U</v>
          </cell>
          <cell r="I3140">
            <v>5</v>
          </cell>
          <cell r="J3140">
            <v>37927</v>
          </cell>
          <cell r="K3140">
            <v>127</v>
          </cell>
          <cell r="L3140" t="str">
            <v>Family</v>
          </cell>
          <cell r="M3140">
            <v>23812</v>
          </cell>
        </row>
        <row r="3141">
          <cell r="A3141">
            <v>0</v>
          </cell>
          <cell r="B3141" t="str">
            <v>AW PPO Active</v>
          </cell>
          <cell r="C3141" t="str">
            <v>000000965</v>
          </cell>
          <cell r="D3141" t="str">
            <v>TIZIANA ANTHONY M</v>
          </cell>
          <cell r="E3141" t="str">
            <v>199469299</v>
          </cell>
          <cell r="F3141">
            <v>1</v>
          </cell>
          <cell r="G3141" t="str">
            <v>PPO Union</v>
          </cell>
          <cell r="H3141" t="str">
            <v>U</v>
          </cell>
          <cell r="I3141">
            <v>3</v>
          </cell>
          <cell r="J3141">
            <v>37824</v>
          </cell>
          <cell r="K3141">
            <v>127</v>
          </cell>
          <cell r="L3141" t="str">
            <v>Family</v>
          </cell>
          <cell r="M3141">
            <v>20936</v>
          </cell>
        </row>
        <row r="3142">
          <cell r="A3142">
            <v>0</v>
          </cell>
          <cell r="B3142" t="str">
            <v>AW PPO Active</v>
          </cell>
          <cell r="C3142" t="str">
            <v>000000965</v>
          </cell>
          <cell r="D3142" t="str">
            <v>TRIGIANI VITO J</v>
          </cell>
          <cell r="E3142" t="str">
            <v>207560217</v>
          </cell>
          <cell r="F3142">
            <v>2</v>
          </cell>
          <cell r="G3142" t="str">
            <v>PPO Non-Union</v>
          </cell>
          <cell r="H3142" t="str">
            <v>N</v>
          </cell>
          <cell r="I3142">
            <v>2</v>
          </cell>
          <cell r="J3142">
            <v>37622</v>
          </cell>
          <cell r="K3142">
            <v>111</v>
          </cell>
          <cell r="L3142" t="str">
            <v>Ee/Sp</v>
          </cell>
          <cell r="M3142">
            <v>23837</v>
          </cell>
        </row>
        <row r="3143">
          <cell r="A3143">
            <v>0</v>
          </cell>
          <cell r="B3143" t="str">
            <v>AW PPO Active</v>
          </cell>
          <cell r="C3143" t="str">
            <v>000000965</v>
          </cell>
          <cell r="D3143" t="str">
            <v>TUCKER JAMES J</v>
          </cell>
          <cell r="E3143" t="str">
            <v>184525887</v>
          </cell>
          <cell r="F3143">
            <v>2</v>
          </cell>
          <cell r="G3143" t="str">
            <v>PPO Non-Union</v>
          </cell>
          <cell r="H3143" t="str">
            <v>N</v>
          </cell>
          <cell r="I3143">
            <v>4</v>
          </cell>
          <cell r="J3143">
            <v>37954</v>
          </cell>
          <cell r="K3143">
            <v>119</v>
          </cell>
          <cell r="L3143" t="str">
            <v>Ee/Ch</v>
          </cell>
          <cell r="M3143">
            <v>21531</v>
          </cell>
        </row>
        <row r="3144">
          <cell r="A3144">
            <v>0</v>
          </cell>
          <cell r="B3144" t="str">
            <v>AW PPO Active</v>
          </cell>
          <cell r="C3144" t="str">
            <v>000000965</v>
          </cell>
          <cell r="D3144" t="str">
            <v>TUCKER LAURA</v>
          </cell>
          <cell r="E3144" t="str">
            <v>198560451</v>
          </cell>
          <cell r="F3144">
            <v>2</v>
          </cell>
          <cell r="G3144" t="str">
            <v>PPO Non-Union</v>
          </cell>
          <cell r="H3144" t="str">
            <v>N</v>
          </cell>
          <cell r="I3144">
            <v>3</v>
          </cell>
          <cell r="J3144">
            <v>37622</v>
          </cell>
          <cell r="K3144">
            <v>119</v>
          </cell>
          <cell r="L3144" t="str">
            <v>Ee/Ch</v>
          </cell>
          <cell r="M3144">
            <v>23003</v>
          </cell>
        </row>
        <row r="3145">
          <cell r="A3145">
            <v>0</v>
          </cell>
          <cell r="B3145" t="str">
            <v>AW PPO Active</v>
          </cell>
          <cell r="C3145" t="str">
            <v>000000965</v>
          </cell>
          <cell r="D3145" t="str">
            <v>VILLAR STEVE A</v>
          </cell>
          <cell r="E3145" t="str">
            <v>344665794</v>
          </cell>
          <cell r="F3145">
            <v>1</v>
          </cell>
          <cell r="G3145" t="str">
            <v>PPO Union</v>
          </cell>
          <cell r="H3145" t="str">
            <v>U</v>
          </cell>
          <cell r="I3145">
            <v>4</v>
          </cell>
          <cell r="J3145">
            <v>37622</v>
          </cell>
          <cell r="K3145">
            <v>127</v>
          </cell>
          <cell r="L3145" t="str">
            <v>Family</v>
          </cell>
          <cell r="M3145">
            <v>20696</v>
          </cell>
        </row>
        <row r="3146">
          <cell r="A3146">
            <v>0</v>
          </cell>
          <cell r="B3146" t="str">
            <v>AW PPO Active</v>
          </cell>
          <cell r="C3146" t="str">
            <v>000000965</v>
          </cell>
          <cell r="D3146" t="str">
            <v>WALCK THOMAS J</v>
          </cell>
          <cell r="E3146" t="str">
            <v>187567801</v>
          </cell>
          <cell r="F3146">
            <v>2</v>
          </cell>
          <cell r="G3146" t="str">
            <v>PPO Non-Union</v>
          </cell>
          <cell r="H3146" t="str">
            <v>N</v>
          </cell>
          <cell r="I3146">
            <v>2</v>
          </cell>
          <cell r="J3146">
            <v>37622</v>
          </cell>
          <cell r="K3146">
            <v>111</v>
          </cell>
          <cell r="L3146" t="str">
            <v>Ee/Sp</v>
          </cell>
          <cell r="M3146">
            <v>22473</v>
          </cell>
        </row>
        <row r="3147">
          <cell r="A3147">
            <v>0</v>
          </cell>
          <cell r="B3147" t="str">
            <v>AW PPO Active</v>
          </cell>
          <cell r="C3147" t="str">
            <v>000000965</v>
          </cell>
          <cell r="D3147" t="str">
            <v>WARNER DALE E</v>
          </cell>
          <cell r="E3147" t="str">
            <v>210549795</v>
          </cell>
          <cell r="F3147">
            <v>2</v>
          </cell>
          <cell r="G3147" t="str">
            <v>PPO Non-Union</v>
          </cell>
          <cell r="H3147" t="str">
            <v>N</v>
          </cell>
          <cell r="I3147">
            <v>3</v>
          </cell>
          <cell r="J3147">
            <v>38064</v>
          </cell>
          <cell r="K3147">
            <v>127</v>
          </cell>
          <cell r="L3147" t="str">
            <v>Family</v>
          </cell>
          <cell r="M3147">
            <v>27617</v>
          </cell>
        </row>
        <row r="3148">
          <cell r="A3148">
            <v>0</v>
          </cell>
          <cell r="B3148" t="str">
            <v>AW PPO Active</v>
          </cell>
          <cell r="C3148" t="str">
            <v>000000965</v>
          </cell>
          <cell r="D3148" t="str">
            <v>WERNER DAVID E</v>
          </cell>
          <cell r="E3148" t="str">
            <v>168429159</v>
          </cell>
          <cell r="F3148">
            <v>2</v>
          </cell>
          <cell r="G3148" t="str">
            <v>PPO Non-Union</v>
          </cell>
          <cell r="H3148" t="str">
            <v>N</v>
          </cell>
          <cell r="I3148">
            <v>4</v>
          </cell>
          <cell r="J3148">
            <v>37622</v>
          </cell>
          <cell r="K3148">
            <v>127</v>
          </cell>
          <cell r="L3148" t="str">
            <v>Family</v>
          </cell>
          <cell r="M3148">
            <v>21227</v>
          </cell>
        </row>
        <row r="3149">
          <cell r="A3149">
            <v>0</v>
          </cell>
          <cell r="B3149" t="str">
            <v>AW PPO Active</v>
          </cell>
          <cell r="C3149" t="str">
            <v>000000965</v>
          </cell>
          <cell r="D3149" t="str">
            <v>ZUMMO THOMAS J</v>
          </cell>
          <cell r="E3149" t="str">
            <v>182528276</v>
          </cell>
          <cell r="F3149">
            <v>1</v>
          </cell>
          <cell r="G3149" t="str">
            <v>PPO Union</v>
          </cell>
          <cell r="H3149" t="str">
            <v>U</v>
          </cell>
          <cell r="I3149">
            <v>3</v>
          </cell>
          <cell r="J3149">
            <v>37622</v>
          </cell>
          <cell r="K3149">
            <v>119</v>
          </cell>
          <cell r="L3149" t="str">
            <v>Ee/Ch</v>
          </cell>
          <cell r="M3149">
            <v>22271</v>
          </cell>
        </row>
        <row r="3150">
          <cell r="A3150">
            <v>0</v>
          </cell>
          <cell r="B3150" t="str">
            <v>AW PPO Active</v>
          </cell>
          <cell r="C3150" t="str">
            <v>000000969</v>
          </cell>
          <cell r="D3150" t="str">
            <v>KEYS KATHLEEN</v>
          </cell>
          <cell r="E3150" t="str">
            <v>496784906</v>
          </cell>
          <cell r="F3150">
            <v>2</v>
          </cell>
          <cell r="G3150" t="str">
            <v>PPO Non-Union</v>
          </cell>
          <cell r="H3150" t="str">
            <v>N</v>
          </cell>
          <cell r="I3150">
            <v>2</v>
          </cell>
          <cell r="J3150">
            <v>38334</v>
          </cell>
          <cell r="K3150">
            <v>119</v>
          </cell>
          <cell r="L3150" t="str">
            <v>Ee/Ch</v>
          </cell>
          <cell r="M3150">
            <v>23659</v>
          </cell>
        </row>
        <row r="3151">
          <cell r="A3151">
            <v>0</v>
          </cell>
          <cell r="B3151" t="str">
            <v>AW PPO Active</v>
          </cell>
          <cell r="C3151" t="str">
            <v>000000969</v>
          </cell>
          <cell r="D3151" t="str">
            <v>KIERMAN H J</v>
          </cell>
          <cell r="E3151" t="str">
            <v>148728509</v>
          </cell>
          <cell r="F3151">
            <v>2</v>
          </cell>
          <cell r="G3151" t="str">
            <v>PPO Non-Union</v>
          </cell>
          <cell r="H3151" t="str">
            <v>N</v>
          </cell>
          <cell r="I3151">
            <v>1</v>
          </cell>
          <cell r="J3151">
            <v>38078</v>
          </cell>
          <cell r="K3151">
            <v>101</v>
          </cell>
          <cell r="L3151" t="str">
            <v>Single</v>
          </cell>
          <cell r="M3151">
            <v>29774</v>
          </cell>
        </row>
        <row r="3152">
          <cell r="A3152">
            <v>0</v>
          </cell>
          <cell r="B3152" t="str">
            <v>AW PPO Active</v>
          </cell>
          <cell r="C3152" t="str">
            <v>000000969</v>
          </cell>
          <cell r="D3152" t="str">
            <v>MARKS AMY L</v>
          </cell>
          <cell r="E3152" t="str">
            <v>141589145</v>
          </cell>
          <cell r="F3152">
            <v>2</v>
          </cell>
          <cell r="G3152" t="str">
            <v>PPO Non-Union</v>
          </cell>
          <cell r="H3152" t="str">
            <v>N</v>
          </cell>
          <cell r="I3152">
            <v>1</v>
          </cell>
          <cell r="J3152">
            <v>38353</v>
          </cell>
          <cell r="K3152">
            <v>102</v>
          </cell>
          <cell r="L3152" t="str">
            <v>Single</v>
          </cell>
          <cell r="M3152">
            <v>23980</v>
          </cell>
        </row>
        <row r="3153">
          <cell r="A3153">
            <v>0</v>
          </cell>
          <cell r="B3153" t="str">
            <v>AW PPO Active</v>
          </cell>
          <cell r="C3153" t="str">
            <v>000000970</v>
          </cell>
          <cell r="D3153" t="str">
            <v>ABDUS SALAAM BERNICE M</v>
          </cell>
          <cell r="E3153" t="str">
            <v>577881694</v>
          </cell>
          <cell r="F3153">
            <v>2</v>
          </cell>
          <cell r="G3153" t="str">
            <v>PPO Non-Union</v>
          </cell>
          <cell r="H3153" t="str">
            <v>N</v>
          </cell>
          <cell r="I3153">
            <v>2</v>
          </cell>
          <cell r="J3153">
            <v>38108</v>
          </cell>
          <cell r="K3153">
            <v>119</v>
          </cell>
          <cell r="L3153" t="str">
            <v>Ee/Ch</v>
          </cell>
          <cell r="M3153">
            <v>21934</v>
          </cell>
        </row>
        <row r="3154">
          <cell r="A3154">
            <v>0</v>
          </cell>
          <cell r="B3154" t="str">
            <v>AW PPO Active</v>
          </cell>
          <cell r="C3154" t="str">
            <v>000000970</v>
          </cell>
          <cell r="D3154" t="str">
            <v>ABDUS SALAAM BILAL M</v>
          </cell>
          <cell r="E3154" t="str">
            <v>578198267</v>
          </cell>
          <cell r="F3154">
            <v>1</v>
          </cell>
          <cell r="G3154" t="str">
            <v>PPO Union</v>
          </cell>
          <cell r="H3154" t="str">
            <v>U</v>
          </cell>
          <cell r="I3154">
            <v>1</v>
          </cell>
          <cell r="J3154">
            <v>38108</v>
          </cell>
          <cell r="K3154">
            <v>101</v>
          </cell>
          <cell r="L3154" t="str">
            <v>Single</v>
          </cell>
          <cell r="M3154">
            <v>29955</v>
          </cell>
        </row>
        <row r="3155">
          <cell r="A3155">
            <v>0</v>
          </cell>
          <cell r="B3155" t="str">
            <v>AW PPO Active</v>
          </cell>
          <cell r="C3155" t="str">
            <v>000000970</v>
          </cell>
          <cell r="D3155" t="str">
            <v>ALEXANDER THEODORE</v>
          </cell>
          <cell r="E3155" t="str">
            <v>225807122</v>
          </cell>
          <cell r="F3155">
            <v>1</v>
          </cell>
          <cell r="G3155" t="str">
            <v>PPO Union</v>
          </cell>
          <cell r="H3155" t="str">
            <v>U</v>
          </cell>
          <cell r="I3155">
            <v>3</v>
          </cell>
          <cell r="J3155">
            <v>38050</v>
          </cell>
          <cell r="K3155">
            <v>127</v>
          </cell>
          <cell r="L3155" t="str">
            <v>Family</v>
          </cell>
          <cell r="M3155">
            <v>19296</v>
          </cell>
        </row>
        <row r="3156">
          <cell r="A3156">
            <v>0</v>
          </cell>
          <cell r="B3156" t="str">
            <v>AW PPO Active</v>
          </cell>
          <cell r="C3156" t="str">
            <v>000000970</v>
          </cell>
          <cell r="D3156" t="str">
            <v>ARIAS SERGIO A</v>
          </cell>
          <cell r="E3156" t="str">
            <v>215470962</v>
          </cell>
          <cell r="F3156">
            <v>1</v>
          </cell>
          <cell r="G3156" t="str">
            <v>PPO Union</v>
          </cell>
          <cell r="H3156" t="str">
            <v>U</v>
          </cell>
          <cell r="I3156">
            <v>6</v>
          </cell>
          <cell r="J3156">
            <v>37622</v>
          </cell>
          <cell r="K3156">
            <v>127</v>
          </cell>
          <cell r="L3156" t="str">
            <v>Family</v>
          </cell>
          <cell r="M3156">
            <v>24075</v>
          </cell>
        </row>
        <row r="3157">
          <cell r="A3157">
            <v>0</v>
          </cell>
          <cell r="B3157" t="str">
            <v>AW PPO Active</v>
          </cell>
          <cell r="C3157" t="str">
            <v>000000970</v>
          </cell>
          <cell r="D3157" t="str">
            <v>BELL DARRYL W</v>
          </cell>
          <cell r="E3157" t="str">
            <v>579941289</v>
          </cell>
          <cell r="F3157">
            <v>1</v>
          </cell>
          <cell r="G3157" t="str">
            <v>PPO Union</v>
          </cell>
          <cell r="H3157" t="str">
            <v>U</v>
          </cell>
          <cell r="I3157">
            <v>2</v>
          </cell>
          <cell r="J3157">
            <v>37622</v>
          </cell>
          <cell r="K3157">
            <v>111</v>
          </cell>
          <cell r="L3157" t="str">
            <v>Ee/Sp</v>
          </cell>
          <cell r="M3157">
            <v>22834</v>
          </cell>
        </row>
        <row r="3158">
          <cell r="A3158">
            <v>0</v>
          </cell>
          <cell r="B3158" t="str">
            <v>AW PPO Active</v>
          </cell>
          <cell r="C3158" t="str">
            <v>000000970</v>
          </cell>
          <cell r="D3158" t="str">
            <v>BOLYARD JOHN A</v>
          </cell>
          <cell r="E3158" t="str">
            <v>223198255</v>
          </cell>
          <cell r="F3158">
            <v>2</v>
          </cell>
          <cell r="G3158" t="str">
            <v>PPO Non-Union</v>
          </cell>
          <cell r="H3158" t="str">
            <v>N</v>
          </cell>
          <cell r="I3158">
            <v>4</v>
          </cell>
          <cell r="J3158">
            <v>37622</v>
          </cell>
          <cell r="K3158">
            <v>127</v>
          </cell>
          <cell r="L3158" t="str">
            <v>Family</v>
          </cell>
          <cell r="M3158">
            <v>23386</v>
          </cell>
        </row>
        <row r="3159">
          <cell r="A3159">
            <v>0</v>
          </cell>
          <cell r="B3159" t="str">
            <v>AW PPO Active</v>
          </cell>
          <cell r="C3159" t="str">
            <v>000000970</v>
          </cell>
          <cell r="D3159" t="str">
            <v>BOOS KAREN E</v>
          </cell>
          <cell r="E3159" t="str">
            <v>231900262</v>
          </cell>
          <cell r="F3159">
            <v>2</v>
          </cell>
          <cell r="G3159" t="str">
            <v>PPO Non-Union</v>
          </cell>
          <cell r="H3159" t="str">
            <v>N</v>
          </cell>
          <cell r="I3159">
            <v>1</v>
          </cell>
          <cell r="J3159">
            <v>37622</v>
          </cell>
          <cell r="K3159">
            <v>102</v>
          </cell>
          <cell r="L3159" t="str">
            <v>Single</v>
          </cell>
          <cell r="M3159">
            <v>26857</v>
          </cell>
        </row>
        <row r="3160">
          <cell r="A3160">
            <v>0</v>
          </cell>
          <cell r="B3160" t="str">
            <v>AW PPO Active</v>
          </cell>
          <cell r="C3160" t="str">
            <v>000000970</v>
          </cell>
          <cell r="D3160" t="str">
            <v>BOUCHARD ALVIE J</v>
          </cell>
          <cell r="E3160" t="str">
            <v>226354323</v>
          </cell>
          <cell r="F3160">
            <v>1</v>
          </cell>
          <cell r="G3160" t="str">
            <v>PPO Union</v>
          </cell>
          <cell r="H3160" t="str">
            <v>U</v>
          </cell>
          <cell r="I3160">
            <v>2</v>
          </cell>
          <cell r="J3160">
            <v>37622</v>
          </cell>
          <cell r="K3160">
            <v>119</v>
          </cell>
          <cell r="L3160" t="str">
            <v>Ee/Ch</v>
          </cell>
          <cell r="M3160">
            <v>25756</v>
          </cell>
        </row>
        <row r="3161">
          <cell r="A3161">
            <v>0</v>
          </cell>
          <cell r="B3161" t="str">
            <v>AW PPO Active</v>
          </cell>
          <cell r="C3161" t="str">
            <v>000000970</v>
          </cell>
          <cell r="D3161" t="str">
            <v>BRONNER CHRISTOPHE H</v>
          </cell>
          <cell r="E3161" t="str">
            <v>227216972</v>
          </cell>
          <cell r="F3161">
            <v>2</v>
          </cell>
          <cell r="G3161" t="str">
            <v>PPO Non-Union</v>
          </cell>
          <cell r="H3161" t="str">
            <v>N</v>
          </cell>
          <cell r="I3161">
            <v>4</v>
          </cell>
          <cell r="J3161">
            <v>37869</v>
          </cell>
          <cell r="K3161">
            <v>127</v>
          </cell>
          <cell r="L3161" t="str">
            <v>Family</v>
          </cell>
          <cell r="M3161">
            <v>23690</v>
          </cell>
        </row>
        <row r="3162">
          <cell r="A3162">
            <v>0</v>
          </cell>
          <cell r="B3162" t="str">
            <v>AW PPO Active</v>
          </cell>
          <cell r="C3162" t="str">
            <v>000000970</v>
          </cell>
          <cell r="D3162" t="str">
            <v>BUTLER SHERITA M</v>
          </cell>
          <cell r="E3162" t="str">
            <v>579964537</v>
          </cell>
          <cell r="F3162">
            <v>2</v>
          </cell>
          <cell r="G3162" t="str">
            <v>PPO Non-Union</v>
          </cell>
          <cell r="H3162" t="str">
            <v>N</v>
          </cell>
          <cell r="I3162">
            <v>3</v>
          </cell>
          <cell r="J3162">
            <v>37737</v>
          </cell>
          <cell r="K3162">
            <v>119</v>
          </cell>
          <cell r="L3162" t="str">
            <v>Ee/Ch</v>
          </cell>
          <cell r="M3162">
            <v>28606</v>
          </cell>
        </row>
        <row r="3163">
          <cell r="A3163">
            <v>0</v>
          </cell>
          <cell r="B3163" t="str">
            <v>AW PPO Active</v>
          </cell>
          <cell r="C3163" t="str">
            <v>000000970</v>
          </cell>
          <cell r="D3163" t="str">
            <v>CAMPBELL RICHARD A</v>
          </cell>
          <cell r="E3163" t="str">
            <v>578880880</v>
          </cell>
          <cell r="F3163">
            <v>1</v>
          </cell>
          <cell r="G3163" t="str">
            <v>PPO Union</v>
          </cell>
          <cell r="H3163" t="str">
            <v>U</v>
          </cell>
          <cell r="I3163">
            <v>4</v>
          </cell>
          <cell r="J3163">
            <v>37622</v>
          </cell>
          <cell r="K3163">
            <v>127</v>
          </cell>
          <cell r="L3163" t="str">
            <v>Family</v>
          </cell>
          <cell r="M3163">
            <v>22052</v>
          </cell>
        </row>
        <row r="3164">
          <cell r="A3164">
            <v>0</v>
          </cell>
          <cell r="B3164" t="str">
            <v>AW PPO Active</v>
          </cell>
          <cell r="C3164" t="str">
            <v>000000970</v>
          </cell>
          <cell r="D3164" t="str">
            <v>CARR CLIFFORD N</v>
          </cell>
          <cell r="E3164" t="str">
            <v>038386364</v>
          </cell>
          <cell r="F3164">
            <v>1</v>
          </cell>
          <cell r="G3164" t="str">
            <v>PPO Union</v>
          </cell>
          <cell r="H3164" t="str">
            <v>U</v>
          </cell>
          <cell r="I3164">
            <v>3</v>
          </cell>
          <cell r="J3164">
            <v>37987</v>
          </cell>
          <cell r="K3164">
            <v>127</v>
          </cell>
          <cell r="L3164" t="str">
            <v>Family</v>
          </cell>
          <cell r="M3164">
            <v>20528</v>
          </cell>
        </row>
        <row r="3165">
          <cell r="A3165">
            <v>0</v>
          </cell>
          <cell r="B3165" t="str">
            <v>AW PPO Active</v>
          </cell>
          <cell r="C3165" t="str">
            <v>000000970</v>
          </cell>
          <cell r="D3165" t="str">
            <v>CIMBURKE JOSEPH W III</v>
          </cell>
          <cell r="E3165" t="str">
            <v>231213102</v>
          </cell>
          <cell r="F3165">
            <v>1</v>
          </cell>
          <cell r="G3165" t="str">
            <v>PPO Union</v>
          </cell>
          <cell r="H3165" t="str">
            <v>U</v>
          </cell>
          <cell r="I3165">
            <v>4</v>
          </cell>
          <cell r="J3165">
            <v>38256</v>
          </cell>
          <cell r="K3165">
            <v>127</v>
          </cell>
          <cell r="L3165" t="str">
            <v>Family</v>
          </cell>
          <cell r="M3165">
            <v>29314</v>
          </cell>
        </row>
        <row r="3166">
          <cell r="A3166">
            <v>0</v>
          </cell>
          <cell r="B3166" t="str">
            <v>AW PPO Active</v>
          </cell>
          <cell r="C3166" t="str">
            <v>000000970</v>
          </cell>
          <cell r="D3166" t="str">
            <v>CIMBURKE JR JOSEPH W</v>
          </cell>
          <cell r="E3166" t="str">
            <v>225762193</v>
          </cell>
          <cell r="F3166">
            <v>1</v>
          </cell>
          <cell r="G3166" t="str">
            <v>PPO Union</v>
          </cell>
          <cell r="H3166" t="str">
            <v>U</v>
          </cell>
          <cell r="I3166">
            <v>1</v>
          </cell>
          <cell r="J3166">
            <v>38117</v>
          </cell>
          <cell r="K3166">
            <v>101</v>
          </cell>
          <cell r="L3166" t="str">
            <v>Single</v>
          </cell>
          <cell r="M3166">
            <v>19215</v>
          </cell>
        </row>
        <row r="3167">
          <cell r="A3167">
            <v>0</v>
          </cell>
          <cell r="B3167" t="str">
            <v>AW PPO Active</v>
          </cell>
          <cell r="C3167" t="str">
            <v>000000970</v>
          </cell>
          <cell r="D3167" t="str">
            <v>CLARK BRUCE M</v>
          </cell>
          <cell r="E3167" t="str">
            <v>212645877</v>
          </cell>
          <cell r="F3167">
            <v>1</v>
          </cell>
          <cell r="G3167" t="str">
            <v>PPO Union</v>
          </cell>
          <cell r="H3167" t="str">
            <v>U</v>
          </cell>
          <cell r="I3167">
            <v>2</v>
          </cell>
          <cell r="J3167">
            <v>37622</v>
          </cell>
          <cell r="K3167">
            <v>111</v>
          </cell>
          <cell r="L3167" t="str">
            <v>Ee/Sp</v>
          </cell>
          <cell r="M3167">
            <v>19238</v>
          </cell>
        </row>
        <row r="3168">
          <cell r="A3168">
            <v>0</v>
          </cell>
          <cell r="B3168" t="str">
            <v>AW PPO Active</v>
          </cell>
          <cell r="C3168" t="str">
            <v>000000970</v>
          </cell>
          <cell r="D3168" t="str">
            <v>CLAY GARY L</v>
          </cell>
          <cell r="E3168" t="str">
            <v>227781533</v>
          </cell>
          <cell r="F3168">
            <v>1</v>
          </cell>
          <cell r="G3168" t="str">
            <v>PPO Union</v>
          </cell>
          <cell r="H3168" t="str">
            <v>U</v>
          </cell>
          <cell r="I3168">
            <v>2</v>
          </cell>
          <cell r="J3168">
            <v>37622</v>
          </cell>
          <cell r="K3168">
            <v>119</v>
          </cell>
          <cell r="L3168" t="str">
            <v>Ee/Ch</v>
          </cell>
          <cell r="M3168">
            <v>20351</v>
          </cell>
        </row>
        <row r="3169">
          <cell r="A3169">
            <v>0</v>
          </cell>
          <cell r="B3169" t="str">
            <v>AW PPO Active</v>
          </cell>
          <cell r="C3169" t="str">
            <v>000000970</v>
          </cell>
          <cell r="D3169" t="str">
            <v>CREEL JOYCE L</v>
          </cell>
          <cell r="E3169" t="str">
            <v>223044397</v>
          </cell>
          <cell r="F3169">
            <v>2</v>
          </cell>
          <cell r="G3169" t="str">
            <v>PPO Non-Union</v>
          </cell>
          <cell r="H3169" t="str">
            <v>N</v>
          </cell>
          <cell r="I3169">
            <v>3</v>
          </cell>
          <cell r="J3169">
            <v>37622</v>
          </cell>
          <cell r="K3169">
            <v>127</v>
          </cell>
          <cell r="L3169" t="str">
            <v>Family</v>
          </cell>
          <cell r="M3169">
            <v>21718</v>
          </cell>
        </row>
        <row r="3170">
          <cell r="A3170">
            <v>0</v>
          </cell>
          <cell r="B3170" t="str">
            <v>AW PPO Active</v>
          </cell>
          <cell r="C3170" t="str">
            <v>000000970</v>
          </cell>
          <cell r="D3170" t="str">
            <v>DOUGLAS BARRY A</v>
          </cell>
          <cell r="E3170" t="str">
            <v>227234635</v>
          </cell>
          <cell r="F3170">
            <v>2</v>
          </cell>
          <cell r="G3170" t="str">
            <v>PPO Non-Union</v>
          </cell>
          <cell r="H3170" t="str">
            <v>N</v>
          </cell>
          <cell r="I3170">
            <v>4</v>
          </cell>
          <cell r="J3170">
            <v>37987</v>
          </cell>
          <cell r="K3170">
            <v>127</v>
          </cell>
          <cell r="L3170" t="str">
            <v>Family</v>
          </cell>
          <cell r="M3170">
            <v>24373</v>
          </cell>
        </row>
        <row r="3171">
          <cell r="A3171">
            <v>0</v>
          </cell>
          <cell r="B3171" t="str">
            <v>AW PPO Active</v>
          </cell>
          <cell r="C3171" t="str">
            <v>000000970</v>
          </cell>
          <cell r="D3171" t="str">
            <v>DUDASH RONALD F</v>
          </cell>
          <cell r="E3171" t="str">
            <v>192560820</v>
          </cell>
          <cell r="F3171">
            <v>2</v>
          </cell>
          <cell r="G3171" t="str">
            <v>PPO Non-Union</v>
          </cell>
          <cell r="H3171" t="str">
            <v>N</v>
          </cell>
          <cell r="I3171">
            <v>1</v>
          </cell>
          <cell r="J3171">
            <v>37622</v>
          </cell>
          <cell r="K3171">
            <v>101</v>
          </cell>
          <cell r="L3171" t="str">
            <v>Single</v>
          </cell>
          <cell r="M3171">
            <v>24024</v>
          </cell>
        </row>
        <row r="3172">
          <cell r="A3172">
            <v>0</v>
          </cell>
          <cell r="B3172" t="str">
            <v>AW PPO Active</v>
          </cell>
          <cell r="C3172" t="str">
            <v>000000970</v>
          </cell>
          <cell r="D3172" t="str">
            <v>DUNN RONALD A</v>
          </cell>
          <cell r="E3172" t="str">
            <v>568735437</v>
          </cell>
          <cell r="F3172">
            <v>1</v>
          </cell>
          <cell r="G3172" t="str">
            <v>PPO Union</v>
          </cell>
          <cell r="H3172" t="str">
            <v>U</v>
          </cell>
          <cell r="I3172">
            <v>5</v>
          </cell>
          <cell r="J3172">
            <v>38013</v>
          </cell>
          <cell r="K3172">
            <v>127</v>
          </cell>
          <cell r="L3172" t="str">
            <v>Family</v>
          </cell>
          <cell r="M3172">
            <v>24508</v>
          </cell>
        </row>
        <row r="3173">
          <cell r="A3173">
            <v>0</v>
          </cell>
          <cell r="B3173" t="str">
            <v>AW PPO Active</v>
          </cell>
          <cell r="C3173" t="str">
            <v>000000970</v>
          </cell>
          <cell r="D3173" t="str">
            <v>EDWARDS STANLEY W</v>
          </cell>
          <cell r="E3173" t="str">
            <v>220069065</v>
          </cell>
          <cell r="F3173">
            <v>1</v>
          </cell>
          <cell r="G3173" t="str">
            <v>PPO Union</v>
          </cell>
          <cell r="H3173" t="str">
            <v>U</v>
          </cell>
          <cell r="I3173">
            <v>1</v>
          </cell>
          <cell r="J3173">
            <v>37622</v>
          </cell>
          <cell r="K3173">
            <v>101</v>
          </cell>
          <cell r="L3173" t="str">
            <v>Single</v>
          </cell>
          <cell r="M3173">
            <v>27093</v>
          </cell>
        </row>
        <row r="3174">
          <cell r="A3174">
            <v>0</v>
          </cell>
          <cell r="B3174" t="str">
            <v>AW PPO Active</v>
          </cell>
          <cell r="C3174" t="str">
            <v>000000970</v>
          </cell>
          <cell r="D3174" t="str">
            <v>FOX RICHARD E</v>
          </cell>
          <cell r="E3174" t="str">
            <v>228586249</v>
          </cell>
          <cell r="F3174">
            <v>2</v>
          </cell>
          <cell r="G3174" t="str">
            <v>PPO Non-Union</v>
          </cell>
          <cell r="H3174" t="str">
            <v>N</v>
          </cell>
          <cell r="I3174">
            <v>2</v>
          </cell>
          <cell r="J3174">
            <v>37622</v>
          </cell>
          <cell r="K3174">
            <v>111</v>
          </cell>
          <cell r="L3174" t="str">
            <v>Ee/Sp</v>
          </cell>
          <cell r="M3174">
            <v>16497</v>
          </cell>
        </row>
        <row r="3175">
          <cell r="A3175">
            <v>0</v>
          </cell>
          <cell r="B3175" t="str">
            <v>AW PPO Active</v>
          </cell>
          <cell r="C3175" t="str">
            <v>000000970</v>
          </cell>
          <cell r="D3175" t="str">
            <v>FRYE BRENDA R</v>
          </cell>
          <cell r="E3175" t="str">
            <v>231905186</v>
          </cell>
          <cell r="F3175">
            <v>2</v>
          </cell>
          <cell r="G3175" t="str">
            <v>PPO Non-Union</v>
          </cell>
          <cell r="H3175" t="str">
            <v>N</v>
          </cell>
          <cell r="I3175">
            <v>1</v>
          </cell>
          <cell r="J3175">
            <v>38045</v>
          </cell>
          <cell r="K3175">
            <v>102</v>
          </cell>
          <cell r="L3175" t="str">
            <v>Single</v>
          </cell>
          <cell r="M3175">
            <v>22956</v>
          </cell>
        </row>
        <row r="3176">
          <cell r="A3176">
            <v>0</v>
          </cell>
          <cell r="B3176" t="str">
            <v>AW PPO Active</v>
          </cell>
          <cell r="C3176" t="str">
            <v>000000970</v>
          </cell>
          <cell r="D3176" t="str">
            <v>HARPER DAVID C</v>
          </cell>
          <cell r="E3176" t="str">
            <v>230170015</v>
          </cell>
          <cell r="F3176">
            <v>2</v>
          </cell>
          <cell r="G3176" t="str">
            <v>PPO Non-Union</v>
          </cell>
          <cell r="H3176" t="str">
            <v>N</v>
          </cell>
          <cell r="I3176">
            <v>4</v>
          </cell>
          <cell r="J3176">
            <v>37622</v>
          </cell>
          <cell r="K3176">
            <v>127</v>
          </cell>
          <cell r="L3176" t="str">
            <v>Family</v>
          </cell>
          <cell r="M3176">
            <v>24580</v>
          </cell>
        </row>
        <row r="3177">
          <cell r="A3177">
            <v>0</v>
          </cell>
          <cell r="B3177" t="str">
            <v>AW PPO Active</v>
          </cell>
          <cell r="C3177" t="str">
            <v>000000970</v>
          </cell>
          <cell r="D3177" t="str">
            <v>HAYES KEITH B</v>
          </cell>
          <cell r="E3177" t="str">
            <v>226926057</v>
          </cell>
          <cell r="F3177">
            <v>1</v>
          </cell>
          <cell r="G3177" t="str">
            <v>PPO Union</v>
          </cell>
          <cell r="H3177" t="str">
            <v>U</v>
          </cell>
          <cell r="I3177">
            <v>3</v>
          </cell>
          <cell r="J3177">
            <v>37622</v>
          </cell>
          <cell r="K3177">
            <v>127</v>
          </cell>
          <cell r="L3177" t="str">
            <v>Family</v>
          </cell>
          <cell r="M3177">
            <v>20419</v>
          </cell>
        </row>
        <row r="3178">
          <cell r="A3178">
            <v>0</v>
          </cell>
          <cell r="B3178" t="str">
            <v>AW PPO Active</v>
          </cell>
          <cell r="C3178" t="str">
            <v>000000970</v>
          </cell>
          <cell r="D3178" t="str">
            <v>JOHNSON ARVIN W</v>
          </cell>
          <cell r="E3178" t="str">
            <v>445606180</v>
          </cell>
          <cell r="F3178">
            <v>1</v>
          </cell>
          <cell r="G3178" t="str">
            <v>PPO Union</v>
          </cell>
          <cell r="H3178" t="str">
            <v>U</v>
          </cell>
          <cell r="I3178">
            <v>4</v>
          </cell>
          <cell r="J3178">
            <v>37622</v>
          </cell>
          <cell r="K3178">
            <v>127</v>
          </cell>
          <cell r="L3178" t="str">
            <v>Family</v>
          </cell>
          <cell r="M3178">
            <v>20912</v>
          </cell>
        </row>
        <row r="3179">
          <cell r="A3179">
            <v>0</v>
          </cell>
          <cell r="B3179" t="str">
            <v>AW PPO Active</v>
          </cell>
          <cell r="C3179" t="str">
            <v>000000970</v>
          </cell>
          <cell r="D3179" t="str">
            <v>JOHNSON LUCINDA A</v>
          </cell>
          <cell r="E3179" t="str">
            <v>226743915</v>
          </cell>
          <cell r="F3179">
            <v>2</v>
          </cell>
          <cell r="G3179" t="str">
            <v>PPO Non-Union</v>
          </cell>
          <cell r="H3179" t="str">
            <v>N</v>
          </cell>
          <cell r="I3179">
            <v>2</v>
          </cell>
          <cell r="J3179">
            <v>37743</v>
          </cell>
          <cell r="K3179">
            <v>111</v>
          </cell>
          <cell r="L3179" t="str">
            <v>Ee/Sp</v>
          </cell>
          <cell r="M3179">
            <v>18700</v>
          </cell>
        </row>
        <row r="3180">
          <cell r="A3180">
            <v>0</v>
          </cell>
          <cell r="B3180" t="str">
            <v>AW PPO Active</v>
          </cell>
          <cell r="C3180" t="str">
            <v>000000970</v>
          </cell>
          <cell r="D3180" t="str">
            <v>KLAKAMP DON H</v>
          </cell>
          <cell r="E3180" t="str">
            <v>311567532</v>
          </cell>
          <cell r="F3180">
            <v>1</v>
          </cell>
          <cell r="G3180" t="str">
            <v>PPO Union</v>
          </cell>
          <cell r="H3180" t="str">
            <v>U</v>
          </cell>
          <cell r="I3180">
            <v>1</v>
          </cell>
          <cell r="J3180">
            <v>37622</v>
          </cell>
          <cell r="K3180">
            <v>101</v>
          </cell>
          <cell r="L3180" t="str">
            <v>Single</v>
          </cell>
          <cell r="M3180">
            <v>23976</v>
          </cell>
        </row>
        <row r="3181">
          <cell r="A3181">
            <v>0</v>
          </cell>
          <cell r="B3181" t="str">
            <v>AW PPO Active</v>
          </cell>
          <cell r="C3181" t="str">
            <v>000000970</v>
          </cell>
          <cell r="D3181" t="str">
            <v>KNEPP TERRY L</v>
          </cell>
          <cell r="E3181" t="str">
            <v>210621940</v>
          </cell>
          <cell r="F3181">
            <v>2</v>
          </cell>
          <cell r="G3181" t="str">
            <v>PPO Non-Union</v>
          </cell>
          <cell r="H3181" t="str">
            <v>N</v>
          </cell>
          <cell r="I3181">
            <v>1</v>
          </cell>
          <cell r="J3181">
            <v>37622</v>
          </cell>
          <cell r="K3181">
            <v>101</v>
          </cell>
          <cell r="L3181" t="str">
            <v>Single</v>
          </cell>
          <cell r="M3181">
            <v>24249</v>
          </cell>
        </row>
        <row r="3182">
          <cell r="A3182">
            <v>0</v>
          </cell>
          <cell r="B3182" t="str">
            <v>AW PPO Active</v>
          </cell>
          <cell r="C3182" t="str">
            <v>000000970</v>
          </cell>
          <cell r="D3182" t="str">
            <v>LAIGN STEVEN P</v>
          </cell>
          <cell r="E3182" t="str">
            <v>235940233</v>
          </cell>
          <cell r="F3182">
            <v>1</v>
          </cell>
          <cell r="G3182" t="str">
            <v>PPO Union</v>
          </cell>
          <cell r="H3182" t="str">
            <v>U</v>
          </cell>
          <cell r="I3182">
            <v>3</v>
          </cell>
          <cell r="J3182">
            <v>38353</v>
          </cell>
          <cell r="K3182">
            <v>127</v>
          </cell>
          <cell r="L3182" t="str">
            <v>Family</v>
          </cell>
          <cell r="M3182">
            <v>24083</v>
          </cell>
        </row>
        <row r="3183">
          <cell r="A3183">
            <v>0</v>
          </cell>
          <cell r="B3183" t="str">
            <v>AW PPO Active</v>
          </cell>
          <cell r="C3183" t="str">
            <v>000000970</v>
          </cell>
          <cell r="D3183" t="str">
            <v>LAWRENCE JR THOMAS C</v>
          </cell>
          <cell r="E3183" t="str">
            <v>242024368</v>
          </cell>
          <cell r="F3183">
            <v>1</v>
          </cell>
          <cell r="G3183" t="str">
            <v>PPO Union</v>
          </cell>
          <cell r="H3183" t="str">
            <v>U</v>
          </cell>
          <cell r="I3183">
            <v>3</v>
          </cell>
          <cell r="J3183">
            <v>37622</v>
          </cell>
          <cell r="K3183">
            <v>127</v>
          </cell>
          <cell r="L3183" t="str">
            <v>Family</v>
          </cell>
          <cell r="M3183">
            <v>20949</v>
          </cell>
        </row>
        <row r="3184">
          <cell r="A3184">
            <v>0</v>
          </cell>
          <cell r="B3184" t="str">
            <v>AW PPO Active</v>
          </cell>
          <cell r="C3184" t="str">
            <v>000000970</v>
          </cell>
          <cell r="D3184" t="str">
            <v>LAWSON GARRY D</v>
          </cell>
          <cell r="E3184" t="str">
            <v>223802358</v>
          </cell>
          <cell r="F3184">
            <v>1</v>
          </cell>
          <cell r="G3184" t="str">
            <v>PPO Union</v>
          </cell>
          <cell r="H3184" t="str">
            <v>U</v>
          </cell>
          <cell r="I3184">
            <v>2</v>
          </cell>
          <cell r="J3184">
            <v>37622</v>
          </cell>
          <cell r="K3184">
            <v>111</v>
          </cell>
          <cell r="L3184" t="str">
            <v>Ee/Sp</v>
          </cell>
          <cell r="M3184">
            <v>19382</v>
          </cell>
        </row>
        <row r="3185">
          <cell r="A3185">
            <v>0</v>
          </cell>
          <cell r="B3185" t="str">
            <v>AW PPO Active</v>
          </cell>
          <cell r="C3185" t="str">
            <v>000000970</v>
          </cell>
          <cell r="D3185" t="str">
            <v>LIPSCOMB RICKY W</v>
          </cell>
          <cell r="E3185" t="str">
            <v>229905775</v>
          </cell>
          <cell r="F3185">
            <v>1</v>
          </cell>
          <cell r="G3185" t="str">
            <v>PPO Union</v>
          </cell>
          <cell r="H3185" t="str">
            <v>U</v>
          </cell>
          <cell r="I3185">
            <v>1</v>
          </cell>
          <cell r="J3185">
            <v>37622</v>
          </cell>
          <cell r="K3185">
            <v>101</v>
          </cell>
          <cell r="L3185" t="str">
            <v>Single</v>
          </cell>
          <cell r="M3185">
            <v>21734</v>
          </cell>
        </row>
        <row r="3186">
          <cell r="A3186">
            <v>0</v>
          </cell>
          <cell r="B3186" t="str">
            <v>AW PPO Active</v>
          </cell>
          <cell r="C3186" t="str">
            <v>000000970</v>
          </cell>
          <cell r="D3186" t="str">
            <v>LOCKETT MICHAEL D</v>
          </cell>
          <cell r="E3186" t="str">
            <v>231119134</v>
          </cell>
          <cell r="F3186">
            <v>1</v>
          </cell>
          <cell r="G3186" t="str">
            <v>PPO Union</v>
          </cell>
          <cell r="H3186" t="str">
            <v>U</v>
          </cell>
          <cell r="I3186">
            <v>1</v>
          </cell>
          <cell r="J3186">
            <v>37622</v>
          </cell>
          <cell r="K3186">
            <v>101</v>
          </cell>
          <cell r="L3186" t="str">
            <v>Single</v>
          </cell>
          <cell r="M3186">
            <v>25409</v>
          </cell>
        </row>
        <row r="3187">
          <cell r="A3187">
            <v>0</v>
          </cell>
          <cell r="B3187" t="str">
            <v>AW PPO Active</v>
          </cell>
          <cell r="C3187" t="str">
            <v>000000970</v>
          </cell>
          <cell r="D3187" t="str">
            <v>LOWE STEVEN W</v>
          </cell>
          <cell r="E3187" t="str">
            <v>231706116</v>
          </cell>
          <cell r="F3187">
            <v>1</v>
          </cell>
          <cell r="G3187" t="str">
            <v>PPO Union</v>
          </cell>
          <cell r="H3187" t="str">
            <v>U</v>
          </cell>
          <cell r="I3187">
            <v>2</v>
          </cell>
          <cell r="J3187">
            <v>37622</v>
          </cell>
          <cell r="K3187">
            <v>111</v>
          </cell>
          <cell r="L3187" t="str">
            <v>Ee/Sp</v>
          </cell>
          <cell r="M3187">
            <v>19102</v>
          </cell>
        </row>
        <row r="3188">
          <cell r="A3188">
            <v>0</v>
          </cell>
          <cell r="B3188" t="str">
            <v>AW PPO Active</v>
          </cell>
          <cell r="C3188" t="str">
            <v>000000970</v>
          </cell>
          <cell r="D3188" t="str">
            <v>LUDWICK JOHN A</v>
          </cell>
          <cell r="E3188" t="str">
            <v>224942254</v>
          </cell>
          <cell r="F3188">
            <v>1</v>
          </cell>
          <cell r="G3188" t="str">
            <v>PPO Union</v>
          </cell>
          <cell r="H3188" t="str">
            <v>U</v>
          </cell>
          <cell r="I3188">
            <v>4</v>
          </cell>
          <cell r="J3188">
            <v>37622</v>
          </cell>
          <cell r="K3188">
            <v>127</v>
          </cell>
          <cell r="L3188" t="str">
            <v>Family</v>
          </cell>
          <cell r="M3188">
            <v>21030</v>
          </cell>
        </row>
        <row r="3189">
          <cell r="A3189">
            <v>0</v>
          </cell>
          <cell r="B3189" t="str">
            <v>AW PPO Active</v>
          </cell>
          <cell r="C3189" t="str">
            <v>000000970</v>
          </cell>
          <cell r="D3189" t="str">
            <v>MARLOWE DONALD E</v>
          </cell>
          <cell r="E3189" t="str">
            <v>228548571</v>
          </cell>
          <cell r="F3189">
            <v>1</v>
          </cell>
          <cell r="G3189" t="str">
            <v>PPO Union</v>
          </cell>
          <cell r="H3189" t="str">
            <v>U</v>
          </cell>
          <cell r="I3189">
            <v>2</v>
          </cell>
          <cell r="J3189">
            <v>37622</v>
          </cell>
          <cell r="K3189">
            <v>111</v>
          </cell>
          <cell r="L3189" t="str">
            <v>Ee/Sp</v>
          </cell>
          <cell r="M3189">
            <v>15848</v>
          </cell>
        </row>
        <row r="3190">
          <cell r="A3190">
            <v>0</v>
          </cell>
          <cell r="B3190" t="str">
            <v>AW PPO Active</v>
          </cell>
          <cell r="C3190" t="str">
            <v>000000970</v>
          </cell>
          <cell r="D3190" t="str">
            <v>MARSHALL SR MARK W</v>
          </cell>
          <cell r="E3190" t="str">
            <v>226116361</v>
          </cell>
          <cell r="F3190">
            <v>1</v>
          </cell>
          <cell r="G3190" t="str">
            <v>PPO Union</v>
          </cell>
          <cell r="H3190" t="str">
            <v>U</v>
          </cell>
          <cell r="I3190">
            <v>2</v>
          </cell>
          <cell r="J3190">
            <v>38155</v>
          </cell>
          <cell r="K3190">
            <v>119</v>
          </cell>
          <cell r="L3190" t="str">
            <v>Ee/Ch</v>
          </cell>
          <cell r="M3190">
            <v>22437</v>
          </cell>
        </row>
        <row r="3191">
          <cell r="A3191">
            <v>0</v>
          </cell>
          <cell r="B3191" t="str">
            <v>AW PPO Active</v>
          </cell>
          <cell r="C3191" t="str">
            <v>000000970</v>
          </cell>
          <cell r="D3191" t="str">
            <v>MCFADDEN NANCY A</v>
          </cell>
          <cell r="E3191" t="str">
            <v>059629296</v>
          </cell>
          <cell r="F3191">
            <v>1</v>
          </cell>
          <cell r="G3191" t="str">
            <v>PPO Union</v>
          </cell>
          <cell r="H3191" t="str">
            <v>U</v>
          </cell>
          <cell r="I3191">
            <v>1</v>
          </cell>
          <cell r="J3191">
            <v>37622</v>
          </cell>
          <cell r="K3191">
            <v>102</v>
          </cell>
          <cell r="L3191" t="str">
            <v>Single</v>
          </cell>
          <cell r="M3191">
            <v>22763</v>
          </cell>
        </row>
        <row r="3192">
          <cell r="A3192">
            <v>0</v>
          </cell>
          <cell r="B3192" t="str">
            <v>AW PPO Active</v>
          </cell>
          <cell r="C3192" t="str">
            <v>000000970</v>
          </cell>
          <cell r="D3192" t="str">
            <v>MCNEIL WILLIE</v>
          </cell>
          <cell r="E3192" t="str">
            <v>245548843</v>
          </cell>
          <cell r="F3192">
            <v>1</v>
          </cell>
          <cell r="G3192" t="str">
            <v>PPO Union</v>
          </cell>
          <cell r="H3192" t="str">
            <v>U</v>
          </cell>
          <cell r="I3192">
            <v>2</v>
          </cell>
          <cell r="J3192">
            <v>37622</v>
          </cell>
          <cell r="K3192">
            <v>111</v>
          </cell>
          <cell r="L3192" t="str">
            <v>Ee/Sp</v>
          </cell>
          <cell r="M3192">
            <v>14817</v>
          </cell>
        </row>
        <row r="3193">
          <cell r="A3193">
            <v>0</v>
          </cell>
          <cell r="B3193" t="str">
            <v>AW PPO Active</v>
          </cell>
          <cell r="C3193" t="str">
            <v>000000970</v>
          </cell>
          <cell r="D3193" t="str">
            <v>MILLER LARRY L</v>
          </cell>
          <cell r="E3193" t="str">
            <v>233764107</v>
          </cell>
          <cell r="F3193">
            <v>2</v>
          </cell>
          <cell r="G3193" t="str">
            <v>PPO Non-Union</v>
          </cell>
          <cell r="H3193" t="str">
            <v>N</v>
          </cell>
          <cell r="I3193">
            <v>3</v>
          </cell>
          <cell r="J3193">
            <v>38108</v>
          </cell>
          <cell r="K3193">
            <v>127</v>
          </cell>
          <cell r="L3193" t="str">
            <v>Family</v>
          </cell>
          <cell r="M3193">
            <v>17788</v>
          </cell>
        </row>
        <row r="3194">
          <cell r="A3194">
            <v>0</v>
          </cell>
          <cell r="B3194" t="str">
            <v>AW PPO Active</v>
          </cell>
          <cell r="C3194" t="str">
            <v>000000970</v>
          </cell>
          <cell r="D3194" t="str">
            <v>MONK TONNI K</v>
          </cell>
          <cell r="E3194" t="str">
            <v>478943965</v>
          </cell>
          <cell r="F3194">
            <v>2</v>
          </cell>
          <cell r="G3194" t="str">
            <v>PPO Non-Union</v>
          </cell>
          <cell r="H3194" t="str">
            <v>N</v>
          </cell>
          <cell r="I3194">
            <v>5</v>
          </cell>
          <cell r="J3194">
            <v>38353</v>
          </cell>
          <cell r="K3194">
            <v>127</v>
          </cell>
          <cell r="L3194" t="str">
            <v>Family</v>
          </cell>
          <cell r="M3194">
            <v>23583</v>
          </cell>
        </row>
        <row r="3195">
          <cell r="A3195">
            <v>0</v>
          </cell>
          <cell r="B3195" t="str">
            <v>AW PPO Active</v>
          </cell>
          <cell r="C3195" t="str">
            <v>000000970</v>
          </cell>
          <cell r="D3195" t="str">
            <v>MURPHY MICHAEL E</v>
          </cell>
          <cell r="E3195" t="str">
            <v>226863052</v>
          </cell>
          <cell r="F3195">
            <v>2</v>
          </cell>
          <cell r="G3195" t="str">
            <v>PPO Non-Union</v>
          </cell>
          <cell r="H3195" t="str">
            <v>N</v>
          </cell>
          <cell r="I3195">
            <v>3</v>
          </cell>
          <cell r="J3195">
            <v>37622</v>
          </cell>
          <cell r="K3195">
            <v>127</v>
          </cell>
          <cell r="L3195" t="str">
            <v>Family</v>
          </cell>
          <cell r="M3195">
            <v>20652</v>
          </cell>
        </row>
        <row r="3196">
          <cell r="A3196">
            <v>0</v>
          </cell>
          <cell r="B3196" t="str">
            <v>AW PPO Active</v>
          </cell>
          <cell r="C3196" t="str">
            <v>000000970</v>
          </cell>
          <cell r="D3196" t="str">
            <v>NORRIS MATTHEW F</v>
          </cell>
          <cell r="E3196" t="str">
            <v>224067877</v>
          </cell>
          <cell r="F3196">
            <v>1</v>
          </cell>
          <cell r="G3196" t="str">
            <v>PPO Union</v>
          </cell>
          <cell r="H3196" t="str">
            <v>U</v>
          </cell>
          <cell r="I3196">
            <v>1</v>
          </cell>
          <cell r="J3196">
            <v>37622</v>
          </cell>
          <cell r="K3196">
            <v>101</v>
          </cell>
          <cell r="L3196" t="str">
            <v>Single</v>
          </cell>
          <cell r="M3196">
            <v>21651</v>
          </cell>
        </row>
        <row r="3197">
          <cell r="A3197">
            <v>0</v>
          </cell>
          <cell r="B3197" t="str">
            <v>AW PPO Active</v>
          </cell>
          <cell r="C3197" t="str">
            <v>000000970</v>
          </cell>
          <cell r="D3197" t="str">
            <v>NUNGESSER GREGORY A</v>
          </cell>
          <cell r="E3197" t="str">
            <v>227040989</v>
          </cell>
          <cell r="F3197">
            <v>1</v>
          </cell>
          <cell r="G3197" t="str">
            <v>PPO Union</v>
          </cell>
          <cell r="H3197" t="str">
            <v>U</v>
          </cell>
          <cell r="I3197">
            <v>1</v>
          </cell>
          <cell r="J3197">
            <v>37622</v>
          </cell>
          <cell r="K3197">
            <v>101</v>
          </cell>
          <cell r="L3197" t="str">
            <v>Single</v>
          </cell>
          <cell r="M3197">
            <v>23687</v>
          </cell>
        </row>
        <row r="3198">
          <cell r="A3198">
            <v>0</v>
          </cell>
          <cell r="B3198" t="str">
            <v>AW PPO Active</v>
          </cell>
          <cell r="C3198" t="str">
            <v>000000970</v>
          </cell>
          <cell r="D3198" t="str">
            <v>PARKER RODERICK L</v>
          </cell>
          <cell r="E3198" t="str">
            <v>229250205</v>
          </cell>
          <cell r="F3198">
            <v>1</v>
          </cell>
          <cell r="G3198" t="str">
            <v>PPO Union</v>
          </cell>
          <cell r="H3198" t="str">
            <v>U</v>
          </cell>
          <cell r="I3198">
            <v>3</v>
          </cell>
          <cell r="J3198">
            <v>37987</v>
          </cell>
          <cell r="K3198">
            <v>127</v>
          </cell>
          <cell r="L3198" t="str">
            <v>Family</v>
          </cell>
          <cell r="M3198">
            <v>24697</v>
          </cell>
        </row>
        <row r="3199">
          <cell r="A3199">
            <v>0</v>
          </cell>
          <cell r="B3199" t="str">
            <v>AW PPO Active</v>
          </cell>
          <cell r="C3199" t="str">
            <v>000000970</v>
          </cell>
          <cell r="D3199" t="str">
            <v>PINO FRANK C</v>
          </cell>
          <cell r="E3199" t="str">
            <v>130609964</v>
          </cell>
          <cell r="F3199">
            <v>1</v>
          </cell>
          <cell r="G3199" t="str">
            <v>PPO Union</v>
          </cell>
          <cell r="H3199" t="str">
            <v>U</v>
          </cell>
          <cell r="I3199">
            <v>4</v>
          </cell>
          <cell r="J3199">
            <v>37622</v>
          </cell>
          <cell r="K3199">
            <v>127</v>
          </cell>
          <cell r="L3199" t="str">
            <v>Family</v>
          </cell>
          <cell r="M3199">
            <v>24970</v>
          </cell>
        </row>
        <row r="3200">
          <cell r="A3200">
            <v>0</v>
          </cell>
          <cell r="B3200" t="str">
            <v>AW PPO Active</v>
          </cell>
          <cell r="C3200" t="str">
            <v>000000970</v>
          </cell>
          <cell r="D3200" t="str">
            <v>RAMEY ROY L</v>
          </cell>
          <cell r="E3200" t="str">
            <v>231865243</v>
          </cell>
          <cell r="F3200">
            <v>1</v>
          </cell>
          <cell r="G3200" t="str">
            <v>PPO Union</v>
          </cell>
          <cell r="H3200" t="str">
            <v>U</v>
          </cell>
          <cell r="I3200">
            <v>3</v>
          </cell>
          <cell r="J3200">
            <v>37990</v>
          </cell>
          <cell r="K3200">
            <v>127</v>
          </cell>
          <cell r="L3200" t="str">
            <v>Family</v>
          </cell>
          <cell r="M3200">
            <v>21053</v>
          </cell>
        </row>
        <row r="3201">
          <cell r="A3201">
            <v>0</v>
          </cell>
          <cell r="B3201" t="str">
            <v>AW PPO Active</v>
          </cell>
          <cell r="C3201" t="str">
            <v>000000970</v>
          </cell>
          <cell r="D3201" t="str">
            <v>REID VONDELERE</v>
          </cell>
          <cell r="E3201" t="str">
            <v>236821115</v>
          </cell>
          <cell r="F3201">
            <v>2</v>
          </cell>
          <cell r="G3201" t="str">
            <v>PPO Non-Union</v>
          </cell>
          <cell r="H3201" t="str">
            <v>N</v>
          </cell>
          <cell r="I3201">
            <v>2</v>
          </cell>
          <cell r="J3201">
            <v>37622</v>
          </cell>
          <cell r="K3201">
            <v>111</v>
          </cell>
          <cell r="L3201" t="str">
            <v>Ee/Sp</v>
          </cell>
          <cell r="M3201">
            <v>18238</v>
          </cell>
        </row>
        <row r="3202">
          <cell r="A3202">
            <v>0</v>
          </cell>
          <cell r="B3202" t="str">
            <v>AW PPO Active</v>
          </cell>
          <cell r="C3202" t="str">
            <v>000000970</v>
          </cell>
          <cell r="D3202" t="str">
            <v>SANDERS JAMES K</v>
          </cell>
          <cell r="E3202" t="str">
            <v>225235545</v>
          </cell>
          <cell r="F3202">
            <v>2</v>
          </cell>
          <cell r="G3202" t="str">
            <v>PPO Non-Union</v>
          </cell>
          <cell r="H3202" t="str">
            <v>N</v>
          </cell>
          <cell r="I3202">
            <v>4</v>
          </cell>
          <cell r="J3202">
            <v>37622</v>
          </cell>
          <cell r="K3202">
            <v>127</v>
          </cell>
          <cell r="L3202" t="str">
            <v>Family</v>
          </cell>
          <cell r="M3202">
            <v>23761</v>
          </cell>
        </row>
        <row r="3203">
          <cell r="A3203">
            <v>0</v>
          </cell>
          <cell r="B3203" t="str">
            <v>AW PPO Active</v>
          </cell>
          <cell r="C3203" t="str">
            <v>000000970</v>
          </cell>
          <cell r="D3203" t="str">
            <v>SAUNDERS KIRK E</v>
          </cell>
          <cell r="E3203" t="str">
            <v>231644285</v>
          </cell>
          <cell r="F3203">
            <v>1</v>
          </cell>
          <cell r="G3203" t="str">
            <v>PPO Union</v>
          </cell>
          <cell r="H3203" t="str">
            <v>U</v>
          </cell>
          <cell r="I3203">
            <v>4</v>
          </cell>
          <cell r="J3203">
            <v>37622</v>
          </cell>
          <cell r="K3203">
            <v>127</v>
          </cell>
          <cell r="L3203" t="str">
            <v>Family</v>
          </cell>
          <cell r="M3203">
            <v>21635</v>
          </cell>
        </row>
        <row r="3204">
          <cell r="A3204">
            <v>0</v>
          </cell>
          <cell r="B3204" t="str">
            <v>AW PPO Active</v>
          </cell>
          <cell r="C3204" t="str">
            <v>000000970</v>
          </cell>
          <cell r="D3204" t="str">
            <v>SHANDS RUDOLPH V</v>
          </cell>
          <cell r="E3204" t="str">
            <v>227826741</v>
          </cell>
          <cell r="F3204">
            <v>1</v>
          </cell>
          <cell r="G3204" t="str">
            <v>PPO Union</v>
          </cell>
          <cell r="H3204" t="str">
            <v>U</v>
          </cell>
          <cell r="I3204">
            <v>2</v>
          </cell>
          <cell r="J3204">
            <v>37755</v>
          </cell>
          <cell r="K3204">
            <v>111</v>
          </cell>
          <cell r="L3204" t="str">
            <v>Ee/Sp</v>
          </cell>
          <cell r="M3204">
            <v>19417</v>
          </cell>
        </row>
        <row r="3205">
          <cell r="A3205">
            <v>0</v>
          </cell>
          <cell r="B3205" t="str">
            <v>AW PPO Active</v>
          </cell>
          <cell r="C3205" t="str">
            <v>000000970</v>
          </cell>
          <cell r="D3205" t="str">
            <v>SHEPPARD TIMOTHY DA</v>
          </cell>
          <cell r="E3205" t="str">
            <v>267451614</v>
          </cell>
          <cell r="F3205">
            <v>2</v>
          </cell>
          <cell r="G3205" t="str">
            <v>PPO Non-Union</v>
          </cell>
          <cell r="H3205" t="str">
            <v>N</v>
          </cell>
          <cell r="I3205">
            <v>5</v>
          </cell>
          <cell r="J3205">
            <v>38327</v>
          </cell>
          <cell r="K3205">
            <v>127</v>
          </cell>
          <cell r="L3205" t="str">
            <v>Family</v>
          </cell>
          <cell r="M3205">
            <v>22550</v>
          </cell>
        </row>
        <row r="3206">
          <cell r="A3206">
            <v>0</v>
          </cell>
          <cell r="B3206" t="str">
            <v>AW PPO Active</v>
          </cell>
          <cell r="C3206" t="str">
            <v>000000970</v>
          </cell>
          <cell r="D3206" t="str">
            <v>STARKEY HENRY F</v>
          </cell>
          <cell r="E3206" t="str">
            <v>228988306</v>
          </cell>
          <cell r="F3206">
            <v>1</v>
          </cell>
          <cell r="G3206" t="str">
            <v>PPO Union</v>
          </cell>
          <cell r="H3206" t="str">
            <v>U</v>
          </cell>
          <cell r="I3206">
            <v>4</v>
          </cell>
          <cell r="J3206">
            <v>38147</v>
          </cell>
          <cell r="K3206">
            <v>127</v>
          </cell>
          <cell r="L3206" t="str">
            <v>Family</v>
          </cell>
          <cell r="M3206">
            <v>21618</v>
          </cell>
        </row>
        <row r="3207">
          <cell r="A3207">
            <v>0</v>
          </cell>
          <cell r="B3207" t="str">
            <v>AW PPO Active</v>
          </cell>
          <cell r="C3207" t="str">
            <v>000000970</v>
          </cell>
          <cell r="D3207" t="str">
            <v>TORRENCE GREG E</v>
          </cell>
          <cell r="E3207" t="str">
            <v>223044668</v>
          </cell>
          <cell r="F3207">
            <v>1</v>
          </cell>
          <cell r="G3207" t="str">
            <v>PPO Union</v>
          </cell>
          <cell r="H3207" t="str">
            <v>U</v>
          </cell>
          <cell r="I3207">
            <v>4</v>
          </cell>
          <cell r="J3207">
            <v>37622</v>
          </cell>
          <cell r="K3207">
            <v>127</v>
          </cell>
          <cell r="L3207" t="str">
            <v>Family</v>
          </cell>
          <cell r="M3207">
            <v>22643</v>
          </cell>
        </row>
        <row r="3208">
          <cell r="A3208">
            <v>0</v>
          </cell>
          <cell r="B3208" t="str">
            <v>AW PPO Active</v>
          </cell>
          <cell r="C3208" t="str">
            <v>000000970</v>
          </cell>
          <cell r="D3208" t="str">
            <v>VIVAS J DWIGHT</v>
          </cell>
          <cell r="E3208" t="str">
            <v>231805375</v>
          </cell>
          <cell r="F3208">
            <v>1</v>
          </cell>
          <cell r="G3208" t="str">
            <v>PPO Union</v>
          </cell>
          <cell r="H3208" t="str">
            <v>U</v>
          </cell>
          <cell r="I3208">
            <v>1</v>
          </cell>
          <cell r="J3208">
            <v>37622</v>
          </cell>
          <cell r="K3208">
            <v>101</v>
          </cell>
          <cell r="L3208" t="str">
            <v>Single</v>
          </cell>
          <cell r="M3208">
            <v>18948</v>
          </cell>
        </row>
        <row r="3209">
          <cell r="A3209">
            <v>0</v>
          </cell>
          <cell r="B3209" t="str">
            <v>AW PPO Active</v>
          </cell>
          <cell r="C3209" t="str">
            <v>000000970</v>
          </cell>
          <cell r="D3209" t="str">
            <v>WAGNER JR ARTHUR R</v>
          </cell>
          <cell r="E3209" t="str">
            <v>223588690</v>
          </cell>
          <cell r="F3209">
            <v>1</v>
          </cell>
          <cell r="G3209" t="str">
            <v>PPO Union</v>
          </cell>
          <cell r="H3209" t="str">
            <v>U</v>
          </cell>
          <cell r="I3209">
            <v>2</v>
          </cell>
          <cell r="J3209">
            <v>37622</v>
          </cell>
          <cell r="K3209">
            <v>111</v>
          </cell>
          <cell r="L3209" t="str">
            <v>Ee/Sp</v>
          </cell>
          <cell r="M3209">
            <v>16385</v>
          </cell>
        </row>
        <row r="3210">
          <cell r="A3210">
            <v>0</v>
          </cell>
          <cell r="B3210" t="str">
            <v>AW PPO Active</v>
          </cell>
          <cell r="C3210" t="str">
            <v>000000970</v>
          </cell>
          <cell r="D3210" t="str">
            <v>WAGNER DOUGLAS E</v>
          </cell>
          <cell r="E3210" t="str">
            <v>228212947</v>
          </cell>
          <cell r="F3210">
            <v>1</v>
          </cell>
          <cell r="G3210" t="str">
            <v>PPO Union</v>
          </cell>
          <cell r="H3210" t="str">
            <v>U</v>
          </cell>
          <cell r="I3210">
            <v>6</v>
          </cell>
          <cell r="J3210">
            <v>37622</v>
          </cell>
          <cell r="K3210">
            <v>127</v>
          </cell>
          <cell r="L3210" t="str">
            <v>Family</v>
          </cell>
          <cell r="M3210">
            <v>25007</v>
          </cell>
        </row>
        <row r="3211">
          <cell r="A3211">
            <v>0</v>
          </cell>
          <cell r="B3211" t="str">
            <v>AW PPO Active</v>
          </cell>
          <cell r="C3211" t="str">
            <v>000000970</v>
          </cell>
          <cell r="D3211" t="str">
            <v>WALLACE DALE L</v>
          </cell>
          <cell r="E3211" t="str">
            <v>230153208</v>
          </cell>
          <cell r="F3211">
            <v>1</v>
          </cell>
          <cell r="G3211" t="str">
            <v>PPO Union</v>
          </cell>
          <cell r="H3211" t="str">
            <v>U</v>
          </cell>
          <cell r="I3211">
            <v>4</v>
          </cell>
          <cell r="J3211">
            <v>37622</v>
          </cell>
          <cell r="K3211">
            <v>127</v>
          </cell>
          <cell r="L3211" t="str">
            <v>Family</v>
          </cell>
          <cell r="M3211">
            <v>22887</v>
          </cell>
        </row>
        <row r="3212">
          <cell r="A3212">
            <v>0</v>
          </cell>
          <cell r="B3212" t="str">
            <v>AW PPO Active</v>
          </cell>
          <cell r="C3212" t="str">
            <v>000000970</v>
          </cell>
          <cell r="D3212" t="str">
            <v>WALUKONIS ALBERT J</v>
          </cell>
          <cell r="E3212" t="str">
            <v>212740393</v>
          </cell>
          <cell r="F3212">
            <v>2</v>
          </cell>
          <cell r="G3212" t="str">
            <v>PPO Non-Union</v>
          </cell>
          <cell r="H3212" t="str">
            <v>N</v>
          </cell>
          <cell r="I3212">
            <v>4</v>
          </cell>
          <cell r="J3212">
            <v>37622</v>
          </cell>
          <cell r="K3212">
            <v>127</v>
          </cell>
          <cell r="L3212" t="str">
            <v>Family</v>
          </cell>
          <cell r="M3212">
            <v>20887</v>
          </cell>
        </row>
        <row r="3213">
          <cell r="A3213">
            <v>0</v>
          </cell>
          <cell r="B3213" t="str">
            <v>AW PPO Active</v>
          </cell>
          <cell r="C3213" t="str">
            <v>000000970</v>
          </cell>
          <cell r="D3213" t="str">
            <v>WASHINGTON GARY J</v>
          </cell>
          <cell r="E3213" t="str">
            <v>228025405</v>
          </cell>
          <cell r="F3213">
            <v>1</v>
          </cell>
          <cell r="G3213" t="str">
            <v>PPO Union</v>
          </cell>
          <cell r="H3213" t="str">
            <v>U</v>
          </cell>
          <cell r="I3213">
            <v>4</v>
          </cell>
          <cell r="J3213">
            <v>37622</v>
          </cell>
          <cell r="K3213">
            <v>127</v>
          </cell>
          <cell r="L3213" t="str">
            <v>Family</v>
          </cell>
          <cell r="M3213">
            <v>21744</v>
          </cell>
        </row>
        <row r="3214">
          <cell r="A3214">
            <v>0</v>
          </cell>
          <cell r="B3214" t="str">
            <v>AW PPO Active</v>
          </cell>
          <cell r="C3214" t="str">
            <v>000000970</v>
          </cell>
          <cell r="D3214" t="str">
            <v>WATSON CHARLES L</v>
          </cell>
          <cell r="E3214" t="str">
            <v>223761872</v>
          </cell>
          <cell r="F3214">
            <v>1</v>
          </cell>
          <cell r="G3214" t="str">
            <v>PPO Union</v>
          </cell>
          <cell r="H3214" t="str">
            <v>U</v>
          </cell>
          <cell r="I3214">
            <v>2</v>
          </cell>
          <cell r="J3214">
            <v>37741</v>
          </cell>
          <cell r="K3214">
            <v>111</v>
          </cell>
          <cell r="L3214" t="str">
            <v>Ee/Sp</v>
          </cell>
          <cell r="M3214">
            <v>18722</v>
          </cell>
        </row>
        <row r="3215">
          <cell r="A3215">
            <v>0</v>
          </cell>
          <cell r="B3215" t="str">
            <v>AW PPO Active</v>
          </cell>
          <cell r="C3215" t="str">
            <v>000000970</v>
          </cell>
          <cell r="D3215" t="str">
            <v>WATSON DENNIS</v>
          </cell>
          <cell r="E3215" t="str">
            <v>230543467</v>
          </cell>
          <cell r="F3215">
            <v>1</v>
          </cell>
          <cell r="G3215" t="str">
            <v>PPO Union</v>
          </cell>
          <cell r="H3215" t="str">
            <v>U</v>
          </cell>
          <cell r="I3215">
            <v>2</v>
          </cell>
          <cell r="J3215">
            <v>37622</v>
          </cell>
          <cell r="K3215">
            <v>111</v>
          </cell>
          <cell r="L3215" t="str">
            <v>Ee/Sp</v>
          </cell>
          <cell r="M3215">
            <v>16101</v>
          </cell>
        </row>
        <row r="3216">
          <cell r="A3216">
            <v>0</v>
          </cell>
          <cell r="B3216" t="str">
            <v>AW PPO Active</v>
          </cell>
          <cell r="C3216" t="str">
            <v>000000970</v>
          </cell>
          <cell r="D3216" t="str">
            <v>WHITE SR TRACY</v>
          </cell>
          <cell r="E3216" t="str">
            <v>228087654</v>
          </cell>
          <cell r="F3216">
            <v>1</v>
          </cell>
          <cell r="G3216" t="str">
            <v>PPO Union</v>
          </cell>
          <cell r="H3216" t="str">
            <v>U</v>
          </cell>
          <cell r="I3216">
            <v>5</v>
          </cell>
          <cell r="J3216">
            <v>37622</v>
          </cell>
          <cell r="K3216">
            <v>127</v>
          </cell>
          <cell r="L3216" t="str">
            <v>Family</v>
          </cell>
          <cell r="M3216">
            <v>23546</v>
          </cell>
        </row>
        <row r="3217">
          <cell r="A3217">
            <v>0</v>
          </cell>
          <cell r="B3217" t="str">
            <v>AW PPO Active</v>
          </cell>
          <cell r="C3217" t="str">
            <v>000000970</v>
          </cell>
          <cell r="D3217" t="str">
            <v>WILLIAMS CHRISTOPHE R</v>
          </cell>
          <cell r="E3217" t="str">
            <v>228060069</v>
          </cell>
          <cell r="F3217">
            <v>2</v>
          </cell>
          <cell r="G3217" t="str">
            <v>PPO Non-Union</v>
          </cell>
          <cell r="H3217" t="str">
            <v>N</v>
          </cell>
          <cell r="I3217">
            <v>3</v>
          </cell>
          <cell r="J3217">
            <v>38143</v>
          </cell>
          <cell r="K3217">
            <v>127</v>
          </cell>
          <cell r="L3217" t="str">
            <v>Family</v>
          </cell>
          <cell r="M3217">
            <v>27704</v>
          </cell>
        </row>
        <row r="3218">
          <cell r="A3218">
            <v>0</v>
          </cell>
          <cell r="B3218" t="str">
            <v>AW PPO Active</v>
          </cell>
          <cell r="C3218" t="str">
            <v>000000970</v>
          </cell>
          <cell r="D3218" t="str">
            <v>WOODEN MARIO L</v>
          </cell>
          <cell r="E3218" t="str">
            <v>226046437</v>
          </cell>
          <cell r="F3218">
            <v>2</v>
          </cell>
          <cell r="G3218" t="str">
            <v>PPO Non-Union</v>
          </cell>
          <cell r="H3218" t="str">
            <v>N</v>
          </cell>
          <cell r="I3218">
            <v>3</v>
          </cell>
          <cell r="J3218">
            <v>37622</v>
          </cell>
          <cell r="K3218">
            <v>127</v>
          </cell>
          <cell r="L3218" t="str">
            <v>Family</v>
          </cell>
          <cell r="M3218">
            <v>22712</v>
          </cell>
        </row>
        <row r="3219">
          <cell r="A3219">
            <v>0</v>
          </cell>
          <cell r="B3219" t="str">
            <v>AW PPO Active</v>
          </cell>
          <cell r="C3219" t="str">
            <v>000000970</v>
          </cell>
          <cell r="D3219" t="str">
            <v>WOODHOUSE DOUGLAS J</v>
          </cell>
          <cell r="E3219" t="str">
            <v>229985230</v>
          </cell>
          <cell r="F3219">
            <v>2</v>
          </cell>
          <cell r="G3219" t="str">
            <v>PPO Non-Union</v>
          </cell>
          <cell r="H3219" t="str">
            <v>N</v>
          </cell>
          <cell r="I3219">
            <v>1</v>
          </cell>
          <cell r="J3219">
            <v>37622</v>
          </cell>
          <cell r="K3219">
            <v>101</v>
          </cell>
          <cell r="L3219" t="str">
            <v>Single</v>
          </cell>
          <cell r="M3219">
            <v>23277</v>
          </cell>
        </row>
        <row r="3220">
          <cell r="A3220">
            <v>0</v>
          </cell>
          <cell r="B3220" t="str">
            <v>AW PPO Active</v>
          </cell>
          <cell r="C3220" t="str">
            <v>000000997</v>
          </cell>
          <cell r="D3220" t="str">
            <v>ABERNETHY RON J</v>
          </cell>
          <cell r="E3220" t="str">
            <v>491624701</v>
          </cell>
          <cell r="F3220">
            <v>2</v>
          </cell>
          <cell r="G3220" t="str">
            <v>PPO Non-Union</v>
          </cell>
          <cell r="H3220" t="str">
            <v>N</v>
          </cell>
          <cell r="I3220">
            <v>3</v>
          </cell>
          <cell r="J3220">
            <v>38243</v>
          </cell>
          <cell r="K3220">
            <v>127</v>
          </cell>
          <cell r="L3220" t="str">
            <v>Family</v>
          </cell>
          <cell r="M3220">
            <v>19889</v>
          </cell>
        </row>
        <row r="3221">
          <cell r="A3221">
            <v>0</v>
          </cell>
          <cell r="B3221" t="str">
            <v>AW PPO Active</v>
          </cell>
          <cell r="C3221" t="str">
            <v>000000997</v>
          </cell>
          <cell r="D3221" t="str">
            <v>ABRAMS FELICIA A</v>
          </cell>
          <cell r="E3221" t="str">
            <v>321769475</v>
          </cell>
          <cell r="F3221">
            <v>2</v>
          </cell>
          <cell r="G3221" t="str">
            <v>PPO Non-Union</v>
          </cell>
          <cell r="H3221" t="str">
            <v>N</v>
          </cell>
          <cell r="I3221">
            <v>3</v>
          </cell>
          <cell r="J3221">
            <v>37659</v>
          </cell>
          <cell r="K3221">
            <v>119</v>
          </cell>
          <cell r="L3221" t="str">
            <v>Ee/Ch</v>
          </cell>
          <cell r="M3221">
            <v>25255</v>
          </cell>
        </row>
        <row r="3222">
          <cell r="A3222">
            <v>0</v>
          </cell>
          <cell r="B3222" t="str">
            <v>AW PPO Active</v>
          </cell>
          <cell r="C3222" t="str">
            <v>000000997</v>
          </cell>
          <cell r="D3222" t="str">
            <v>ACEVEDO MILDRED J</v>
          </cell>
          <cell r="E3222" t="str">
            <v>147440668</v>
          </cell>
          <cell r="F3222">
            <v>2</v>
          </cell>
          <cell r="G3222" t="str">
            <v>PPO Non-Union</v>
          </cell>
          <cell r="H3222" t="str">
            <v>N</v>
          </cell>
          <cell r="I3222">
            <v>1</v>
          </cell>
          <cell r="J3222">
            <v>38334</v>
          </cell>
          <cell r="K3222">
            <v>102</v>
          </cell>
          <cell r="L3222" t="str">
            <v>Single</v>
          </cell>
          <cell r="M3222">
            <v>18213</v>
          </cell>
        </row>
        <row r="3223">
          <cell r="A3223">
            <v>0</v>
          </cell>
          <cell r="B3223" t="str">
            <v>AW PPO Active</v>
          </cell>
          <cell r="C3223" t="str">
            <v>000000997</v>
          </cell>
          <cell r="D3223" t="str">
            <v>ACTON REBECCA A</v>
          </cell>
          <cell r="E3223" t="str">
            <v>350407784</v>
          </cell>
          <cell r="F3223">
            <v>2</v>
          </cell>
          <cell r="G3223" t="str">
            <v>PPO Non-Union</v>
          </cell>
          <cell r="H3223" t="str">
            <v>N</v>
          </cell>
          <cell r="I3223">
            <v>2</v>
          </cell>
          <cell r="J3223">
            <v>38229</v>
          </cell>
          <cell r="K3223">
            <v>111</v>
          </cell>
          <cell r="L3223" t="str">
            <v>Ee/Sp</v>
          </cell>
          <cell r="M3223">
            <v>17494</v>
          </cell>
        </row>
        <row r="3224">
          <cell r="A3224">
            <v>0</v>
          </cell>
          <cell r="B3224" t="str">
            <v>AW PPO Active</v>
          </cell>
          <cell r="C3224" t="str">
            <v>000000997</v>
          </cell>
          <cell r="D3224" t="str">
            <v>ADAM SEBLA</v>
          </cell>
          <cell r="E3224" t="str">
            <v>392826673</v>
          </cell>
          <cell r="F3224">
            <v>2</v>
          </cell>
          <cell r="G3224" t="str">
            <v>PPO Non-Union</v>
          </cell>
          <cell r="H3224" t="str">
            <v>N</v>
          </cell>
          <cell r="I3224">
            <v>3</v>
          </cell>
          <cell r="J3224">
            <v>37834</v>
          </cell>
          <cell r="K3224">
            <v>127</v>
          </cell>
          <cell r="L3224" t="str">
            <v>Family</v>
          </cell>
          <cell r="M3224">
            <v>22052</v>
          </cell>
        </row>
        <row r="3225">
          <cell r="A3225">
            <v>0</v>
          </cell>
          <cell r="B3225" t="str">
            <v>AW PPO Active</v>
          </cell>
          <cell r="C3225" t="str">
            <v>000000997</v>
          </cell>
          <cell r="D3225" t="str">
            <v>AKMENTINS GARY L</v>
          </cell>
          <cell r="E3225" t="str">
            <v>152466390</v>
          </cell>
          <cell r="F3225">
            <v>2</v>
          </cell>
          <cell r="G3225" t="str">
            <v>PPO Non-Union</v>
          </cell>
          <cell r="H3225" t="str">
            <v>N</v>
          </cell>
          <cell r="I3225">
            <v>4</v>
          </cell>
          <cell r="J3225">
            <v>37622</v>
          </cell>
          <cell r="K3225">
            <v>127</v>
          </cell>
          <cell r="L3225" t="str">
            <v>Family</v>
          </cell>
          <cell r="M3225">
            <v>22485</v>
          </cell>
        </row>
        <row r="3226">
          <cell r="A3226">
            <v>0</v>
          </cell>
          <cell r="B3226" t="str">
            <v>AW PPO Active</v>
          </cell>
          <cell r="C3226" t="str">
            <v>000000997</v>
          </cell>
          <cell r="D3226" t="str">
            <v>ALARIO CHRIS G</v>
          </cell>
          <cell r="E3226" t="str">
            <v>563433922</v>
          </cell>
          <cell r="F3226">
            <v>2</v>
          </cell>
          <cell r="G3226" t="str">
            <v>PPO Non-Union</v>
          </cell>
          <cell r="H3226" t="str">
            <v>N</v>
          </cell>
          <cell r="I3226">
            <v>8</v>
          </cell>
          <cell r="J3226">
            <v>38274</v>
          </cell>
          <cell r="K3226">
            <v>127</v>
          </cell>
          <cell r="L3226" t="str">
            <v>Family</v>
          </cell>
          <cell r="M3226">
            <v>23056</v>
          </cell>
        </row>
        <row r="3227">
          <cell r="A3227">
            <v>0</v>
          </cell>
          <cell r="B3227" t="str">
            <v>AW PPO Active</v>
          </cell>
          <cell r="C3227" t="str">
            <v>000000997</v>
          </cell>
          <cell r="D3227" t="str">
            <v>ALBANO MICHAEL J</v>
          </cell>
          <cell r="E3227" t="str">
            <v>140465344</v>
          </cell>
          <cell r="F3227">
            <v>2</v>
          </cell>
          <cell r="G3227" t="str">
            <v>PPO Non-Union</v>
          </cell>
          <cell r="H3227" t="str">
            <v>N</v>
          </cell>
          <cell r="I3227">
            <v>1</v>
          </cell>
          <cell r="J3227">
            <v>37622</v>
          </cell>
          <cell r="K3227">
            <v>101</v>
          </cell>
          <cell r="L3227" t="str">
            <v>Single</v>
          </cell>
          <cell r="M3227">
            <v>18133</v>
          </cell>
        </row>
        <row r="3228">
          <cell r="A3228">
            <v>0</v>
          </cell>
          <cell r="B3228" t="str">
            <v>AW PPO Active</v>
          </cell>
          <cell r="C3228" t="str">
            <v>000000997</v>
          </cell>
          <cell r="D3228" t="str">
            <v>ALLEN ERIK B</v>
          </cell>
          <cell r="E3228" t="str">
            <v>189629005</v>
          </cell>
          <cell r="F3228">
            <v>2</v>
          </cell>
          <cell r="G3228" t="str">
            <v>PPO Non-Union</v>
          </cell>
          <cell r="H3228" t="str">
            <v>N</v>
          </cell>
          <cell r="I3228">
            <v>1</v>
          </cell>
          <cell r="J3228">
            <v>37622</v>
          </cell>
          <cell r="K3228">
            <v>101</v>
          </cell>
          <cell r="L3228" t="str">
            <v>Single</v>
          </cell>
          <cell r="M3228">
            <v>24424</v>
          </cell>
        </row>
        <row r="3229">
          <cell r="A3229">
            <v>0</v>
          </cell>
          <cell r="B3229" t="str">
            <v>AW PPO Active</v>
          </cell>
          <cell r="C3229" t="str">
            <v>000000997</v>
          </cell>
          <cell r="D3229" t="str">
            <v>ALLEN ROBERT D</v>
          </cell>
          <cell r="E3229" t="str">
            <v>195465722</v>
          </cell>
          <cell r="F3229">
            <v>2</v>
          </cell>
          <cell r="G3229" t="str">
            <v>PPO Non-Union</v>
          </cell>
          <cell r="H3229" t="str">
            <v>N</v>
          </cell>
          <cell r="I3229">
            <v>5</v>
          </cell>
          <cell r="J3229">
            <v>38353</v>
          </cell>
          <cell r="K3229">
            <v>127</v>
          </cell>
          <cell r="L3229" t="str">
            <v>Family</v>
          </cell>
          <cell r="M3229">
            <v>19675</v>
          </cell>
        </row>
        <row r="3230">
          <cell r="A3230">
            <v>0</v>
          </cell>
          <cell r="B3230" t="str">
            <v>AW PPO Active</v>
          </cell>
          <cell r="C3230" t="str">
            <v>000000997</v>
          </cell>
          <cell r="D3230" t="str">
            <v>ALSPACH III ALFRED C</v>
          </cell>
          <cell r="E3230" t="str">
            <v>160687013</v>
          </cell>
          <cell r="F3230">
            <v>2</v>
          </cell>
          <cell r="G3230" t="str">
            <v>PPO Non-Union</v>
          </cell>
          <cell r="H3230" t="str">
            <v>N</v>
          </cell>
          <cell r="I3230">
            <v>1</v>
          </cell>
          <cell r="J3230">
            <v>38261</v>
          </cell>
          <cell r="K3230">
            <v>101</v>
          </cell>
          <cell r="L3230" t="str">
            <v>Single</v>
          </cell>
          <cell r="M3230">
            <v>27863</v>
          </cell>
        </row>
        <row r="3231">
          <cell r="A3231">
            <v>0</v>
          </cell>
          <cell r="B3231" t="str">
            <v>AW PPO Active</v>
          </cell>
          <cell r="C3231" t="str">
            <v>000000997</v>
          </cell>
          <cell r="D3231" t="str">
            <v>AMIRI NEIL M</v>
          </cell>
          <cell r="E3231" t="str">
            <v>489900556</v>
          </cell>
          <cell r="F3231">
            <v>2</v>
          </cell>
          <cell r="G3231" t="str">
            <v>PPO Non-Union</v>
          </cell>
          <cell r="H3231" t="str">
            <v>N</v>
          </cell>
          <cell r="I3231">
            <v>4</v>
          </cell>
          <cell r="J3231">
            <v>38229</v>
          </cell>
          <cell r="K3231">
            <v>127</v>
          </cell>
          <cell r="L3231" t="str">
            <v>Family</v>
          </cell>
          <cell r="M3231">
            <v>28031</v>
          </cell>
        </row>
        <row r="3232">
          <cell r="A3232">
            <v>0</v>
          </cell>
          <cell r="B3232" t="str">
            <v>AW PPO Active</v>
          </cell>
          <cell r="C3232" t="str">
            <v>000000997</v>
          </cell>
          <cell r="D3232" t="str">
            <v>ANDERSON PAUL S</v>
          </cell>
          <cell r="E3232" t="str">
            <v>376829717</v>
          </cell>
          <cell r="F3232">
            <v>2</v>
          </cell>
          <cell r="G3232" t="str">
            <v>PPO Non-Union</v>
          </cell>
          <cell r="H3232" t="str">
            <v>N</v>
          </cell>
          <cell r="I3232">
            <v>4</v>
          </cell>
          <cell r="J3232">
            <v>38229</v>
          </cell>
          <cell r="K3232">
            <v>127</v>
          </cell>
          <cell r="L3232" t="str">
            <v>Family</v>
          </cell>
          <cell r="M3232">
            <v>23239</v>
          </cell>
        </row>
        <row r="3233">
          <cell r="A3233">
            <v>0</v>
          </cell>
          <cell r="B3233" t="str">
            <v>AW PPO Active</v>
          </cell>
          <cell r="C3233" t="str">
            <v>000000997</v>
          </cell>
          <cell r="D3233" t="str">
            <v>ANDES KATHLEEN</v>
          </cell>
          <cell r="E3233" t="str">
            <v>143502427</v>
          </cell>
          <cell r="F3233">
            <v>2</v>
          </cell>
          <cell r="G3233" t="str">
            <v>PPO Non-Union</v>
          </cell>
          <cell r="H3233" t="str">
            <v>N</v>
          </cell>
          <cell r="I3233">
            <v>1</v>
          </cell>
          <cell r="J3233">
            <v>38334</v>
          </cell>
          <cell r="K3233">
            <v>102</v>
          </cell>
          <cell r="L3233" t="str">
            <v>Single</v>
          </cell>
          <cell r="M3233">
            <v>20468</v>
          </cell>
        </row>
        <row r="3234">
          <cell r="A3234">
            <v>0</v>
          </cell>
          <cell r="B3234" t="str">
            <v>AW PPO Active</v>
          </cell>
          <cell r="C3234" t="str">
            <v>000000997</v>
          </cell>
          <cell r="D3234" t="str">
            <v>ANSELL NORMAN R</v>
          </cell>
          <cell r="E3234" t="str">
            <v>150487389</v>
          </cell>
          <cell r="F3234">
            <v>2</v>
          </cell>
          <cell r="G3234" t="str">
            <v>PPO Non-Union</v>
          </cell>
          <cell r="H3234" t="str">
            <v>N</v>
          </cell>
          <cell r="I3234">
            <v>4</v>
          </cell>
          <cell r="J3234">
            <v>37622</v>
          </cell>
          <cell r="K3234">
            <v>127</v>
          </cell>
          <cell r="L3234" t="str">
            <v>Family</v>
          </cell>
          <cell r="M3234">
            <v>19572</v>
          </cell>
        </row>
        <row r="3235">
          <cell r="A3235">
            <v>0</v>
          </cell>
          <cell r="B3235" t="str">
            <v>AW PPO Active</v>
          </cell>
          <cell r="C3235" t="str">
            <v>000000997</v>
          </cell>
          <cell r="D3235" t="str">
            <v>ASHFAQ ARIF</v>
          </cell>
          <cell r="E3235" t="str">
            <v>349869471</v>
          </cell>
          <cell r="F3235">
            <v>2</v>
          </cell>
          <cell r="G3235" t="str">
            <v>PPO Non-Union</v>
          </cell>
          <cell r="H3235" t="str">
            <v>N</v>
          </cell>
          <cell r="I3235">
            <v>3</v>
          </cell>
          <cell r="J3235">
            <v>38047</v>
          </cell>
          <cell r="K3235">
            <v>127</v>
          </cell>
          <cell r="L3235" t="str">
            <v>Family</v>
          </cell>
          <cell r="M3235">
            <v>26243</v>
          </cell>
        </row>
        <row r="3236">
          <cell r="A3236">
            <v>0</v>
          </cell>
          <cell r="B3236" t="str">
            <v>AW PPO Active</v>
          </cell>
          <cell r="C3236" t="str">
            <v>000000997</v>
          </cell>
          <cell r="D3236" t="str">
            <v>AXMAN SUSANNE W</v>
          </cell>
          <cell r="E3236" t="str">
            <v>171425501</v>
          </cell>
          <cell r="F3236">
            <v>2</v>
          </cell>
          <cell r="G3236" t="str">
            <v>PPO Non-Union</v>
          </cell>
          <cell r="H3236" t="str">
            <v>N</v>
          </cell>
          <cell r="I3236">
            <v>2</v>
          </cell>
          <cell r="J3236">
            <v>38159</v>
          </cell>
          <cell r="K3236">
            <v>111</v>
          </cell>
          <cell r="L3236" t="str">
            <v>Ee/Sp</v>
          </cell>
          <cell r="M3236">
            <v>17957</v>
          </cell>
        </row>
        <row r="3237">
          <cell r="A3237">
            <v>0</v>
          </cell>
          <cell r="B3237" t="str">
            <v>AW PPO Active</v>
          </cell>
          <cell r="C3237" t="str">
            <v>000000997</v>
          </cell>
          <cell r="D3237" t="str">
            <v>BABACK STACY A</v>
          </cell>
          <cell r="E3237" t="str">
            <v>137706697</v>
          </cell>
          <cell r="F3237">
            <v>2</v>
          </cell>
          <cell r="G3237" t="str">
            <v>PPO Non-Union</v>
          </cell>
          <cell r="H3237" t="str">
            <v>N</v>
          </cell>
          <cell r="I3237">
            <v>3</v>
          </cell>
          <cell r="J3237">
            <v>37865</v>
          </cell>
          <cell r="K3237">
            <v>127</v>
          </cell>
          <cell r="L3237" t="str">
            <v>Family</v>
          </cell>
          <cell r="M3237">
            <v>23709</v>
          </cell>
        </row>
        <row r="3238">
          <cell r="A3238">
            <v>0</v>
          </cell>
          <cell r="B3238" t="str">
            <v>AW PPO Active</v>
          </cell>
          <cell r="C3238" t="str">
            <v>000000997</v>
          </cell>
          <cell r="D3238" t="str">
            <v>BAILEY JERALD W</v>
          </cell>
          <cell r="E3238" t="str">
            <v>563584936</v>
          </cell>
          <cell r="F3238">
            <v>2</v>
          </cell>
          <cell r="G3238" t="str">
            <v>PPO Non-Union</v>
          </cell>
          <cell r="H3238" t="str">
            <v>N</v>
          </cell>
          <cell r="I3238">
            <v>2</v>
          </cell>
          <cell r="J3238">
            <v>37622</v>
          </cell>
          <cell r="K3238">
            <v>111</v>
          </cell>
          <cell r="L3238" t="str">
            <v>Ee/Sp</v>
          </cell>
          <cell r="M3238">
            <v>17367</v>
          </cell>
        </row>
        <row r="3239">
          <cell r="A3239">
            <v>0</v>
          </cell>
          <cell r="B3239" t="str">
            <v>AW PPO Active</v>
          </cell>
          <cell r="C3239" t="str">
            <v>000000997</v>
          </cell>
          <cell r="D3239" t="str">
            <v>BAILEY THOMAS R</v>
          </cell>
          <cell r="E3239" t="str">
            <v>236743165</v>
          </cell>
          <cell r="F3239">
            <v>2</v>
          </cell>
          <cell r="G3239" t="str">
            <v>PPO Non-Union</v>
          </cell>
          <cell r="H3239" t="str">
            <v>N</v>
          </cell>
          <cell r="I3239">
            <v>3</v>
          </cell>
          <cell r="J3239">
            <v>37622</v>
          </cell>
          <cell r="K3239">
            <v>127</v>
          </cell>
          <cell r="L3239" t="str">
            <v>Family</v>
          </cell>
          <cell r="M3239">
            <v>19103</v>
          </cell>
        </row>
        <row r="3240">
          <cell r="A3240">
            <v>0</v>
          </cell>
          <cell r="B3240" t="str">
            <v>AW PPO Active</v>
          </cell>
          <cell r="C3240" t="str">
            <v>000000997</v>
          </cell>
          <cell r="D3240" t="str">
            <v>BAKER CYNTHIA L</v>
          </cell>
          <cell r="E3240" t="str">
            <v>487727996</v>
          </cell>
          <cell r="F3240">
            <v>2</v>
          </cell>
          <cell r="G3240" t="str">
            <v>PPO Non-Union</v>
          </cell>
          <cell r="H3240" t="str">
            <v>N</v>
          </cell>
          <cell r="I3240">
            <v>2</v>
          </cell>
          <cell r="J3240">
            <v>38355</v>
          </cell>
          <cell r="K3240">
            <v>111</v>
          </cell>
          <cell r="L3240" t="str">
            <v>Ee/Sp</v>
          </cell>
          <cell r="M3240">
            <v>22159</v>
          </cell>
        </row>
        <row r="3241">
          <cell r="A3241">
            <v>0</v>
          </cell>
          <cell r="B3241" t="str">
            <v>AW PPO Active</v>
          </cell>
          <cell r="C3241" t="str">
            <v>000000997</v>
          </cell>
          <cell r="D3241" t="str">
            <v>BAKER DAVID K</v>
          </cell>
          <cell r="E3241" t="str">
            <v>308605715</v>
          </cell>
          <cell r="F3241">
            <v>2</v>
          </cell>
          <cell r="G3241" t="str">
            <v>PPO Non-Union</v>
          </cell>
          <cell r="H3241" t="str">
            <v>N</v>
          </cell>
          <cell r="I3241">
            <v>1</v>
          </cell>
          <cell r="J3241">
            <v>38005</v>
          </cell>
          <cell r="K3241">
            <v>101</v>
          </cell>
          <cell r="L3241" t="str">
            <v>Single</v>
          </cell>
          <cell r="M3241">
            <v>20866</v>
          </cell>
        </row>
        <row r="3242">
          <cell r="A3242">
            <v>0</v>
          </cell>
          <cell r="B3242" t="str">
            <v>AW PPO Active</v>
          </cell>
          <cell r="C3242" t="str">
            <v>000000997</v>
          </cell>
          <cell r="D3242" t="str">
            <v>BARBER RUTH J</v>
          </cell>
          <cell r="E3242" t="str">
            <v>491725168</v>
          </cell>
          <cell r="F3242">
            <v>2</v>
          </cell>
          <cell r="G3242" t="str">
            <v>PPO Non-Union</v>
          </cell>
          <cell r="H3242" t="str">
            <v>N</v>
          </cell>
          <cell r="I3242">
            <v>2</v>
          </cell>
          <cell r="J3242">
            <v>38229</v>
          </cell>
          <cell r="K3242">
            <v>111</v>
          </cell>
          <cell r="L3242" t="str">
            <v>Ee/Sp</v>
          </cell>
          <cell r="M3242">
            <v>21331</v>
          </cell>
        </row>
        <row r="3243">
          <cell r="A3243">
            <v>0</v>
          </cell>
          <cell r="B3243" t="str">
            <v>AW PPO Active</v>
          </cell>
          <cell r="C3243" t="str">
            <v>000000997</v>
          </cell>
          <cell r="D3243" t="str">
            <v>BARNER STEVEN M</v>
          </cell>
          <cell r="E3243" t="str">
            <v>135782894</v>
          </cell>
          <cell r="F3243">
            <v>2</v>
          </cell>
          <cell r="G3243" t="str">
            <v>PPO Non-Union</v>
          </cell>
          <cell r="H3243" t="str">
            <v>N</v>
          </cell>
          <cell r="I3243">
            <v>5</v>
          </cell>
          <cell r="J3243">
            <v>37622</v>
          </cell>
          <cell r="K3243">
            <v>127</v>
          </cell>
          <cell r="L3243" t="str">
            <v>Family</v>
          </cell>
          <cell r="M3243">
            <v>24565</v>
          </cell>
        </row>
        <row r="3244">
          <cell r="A3244">
            <v>0</v>
          </cell>
          <cell r="B3244" t="str">
            <v>AW PPO Active</v>
          </cell>
          <cell r="C3244" t="str">
            <v>000000997</v>
          </cell>
          <cell r="D3244" t="str">
            <v>BARNES GARRY F</v>
          </cell>
          <cell r="E3244" t="str">
            <v>486884255</v>
          </cell>
          <cell r="F3244">
            <v>2</v>
          </cell>
          <cell r="G3244" t="str">
            <v>PPO Non-Union</v>
          </cell>
          <cell r="H3244" t="str">
            <v>N</v>
          </cell>
          <cell r="I3244">
            <v>5</v>
          </cell>
          <cell r="J3244">
            <v>38257</v>
          </cell>
          <cell r="K3244">
            <v>127</v>
          </cell>
          <cell r="L3244" t="str">
            <v>Family</v>
          </cell>
          <cell r="M3244">
            <v>27135</v>
          </cell>
        </row>
        <row r="3245">
          <cell r="A3245">
            <v>0</v>
          </cell>
          <cell r="B3245" t="str">
            <v>AW PPO Active</v>
          </cell>
          <cell r="C3245" t="str">
            <v>000000997</v>
          </cell>
          <cell r="D3245" t="str">
            <v>BARR KAREN A</v>
          </cell>
          <cell r="E3245" t="str">
            <v>165540612</v>
          </cell>
          <cell r="F3245">
            <v>2</v>
          </cell>
          <cell r="G3245" t="str">
            <v>PPO Non-Union</v>
          </cell>
          <cell r="H3245" t="str">
            <v>N</v>
          </cell>
          <cell r="I3245">
            <v>4</v>
          </cell>
          <cell r="J3245">
            <v>38229</v>
          </cell>
          <cell r="K3245">
            <v>127</v>
          </cell>
          <cell r="L3245" t="str">
            <v>Family</v>
          </cell>
          <cell r="M3245">
            <v>23142</v>
          </cell>
        </row>
        <row r="3246">
          <cell r="A3246">
            <v>0</v>
          </cell>
          <cell r="B3246" t="str">
            <v>AW PPO Active</v>
          </cell>
          <cell r="C3246" t="str">
            <v>000000997</v>
          </cell>
          <cell r="D3246" t="str">
            <v>BARTON SUSAN D</v>
          </cell>
          <cell r="E3246" t="str">
            <v>150487540</v>
          </cell>
          <cell r="F3246">
            <v>2</v>
          </cell>
          <cell r="G3246" t="str">
            <v>PPO Non-Union</v>
          </cell>
          <cell r="H3246" t="str">
            <v>N</v>
          </cell>
          <cell r="I3246">
            <v>3</v>
          </cell>
          <cell r="J3246">
            <v>37622</v>
          </cell>
          <cell r="K3246">
            <v>127</v>
          </cell>
          <cell r="L3246" t="str">
            <v>Family</v>
          </cell>
          <cell r="M3246">
            <v>20026</v>
          </cell>
        </row>
        <row r="3247">
          <cell r="A3247">
            <v>0</v>
          </cell>
          <cell r="B3247" t="str">
            <v>AW PPO Active</v>
          </cell>
          <cell r="C3247" t="str">
            <v>000000997</v>
          </cell>
          <cell r="D3247" t="str">
            <v>BASAK SONALI</v>
          </cell>
          <cell r="E3247" t="str">
            <v>145785640</v>
          </cell>
          <cell r="F3247">
            <v>2</v>
          </cell>
          <cell r="G3247" t="str">
            <v>PPO Non-Union</v>
          </cell>
          <cell r="H3247" t="str">
            <v>N</v>
          </cell>
          <cell r="I3247">
            <v>3</v>
          </cell>
          <cell r="J3247">
            <v>37622</v>
          </cell>
          <cell r="K3247">
            <v>127</v>
          </cell>
          <cell r="L3247" t="str">
            <v>Family</v>
          </cell>
          <cell r="M3247">
            <v>20937</v>
          </cell>
        </row>
        <row r="3248">
          <cell r="A3248">
            <v>0</v>
          </cell>
          <cell r="B3248" t="str">
            <v>AW PPO Active</v>
          </cell>
          <cell r="C3248" t="str">
            <v>000000997</v>
          </cell>
          <cell r="D3248" t="str">
            <v>BASQUILL SR THOMAS E</v>
          </cell>
          <cell r="E3248" t="str">
            <v>160582019</v>
          </cell>
          <cell r="F3248">
            <v>2</v>
          </cell>
          <cell r="G3248" t="str">
            <v>PPO Non-Union</v>
          </cell>
          <cell r="H3248" t="str">
            <v>N</v>
          </cell>
          <cell r="I3248">
            <v>5</v>
          </cell>
          <cell r="J3248">
            <v>37622</v>
          </cell>
          <cell r="K3248">
            <v>127</v>
          </cell>
          <cell r="L3248" t="str">
            <v>Family</v>
          </cell>
          <cell r="M3248">
            <v>23320</v>
          </cell>
        </row>
        <row r="3249">
          <cell r="A3249">
            <v>0</v>
          </cell>
          <cell r="B3249" t="str">
            <v>AW PPO Active</v>
          </cell>
          <cell r="C3249" t="str">
            <v>000000997</v>
          </cell>
          <cell r="D3249" t="str">
            <v>BASTASICH PETER J</v>
          </cell>
          <cell r="E3249" t="str">
            <v>313541682</v>
          </cell>
          <cell r="F3249">
            <v>2</v>
          </cell>
          <cell r="G3249" t="str">
            <v>PPO Non-Union</v>
          </cell>
          <cell r="H3249" t="str">
            <v>N</v>
          </cell>
          <cell r="I3249">
            <v>2</v>
          </cell>
          <cell r="J3249">
            <v>38229</v>
          </cell>
          <cell r="K3249">
            <v>119</v>
          </cell>
          <cell r="L3249" t="str">
            <v>Ee/Ch</v>
          </cell>
          <cell r="M3249">
            <v>19438</v>
          </cell>
        </row>
        <row r="3250">
          <cell r="A3250">
            <v>0</v>
          </cell>
          <cell r="B3250" t="str">
            <v>AW PPO Active</v>
          </cell>
          <cell r="C3250" t="str">
            <v>000000997</v>
          </cell>
          <cell r="D3250" t="str">
            <v>BAUDINO KIMBERLY J</v>
          </cell>
          <cell r="E3250" t="str">
            <v>338627848</v>
          </cell>
          <cell r="F3250">
            <v>2</v>
          </cell>
          <cell r="G3250" t="str">
            <v>PPO Non-Union</v>
          </cell>
          <cell r="H3250" t="str">
            <v>N</v>
          </cell>
          <cell r="I3250">
            <v>1</v>
          </cell>
          <cell r="J3250">
            <v>37683</v>
          </cell>
          <cell r="K3250">
            <v>102</v>
          </cell>
          <cell r="L3250" t="str">
            <v>Single</v>
          </cell>
          <cell r="M3250">
            <v>23672</v>
          </cell>
        </row>
        <row r="3251">
          <cell r="A3251">
            <v>0</v>
          </cell>
          <cell r="B3251" t="str">
            <v>AW PPO Active</v>
          </cell>
          <cell r="C3251" t="str">
            <v>000000997</v>
          </cell>
          <cell r="D3251" t="str">
            <v>BEACHER KRISTA L</v>
          </cell>
          <cell r="E3251" t="str">
            <v>137724477</v>
          </cell>
          <cell r="F3251">
            <v>2</v>
          </cell>
          <cell r="G3251" t="str">
            <v>PPO Non-Union</v>
          </cell>
          <cell r="H3251" t="str">
            <v>N</v>
          </cell>
          <cell r="I3251">
            <v>1</v>
          </cell>
          <cell r="J3251">
            <v>37622</v>
          </cell>
          <cell r="K3251">
            <v>102</v>
          </cell>
          <cell r="L3251" t="str">
            <v>Single</v>
          </cell>
          <cell r="M3251">
            <v>26093</v>
          </cell>
        </row>
        <row r="3252">
          <cell r="A3252">
            <v>0</v>
          </cell>
          <cell r="B3252" t="str">
            <v>AW PPO Active</v>
          </cell>
          <cell r="C3252" t="str">
            <v>000000997</v>
          </cell>
          <cell r="D3252" t="str">
            <v>BEATTY ROBERT J</v>
          </cell>
          <cell r="E3252" t="str">
            <v>141566755</v>
          </cell>
          <cell r="F3252">
            <v>2</v>
          </cell>
          <cell r="G3252" t="str">
            <v>PPO Non-Union</v>
          </cell>
          <cell r="H3252" t="str">
            <v>N</v>
          </cell>
          <cell r="I3252">
            <v>2</v>
          </cell>
          <cell r="J3252">
            <v>37987</v>
          </cell>
          <cell r="K3252">
            <v>111</v>
          </cell>
          <cell r="L3252" t="str">
            <v>Ee/Sp</v>
          </cell>
          <cell r="M3252">
            <v>21706</v>
          </cell>
        </row>
        <row r="3253">
          <cell r="A3253">
            <v>0</v>
          </cell>
          <cell r="B3253" t="str">
            <v>AW PPO Active</v>
          </cell>
          <cell r="C3253" t="str">
            <v>000000997</v>
          </cell>
          <cell r="D3253" t="str">
            <v>BENSON PATRICIA R</v>
          </cell>
          <cell r="E3253" t="str">
            <v>558626122</v>
          </cell>
          <cell r="F3253">
            <v>2</v>
          </cell>
          <cell r="G3253" t="str">
            <v>PPO Non-Union</v>
          </cell>
          <cell r="H3253" t="str">
            <v>N</v>
          </cell>
          <cell r="I3253">
            <v>1</v>
          </cell>
          <cell r="J3253">
            <v>37622</v>
          </cell>
          <cell r="K3253">
            <v>102</v>
          </cell>
          <cell r="L3253" t="str">
            <v>Single</v>
          </cell>
          <cell r="M3253">
            <v>17042</v>
          </cell>
        </row>
        <row r="3254">
          <cell r="A3254">
            <v>0</v>
          </cell>
          <cell r="B3254" t="str">
            <v>AW PPO Active</v>
          </cell>
          <cell r="C3254" t="str">
            <v>000000997</v>
          </cell>
          <cell r="D3254" t="str">
            <v>BERNHARDT KATHLEEN M</v>
          </cell>
          <cell r="E3254" t="str">
            <v>158827146</v>
          </cell>
          <cell r="F3254">
            <v>2</v>
          </cell>
          <cell r="G3254" t="str">
            <v>PPO Non-Union</v>
          </cell>
          <cell r="H3254" t="str">
            <v>N</v>
          </cell>
          <cell r="I3254">
            <v>2</v>
          </cell>
          <cell r="J3254">
            <v>37622</v>
          </cell>
          <cell r="K3254">
            <v>111</v>
          </cell>
          <cell r="L3254" t="str">
            <v>Ee/Sp</v>
          </cell>
          <cell r="M3254">
            <v>26627</v>
          </cell>
        </row>
        <row r="3255">
          <cell r="A3255">
            <v>0</v>
          </cell>
          <cell r="B3255" t="str">
            <v>AW PPO Active</v>
          </cell>
          <cell r="C3255" t="str">
            <v>000000997</v>
          </cell>
          <cell r="D3255" t="str">
            <v>BICKERTON DANIEL P</v>
          </cell>
          <cell r="E3255" t="str">
            <v>211508532</v>
          </cell>
          <cell r="F3255">
            <v>2</v>
          </cell>
          <cell r="G3255" t="str">
            <v>PPO Non-Union</v>
          </cell>
          <cell r="H3255" t="str">
            <v>N</v>
          </cell>
          <cell r="I3255">
            <v>5</v>
          </cell>
          <cell r="J3255">
            <v>37622</v>
          </cell>
          <cell r="K3255">
            <v>127</v>
          </cell>
          <cell r="L3255" t="str">
            <v>Family</v>
          </cell>
          <cell r="M3255">
            <v>21821</v>
          </cell>
        </row>
        <row r="3256">
          <cell r="A3256">
            <v>0</v>
          </cell>
          <cell r="B3256" t="str">
            <v>AW PPO Active</v>
          </cell>
          <cell r="C3256" t="str">
            <v>000000997</v>
          </cell>
          <cell r="D3256" t="str">
            <v>BIGELOW JOHN R</v>
          </cell>
          <cell r="E3256" t="str">
            <v>209424431</v>
          </cell>
          <cell r="F3256">
            <v>2</v>
          </cell>
          <cell r="G3256" t="str">
            <v>PPO Non-Union</v>
          </cell>
          <cell r="H3256" t="str">
            <v>N</v>
          </cell>
          <cell r="I3256">
            <v>4</v>
          </cell>
          <cell r="J3256">
            <v>38129</v>
          </cell>
          <cell r="K3256">
            <v>127</v>
          </cell>
          <cell r="L3256" t="str">
            <v>Family</v>
          </cell>
          <cell r="M3256">
            <v>20023</v>
          </cell>
        </row>
        <row r="3257">
          <cell r="A3257">
            <v>0</v>
          </cell>
          <cell r="B3257" t="str">
            <v>AW PPO Active</v>
          </cell>
          <cell r="C3257" t="str">
            <v>000000997</v>
          </cell>
          <cell r="D3257" t="str">
            <v>BILKINS SARAH J</v>
          </cell>
          <cell r="E3257" t="str">
            <v>172683795</v>
          </cell>
          <cell r="F3257">
            <v>2</v>
          </cell>
          <cell r="G3257" t="str">
            <v>PPO Non-Union</v>
          </cell>
          <cell r="H3257" t="str">
            <v>N</v>
          </cell>
          <cell r="I3257">
            <v>2</v>
          </cell>
          <cell r="J3257">
            <v>38318</v>
          </cell>
          <cell r="K3257">
            <v>111</v>
          </cell>
          <cell r="L3257" t="str">
            <v>Ee/Sp</v>
          </cell>
          <cell r="M3257">
            <v>29350</v>
          </cell>
        </row>
        <row r="3258">
          <cell r="A3258">
            <v>0</v>
          </cell>
          <cell r="B3258" t="str">
            <v>AW PPO Active</v>
          </cell>
          <cell r="C3258" t="str">
            <v>000000997</v>
          </cell>
          <cell r="D3258" t="str">
            <v>BIRMINGHAM FRANK W</v>
          </cell>
          <cell r="E3258" t="str">
            <v>143444401</v>
          </cell>
          <cell r="F3258">
            <v>2</v>
          </cell>
          <cell r="G3258" t="str">
            <v>PPO Non-Union</v>
          </cell>
          <cell r="H3258" t="str">
            <v>N</v>
          </cell>
          <cell r="I3258">
            <v>5</v>
          </cell>
          <cell r="J3258">
            <v>38334</v>
          </cell>
          <cell r="K3258">
            <v>127</v>
          </cell>
          <cell r="L3258" t="str">
            <v>Family</v>
          </cell>
          <cell r="M3258">
            <v>18485</v>
          </cell>
        </row>
        <row r="3259">
          <cell r="A3259">
            <v>0</v>
          </cell>
          <cell r="B3259" t="str">
            <v>AW PPO Active</v>
          </cell>
          <cell r="C3259" t="str">
            <v>000000997</v>
          </cell>
          <cell r="D3259" t="str">
            <v>BOCK ELIZABETH A</v>
          </cell>
          <cell r="E3259" t="str">
            <v>145402926</v>
          </cell>
          <cell r="F3259">
            <v>2</v>
          </cell>
          <cell r="G3259" t="str">
            <v>PPO Non-Union</v>
          </cell>
          <cell r="H3259" t="str">
            <v>N</v>
          </cell>
          <cell r="I3259">
            <v>1</v>
          </cell>
          <cell r="J3259">
            <v>38334</v>
          </cell>
          <cell r="K3259">
            <v>102</v>
          </cell>
          <cell r="L3259" t="str">
            <v>Single</v>
          </cell>
          <cell r="M3259">
            <v>17883</v>
          </cell>
        </row>
        <row r="3260">
          <cell r="A3260">
            <v>0</v>
          </cell>
          <cell r="B3260" t="str">
            <v>AW PPO Active</v>
          </cell>
          <cell r="C3260" t="str">
            <v>000000997</v>
          </cell>
          <cell r="D3260" t="str">
            <v>BOEDY DAN R</v>
          </cell>
          <cell r="E3260" t="str">
            <v>499823333</v>
          </cell>
          <cell r="F3260">
            <v>2</v>
          </cell>
          <cell r="G3260" t="str">
            <v>PPO Non-Union</v>
          </cell>
          <cell r="H3260" t="str">
            <v>N</v>
          </cell>
          <cell r="I3260">
            <v>4</v>
          </cell>
          <cell r="J3260">
            <v>38229</v>
          </cell>
          <cell r="K3260">
            <v>127</v>
          </cell>
          <cell r="L3260" t="str">
            <v>Family</v>
          </cell>
          <cell r="M3260">
            <v>23389</v>
          </cell>
        </row>
        <row r="3261">
          <cell r="A3261">
            <v>0</v>
          </cell>
          <cell r="B3261" t="str">
            <v>AW PPO Active</v>
          </cell>
          <cell r="C3261" t="str">
            <v>000000997</v>
          </cell>
          <cell r="D3261" t="str">
            <v>BOLLER KENNETH E</v>
          </cell>
          <cell r="E3261" t="str">
            <v>141765032</v>
          </cell>
          <cell r="F3261">
            <v>2</v>
          </cell>
          <cell r="G3261" t="str">
            <v>PPO Non-Union</v>
          </cell>
          <cell r="H3261" t="str">
            <v>N</v>
          </cell>
          <cell r="I3261">
            <v>1</v>
          </cell>
          <cell r="J3261">
            <v>38334</v>
          </cell>
          <cell r="K3261">
            <v>101</v>
          </cell>
          <cell r="L3261" t="str">
            <v>Single</v>
          </cell>
          <cell r="M3261">
            <v>26127</v>
          </cell>
        </row>
        <row r="3262">
          <cell r="A3262">
            <v>0</v>
          </cell>
          <cell r="B3262" t="str">
            <v>AW PPO Active</v>
          </cell>
          <cell r="C3262" t="str">
            <v>000000997</v>
          </cell>
          <cell r="D3262" t="str">
            <v>BORGESE LORRAINE K</v>
          </cell>
          <cell r="E3262" t="str">
            <v>153408925</v>
          </cell>
          <cell r="F3262">
            <v>2</v>
          </cell>
          <cell r="G3262" t="str">
            <v>PPO Non-Union</v>
          </cell>
          <cell r="H3262" t="str">
            <v>N</v>
          </cell>
          <cell r="I3262">
            <v>1</v>
          </cell>
          <cell r="J3262">
            <v>37622</v>
          </cell>
          <cell r="K3262">
            <v>102</v>
          </cell>
          <cell r="L3262" t="str">
            <v>Single</v>
          </cell>
          <cell r="M3262">
            <v>17703</v>
          </cell>
        </row>
        <row r="3263">
          <cell r="A3263">
            <v>0</v>
          </cell>
          <cell r="B3263" t="str">
            <v>AW PPO Active</v>
          </cell>
          <cell r="C3263" t="str">
            <v>000000997</v>
          </cell>
          <cell r="D3263" t="str">
            <v>BOSLER RANDALL O</v>
          </cell>
          <cell r="E3263" t="str">
            <v>164626703</v>
          </cell>
          <cell r="F3263">
            <v>2</v>
          </cell>
          <cell r="G3263" t="str">
            <v>PPO Non-Union</v>
          </cell>
          <cell r="H3263" t="str">
            <v>N</v>
          </cell>
          <cell r="I3263">
            <v>1</v>
          </cell>
          <cell r="J3263">
            <v>38139</v>
          </cell>
          <cell r="K3263">
            <v>101</v>
          </cell>
          <cell r="L3263" t="str">
            <v>Single</v>
          </cell>
          <cell r="M3263">
            <v>29025</v>
          </cell>
        </row>
        <row r="3264">
          <cell r="A3264">
            <v>0</v>
          </cell>
          <cell r="B3264" t="str">
            <v>AW PPO Active</v>
          </cell>
          <cell r="C3264" t="str">
            <v>000000997</v>
          </cell>
          <cell r="D3264" t="str">
            <v>BOWERS MELANIE L</v>
          </cell>
          <cell r="E3264" t="str">
            <v>318786933</v>
          </cell>
          <cell r="F3264">
            <v>2</v>
          </cell>
          <cell r="G3264" t="str">
            <v>PPO Non-Union</v>
          </cell>
          <cell r="H3264" t="str">
            <v>N</v>
          </cell>
          <cell r="I3264">
            <v>2</v>
          </cell>
          <cell r="J3264">
            <v>38201</v>
          </cell>
          <cell r="K3264">
            <v>111</v>
          </cell>
          <cell r="L3264" t="str">
            <v>Ee/Sp</v>
          </cell>
          <cell r="M3264">
            <v>29060</v>
          </cell>
        </row>
        <row r="3265">
          <cell r="A3265">
            <v>0</v>
          </cell>
          <cell r="B3265" t="str">
            <v>AW PPO Active</v>
          </cell>
          <cell r="C3265" t="str">
            <v>000000997</v>
          </cell>
          <cell r="D3265" t="str">
            <v>BOZMAN JAMES G</v>
          </cell>
          <cell r="E3265" t="str">
            <v>157386222</v>
          </cell>
          <cell r="F3265">
            <v>2</v>
          </cell>
          <cell r="G3265" t="str">
            <v>PPO Non-Union</v>
          </cell>
          <cell r="H3265" t="str">
            <v>N</v>
          </cell>
          <cell r="I3265">
            <v>4</v>
          </cell>
          <cell r="J3265">
            <v>37622</v>
          </cell>
          <cell r="K3265">
            <v>127</v>
          </cell>
          <cell r="L3265" t="str">
            <v>Family</v>
          </cell>
          <cell r="M3265">
            <v>20942</v>
          </cell>
        </row>
        <row r="3266">
          <cell r="A3266">
            <v>0</v>
          </cell>
          <cell r="B3266" t="str">
            <v>AW PPO Active</v>
          </cell>
          <cell r="C3266" t="str">
            <v>000000997</v>
          </cell>
          <cell r="D3266" t="str">
            <v>BRAND TINA</v>
          </cell>
          <cell r="E3266" t="str">
            <v>201565021</v>
          </cell>
          <cell r="F3266">
            <v>2</v>
          </cell>
          <cell r="G3266" t="str">
            <v>PPO Non-Union</v>
          </cell>
          <cell r="H3266" t="str">
            <v>N</v>
          </cell>
          <cell r="I3266">
            <v>2</v>
          </cell>
          <cell r="J3266">
            <v>38231</v>
          </cell>
          <cell r="K3266">
            <v>111</v>
          </cell>
          <cell r="L3266" t="str">
            <v>Ee/Sp</v>
          </cell>
          <cell r="M3266">
            <v>25078</v>
          </cell>
        </row>
        <row r="3267">
          <cell r="A3267">
            <v>0</v>
          </cell>
          <cell r="B3267" t="str">
            <v>AW PPO Active</v>
          </cell>
          <cell r="C3267" t="str">
            <v>000000997</v>
          </cell>
          <cell r="D3267" t="str">
            <v>BRAY DAVID C</v>
          </cell>
          <cell r="E3267" t="str">
            <v>144469705</v>
          </cell>
          <cell r="F3267">
            <v>2</v>
          </cell>
          <cell r="G3267" t="str">
            <v>PPO Non-Union</v>
          </cell>
          <cell r="H3267" t="str">
            <v>N</v>
          </cell>
          <cell r="I3267">
            <v>2</v>
          </cell>
          <cell r="J3267">
            <v>38229</v>
          </cell>
          <cell r="K3267">
            <v>111</v>
          </cell>
          <cell r="L3267" t="str">
            <v>Ee/Sp</v>
          </cell>
          <cell r="M3267">
            <v>20166</v>
          </cell>
        </row>
        <row r="3268">
          <cell r="A3268">
            <v>0</v>
          </cell>
          <cell r="B3268" t="str">
            <v>AW PPO Active</v>
          </cell>
          <cell r="C3268" t="str">
            <v>000000997</v>
          </cell>
          <cell r="D3268" t="str">
            <v>BREEDING DONALD B</v>
          </cell>
          <cell r="E3268" t="str">
            <v>530825286</v>
          </cell>
          <cell r="F3268">
            <v>2</v>
          </cell>
          <cell r="G3268" t="str">
            <v>PPO Non-Union</v>
          </cell>
          <cell r="H3268" t="str">
            <v>N</v>
          </cell>
          <cell r="I3268">
            <v>5</v>
          </cell>
          <cell r="J3268">
            <v>38166</v>
          </cell>
          <cell r="K3268">
            <v>127</v>
          </cell>
          <cell r="L3268" t="str">
            <v>Family</v>
          </cell>
          <cell r="M3268">
            <v>24664</v>
          </cell>
        </row>
        <row r="3269">
          <cell r="A3269">
            <v>0</v>
          </cell>
          <cell r="B3269" t="str">
            <v>AW PPO Active</v>
          </cell>
          <cell r="C3269" t="str">
            <v>000000997</v>
          </cell>
          <cell r="D3269" t="str">
            <v>BRETZ RACHEL I</v>
          </cell>
          <cell r="E3269" t="str">
            <v>339768158</v>
          </cell>
          <cell r="F3269">
            <v>2</v>
          </cell>
          <cell r="G3269" t="str">
            <v>PPO Non-Union</v>
          </cell>
          <cell r="H3269" t="str">
            <v>N</v>
          </cell>
          <cell r="I3269">
            <v>3</v>
          </cell>
          <cell r="J3269">
            <v>38274</v>
          </cell>
          <cell r="K3269">
            <v>127</v>
          </cell>
          <cell r="L3269" t="str">
            <v>Family</v>
          </cell>
          <cell r="M3269">
            <v>27791</v>
          </cell>
        </row>
        <row r="3270">
          <cell r="A3270">
            <v>0</v>
          </cell>
          <cell r="B3270" t="str">
            <v>AW PPO Active</v>
          </cell>
          <cell r="C3270" t="str">
            <v>000000997</v>
          </cell>
          <cell r="D3270" t="str">
            <v>BRIDWELL LINDA C</v>
          </cell>
          <cell r="E3270" t="str">
            <v>403946460</v>
          </cell>
          <cell r="F3270">
            <v>2</v>
          </cell>
          <cell r="G3270" t="str">
            <v>PPO Non-Union</v>
          </cell>
          <cell r="H3270" t="str">
            <v>N</v>
          </cell>
          <cell r="I3270">
            <v>1</v>
          </cell>
          <cell r="J3270">
            <v>38257</v>
          </cell>
          <cell r="K3270">
            <v>102</v>
          </cell>
          <cell r="L3270" t="str">
            <v>Single</v>
          </cell>
          <cell r="M3270">
            <v>24405</v>
          </cell>
        </row>
        <row r="3271">
          <cell r="A3271">
            <v>0</v>
          </cell>
          <cell r="B3271" t="str">
            <v>AW PPO Active</v>
          </cell>
          <cell r="C3271" t="str">
            <v>000000997</v>
          </cell>
          <cell r="D3271" t="str">
            <v>BRIGHT JR PHILIP N</v>
          </cell>
          <cell r="E3271" t="str">
            <v>287625038</v>
          </cell>
          <cell r="F3271">
            <v>2</v>
          </cell>
          <cell r="G3271" t="str">
            <v>PPO Non-Union</v>
          </cell>
          <cell r="H3271" t="str">
            <v>N</v>
          </cell>
          <cell r="I3271">
            <v>5</v>
          </cell>
          <cell r="J3271">
            <v>38257</v>
          </cell>
          <cell r="K3271">
            <v>127</v>
          </cell>
          <cell r="L3271" t="str">
            <v>Family</v>
          </cell>
          <cell r="M3271">
            <v>22368</v>
          </cell>
        </row>
        <row r="3272">
          <cell r="A3272">
            <v>0</v>
          </cell>
          <cell r="B3272" t="str">
            <v>AW PPO Active</v>
          </cell>
          <cell r="C3272" t="str">
            <v>000000997</v>
          </cell>
          <cell r="D3272" t="str">
            <v>BRIGHT WILMA</v>
          </cell>
          <cell r="E3272" t="str">
            <v>346566928</v>
          </cell>
          <cell r="F3272">
            <v>2</v>
          </cell>
          <cell r="G3272" t="str">
            <v>PPO Non-Union</v>
          </cell>
          <cell r="H3272" t="str">
            <v>N</v>
          </cell>
          <cell r="I3272">
            <v>4</v>
          </cell>
          <cell r="J3272">
            <v>38026</v>
          </cell>
          <cell r="K3272">
            <v>127</v>
          </cell>
          <cell r="L3272" t="str">
            <v>Family</v>
          </cell>
          <cell r="M3272">
            <v>22226</v>
          </cell>
        </row>
        <row r="3273">
          <cell r="A3273">
            <v>0</v>
          </cell>
          <cell r="B3273" t="str">
            <v>AW PPO Active</v>
          </cell>
          <cell r="C3273" t="str">
            <v>000000997</v>
          </cell>
          <cell r="D3273" t="str">
            <v>BRINTON CHRISTINA L</v>
          </cell>
          <cell r="E3273" t="str">
            <v>196647546</v>
          </cell>
          <cell r="F3273">
            <v>2</v>
          </cell>
          <cell r="G3273" t="str">
            <v>PPO Non-Union</v>
          </cell>
          <cell r="H3273" t="str">
            <v>N</v>
          </cell>
          <cell r="I3273">
            <v>1</v>
          </cell>
          <cell r="J3273">
            <v>37622</v>
          </cell>
          <cell r="K3273">
            <v>102</v>
          </cell>
          <cell r="L3273" t="str">
            <v>Single</v>
          </cell>
          <cell r="M3273">
            <v>27493</v>
          </cell>
        </row>
        <row r="3274">
          <cell r="A3274">
            <v>0</v>
          </cell>
          <cell r="B3274" t="str">
            <v>AW PPO Active</v>
          </cell>
          <cell r="C3274" t="str">
            <v>000000997</v>
          </cell>
          <cell r="D3274" t="str">
            <v>BRISCOE COREY P</v>
          </cell>
          <cell r="E3274" t="str">
            <v>153680594</v>
          </cell>
          <cell r="F3274">
            <v>2</v>
          </cell>
          <cell r="G3274" t="str">
            <v>PPO Non-Union</v>
          </cell>
          <cell r="H3274" t="str">
            <v>N</v>
          </cell>
          <cell r="I3274">
            <v>2</v>
          </cell>
          <cell r="J3274">
            <v>37622</v>
          </cell>
          <cell r="K3274">
            <v>111</v>
          </cell>
          <cell r="L3274" t="str">
            <v>Ee/Sp</v>
          </cell>
          <cell r="M3274">
            <v>26722</v>
          </cell>
        </row>
        <row r="3275">
          <cell r="A3275">
            <v>0</v>
          </cell>
          <cell r="B3275" t="str">
            <v>AW PPO Active</v>
          </cell>
          <cell r="C3275" t="str">
            <v>000000997</v>
          </cell>
          <cell r="D3275" t="str">
            <v>BRITT LAURA</v>
          </cell>
          <cell r="E3275" t="str">
            <v>333789079</v>
          </cell>
          <cell r="F3275">
            <v>2</v>
          </cell>
          <cell r="G3275" t="str">
            <v>PPO Non-Union</v>
          </cell>
          <cell r="H3275" t="str">
            <v>N</v>
          </cell>
          <cell r="I3275">
            <v>1</v>
          </cell>
          <cell r="J3275">
            <v>38026</v>
          </cell>
          <cell r="K3275">
            <v>102</v>
          </cell>
          <cell r="L3275" t="str">
            <v>Single</v>
          </cell>
          <cell r="M3275">
            <v>27936</v>
          </cell>
        </row>
        <row r="3276">
          <cell r="A3276">
            <v>0</v>
          </cell>
          <cell r="B3276" t="str">
            <v>AW PPO Active</v>
          </cell>
          <cell r="C3276" t="str">
            <v>000000997</v>
          </cell>
          <cell r="D3276" t="str">
            <v>BROCK FINAS A</v>
          </cell>
          <cell r="E3276" t="str">
            <v>336608358</v>
          </cell>
          <cell r="F3276">
            <v>2</v>
          </cell>
          <cell r="G3276" t="str">
            <v>PPO Non-Union</v>
          </cell>
          <cell r="H3276" t="str">
            <v>N</v>
          </cell>
          <cell r="I3276">
            <v>4</v>
          </cell>
          <cell r="J3276">
            <v>38229</v>
          </cell>
          <cell r="K3276">
            <v>127</v>
          </cell>
          <cell r="L3276" t="str">
            <v>Family</v>
          </cell>
          <cell r="M3276">
            <v>22249</v>
          </cell>
        </row>
        <row r="3277">
          <cell r="A3277">
            <v>0</v>
          </cell>
          <cell r="B3277" t="str">
            <v>AW PPO Active</v>
          </cell>
          <cell r="C3277" t="str">
            <v>000000997</v>
          </cell>
          <cell r="D3277" t="str">
            <v>BRODERICK THOMAS M</v>
          </cell>
          <cell r="E3277" t="str">
            <v>526278744</v>
          </cell>
          <cell r="F3277">
            <v>2</v>
          </cell>
          <cell r="G3277" t="str">
            <v>PPO Non-Union</v>
          </cell>
          <cell r="H3277" t="str">
            <v>N</v>
          </cell>
          <cell r="I3277">
            <v>4</v>
          </cell>
          <cell r="J3277">
            <v>38292</v>
          </cell>
          <cell r="K3277">
            <v>127</v>
          </cell>
          <cell r="L3277" t="str">
            <v>Family</v>
          </cell>
          <cell r="M3277">
            <v>20956</v>
          </cell>
        </row>
        <row r="3278">
          <cell r="A3278">
            <v>0</v>
          </cell>
          <cell r="B3278" t="str">
            <v>AW PPO Active</v>
          </cell>
          <cell r="C3278" t="str">
            <v>000000997</v>
          </cell>
          <cell r="D3278" t="str">
            <v>BROOK ALICE C</v>
          </cell>
          <cell r="E3278" t="str">
            <v>181503715</v>
          </cell>
          <cell r="F3278">
            <v>2</v>
          </cell>
          <cell r="G3278" t="str">
            <v>PPO Non-Union</v>
          </cell>
          <cell r="H3278" t="str">
            <v>N</v>
          </cell>
          <cell r="I3278">
            <v>1</v>
          </cell>
          <cell r="J3278">
            <v>37622</v>
          </cell>
          <cell r="K3278">
            <v>102</v>
          </cell>
          <cell r="L3278" t="str">
            <v>Single</v>
          </cell>
          <cell r="M3278">
            <v>23014</v>
          </cell>
        </row>
        <row r="3279">
          <cell r="A3279">
            <v>0</v>
          </cell>
          <cell r="B3279" t="str">
            <v>AW PPO Active</v>
          </cell>
          <cell r="C3279" t="str">
            <v>000000997</v>
          </cell>
          <cell r="D3279" t="str">
            <v>BROOKS TERRY R</v>
          </cell>
          <cell r="E3279" t="str">
            <v>554176807</v>
          </cell>
          <cell r="F3279">
            <v>2</v>
          </cell>
          <cell r="G3279" t="str">
            <v>PPO Non-Union</v>
          </cell>
          <cell r="H3279" t="str">
            <v>N</v>
          </cell>
          <cell r="I3279">
            <v>1</v>
          </cell>
          <cell r="J3279">
            <v>37683</v>
          </cell>
          <cell r="K3279">
            <v>102</v>
          </cell>
          <cell r="L3279" t="str">
            <v>Single</v>
          </cell>
          <cell r="M3279">
            <v>23633</v>
          </cell>
        </row>
        <row r="3280">
          <cell r="A3280">
            <v>0</v>
          </cell>
          <cell r="B3280" t="str">
            <v>AW PPO Active</v>
          </cell>
          <cell r="C3280" t="str">
            <v>000000997</v>
          </cell>
          <cell r="D3280" t="str">
            <v>BROWN BARRY S</v>
          </cell>
          <cell r="E3280" t="str">
            <v>258437211</v>
          </cell>
          <cell r="F3280">
            <v>2</v>
          </cell>
          <cell r="G3280" t="str">
            <v>PPO Non-Union</v>
          </cell>
          <cell r="H3280" t="str">
            <v>N</v>
          </cell>
          <cell r="I3280">
            <v>5</v>
          </cell>
          <cell r="J3280">
            <v>37895</v>
          </cell>
          <cell r="K3280">
            <v>127</v>
          </cell>
          <cell r="L3280" t="str">
            <v>Family</v>
          </cell>
          <cell r="M3280">
            <v>24109</v>
          </cell>
        </row>
        <row r="3281">
          <cell r="A3281">
            <v>0</v>
          </cell>
          <cell r="B3281" t="str">
            <v>AW PPO Active</v>
          </cell>
          <cell r="C3281" t="str">
            <v>000000997</v>
          </cell>
          <cell r="D3281" t="str">
            <v>BROWN BRADLEY T</v>
          </cell>
          <cell r="E3281" t="str">
            <v>493604168</v>
          </cell>
          <cell r="F3281">
            <v>2</v>
          </cell>
          <cell r="G3281" t="str">
            <v>PPO Non-Union</v>
          </cell>
          <cell r="H3281" t="str">
            <v>N</v>
          </cell>
          <cell r="I3281">
            <v>2</v>
          </cell>
          <cell r="J3281">
            <v>38229</v>
          </cell>
          <cell r="K3281">
            <v>111</v>
          </cell>
          <cell r="L3281" t="str">
            <v>Ee/Sp</v>
          </cell>
          <cell r="M3281">
            <v>19247</v>
          </cell>
        </row>
        <row r="3282">
          <cell r="A3282">
            <v>0</v>
          </cell>
          <cell r="B3282" t="str">
            <v>AW PPO Active</v>
          </cell>
          <cell r="C3282" t="str">
            <v>000000997</v>
          </cell>
          <cell r="D3282" t="str">
            <v>BROWN MELISSA A</v>
          </cell>
          <cell r="E3282" t="str">
            <v>182527708</v>
          </cell>
          <cell r="F3282">
            <v>2</v>
          </cell>
          <cell r="G3282" t="str">
            <v>PPO Non-Union</v>
          </cell>
          <cell r="H3282" t="str">
            <v>N</v>
          </cell>
          <cell r="I3282">
            <v>1</v>
          </cell>
          <cell r="J3282">
            <v>37834</v>
          </cell>
          <cell r="K3282">
            <v>102</v>
          </cell>
          <cell r="L3282" t="str">
            <v>Single</v>
          </cell>
          <cell r="M3282">
            <v>25824</v>
          </cell>
        </row>
        <row r="3283">
          <cell r="A3283">
            <v>0</v>
          </cell>
          <cell r="B3283" t="str">
            <v>AW PPO Active</v>
          </cell>
          <cell r="C3283" t="str">
            <v>000000997</v>
          </cell>
          <cell r="D3283" t="str">
            <v>BROWN TODD H</v>
          </cell>
          <cell r="E3283" t="str">
            <v>352384904</v>
          </cell>
          <cell r="F3283">
            <v>2</v>
          </cell>
          <cell r="G3283" t="str">
            <v>PPO Non-Union</v>
          </cell>
          <cell r="H3283" t="str">
            <v>N</v>
          </cell>
          <cell r="I3283">
            <v>1</v>
          </cell>
          <cell r="J3283">
            <v>38278</v>
          </cell>
          <cell r="K3283">
            <v>101</v>
          </cell>
          <cell r="L3283" t="str">
            <v>Single</v>
          </cell>
          <cell r="M3283">
            <v>22080</v>
          </cell>
        </row>
        <row r="3284">
          <cell r="A3284">
            <v>0</v>
          </cell>
          <cell r="B3284" t="str">
            <v>AW PPO Active</v>
          </cell>
          <cell r="C3284" t="str">
            <v>000000997</v>
          </cell>
          <cell r="D3284" t="str">
            <v>BRUBAKER PATRICIA S</v>
          </cell>
          <cell r="E3284" t="str">
            <v>322427359</v>
          </cell>
          <cell r="F3284">
            <v>2</v>
          </cell>
          <cell r="G3284" t="str">
            <v>PPO Non-Union</v>
          </cell>
          <cell r="H3284" t="str">
            <v>N</v>
          </cell>
          <cell r="I3284">
            <v>1</v>
          </cell>
          <cell r="J3284">
            <v>37683</v>
          </cell>
          <cell r="K3284">
            <v>102</v>
          </cell>
          <cell r="L3284" t="str">
            <v>Single</v>
          </cell>
          <cell r="M3284">
            <v>17727</v>
          </cell>
        </row>
        <row r="3285">
          <cell r="A3285">
            <v>0</v>
          </cell>
          <cell r="B3285" t="str">
            <v>AW PPO Active</v>
          </cell>
          <cell r="C3285" t="str">
            <v>000000997</v>
          </cell>
          <cell r="D3285" t="str">
            <v>BRYANT CECILE</v>
          </cell>
          <cell r="E3285" t="str">
            <v>137322197</v>
          </cell>
          <cell r="F3285">
            <v>2</v>
          </cell>
          <cell r="G3285" t="str">
            <v>PPO Non-Union</v>
          </cell>
          <cell r="H3285" t="str">
            <v>N</v>
          </cell>
          <cell r="I3285">
            <v>2</v>
          </cell>
          <cell r="J3285">
            <v>38231</v>
          </cell>
          <cell r="K3285">
            <v>111</v>
          </cell>
          <cell r="L3285" t="str">
            <v>Ee/Sp</v>
          </cell>
          <cell r="M3285">
            <v>15342</v>
          </cell>
        </row>
        <row r="3286">
          <cell r="A3286">
            <v>0</v>
          </cell>
          <cell r="B3286" t="str">
            <v>AW PPO Active</v>
          </cell>
          <cell r="C3286" t="str">
            <v>000000997</v>
          </cell>
          <cell r="D3286" t="str">
            <v>BUKHARI ZIA</v>
          </cell>
          <cell r="E3286" t="str">
            <v>008823080</v>
          </cell>
          <cell r="F3286">
            <v>2</v>
          </cell>
          <cell r="G3286" t="str">
            <v>PPO Non-Union</v>
          </cell>
          <cell r="H3286" t="str">
            <v>N</v>
          </cell>
          <cell r="I3286">
            <v>1</v>
          </cell>
          <cell r="J3286">
            <v>38353</v>
          </cell>
          <cell r="K3286">
            <v>101</v>
          </cell>
          <cell r="L3286" t="str">
            <v>Single</v>
          </cell>
          <cell r="M3286">
            <v>24491</v>
          </cell>
        </row>
        <row r="3287">
          <cell r="A3287">
            <v>0</v>
          </cell>
          <cell r="B3287" t="str">
            <v>AW PPO Active</v>
          </cell>
          <cell r="C3287" t="str">
            <v>000000997</v>
          </cell>
          <cell r="D3287" t="str">
            <v>BULS CHRISTOPHE C</v>
          </cell>
          <cell r="E3287" t="str">
            <v>311688238</v>
          </cell>
          <cell r="F3287">
            <v>2</v>
          </cell>
          <cell r="G3287" t="str">
            <v>PPO Non-Union</v>
          </cell>
          <cell r="H3287" t="str">
            <v>N</v>
          </cell>
          <cell r="I3287">
            <v>4</v>
          </cell>
          <cell r="J3287">
            <v>38200</v>
          </cell>
          <cell r="K3287">
            <v>127</v>
          </cell>
          <cell r="L3287" t="str">
            <v>Family</v>
          </cell>
          <cell r="M3287">
            <v>22121</v>
          </cell>
        </row>
        <row r="3288">
          <cell r="A3288">
            <v>0</v>
          </cell>
          <cell r="B3288" t="str">
            <v>AW PPO Active</v>
          </cell>
          <cell r="C3288" t="str">
            <v>000000997</v>
          </cell>
          <cell r="D3288" t="str">
            <v>BURDAY MARK H</v>
          </cell>
          <cell r="E3288" t="str">
            <v>138345869</v>
          </cell>
          <cell r="F3288">
            <v>2</v>
          </cell>
          <cell r="G3288" t="str">
            <v>PPO Non-Union</v>
          </cell>
          <cell r="H3288" t="str">
            <v>N</v>
          </cell>
          <cell r="I3288">
            <v>1</v>
          </cell>
          <cell r="J3288">
            <v>37622</v>
          </cell>
          <cell r="K3288">
            <v>101</v>
          </cell>
          <cell r="L3288" t="str">
            <v>Single</v>
          </cell>
          <cell r="M3288">
            <v>15845</v>
          </cell>
        </row>
        <row r="3289">
          <cell r="A3289">
            <v>0</v>
          </cell>
          <cell r="B3289" t="str">
            <v>AW PPO Active</v>
          </cell>
          <cell r="C3289" t="str">
            <v>000000997</v>
          </cell>
          <cell r="D3289" t="str">
            <v>BUTTICE JEAN M</v>
          </cell>
          <cell r="E3289" t="str">
            <v>336504487</v>
          </cell>
          <cell r="F3289">
            <v>2</v>
          </cell>
          <cell r="G3289" t="str">
            <v>PPO Non-Union</v>
          </cell>
          <cell r="H3289" t="str">
            <v>N</v>
          </cell>
          <cell r="I3289">
            <v>2</v>
          </cell>
          <cell r="J3289">
            <v>37622</v>
          </cell>
          <cell r="K3289">
            <v>111</v>
          </cell>
          <cell r="L3289" t="str">
            <v>Ee/Sp</v>
          </cell>
          <cell r="M3289">
            <v>20441</v>
          </cell>
        </row>
        <row r="3290">
          <cell r="A3290">
            <v>0</v>
          </cell>
          <cell r="B3290" t="str">
            <v>AW PPO Active</v>
          </cell>
          <cell r="C3290" t="str">
            <v>000000997</v>
          </cell>
          <cell r="D3290" t="str">
            <v>BYAS BRIAN E</v>
          </cell>
          <cell r="E3290" t="str">
            <v>491907657</v>
          </cell>
          <cell r="F3290">
            <v>2</v>
          </cell>
          <cell r="G3290" t="str">
            <v>PPO Non-Union</v>
          </cell>
          <cell r="H3290" t="str">
            <v>N</v>
          </cell>
          <cell r="I3290">
            <v>2</v>
          </cell>
          <cell r="J3290">
            <v>38353</v>
          </cell>
          <cell r="K3290">
            <v>111</v>
          </cell>
          <cell r="L3290" t="str">
            <v>Ee/Sp</v>
          </cell>
          <cell r="M3290">
            <v>25404</v>
          </cell>
        </row>
        <row r="3291">
          <cell r="A3291">
            <v>0</v>
          </cell>
          <cell r="B3291" t="str">
            <v>AW PPO Active</v>
          </cell>
          <cell r="C3291" t="str">
            <v>000000997</v>
          </cell>
          <cell r="D3291" t="str">
            <v>CACCESE PATRICIA L</v>
          </cell>
          <cell r="E3291" t="str">
            <v>136601835</v>
          </cell>
          <cell r="F3291">
            <v>2</v>
          </cell>
          <cell r="G3291" t="str">
            <v>PPO Non-Union</v>
          </cell>
          <cell r="H3291" t="str">
            <v>N</v>
          </cell>
          <cell r="I3291">
            <v>6</v>
          </cell>
          <cell r="J3291">
            <v>37622</v>
          </cell>
          <cell r="K3291">
            <v>127</v>
          </cell>
          <cell r="L3291" t="str">
            <v>Family</v>
          </cell>
          <cell r="M3291">
            <v>21597</v>
          </cell>
        </row>
        <row r="3292">
          <cell r="A3292">
            <v>0</v>
          </cell>
          <cell r="B3292" t="str">
            <v>AW PPO Active</v>
          </cell>
          <cell r="C3292" t="str">
            <v>000000997</v>
          </cell>
          <cell r="D3292" t="str">
            <v>CAIN RANDALL D</v>
          </cell>
          <cell r="E3292" t="str">
            <v>235981060</v>
          </cell>
          <cell r="F3292">
            <v>2</v>
          </cell>
          <cell r="G3292" t="str">
            <v>PPO Non-Union</v>
          </cell>
          <cell r="H3292" t="str">
            <v>N</v>
          </cell>
          <cell r="I3292">
            <v>4</v>
          </cell>
          <cell r="J3292">
            <v>38257</v>
          </cell>
          <cell r="K3292">
            <v>127</v>
          </cell>
          <cell r="L3292" t="str">
            <v>Family</v>
          </cell>
          <cell r="M3292">
            <v>22343</v>
          </cell>
        </row>
        <row r="3293">
          <cell r="A3293">
            <v>0</v>
          </cell>
          <cell r="B3293" t="str">
            <v>AW PPO Active</v>
          </cell>
          <cell r="C3293" t="str">
            <v>000000997</v>
          </cell>
          <cell r="D3293" t="str">
            <v>CARMACK BONNIE L</v>
          </cell>
          <cell r="E3293" t="str">
            <v>209447709</v>
          </cell>
          <cell r="F3293">
            <v>2</v>
          </cell>
          <cell r="G3293" t="str">
            <v>PPO Non-Union</v>
          </cell>
          <cell r="H3293" t="str">
            <v>N</v>
          </cell>
          <cell r="I3293">
            <v>1</v>
          </cell>
          <cell r="J3293">
            <v>38257</v>
          </cell>
          <cell r="K3293">
            <v>102</v>
          </cell>
          <cell r="L3293" t="str">
            <v>Single</v>
          </cell>
          <cell r="M3293">
            <v>19925</v>
          </cell>
        </row>
        <row r="3294">
          <cell r="A3294">
            <v>0</v>
          </cell>
          <cell r="B3294" t="str">
            <v>AW PPO Active</v>
          </cell>
          <cell r="C3294" t="str">
            <v>000000997</v>
          </cell>
          <cell r="D3294" t="str">
            <v>CARNEY KATHLEEN E</v>
          </cell>
          <cell r="E3294" t="str">
            <v>149584804</v>
          </cell>
          <cell r="F3294">
            <v>2</v>
          </cell>
          <cell r="G3294" t="str">
            <v>PPO Non-Union</v>
          </cell>
          <cell r="H3294" t="str">
            <v>N</v>
          </cell>
          <cell r="I3294">
            <v>5</v>
          </cell>
          <cell r="J3294">
            <v>37781</v>
          </cell>
          <cell r="K3294">
            <v>127</v>
          </cell>
          <cell r="L3294" t="str">
            <v>Family</v>
          </cell>
          <cell r="M3294">
            <v>22237</v>
          </cell>
        </row>
        <row r="3295">
          <cell r="A3295">
            <v>0</v>
          </cell>
          <cell r="B3295" t="str">
            <v>AW PPO Active</v>
          </cell>
          <cell r="C3295" t="str">
            <v>000000997</v>
          </cell>
          <cell r="D3295" t="str">
            <v>CAROVILLANO DAVID A</v>
          </cell>
          <cell r="E3295" t="str">
            <v>236062243</v>
          </cell>
          <cell r="F3295">
            <v>2</v>
          </cell>
          <cell r="G3295" t="str">
            <v>PPO Non-Union</v>
          </cell>
          <cell r="H3295" t="str">
            <v>N</v>
          </cell>
          <cell r="I3295">
            <v>2</v>
          </cell>
          <cell r="J3295">
            <v>38257</v>
          </cell>
          <cell r="K3295">
            <v>111</v>
          </cell>
          <cell r="L3295" t="str">
            <v>Ee/Sp</v>
          </cell>
          <cell r="M3295">
            <v>22773</v>
          </cell>
        </row>
        <row r="3296">
          <cell r="A3296">
            <v>0</v>
          </cell>
          <cell r="B3296" t="str">
            <v>AW PPO Active</v>
          </cell>
          <cell r="C3296" t="str">
            <v>000000997</v>
          </cell>
          <cell r="D3296" t="str">
            <v>CARR DOREENE M</v>
          </cell>
          <cell r="E3296" t="str">
            <v>150626528</v>
          </cell>
          <cell r="F3296">
            <v>2</v>
          </cell>
          <cell r="G3296" t="str">
            <v>PPO Non-Union</v>
          </cell>
          <cell r="H3296" t="str">
            <v>N</v>
          </cell>
          <cell r="I3296">
            <v>4</v>
          </cell>
          <cell r="J3296">
            <v>37622</v>
          </cell>
          <cell r="K3296">
            <v>127</v>
          </cell>
          <cell r="L3296" t="str">
            <v>Family</v>
          </cell>
          <cell r="M3296">
            <v>25836</v>
          </cell>
        </row>
        <row r="3297">
          <cell r="A3297">
            <v>0</v>
          </cell>
          <cell r="B3297" t="str">
            <v>AW PPO Active</v>
          </cell>
          <cell r="C3297" t="str">
            <v>000000997</v>
          </cell>
          <cell r="D3297" t="str">
            <v>CARRERO NICOLE M</v>
          </cell>
          <cell r="E3297" t="str">
            <v>207581863</v>
          </cell>
          <cell r="F3297">
            <v>2</v>
          </cell>
          <cell r="G3297" t="str">
            <v>PPO Non-Union</v>
          </cell>
          <cell r="H3297" t="str">
            <v>N</v>
          </cell>
          <cell r="I3297">
            <v>1</v>
          </cell>
          <cell r="J3297">
            <v>37653</v>
          </cell>
          <cell r="K3297">
            <v>102</v>
          </cell>
          <cell r="L3297" t="str">
            <v>Single</v>
          </cell>
          <cell r="M3297">
            <v>28419</v>
          </cell>
        </row>
        <row r="3298">
          <cell r="A3298">
            <v>0</v>
          </cell>
          <cell r="B3298" t="str">
            <v>AW PPO Active</v>
          </cell>
          <cell r="C3298" t="str">
            <v>000000997</v>
          </cell>
          <cell r="D3298" t="str">
            <v>CASALE ROBERTA J</v>
          </cell>
          <cell r="E3298" t="str">
            <v>560968499</v>
          </cell>
          <cell r="F3298">
            <v>2</v>
          </cell>
          <cell r="G3298" t="str">
            <v>PPO Non-Union</v>
          </cell>
          <cell r="H3298" t="str">
            <v>N</v>
          </cell>
          <cell r="I3298">
            <v>2</v>
          </cell>
          <cell r="J3298">
            <v>37622</v>
          </cell>
          <cell r="K3298">
            <v>119</v>
          </cell>
          <cell r="L3298" t="str">
            <v>Ee/Ch</v>
          </cell>
          <cell r="M3298">
            <v>23273</v>
          </cell>
        </row>
        <row r="3299">
          <cell r="A3299">
            <v>0</v>
          </cell>
          <cell r="B3299" t="str">
            <v>AW PPO Active</v>
          </cell>
          <cell r="C3299" t="str">
            <v>000000997</v>
          </cell>
          <cell r="D3299" t="str">
            <v>CASTOR DEBORAH A</v>
          </cell>
          <cell r="E3299" t="str">
            <v>137705261</v>
          </cell>
          <cell r="F3299">
            <v>2</v>
          </cell>
          <cell r="G3299" t="str">
            <v>PPO Non-Union</v>
          </cell>
          <cell r="H3299" t="str">
            <v>N</v>
          </cell>
          <cell r="I3299">
            <v>2</v>
          </cell>
          <cell r="J3299">
            <v>37622</v>
          </cell>
          <cell r="K3299">
            <v>111</v>
          </cell>
          <cell r="L3299" t="str">
            <v>Ee/Sp</v>
          </cell>
          <cell r="M3299">
            <v>22755</v>
          </cell>
        </row>
        <row r="3300">
          <cell r="A3300">
            <v>0</v>
          </cell>
          <cell r="B3300" t="str">
            <v>AW PPO Active</v>
          </cell>
          <cell r="C3300" t="str">
            <v>000000997</v>
          </cell>
          <cell r="D3300" t="str">
            <v>CATALDO NICOLE A</v>
          </cell>
          <cell r="E3300" t="str">
            <v>151503787</v>
          </cell>
          <cell r="F3300">
            <v>2</v>
          </cell>
          <cell r="G3300" t="str">
            <v>PPO Non-Union</v>
          </cell>
          <cell r="H3300" t="str">
            <v>N</v>
          </cell>
          <cell r="I3300">
            <v>2</v>
          </cell>
          <cell r="J3300">
            <v>37622</v>
          </cell>
          <cell r="K3300">
            <v>119</v>
          </cell>
          <cell r="L3300" t="str">
            <v>Ee/Ch</v>
          </cell>
          <cell r="M3300">
            <v>26013</v>
          </cell>
        </row>
        <row r="3301">
          <cell r="A3301">
            <v>0</v>
          </cell>
          <cell r="B3301" t="str">
            <v>AW PPO Active</v>
          </cell>
          <cell r="C3301" t="str">
            <v>000000997</v>
          </cell>
          <cell r="D3301" t="str">
            <v>CAVENY KEVIN W</v>
          </cell>
          <cell r="E3301" t="str">
            <v>339546015</v>
          </cell>
          <cell r="F3301">
            <v>2</v>
          </cell>
          <cell r="G3301" t="str">
            <v>PPO Non-Union</v>
          </cell>
          <cell r="H3301" t="str">
            <v>N</v>
          </cell>
          <cell r="I3301">
            <v>3</v>
          </cell>
          <cell r="J3301">
            <v>37622</v>
          </cell>
          <cell r="K3301">
            <v>127</v>
          </cell>
          <cell r="L3301" t="str">
            <v>Family</v>
          </cell>
          <cell r="M3301">
            <v>22243</v>
          </cell>
        </row>
        <row r="3302">
          <cell r="A3302">
            <v>0</v>
          </cell>
          <cell r="B3302" t="str">
            <v>AW PPO Active</v>
          </cell>
          <cell r="C3302" t="str">
            <v>000000997</v>
          </cell>
          <cell r="D3302" t="str">
            <v>CEPHAS CHARISSE L</v>
          </cell>
          <cell r="E3302" t="str">
            <v>136705127</v>
          </cell>
          <cell r="F3302">
            <v>2</v>
          </cell>
          <cell r="G3302" t="str">
            <v>PPO Non-Union</v>
          </cell>
          <cell r="H3302" t="str">
            <v>N</v>
          </cell>
          <cell r="I3302">
            <v>1</v>
          </cell>
          <cell r="J3302">
            <v>37895</v>
          </cell>
          <cell r="K3302">
            <v>102</v>
          </cell>
          <cell r="L3302" t="str">
            <v>Single</v>
          </cell>
          <cell r="M3302">
            <v>29161</v>
          </cell>
        </row>
        <row r="3303">
          <cell r="A3303">
            <v>0</v>
          </cell>
          <cell r="B3303" t="str">
            <v>AW PPO Active</v>
          </cell>
          <cell r="C3303" t="str">
            <v>000000997</v>
          </cell>
          <cell r="D3303" t="str">
            <v>CHACKO SEENA S</v>
          </cell>
          <cell r="E3303" t="str">
            <v>173608962</v>
          </cell>
          <cell r="F3303">
            <v>2</v>
          </cell>
          <cell r="G3303" t="str">
            <v>PPO Non-Union</v>
          </cell>
          <cell r="H3303" t="str">
            <v>N</v>
          </cell>
          <cell r="I3303">
            <v>1</v>
          </cell>
          <cell r="J3303">
            <v>38139</v>
          </cell>
          <cell r="K3303">
            <v>102</v>
          </cell>
          <cell r="L3303" t="str">
            <v>Single</v>
          </cell>
          <cell r="M3303">
            <v>29080</v>
          </cell>
        </row>
        <row r="3304">
          <cell r="A3304">
            <v>0</v>
          </cell>
          <cell r="B3304" t="str">
            <v>AW PPO Active</v>
          </cell>
          <cell r="C3304" t="str">
            <v>000000997</v>
          </cell>
          <cell r="D3304" t="str">
            <v>CHAMBERLAIN JEFFREY</v>
          </cell>
          <cell r="E3304" t="str">
            <v>171447755</v>
          </cell>
          <cell r="F3304">
            <v>2</v>
          </cell>
          <cell r="G3304" t="str">
            <v>PPO Non-Union</v>
          </cell>
          <cell r="H3304" t="str">
            <v>N</v>
          </cell>
          <cell r="I3304">
            <v>3</v>
          </cell>
          <cell r="J3304">
            <v>38257</v>
          </cell>
          <cell r="K3304">
            <v>127</v>
          </cell>
          <cell r="L3304" t="str">
            <v>Family</v>
          </cell>
          <cell r="M3304">
            <v>19387</v>
          </cell>
        </row>
        <row r="3305">
          <cell r="A3305">
            <v>0</v>
          </cell>
          <cell r="B3305" t="str">
            <v>AW PPO Active</v>
          </cell>
          <cell r="C3305" t="str">
            <v>000000997</v>
          </cell>
          <cell r="D3305" t="str">
            <v>CHARD CHRISTINA E</v>
          </cell>
          <cell r="E3305" t="str">
            <v>235178624</v>
          </cell>
          <cell r="F3305">
            <v>2</v>
          </cell>
          <cell r="G3305" t="str">
            <v>PPO Non-Union</v>
          </cell>
          <cell r="H3305" t="str">
            <v>N</v>
          </cell>
          <cell r="I3305">
            <v>3</v>
          </cell>
          <cell r="J3305">
            <v>37622</v>
          </cell>
          <cell r="K3305">
            <v>127</v>
          </cell>
          <cell r="L3305" t="str">
            <v>Family</v>
          </cell>
          <cell r="M3305">
            <v>27895</v>
          </cell>
        </row>
        <row r="3306">
          <cell r="A3306">
            <v>0</v>
          </cell>
          <cell r="B3306" t="str">
            <v>AW PPO Active</v>
          </cell>
          <cell r="C3306" t="str">
            <v>000000997</v>
          </cell>
          <cell r="D3306" t="str">
            <v>CHARNEY ROBERT B</v>
          </cell>
          <cell r="E3306" t="str">
            <v>144401769</v>
          </cell>
          <cell r="F3306">
            <v>2</v>
          </cell>
          <cell r="G3306" t="str">
            <v>PPO Non-Union</v>
          </cell>
          <cell r="H3306" t="str">
            <v>N</v>
          </cell>
          <cell r="I3306">
            <v>4</v>
          </cell>
          <cell r="J3306">
            <v>38334</v>
          </cell>
          <cell r="K3306">
            <v>127</v>
          </cell>
          <cell r="L3306" t="str">
            <v>Family</v>
          </cell>
          <cell r="M3306">
            <v>18836</v>
          </cell>
        </row>
        <row r="3307">
          <cell r="A3307">
            <v>0</v>
          </cell>
          <cell r="B3307" t="str">
            <v>AW PPO Active</v>
          </cell>
          <cell r="C3307" t="str">
            <v>000000997</v>
          </cell>
          <cell r="D3307" t="str">
            <v>CHASE TERESA A</v>
          </cell>
          <cell r="E3307" t="str">
            <v>138560530</v>
          </cell>
          <cell r="F3307">
            <v>2</v>
          </cell>
          <cell r="G3307" t="str">
            <v>PPO Non-Union</v>
          </cell>
          <cell r="H3307" t="str">
            <v>N</v>
          </cell>
          <cell r="I3307">
            <v>5</v>
          </cell>
          <cell r="J3307">
            <v>38231</v>
          </cell>
          <cell r="K3307">
            <v>127</v>
          </cell>
          <cell r="L3307" t="str">
            <v>Family</v>
          </cell>
          <cell r="M3307">
            <v>20796</v>
          </cell>
        </row>
        <row r="3308">
          <cell r="A3308">
            <v>0</v>
          </cell>
          <cell r="B3308" t="str">
            <v>AW PPO Active</v>
          </cell>
          <cell r="C3308" t="str">
            <v>000000997</v>
          </cell>
          <cell r="D3308" t="str">
            <v>CHELIUS JAMES J</v>
          </cell>
          <cell r="E3308" t="str">
            <v>187564984</v>
          </cell>
          <cell r="F3308">
            <v>2</v>
          </cell>
          <cell r="G3308" t="str">
            <v>PPO Non-Union</v>
          </cell>
          <cell r="H3308" t="str">
            <v>N</v>
          </cell>
          <cell r="I3308">
            <v>4</v>
          </cell>
          <cell r="J3308">
            <v>37622</v>
          </cell>
          <cell r="K3308">
            <v>127</v>
          </cell>
          <cell r="L3308" t="str">
            <v>Family</v>
          </cell>
          <cell r="M3308">
            <v>22081</v>
          </cell>
        </row>
        <row r="3309">
          <cell r="A3309">
            <v>0</v>
          </cell>
          <cell r="B3309" t="str">
            <v>AW PPO Active</v>
          </cell>
          <cell r="C3309" t="str">
            <v>000000997</v>
          </cell>
          <cell r="D3309" t="str">
            <v>CHERBY DAVID A</v>
          </cell>
          <cell r="E3309" t="str">
            <v>148749747</v>
          </cell>
          <cell r="F3309">
            <v>2</v>
          </cell>
          <cell r="G3309" t="str">
            <v>PPO Non-Union</v>
          </cell>
          <cell r="H3309" t="str">
            <v>N</v>
          </cell>
          <cell r="I3309">
            <v>1</v>
          </cell>
          <cell r="J3309">
            <v>38067</v>
          </cell>
          <cell r="K3309">
            <v>101</v>
          </cell>
          <cell r="L3309" t="str">
            <v>Single</v>
          </cell>
          <cell r="M3309">
            <v>25758</v>
          </cell>
        </row>
        <row r="3310">
          <cell r="A3310">
            <v>0</v>
          </cell>
          <cell r="B3310" t="str">
            <v>AW PPO Active</v>
          </cell>
          <cell r="C3310" t="str">
            <v>000000997</v>
          </cell>
          <cell r="D3310" t="str">
            <v>CHIERICI MARK A</v>
          </cell>
          <cell r="E3310" t="str">
            <v>150581244</v>
          </cell>
          <cell r="F3310">
            <v>2</v>
          </cell>
          <cell r="G3310" t="str">
            <v>PPO Non-Union</v>
          </cell>
          <cell r="H3310" t="str">
            <v>N</v>
          </cell>
          <cell r="I3310">
            <v>2</v>
          </cell>
          <cell r="J3310">
            <v>37622</v>
          </cell>
          <cell r="K3310">
            <v>111</v>
          </cell>
          <cell r="L3310" t="str">
            <v>Ee/Sp</v>
          </cell>
          <cell r="M3310">
            <v>21392</v>
          </cell>
        </row>
        <row r="3311">
          <cell r="A3311">
            <v>0</v>
          </cell>
          <cell r="B3311" t="str">
            <v>AW PPO Active</v>
          </cell>
          <cell r="C3311" t="str">
            <v>000000997</v>
          </cell>
          <cell r="D3311" t="str">
            <v>CHIPPEAUX II WILLIAM J</v>
          </cell>
          <cell r="E3311" t="str">
            <v>136742910</v>
          </cell>
          <cell r="F3311">
            <v>2</v>
          </cell>
          <cell r="G3311" t="str">
            <v>PPO Non-Union</v>
          </cell>
          <cell r="H3311" t="str">
            <v>N</v>
          </cell>
          <cell r="I3311">
            <v>1</v>
          </cell>
          <cell r="J3311">
            <v>37622</v>
          </cell>
          <cell r="K3311">
            <v>101</v>
          </cell>
          <cell r="L3311" t="str">
            <v>Single</v>
          </cell>
          <cell r="M3311">
            <v>24022</v>
          </cell>
        </row>
        <row r="3312">
          <cell r="A3312">
            <v>0</v>
          </cell>
          <cell r="B3312" t="str">
            <v>AW PPO Active</v>
          </cell>
          <cell r="C3312" t="str">
            <v>000000997</v>
          </cell>
          <cell r="D3312" t="str">
            <v>CLARK MARK R</v>
          </cell>
          <cell r="E3312" t="str">
            <v>309707835</v>
          </cell>
          <cell r="F3312">
            <v>2</v>
          </cell>
          <cell r="G3312" t="str">
            <v>PPO Non-Union</v>
          </cell>
          <cell r="H3312" t="str">
            <v>N</v>
          </cell>
          <cell r="I3312">
            <v>2</v>
          </cell>
          <cell r="J3312">
            <v>38159</v>
          </cell>
          <cell r="K3312">
            <v>111</v>
          </cell>
          <cell r="L3312" t="str">
            <v>Ee/Sp</v>
          </cell>
          <cell r="M3312">
            <v>21185</v>
          </cell>
        </row>
        <row r="3313">
          <cell r="A3313">
            <v>0</v>
          </cell>
          <cell r="B3313" t="str">
            <v>AW PPO Active</v>
          </cell>
          <cell r="C3313" t="str">
            <v>000000997</v>
          </cell>
          <cell r="D3313" t="str">
            <v>CLARK PAUL T</v>
          </cell>
          <cell r="E3313" t="str">
            <v>222442425</v>
          </cell>
          <cell r="F3313">
            <v>2</v>
          </cell>
          <cell r="G3313" t="str">
            <v>PPO Non-Union</v>
          </cell>
          <cell r="H3313" t="str">
            <v>N</v>
          </cell>
          <cell r="I3313">
            <v>3</v>
          </cell>
          <cell r="J3313">
            <v>37622</v>
          </cell>
          <cell r="K3313">
            <v>127</v>
          </cell>
          <cell r="L3313" t="str">
            <v>Family</v>
          </cell>
          <cell r="M3313">
            <v>25423</v>
          </cell>
        </row>
        <row r="3314">
          <cell r="A3314">
            <v>0</v>
          </cell>
          <cell r="B3314" t="str">
            <v>AW PPO Active</v>
          </cell>
          <cell r="C3314" t="str">
            <v>000000997</v>
          </cell>
          <cell r="D3314" t="str">
            <v>CLARKSON JOHN C</v>
          </cell>
          <cell r="E3314" t="str">
            <v>488807753</v>
          </cell>
          <cell r="F3314">
            <v>2</v>
          </cell>
          <cell r="G3314" t="str">
            <v>PPO Non-Union</v>
          </cell>
          <cell r="H3314" t="str">
            <v>N</v>
          </cell>
          <cell r="I3314">
            <v>1</v>
          </cell>
          <cell r="J3314">
            <v>37622</v>
          </cell>
          <cell r="K3314">
            <v>101</v>
          </cell>
          <cell r="L3314" t="str">
            <v>Single</v>
          </cell>
          <cell r="M3314">
            <v>23469</v>
          </cell>
        </row>
        <row r="3315">
          <cell r="A3315">
            <v>0</v>
          </cell>
          <cell r="B3315" t="str">
            <v>AW PPO Active</v>
          </cell>
          <cell r="C3315" t="str">
            <v>000000997</v>
          </cell>
          <cell r="D3315" t="str">
            <v>CLARKSON WILLIAM AN</v>
          </cell>
          <cell r="E3315" t="str">
            <v>491806617</v>
          </cell>
          <cell r="F3315">
            <v>2</v>
          </cell>
          <cell r="G3315" t="str">
            <v>PPO Non-Union</v>
          </cell>
          <cell r="H3315" t="str">
            <v>N</v>
          </cell>
          <cell r="I3315">
            <v>4</v>
          </cell>
          <cell r="J3315">
            <v>37622</v>
          </cell>
          <cell r="K3315">
            <v>127</v>
          </cell>
          <cell r="L3315" t="str">
            <v>Family</v>
          </cell>
          <cell r="M3315">
            <v>23054</v>
          </cell>
        </row>
        <row r="3316">
          <cell r="A3316">
            <v>0</v>
          </cell>
          <cell r="B3316" t="str">
            <v>AW PPO Active</v>
          </cell>
          <cell r="C3316" t="str">
            <v>000000997</v>
          </cell>
          <cell r="D3316" t="str">
            <v>COHEN DENNIS P</v>
          </cell>
          <cell r="E3316" t="str">
            <v>178606216</v>
          </cell>
          <cell r="F3316">
            <v>2</v>
          </cell>
          <cell r="G3316" t="str">
            <v>PPO Non-Union</v>
          </cell>
          <cell r="H3316" t="str">
            <v>N</v>
          </cell>
          <cell r="I3316">
            <v>1</v>
          </cell>
          <cell r="J3316">
            <v>38353</v>
          </cell>
          <cell r="K3316">
            <v>101</v>
          </cell>
          <cell r="L3316" t="str">
            <v>Single</v>
          </cell>
          <cell r="M3316">
            <v>24431</v>
          </cell>
        </row>
        <row r="3317">
          <cell r="A3317">
            <v>0</v>
          </cell>
          <cell r="B3317" t="str">
            <v>AW PPO Active</v>
          </cell>
          <cell r="C3317" t="str">
            <v>000000997</v>
          </cell>
          <cell r="D3317" t="str">
            <v>COLE JOHN R</v>
          </cell>
          <cell r="E3317" t="str">
            <v>144642026</v>
          </cell>
          <cell r="F3317">
            <v>2</v>
          </cell>
          <cell r="G3317" t="str">
            <v>PPO Non-Union</v>
          </cell>
          <cell r="H3317" t="str">
            <v>N</v>
          </cell>
          <cell r="I3317">
            <v>1</v>
          </cell>
          <cell r="J3317">
            <v>37712</v>
          </cell>
          <cell r="K3317">
            <v>101</v>
          </cell>
          <cell r="L3317" t="str">
            <v>Single</v>
          </cell>
          <cell r="M3317">
            <v>25799</v>
          </cell>
        </row>
        <row r="3318">
          <cell r="A3318">
            <v>0</v>
          </cell>
          <cell r="B3318" t="str">
            <v>AW PPO Active</v>
          </cell>
          <cell r="C3318" t="str">
            <v>000000997</v>
          </cell>
          <cell r="D3318" t="str">
            <v>COLE RACHEL S</v>
          </cell>
          <cell r="E3318" t="str">
            <v>132548583</v>
          </cell>
          <cell r="F3318">
            <v>2</v>
          </cell>
          <cell r="G3318" t="str">
            <v>PPO Non-Union</v>
          </cell>
          <cell r="H3318" t="str">
            <v>N</v>
          </cell>
          <cell r="I3318">
            <v>4</v>
          </cell>
          <cell r="J3318">
            <v>38257</v>
          </cell>
          <cell r="K3318">
            <v>127</v>
          </cell>
          <cell r="L3318" t="str">
            <v>Family</v>
          </cell>
          <cell r="M3318">
            <v>22367</v>
          </cell>
        </row>
        <row r="3319">
          <cell r="A3319">
            <v>0</v>
          </cell>
          <cell r="B3319" t="str">
            <v>AW PPO Active</v>
          </cell>
          <cell r="C3319" t="str">
            <v>000000997</v>
          </cell>
          <cell r="D3319" t="str">
            <v>COLE SUSAN K</v>
          </cell>
          <cell r="E3319" t="str">
            <v>150560501</v>
          </cell>
          <cell r="F3319">
            <v>2</v>
          </cell>
          <cell r="G3319" t="str">
            <v>PPO Non-Union</v>
          </cell>
          <cell r="H3319" t="str">
            <v>N</v>
          </cell>
          <cell r="I3319">
            <v>4</v>
          </cell>
          <cell r="J3319">
            <v>37701</v>
          </cell>
          <cell r="K3319">
            <v>119</v>
          </cell>
          <cell r="L3319" t="str">
            <v>Ee/Ch</v>
          </cell>
          <cell r="M3319">
            <v>24431</v>
          </cell>
        </row>
        <row r="3320">
          <cell r="A3320">
            <v>0</v>
          </cell>
          <cell r="B3320" t="str">
            <v>AW PPO Active</v>
          </cell>
          <cell r="C3320" t="str">
            <v>000000997</v>
          </cell>
          <cell r="D3320" t="str">
            <v>COLEMAN BARBARA A</v>
          </cell>
          <cell r="E3320" t="str">
            <v>338540799</v>
          </cell>
          <cell r="F3320">
            <v>2</v>
          </cell>
          <cell r="G3320" t="str">
            <v>PPO Non-Union</v>
          </cell>
          <cell r="H3320" t="str">
            <v>N</v>
          </cell>
          <cell r="I3320">
            <v>4</v>
          </cell>
          <cell r="J3320">
            <v>37622</v>
          </cell>
          <cell r="K3320">
            <v>127</v>
          </cell>
          <cell r="L3320" t="str">
            <v>Family</v>
          </cell>
          <cell r="M3320">
            <v>21476</v>
          </cell>
        </row>
        <row r="3321">
          <cell r="A3321">
            <v>0</v>
          </cell>
          <cell r="B3321" t="str">
            <v>AW PPO Active</v>
          </cell>
          <cell r="C3321" t="str">
            <v>000000997</v>
          </cell>
          <cell r="D3321" t="str">
            <v>CONCILIO MARY ANN</v>
          </cell>
          <cell r="E3321" t="str">
            <v>199501992</v>
          </cell>
          <cell r="F3321">
            <v>2</v>
          </cell>
          <cell r="G3321" t="str">
            <v>PPO Non-Union</v>
          </cell>
          <cell r="H3321" t="str">
            <v>N</v>
          </cell>
          <cell r="I3321">
            <v>1</v>
          </cell>
          <cell r="J3321">
            <v>37672</v>
          </cell>
          <cell r="K3321">
            <v>102</v>
          </cell>
          <cell r="L3321" t="str">
            <v>Single</v>
          </cell>
          <cell r="M3321">
            <v>20893</v>
          </cell>
        </row>
        <row r="3322">
          <cell r="A3322">
            <v>0</v>
          </cell>
          <cell r="B3322" t="str">
            <v>AW PPO Active</v>
          </cell>
          <cell r="C3322" t="str">
            <v>000000997</v>
          </cell>
          <cell r="D3322" t="str">
            <v>CONNELLY MICHAEL S</v>
          </cell>
          <cell r="E3322" t="str">
            <v>136828513</v>
          </cell>
          <cell r="F3322">
            <v>2</v>
          </cell>
          <cell r="G3322" t="str">
            <v>PPO Non-Union</v>
          </cell>
          <cell r="H3322" t="str">
            <v>N</v>
          </cell>
          <cell r="I3322">
            <v>2</v>
          </cell>
          <cell r="J3322">
            <v>37834</v>
          </cell>
          <cell r="K3322">
            <v>111</v>
          </cell>
          <cell r="L3322" t="str">
            <v>Ee/Sp</v>
          </cell>
          <cell r="M3322">
            <v>25545</v>
          </cell>
        </row>
        <row r="3323">
          <cell r="A3323">
            <v>0</v>
          </cell>
          <cell r="B3323" t="str">
            <v>AW PPO Active</v>
          </cell>
          <cell r="C3323" t="str">
            <v>000000997</v>
          </cell>
          <cell r="D3323" t="str">
            <v>CONROY GEORGE M</v>
          </cell>
          <cell r="E3323" t="str">
            <v>171540036</v>
          </cell>
          <cell r="F3323">
            <v>2</v>
          </cell>
          <cell r="G3323" t="str">
            <v>PPO Non-Union</v>
          </cell>
          <cell r="H3323" t="str">
            <v>N</v>
          </cell>
          <cell r="I3323">
            <v>4</v>
          </cell>
          <cell r="J3323">
            <v>37622</v>
          </cell>
          <cell r="K3323">
            <v>127</v>
          </cell>
          <cell r="L3323" t="str">
            <v>Family</v>
          </cell>
          <cell r="M3323">
            <v>23234</v>
          </cell>
        </row>
        <row r="3324">
          <cell r="A3324">
            <v>0</v>
          </cell>
          <cell r="B3324" t="str">
            <v>AW PPO Active</v>
          </cell>
          <cell r="C3324" t="str">
            <v>000000997</v>
          </cell>
          <cell r="D3324" t="str">
            <v>COOPER WILLIAM K</v>
          </cell>
          <cell r="E3324" t="str">
            <v>449061478</v>
          </cell>
          <cell r="F3324">
            <v>2</v>
          </cell>
          <cell r="G3324" t="str">
            <v>PPO Non-Union</v>
          </cell>
          <cell r="H3324" t="str">
            <v>N</v>
          </cell>
          <cell r="I3324">
            <v>2</v>
          </cell>
          <cell r="J3324">
            <v>38117</v>
          </cell>
          <cell r="K3324">
            <v>111</v>
          </cell>
          <cell r="L3324" t="str">
            <v>Ee/Sp</v>
          </cell>
          <cell r="M3324">
            <v>19598</v>
          </cell>
        </row>
        <row r="3325">
          <cell r="A3325">
            <v>0</v>
          </cell>
          <cell r="B3325" t="str">
            <v>AW PPO Active</v>
          </cell>
          <cell r="C3325" t="str">
            <v>000000997</v>
          </cell>
          <cell r="D3325" t="str">
            <v>CORREA JUAN F</v>
          </cell>
          <cell r="E3325" t="str">
            <v>195787207</v>
          </cell>
          <cell r="F3325">
            <v>2</v>
          </cell>
          <cell r="G3325" t="str">
            <v>PPO Non-Union</v>
          </cell>
          <cell r="H3325" t="str">
            <v>N</v>
          </cell>
          <cell r="I3325">
            <v>1</v>
          </cell>
          <cell r="J3325">
            <v>37879</v>
          </cell>
          <cell r="K3325">
            <v>101</v>
          </cell>
          <cell r="L3325" t="str">
            <v>Single</v>
          </cell>
          <cell r="M3325">
            <v>27074</v>
          </cell>
        </row>
        <row r="3326">
          <cell r="A3326">
            <v>0</v>
          </cell>
          <cell r="B3326" t="str">
            <v>AW PPO Active</v>
          </cell>
          <cell r="C3326" t="str">
            <v>000000997</v>
          </cell>
          <cell r="D3326" t="str">
            <v>COX JR JOHN R</v>
          </cell>
          <cell r="E3326" t="str">
            <v>168521933</v>
          </cell>
          <cell r="F3326">
            <v>2</v>
          </cell>
          <cell r="G3326" t="str">
            <v>PPO Non-Union</v>
          </cell>
          <cell r="H3326" t="str">
            <v>N</v>
          </cell>
          <cell r="I3326">
            <v>4</v>
          </cell>
          <cell r="J3326">
            <v>38257</v>
          </cell>
          <cell r="K3326">
            <v>127</v>
          </cell>
          <cell r="L3326" t="str">
            <v>Family</v>
          </cell>
          <cell r="M3326">
            <v>23312</v>
          </cell>
        </row>
        <row r="3327">
          <cell r="A3327">
            <v>0</v>
          </cell>
          <cell r="B3327" t="str">
            <v>AW PPO Active</v>
          </cell>
          <cell r="C3327" t="str">
            <v>000000997</v>
          </cell>
          <cell r="D3327" t="str">
            <v>COX WILLIAM A</v>
          </cell>
          <cell r="E3327" t="str">
            <v>155722761</v>
          </cell>
          <cell r="F3327">
            <v>2</v>
          </cell>
          <cell r="G3327" t="str">
            <v>PPO Non-Union</v>
          </cell>
          <cell r="H3327" t="str">
            <v>N</v>
          </cell>
          <cell r="I3327">
            <v>1</v>
          </cell>
          <cell r="J3327">
            <v>38286</v>
          </cell>
          <cell r="K3327">
            <v>101</v>
          </cell>
          <cell r="L3327" t="str">
            <v>Single</v>
          </cell>
          <cell r="M3327">
            <v>29884</v>
          </cell>
        </row>
        <row r="3328">
          <cell r="A3328">
            <v>0</v>
          </cell>
          <cell r="B3328" t="str">
            <v>AW PPO Active</v>
          </cell>
          <cell r="C3328" t="str">
            <v>000000997</v>
          </cell>
          <cell r="D3328" t="str">
            <v>COX WILLIAM E</v>
          </cell>
          <cell r="E3328" t="str">
            <v>155423416</v>
          </cell>
          <cell r="F3328">
            <v>2</v>
          </cell>
          <cell r="G3328" t="str">
            <v>PPO Non-Union</v>
          </cell>
          <cell r="H3328" t="str">
            <v>N</v>
          </cell>
          <cell r="I3328">
            <v>4</v>
          </cell>
          <cell r="J3328">
            <v>38286</v>
          </cell>
          <cell r="K3328">
            <v>127</v>
          </cell>
          <cell r="L3328" t="str">
            <v>Family</v>
          </cell>
          <cell r="M3328">
            <v>20432</v>
          </cell>
        </row>
        <row r="3329">
          <cell r="A3329">
            <v>0</v>
          </cell>
          <cell r="B3329" t="str">
            <v>AW PPO Active</v>
          </cell>
          <cell r="C3329" t="str">
            <v>000000997</v>
          </cell>
          <cell r="D3329" t="str">
            <v>COYNE GERALD J</v>
          </cell>
          <cell r="E3329" t="str">
            <v>560081771</v>
          </cell>
          <cell r="F3329">
            <v>2</v>
          </cell>
          <cell r="G3329" t="str">
            <v>PPO Non-Union</v>
          </cell>
          <cell r="H3329" t="str">
            <v>N</v>
          </cell>
          <cell r="I3329">
            <v>3</v>
          </cell>
          <cell r="J3329">
            <v>38139</v>
          </cell>
          <cell r="K3329">
            <v>127</v>
          </cell>
          <cell r="L3329" t="str">
            <v>Family</v>
          </cell>
          <cell r="M3329">
            <v>21119</v>
          </cell>
        </row>
        <row r="3330">
          <cell r="A3330">
            <v>0</v>
          </cell>
          <cell r="B3330" t="str">
            <v>AW PPO Active</v>
          </cell>
          <cell r="C3330" t="str">
            <v>000000997</v>
          </cell>
          <cell r="D3330" t="str">
            <v>CREEL STEVEN E</v>
          </cell>
          <cell r="E3330" t="str">
            <v>316667336</v>
          </cell>
          <cell r="F3330">
            <v>2</v>
          </cell>
          <cell r="G3330" t="str">
            <v>PPO Non-Union</v>
          </cell>
          <cell r="H3330" t="str">
            <v>N</v>
          </cell>
          <cell r="I3330">
            <v>5</v>
          </cell>
          <cell r="J3330">
            <v>37758</v>
          </cell>
          <cell r="K3330">
            <v>127</v>
          </cell>
          <cell r="L3330" t="str">
            <v>Family</v>
          </cell>
          <cell r="M3330">
            <v>20766</v>
          </cell>
        </row>
        <row r="3331">
          <cell r="A3331">
            <v>0</v>
          </cell>
          <cell r="B3331" t="str">
            <v>AW PPO Active</v>
          </cell>
          <cell r="C3331" t="str">
            <v>000000997</v>
          </cell>
          <cell r="D3331" t="str">
            <v>CRISPIN MARY ANN</v>
          </cell>
          <cell r="E3331" t="str">
            <v>162402986</v>
          </cell>
          <cell r="F3331">
            <v>2</v>
          </cell>
          <cell r="G3331" t="str">
            <v>PPO Non-Union</v>
          </cell>
          <cell r="H3331" t="str">
            <v>N</v>
          </cell>
          <cell r="I3331">
            <v>2</v>
          </cell>
          <cell r="J3331">
            <v>37622</v>
          </cell>
          <cell r="K3331">
            <v>111</v>
          </cell>
          <cell r="L3331" t="str">
            <v>Ee/Sp</v>
          </cell>
          <cell r="M3331">
            <v>17990</v>
          </cell>
        </row>
        <row r="3332">
          <cell r="A3332">
            <v>0</v>
          </cell>
          <cell r="B3332" t="str">
            <v>AW PPO Active</v>
          </cell>
          <cell r="C3332" t="str">
            <v>000000997</v>
          </cell>
          <cell r="D3332" t="str">
            <v>CROASDALE GEORGE T</v>
          </cell>
          <cell r="E3332" t="str">
            <v>139461451</v>
          </cell>
          <cell r="F3332">
            <v>2</v>
          </cell>
          <cell r="G3332" t="str">
            <v>PPO Non-Union</v>
          </cell>
          <cell r="H3332" t="str">
            <v>N</v>
          </cell>
          <cell r="I3332">
            <v>3</v>
          </cell>
          <cell r="J3332">
            <v>37622</v>
          </cell>
          <cell r="K3332">
            <v>127</v>
          </cell>
          <cell r="L3332" t="str">
            <v>Family</v>
          </cell>
          <cell r="M3332">
            <v>19127</v>
          </cell>
        </row>
        <row r="3333">
          <cell r="A3333">
            <v>0</v>
          </cell>
          <cell r="B3333" t="str">
            <v>AW PPO Active</v>
          </cell>
          <cell r="C3333" t="str">
            <v>000000997</v>
          </cell>
          <cell r="D3333" t="str">
            <v>CROCKER DANIEL</v>
          </cell>
          <cell r="E3333" t="str">
            <v>465455072</v>
          </cell>
          <cell r="F3333">
            <v>2</v>
          </cell>
          <cell r="G3333" t="str">
            <v>PPO Non-Union</v>
          </cell>
          <cell r="H3333" t="str">
            <v>N</v>
          </cell>
          <cell r="I3333">
            <v>2</v>
          </cell>
          <cell r="J3333">
            <v>37865</v>
          </cell>
          <cell r="K3333">
            <v>111</v>
          </cell>
          <cell r="L3333" t="str">
            <v>Ee/Sp</v>
          </cell>
          <cell r="M3333">
            <v>24705</v>
          </cell>
        </row>
        <row r="3334">
          <cell r="A3334">
            <v>0</v>
          </cell>
          <cell r="B3334" t="str">
            <v>AW PPO Active</v>
          </cell>
          <cell r="C3334" t="str">
            <v>000000997</v>
          </cell>
          <cell r="D3334" t="str">
            <v>CROOKS IAN</v>
          </cell>
          <cell r="E3334" t="str">
            <v>178623860</v>
          </cell>
          <cell r="F3334">
            <v>2</v>
          </cell>
          <cell r="G3334" t="str">
            <v>PPO Non-Union</v>
          </cell>
          <cell r="H3334" t="str">
            <v>N</v>
          </cell>
          <cell r="I3334">
            <v>2</v>
          </cell>
          <cell r="J3334">
            <v>38257</v>
          </cell>
          <cell r="K3334">
            <v>111</v>
          </cell>
          <cell r="L3334" t="str">
            <v>Ee/Sp</v>
          </cell>
          <cell r="M3334">
            <v>26444</v>
          </cell>
        </row>
        <row r="3335">
          <cell r="A3335">
            <v>0</v>
          </cell>
          <cell r="B3335" t="str">
            <v>AW PPO Active</v>
          </cell>
          <cell r="C3335" t="str">
            <v>000000997</v>
          </cell>
          <cell r="D3335" t="str">
            <v>CRUMP ROBERT W</v>
          </cell>
          <cell r="E3335" t="str">
            <v>263910065</v>
          </cell>
          <cell r="F3335">
            <v>2</v>
          </cell>
          <cell r="G3335" t="str">
            <v>PPO Non-Union</v>
          </cell>
          <cell r="H3335" t="str">
            <v>N</v>
          </cell>
          <cell r="I3335">
            <v>1</v>
          </cell>
          <cell r="J3335">
            <v>37773</v>
          </cell>
          <cell r="K3335">
            <v>101</v>
          </cell>
          <cell r="L3335" t="str">
            <v>Single</v>
          </cell>
          <cell r="M3335">
            <v>26491</v>
          </cell>
        </row>
        <row r="3336">
          <cell r="A3336">
            <v>0</v>
          </cell>
          <cell r="B3336" t="str">
            <v>AW PPO Active</v>
          </cell>
          <cell r="C3336" t="str">
            <v>000000997</v>
          </cell>
          <cell r="D3336" t="str">
            <v>CRUSE CODY W</v>
          </cell>
          <cell r="E3336" t="str">
            <v>329766885</v>
          </cell>
          <cell r="F3336">
            <v>2</v>
          </cell>
          <cell r="G3336" t="str">
            <v>PPO Non-Union</v>
          </cell>
          <cell r="H3336" t="str">
            <v>N</v>
          </cell>
          <cell r="I3336">
            <v>3</v>
          </cell>
          <cell r="J3336">
            <v>38201</v>
          </cell>
          <cell r="K3336">
            <v>127</v>
          </cell>
          <cell r="L3336" t="str">
            <v>Family</v>
          </cell>
          <cell r="M3336">
            <v>25832</v>
          </cell>
        </row>
        <row r="3337">
          <cell r="A3337">
            <v>0</v>
          </cell>
          <cell r="B3337" t="str">
            <v>AW PPO Active</v>
          </cell>
          <cell r="C3337" t="str">
            <v>000000997</v>
          </cell>
          <cell r="D3337" t="str">
            <v>CUFFARI BRIAN</v>
          </cell>
          <cell r="E3337" t="str">
            <v>193644785</v>
          </cell>
          <cell r="F3337">
            <v>2</v>
          </cell>
          <cell r="G3337" t="str">
            <v>PPO Non-Union</v>
          </cell>
          <cell r="H3337" t="str">
            <v>N</v>
          </cell>
          <cell r="I3337">
            <v>1</v>
          </cell>
          <cell r="J3337">
            <v>38108</v>
          </cell>
          <cell r="K3337">
            <v>101</v>
          </cell>
          <cell r="L3337" t="str">
            <v>Single</v>
          </cell>
          <cell r="M3337">
            <v>30882</v>
          </cell>
        </row>
        <row r="3338">
          <cell r="A3338">
            <v>0</v>
          </cell>
          <cell r="B3338" t="str">
            <v>AW PPO Active</v>
          </cell>
          <cell r="C3338" t="str">
            <v>000000997</v>
          </cell>
          <cell r="D3338" t="str">
            <v>CUNNINGHAM BRIAN S</v>
          </cell>
          <cell r="E3338" t="str">
            <v>155465567</v>
          </cell>
          <cell r="F3338">
            <v>2</v>
          </cell>
          <cell r="G3338" t="str">
            <v>PPO Non-Union</v>
          </cell>
          <cell r="H3338" t="str">
            <v>N</v>
          </cell>
          <cell r="I3338">
            <v>3</v>
          </cell>
          <cell r="J3338">
            <v>38108</v>
          </cell>
          <cell r="K3338">
            <v>127</v>
          </cell>
          <cell r="L3338" t="str">
            <v>Family</v>
          </cell>
          <cell r="M3338">
            <v>20260</v>
          </cell>
        </row>
        <row r="3339">
          <cell r="A3339">
            <v>0</v>
          </cell>
          <cell r="B3339" t="str">
            <v>AW PPO Active</v>
          </cell>
          <cell r="C3339" t="str">
            <v>000000997</v>
          </cell>
          <cell r="D3339" t="str">
            <v>D ADDIO LAWRENCE J</v>
          </cell>
          <cell r="E3339" t="str">
            <v>097347394</v>
          </cell>
          <cell r="F3339">
            <v>2</v>
          </cell>
          <cell r="G3339" t="str">
            <v>PPO Non-Union</v>
          </cell>
          <cell r="H3339" t="str">
            <v>N</v>
          </cell>
          <cell r="I3339">
            <v>1</v>
          </cell>
          <cell r="J3339">
            <v>37879</v>
          </cell>
          <cell r="K3339">
            <v>101</v>
          </cell>
          <cell r="L3339" t="str">
            <v>Single</v>
          </cell>
          <cell r="M3339">
            <v>16067</v>
          </cell>
        </row>
        <row r="3340">
          <cell r="A3340">
            <v>0</v>
          </cell>
          <cell r="B3340" t="str">
            <v>AW PPO Active</v>
          </cell>
          <cell r="C3340" t="str">
            <v>000000997</v>
          </cell>
          <cell r="D3340" t="str">
            <v>D ANTONIO BASIL J</v>
          </cell>
          <cell r="E3340" t="str">
            <v>147443849</v>
          </cell>
          <cell r="F3340">
            <v>2</v>
          </cell>
          <cell r="G3340" t="str">
            <v>PPO Non-Union</v>
          </cell>
          <cell r="H3340" t="str">
            <v>N</v>
          </cell>
          <cell r="I3340">
            <v>4</v>
          </cell>
          <cell r="J3340">
            <v>37622</v>
          </cell>
          <cell r="K3340">
            <v>127</v>
          </cell>
          <cell r="L3340" t="str">
            <v>Family</v>
          </cell>
          <cell r="M3340">
            <v>18963</v>
          </cell>
        </row>
        <row r="3341">
          <cell r="A3341">
            <v>0</v>
          </cell>
          <cell r="B3341" t="str">
            <v>AW PPO Active</v>
          </cell>
          <cell r="C3341" t="str">
            <v>000000997</v>
          </cell>
          <cell r="D3341" t="str">
            <v>DAISEY DARRYL B</v>
          </cell>
          <cell r="E3341" t="str">
            <v>158587010</v>
          </cell>
          <cell r="F3341">
            <v>2</v>
          </cell>
          <cell r="G3341" t="str">
            <v>PPO Non-Union</v>
          </cell>
          <cell r="H3341" t="str">
            <v>N</v>
          </cell>
          <cell r="I3341">
            <v>3</v>
          </cell>
          <cell r="J3341">
            <v>38200</v>
          </cell>
          <cell r="K3341">
            <v>127</v>
          </cell>
          <cell r="L3341" t="str">
            <v>Family</v>
          </cell>
          <cell r="M3341">
            <v>22426</v>
          </cell>
        </row>
        <row r="3342">
          <cell r="A3342">
            <v>0</v>
          </cell>
          <cell r="B3342" t="str">
            <v>AW PPO Active</v>
          </cell>
          <cell r="C3342" t="str">
            <v>000000997</v>
          </cell>
          <cell r="D3342" t="str">
            <v>DANIEL JR CHARLES W</v>
          </cell>
          <cell r="E3342" t="str">
            <v>135443425</v>
          </cell>
          <cell r="F3342">
            <v>2</v>
          </cell>
          <cell r="G3342" t="str">
            <v>PPO Non-Union</v>
          </cell>
          <cell r="H3342" t="str">
            <v>N</v>
          </cell>
          <cell r="I3342">
            <v>1</v>
          </cell>
          <cell r="J3342">
            <v>38139</v>
          </cell>
          <cell r="K3342">
            <v>101</v>
          </cell>
          <cell r="L3342" t="str">
            <v>Single</v>
          </cell>
          <cell r="M3342">
            <v>21502</v>
          </cell>
        </row>
        <row r="3343">
          <cell r="A3343">
            <v>0</v>
          </cell>
          <cell r="B3343" t="str">
            <v>AW PPO Active</v>
          </cell>
          <cell r="C3343" t="str">
            <v>000000997</v>
          </cell>
          <cell r="D3343" t="str">
            <v>DANIELS LISA L</v>
          </cell>
          <cell r="E3343" t="str">
            <v>349685696</v>
          </cell>
          <cell r="F3343">
            <v>2</v>
          </cell>
          <cell r="G3343" t="str">
            <v>PPO Non-Union</v>
          </cell>
          <cell r="H3343" t="str">
            <v>N</v>
          </cell>
          <cell r="I3343">
            <v>2</v>
          </cell>
          <cell r="J3343">
            <v>38353</v>
          </cell>
          <cell r="K3343">
            <v>119</v>
          </cell>
          <cell r="L3343" t="str">
            <v>Ee/Ch</v>
          </cell>
          <cell r="M3343">
            <v>24411</v>
          </cell>
        </row>
        <row r="3344">
          <cell r="A3344">
            <v>0</v>
          </cell>
          <cell r="B3344" t="str">
            <v>AW PPO Active</v>
          </cell>
          <cell r="C3344" t="str">
            <v>000000997</v>
          </cell>
          <cell r="D3344" t="str">
            <v>DARCY ROGER J</v>
          </cell>
          <cell r="E3344" t="str">
            <v>088467320</v>
          </cell>
          <cell r="F3344">
            <v>2</v>
          </cell>
          <cell r="G3344" t="str">
            <v>PPO Non-Union</v>
          </cell>
          <cell r="H3344" t="str">
            <v>N</v>
          </cell>
          <cell r="I3344">
            <v>5</v>
          </cell>
          <cell r="J3344">
            <v>38257</v>
          </cell>
          <cell r="K3344">
            <v>127</v>
          </cell>
          <cell r="L3344" t="str">
            <v>Family</v>
          </cell>
          <cell r="M3344">
            <v>19485</v>
          </cell>
        </row>
        <row r="3345">
          <cell r="A3345">
            <v>0</v>
          </cell>
          <cell r="B3345" t="str">
            <v>AW PPO Active</v>
          </cell>
          <cell r="C3345" t="str">
            <v>000000997</v>
          </cell>
          <cell r="D3345" t="str">
            <v>DAROSH CRAIG B</v>
          </cell>
          <cell r="E3345" t="str">
            <v>169641918</v>
          </cell>
          <cell r="F3345">
            <v>2</v>
          </cell>
          <cell r="G3345" t="str">
            <v>PPO Non-Union</v>
          </cell>
          <cell r="H3345" t="str">
            <v>N</v>
          </cell>
          <cell r="I3345">
            <v>1</v>
          </cell>
          <cell r="J3345">
            <v>38257</v>
          </cell>
          <cell r="K3345">
            <v>101</v>
          </cell>
          <cell r="L3345" t="str">
            <v>Single</v>
          </cell>
          <cell r="M3345">
            <v>27539</v>
          </cell>
        </row>
        <row r="3346">
          <cell r="A3346">
            <v>0</v>
          </cell>
          <cell r="B3346" t="str">
            <v>AW PPO Active</v>
          </cell>
          <cell r="C3346" t="str">
            <v>000000997</v>
          </cell>
          <cell r="D3346" t="str">
            <v>DAUBENSPECK DARREN R</v>
          </cell>
          <cell r="E3346" t="str">
            <v>317700270</v>
          </cell>
          <cell r="F3346">
            <v>2</v>
          </cell>
          <cell r="G3346" t="str">
            <v>PPO Non-Union</v>
          </cell>
          <cell r="H3346" t="str">
            <v>N</v>
          </cell>
          <cell r="I3346">
            <v>1</v>
          </cell>
          <cell r="J3346">
            <v>38229</v>
          </cell>
          <cell r="K3346">
            <v>101</v>
          </cell>
          <cell r="L3346" t="str">
            <v>Single</v>
          </cell>
          <cell r="M3346">
            <v>26597</v>
          </cell>
        </row>
        <row r="3347">
          <cell r="A3347">
            <v>0</v>
          </cell>
          <cell r="B3347" t="str">
            <v>AW PPO Active</v>
          </cell>
          <cell r="C3347" t="str">
            <v>000000997</v>
          </cell>
          <cell r="D3347" t="str">
            <v>DAUBERT JOSEPH R</v>
          </cell>
          <cell r="E3347" t="str">
            <v>155809052</v>
          </cell>
          <cell r="F3347">
            <v>2</v>
          </cell>
          <cell r="G3347" t="str">
            <v>PPO Non-Union</v>
          </cell>
          <cell r="H3347" t="str">
            <v>N</v>
          </cell>
          <cell r="I3347">
            <v>1</v>
          </cell>
          <cell r="J3347">
            <v>37622</v>
          </cell>
          <cell r="K3347">
            <v>101</v>
          </cell>
          <cell r="L3347" t="str">
            <v>Single</v>
          </cell>
          <cell r="M3347">
            <v>28832</v>
          </cell>
        </row>
        <row r="3348">
          <cell r="A3348">
            <v>0</v>
          </cell>
          <cell r="B3348" t="str">
            <v>AW PPO Active</v>
          </cell>
          <cell r="C3348" t="str">
            <v>000000997</v>
          </cell>
          <cell r="D3348" t="str">
            <v>DAVI CHRISTINA F</v>
          </cell>
          <cell r="E3348" t="str">
            <v>545888729</v>
          </cell>
          <cell r="F3348">
            <v>2</v>
          </cell>
          <cell r="G3348" t="str">
            <v>PPO Non-Union</v>
          </cell>
          <cell r="H3348" t="str">
            <v>N</v>
          </cell>
          <cell r="I3348">
            <v>1</v>
          </cell>
          <cell r="J3348">
            <v>38355</v>
          </cell>
          <cell r="K3348">
            <v>102</v>
          </cell>
          <cell r="L3348" t="str">
            <v>Single</v>
          </cell>
          <cell r="M3348">
            <v>19168</v>
          </cell>
        </row>
        <row r="3349">
          <cell r="A3349">
            <v>0</v>
          </cell>
          <cell r="B3349" t="str">
            <v>AW PPO Active</v>
          </cell>
          <cell r="C3349" t="str">
            <v>000000997</v>
          </cell>
          <cell r="D3349" t="str">
            <v>DAVIDSON GREGORY B</v>
          </cell>
          <cell r="E3349" t="str">
            <v>573767091</v>
          </cell>
          <cell r="F3349">
            <v>2</v>
          </cell>
          <cell r="G3349" t="str">
            <v>PPO Non-Union</v>
          </cell>
          <cell r="H3349" t="str">
            <v>N</v>
          </cell>
          <cell r="I3349">
            <v>1</v>
          </cell>
          <cell r="J3349">
            <v>38078</v>
          </cell>
          <cell r="K3349">
            <v>101</v>
          </cell>
          <cell r="L3349" t="str">
            <v>Single</v>
          </cell>
          <cell r="M3349">
            <v>18654</v>
          </cell>
        </row>
        <row r="3350">
          <cell r="A3350">
            <v>0</v>
          </cell>
          <cell r="B3350" t="str">
            <v>AW PPO Active</v>
          </cell>
          <cell r="C3350" t="str">
            <v>000000997</v>
          </cell>
          <cell r="D3350" t="str">
            <v>DAVIDSON PEGGY S</v>
          </cell>
          <cell r="E3350" t="str">
            <v>555067116</v>
          </cell>
          <cell r="F3350">
            <v>2</v>
          </cell>
          <cell r="G3350" t="str">
            <v>PPO Non-Union</v>
          </cell>
          <cell r="H3350" t="str">
            <v>N</v>
          </cell>
          <cell r="I3350">
            <v>1</v>
          </cell>
          <cell r="J3350">
            <v>38292</v>
          </cell>
          <cell r="K3350">
            <v>102</v>
          </cell>
          <cell r="L3350" t="str">
            <v>Single</v>
          </cell>
          <cell r="M3350">
            <v>22233</v>
          </cell>
        </row>
        <row r="3351">
          <cell r="A3351">
            <v>0</v>
          </cell>
          <cell r="B3351" t="str">
            <v>AW PPO Active</v>
          </cell>
          <cell r="C3351" t="str">
            <v>000000997</v>
          </cell>
          <cell r="D3351" t="str">
            <v>DAVIS JAMES K</v>
          </cell>
          <cell r="E3351" t="str">
            <v>235250247</v>
          </cell>
          <cell r="F3351">
            <v>2</v>
          </cell>
          <cell r="G3351" t="str">
            <v>PPO Non-Union</v>
          </cell>
          <cell r="H3351" t="str">
            <v>N</v>
          </cell>
          <cell r="I3351">
            <v>1</v>
          </cell>
          <cell r="J3351">
            <v>38257</v>
          </cell>
          <cell r="K3351">
            <v>101</v>
          </cell>
          <cell r="L3351" t="str">
            <v>Single</v>
          </cell>
          <cell r="M3351">
            <v>24849</v>
          </cell>
        </row>
        <row r="3352">
          <cell r="A3352">
            <v>0</v>
          </cell>
          <cell r="B3352" t="str">
            <v>AW PPO Active</v>
          </cell>
          <cell r="C3352" t="str">
            <v>000000997</v>
          </cell>
          <cell r="D3352" t="str">
            <v>DAY GARRY T</v>
          </cell>
          <cell r="E3352" t="str">
            <v>527653288</v>
          </cell>
          <cell r="F3352">
            <v>2</v>
          </cell>
          <cell r="G3352" t="str">
            <v>PPO Non-Union</v>
          </cell>
          <cell r="H3352" t="str">
            <v>N</v>
          </cell>
          <cell r="I3352">
            <v>1</v>
          </cell>
          <cell r="J3352">
            <v>38117</v>
          </cell>
          <cell r="K3352">
            <v>101</v>
          </cell>
          <cell r="L3352" t="str">
            <v>Single</v>
          </cell>
          <cell r="M3352">
            <v>22354</v>
          </cell>
        </row>
        <row r="3353">
          <cell r="A3353">
            <v>0</v>
          </cell>
          <cell r="B3353" t="str">
            <v>AW PPO Active</v>
          </cell>
          <cell r="C3353" t="str">
            <v>000000997</v>
          </cell>
          <cell r="D3353" t="str">
            <v>DAYALDASANI RATIKA</v>
          </cell>
          <cell r="E3353" t="str">
            <v>492173539</v>
          </cell>
          <cell r="F3353">
            <v>2</v>
          </cell>
          <cell r="G3353" t="str">
            <v>PPO Non-Union</v>
          </cell>
          <cell r="H3353" t="str">
            <v>N</v>
          </cell>
          <cell r="I3353">
            <v>1</v>
          </cell>
          <cell r="J3353">
            <v>38229</v>
          </cell>
          <cell r="K3353">
            <v>102</v>
          </cell>
          <cell r="L3353" t="str">
            <v>Single</v>
          </cell>
          <cell r="M3353">
            <v>30144</v>
          </cell>
        </row>
        <row r="3354">
          <cell r="A3354">
            <v>0</v>
          </cell>
          <cell r="B3354" t="str">
            <v>AW PPO Active</v>
          </cell>
          <cell r="C3354" t="str">
            <v>000000997</v>
          </cell>
          <cell r="D3354" t="str">
            <v>DEAN GARY M</v>
          </cell>
          <cell r="E3354" t="str">
            <v>151789285</v>
          </cell>
          <cell r="F3354">
            <v>2</v>
          </cell>
          <cell r="G3354" t="str">
            <v>PPO Non-Union</v>
          </cell>
          <cell r="H3354" t="str">
            <v>N</v>
          </cell>
          <cell r="I3354">
            <v>5</v>
          </cell>
          <cell r="J3354">
            <v>38256</v>
          </cell>
          <cell r="K3354">
            <v>127</v>
          </cell>
          <cell r="L3354" t="str">
            <v>Family</v>
          </cell>
          <cell r="M3354">
            <v>26987</v>
          </cell>
        </row>
        <row r="3355">
          <cell r="A3355">
            <v>0</v>
          </cell>
          <cell r="B3355" t="str">
            <v>AW PPO Active</v>
          </cell>
          <cell r="C3355" t="str">
            <v>000000997</v>
          </cell>
          <cell r="D3355" t="str">
            <v>DEBOY ALAN J</v>
          </cell>
          <cell r="E3355" t="str">
            <v>305526181</v>
          </cell>
          <cell r="F3355">
            <v>2</v>
          </cell>
          <cell r="G3355" t="str">
            <v>PPO Non-Union</v>
          </cell>
          <cell r="H3355" t="str">
            <v>N</v>
          </cell>
          <cell r="I3355">
            <v>4</v>
          </cell>
          <cell r="J3355">
            <v>38108</v>
          </cell>
          <cell r="K3355">
            <v>127</v>
          </cell>
          <cell r="L3355" t="str">
            <v>Family</v>
          </cell>
          <cell r="M3355">
            <v>21497</v>
          </cell>
        </row>
        <row r="3356">
          <cell r="A3356">
            <v>0</v>
          </cell>
          <cell r="B3356" t="str">
            <v>AW PPO Active</v>
          </cell>
          <cell r="C3356" t="str">
            <v>000000997</v>
          </cell>
          <cell r="D3356" t="str">
            <v>DEBROSSE DONNA M</v>
          </cell>
          <cell r="E3356" t="str">
            <v>158487855</v>
          </cell>
          <cell r="F3356">
            <v>2</v>
          </cell>
          <cell r="G3356" t="str">
            <v>PPO Non-Union</v>
          </cell>
          <cell r="H3356" t="str">
            <v>N</v>
          </cell>
          <cell r="I3356">
            <v>1</v>
          </cell>
          <cell r="J3356">
            <v>37622</v>
          </cell>
          <cell r="K3356">
            <v>102</v>
          </cell>
          <cell r="L3356" t="str">
            <v>Single</v>
          </cell>
          <cell r="M3356">
            <v>19908</v>
          </cell>
        </row>
        <row r="3357">
          <cell r="A3357">
            <v>0</v>
          </cell>
          <cell r="B3357" t="str">
            <v>AW PPO Active</v>
          </cell>
          <cell r="C3357" t="str">
            <v>000000997</v>
          </cell>
          <cell r="D3357" t="str">
            <v>DECLEMENT BARBARA L</v>
          </cell>
          <cell r="E3357" t="str">
            <v>138668162</v>
          </cell>
          <cell r="F3357">
            <v>2</v>
          </cell>
          <cell r="G3357" t="str">
            <v>PPO Non-Union</v>
          </cell>
          <cell r="H3357" t="str">
            <v>N</v>
          </cell>
          <cell r="I3357">
            <v>2</v>
          </cell>
          <cell r="J3357">
            <v>37622</v>
          </cell>
          <cell r="K3357">
            <v>111</v>
          </cell>
          <cell r="L3357" t="str">
            <v>Ee/Sp</v>
          </cell>
          <cell r="M3357">
            <v>22902</v>
          </cell>
        </row>
        <row r="3358">
          <cell r="A3358">
            <v>0</v>
          </cell>
          <cell r="B3358" t="str">
            <v>AW PPO Active</v>
          </cell>
          <cell r="C3358" t="str">
            <v>000000997</v>
          </cell>
          <cell r="D3358" t="str">
            <v>DEL TORO FRANCISCO G</v>
          </cell>
          <cell r="E3358" t="str">
            <v>590124142</v>
          </cell>
          <cell r="F3358">
            <v>2</v>
          </cell>
          <cell r="G3358" t="str">
            <v>PPO Non-Union</v>
          </cell>
          <cell r="H3358" t="str">
            <v>N</v>
          </cell>
          <cell r="I3358">
            <v>1</v>
          </cell>
          <cell r="J3358">
            <v>37742</v>
          </cell>
          <cell r="K3358">
            <v>101</v>
          </cell>
          <cell r="L3358" t="str">
            <v>Single</v>
          </cell>
          <cell r="M3358">
            <v>25630</v>
          </cell>
        </row>
        <row r="3359">
          <cell r="A3359">
            <v>0</v>
          </cell>
          <cell r="B3359" t="str">
            <v>AW PPO Active</v>
          </cell>
          <cell r="C3359" t="str">
            <v>000000997</v>
          </cell>
          <cell r="D3359" t="str">
            <v>DEMARIS KATHLEEN A</v>
          </cell>
          <cell r="E3359" t="str">
            <v>138523991</v>
          </cell>
          <cell r="F3359">
            <v>2</v>
          </cell>
          <cell r="G3359" t="str">
            <v>PPO Non-Union</v>
          </cell>
          <cell r="H3359" t="str">
            <v>N</v>
          </cell>
          <cell r="I3359">
            <v>2</v>
          </cell>
          <cell r="J3359">
            <v>37936</v>
          </cell>
          <cell r="K3359">
            <v>111</v>
          </cell>
          <cell r="L3359" t="str">
            <v>Ee/Sp</v>
          </cell>
          <cell r="M3359">
            <v>20503</v>
          </cell>
        </row>
        <row r="3360">
          <cell r="A3360">
            <v>0</v>
          </cell>
          <cell r="B3360" t="str">
            <v>AW PPO Active</v>
          </cell>
          <cell r="C3360" t="str">
            <v>000000997</v>
          </cell>
          <cell r="D3360" t="str">
            <v>DENNIS MARY ANN</v>
          </cell>
          <cell r="E3360" t="str">
            <v>164488822</v>
          </cell>
          <cell r="F3360">
            <v>2</v>
          </cell>
          <cell r="G3360" t="str">
            <v>PPO Non-Union</v>
          </cell>
          <cell r="H3360" t="str">
            <v>N</v>
          </cell>
          <cell r="I3360">
            <v>2</v>
          </cell>
          <cell r="J3360">
            <v>38353</v>
          </cell>
          <cell r="K3360">
            <v>111</v>
          </cell>
          <cell r="L3360" t="str">
            <v>Ee/Sp</v>
          </cell>
          <cell r="M3360">
            <v>19953</v>
          </cell>
        </row>
        <row r="3361">
          <cell r="A3361">
            <v>0</v>
          </cell>
          <cell r="B3361" t="str">
            <v>AW PPO Active</v>
          </cell>
          <cell r="C3361" t="str">
            <v>000000997</v>
          </cell>
          <cell r="D3361" t="str">
            <v>DESMOND TIMOTHY J</v>
          </cell>
          <cell r="E3361" t="str">
            <v>486845920</v>
          </cell>
          <cell r="F3361">
            <v>2</v>
          </cell>
          <cell r="G3361" t="str">
            <v>PPO Non-Union</v>
          </cell>
          <cell r="H3361" t="str">
            <v>N</v>
          </cell>
          <cell r="I3361">
            <v>1</v>
          </cell>
          <cell r="J3361">
            <v>38243</v>
          </cell>
          <cell r="K3361">
            <v>101</v>
          </cell>
          <cell r="L3361" t="str">
            <v>Single</v>
          </cell>
          <cell r="M3361">
            <v>23921</v>
          </cell>
        </row>
        <row r="3362">
          <cell r="A3362">
            <v>0</v>
          </cell>
          <cell r="B3362" t="str">
            <v>AW PPO Active</v>
          </cell>
          <cell r="C3362" t="str">
            <v>000000997</v>
          </cell>
          <cell r="D3362" t="str">
            <v>DESUTTER TAMARA M</v>
          </cell>
          <cell r="E3362" t="str">
            <v>334525958</v>
          </cell>
          <cell r="F3362">
            <v>2</v>
          </cell>
          <cell r="G3362" t="str">
            <v>PPO Non-Union</v>
          </cell>
          <cell r="H3362" t="str">
            <v>N</v>
          </cell>
          <cell r="I3362">
            <v>4</v>
          </cell>
          <cell r="J3362">
            <v>38229</v>
          </cell>
          <cell r="K3362">
            <v>127</v>
          </cell>
          <cell r="L3362" t="str">
            <v>Family</v>
          </cell>
          <cell r="M3362">
            <v>21374</v>
          </cell>
        </row>
        <row r="3363">
          <cell r="A3363">
            <v>0</v>
          </cell>
          <cell r="B3363" t="str">
            <v>AW PPO Active</v>
          </cell>
          <cell r="C3363" t="str">
            <v>000000997</v>
          </cell>
          <cell r="D3363" t="str">
            <v>DETTMER ALICE A</v>
          </cell>
          <cell r="E3363" t="str">
            <v>497587374</v>
          </cell>
          <cell r="F3363">
            <v>2</v>
          </cell>
          <cell r="G3363" t="str">
            <v>PPO Non-Union</v>
          </cell>
          <cell r="H3363" t="str">
            <v>N</v>
          </cell>
          <cell r="I3363">
            <v>1</v>
          </cell>
          <cell r="J3363">
            <v>38231</v>
          </cell>
          <cell r="K3363">
            <v>102</v>
          </cell>
          <cell r="L3363" t="str">
            <v>Single</v>
          </cell>
          <cell r="M3363">
            <v>19105</v>
          </cell>
        </row>
        <row r="3364">
          <cell r="A3364">
            <v>0</v>
          </cell>
          <cell r="B3364" t="str">
            <v>AW PPO Active</v>
          </cell>
          <cell r="C3364" t="str">
            <v>000000997</v>
          </cell>
          <cell r="D3364" t="str">
            <v>DICARLO JENNIFER A</v>
          </cell>
          <cell r="E3364" t="str">
            <v>158808887</v>
          </cell>
          <cell r="F3364">
            <v>2</v>
          </cell>
          <cell r="G3364" t="str">
            <v>PPO Non-Union</v>
          </cell>
          <cell r="H3364" t="str">
            <v>N</v>
          </cell>
          <cell r="I3364">
            <v>1</v>
          </cell>
          <cell r="J3364">
            <v>37622</v>
          </cell>
          <cell r="K3364">
            <v>102</v>
          </cell>
          <cell r="L3364" t="str">
            <v>Single</v>
          </cell>
          <cell r="M3364">
            <v>26082</v>
          </cell>
        </row>
        <row r="3365">
          <cell r="A3365">
            <v>0</v>
          </cell>
          <cell r="B3365" t="str">
            <v>AW PPO Active</v>
          </cell>
          <cell r="C3365" t="str">
            <v>000000997</v>
          </cell>
          <cell r="D3365" t="str">
            <v>DICKLER JEFFREY C</v>
          </cell>
          <cell r="E3365" t="str">
            <v>489504373</v>
          </cell>
          <cell r="F3365">
            <v>2</v>
          </cell>
          <cell r="G3365" t="str">
            <v>PPO Non-Union</v>
          </cell>
          <cell r="H3365" t="str">
            <v>N</v>
          </cell>
          <cell r="I3365">
            <v>3</v>
          </cell>
          <cell r="J3365">
            <v>37622</v>
          </cell>
          <cell r="K3365">
            <v>119</v>
          </cell>
          <cell r="L3365" t="str">
            <v>Ee/Ch</v>
          </cell>
          <cell r="M3365">
            <v>17280</v>
          </cell>
        </row>
        <row r="3366">
          <cell r="A3366">
            <v>0</v>
          </cell>
          <cell r="B3366" t="str">
            <v>AW PPO Active</v>
          </cell>
          <cell r="C3366" t="str">
            <v>000000997</v>
          </cell>
          <cell r="D3366" t="str">
            <v>DIXON SUZANNE M</v>
          </cell>
          <cell r="E3366" t="str">
            <v>150463116</v>
          </cell>
          <cell r="F3366">
            <v>2</v>
          </cell>
          <cell r="G3366" t="str">
            <v>PPO Non-Union</v>
          </cell>
          <cell r="H3366" t="str">
            <v>N</v>
          </cell>
          <cell r="I3366">
            <v>3</v>
          </cell>
          <cell r="J3366">
            <v>38078</v>
          </cell>
          <cell r="K3366">
            <v>127</v>
          </cell>
          <cell r="L3366" t="str">
            <v>Family</v>
          </cell>
          <cell r="M3366">
            <v>21724</v>
          </cell>
        </row>
        <row r="3367">
          <cell r="A3367">
            <v>0</v>
          </cell>
          <cell r="B3367" t="str">
            <v>AW PPO Active</v>
          </cell>
          <cell r="C3367" t="str">
            <v>000000997</v>
          </cell>
          <cell r="D3367" t="str">
            <v>DODOO KENNETH N</v>
          </cell>
          <cell r="E3367" t="str">
            <v>150942425</v>
          </cell>
          <cell r="F3367">
            <v>2</v>
          </cell>
          <cell r="G3367" t="str">
            <v>PPO Non-Union</v>
          </cell>
          <cell r="H3367" t="str">
            <v>N</v>
          </cell>
          <cell r="I3367">
            <v>4</v>
          </cell>
          <cell r="J3367">
            <v>37622</v>
          </cell>
          <cell r="K3367">
            <v>127</v>
          </cell>
          <cell r="L3367" t="str">
            <v>Family</v>
          </cell>
          <cell r="M3367">
            <v>21819</v>
          </cell>
        </row>
        <row r="3368">
          <cell r="A3368">
            <v>0</v>
          </cell>
          <cell r="B3368" t="str">
            <v>AW PPO Active</v>
          </cell>
          <cell r="C3368" t="str">
            <v>000000997</v>
          </cell>
          <cell r="D3368" t="str">
            <v>DOMINIK JR EDWARD S</v>
          </cell>
          <cell r="E3368" t="str">
            <v>149326209</v>
          </cell>
          <cell r="F3368">
            <v>2</v>
          </cell>
          <cell r="G3368" t="str">
            <v>PPO Non-Union</v>
          </cell>
          <cell r="H3368" t="str">
            <v>N</v>
          </cell>
          <cell r="I3368">
            <v>2</v>
          </cell>
          <cell r="J3368">
            <v>38322</v>
          </cell>
          <cell r="K3368">
            <v>111</v>
          </cell>
          <cell r="L3368" t="str">
            <v>Ee/Sp</v>
          </cell>
          <cell r="M3368">
            <v>15394</v>
          </cell>
        </row>
        <row r="3369">
          <cell r="A3369">
            <v>0</v>
          </cell>
          <cell r="B3369" t="str">
            <v>AW PPO Active</v>
          </cell>
          <cell r="C3369" t="str">
            <v>000000997</v>
          </cell>
          <cell r="D3369" t="str">
            <v>DUFFY MAUREEN</v>
          </cell>
          <cell r="E3369" t="str">
            <v>148660836</v>
          </cell>
          <cell r="F3369">
            <v>2</v>
          </cell>
          <cell r="G3369" t="str">
            <v>PPO Non-Union</v>
          </cell>
          <cell r="H3369" t="str">
            <v>N</v>
          </cell>
          <cell r="I3369">
            <v>1</v>
          </cell>
          <cell r="J3369">
            <v>38334</v>
          </cell>
          <cell r="K3369">
            <v>102</v>
          </cell>
          <cell r="L3369" t="str">
            <v>Single</v>
          </cell>
          <cell r="M3369">
            <v>25478</v>
          </cell>
        </row>
        <row r="3370">
          <cell r="A3370">
            <v>0</v>
          </cell>
          <cell r="B3370" t="str">
            <v>AW PPO Active</v>
          </cell>
          <cell r="C3370" t="str">
            <v>000000997</v>
          </cell>
          <cell r="D3370" t="str">
            <v>DUGANDZIC JOSEPH P</v>
          </cell>
          <cell r="E3370" t="str">
            <v>073465414</v>
          </cell>
          <cell r="F3370">
            <v>2</v>
          </cell>
          <cell r="G3370" t="str">
            <v>PPO Non-Union</v>
          </cell>
          <cell r="H3370" t="str">
            <v>N</v>
          </cell>
          <cell r="I3370">
            <v>5</v>
          </cell>
          <cell r="J3370">
            <v>37987</v>
          </cell>
          <cell r="K3370">
            <v>127</v>
          </cell>
          <cell r="L3370" t="str">
            <v>Family</v>
          </cell>
          <cell r="M3370">
            <v>19510</v>
          </cell>
        </row>
        <row r="3371">
          <cell r="A3371">
            <v>0</v>
          </cell>
          <cell r="B3371" t="str">
            <v>AW PPO Active</v>
          </cell>
          <cell r="C3371" t="str">
            <v>000000997</v>
          </cell>
          <cell r="D3371" t="str">
            <v>DUNDORE ESTHER C</v>
          </cell>
          <cell r="E3371" t="str">
            <v>166463898</v>
          </cell>
          <cell r="F3371">
            <v>2</v>
          </cell>
          <cell r="G3371" t="str">
            <v>PPO Non-Union</v>
          </cell>
          <cell r="H3371" t="str">
            <v>N</v>
          </cell>
          <cell r="I3371">
            <v>2</v>
          </cell>
          <cell r="J3371">
            <v>38229</v>
          </cell>
          <cell r="K3371">
            <v>111</v>
          </cell>
          <cell r="L3371" t="str">
            <v>Ee/Sp</v>
          </cell>
          <cell r="M3371">
            <v>19540</v>
          </cell>
        </row>
        <row r="3372">
          <cell r="A3372">
            <v>0</v>
          </cell>
          <cell r="B3372" t="str">
            <v>AW PPO Active</v>
          </cell>
          <cell r="C3372" t="str">
            <v>000000997</v>
          </cell>
          <cell r="D3372" t="str">
            <v>DUNN KEVIN H</v>
          </cell>
          <cell r="E3372" t="str">
            <v>490720138</v>
          </cell>
          <cell r="F3372">
            <v>2</v>
          </cell>
          <cell r="G3372" t="str">
            <v>PPO Non-Union</v>
          </cell>
          <cell r="H3372" t="str">
            <v>N</v>
          </cell>
          <cell r="I3372">
            <v>5</v>
          </cell>
          <cell r="J3372">
            <v>38131</v>
          </cell>
          <cell r="K3372">
            <v>127</v>
          </cell>
          <cell r="L3372" t="str">
            <v>Family</v>
          </cell>
          <cell r="M3372">
            <v>21342</v>
          </cell>
        </row>
        <row r="3373">
          <cell r="A3373">
            <v>0</v>
          </cell>
          <cell r="B3373" t="str">
            <v>AW PPO Active</v>
          </cell>
          <cell r="C3373" t="str">
            <v>000000997</v>
          </cell>
          <cell r="D3373" t="str">
            <v>EDGEMON RANDAL D</v>
          </cell>
          <cell r="E3373" t="str">
            <v>415900312</v>
          </cell>
          <cell r="F3373">
            <v>2</v>
          </cell>
          <cell r="G3373" t="str">
            <v>PPO Non-Union</v>
          </cell>
          <cell r="H3373" t="str">
            <v>N</v>
          </cell>
          <cell r="I3373">
            <v>4</v>
          </cell>
          <cell r="J3373">
            <v>37622</v>
          </cell>
          <cell r="K3373">
            <v>127</v>
          </cell>
          <cell r="L3373" t="str">
            <v>Family</v>
          </cell>
          <cell r="M3373">
            <v>19884</v>
          </cell>
        </row>
        <row r="3374">
          <cell r="A3374">
            <v>0</v>
          </cell>
          <cell r="B3374" t="str">
            <v>AW PPO Active</v>
          </cell>
          <cell r="C3374" t="str">
            <v>000000997</v>
          </cell>
          <cell r="D3374" t="str">
            <v>EDWARDS TRICIA L</v>
          </cell>
          <cell r="E3374" t="str">
            <v>486761643</v>
          </cell>
          <cell r="F3374">
            <v>2</v>
          </cell>
          <cell r="G3374" t="str">
            <v>PPO Non-Union</v>
          </cell>
          <cell r="H3374" t="str">
            <v>N</v>
          </cell>
          <cell r="I3374">
            <v>3</v>
          </cell>
          <cell r="J3374">
            <v>38229</v>
          </cell>
          <cell r="K3374">
            <v>127</v>
          </cell>
          <cell r="L3374" t="str">
            <v>Family</v>
          </cell>
          <cell r="M3374">
            <v>25616</v>
          </cell>
        </row>
        <row r="3375">
          <cell r="A3375">
            <v>0</v>
          </cell>
          <cell r="B3375" t="str">
            <v>AW PPO Active</v>
          </cell>
          <cell r="C3375" t="str">
            <v>000000997</v>
          </cell>
          <cell r="D3375" t="str">
            <v>EGNER KATHLEEN A</v>
          </cell>
          <cell r="E3375" t="str">
            <v>156728919</v>
          </cell>
          <cell r="F3375">
            <v>2</v>
          </cell>
          <cell r="G3375" t="str">
            <v>PPO Non-Union</v>
          </cell>
          <cell r="H3375" t="str">
            <v>N</v>
          </cell>
          <cell r="I3375">
            <v>5</v>
          </cell>
          <cell r="J3375">
            <v>37622</v>
          </cell>
          <cell r="K3375">
            <v>127</v>
          </cell>
          <cell r="L3375" t="str">
            <v>Family</v>
          </cell>
          <cell r="M3375">
            <v>23917</v>
          </cell>
        </row>
        <row r="3376">
          <cell r="A3376">
            <v>0</v>
          </cell>
          <cell r="B3376" t="str">
            <v>AW PPO Active</v>
          </cell>
          <cell r="C3376" t="str">
            <v>000000997</v>
          </cell>
          <cell r="D3376" t="str">
            <v>EITZEN MICHAEL F</v>
          </cell>
          <cell r="E3376" t="str">
            <v>204588094</v>
          </cell>
          <cell r="F3376">
            <v>2</v>
          </cell>
          <cell r="G3376" t="str">
            <v>PPO Non-Union</v>
          </cell>
          <cell r="H3376" t="str">
            <v>N</v>
          </cell>
          <cell r="I3376">
            <v>1</v>
          </cell>
          <cell r="J3376">
            <v>37622</v>
          </cell>
          <cell r="K3376">
            <v>101</v>
          </cell>
          <cell r="L3376" t="str">
            <v>Single</v>
          </cell>
          <cell r="M3376">
            <v>26684</v>
          </cell>
        </row>
        <row r="3377">
          <cell r="A3377">
            <v>0</v>
          </cell>
          <cell r="B3377" t="str">
            <v>AW PPO Active</v>
          </cell>
          <cell r="C3377" t="str">
            <v>000000997</v>
          </cell>
          <cell r="D3377" t="str">
            <v>EITZEN VERONICA D</v>
          </cell>
          <cell r="E3377" t="str">
            <v>188426551</v>
          </cell>
          <cell r="F3377">
            <v>2</v>
          </cell>
          <cell r="G3377" t="str">
            <v>PPO Non-Union</v>
          </cell>
          <cell r="H3377" t="str">
            <v>N</v>
          </cell>
          <cell r="I3377">
            <v>3</v>
          </cell>
          <cell r="J3377">
            <v>37622</v>
          </cell>
          <cell r="K3377">
            <v>127</v>
          </cell>
          <cell r="L3377" t="str">
            <v>Family</v>
          </cell>
          <cell r="M3377">
            <v>18669</v>
          </cell>
        </row>
        <row r="3378">
          <cell r="A3378">
            <v>0</v>
          </cell>
          <cell r="B3378" t="str">
            <v>AW PPO Active</v>
          </cell>
          <cell r="C3378" t="str">
            <v>000000997</v>
          </cell>
          <cell r="D3378" t="str">
            <v>ELEY LISA C</v>
          </cell>
          <cell r="E3378" t="str">
            <v>205483093</v>
          </cell>
          <cell r="F3378">
            <v>2</v>
          </cell>
          <cell r="G3378" t="str">
            <v>PPO Non-Union</v>
          </cell>
          <cell r="H3378" t="str">
            <v>N</v>
          </cell>
          <cell r="I3378">
            <v>1</v>
          </cell>
          <cell r="J3378">
            <v>37622</v>
          </cell>
          <cell r="K3378">
            <v>102</v>
          </cell>
          <cell r="L3378" t="str">
            <v>Single</v>
          </cell>
          <cell r="M3378">
            <v>22844</v>
          </cell>
        </row>
        <row r="3379">
          <cell r="A3379">
            <v>0</v>
          </cell>
          <cell r="B3379" t="str">
            <v>AW PPO Active</v>
          </cell>
          <cell r="C3379" t="str">
            <v>000000997</v>
          </cell>
          <cell r="D3379" t="str">
            <v>ELLIOTT RAY M</v>
          </cell>
          <cell r="E3379" t="str">
            <v>494643746</v>
          </cell>
          <cell r="F3379">
            <v>2</v>
          </cell>
          <cell r="G3379" t="str">
            <v>PPO Non-Union</v>
          </cell>
          <cell r="H3379" t="str">
            <v>N</v>
          </cell>
          <cell r="I3379">
            <v>3</v>
          </cell>
          <cell r="J3379">
            <v>38229</v>
          </cell>
          <cell r="K3379">
            <v>119</v>
          </cell>
          <cell r="L3379" t="str">
            <v>Ee/Ch</v>
          </cell>
          <cell r="M3379">
            <v>23769</v>
          </cell>
        </row>
        <row r="3380">
          <cell r="A3380">
            <v>0</v>
          </cell>
          <cell r="B3380" t="str">
            <v>AW PPO Active</v>
          </cell>
          <cell r="C3380" t="str">
            <v>000000997</v>
          </cell>
          <cell r="D3380" t="str">
            <v>ELLIS ANDREW M</v>
          </cell>
          <cell r="E3380" t="str">
            <v>577986960</v>
          </cell>
          <cell r="F3380">
            <v>2</v>
          </cell>
          <cell r="G3380" t="str">
            <v>PPO Non-Union</v>
          </cell>
          <cell r="H3380" t="str">
            <v>N</v>
          </cell>
          <cell r="I3380">
            <v>1</v>
          </cell>
          <cell r="J3380">
            <v>38018</v>
          </cell>
          <cell r="K3380">
            <v>101</v>
          </cell>
          <cell r="L3380" t="str">
            <v>Single</v>
          </cell>
          <cell r="M3380">
            <v>28081</v>
          </cell>
        </row>
        <row r="3381">
          <cell r="A3381">
            <v>0</v>
          </cell>
          <cell r="B3381" t="str">
            <v>AW PPO Active</v>
          </cell>
          <cell r="C3381" t="str">
            <v>000000997</v>
          </cell>
          <cell r="D3381" t="str">
            <v>ELLIS MARIE M</v>
          </cell>
          <cell r="E3381" t="str">
            <v>182500534</v>
          </cell>
          <cell r="F3381">
            <v>2</v>
          </cell>
          <cell r="G3381" t="str">
            <v>PPO Non-Union</v>
          </cell>
          <cell r="H3381" t="str">
            <v>N</v>
          </cell>
          <cell r="I3381">
            <v>1</v>
          </cell>
          <cell r="J3381">
            <v>38299</v>
          </cell>
          <cell r="K3381">
            <v>102</v>
          </cell>
          <cell r="L3381" t="str">
            <v>Single</v>
          </cell>
          <cell r="M3381">
            <v>22440</v>
          </cell>
        </row>
        <row r="3382">
          <cell r="A3382">
            <v>0</v>
          </cell>
          <cell r="B3382" t="str">
            <v>AW PPO Active</v>
          </cell>
          <cell r="C3382" t="str">
            <v>000000997</v>
          </cell>
          <cell r="D3382" t="str">
            <v>ELZEMEYER TRACY D</v>
          </cell>
          <cell r="E3382" t="str">
            <v>494907064</v>
          </cell>
          <cell r="F3382">
            <v>2</v>
          </cell>
          <cell r="G3382" t="str">
            <v>PPO Non-Union</v>
          </cell>
          <cell r="H3382" t="str">
            <v>N</v>
          </cell>
          <cell r="I3382">
            <v>2</v>
          </cell>
          <cell r="J3382">
            <v>38322</v>
          </cell>
          <cell r="K3382">
            <v>111</v>
          </cell>
          <cell r="L3382" t="str">
            <v>Ee/Sp</v>
          </cell>
          <cell r="M3382">
            <v>25611</v>
          </cell>
        </row>
        <row r="3383">
          <cell r="A3383">
            <v>0</v>
          </cell>
          <cell r="B3383" t="str">
            <v>AW PPO Active</v>
          </cell>
          <cell r="C3383" t="str">
            <v>000000997</v>
          </cell>
          <cell r="D3383" t="str">
            <v>EMPOSIMATO DEBORAH A</v>
          </cell>
          <cell r="E3383" t="str">
            <v>141569354</v>
          </cell>
          <cell r="F3383">
            <v>2</v>
          </cell>
          <cell r="G3383" t="str">
            <v>PPO Non-Union</v>
          </cell>
          <cell r="H3383" t="str">
            <v>N</v>
          </cell>
          <cell r="I3383">
            <v>1</v>
          </cell>
          <cell r="J3383">
            <v>37622</v>
          </cell>
          <cell r="K3383">
            <v>102</v>
          </cell>
          <cell r="L3383" t="str">
            <v>Single</v>
          </cell>
          <cell r="M3383">
            <v>21305</v>
          </cell>
        </row>
        <row r="3384">
          <cell r="A3384">
            <v>0</v>
          </cell>
          <cell r="B3384" t="str">
            <v>AW PPO Active</v>
          </cell>
          <cell r="C3384" t="str">
            <v>000000997</v>
          </cell>
          <cell r="D3384" t="str">
            <v>ENGLE KATHERINE A</v>
          </cell>
          <cell r="E3384" t="str">
            <v>309621608</v>
          </cell>
          <cell r="F3384">
            <v>2</v>
          </cell>
          <cell r="G3384" t="str">
            <v>PPO Non-Union</v>
          </cell>
          <cell r="H3384" t="str">
            <v>N</v>
          </cell>
          <cell r="I3384">
            <v>3</v>
          </cell>
          <cell r="J3384">
            <v>38005</v>
          </cell>
          <cell r="K3384">
            <v>119</v>
          </cell>
          <cell r="L3384" t="str">
            <v>Ee/Ch</v>
          </cell>
          <cell r="M3384">
            <v>19834</v>
          </cell>
        </row>
        <row r="3385">
          <cell r="A3385">
            <v>0</v>
          </cell>
          <cell r="B3385" t="str">
            <v>AW PPO Active</v>
          </cell>
          <cell r="C3385" t="str">
            <v>000000997</v>
          </cell>
          <cell r="D3385" t="str">
            <v>ENGLE ROBERT A</v>
          </cell>
          <cell r="E3385" t="str">
            <v>149428676</v>
          </cell>
          <cell r="F3385">
            <v>2</v>
          </cell>
          <cell r="G3385" t="str">
            <v>PPO Non-Union</v>
          </cell>
          <cell r="H3385" t="str">
            <v>N</v>
          </cell>
          <cell r="I3385">
            <v>2</v>
          </cell>
          <cell r="J3385">
            <v>38128</v>
          </cell>
          <cell r="K3385">
            <v>111</v>
          </cell>
          <cell r="L3385" t="str">
            <v>Ee/Sp</v>
          </cell>
          <cell r="M3385">
            <v>17936</v>
          </cell>
        </row>
        <row r="3386">
          <cell r="A3386">
            <v>0</v>
          </cell>
          <cell r="B3386" t="str">
            <v>AW PPO Active</v>
          </cell>
          <cell r="C3386" t="str">
            <v>000000997</v>
          </cell>
          <cell r="D3386" t="str">
            <v>ERB MARILYN R</v>
          </cell>
          <cell r="E3386" t="str">
            <v>365744442</v>
          </cell>
          <cell r="F3386">
            <v>2</v>
          </cell>
          <cell r="G3386" t="str">
            <v>PPO Non-Union</v>
          </cell>
          <cell r="H3386" t="str">
            <v>N</v>
          </cell>
          <cell r="I3386">
            <v>1</v>
          </cell>
          <cell r="J3386">
            <v>38271</v>
          </cell>
          <cell r="K3386">
            <v>102</v>
          </cell>
          <cell r="L3386" t="str">
            <v>Single</v>
          </cell>
          <cell r="M3386">
            <v>21204</v>
          </cell>
        </row>
        <row r="3387">
          <cell r="A3387">
            <v>0</v>
          </cell>
          <cell r="B3387" t="str">
            <v>AW PPO Active</v>
          </cell>
          <cell r="C3387" t="str">
            <v>000000997</v>
          </cell>
          <cell r="D3387" t="str">
            <v>ETEDALI PATRICIA A</v>
          </cell>
          <cell r="E3387" t="str">
            <v>209504585</v>
          </cell>
          <cell r="F3387">
            <v>2</v>
          </cell>
          <cell r="G3387" t="str">
            <v>PPO Non-Union</v>
          </cell>
          <cell r="H3387" t="str">
            <v>N</v>
          </cell>
          <cell r="I3387">
            <v>3</v>
          </cell>
          <cell r="J3387">
            <v>37622</v>
          </cell>
          <cell r="K3387">
            <v>127</v>
          </cell>
          <cell r="L3387" t="str">
            <v>Family</v>
          </cell>
          <cell r="M3387">
            <v>21644</v>
          </cell>
        </row>
        <row r="3388">
          <cell r="A3388">
            <v>0</v>
          </cell>
          <cell r="B3388" t="str">
            <v>AW PPO Active</v>
          </cell>
          <cell r="C3388" t="str">
            <v>000000997</v>
          </cell>
          <cell r="D3388" t="str">
            <v>EVBUOMWAN CAROLYN</v>
          </cell>
          <cell r="E3388" t="str">
            <v>348423166</v>
          </cell>
          <cell r="F3388">
            <v>2</v>
          </cell>
          <cell r="G3388" t="str">
            <v>PPO Non-Union</v>
          </cell>
          <cell r="H3388" t="str">
            <v>N</v>
          </cell>
          <cell r="I3388">
            <v>2</v>
          </cell>
          <cell r="J3388">
            <v>37725</v>
          </cell>
          <cell r="K3388">
            <v>111</v>
          </cell>
          <cell r="L3388" t="str">
            <v>Ee/Sp</v>
          </cell>
          <cell r="M3388">
            <v>18503</v>
          </cell>
        </row>
        <row r="3389">
          <cell r="A3389">
            <v>0</v>
          </cell>
          <cell r="B3389" t="str">
            <v>AW PPO Active</v>
          </cell>
          <cell r="C3389" t="str">
            <v>000000997</v>
          </cell>
          <cell r="D3389" t="str">
            <v>EZELL CHAD C</v>
          </cell>
          <cell r="E3389" t="str">
            <v>495863999</v>
          </cell>
          <cell r="F3389">
            <v>2</v>
          </cell>
          <cell r="G3389" t="str">
            <v>PPO Non-Union</v>
          </cell>
          <cell r="H3389" t="str">
            <v>N</v>
          </cell>
          <cell r="I3389">
            <v>1</v>
          </cell>
          <cell r="J3389">
            <v>37834</v>
          </cell>
          <cell r="K3389">
            <v>101</v>
          </cell>
          <cell r="L3389" t="str">
            <v>Single</v>
          </cell>
          <cell r="M3389">
            <v>29346</v>
          </cell>
        </row>
        <row r="3390">
          <cell r="A3390">
            <v>0</v>
          </cell>
          <cell r="B3390" t="str">
            <v>AW PPO Active</v>
          </cell>
          <cell r="C3390" t="str">
            <v>000000997</v>
          </cell>
          <cell r="D3390" t="str">
            <v>FARAG SAFWAT H</v>
          </cell>
          <cell r="E3390" t="str">
            <v>124622415</v>
          </cell>
          <cell r="F3390">
            <v>2</v>
          </cell>
          <cell r="G3390" t="str">
            <v>PPO Non-Union</v>
          </cell>
          <cell r="H3390" t="str">
            <v>N</v>
          </cell>
          <cell r="I3390">
            <v>4</v>
          </cell>
          <cell r="J3390">
            <v>37622</v>
          </cell>
          <cell r="K3390">
            <v>127</v>
          </cell>
          <cell r="L3390" t="str">
            <v>Family</v>
          </cell>
          <cell r="M3390">
            <v>18293</v>
          </cell>
        </row>
        <row r="3391">
          <cell r="A3391">
            <v>0</v>
          </cell>
          <cell r="B3391" t="str">
            <v>AW PPO Active</v>
          </cell>
          <cell r="C3391" t="str">
            <v>000000997</v>
          </cell>
          <cell r="D3391" t="str">
            <v>FEIZOLLAHI FARAMARZ</v>
          </cell>
          <cell r="E3391" t="str">
            <v>577647149</v>
          </cell>
          <cell r="F3391">
            <v>2</v>
          </cell>
          <cell r="G3391" t="str">
            <v>PPO Non-Union</v>
          </cell>
          <cell r="H3391" t="str">
            <v>N</v>
          </cell>
          <cell r="I3391">
            <v>2</v>
          </cell>
          <cell r="J3391">
            <v>38349</v>
          </cell>
          <cell r="K3391">
            <v>111</v>
          </cell>
          <cell r="L3391" t="str">
            <v>Ee/Sp</v>
          </cell>
          <cell r="M3391">
            <v>17613</v>
          </cell>
        </row>
        <row r="3392">
          <cell r="A3392">
            <v>0</v>
          </cell>
          <cell r="B3392" t="str">
            <v>AW PPO Active</v>
          </cell>
          <cell r="C3392" t="str">
            <v>000000997</v>
          </cell>
          <cell r="D3392" t="str">
            <v>FELDMAN YAKOV</v>
          </cell>
          <cell r="E3392" t="str">
            <v>085769842</v>
          </cell>
          <cell r="F3392">
            <v>2</v>
          </cell>
          <cell r="G3392" t="str">
            <v>PPO Non-Union</v>
          </cell>
          <cell r="H3392" t="str">
            <v>N</v>
          </cell>
          <cell r="I3392">
            <v>4</v>
          </cell>
          <cell r="J3392">
            <v>38169</v>
          </cell>
          <cell r="K3392">
            <v>127</v>
          </cell>
          <cell r="L3392" t="str">
            <v>Family</v>
          </cell>
          <cell r="M3392">
            <v>21371</v>
          </cell>
        </row>
        <row r="3393">
          <cell r="A3393">
            <v>0</v>
          </cell>
          <cell r="B3393" t="str">
            <v>AW PPO Active</v>
          </cell>
          <cell r="C3393" t="str">
            <v>000000997</v>
          </cell>
          <cell r="D3393" t="str">
            <v>FIORENZA JOSHUA N</v>
          </cell>
          <cell r="E3393" t="str">
            <v>185680417</v>
          </cell>
          <cell r="F3393">
            <v>2</v>
          </cell>
          <cell r="G3393" t="str">
            <v>PPO Non-Union</v>
          </cell>
          <cell r="H3393" t="str">
            <v>N</v>
          </cell>
          <cell r="I3393">
            <v>1</v>
          </cell>
          <cell r="J3393">
            <v>38322</v>
          </cell>
          <cell r="K3393">
            <v>101</v>
          </cell>
          <cell r="L3393" t="str">
            <v>Single</v>
          </cell>
          <cell r="M3393">
            <v>28426</v>
          </cell>
        </row>
        <row r="3394">
          <cell r="A3394">
            <v>0</v>
          </cell>
          <cell r="B3394" t="str">
            <v>AW PPO Active</v>
          </cell>
          <cell r="C3394" t="str">
            <v>000000997</v>
          </cell>
          <cell r="D3394" t="str">
            <v>FIRSTENBERG MICHAEL H</v>
          </cell>
          <cell r="E3394" t="str">
            <v>219828767</v>
          </cell>
          <cell r="F3394">
            <v>2</v>
          </cell>
          <cell r="G3394" t="str">
            <v>PPO Non-Union</v>
          </cell>
          <cell r="H3394" t="str">
            <v>N</v>
          </cell>
          <cell r="I3394">
            <v>4</v>
          </cell>
          <cell r="J3394">
            <v>38190</v>
          </cell>
          <cell r="K3394">
            <v>127</v>
          </cell>
          <cell r="L3394" t="str">
            <v>Family</v>
          </cell>
          <cell r="M3394">
            <v>26443</v>
          </cell>
        </row>
        <row r="3395">
          <cell r="A3395">
            <v>0</v>
          </cell>
          <cell r="B3395" t="str">
            <v>AW PPO Active</v>
          </cell>
          <cell r="C3395" t="str">
            <v>000000997</v>
          </cell>
          <cell r="D3395" t="str">
            <v>FISCHER ANNY M</v>
          </cell>
          <cell r="E3395" t="str">
            <v>340649587</v>
          </cell>
          <cell r="F3395">
            <v>2</v>
          </cell>
          <cell r="G3395" t="str">
            <v>PPO Non-Union</v>
          </cell>
          <cell r="H3395" t="str">
            <v>N</v>
          </cell>
          <cell r="I3395">
            <v>1</v>
          </cell>
          <cell r="J3395">
            <v>37683</v>
          </cell>
          <cell r="K3395">
            <v>102</v>
          </cell>
          <cell r="L3395" t="str">
            <v>Single</v>
          </cell>
          <cell r="M3395">
            <v>24058</v>
          </cell>
        </row>
        <row r="3396">
          <cell r="A3396">
            <v>0</v>
          </cell>
          <cell r="B3396" t="str">
            <v>AW PPO Active</v>
          </cell>
          <cell r="C3396" t="str">
            <v>000000997</v>
          </cell>
          <cell r="D3396" t="str">
            <v>FITZPATRICK NANCY L</v>
          </cell>
          <cell r="E3396" t="str">
            <v>151386314</v>
          </cell>
          <cell r="F3396">
            <v>2</v>
          </cell>
          <cell r="G3396" t="str">
            <v>PPO Non-Union</v>
          </cell>
          <cell r="H3396" t="str">
            <v>N</v>
          </cell>
          <cell r="I3396">
            <v>3</v>
          </cell>
          <cell r="J3396">
            <v>37622</v>
          </cell>
          <cell r="K3396">
            <v>127</v>
          </cell>
          <cell r="L3396" t="str">
            <v>Family</v>
          </cell>
          <cell r="M3396">
            <v>19277</v>
          </cell>
        </row>
        <row r="3397">
          <cell r="A3397">
            <v>0</v>
          </cell>
          <cell r="B3397" t="str">
            <v>AW PPO Active</v>
          </cell>
          <cell r="C3397" t="str">
            <v>000000997</v>
          </cell>
          <cell r="D3397" t="str">
            <v>FLEMING KALA K</v>
          </cell>
          <cell r="E3397" t="str">
            <v>580295577</v>
          </cell>
          <cell r="F3397">
            <v>2</v>
          </cell>
          <cell r="G3397" t="str">
            <v>PPO Non-Union</v>
          </cell>
          <cell r="H3397" t="str">
            <v>N</v>
          </cell>
          <cell r="I3397">
            <v>2</v>
          </cell>
          <cell r="J3397">
            <v>38322</v>
          </cell>
          <cell r="K3397">
            <v>111</v>
          </cell>
          <cell r="L3397" t="str">
            <v>Ee/Sp</v>
          </cell>
          <cell r="M3397">
            <v>27871</v>
          </cell>
        </row>
        <row r="3398">
          <cell r="A3398">
            <v>0</v>
          </cell>
          <cell r="B3398" t="str">
            <v>AW PPO Active</v>
          </cell>
          <cell r="C3398" t="str">
            <v>000000997</v>
          </cell>
          <cell r="D3398" t="str">
            <v>FORAN PAUL</v>
          </cell>
          <cell r="E3398" t="str">
            <v>334461605</v>
          </cell>
          <cell r="F3398">
            <v>2</v>
          </cell>
          <cell r="G3398" t="str">
            <v>PPO Non-Union</v>
          </cell>
          <cell r="H3398" t="str">
            <v>N</v>
          </cell>
          <cell r="I3398">
            <v>5</v>
          </cell>
          <cell r="J3398">
            <v>37622</v>
          </cell>
          <cell r="K3398">
            <v>127</v>
          </cell>
          <cell r="L3398" t="str">
            <v>Family</v>
          </cell>
          <cell r="M3398">
            <v>18751</v>
          </cell>
        </row>
        <row r="3399">
          <cell r="A3399">
            <v>0</v>
          </cell>
          <cell r="B3399" t="str">
            <v>AW PPO Active</v>
          </cell>
          <cell r="C3399" t="str">
            <v>000000997</v>
          </cell>
          <cell r="D3399" t="str">
            <v>FORSYTHE JANET</v>
          </cell>
          <cell r="E3399" t="str">
            <v>347406361</v>
          </cell>
          <cell r="F3399">
            <v>2</v>
          </cell>
          <cell r="G3399" t="str">
            <v>PPO Non-Union</v>
          </cell>
          <cell r="H3399" t="str">
            <v>N</v>
          </cell>
          <cell r="I3399">
            <v>2</v>
          </cell>
          <cell r="J3399">
            <v>37622</v>
          </cell>
          <cell r="K3399">
            <v>111</v>
          </cell>
          <cell r="L3399" t="str">
            <v>Ee/Sp</v>
          </cell>
          <cell r="M3399">
            <v>17576</v>
          </cell>
        </row>
        <row r="3400">
          <cell r="A3400">
            <v>0</v>
          </cell>
          <cell r="B3400" t="str">
            <v>AW PPO Active</v>
          </cell>
          <cell r="C3400" t="str">
            <v>000000997</v>
          </cell>
          <cell r="D3400" t="str">
            <v>FOX WILLIAM S</v>
          </cell>
          <cell r="E3400" t="str">
            <v>170522493</v>
          </cell>
          <cell r="F3400">
            <v>2</v>
          </cell>
          <cell r="G3400" t="str">
            <v>PPO Non-Union</v>
          </cell>
          <cell r="H3400" t="str">
            <v>N</v>
          </cell>
          <cell r="I3400">
            <v>4</v>
          </cell>
          <cell r="J3400">
            <v>38257</v>
          </cell>
          <cell r="K3400">
            <v>127</v>
          </cell>
          <cell r="L3400" t="str">
            <v>Family</v>
          </cell>
          <cell r="M3400">
            <v>21307</v>
          </cell>
        </row>
        <row r="3401">
          <cell r="A3401">
            <v>0</v>
          </cell>
          <cell r="B3401" t="str">
            <v>AW PPO Active</v>
          </cell>
          <cell r="C3401" t="str">
            <v>000000997</v>
          </cell>
          <cell r="D3401" t="str">
            <v>FRANCIS ROY C</v>
          </cell>
          <cell r="E3401" t="str">
            <v>333688443</v>
          </cell>
          <cell r="F3401">
            <v>2</v>
          </cell>
          <cell r="G3401" t="str">
            <v>PPO Non-Union</v>
          </cell>
          <cell r="H3401" t="str">
            <v>N</v>
          </cell>
          <cell r="I3401">
            <v>6</v>
          </cell>
          <cell r="J3401">
            <v>38229</v>
          </cell>
          <cell r="K3401">
            <v>127</v>
          </cell>
          <cell r="L3401" t="str">
            <v>Family</v>
          </cell>
          <cell r="M3401">
            <v>24843</v>
          </cell>
        </row>
        <row r="3402">
          <cell r="A3402">
            <v>0</v>
          </cell>
          <cell r="B3402" t="str">
            <v>AW PPO Active</v>
          </cell>
          <cell r="C3402" t="str">
            <v>000000997</v>
          </cell>
          <cell r="D3402" t="str">
            <v>FRANK JEFFREY M</v>
          </cell>
          <cell r="E3402" t="str">
            <v>170606391</v>
          </cell>
          <cell r="F3402">
            <v>2</v>
          </cell>
          <cell r="G3402" t="str">
            <v>PPO Non-Union</v>
          </cell>
          <cell r="H3402" t="str">
            <v>N</v>
          </cell>
          <cell r="I3402">
            <v>1</v>
          </cell>
          <cell r="J3402">
            <v>38139</v>
          </cell>
          <cell r="K3402">
            <v>101</v>
          </cell>
          <cell r="L3402" t="str">
            <v>Single</v>
          </cell>
          <cell r="M3402">
            <v>29056</v>
          </cell>
        </row>
        <row r="3403">
          <cell r="A3403">
            <v>0</v>
          </cell>
          <cell r="B3403" t="str">
            <v>AW PPO Active</v>
          </cell>
          <cell r="C3403" t="str">
            <v>000000997</v>
          </cell>
          <cell r="D3403" t="str">
            <v>FRANTZ DOROTHY H</v>
          </cell>
          <cell r="E3403" t="str">
            <v>142321450</v>
          </cell>
          <cell r="F3403">
            <v>2</v>
          </cell>
          <cell r="G3403" t="str">
            <v>PPO Non-Union</v>
          </cell>
          <cell r="H3403" t="str">
            <v>N</v>
          </cell>
          <cell r="I3403">
            <v>1</v>
          </cell>
          <cell r="J3403">
            <v>37622</v>
          </cell>
          <cell r="K3403">
            <v>102</v>
          </cell>
          <cell r="L3403" t="str">
            <v>Single</v>
          </cell>
          <cell r="M3403">
            <v>15333</v>
          </cell>
        </row>
        <row r="3404">
          <cell r="A3404">
            <v>0</v>
          </cell>
          <cell r="B3404" t="str">
            <v>AW PPO Active</v>
          </cell>
          <cell r="C3404" t="str">
            <v>000000997</v>
          </cell>
          <cell r="D3404" t="str">
            <v>FREDERICKS ROBERT L</v>
          </cell>
          <cell r="E3404" t="str">
            <v>137563015</v>
          </cell>
          <cell r="F3404">
            <v>2</v>
          </cell>
          <cell r="G3404" t="str">
            <v>PPO Non-Union</v>
          </cell>
          <cell r="H3404" t="str">
            <v>N</v>
          </cell>
          <cell r="I3404">
            <v>3</v>
          </cell>
          <cell r="J3404">
            <v>38169</v>
          </cell>
          <cell r="K3404">
            <v>127</v>
          </cell>
          <cell r="L3404" t="str">
            <v>Family</v>
          </cell>
          <cell r="M3404">
            <v>21334</v>
          </cell>
        </row>
        <row r="3405">
          <cell r="A3405">
            <v>0</v>
          </cell>
          <cell r="B3405" t="str">
            <v>AW PPO Active</v>
          </cell>
          <cell r="C3405" t="str">
            <v>000000997</v>
          </cell>
          <cell r="D3405" t="str">
            <v>FRENCH VICTOR L</v>
          </cell>
          <cell r="E3405" t="str">
            <v>281384706</v>
          </cell>
          <cell r="F3405">
            <v>2</v>
          </cell>
          <cell r="G3405" t="str">
            <v>PPO Non-Union</v>
          </cell>
          <cell r="H3405" t="str">
            <v>N</v>
          </cell>
          <cell r="I3405">
            <v>2</v>
          </cell>
          <cell r="J3405">
            <v>37622</v>
          </cell>
          <cell r="K3405">
            <v>111</v>
          </cell>
          <cell r="L3405" t="str">
            <v>Ee/Sp</v>
          </cell>
          <cell r="M3405">
            <v>15844</v>
          </cell>
        </row>
        <row r="3406">
          <cell r="A3406">
            <v>0</v>
          </cell>
          <cell r="B3406" t="str">
            <v>AW PPO Active</v>
          </cell>
          <cell r="C3406" t="str">
            <v>000000997</v>
          </cell>
          <cell r="D3406" t="str">
            <v>FUEGLEIN KAREN P</v>
          </cell>
          <cell r="E3406" t="str">
            <v>488607268</v>
          </cell>
          <cell r="F3406">
            <v>2</v>
          </cell>
          <cell r="G3406" t="str">
            <v>PPO Non-Union</v>
          </cell>
          <cell r="H3406" t="str">
            <v>N</v>
          </cell>
          <cell r="I3406">
            <v>3</v>
          </cell>
          <cell r="J3406">
            <v>38314</v>
          </cell>
          <cell r="K3406">
            <v>127</v>
          </cell>
          <cell r="L3406" t="str">
            <v>Family</v>
          </cell>
          <cell r="M3406">
            <v>19130</v>
          </cell>
        </row>
        <row r="3407">
          <cell r="A3407">
            <v>0</v>
          </cell>
          <cell r="B3407" t="str">
            <v>AW PPO Active</v>
          </cell>
          <cell r="C3407" t="str">
            <v>000000997</v>
          </cell>
          <cell r="D3407" t="str">
            <v>FULTER STACEY A</v>
          </cell>
          <cell r="E3407" t="str">
            <v>557818816</v>
          </cell>
          <cell r="F3407">
            <v>2</v>
          </cell>
          <cell r="G3407" t="str">
            <v>PPO Non-Union</v>
          </cell>
          <cell r="H3407" t="str">
            <v>N</v>
          </cell>
          <cell r="I3407">
            <v>2</v>
          </cell>
          <cell r="J3407">
            <v>38222</v>
          </cell>
          <cell r="K3407">
            <v>119</v>
          </cell>
          <cell r="L3407" t="str">
            <v>Ee/Ch</v>
          </cell>
          <cell r="M3407">
            <v>26486</v>
          </cell>
        </row>
        <row r="3408">
          <cell r="A3408">
            <v>0</v>
          </cell>
          <cell r="B3408" t="str">
            <v>AW PPO Active</v>
          </cell>
          <cell r="C3408" t="str">
            <v>000000997</v>
          </cell>
          <cell r="D3408" t="str">
            <v>GALLAGHER JANICE M</v>
          </cell>
          <cell r="E3408" t="str">
            <v>158569160</v>
          </cell>
          <cell r="F3408">
            <v>2</v>
          </cell>
          <cell r="G3408" t="str">
            <v>PPO Non-Union</v>
          </cell>
          <cell r="H3408" t="str">
            <v>N</v>
          </cell>
          <cell r="I3408">
            <v>1</v>
          </cell>
          <cell r="J3408">
            <v>38292</v>
          </cell>
          <cell r="K3408">
            <v>102</v>
          </cell>
          <cell r="L3408" t="str">
            <v>Single</v>
          </cell>
          <cell r="M3408">
            <v>21784</v>
          </cell>
        </row>
        <row r="3409">
          <cell r="A3409">
            <v>0</v>
          </cell>
          <cell r="B3409" t="str">
            <v>AW PPO Active</v>
          </cell>
          <cell r="C3409" t="str">
            <v>000000997</v>
          </cell>
          <cell r="D3409" t="str">
            <v>GALLAGHER JOHN J</v>
          </cell>
          <cell r="E3409" t="str">
            <v>161503840</v>
          </cell>
          <cell r="F3409">
            <v>2</v>
          </cell>
          <cell r="G3409" t="str">
            <v>PPO Non-Union</v>
          </cell>
          <cell r="H3409" t="str">
            <v>N</v>
          </cell>
          <cell r="I3409">
            <v>3</v>
          </cell>
          <cell r="J3409">
            <v>37622</v>
          </cell>
          <cell r="K3409">
            <v>127</v>
          </cell>
          <cell r="L3409" t="str">
            <v>Family</v>
          </cell>
          <cell r="M3409">
            <v>21615</v>
          </cell>
        </row>
        <row r="3410">
          <cell r="A3410">
            <v>0</v>
          </cell>
          <cell r="B3410" t="str">
            <v>AW PPO Active</v>
          </cell>
          <cell r="C3410" t="str">
            <v>000000997</v>
          </cell>
          <cell r="D3410" t="str">
            <v>GALLARDO MARIA</v>
          </cell>
          <cell r="E3410" t="str">
            <v>150045128</v>
          </cell>
          <cell r="F3410">
            <v>2</v>
          </cell>
          <cell r="G3410" t="str">
            <v>PPO Non-Union</v>
          </cell>
          <cell r="H3410" t="str">
            <v>N</v>
          </cell>
          <cell r="I3410">
            <v>1</v>
          </cell>
          <cell r="J3410">
            <v>37742</v>
          </cell>
          <cell r="K3410">
            <v>102</v>
          </cell>
          <cell r="L3410" t="str">
            <v>Single</v>
          </cell>
          <cell r="M3410">
            <v>27716</v>
          </cell>
        </row>
        <row r="3411">
          <cell r="A3411">
            <v>0</v>
          </cell>
          <cell r="B3411" t="str">
            <v>AW PPO Active</v>
          </cell>
          <cell r="C3411" t="str">
            <v>000000997</v>
          </cell>
          <cell r="D3411" t="str">
            <v>GANZ TIMOTHY C</v>
          </cell>
          <cell r="E3411" t="str">
            <v>280806125</v>
          </cell>
          <cell r="F3411">
            <v>2</v>
          </cell>
          <cell r="G3411" t="str">
            <v>PPO Non-Union</v>
          </cell>
          <cell r="H3411" t="str">
            <v>N</v>
          </cell>
          <cell r="I3411">
            <v>4</v>
          </cell>
          <cell r="J3411">
            <v>38229</v>
          </cell>
          <cell r="K3411">
            <v>127</v>
          </cell>
          <cell r="L3411" t="str">
            <v>Family</v>
          </cell>
          <cell r="M3411">
            <v>25398</v>
          </cell>
        </row>
        <row r="3412">
          <cell r="A3412">
            <v>0</v>
          </cell>
          <cell r="B3412" t="str">
            <v>AW PPO Active</v>
          </cell>
          <cell r="C3412" t="str">
            <v>000000997</v>
          </cell>
          <cell r="D3412" t="str">
            <v>GARCIA AGUSTIN E</v>
          </cell>
          <cell r="E3412" t="str">
            <v>142742466</v>
          </cell>
          <cell r="F3412">
            <v>2</v>
          </cell>
          <cell r="G3412" t="str">
            <v>PPO Non-Union</v>
          </cell>
          <cell r="H3412" t="str">
            <v>N</v>
          </cell>
          <cell r="I3412">
            <v>4</v>
          </cell>
          <cell r="J3412">
            <v>37622</v>
          </cell>
          <cell r="K3412">
            <v>127</v>
          </cell>
          <cell r="L3412" t="str">
            <v>Family</v>
          </cell>
          <cell r="M3412">
            <v>24712</v>
          </cell>
        </row>
        <row r="3413">
          <cell r="A3413">
            <v>0</v>
          </cell>
          <cell r="B3413" t="str">
            <v>AW PPO Active</v>
          </cell>
          <cell r="C3413" t="str">
            <v>000000997</v>
          </cell>
          <cell r="D3413" t="str">
            <v>GARD JEFFERY W</v>
          </cell>
          <cell r="E3413" t="str">
            <v>493640439</v>
          </cell>
          <cell r="F3413">
            <v>2</v>
          </cell>
          <cell r="G3413" t="str">
            <v>PPO Non-Union</v>
          </cell>
          <cell r="H3413" t="str">
            <v>N</v>
          </cell>
          <cell r="I3413">
            <v>4</v>
          </cell>
          <cell r="J3413">
            <v>37622</v>
          </cell>
          <cell r="K3413">
            <v>127</v>
          </cell>
          <cell r="L3413" t="str">
            <v>Family</v>
          </cell>
          <cell r="M3413">
            <v>20919</v>
          </cell>
        </row>
        <row r="3414">
          <cell r="A3414">
            <v>0</v>
          </cell>
          <cell r="B3414" t="str">
            <v>AW PPO Active</v>
          </cell>
          <cell r="C3414" t="str">
            <v>000000997</v>
          </cell>
          <cell r="D3414" t="str">
            <v>GARDNER DOROTHY</v>
          </cell>
          <cell r="E3414" t="str">
            <v>115369966</v>
          </cell>
          <cell r="F3414">
            <v>2</v>
          </cell>
          <cell r="G3414" t="str">
            <v>PPO Non-Union</v>
          </cell>
          <cell r="H3414" t="str">
            <v>N</v>
          </cell>
          <cell r="I3414">
            <v>1</v>
          </cell>
          <cell r="J3414">
            <v>38334</v>
          </cell>
          <cell r="K3414">
            <v>102</v>
          </cell>
          <cell r="L3414" t="str">
            <v>Single</v>
          </cell>
          <cell r="M3414">
            <v>16664</v>
          </cell>
        </row>
        <row r="3415">
          <cell r="A3415">
            <v>0</v>
          </cell>
          <cell r="B3415" t="str">
            <v>AW PPO Active</v>
          </cell>
          <cell r="C3415" t="str">
            <v>000000997</v>
          </cell>
          <cell r="D3415" t="str">
            <v>GARRISON STEVEN N</v>
          </cell>
          <cell r="E3415" t="str">
            <v>155545461</v>
          </cell>
          <cell r="F3415">
            <v>2</v>
          </cell>
          <cell r="G3415" t="str">
            <v>PPO Non-Union</v>
          </cell>
          <cell r="H3415" t="str">
            <v>N</v>
          </cell>
          <cell r="I3415">
            <v>1</v>
          </cell>
          <cell r="J3415">
            <v>37622</v>
          </cell>
          <cell r="K3415">
            <v>101</v>
          </cell>
          <cell r="L3415" t="str">
            <v>Single</v>
          </cell>
          <cell r="M3415">
            <v>24953</v>
          </cell>
        </row>
        <row r="3416">
          <cell r="A3416">
            <v>0</v>
          </cell>
          <cell r="B3416" t="str">
            <v>AW PPO Active</v>
          </cell>
          <cell r="C3416" t="str">
            <v>000000997</v>
          </cell>
          <cell r="D3416" t="str">
            <v>GARRITY CATHERINE E</v>
          </cell>
          <cell r="E3416" t="str">
            <v>151548264</v>
          </cell>
          <cell r="F3416">
            <v>2</v>
          </cell>
          <cell r="G3416" t="str">
            <v>PPO Non-Union</v>
          </cell>
          <cell r="H3416" t="str">
            <v>N</v>
          </cell>
          <cell r="I3416">
            <v>4</v>
          </cell>
          <cell r="J3416">
            <v>38043</v>
          </cell>
          <cell r="K3416">
            <v>127</v>
          </cell>
          <cell r="L3416" t="str">
            <v>Family</v>
          </cell>
          <cell r="M3416">
            <v>21464</v>
          </cell>
        </row>
        <row r="3417">
          <cell r="A3417">
            <v>0</v>
          </cell>
          <cell r="B3417" t="str">
            <v>AW PPO Active</v>
          </cell>
          <cell r="C3417" t="str">
            <v>000000997</v>
          </cell>
          <cell r="D3417" t="str">
            <v>GAUNT BARBARA A</v>
          </cell>
          <cell r="E3417" t="str">
            <v>137686289</v>
          </cell>
          <cell r="F3417">
            <v>2</v>
          </cell>
          <cell r="G3417" t="str">
            <v>PPO Non-Union</v>
          </cell>
          <cell r="H3417" t="str">
            <v>N</v>
          </cell>
          <cell r="I3417">
            <v>1</v>
          </cell>
          <cell r="J3417">
            <v>37926</v>
          </cell>
          <cell r="K3417">
            <v>102</v>
          </cell>
          <cell r="L3417" t="str">
            <v>Single</v>
          </cell>
          <cell r="M3417">
            <v>23823</v>
          </cell>
        </row>
        <row r="3418">
          <cell r="A3418">
            <v>0</v>
          </cell>
          <cell r="B3418" t="str">
            <v>AW PPO Active</v>
          </cell>
          <cell r="C3418" t="str">
            <v>000000997</v>
          </cell>
          <cell r="D3418" t="str">
            <v>GAYLE ELIZABETH A</v>
          </cell>
          <cell r="E3418" t="str">
            <v>021546141</v>
          </cell>
          <cell r="F3418">
            <v>2</v>
          </cell>
          <cell r="G3418" t="str">
            <v>PPO Non-Union</v>
          </cell>
          <cell r="H3418" t="str">
            <v>N</v>
          </cell>
          <cell r="I3418">
            <v>3</v>
          </cell>
          <cell r="J3418">
            <v>38322</v>
          </cell>
          <cell r="K3418">
            <v>127</v>
          </cell>
          <cell r="L3418" t="str">
            <v>Family</v>
          </cell>
          <cell r="M3418">
            <v>21928</v>
          </cell>
        </row>
        <row r="3419">
          <cell r="A3419">
            <v>0</v>
          </cell>
          <cell r="B3419" t="str">
            <v>AW PPO Active</v>
          </cell>
          <cell r="C3419" t="str">
            <v>000000997</v>
          </cell>
          <cell r="D3419" t="str">
            <v>GILDEA THOMAS M</v>
          </cell>
          <cell r="E3419" t="str">
            <v>210423108</v>
          </cell>
          <cell r="F3419">
            <v>2</v>
          </cell>
          <cell r="G3419" t="str">
            <v>PPO Non-Union</v>
          </cell>
          <cell r="H3419" t="str">
            <v>N</v>
          </cell>
          <cell r="I3419">
            <v>1</v>
          </cell>
          <cell r="J3419">
            <v>37773</v>
          </cell>
          <cell r="K3419">
            <v>101</v>
          </cell>
          <cell r="L3419" t="str">
            <v>Single</v>
          </cell>
          <cell r="M3419">
            <v>19577</v>
          </cell>
        </row>
        <row r="3420">
          <cell r="A3420">
            <v>0</v>
          </cell>
          <cell r="B3420" t="str">
            <v>AW PPO Active</v>
          </cell>
          <cell r="C3420" t="str">
            <v>000000997</v>
          </cell>
          <cell r="D3420" t="str">
            <v>GLEDHILL GLORIA R</v>
          </cell>
          <cell r="E3420" t="str">
            <v>151780340</v>
          </cell>
          <cell r="F3420">
            <v>2</v>
          </cell>
          <cell r="G3420" t="str">
            <v>PPO Non-Union</v>
          </cell>
          <cell r="H3420" t="str">
            <v>N</v>
          </cell>
          <cell r="I3420">
            <v>1</v>
          </cell>
          <cell r="J3420">
            <v>38334</v>
          </cell>
          <cell r="K3420">
            <v>102</v>
          </cell>
          <cell r="L3420" t="str">
            <v>Single</v>
          </cell>
          <cell r="M3420">
            <v>26118</v>
          </cell>
        </row>
        <row r="3421">
          <cell r="A3421">
            <v>0</v>
          </cell>
          <cell r="B3421" t="str">
            <v>AW PPO Active</v>
          </cell>
          <cell r="C3421" t="str">
            <v>000000997</v>
          </cell>
          <cell r="D3421" t="str">
            <v>GLORIOD TERRY L</v>
          </cell>
          <cell r="E3421" t="str">
            <v>500484547</v>
          </cell>
          <cell r="F3421">
            <v>2</v>
          </cell>
          <cell r="G3421" t="str">
            <v>PPO Non-Union</v>
          </cell>
          <cell r="H3421" t="str">
            <v>N</v>
          </cell>
          <cell r="I3421">
            <v>2</v>
          </cell>
          <cell r="J3421">
            <v>37622</v>
          </cell>
          <cell r="K3421">
            <v>111</v>
          </cell>
          <cell r="L3421" t="str">
            <v>Ee/Sp</v>
          </cell>
          <cell r="M3421">
            <v>17193</v>
          </cell>
        </row>
        <row r="3422">
          <cell r="A3422">
            <v>0</v>
          </cell>
          <cell r="B3422" t="str">
            <v>AW PPO Active</v>
          </cell>
          <cell r="C3422" t="str">
            <v>000000997</v>
          </cell>
          <cell r="D3422" t="str">
            <v>GOFORTH NAES LISA M</v>
          </cell>
          <cell r="E3422" t="str">
            <v>492726544</v>
          </cell>
          <cell r="F3422">
            <v>2</v>
          </cell>
          <cell r="G3422" t="str">
            <v>PPO Non-Union</v>
          </cell>
          <cell r="H3422" t="str">
            <v>N</v>
          </cell>
          <cell r="I3422">
            <v>1</v>
          </cell>
          <cell r="J3422">
            <v>37622</v>
          </cell>
          <cell r="K3422">
            <v>102</v>
          </cell>
          <cell r="L3422" t="str">
            <v>Single</v>
          </cell>
          <cell r="M3422">
            <v>25439</v>
          </cell>
        </row>
        <row r="3423">
          <cell r="A3423">
            <v>0</v>
          </cell>
          <cell r="B3423" t="str">
            <v>AW PPO Active</v>
          </cell>
          <cell r="C3423" t="str">
            <v>000000997</v>
          </cell>
          <cell r="D3423" t="str">
            <v>GOULD AMY K</v>
          </cell>
          <cell r="E3423" t="str">
            <v>484081103</v>
          </cell>
          <cell r="F3423">
            <v>2</v>
          </cell>
          <cell r="G3423" t="str">
            <v>PPO Non-Union</v>
          </cell>
          <cell r="H3423" t="str">
            <v>N</v>
          </cell>
          <cell r="I3423">
            <v>2</v>
          </cell>
          <cell r="J3423">
            <v>38313</v>
          </cell>
          <cell r="K3423">
            <v>119</v>
          </cell>
          <cell r="L3423" t="str">
            <v>Ee/Ch</v>
          </cell>
          <cell r="M3423">
            <v>25781</v>
          </cell>
        </row>
        <row r="3424">
          <cell r="A3424">
            <v>0</v>
          </cell>
          <cell r="B3424" t="str">
            <v>AW PPO Active</v>
          </cell>
          <cell r="C3424" t="str">
            <v>000000997</v>
          </cell>
          <cell r="D3424" t="str">
            <v>GOULD CARLESS M</v>
          </cell>
          <cell r="E3424" t="str">
            <v>154687140</v>
          </cell>
          <cell r="F3424">
            <v>2</v>
          </cell>
          <cell r="G3424" t="str">
            <v>PPO Non-Union</v>
          </cell>
          <cell r="H3424" t="str">
            <v>N</v>
          </cell>
          <cell r="I3424">
            <v>4</v>
          </cell>
          <cell r="J3424">
            <v>38108</v>
          </cell>
          <cell r="K3424">
            <v>127</v>
          </cell>
          <cell r="L3424" t="str">
            <v>Family</v>
          </cell>
          <cell r="M3424">
            <v>22904</v>
          </cell>
        </row>
        <row r="3425">
          <cell r="A3425">
            <v>0</v>
          </cell>
          <cell r="B3425" t="str">
            <v>AW PPO Active</v>
          </cell>
          <cell r="C3425" t="str">
            <v>000000997</v>
          </cell>
          <cell r="D3425" t="str">
            <v>GOULSTONE CAROL A</v>
          </cell>
          <cell r="E3425" t="str">
            <v>194605558</v>
          </cell>
          <cell r="F3425">
            <v>2</v>
          </cell>
          <cell r="G3425" t="str">
            <v>PPO Non-Union</v>
          </cell>
          <cell r="H3425" t="str">
            <v>N</v>
          </cell>
          <cell r="I3425">
            <v>1</v>
          </cell>
          <cell r="J3425">
            <v>38139</v>
          </cell>
          <cell r="K3425">
            <v>102</v>
          </cell>
          <cell r="L3425" t="str">
            <v>Single</v>
          </cell>
          <cell r="M3425">
            <v>24101</v>
          </cell>
        </row>
        <row r="3426">
          <cell r="A3426">
            <v>0</v>
          </cell>
          <cell r="B3426" t="str">
            <v>AW PPO Active</v>
          </cell>
          <cell r="C3426" t="str">
            <v>000000997</v>
          </cell>
          <cell r="D3426" t="str">
            <v>GRACE MAUREEN E</v>
          </cell>
          <cell r="E3426" t="str">
            <v>137400681</v>
          </cell>
          <cell r="F3426">
            <v>2</v>
          </cell>
          <cell r="G3426" t="str">
            <v>PPO Non-Union</v>
          </cell>
          <cell r="H3426" t="str">
            <v>N</v>
          </cell>
          <cell r="I3426">
            <v>2</v>
          </cell>
          <cell r="J3426">
            <v>37622</v>
          </cell>
          <cell r="K3426">
            <v>119</v>
          </cell>
          <cell r="L3426" t="str">
            <v>Ee/Ch</v>
          </cell>
          <cell r="M3426">
            <v>19905</v>
          </cell>
        </row>
        <row r="3427">
          <cell r="A3427">
            <v>0</v>
          </cell>
          <cell r="B3427" t="str">
            <v>AW PPO Active</v>
          </cell>
          <cell r="C3427" t="str">
            <v>000000997</v>
          </cell>
          <cell r="D3427" t="str">
            <v>GRAHAM DALE G</v>
          </cell>
          <cell r="E3427" t="str">
            <v>139789237</v>
          </cell>
          <cell r="F3427">
            <v>2</v>
          </cell>
          <cell r="G3427" t="str">
            <v>PPO Non-Union</v>
          </cell>
          <cell r="H3427" t="str">
            <v>N</v>
          </cell>
          <cell r="I3427">
            <v>4</v>
          </cell>
          <cell r="J3427">
            <v>37987</v>
          </cell>
          <cell r="K3427">
            <v>127</v>
          </cell>
          <cell r="L3427" t="str">
            <v>Family</v>
          </cell>
          <cell r="M3427">
            <v>26639</v>
          </cell>
        </row>
        <row r="3428">
          <cell r="A3428">
            <v>0</v>
          </cell>
          <cell r="B3428" t="str">
            <v>AW PPO Active</v>
          </cell>
          <cell r="C3428" t="str">
            <v>000000997</v>
          </cell>
          <cell r="D3428" t="str">
            <v>GRAY BRIAN M</v>
          </cell>
          <cell r="E3428" t="str">
            <v>144564373</v>
          </cell>
          <cell r="F3428">
            <v>2</v>
          </cell>
          <cell r="G3428" t="str">
            <v>PPO Non-Union</v>
          </cell>
          <cell r="H3428" t="str">
            <v>N</v>
          </cell>
          <cell r="I3428">
            <v>1</v>
          </cell>
          <cell r="J3428">
            <v>37773</v>
          </cell>
          <cell r="K3428">
            <v>101</v>
          </cell>
          <cell r="L3428" t="str">
            <v>Single</v>
          </cell>
          <cell r="M3428">
            <v>20644</v>
          </cell>
        </row>
        <row r="3429">
          <cell r="A3429">
            <v>0</v>
          </cell>
          <cell r="B3429" t="str">
            <v>AW PPO Active</v>
          </cell>
          <cell r="C3429" t="str">
            <v>000000997</v>
          </cell>
          <cell r="D3429" t="str">
            <v>GRIFFIN JR WILLIAM L</v>
          </cell>
          <cell r="E3429" t="str">
            <v>152624754</v>
          </cell>
          <cell r="F3429">
            <v>2</v>
          </cell>
          <cell r="G3429" t="str">
            <v>PPO Non-Union</v>
          </cell>
          <cell r="H3429" t="str">
            <v>N</v>
          </cell>
          <cell r="I3429">
            <v>4</v>
          </cell>
          <cell r="J3429">
            <v>37622</v>
          </cell>
          <cell r="K3429">
            <v>127</v>
          </cell>
          <cell r="L3429" t="str">
            <v>Family</v>
          </cell>
          <cell r="M3429">
            <v>22504</v>
          </cell>
        </row>
        <row r="3430">
          <cell r="A3430">
            <v>0</v>
          </cell>
          <cell r="B3430" t="str">
            <v>AW PPO Active</v>
          </cell>
          <cell r="C3430" t="str">
            <v>000000997</v>
          </cell>
          <cell r="D3430" t="str">
            <v>GRIFFIN MARK W</v>
          </cell>
          <cell r="E3430" t="str">
            <v>515724247</v>
          </cell>
          <cell r="F3430">
            <v>2</v>
          </cell>
          <cell r="G3430" t="str">
            <v>PPO Non-Union</v>
          </cell>
          <cell r="H3430" t="str">
            <v>N</v>
          </cell>
          <cell r="I3430">
            <v>4</v>
          </cell>
          <cell r="J3430">
            <v>38229</v>
          </cell>
          <cell r="K3430">
            <v>127</v>
          </cell>
          <cell r="L3430" t="str">
            <v>Family</v>
          </cell>
          <cell r="M3430">
            <v>22595</v>
          </cell>
        </row>
        <row r="3431">
          <cell r="A3431">
            <v>0</v>
          </cell>
          <cell r="B3431" t="str">
            <v>AW PPO Active</v>
          </cell>
          <cell r="C3431" t="str">
            <v>000000997</v>
          </cell>
          <cell r="D3431" t="str">
            <v>GRUBB EDWARD J</v>
          </cell>
          <cell r="E3431" t="str">
            <v>164403671</v>
          </cell>
          <cell r="F3431">
            <v>2</v>
          </cell>
          <cell r="G3431" t="str">
            <v>PPO Non-Union</v>
          </cell>
          <cell r="H3431" t="str">
            <v>N</v>
          </cell>
          <cell r="I3431">
            <v>5</v>
          </cell>
          <cell r="J3431">
            <v>38229</v>
          </cell>
          <cell r="K3431">
            <v>127</v>
          </cell>
          <cell r="L3431" t="str">
            <v>Family</v>
          </cell>
          <cell r="M3431">
            <v>19999</v>
          </cell>
        </row>
        <row r="3432">
          <cell r="A3432">
            <v>0</v>
          </cell>
          <cell r="B3432" t="str">
            <v>AW PPO Active</v>
          </cell>
          <cell r="C3432" t="str">
            <v>000000997</v>
          </cell>
          <cell r="D3432" t="str">
            <v>GUCKES CHARLOTTE R</v>
          </cell>
          <cell r="E3432" t="str">
            <v>152363794</v>
          </cell>
          <cell r="F3432">
            <v>2</v>
          </cell>
          <cell r="G3432" t="str">
            <v>PPO Non-Union</v>
          </cell>
          <cell r="H3432" t="str">
            <v>N</v>
          </cell>
          <cell r="I3432">
            <v>1</v>
          </cell>
          <cell r="J3432">
            <v>37987</v>
          </cell>
          <cell r="K3432">
            <v>102</v>
          </cell>
          <cell r="L3432" t="str">
            <v>Single</v>
          </cell>
          <cell r="M3432">
            <v>17108</v>
          </cell>
        </row>
        <row r="3433">
          <cell r="A3433">
            <v>0</v>
          </cell>
          <cell r="B3433" t="str">
            <v>AW PPO Active</v>
          </cell>
          <cell r="C3433" t="str">
            <v>000000997</v>
          </cell>
          <cell r="D3433" t="str">
            <v>GUDIN LANA</v>
          </cell>
          <cell r="E3433" t="str">
            <v>159745222</v>
          </cell>
          <cell r="F3433">
            <v>2</v>
          </cell>
          <cell r="G3433" t="str">
            <v>PPO Non-Union</v>
          </cell>
          <cell r="H3433" t="str">
            <v>N</v>
          </cell>
          <cell r="I3433">
            <v>2</v>
          </cell>
          <cell r="J3433">
            <v>38108</v>
          </cell>
          <cell r="K3433">
            <v>111</v>
          </cell>
          <cell r="L3433" t="str">
            <v>Ee/Sp</v>
          </cell>
          <cell r="M3433">
            <v>19966</v>
          </cell>
        </row>
        <row r="3434">
          <cell r="A3434">
            <v>0</v>
          </cell>
          <cell r="B3434" t="str">
            <v>AW PPO Active</v>
          </cell>
          <cell r="C3434" t="str">
            <v>000000997</v>
          </cell>
          <cell r="D3434" t="str">
            <v>GUESS DORTHEA M</v>
          </cell>
          <cell r="E3434" t="str">
            <v>142846162</v>
          </cell>
          <cell r="F3434">
            <v>2</v>
          </cell>
          <cell r="G3434" t="str">
            <v>PPO Non-Union</v>
          </cell>
          <cell r="H3434" t="str">
            <v>N</v>
          </cell>
          <cell r="I3434">
            <v>2</v>
          </cell>
          <cell r="J3434">
            <v>38018</v>
          </cell>
          <cell r="K3434">
            <v>119</v>
          </cell>
          <cell r="L3434" t="str">
            <v>Ee/Ch</v>
          </cell>
          <cell r="M3434">
            <v>27371</v>
          </cell>
        </row>
        <row r="3435">
          <cell r="A3435">
            <v>0</v>
          </cell>
          <cell r="B3435" t="str">
            <v>AW PPO Active</v>
          </cell>
          <cell r="C3435" t="str">
            <v>000000997</v>
          </cell>
          <cell r="D3435" t="str">
            <v>GULLICK RICHARD W</v>
          </cell>
          <cell r="E3435" t="str">
            <v>087524257</v>
          </cell>
          <cell r="F3435">
            <v>2</v>
          </cell>
          <cell r="G3435" t="str">
            <v>PPO Non-Union</v>
          </cell>
          <cell r="H3435" t="str">
            <v>N</v>
          </cell>
          <cell r="I3435">
            <v>1</v>
          </cell>
          <cell r="J3435">
            <v>37622</v>
          </cell>
          <cell r="K3435">
            <v>101</v>
          </cell>
          <cell r="L3435" t="str">
            <v>Single</v>
          </cell>
          <cell r="M3435">
            <v>21376</v>
          </cell>
        </row>
        <row r="3436">
          <cell r="A3436">
            <v>0</v>
          </cell>
          <cell r="B3436" t="str">
            <v>AW PPO Active</v>
          </cell>
          <cell r="C3436" t="str">
            <v>000000997</v>
          </cell>
          <cell r="D3436" t="str">
            <v>GUNTRUM MICHAEL J</v>
          </cell>
          <cell r="E3436" t="str">
            <v>539863067</v>
          </cell>
          <cell r="F3436">
            <v>2</v>
          </cell>
          <cell r="G3436" t="str">
            <v>PPO Non-Union</v>
          </cell>
          <cell r="H3436" t="str">
            <v>N</v>
          </cell>
          <cell r="I3436">
            <v>4</v>
          </cell>
          <cell r="J3436">
            <v>38257</v>
          </cell>
          <cell r="K3436">
            <v>127</v>
          </cell>
          <cell r="L3436" t="str">
            <v>Family</v>
          </cell>
          <cell r="M3436">
            <v>23963</v>
          </cell>
        </row>
        <row r="3437">
          <cell r="A3437">
            <v>0</v>
          </cell>
          <cell r="B3437" t="str">
            <v>AW PPO Active</v>
          </cell>
          <cell r="C3437" t="str">
            <v>000000997</v>
          </cell>
          <cell r="D3437" t="str">
            <v>GURKIN JACK H</v>
          </cell>
          <cell r="E3437" t="str">
            <v>246961185</v>
          </cell>
          <cell r="F3437">
            <v>2</v>
          </cell>
          <cell r="G3437" t="str">
            <v>PPO Non-Union</v>
          </cell>
          <cell r="H3437" t="str">
            <v>N</v>
          </cell>
          <cell r="I3437">
            <v>3</v>
          </cell>
          <cell r="J3437">
            <v>38229</v>
          </cell>
          <cell r="K3437">
            <v>127</v>
          </cell>
          <cell r="L3437" t="str">
            <v>Family</v>
          </cell>
          <cell r="M3437">
            <v>19882</v>
          </cell>
        </row>
        <row r="3438">
          <cell r="A3438">
            <v>0</v>
          </cell>
          <cell r="B3438" t="str">
            <v>AW PPO Active</v>
          </cell>
          <cell r="C3438" t="str">
            <v>000000997</v>
          </cell>
          <cell r="D3438" t="str">
            <v>GUSTAFSON KAILI M</v>
          </cell>
          <cell r="E3438" t="str">
            <v>390904869</v>
          </cell>
          <cell r="F3438">
            <v>2</v>
          </cell>
          <cell r="G3438" t="str">
            <v>PPO Non-Union</v>
          </cell>
          <cell r="H3438" t="str">
            <v>N</v>
          </cell>
          <cell r="I3438">
            <v>1</v>
          </cell>
          <cell r="J3438">
            <v>38322</v>
          </cell>
          <cell r="K3438">
            <v>102</v>
          </cell>
          <cell r="L3438" t="str">
            <v>Single</v>
          </cell>
          <cell r="M3438">
            <v>29877</v>
          </cell>
        </row>
        <row r="3439">
          <cell r="A3439">
            <v>0</v>
          </cell>
          <cell r="B3439" t="str">
            <v>AW PPO Active</v>
          </cell>
          <cell r="C3439" t="str">
            <v>000000997</v>
          </cell>
          <cell r="D3439" t="str">
            <v>GUTOWSKI LINDA J</v>
          </cell>
          <cell r="E3439" t="str">
            <v>177406509</v>
          </cell>
          <cell r="F3439">
            <v>2</v>
          </cell>
          <cell r="G3439" t="str">
            <v>PPO Non-Union</v>
          </cell>
          <cell r="H3439" t="str">
            <v>N</v>
          </cell>
          <cell r="I3439">
            <v>2</v>
          </cell>
          <cell r="J3439">
            <v>37622</v>
          </cell>
          <cell r="K3439">
            <v>111</v>
          </cell>
          <cell r="L3439" t="str">
            <v>Ee/Sp</v>
          </cell>
          <cell r="M3439">
            <v>17855</v>
          </cell>
        </row>
        <row r="3440">
          <cell r="A3440">
            <v>0</v>
          </cell>
          <cell r="B3440" t="str">
            <v>AW PPO Active</v>
          </cell>
          <cell r="C3440" t="str">
            <v>000000997</v>
          </cell>
          <cell r="D3440" t="str">
            <v>GUYER WALTER R</v>
          </cell>
          <cell r="E3440" t="str">
            <v>140365792</v>
          </cell>
          <cell r="F3440">
            <v>2</v>
          </cell>
          <cell r="G3440" t="str">
            <v>PPO Non-Union</v>
          </cell>
          <cell r="H3440" t="str">
            <v>N</v>
          </cell>
          <cell r="I3440">
            <v>2</v>
          </cell>
          <cell r="J3440">
            <v>38292</v>
          </cell>
          <cell r="K3440">
            <v>111</v>
          </cell>
          <cell r="L3440" t="str">
            <v>Ee/Sp</v>
          </cell>
          <cell r="M3440">
            <v>16052</v>
          </cell>
        </row>
        <row r="3441">
          <cell r="A3441">
            <v>0</v>
          </cell>
          <cell r="B3441" t="str">
            <v>AW PPO Active</v>
          </cell>
          <cell r="C3441" t="str">
            <v>000000997</v>
          </cell>
          <cell r="D3441" t="str">
            <v>GWARA JOHN E</v>
          </cell>
          <cell r="E3441" t="str">
            <v>138583679</v>
          </cell>
          <cell r="F3441">
            <v>2</v>
          </cell>
          <cell r="G3441" t="str">
            <v>PPO Non-Union</v>
          </cell>
          <cell r="H3441" t="str">
            <v>N</v>
          </cell>
          <cell r="I3441">
            <v>3</v>
          </cell>
          <cell r="J3441">
            <v>37622</v>
          </cell>
          <cell r="K3441">
            <v>119</v>
          </cell>
          <cell r="L3441" t="str">
            <v>Ee/Ch</v>
          </cell>
          <cell r="M3441">
            <v>22591</v>
          </cell>
        </row>
        <row r="3442">
          <cell r="A3442">
            <v>0</v>
          </cell>
          <cell r="B3442" t="str">
            <v>AW PPO Active</v>
          </cell>
          <cell r="C3442" t="str">
            <v>000000997</v>
          </cell>
          <cell r="D3442" t="str">
            <v>HADDAD JONATHAN M</v>
          </cell>
          <cell r="E3442" t="str">
            <v>154748160</v>
          </cell>
          <cell r="F3442">
            <v>2</v>
          </cell>
          <cell r="G3442" t="str">
            <v>PPO Non-Union</v>
          </cell>
          <cell r="H3442" t="str">
            <v>N</v>
          </cell>
          <cell r="I3442">
            <v>1</v>
          </cell>
          <cell r="J3442">
            <v>38353</v>
          </cell>
          <cell r="K3442">
            <v>101</v>
          </cell>
          <cell r="L3442" t="str">
            <v>Single</v>
          </cell>
          <cell r="M3442">
            <v>29307</v>
          </cell>
        </row>
        <row r="3443">
          <cell r="A3443">
            <v>0</v>
          </cell>
          <cell r="B3443" t="str">
            <v>AW PPO Active</v>
          </cell>
          <cell r="C3443" t="str">
            <v>000000997</v>
          </cell>
          <cell r="D3443" t="str">
            <v>HADDOCK DANIEL F</v>
          </cell>
          <cell r="E3443" t="str">
            <v>493889667</v>
          </cell>
          <cell r="F3443">
            <v>2</v>
          </cell>
          <cell r="G3443" t="str">
            <v>PPO Non-Union</v>
          </cell>
          <cell r="H3443" t="str">
            <v>N</v>
          </cell>
          <cell r="I3443">
            <v>5</v>
          </cell>
          <cell r="J3443">
            <v>38293</v>
          </cell>
          <cell r="K3443">
            <v>127</v>
          </cell>
          <cell r="L3443" t="str">
            <v>Family</v>
          </cell>
          <cell r="M3443">
            <v>24715</v>
          </cell>
        </row>
        <row r="3444">
          <cell r="A3444">
            <v>0</v>
          </cell>
          <cell r="B3444" t="str">
            <v>AW PPO Active</v>
          </cell>
          <cell r="C3444" t="str">
            <v>000000997</v>
          </cell>
          <cell r="D3444" t="str">
            <v>HANCHAK JOHN J</v>
          </cell>
          <cell r="E3444" t="str">
            <v>169461000</v>
          </cell>
          <cell r="F3444">
            <v>2</v>
          </cell>
          <cell r="G3444" t="str">
            <v>PPO Non-Union</v>
          </cell>
          <cell r="H3444" t="str">
            <v>N</v>
          </cell>
          <cell r="I3444">
            <v>4</v>
          </cell>
          <cell r="J3444">
            <v>38257</v>
          </cell>
          <cell r="K3444">
            <v>127</v>
          </cell>
          <cell r="L3444" t="str">
            <v>Family</v>
          </cell>
          <cell r="M3444">
            <v>19661</v>
          </cell>
        </row>
        <row r="3445">
          <cell r="A3445">
            <v>0</v>
          </cell>
          <cell r="B3445" t="str">
            <v>AW PPO Active</v>
          </cell>
          <cell r="C3445" t="str">
            <v>000000997</v>
          </cell>
          <cell r="D3445" t="str">
            <v>HANKAMMER DIANE M</v>
          </cell>
          <cell r="E3445" t="str">
            <v>352441143</v>
          </cell>
          <cell r="F3445">
            <v>2</v>
          </cell>
          <cell r="G3445" t="str">
            <v>PPO Non-Union</v>
          </cell>
          <cell r="H3445" t="str">
            <v>N</v>
          </cell>
          <cell r="I3445">
            <v>1</v>
          </cell>
          <cell r="J3445">
            <v>38096</v>
          </cell>
          <cell r="K3445">
            <v>102</v>
          </cell>
          <cell r="L3445" t="str">
            <v>Single</v>
          </cell>
          <cell r="M3445">
            <v>21859</v>
          </cell>
        </row>
        <row r="3446">
          <cell r="A3446">
            <v>0</v>
          </cell>
          <cell r="B3446" t="str">
            <v>AW PPO Active</v>
          </cell>
          <cell r="C3446" t="str">
            <v>000000997</v>
          </cell>
          <cell r="D3446" t="str">
            <v>HANNEKEN MAUREEN A</v>
          </cell>
          <cell r="E3446" t="str">
            <v>498669025</v>
          </cell>
          <cell r="F3446">
            <v>2</v>
          </cell>
          <cell r="G3446" t="str">
            <v>PPO Non-Union</v>
          </cell>
          <cell r="H3446" t="str">
            <v>N</v>
          </cell>
          <cell r="I3446">
            <v>4</v>
          </cell>
          <cell r="J3446">
            <v>38229</v>
          </cell>
          <cell r="K3446">
            <v>127</v>
          </cell>
          <cell r="L3446" t="str">
            <v>Family</v>
          </cell>
          <cell r="M3446">
            <v>20645</v>
          </cell>
        </row>
        <row r="3447">
          <cell r="A3447">
            <v>0</v>
          </cell>
          <cell r="B3447" t="str">
            <v>AW PPO Active</v>
          </cell>
          <cell r="C3447" t="str">
            <v>000000997</v>
          </cell>
          <cell r="D3447" t="str">
            <v>HARDY JR WILLIAM E</v>
          </cell>
          <cell r="E3447" t="str">
            <v>212601115</v>
          </cell>
          <cell r="F3447">
            <v>2</v>
          </cell>
          <cell r="G3447" t="str">
            <v>PPO Non-Union</v>
          </cell>
          <cell r="H3447" t="str">
            <v>N</v>
          </cell>
          <cell r="I3447">
            <v>4</v>
          </cell>
          <cell r="J3447">
            <v>38117</v>
          </cell>
          <cell r="K3447">
            <v>127</v>
          </cell>
          <cell r="L3447" t="str">
            <v>Family</v>
          </cell>
          <cell r="M3447">
            <v>19674</v>
          </cell>
        </row>
        <row r="3448">
          <cell r="A3448">
            <v>0</v>
          </cell>
          <cell r="B3448" t="str">
            <v>AW PPO Active</v>
          </cell>
          <cell r="C3448" t="str">
            <v>000000997</v>
          </cell>
          <cell r="D3448" t="str">
            <v>HARMON CHELSIE L</v>
          </cell>
          <cell r="E3448" t="str">
            <v>490824552</v>
          </cell>
          <cell r="F3448">
            <v>2</v>
          </cell>
          <cell r="G3448" t="str">
            <v>PPO Non-Union</v>
          </cell>
          <cell r="H3448" t="str">
            <v>N</v>
          </cell>
          <cell r="I3448">
            <v>1</v>
          </cell>
          <cell r="J3448">
            <v>38355</v>
          </cell>
          <cell r="K3448">
            <v>102</v>
          </cell>
          <cell r="L3448" t="str">
            <v>Single</v>
          </cell>
          <cell r="M3448">
            <v>25457</v>
          </cell>
        </row>
        <row r="3449">
          <cell r="A3449">
            <v>0</v>
          </cell>
          <cell r="B3449" t="str">
            <v>AW PPO Active</v>
          </cell>
          <cell r="C3449" t="str">
            <v>000000997</v>
          </cell>
          <cell r="D3449" t="str">
            <v>HARRISON JOHN R</v>
          </cell>
          <cell r="E3449" t="str">
            <v>322421700</v>
          </cell>
          <cell r="F3449">
            <v>2</v>
          </cell>
          <cell r="G3449" t="str">
            <v>PPO Non-Union</v>
          </cell>
          <cell r="H3449" t="str">
            <v>N</v>
          </cell>
          <cell r="I3449">
            <v>4</v>
          </cell>
          <cell r="J3449">
            <v>38229</v>
          </cell>
          <cell r="K3449">
            <v>127</v>
          </cell>
          <cell r="L3449" t="str">
            <v>Family</v>
          </cell>
          <cell r="M3449">
            <v>17630</v>
          </cell>
        </row>
        <row r="3450">
          <cell r="A3450">
            <v>0</v>
          </cell>
          <cell r="B3450" t="str">
            <v>AW PPO Active</v>
          </cell>
          <cell r="C3450" t="str">
            <v>000000997</v>
          </cell>
          <cell r="D3450" t="str">
            <v>HARTMAN LINDA M</v>
          </cell>
          <cell r="E3450" t="str">
            <v>345707219</v>
          </cell>
          <cell r="F3450">
            <v>2</v>
          </cell>
          <cell r="G3450" t="str">
            <v>PPO Non-Union</v>
          </cell>
          <cell r="H3450" t="str">
            <v>N</v>
          </cell>
          <cell r="I3450">
            <v>1</v>
          </cell>
          <cell r="J3450">
            <v>37834</v>
          </cell>
          <cell r="K3450">
            <v>102</v>
          </cell>
          <cell r="L3450" t="str">
            <v>Single</v>
          </cell>
          <cell r="M3450">
            <v>29872</v>
          </cell>
        </row>
        <row r="3451">
          <cell r="A3451">
            <v>0</v>
          </cell>
          <cell r="B3451" t="str">
            <v>AW PPO Active</v>
          </cell>
          <cell r="C3451" t="str">
            <v>000000997</v>
          </cell>
          <cell r="D3451" t="str">
            <v>HARTNETT JR JOSEPH F</v>
          </cell>
          <cell r="E3451" t="str">
            <v>209403221</v>
          </cell>
          <cell r="F3451">
            <v>2</v>
          </cell>
          <cell r="G3451" t="str">
            <v>PPO Non-Union</v>
          </cell>
          <cell r="H3451" t="str">
            <v>N</v>
          </cell>
          <cell r="I3451">
            <v>3</v>
          </cell>
          <cell r="J3451">
            <v>38128</v>
          </cell>
          <cell r="K3451">
            <v>127</v>
          </cell>
          <cell r="L3451" t="str">
            <v>Family</v>
          </cell>
          <cell r="M3451">
            <v>18857</v>
          </cell>
        </row>
        <row r="3452">
          <cell r="A3452">
            <v>0</v>
          </cell>
          <cell r="B3452" t="str">
            <v>AW PPO Active</v>
          </cell>
          <cell r="C3452" t="str">
            <v>000000997</v>
          </cell>
          <cell r="D3452" t="str">
            <v>HEBENSTREIT CYNTHIA M</v>
          </cell>
          <cell r="E3452" t="str">
            <v>487643743</v>
          </cell>
          <cell r="F3452">
            <v>2</v>
          </cell>
          <cell r="G3452" t="str">
            <v>PPO Non-Union</v>
          </cell>
          <cell r="H3452" t="str">
            <v>N</v>
          </cell>
          <cell r="I3452">
            <v>3</v>
          </cell>
          <cell r="J3452">
            <v>38229</v>
          </cell>
          <cell r="K3452">
            <v>127</v>
          </cell>
          <cell r="L3452" t="str">
            <v>Family</v>
          </cell>
          <cell r="M3452">
            <v>21126</v>
          </cell>
        </row>
        <row r="3453">
          <cell r="A3453">
            <v>0</v>
          </cell>
          <cell r="B3453" t="str">
            <v>AW PPO Active</v>
          </cell>
          <cell r="C3453" t="str">
            <v>000000997</v>
          </cell>
          <cell r="D3453" t="str">
            <v>HENDERSON MELANIE A</v>
          </cell>
          <cell r="E3453" t="str">
            <v>558675327</v>
          </cell>
          <cell r="F3453">
            <v>2</v>
          </cell>
          <cell r="G3453" t="str">
            <v>PPO Non-Union</v>
          </cell>
          <cell r="H3453" t="str">
            <v>N</v>
          </cell>
          <cell r="I3453">
            <v>2</v>
          </cell>
          <cell r="J3453">
            <v>38200</v>
          </cell>
          <cell r="K3453">
            <v>111</v>
          </cell>
          <cell r="L3453" t="str">
            <v>Ee/Sp</v>
          </cell>
          <cell r="M3453">
            <v>24010</v>
          </cell>
        </row>
        <row r="3454">
          <cell r="A3454">
            <v>0</v>
          </cell>
          <cell r="B3454" t="str">
            <v>AW PPO Active</v>
          </cell>
          <cell r="C3454" t="str">
            <v>000000997</v>
          </cell>
          <cell r="D3454" t="str">
            <v>HENDRIX DEBORAH S</v>
          </cell>
          <cell r="E3454" t="str">
            <v>499529000</v>
          </cell>
          <cell r="F3454">
            <v>2</v>
          </cell>
          <cell r="G3454" t="str">
            <v>PPO Non-Union</v>
          </cell>
          <cell r="H3454" t="str">
            <v>N</v>
          </cell>
          <cell r="I3454">
            <v>2</v>
          </cell>
          <cell r="J3454">
            <v>38229</v>
          </cell>
          <cell r="K3454">
            <v>111</v>
          </cell>
          <cell r="L3454" t="str">
            <v>Ee/Sp</v>
          </cell>
          <cell r="M3454">
            <v>20154</v>
          </cell>
        </row>
        <row r="3455">
          <cell r="A3455">
            <v>0</v>
          </cell>
          <cell r="B3455" t="str">
            <v>AW PPO Active</v>
          </cell>
          <cell r="C3455" t="str">
            <v>000000997</v>
          </cell>
          <cell r="D3455" t="str">
            <v>HENRY LINDA F</v>
          </cell>
          <cell r="E3455" t="str">
            <v>352504789</v>
          </cell>
          <cell r="F3455">
            <v>2</v>
          </cell>
          <cell r="G3455" t="str">
            <v>PPO Non-Union</v>
          </cell>
          <cell r="H3455" t="str">
            <v>N</v>
          </cell>
          <cell r="I3455">
            <v>4</v>
          </cell>
          <cell r="J3455">
            <v>37622</v>
          </cell>
          <cell r="K3455">
            <v>127</v>
          </cell>
          <cell r="L3455" t="str">
            <v>Family</v>
          </cell>
          <cell r="M3455">
            <v>20338</v>
          </cell>
        </row>
        <row r="3456">
          <cell r="A3456">
            <v>0</v>
          </cell>
          <cell r="B3456" t="str">
            <v>AW PPO Active</v>
          </cell>
          <cell r="C3456" t="str">
            <v>000000997</v>
          </cell>
          <cell r="D3456" t="str">
            <v>HERNANDEZ SUSAN A</v>
          </cell>
          <cell r="E3456" t="str">
            <v>546411524</v>
          </cell>
          <cell r="F3456">
            <v>2</v>
          </cell>
          <cell r="G3456" t="str">
            <v>PPO Non-Union</v>
          </cell>
          <cell r="H3456" t="str">
            <v>N</v>
          </cell>
          <cell r="I3456">
            <v>4</v>
          </cell>
          <cell r="J3456">
            <v>37622</v>
          </cell>
          <cell r="K3456">
            <v>127</v>
          </cell>
          <cell r="L3456" t="str">
            <v>Family</v>
          </cell>
          <cell r="M3456">
            <v>23280</v>
          </cell>
        </row>
        <row r="3457">
          <cell r="A3457">
            <v>0</v>
          </cell>
          <cell r="B3457" t="str">
            <v>AW PPO Active</v>
          </cell>
          <cell r="C3457" t="str">
            <v>000000997</v>
          </cell>
          <cell r="D3457" t="str">
            <v>HERRIOTT JOHN R</v>
          </cell>
          <cell r="E3457" t="str">
            <v>140803288</v>
          </cell>
          <cell r="F3457">
            <v>2</v>
          </cell>
          <cell r="G3457" t="str">
            <v>PPO Non-Union</v>
          </cell>
          <cell r="H3457" t="str">
            <v>N</v>
          </cell>
          <cell r="I3457">
            <v>1</v>
          </cell>
          <cell r="J3457">
            <v>38322</v>
          </cell>
          <cell r="K3457">
            <v>101</v>
          </cell>
          <cell r="L3457" t="str">
            <v>Single</v>
          </cell>
          <cell r="M3457">
            <v>24288</v>
          </cell>
        </row>
        <row r="3458">
          <cell r="A3458">
            <v>0</v>
          </cell>
          <cell r="B3458" t="str">
            <v>AW PPO Active</v>
          </cell>
          <cell r="C3458" t="str">
            <v>000000997</v>
          </cell>
          <cell r="D3458" t="str">
            <v>HETHER LISBETH B</v>
          </cell>
          <cell r="E3458" t="str">
            <v>562753749</v>
          </cell>
          <cell r="F3458">
            <v>2</v>
          </cell>
          <cell r="G3458" t="str">
            <v>PPO Non-Union</v>
          </cell>
          <cell r="H3458" t="str">
            <v>N</v>
          </cell>
          <cell r="I3458">
            <v>1</v>
          </cell>
          <cell r="J3458">
            <v>37773</v>
          </cell>
          <cell r="K3458">
            <v>102</v>
          </cell>
          <cell r="L3458" t="str">
            <v>Single</v>
          </cell>
          <cell r="M3458">
            <v>16744</v>
          </cell>
        </row>
        <row r="3459">
          <cell r="A3459">
            <v>0</v>
          </cell>
          <cell r="B3459" t="str">
            <v>AW PPO Active</v>
          </cell>
          <cell r="C3459" t="str">
            <v>000000997</v>
          </cell>
          <cell r="D3459" t="str">
            <v>HETRICK CHARLES D</v>
          </cell>
          <cell r="E3459" t="str">
            <v>170660588</v>
          </cell>
          <cell r="F3459">
            <v>2</v>
          </cell>
          <cell r="G3459" t="str">
            <v>PPO Non-Union</v>
          </cell>
          <cell r="H3459" t="str">
            <v>N</v>
          </cell>
          <cell r="I3459">
            <v>1</v>
          </cell>
          <cell r="J3459">
            <v>37834</v>
          </cell>
          <cell r="K3459">
            <v>101</v>
          </cell>
          <cell r="L3459" t="str">
            <v>Single</v>
          </cell>
          <cell r="M3459">
            <v>28206</v>
          </cell>
        </row>
        <row r="3460">
          <cell r="A3460">
            <v>0</v>
          </cell>
          <cell r="B3460" t="str">
            <v>AW PPO Active</v>
          </cell>
          <cell r="C3460" t="str">
            <v>000000997</v>
          </cell>
          <cell r="D3460" t="str">
            <v>HILLEN BRUCE E</v>
          </cell>
          <cell r="E3460" t="str">
            <v>342625642</v>
          </cell>
          <cell r="F3460">
            <v>2</v>
          </cell>
          <cell r="G3460" t="str">
            <v>PPO Non-Union</v>
          </cell>
          <cell r="H3460" t="str">
            <v>N</v>
          </cell>
          <cell r="I3460">
            <v>1</v>
          </cell>
          <cell r="J3460">
            <v>38229</v>
          </cell>
          <cell r="K3460">
            <v>101</v>
          </cell>
          <cell r="L3460" t="str">
            <v>Single</v>
          </cell>
          <cell r="M3460">
            <v>27830</v>
          </cell>
        </row>
        <row r="3461">
          <cell r="A3461">
            <v>0</v>
          </cell>
          <cell r="B3461" t="str">
            <v>AW PPO Active</v>
          </cell>
          <cell r="C3461" t="str">
            <v>000000997</v>
          </cell>
          <cell r="D3461" t="str">
            <v>HINES COURTLAND L</v>
          </cell>
          <cell r="E3461" t="str">
            <v>211643801</v>
          </cell>
          <cell r="F3461">
            <v>2</v>
          </cell>
          <cell r="G3461" t="str">
            <v>PPO Non-Union</v>
          </cell>
          <cell r="H3461" t="str">
            <v>N</v>
          </cell>
          <cell r="I3461">
            <v>4</v>
          </cell>
          <cell r="J3461">
            <v>38353</v>
          </cell>
          <cell r="K3461">
            <v>127</v>
          </cell>
          <cell r="L3461" t="str">
            <v>Family</v>
          </cell>
          <cell r="M3461">
            <v>25776</v>
          </cell>
        </row>
        <row r="3462">
          <cell r="A3462">
            <v>0</v>
          </cell>
          <cell r="B3462" t="str">
            <v>AW PPO Active</v>
          </cell>
          <cell r="C3462" t="str">
            <v>000000997</v>
          </cell>
          <cell r="D3462" t="str">
            <v>HOBBS DONEEN S</v>
          </cell>
          <cell r="E3462" t="str">
            <v>304782014</v>
          </cell>
          <cell r="F3462">
            <v>2</v>
          </cell>
          <cell r="G3462" t="str">
            <v>PPO Non-Union</v>
          </cell>
          <cell r="H3462" t="str">
            <v>N</v>
          </cell>
          <cell r="I3462">
            <v>2</v>
          </cell>
          <cell r="J3462">
            <v>37622</v>
          </cell>
          <cell r="K3462">
            <v>111</v>
          </cell>
          <cell r="L3462" t="str">
            <v>Ee/Sp</v>
          </cell>
          <cell r="M3462">
            <v>22452</v>
          </cell>
        </row>
        <row r="3463">
          <cell r="A3463">
            <v>0</v>
          </cell>
          <cell r="B3463" t="str">
            <v>AW PPO Active</v>
          </cell>
          <cell r="C3463" t="str">
            <v>000000997</v>
          </cell>
          <cell r="D3463" t="str">
            <v>HOCHBERG JR JAMES F</v>
          </cell>
          <cell r="E3463" t="str">
            <v>163607521</v>
          </cell>
          <cell r="F3463">
            <v>2</v>
          </cell>
          <cell r="G3463" t="str">
            <v>PPO Non-Union</v>
          </cell>
          <cell r="H3463" t="str">
            <v>N</v>
          </cell>
          <cell r="I3463">
            <v>4</v>
          </cell>
          <cell r="J3463">
            <v>38322</v>
          </cell>
          <cell r="K3463">
            <v>127</v>
          </cell>
          <cell r="L3463" t="str">
            <v>Family</v>
          </cell>
          <cell r="M3463">
            <v>27600</v>
          </cell>
        </row>
        <row r="3464">
          <cell r="A3464">
            <v>0</v>
          </cell>
          <cell r="B3464" t="str">
            <v>AW PPO Active</v>
          </cell>
          <cell r="C3464" t="str">
            <v>000000997</v>
          </cell>
          <cell r="D3464" t="str">
            <v>HOEFLE DOUGLAS W</v>
          </cell>
          <cell r="E3464" t="str">
            <v>150623567</v>
          </cell>
          <cell r="F3464">
            <v>2</v>
          </cell>
          <cell r="G3464" t="str">
            <v>PPO Non-Union</v>
          </cell>
          <cell r="H3464" t="str">
            <v>N</v>
          </cell>
          <cell r="I3464">
            <v>1</v>
          </cell>
          <cell r="J3464">
            <v>37773</v>
          </cell>
          <cell r="K3464">
            <v>101</v>
          </cell>
          <cell r="L3464" t="str">
            <v>Single</v>
          </cell>
          <cell r="M3464">
            <v>27828</v>
          </cell>
        </row>
        <row r="3465">
          <cell r="A3465">
            <v>0</v>
          </cell>
          <cell r="B3465" t="str">
            <v>AW PPO Active</v>
          </cell>
          <cell r="C3465" t="str">
            <v>000000997</v>
          </cell>
          <cell r="D3465" t="str">
            <v>HOFFMAN MICHAEL J</v>
          </cell>
          <cell r="E3465" t="str">
            <v>344601806</v>
          </cell>
          <cell r="F3465">
            <v>2</v>
          </cell>
          <cell r="G3465" t="str">
            <v>PPO Non-Union</v>
          </cell>
          <cell r="H3465" t="str">
            <v>N</v>
          </cell>
          <cell r="I3465">
            <v>2</v>
          </cell>
          <cell r="J3465">
            <v>38322</v>
          </cell>
          <cell r="K3465">
            <v>111</v>
          </cell>
          <cell r="L3465" t="str">
            <v>Ee/Sp</v>
          </cell>
          <cell r="M3465">
            <v>26580</v>
          </cell>
        </row>
        <row r="3466">
          <cell r="A3466">
            <v>0</v>
          </cell>
          <cell r="B3466" t="str">
            <v>AW PPO Active</v>
          </cell>
          <cell r="C3466" t="str">
            <v>000000997</v>
          </cell>
          <cell r="D3466" t="str">
            <v>HOFFMAN PAUL</v>
          </cell>
          <cell r="E3466" t="str">
            <v>202583738</v>
          </cell>
          <cell r="F3466">
            <v>2</v>
          </cell>
          <cell r="G3466" t="str">
            <v>PPO Non-Union</v>
          </cell>
          <cell r="H3466" t="str">
            <v>N</v>
          </cell>
          <cell r="I3466">
            <v>4</v>
          </cell>
          <cell r="J3466">
            <v>38257</v>
          </cell>
          <cell r="K3466">
            <v>127</v>
          </cell>
          <cell r="L3466" t="str">
            <v>Family</v>
          </cell>
          <cell r="M3466">
            <v>25475</v>
          </cell>
        </row>
        <row r="3467">
          <cell r="A3467">
            <v>0</v>
          </cell>
          <cell r="B3467" t="str">
            <v>AW PPO Active</v>
          </cell>
          <cell r="C3467" t="str">
            <v>000000997</v>
          </cell>
          <cell r="D3467" t="str">
            <v>HOFFMAN STACY S</v>
          </cell>
          <cell r="E3467" t="str">
            <v>305907251</v>
          </cell>
          <cell r="F3467">
            <v>2</v>
          </cell>
          <cell r="G3467" t="str">
            <v>PPO Non-Union</v>
          </cell>
          <cell r="H3467" t="str">
            <v>N</v>
          </cell>
          <cell r="I3467">
            <v>1</v>
          </cell>
          <cell r="J3467">
            <v>38229</v>
          </cell>
          <cell r="K3467">
            <v>101</v>
          </cell>
          <cell r="L3467" t="str">
            <v>Single</v>
          </cell>
          <cell r="M3467">
            <v>24940</v>
          </cell>
        </row>
        <row r="3468">
          <cell r="A3468">
            <v>0</v>
          </cell>
          <cell r="B3468" t="str">
            <v>AW PPO Active</v>
          </cell>
          <cell r="C3468" t="str">
            <v>000000997</v>
          </cell>
          <cell r="D3468" t="str">
            <v>HOLBROOK THOMAS W</v>
          </cell>
          <cell r="E3468" t="str">
            <v>234664186</v>
          </cell>
          <cell r="F3468">
            <v>2</v>
          </cell>
          <cell r="G3468" t="str">
            <v>PPO Non-Union</v>
          </cell>
          <cell r="H3468" t="str">
            <v>N</v>
          </cell>
          <cell r="I3468">
            <v>1</v>
          </cell>
          <cell r="J3468">
            <v>37622</v>
          </cell>
          <cell r="K3468">
            <v>101</v>
          </cell>
          <cell r="L3468" t="str">
            <v>Single</v>
          </cell>
          <cell r="M3468">
            <v>16065</v>
          </cell>
        </row>
        <row r="3469">
          <cell r="A3469">
            <v>0</v>
          </cell>
          <cell r="B3469" t="str">
            <v>AW PPO Active</v>
          </cell>
          <cell r="C3469" t="str">
            <v>000000997</v>
          </cell>
          <cell r="D3469" t="str">
            <v>HOLM SIG H</v>
          </cell>
          <cell r="E3469" t="str">
            <v>551113854</v>
          </cell>
          <cell r="F3469">
            <v>2</v>
          </cell>
          <cell r="G3469" t="str">
            <v>PPO Non-Union</v>
          </cell>
          <cell r="H3469" t="str">
            <v>N</v>
          </cell>
          <cell r="I3469">
            <v>3</v>
          </cell>
          <cell r="J3469">
            <v>37622</v>
          </cell>
          <cell r="K3469">
            <v>127</v>
          </cell>
          <cell r="L3469" t="str">
            <v>Family</v>
          </cell>
          <cell r="M3469">
            <v>21237</v>
          </cell>
        </row>
        <row r="3470">
          <cell r="A3470">
            <v>0</v>
          </cell>
          <cell r="B3470" t="str">
            <v>AW PPO Active</v>
          </cell>
          <cell r="C3470" t="str">
            <v>000000997</v>
          </cell>
          <cell r="D3470" t="str">
            <v>HOLMES SUSAN T</v>
          </cell>
          <cell r="E3470" t="str">
            <v>413768085</v>
          </cell>
          <cell r="F3470">
            <v>2</v>
          </cell>
          <cell r="G3470" t="str">
            <v>PPO Non-Union</v>
          </cell>
          <cell r="H3470" t="str">
            <v>N</v>
          </cell>
          <cell r="I3470">
            <v>2</v>
          </cell>
          <cell r="J3470">
            <v>38257</v>
          </cell>
          <cell r="K3470">
            <v>119</v>
          </cell>
          <cell r="L3470" t="str">
            <v>Ee/Ch</v>
          </cell>
          <cell r="M3470">
            <v>22678</v>
          </cell>
        </row>
        <row r="3471">
          <cell r="A3471">
            <v>0</v>
          </cell>
          <cell r="B3471" t="str">
            <v>AW PPO Active</v>
          </cell>
          <cell r="C3471" t="str">
            <v>000000997</v>
          </cell>
          <cell r="D3471" t="str">
            <v>HSIU MICHAEL RU L</v>
          </cell>
          <cell r="E3471" t="str">
            <v>337847968</v>
          </cell>
          <cell r="F3471">
            <v>2</v>
          </cell>
          <cell r="G3471" t="str">
            <v>PPO Non-Union</v>
          </cell>
          <cell r="H3471" t="str">
            <v>N</v>
          </cell>
          <cell r="I3471">
            <v>3</v>
          </cell>
          <cell r="J3471">
            <v>38261</v>
          </cell>
          <cell r="K3471">
            <v>127</v>
          </cell>
          <cell r="L3471" t="str">
            <v>Family</v>
          </cell>
          <cell r="M3471">
            <v>23701</v>
          </cell>
        </row>
        <row r="3472">
          <cell r="A3472">
            <v>0</v>
          </cell>
          <cell r="B3472" t="str">
            <v>AW PPO Active</v>
          </cell>
          <cell r="C3472" t="str">
            <v>000000997</v>
          </cell>
          <cell r="D3472" t="str">
            <v>HUGHES DAVID M</v>
          </cell>
          <cell r="E3472" t="str">
            <v>172425015</v>
          </cell>
          <cell r="F3472">
            <v>2</v>
          </cell>
          <cell r="G3472" t="str">
            <v>PPO Non-Union</v>
          </cell>
          <cell r="H3472" t="str">
            <v>N</v>
          </cell>
          <cell r="I3472">
            <v>4</v>
          </cell>
          <cell r="J3472">
            <v>38292</v>
          </cell>
          <cell r="K3472">
            <v>127</v>
          </cell>
          <cell r="L3472" t="str">
            <v>Family</v>
          </cell>
          <cell r="M3472">
            <v>18169</v>
          </cell>
        </row>
        <row r="3473">
          <cell r="A3473">
            <v>0</v>
          </cell>
          <cell r="B3473" t="str">
            <v>AW PPO Active</v>
          </cell>
          <cell r="C3473" t="str">
            <v>000000997</v>
          </cell>
          <cell r="D3473" t="str">
            <v>HUGHLEY CHAUNCEIA J</v>
          </cell>
          <cell r="E3473" t="str">
            <v>494765590</v>
          </cell>
          <cell r="F3473">
            <v>2</v>
          </cell>
          <cell r="G3473" t="str">
            <v>PPO Non-Union</v>
          </cell>
          <cell r="H3473" t="str">
            <v>N</v>
          </cell>
          <cell r="I3473">
            <v>1</v>
          </cell>
          <cell r="J3473">
            <v>37622</v>
          </cell>
          <cell r="K3473">
            <v>102</v>
          </cell>
          <cell r="L3473" t="str">
            <v>Single</v>
          </cell>
          <cell r="M3473">
            <v>25893</v>
          </cell>
        </row>
        <row r="3474">
          <cell r="A3474">
            <v>0</v>
          </cell>
          <cell r="B3474" t="str">
            <v>AW PPO Active</v>
          </cell>
          <cell r="C3474" t="str">
            <v>000000997</v>
          </cell>
          <cell r="D3474" t="str">
            <v>HUMES ANN M</v>
          </cell>
          <cell r="E3474" t="str">
            <v>424849355</v>
          </cell>
          <cell r="F3474">
            <v>2</v>
          </cell>
          <cell r="G3474" t="str">
            <v>PPO Non-Union</v>
          </cell>
          <cell r="H3474" t="str">
            <v>N</v>
          </cell>
          <cell r="I3474">
            <v>2</v>
          </cell>
          <cell r="J3474">
            <v>38344</v>
          </cell>
          <cell r="K3474">
            <v>119</v>
          </cell>
          <cell r="L3474" t="str">
            <v>Ee/Ch</v>
          </cell>
          <cell r="M3474">
            <v>22373</v>
          </cell>
        </row>
        <row r="3475">
          <cell r="A3475">
            <v>0</v>
          </cell>
          <cell r="B3475" t="str">
            <v>AW PPO Active</v>
          </cell>
          <cell r="C3475" t="str">
            <v>000000997</v>
          </cell>
          <cell r="D3475" t="str">
            <v>HUMPHREYS KRISTIN M</v>
          </cell>
          <cell r="E3475" t="str">
            <v>147763070</v>
          </cell>
          <cell r="F3475">
            <v>2</v>
          </cell>
          <cell r="G3475" t="str">
            <v>PPO Non-Union</v>
          </cell>
          <cell r="H3475" t="str">
            <v>N</v>
          </cell>
          <cell r="I3475">
            <v>3</v>
          </cell>
          <cell r="J3475">
            <v>38322</v>
          </cell>
          <cell r="K3475">
            <v>127</v>
          </cell>
          <cell r="L3475" t="str">
            <v>Family</v>
          </cell>
          <cell r="M3475">
            <v>25794</v>
          </cell>
        </row>
        <row r="3476">
          <cell r="A3476">
            <v>0</v>
          </cell>
          <cell r="B3476" t="str">
            <v>AW PPO Active</v>
          </cell>
          <cell r="C3476" t="str">
            <v>000000997</v>
          </cell>
          <cell r="D3476" t="str">
            <v>HUNT CHRISTIE L</v>
          </cell>
          <cell r="E3476" t="str">
            <v>421175315</v>
          </cell>
          <cell r="F3476">
            <v>2</v>
          </cell>
          <cell r="G3476" t="str">
            <v>PPO Non-Union</v>
          </cell>
          <cell r="H3476" t="str">
            <v>N</v>
          </cell>
          <cell r="I3476">
            <v>2</v>
          </cell>
          <cell r="J3476">
            <v>38353</v>
          </cell>
          <cell r="K3476">
            <v>119</v>
          </cell>
          <cell r="L3476" t="str">
            <v>Ee/Ch</v>
          </cell>
          <cell r="M3476">
            <v>25355</v>
          </cell>
        </row>
        <row r="3477">
          <cell r="A3477">
            <v>0</v>
          </cell>
          <cell r="B3477" t="str">
            <v>AW PPO Active</v>
          </cell>
          <cell r="C3477" t="str">
            <v>000000997</v>
          </cell>
          <cell r="D3477" t="str">
            <v>HUNTER DAVID C</v>
          </cell>
          <cell r="E3477" t="str">
            <v>156706602</v>
          </cell>
          <cell r="F3477">
            <v>2</v>
          </cell>
          <cell r="G3477" t="str">
            <v>PPO Non-Union</v>
          </cell>
          <cell r="H3477" t="str">
            <v>N</v>
          </cell>
          <cell r="I3477">
            <v>1</v>
          </cell>
          <cell r="J3477">
            <v>37622</v>
          </cell>
          <cell r="K3477">
            <v>101</v>
          </cell>
          <cell r="L3477" t="str">
            <v>Single</v>
          </cell>
          <cell r="M3477">
            <v>28767</v>
          </cell>
        </row>
        <row r="3478">
          <cell r="A3478">
            <v>0</v>
          </cell>
          <cell r="B3478" t="str">
            <v>AW PPO Active</v>
          </cell>
          <cell r="C3478" t="str">
            <v>000000997</v>
          </cell>
          <cell r="D3478" t="str">
            <v>HUTCHINS SHARON E</v>
          </cell>
          <cell r="E3478" t="str">
            <v>494683237</v>
          </cell>
          <cell r="F3478">
            <v>2</v>
          </cell>
          <cell r="G3478" t="str">
            <v>PPO Non-Union</v>
          </cell>
          <cell r="H3478" t="str">
            <v>N</v>
          </cell>
          <cell r="I3478">
            <v>3</v>
          </cell>
          <cell r="J3478">
            <v>38322</v>
          </cell>
          <cell r="K3478">
            <v>127</v>
          </cell>
          <cell r="L3478" t="str">
            <v>Family</v>
          </cell>
          <cell r="M3478">
            <v>20966</v>
          </cell>
        </row>
        <row r="3479">
          <cell r="A3479">
            <v>0</v>
          </cell>
          <cell r="B3479" t="str">
            <v>AW PPO Active</v>
          </cell>
          <cell r="C3479" t="str">
            <v>000000997</v>
          </cell>
          <cell r="D3479" t="str">
            <v>HUTNYK MARK L</v>
          </cell>
          <cell r="E3479" t="str">
            <v>202569174</v>
          </cell>
          <cell r="F3479">
            <v>2</v>
          </cell>
          <cell r="G3479" t="str">
            <v>PPO Non-Union</v>
          </cell>
          <cell r="H3479" t="str">
            <v>N</v>
          </cell>
          <cell r="I3479">
            <v>1</v>
          </cell>
          <cell r="J3479">
            <v>38353</v>
          </cell>
          <cell r="K3479">
            <v>101</v>
          </cell>
          <cell r="L3479" t="str">
            <v>Single</v>
          </cell>
          <cell r="M3479">
            <v>27942</v>
          </cell>
        </row>
        <row r="3480">
          <cell r="A3480">
            <v>0</v>
          </cell>
          <cell r="B3480" t="str">
            <v>AW PPO Active</v>
          </cell>
          <cell r="C3480" t="str">
            <v>000000997</v>
          </cell>
          <cell r="D3480" t="str">
            <v>HUVER PETER R</v>
          </cell>
          <cell r="E3480" t="str">
            <v>211608877</v>
          </cell>
          <cell r="F3480">
            <v>2</v>
          </cell>
          <cell r="G3480" t="str">
            <v>PPO Non-Union</v>
          </cell>
          <cell r="H3480" t="str">
            <v>N</v>
          </cell>
          <cell r="I3480">
            <v>4</v>
          </cell>
          <cell r="J3480">
            <v>37622</v>
          </cell>
          <cell r="K3480">
            <v>127</v>
          </cell>
          <cell r="L3480" t="str">
            <v>Family</v>
          </cell>
          <cell r="M3480">
            <v>24064</v>
          </cell>
        </row>
        <row r="3481">
          <cell r="A3481">
            <v>0</v>
          </cell>
          <cell r="B3481" t="str">
            <v>AW PPO Active</v>
          </cell>
          <cell r="C3481" t="str">
            <v>000000997</v>
          </cell>
          <cell r="D3481" t="str">
            <v>HYERS VICTORIA M</v>
          </cell>
          <cell r="E3481" t="str">
            <v>182484923</v>
          </cell>
          <cell r="F3481">
            <v>2</v>
          </cell>
          <cell r="G3481" t="str">
            <v>PPO Non-Union</v>
          </cell>
          <cell r="H3481" t="str">
            <v>N</v>
          </cell>
          <cell r="I3481">
            <v>4</v>
          </cell>
          <cell r="J3481">
            <v>37622</v>
          </cell>
          <cell r="K3481">
            <v>127</v>
          </cell>
          <cell r="L3481" t="str">
            <v>Family</v>
          </cell>
          <cell r="M3481">
            <v>20871</v>
          </cell>
        </row>
        <row r="3482">
          <cell r="A3482">
            <v>0</v>
          </cell>
          <cell r="B3482" t="str">
            <v>AW PPO Active</v>
          </cell>
          <cell r="C3482" t="str">
            <v>000000997</v>
          </cell>
          <cell r="D3482" t="str">
            <v>IBRAHIM EVA A</v>
          </cell>
          <cell r="E3482" t="str">
            <v>211649348</v>
          </cell>
          <cell r="F3482">
            <v>2</v>
          </cell>
          <cell r="G3482" t="str">
            <v>PPO Non-Union</v>
          </cell>
          <cell r="H3482" t="str">
            <v>N</v>
          </cell>
          <cell r="I3482">
            <v>2</v>
          </cell>
          <cell r="J3482">
            <v>37622</v>
          </cell>
          <cell r="K3482">
            <v>111</v>
          </cell>
          <cell r="L3482" t="str">
            <v>Ee/Sp</v>
          </cell>
          <cell r="M3482">
            <v>16577</v>
          </cell>
        </row>
        <row r="3483">
          <cell r="A3483">
            <v>0</v>
          </cell>
          <cell r="B3483" t="str">
            <v>AW PPO Active</v>
          </cell>
          <cell r="C3483" t="str">
            <v>000000997</v>
          </cell>
          <cell r="D3483" t="str">
            <v>ICE III WILLIAM A</v>
          </cell>
          <cell r="E3483" t="str">
            <v>315569146</v>
          </cell>
          <cell r="F3483">
            <v>2</v>
          </cell>
          <cell r="G3483" t="str">
            <v>PPO Non-Union</v>
          </cell>
          <cell r="H3483" t="str">
            <v>N</v>
          </cell>
          <cell r="I3483">
            <v>2</v>
          </cell>
          <cell r="J3483">
            <v>38229</v>
          </cell>
          <cell r="K3483">
            <v>111</v>
          </cell>
          <cell r="L3483" t="str">
            <v>Ee/Sp</v>
          </cell>
          <cell r="M3483">
            <v>19531</v>
          </cell>
        </row>
        <row r="3484">
          <cell r="A3484">
            <v>0</v>
          </cell>
          <cell r="B3484" t="str">
            <v>AW PPO Active</v>
          </cell>
          <cell r="C3484" t="str">
            <v>000000997</v>
          </cell>
          <cell r="D3484" t="str">
            <v>IMPAGLIAZZO FRANK S</v>
          </cell>
          <cell r="E3484" t="str">
            <v>183521215</v>
          </cell>
          <cell r="F3484">
            <v>2</v>
          </cell>
          <cell r="G3484" t="str">
            <v>PPO Non-Union</v>
          </cell>
          <cell r="H3484" t="str">
            <v>N</v>
          </cell>
          <cell r="I3484">
            <v>5</v>
          </cell>
          <cell r="J3484">
            <v>37622</v>
          </cell>
          <cell r="K3484">
            <v>127</v>
          </cell>
          <cell r="L3484" t="str">
            <v>Family</v>
          </cell>
          <cell r="M3484">
            <v>22773</v>
          </cell>
        </row>
        <row r="3485">
          <cell r="A3485">
            <v>0</v>
          </cell>
          <cell r="B3485" t="str">
            <v>AW PPO Active</v>
          </cell>
          <cell r="C3485" t="str">
            <v>000000997</v>
          </cell>
          <cell r="D3485" t="str">
            <v>INGRAM BEVERLY J</v>
          </cell>
          <cell r="E3485" t="str">
            <v>247116600</v>
          </cell>
          <cell r="F3485">
            <v>2</v>
          </cell>
          <cell r="G3485" t="str">
            <v>PPO Non-Union</v>
          </cell>
          <cell r="H3485" t="str">
            <v>N</v>
          </cell>
          <cell r="I3485">
            <v>3</v>
          </cell>
          <cell r="J3485">
            <v>38219</v>
          </cell>
          <cell r="K3485">
            <v>119</v>
          </cell>
          <cell r="L3485" t="str">
            <v>Ee/Ch</v>
          </cell>
          <cell r="M3485">
            <v>20939</v>
          </cell>
        </row>
        <row r="3486">
          <cell r="A3486">
            <v>0</v>
          </cell>
          <cell r="B3486" t="str">
            <v>AW PPO Active</v>
          </cell>
          <cell r="C3486" t="str">
            <v>000000997</v>
          </cell>
          <cell r="D3486" t="str">
            <v>JACKSON FRANCIS J</v>
          </cell>
          <cell r="E3486" t="str">
            <v>201445567</v>
          </cell>
          <cell r="F3486">
            <v>2</v>
          </cell>
          <cell r="G3486" t="str">
            <v>PPO Non-Union</v>
          </cell>
          <cell r="H3486" t="str">
            <v>N</v>
          </cell>
          <cell r="I3486">
            <v>2</v>
          </cell>
          <cell r="J3486">
            <v>38261</v>
          </cell>
          <cell r="K3486">
            <v>111</v>
          </cell>
          <cell r="L3486" t="str">
            <v>Ee/Sp</v>
          </cell>
          <cell r="M3486">
            <v>19724</v>
          </cell>
        </row>
        <row r="3487">
          <cell r="A3487">
            <v>0</v>
          </cell>
          <cell r="B3487" t="str">
            <v>AW PPO Active</v>
          </cell>
          <cell r="C3487" t="str">
            <v>000000997</v>
          </cell>
          <cell r="D3487" t="str">
            <v>JACKSON LYNETTE</v>
          </cell>
          <cell r="E3487" t="str">
            <v>493769963</v>
          </cell>
          <cell r="F3487">
            <v>2</v>
          </cell>
          <cell r="G3487" t="str">
            <v>PPO Non-Union</v>
          </cell>
          <cell r="H3487" t="str">
            <v>N</v>
          </cell>
          <cell r="I3487">
            <v>4</v>
          </cell>
          <cell r="J3487">
            <v>38353</v>
          </cell>
          <cell r="K3487">
            <v>119</v>
          </cell>
          <cell r="L3487" t="str">
            <v>Ee/Ch</v>
          </cell>
          <cell r="M3487">
            <v>24489</v>
          </cell>
        </row>
        <row r="3488">
          <cell r="A3488">
            <v>0</v>
          </cell>
          <cell r="B3488" t="str">
            <v>AW PPO Active</v>
          </cell>
          <cell r="C3488" t="str">
            <v>000000997</v>
          </cell>
          <cell r="D3488" t="str">
            <v>JACKSON MICHAEL R</v>
          </cell>
          <cell r="E3488" t="str">
            <v>331562666</v>
          </cell>
          <cell r="F3488">
            <v>2</v>
          </cell>
          <cell r="G3488" t="str">
            <v>PPO Non-Union</v>
          </cell>
          <cell r="H3488" t="str">
            <v>N</v>
          </cell>
          <cell r="I3488">
            <v>5</v>
          </cell>
          <cell r="J3488">
            <v>38229</v>
          </cell>
          <cell r="K3488">
            <v>127</v>
          </cell>
          <cell r="L3488" t="str">
            <v>Family</v>
          </cell>
          <cell r="M3488">
            <v>20916</v>
          </cell>
        </row>
        <row r="3489">
          <cell r="A3489">
            <v>0</v>
          </cell>
          <cell r="B3489" t="str">
            <v>AW PPO Active</v>
          </cell>
          <cell r="C3489" t="str">
            <v>000000997</v>
          </cell>
          <cell r="D3489" t="str">
            <v>JACKSON MINNIE L</v>
          </cell>
          <cell r="E3489" t="str">
            <v>139464043</v>
          </cell>
          <cell r="F3489">
            <v>2</v>
          </cell>
          <cell r="G3489" t="str">
            <v>PPO Non-Union</v>
          </cell>
          <cell r="H3489" t="str">
            <v>N</v>
          </cell>
          <cell r="I3489">
            <v>1</v>
          </cell>
          <cell r="J3489">
            <v>37622</v>
          </cell>
          <cell r="K3489">
            <v>102</v>
          </cell>
          <cell r="L3489" t="str">
            <v>Single</v>
          </cell>
          <cell r="M3489">
            <v>19449</v>
          </cell>
        </row>
        <row r="3490">
          <cell r="A3490">
            <v>0</v>
          </cell>
          <cell r="B3490" t="str">
            <v>AW PPO Active</v>
          </cell>
          <cell r="C3490" t="str">
            <v>000000997</v>
          </cell>
          <cell r="D3490" t="str">
            <v>JACKSON STEPHANIE E</v>
          </cell>
          <cell r="E3490" t="str">
            <v>161466492</v>
          </cell>
          <cell r="F3490">
            <v>2</v>
          </cell>
          <cell r="G3490" t="str">
            <v>PPO Non-Union</v>
          </cell>
          <cell r="H3490" t="str">
            <v>N</v>
          </cell>
          <cell r="I3490">
            <v>1</v>
          </cell>
          <cell r="J3490">
            <v>38108</v>
          </cell>
          <cell r="K3490">
            <v>102</v>
          </cell>
          <cell r="L3490" t="str">
            <v>Single</v>
          </cell>
          <cell r="M3490">
            <v>20346</v>
          </cell>
        </row>
        <row r="3491">
          <cell r="A3491">
            <v>0</v>
          </cell>
          <cell r="B3491" t="str">
            <v>AW PPO Active</v>
          </cell>
          <cell r="C3491" t="str">
            <v>000000997</v>
          </cell>
          <cell r="D3491" t="str">
            <v>JACOBS WESLEY K</v>
          </cell>
          <cell r="E3491" t="str">
            <v>500607440</v>
          </cell>
          <cell r="F3491">
            <v>2</v>
          </cell>
          <cell r="G3491" t="str">
            <v>PPO Non-Union</v>
          </cell>
          <cell r="H3491" t="str">
            <v>N</v>
          </cell>
          <cell r="I3491">
            <v>2</v>
          </cell>
          <cell r="J3491">
            <v>38229</v>
          </cell>
          <cell r="K3491">
            <v>111</v>
          </cell>
          <cell r="L3491" t="str">
            <v>Ee/Sp</v>
          </cell>
          <cell r="M3491">
            <v>18969</v>
          </cell>
        </row>
        <row r="3492">
          <cell r="A3492">
            <v>0</v>
          </cell>
          <cell r="B3492" t="str">
            <v>AW PPO Active</v>
          </cell>
          <cell r="C3492" t="str">
            <v>000000997</v>
          </cell>
          <cell r="D3492" t="str">
            <v>JAKEMAN ANTOINETTE</v>
          </cell>
          <cell r="E3492" t="str">
            <v>156500834</v>
          </cell>
          <cell r="F3492">
            <v>2</v>
          </cell>
          <cell r="G3492" t="str">
            <v>PPO Non-Union</v>
          </cell>
          <cell r="H3492" t="str">
            <v>N</v>
          </cell>
          <cell r="I3492">
            <v>1</v>
          </cell>
          <cell r="J3492">
            <v>37879</v>
          </cell>
          <cell r="K3492">
            <v>102</v>
          </cell>
          <cell r="L3492" t="str">
            <v>Single</v>
          </cell>
          <cell r="M3492">
            <v>20301</v>
          </cell>
        </row>
        <row r="3493">
          <cell r="A3493">
            <v>0</v>
          </cell>
          <cell r="B3493" t="str">
            <v>AW PPO Active</v>
          </cell>
          <cell r="C3493" t="str">
            <v>000000997</v>
          </cell>
          <cell r="D3493" t="str">
            <v>JANOTA RANDY P</v>
          </cell>
          <cell r="E3493" t="str">
            <v>359484325</v>
          </cell>
          <cell r="F3493">
            <v>2</v>
          </cell>
          <cell r="G3493" t="str">
            <v>PPO Non-Union</v>
          </cell>
          <cell r="H3493" t="str">
            <v>N</v>
          </cell>
          <cell r="I3493">
            <v>3</v>
          </cell>
          <cell r="J3493">
            <v>38229</v>
          </cell>
          <cell r="K3493">
            <v>127</v>
          </cell>
          <cell r="L3493" t="str">
            <v>Family</v>
          </cell>
          <cell r="M3493">
            <v>19789</v>
          </cell>
        </row>
        <row r="3494">
          <cell r="A3494">
            <v>0</v>
          </cell>
          <cell r="B3494" t="str">
            <v>AW PPO Active</v>
          </cell>
          <cell r="C3494" t="str">
            <v>000000997</v>
          </cell>
          <cell r="D3494" t="str">
            <v>JARRETT CHRIS E</v>
          </cell>
          <cell r="E3494" t="str">
            <v>233701923</v>
          </cell>
          <cell r="F3494">
            <v>2</v>
          </cell>
          <cell r="G3494" t="str">
            <v>PPO Non-Union</v>
          </cell>
          <cell r="H3494" t="str">
            <v>N</v>
          </cell>
          <cell r="I3494">
            <v>2</v>
          </cell>
          <cell r="J3494">
            <v>37622</v>
          </cell>
          <cell r="K3494">
            <v>111</v>
          </cell>
          <cell r="L3494" t="str">
            <v>Ee/Sp</v>
          </cell>
          <cell r="M3494">
            <v>16963</v>
          </cell>
        </row>
        <row r="3495">
          <cell r="A3495">
            <v>0</v>
          </cell>
          <cell r="B3495" t="str">
            <v>AW PPO Active</v>
          </cell>
          <cell r="C3495" t="str">
            <v>000000997</v>
          </cell>
          <cell r="D3495" t="str">
            <v>JENKINS JAMES M</v>
          </cell>
          <cell r="E3495" t="str">
            <v>347624977</v>
          </cell>
          <cell r="F3495">
            <v>2</v>
          </cell>
          <cell r="G3495" t="str">
            <v>PPO Non-Union</v>
          </cell>
          <cell r="H3495" t="str">
            <v>N</v>
          </cell>
          <cell r="I3495">
            <v>4</v>
          </cell>
          <cell r="J3495">
            <v>38005</v>
          </cell>
          <cell r="K3495">
            <v>127</v>
          </cell>
          <cell r="L3495" t="str">
            <v>Family</v>
          </cell>
          <cell r="M3495">
            <v>22537</v>
          </cell>
        </row>
        <row r="3496">
          <cell r="A3496">
            <v>0</v>
          </cell>
          <cell r="B3496" t="str">
            <v>AW PPO Active</v>
          </cell>
          <cell r="C3496" t="str">
            <v>000000997</v>
          </cell>
          <cell r="D3496" t="str">
            <v>JENSEN HARALD</v>
          </cell>
          <cell r="E3496" t="str">
            <v>228656586</v>
          </cell>
          <cell r="F3496">
            <v>2</v>
          </cell>
          <cell r="G3496" t="str">
            <v>PPO Non-Union</v>
          </cell>
          <cell r="H3496" t="str">
            <v>N</v>
          </cell>
          <cell r="I3496">
            <v>3</v>
          </cell>
          <cell r="J3496">
            <v>37879</v>
          </cell>
          <cell r="K3496">
            <v>127</v>
          </cell>
          <cell r="L3496" t="str">
            <v>Family</v>
          </cell>
          <cell r="M3496">
            <v>25275</v>
          </cell>
        </row>
        <row r="3497">
          <cell r="A3497">
            <v>0</v>
          </cell>
          <cell r="B3497" t="str">
            <v>AW PPO Active</v>
          </cell>
          <cell r="C3497" t="str">
            <v>000000997</v>
          </cell>
          <cell r="D3497" t="str">
            <v>JENTSCH SHIRLEY J</v>
          </cell>
          <cell r="E3497" t="str">
            <v>341422930</v>
          </cell>
          <cell r="F3497">
            <v>2</v>
          </cell>
          <cell r="G3497" t="str">
            <v>PPO Non-Union</v>
          </cell>
          <cell r="H3497" t="str">
            <v>N</v>
          </cell>
          <cell r="I3497">
            <v>2</v>
          </cell>
          <cell r="J3497">
            <v>38200</v>
          </cell>
          <cell r="K3497">
            <v>119</v>
          </cell>
          <cell r="L3497" t="str">
            <v>Ee/Ch</v>
          </cell>
          <cell r="M3497">
            <v>17727</v>
          </cell>
        </row>
        <row r="3498">
          <cell r="A3498">
            <v>0</v>
          </cell>
          <cell r="B3498" t="str">
            <v>AW PPO Active</v>
          </cell>
          <cell r="C3498" t="str">
            <v>000000997</v>
          </cell>
          <cell r="D3498" t="str">
            <v>JOHNS NICOLE M</v>
          </cell>
          <cell r="E3498" t="str">
            <v>344783181</v>
          </cell>
          <cell r="F3498">
            <v>2</v>
          </cell>
          <cell r="G3498" t="str">
            <v>PPO Non-Union</v>
          </cell>
          <cell r="H3498" t="str">
            <v>N</v>
          </cell>
          <cell r="I3498">
            <v>3</v>
          </cell>
          <cell r="J3498">
            <v>37622</v>
          </cell>
          <cell r="K3498">
            <v>127</v>
          </cell>
          <cell r="L3498" t="str">
            <v>Family</v>
          </cell>
          <cell r="M3498">
            <v>27676</v>
          </cell>
        </row>
        <row r="3499">
          <cell r="A3499">
            <v>0</v>
          </cell>
          <cell r="B3499" t="str">
            <v>AW PPO Active</v>
          </cell>
          <cell r="C3499" t="str">
            <v>000000997</v>
          </cell>
          <cell r="D3499" t="str">
            <v>JOHNSON JR CHARLES J</v>
          </cell>
          <cell r="E3499" t="str">
            <v>143565400</v>
          </cell>
          <cell r="F3499">
            <v>2</v>
          </cell>
          <cell r="G3499" t="str">
            <v>PPO Non-Union</v>
          </cell>
          <cell r="H3499" t="str">
            <v>N</v>
          </cell>
          <cell r="I3499">
            <v>3</v>
          </cell>
          <cell r="J3499">
            <v>37622</v>
          </cell>
          <cell r="K3499">
            <v>127</v>
          </cell>
          <cell r="L3499" t="str">
            <v>Family</v>
          </cell>
          <cell r="M3499">
            <v>21801</v>
          </cell>
        </row>
        <row r="3500">
          <cell r="A3500">
            <v>0</v>
          </cell>
          <cell r="B3500" t="str">
            <v>AW PPO Active</v>
          </cell>
          <cell r="C3500" t="str">
            <v>000000997</v>
          </cell>
          <cell r="D3500" t="str">
            <v>JOHNSON DAWNESHA Y</v>
          </cell>
          <cell r="E3500" t="str">
            <v>325724813</v>
          </cell>
          <cell r="F3500">
            <v>2</v>
          </cell>
          <cell r="G3500" t="str">
            <v>PPO Non-Union</v>
          </cell>
          <cell r="H3500" t="str">
            <v>N</v>
          </cell>
          <cell r="I3500">
            <v>1</v>
          </cell>
          <cell r="J3500">
            <v>38096</v>
          </cell>
          <cell r="K3500">
            <v>102</v>
          </cell>
          <cell r="L3500" t="str">
            <v>Single</v>
          </cell>
          <cell r="M3500">
            <v>29051</v>
          </cell>
        </row>
        <row r="3501">
          <cell r="A3501">
            <v>0</v>
          </cell>
          <cell r="B3501" t="str">
            <v>AW PPO Active</v>
          </cell>
          <cell r="C3501" t="str">
            <v>000000997</v>
          </cell>
          <cell r="D3501" t="str">
            <v>JOHNSON LINDA</v>
          </cell>
          <cell r="E3501" t="str">
            <v>176440654</v>
          </cell>
          <cell r="F3501">
            <v>2</v>
          </cell>
          <cell r="G3501" t="str">
            <v>PPO Non-Union</v>
          </cell>
          <cell r="H3501" t="str">
            <v>N</v>
          </cell>
          <cell r="I3501">
            <v>2</v>
          </cell>
          <cell r="J3501">
            <v>37622</v>
          </cell>
          <cell r="K3501">
            <v>111</v>
          </cell>
          <cell r="L3501" t="str">
            <v>Ee/Sp</v>
          </cell>
          <cell r="M3501">
            <v>19500</v>
          </cell>
        </row>
        <row r="3502">
          <cell r="A3502">
            <v>0</v>
          </cell>
          <cell r="B3502" t="str">
            <v>AW PPO Active</v>
          </cell>
          <cell r="C3502" t="str">
            <v>000000997</v>
          </cell>
          <cell r="D3502" t="str">
            <v>JONES DENISE T</v>
          </cell>
          <cell r="E3502" t="str">
            <v>155542380</v>
          </cell>
          <cell r="F3502">
            <v>2</v>
          </cell>
          <cell r="G3502" t="str">
            <v>PPO Non-Union</v>
          </cell>
          <cell r="H3502" t="str">
            <v>N</v>
          </cell>
          <cell r="I3502">
            <v>1</v>
          </cell>
          <cell r="J3502">
            <v>37622</v>
          </cell>
          <cell r="K3502">
            <v>102</v>
          </cell>
          <cell r="L3502" t="str">
            <v>Single</v>
          </cell>
          <cell r="M3502">
            <v>20904</v>
          </cell>
        </row>
        <row r="3503">
          <cell r="A3503">
            <v>0</v>
          </cell>
          <cell r="B3503" t="str">
            <v>AW PPO Active</v>
          </cell>
          <cell r="C3503" t="str">
            <v>000000997</v>
          </cell>
          <cell r="D3503" t="str">
            <v>JONES LENDEL G</v>
          </cell>
          <cell r="E3503" t="str">
            <v>124421754</v>
          </cell>
          <cell r="F3503">
            <v>2</v>
          </cell>
          <cell r="G3503" t="str">
            <v>PPO Non-Union</v>
          </cell>
          <cell r="H3503" t="str">
            <v>N</v>
          </cell>
          <cell r="I3503">
            <v>1</v>
          </cell>
          <cell r="J3503">
            <v>38005</v>
          </cell>
          <cell r="K3503">
            <v>102</v>
          </cell>
          <cell r="L3503" t="str">
            <v>Single</v>
          </cell>
          <cell r="M3503">
            <v>19339</v>
          </cell>
        </row>
        <row r="3504">
          <cell r="A3504">
            <v>0</v>
          </cell>
          <cell r="B3504" t="str">
            <v>AW PPO Active</v>
          </cell>
          <cell r="C3504" t="str">
            <v>000000997</v>
          </cell>
          <cell r="D3504" t="str">
            <v>JONES PATRICK J</v>
          </cell>
          <cell r="E3504" t="str">
            <v>571789650</v>
          </cell>
          <cell r="F3504">
            <v>2</v>
          </cell>
          <cell r="G3504" t="str">
            <v>PPO Non-Union</v>
          </cell>
          <cell r="H3504" t="str">
            <v>N</v>
          </cell>
          <cell r="I3504">
            <v>3</v>
          </cell>
          <cell r="J3504">
            <v>38108</v>
          </cell>
          <cell r="K3504">
            <v>127</v>
          </cell>
          <cell r="L3504" t="str">
            <v>Family</v>
          </cell>
          <cell r="M3504">
            <v>17758</v>
          </cell>
        </row>
        <row r="3505">
          <cell r="A3505">
            <v>0</v>
          </cell>
          <cell r="B3505" t="str">
            <v>AW PPO Active</v>
          </cell>
          <cell r="C3505" t="str">
            <v>000000997</v>
          </cell>
          <cell r="D3505" t="str">
            <v>JONES SUZANNE L</v>
          </cell>
          <cell r="E3505" t="str">
            <v>155709549</v>
          </cell>
          <cell r="F3505">
            <v>2</v>
          </cell>
          <cell r="G3505" t="str">
            <v>PPO Non-Union</v>
          </cell>
          <cell r="H3505" t="str">
            <v>N</v>
          </cell>
          <cell r="I3505">
            <v>2</v>
          </cell>
          <cell r="J3505">
            <v>37622</v>
          </cell>
          <cell r="K3505">
            <v>111</v>
          </cell>
          <cell r="L3505" t="str">
            <v>Ee/Sp</v>
          </cell>
          <cell r="M3505">
            <v>27305</v>
          </cell>
        </row>
        <row r="3506">
          <cell r="A3506">
            <v>0</v>
          </cell>
          <cell r="B3506" t="str">
            <v>AW PPO Active</v>
          </cell>
          <cell r="C3506" t="str">
            <v>000000997</v>
          </cell>
          <cell r="D3506" t="str">
            <v>JORDAN ANGELA Y</v>
          </cell>
          <cell r="E3506" t="str">
            <v>591188373</v>
          </cell>
          <cell r="F3506">
            <v>2</v>
          </cell>
          <cell r="G3506" t="str">
            <v>PPO Non-Union</v>
          </cell>
          <cell r="H3506" t="str">
            <v>N</v>
          </cell>
          <cell r="I3506">
            <v>4</v>
          </cell>
          <cell r="J3506">
            <v>38103</v>
          </cell>
          <cell r="K3506">
            <v>119</v>
          </cell>
          <cell r="L3506" t="str">
            <v>Ee/Ch</v>
          </cell>
          <cell r="M3506">
            <v>25469</v>
          </cell>
        </row>
        <row r="3507">
          <cell r="A3507">
            <v>0</v>
          </cell>
          <cell r="B3507" t="str">
            <v>AW PPO Active</v>
          </cell>
          <cell r="C3507" t="str">
            <v>000000997</v>
          </cell>
          <cell r="D3507" t="str">
            <v>JORDAN RALPH A</v>
          </cell>
          <cell r="E3507" t="str">
            <v>155582292</v>
          </cell>
          <cell r="F3507">
            <v>2</v>
          </cell>
          <cell r="G3507" t="str">
            <v>PPO Non-Union</v>
          </cell>
          <cell r="H3507" t="str">
            <v>N</v>
          </cell>
          <cell r="I3507">
            <v>2</v>
          </cell>
          <cell r="J3507">
            <v>37622</v>
          </cell>
          <cell r="K3507">
            <v>111</v>
          </cell>
          <cell r="L3507" t="str">
            <v>Ee/Sp</v>
          </cell>
          <cell r="M3507">
            <v>22400</v>
          </cell>
        </row>
        <row r="3508">
          <cell r="A3508">
            <v>0</v>
          </cell>
          <cell r="B3508" t="str">
            <v>AW PPO Active</v>
          </cell>
          <cell r="C3508" t="str">
            <v>000000997</v>
          </cell>
          <cell r="D3508" t="str">
            <v>JORDAN RODNEY L</v>
          </cell>
          <cell r="E3508" t="str">
            <v>558826757</v>
          </cell>
          <cell r="F3508">
            <v>2</v>
          </cell>
          <cell r="G3508" t="str">
            <v>PPO Non-Union</v>
          </cell>
          <cell r="H3508" t="str">
            <v>N</v>
          </cell>
          <cell r="I3508">
            <v>2</v>
          </cell>
          <cell r="J3508">
            <v>37622</v>
          </cell>
          <cell r="K3508">
            <v>111</v>
          </cell>
          <cell r="L3508" t="str">
            <v>Ee/Sp</v>
          </cell>
          <cell r="M3508">
            <v>18192</v>
          </cell>
        </row>
        <row r="3509">
          <cell r="A3509">
            <v>0</v>
          </cell>
          <cell r="B3509" t="str">
            <v>AW PPO Active</v>
          </cell>
          <cell r="C3509" t="str">
            <v>000000997</v>
          </cell>
          <cell r="D3509" t="str">
            <v>JURAK DEBORAH L</v>
          </cell>
          <cell r="E3509" t="str">
            <v>337544514</v>
          </cell>
          <cell r="F3509">
            <v>2</v>
          </cell>
          <cell r="G3509" t="str">
            <v>PPO Non-Union</v>
          </cell>
          <cell r="H3509" t="str">
            <v>N</v>
          </cell>
          <cell r="I3509">
            <v>3</v>
          </cell>
          <cell r="J3509">
            <v>37683</v>
          </cell>
          <cell r="K3509">
            <v>119</v>
          </cell>
          <cell r="L3509" t="str">
            <v>Ee/Ch</v>
          </cell>
          <cell r="M3509">
            <v>20784</v>
          </cell>
        </row>
        <row r="3510">
          <cell r="A3510">
            <v>0</v>
          </cell>
          <cell r="B3510" t="str">
            <v>AW PPO Active</v>
          </cell>
          <cell r="C3510" t="str">
            <v>000000997</v>
          </cell>
          <cell r="D3510" t="str">
            <v>KAISER JESSICA L</v>
          </cell>
          <cell r="E3510" t="str">
            <v>157701040</v>
          </cell>
          <cell r="F3510">
            <v>2</v>
          </cell>
          <cell r="G3510" t="str">
            <v>PPO Non-Union</v>
          </cell>
          <cell r="H3510" t="str">
            <v>N</v>
          </cell>
          <cell r="I3510">
            <v>1</v>
          </cell>
          <cell r="J3510">
            <v>38353</v>
          </cell>
          <cell r="K3510">
            <v>102</v>
          </cell>
          <cell r="L3510" t="str">
            <v>Single</v>
          </cell>
          <cell r="M3510">
            <v>29505</v>
          </cell>
        </row>
        <row r="3511">
          <cell r="A3511">
            <v>0</v>
          </cell>
          <cell r="B3511" t="str">
            <v>AW PPO Active</v>
          </cell>
          <cell r="C3511" t="str">
            <v>000000997</v>
          </cell>
          <cell r="D3511" t="str">
            <v>KAMARA ALPHA</v>
          </cell>
          <cell r="E3511" t="str">
            <v>191644337</v>
          </cell>
          <cell r="F3511">
            <v>2</v>
          </cell>
          <cell r="G3511" t="str">
            <v>PPO Non-Union</v>
          </cell>
          <cell r="H3511" t="str">
            <v>N</v>
          </cell>
          <cell r="I3511">
            <v>3</v>
          </cell>
          <cell r="J3511">
            <v>37622</v>
          </cell>
          <cell r="K3511">
            <v>127</v>
          </cell>
          <cell r="L3511" t="str">
            <v>Family</v>
          </cell>
          <cell r="M3511">
            <v>22337</v>
          </cell>
        </row>
        <row r="3512">
          <cell r="A3512">
            <v>0</v>
          </cell>
          <cell r="B3512" t="str">
            <v>AW PPO Active</v>
          </cell>
          <cell r="C3512" t="str">
            <v>000000997</v>
          </cell>
          <cell r="D3512" t="str">
            <v>KARIM MOHAMMAD R</v>
          </cell>
          <cell r="E3512" t="str">
            <v>609520963</v>
          </cell>
          <cell r="F3512">
            <v>2</v>
          </cell>
          <cell r="G3512" t="str">
            <v>PPO Non-Union</v>
          </cell>
          <cell r="H3512" t="str">
            <v>N</v>
          </cell>
          <cell r="I3512">
            <v>4</v>
          </cell>
          <cell r="J3512">
            <v>37622</v>
          </cell>
          <cell r="K3512">
            <v>127</v>
          </cell>
          <cell r="L3512" t="str">
            <v>Family</v>
          </cell>
          <cell r="M3512">
            <v>23675</v>
          </cell>
        </row>
        <row r="3513">
          <cell r="A3513">
            <v>0</v>
          </cell>
          <cell r="B3513" t="str">
            <v>AW PPO Active</v>
          </cell>
          <cell r="C3513" t="str">
            <v>000000997</v>
          </cell>
          <cell r="D3513" t="str">
            <v>KARTMANN FRANK L</v>
          </cell>
          <cell r="E3513" t="str">
            <v>333648930</v>
          </cell>
          <cell r="F3513">
            <v>2</v>
          </cell>
          <cell r="G3513" t="str">
            <v>PPO Non-Union</v>
          </cell>
          <cell r="H3513" t="str">
            <v>N</v>
          </cell>
          <cell r="I3513">
            <v>2</v>
          </cell>
          <cell r="J3513">
            <v>38117</v>
          </cell>
          <cell r="K3513">
            <v>111</v>
          </cell>
          <cell r="L3513" t="str">
            <v>Ee/Sp</v>
          </cell>
          <cell r="M3513">
            <v>23154</v>
          </cell>
        </row>
        <row r="3514">
          <cell r="A3514">
            <v>0</v>
          </cell>
          <cell r="B3514" t="str">
            <v>AW PPO Active</v>
          </cell>
          <cell r="C3514" t="str">
            <v>000000997</v>
          </cell>
          <cell r="D3514" t="str">
            <v>KAZIHA EZZAT</v>
          </cell>
          <cell r="E3514" t="str">
            <v>626346828</v>
          </cell>
          <cell r="F3514">
            <v>2</v>
          </cell>
          <cell r="G3514" t="str">
            <v>PPO Non-Union</v>
          </cell>
          <cell r="H3514" t="str">
            <v>N</v>
          </cell>
          <cell r="I3514">
            <v>1</v>
          </cell>
          <cell r="J3514">
            <v>37742</v>
          </cell>
          <cell r="K3514">
            <v>101</v>
          </cell>
          <cell r="L3514" t="str">
            <v>Single</v>
          </cell>
          <cell r="M3514">
            <v>28186</v>
          </cell>
        </row>
        <row r="3515">
          <cell r="A3515">
            <v>0</v>
          </cell>
          <cell r="B3515" t="str">
            <v>AW PPO Active</v>
          </cell>
          <cell r="C3515" t="str">
            <v>000000997</v>
          </cell>
          <cell r="D3515" t="str">
            <v>KEENAN PETER J</v>
          </cell>
          <cell r="E3515" t="str">
            <v>145565061</v>
          </cell>
          <cell r="F3515">
            <v>2</v>
          </cell>
          <cell r="G3515" t="str">
            <v>PPO Non-Union</v>
          </cell>
          <cell r="H3515" t="str">
            <v>N</v>
          </cell>
          <cell r="I3515">
            <v>4</v>
          </cell>
          <cell r="J3515">
            <v>37622</v>
          </cell>
          <cell r="K3515">
            <v>127</v>
          </cell>
          <cell r="L3515" t="str">
            <v>Family</v>
          </cell>
          <cell r="M3515">
            <v>24525</v>
          </cell>
        </row>
        <row r="3516">
          <cell r="A3516">
            <v>0</v>
          </cell>
          <cell r="B3516" t="str">
            <v>AW PPO Active</v>
          </cell>
          <cell r="C3516" t="str">
            <v>000000997</v>
          </cell>
          <cell r="D3516" t="str">
            <v>KEIFFER JACK E</v>
          </cell>
          <cell r="E3516" t="str">
            <v>236061305</v>
          </cell>
          <cell r="F3516">
            <v>2</v>
          </cell>
          <cell r="G3516" t="str">
            <v>PPO Non-Union</v>
          </cell>
          <cell r="H3516" t="str">
            <v>N</v>
          </cell>
          <cell r="I3516">
            <v>3</v>
          </cell>
          <cell r="J3516">
            <v>37622</v>
          </cell>
          <cell r="K3516">
            <v>127</v>
          </cell>
          <cell r="L3516" t="str">
            <v>Family</v>
          </cell>
          <cell r="M3516">
            <v>22386</v>
          </cell>
        </row>
        <row r="3517">
          <cell r="A3517">
            <v>0</v>
          </cell>
          <cell r="B3517" t="str">
            <v>AW PPO Active</v>
          </cell>
          <cell r="C3517" t="str">
            <v>000000997</v>
          </cell>
          <cell r="D3517" t="str">
            <v>KELLEHER DANIEL L</v>
          </cell>
          <cell r="E3517" t="str">
            <v>022407547</v>
          </cell>
          <cell r="F3517">
            <v>2</v>
          </cell>
          <cell r="G3517" t="str">
            <v>PPO Non-Union</v>
          </cell>
          <cell r="H3517" t="str">
            <v>N</v>
          </cell>
          <cell r="I3517">
            <v>2</v>
          </cell>
          <cell r="J3517">
            <v>37622</v>
          </cell>
          <cell r="K3517">
            <v>111</v>
          </cell>
          <cell r="L3517" t="str">
            <v>Ee/Sp</v>
          </cell>
          <cell r="M3517">
            <v>18117</v>
          </cell>
        </row>
        <row r="3518">
          <cell r="A3518">
            <v>0</v>
          </cell>
          <cell r="B3518" t="str">
            <v>AW PPO Active</v>
          </cell>
          <cell r="C3518" t="str">
            <v>000000997</v>
          </cell>
          <cell r="D3518" t="str">
            <v>KELLEY SULLIVAN</v>
          </cell>
          <cell r="E3518" t="str">
            <v>278489633</v>
          </cell>
          <cell r="F3518">
            <v>2</v>
          </cell>
          <cell r="G3518" t="str">
            <v>PPO Non-Union</v>
          </cell>
          <cell r="H3518" t="str">
            <v>N</v>
          </cell>
          <cell r="I3518">
            <v>1</v>
          </cell>
          <cell r="J3518">
            <v>37622</v>
          </cell>
          <cell r="K3518">
            <v>101</v>
          </cell>
          <cell r="L3518" t="str">
            <v>Single</v>
          </cell>
          <cell r="M3518">
            <v>18920</v>
          </cell>
        </row>
        <row r="3519">
          <cell r="A3519">
            <v>0</v>
          </cell>
          <cell r="B3519" t="str">
            <v>AW PPO Active</v>
          </cell>
          <cell r="C3519" t="str">
            <v>000000997</v>
          </cell>
          <cell r="D3519" t="str">
            <v>KELLY SR MICHAEL D</v>
          </cell>
          <cell r="E3519" t="str">
            <v>149527729</v>
          </cell>
          <cell r="F3519">
            <v>2</v>
          </cell>
          <cell r="G3519" t="str">
            <v>PPO Non-Union</v>
          </cell>
          <cell r="H3519" t="str">
            <v>N</v>
          </cell>
          <cell r="I3519">
            <v>4</v>
          </cell>
          <cell r="J3519">
            <v>38250</v>
          </cell>
          <cell r="K3519">
            <v>127</v>
          </cell>
          <cell r="L3519" t="str">
            <v>Family</v>
          </cell>
          <cell r="M3519">
            <v>20636</v>
          </cell>
        </row>
        <row r="3520">
          <cell r="A3520">
            <v>0</v>
          </cell>
          <cell r="B3520" t="str">
            <v>AW PPO Active</v>
          </cell>
          <cell r="C3520" t="str">
            <v>000000997</v>
          </cell>
          <cell r="D3520" t="str">
            <v>KELLY BRENNAN T</v>
          </cell>
          <cell r="E3520" t="str">
            <v>176465414</v>
          </cell>
          <cell r="F3520">
            <v>2</v>
          </cell>
          <cell r="G3520" t="str">
            <v>PPO Non-Union</v>
          </cell>
          <cell r="H3520" t="str">
            <v>N</v>
          </cell>
          <cell r="I3520">
            <v>4</v>
          </cell>
          <cell r="J3520">
            <v>37622</v>
          </cell>
          <cell r="K3520">
            <v>127</v>
          </cell>
          <cell r="L3520" t="str">
            <v>Family</v>
          </cell>
          <cell r="M3520">
            <v>24447</v>
          </cell>
        </row>
        <row r="3521">
          <cell r="A3521">
            <v>0</v>
          </cell>
          <cell r="B3521" t="str">
            <v>AW PPO Active</v>
          </cell>
          <cell r="C3521" t="str">
            <v>000000997</v>
          </cell>
          <cell r="D3521" t="str">
            <v>KELLY DENISE A</v>
          </cell>
          <cell r="E3521" t="str">
            <v>183587268</v>
          </cell>
          <cell r="F3521">
            <v>2</v>
          </cell>
          <cell r="G3521" t="str">
            <v>PPO Non-Union</v>
          </cell>
          <cell r="H3521" t="str">
            <v>N</v>
          </cell>
          <cell r="I3521">
            <v>4</v>
          </cell>
          <cell r="J3521">
            <v>38231</v>
          </cell>
          <cell r="K3521">
            <v>127</v>
          </cell>
          <cell r="L3521" t="str">
            <v>Family</v>
          </cell>
          <cell r="M3521">
            <v>22493</v>
          </cell>
        </row>
        <row r="3522">
          <cell r="A3522">
            <v>0</v>
          </cell>
          <cell r="B3522" t="str">
            <v>AW PPO Active</v>
          </cell>
          <cell r="C3522" t="str">
            <v>000000997</v>
          </cell>
          <cell r="D3522" t="str">
            <v>KENNEDY JAMES P</v>
          </cell>
          <cell r="E3522" t="str">
            <v>169586021</v>
          </cell>
          <cell r="F3522">
            <v>2</v>
          </cell>
          <cell r="G3522" t="str">
            <v>PPO Non-Union</v>
          </cell>
          <cell r="H3522" t="str">
            <v>N</v>
          </cell>
          <cell r="I3522">
            <v>4</v>
          </cell>
          <cell r="J3522">
            <v>38169</v>
          </cell>
          <cell r="K3522">
            <v>119</v>
          </cell>
          <cell r="L3522" t="str">
            <v>Ee/Ch</v>
          </cell>
          <cell r="M3522">
            <v>23046</v>
          </cell>
        </row>
        <row r="3523">
          <cell r="A3523">
            <v>0</v>
          </cell>
          <cell r="B3523" t="str">
            <v>AW PPO Active</v>
          </cell>
          <cell r="C3523" t="str">
            <v>000000997</v>
          </cell>
          <cell r="D3523" t="str">
            <v>KENNEDY SARAH JANE</v>
          </cell>
          <cell r="E3523" t="str">
            <v>168426156</v>
          </cell>
          <cell r="F3523">
            <v>2</v>
          </cell>
          <cell r="G3523" t="str">
            <v>PPO Non-Union</v>
          </cell>
          <cell r="H3523" t="str">
            <v>N</v>
          </cell>
          <cell r="I3523">
            <v>1</v>
          </cell>
          <cell r="J3523">
            <v>38334</v>
          </cell>
          <cell r="K3523">
            <v>102</v>
          </cell>
          <cell r="L3523" t="str">
            <v>Single</v>
          </cell>
          <cell r="M3523">
            <v>17931</v>
          </cell>
        </row>
        <row r="3524">
          <cell r="A3524">
            <v>0</v>
          </cell>
          <cell r="B3524" t="str">
            <v>AW PPO Active</v>
          </cell>
          <cell r="C3524" t="str">
            <v>000000997</v>
          </cell>
          <cell r="D3524" t="str">
            <v>KERCKHOFF MARTIN D</v>
          </cell>
          <cell r="E3524" t="str">
            <v>494704865</v>
          </cell>
          <cell r="F3524">
            <v>2</v>
          </cell>
          <cell r="G3524" t="str">
            <v>PPO Non-Union</v>
          </cell>
          <cell r="H3524" t="str">
            <v>N</v>
          </cell>
          <cell r="I3524">
            <v>2</v>
          </cell>
          <cell r="J3524">
            <v>38353</v>
          </cell>
          <cell r="K3524">
            <v>111</v>
          </cell>
          <cell r="L3524" t="str">
            <v>Ee/Sp</v>
          </cell>
          <cell r="M3524">
            <v>23602</v>
          </cell>
        </row>
        <row r="3525">
          <cell r="A3525">
            <v>0</v>
          </cell>
          <cell r="B3525" t="str">
            <v>AW PPO Active</v>
          </cell>
          <cell r="C3525" t="str">
            <v>000000997</v>
          </cell>
          <cell r="D3525" t="str">
            <v>KERR ADAM J</v>
          </cell>
          <cell r="E3525" t="str">
            <v>155802135</v>
          </cell>
          <cell r="F3525">
            <v>2</v>
          </cell>
          <cell r="G3525" t="str">
            <v>PPO Non-Union</v>
          </cell>
          <cell r="H3525" t="str">
            <v>N</v>
          </cell>
          <cell r="I3525">
            <v>2</v>
          </cell>
          <cell r="J3525">
            <v>38115</v>
          </cell>
          <cell r="K3525">
            <v>111</v>
          </cell>
          <cell r="L3525" t="str">
            <v>Ee/Sp</v>
          </cell>
          <cell r="M3525">
            <v>28957</v>
          </cell>
        </row>
        <row r="3526">
          <cell r="A3526">
            <v>0</v>
          </cell>
          <cell r="B3526" t="str">
            <v>AW PPO Active</v>
          </cell>
          <cell r="C3526" t="str">
            <v>000000997</v>
          </cell>
          <cell r="D3526" t="str">
            <v>KESKIN SABRI</v>
          </cell>
          <cell r="E3526" t="str">
            <v>200741840</v>
          </cell>
          <cell r="F3526">
            <v>2</v>
          </cell>
          <cell r="G3526" t="str">
            <v>PPO Non-Union</v>
          </cell>
          <cell r="H3526" t="str">
            <v>N</v>
          </cell>
          <cell r="I3526">
            <v>2</v>
          </cell>
          <cell r="J3526">
            <v>38322</v>
          </cell>
          <cell r="K3526">
            <v>111</v>
          </cell>
          <cell r="L3526" t="str">
            <v>Ee/Sp</v>
          </cell>
          <cell r="M3526">
            <v>25762</v>
          </cell>
        </row>
        <row r="3527">
          <cell r="A3527">
            <v>0</v>
          </cell>
          <cell r="B3527" t="str">
            <v>AW PPO Active</v>
          </cell>
          <cell r="C3527" t="str">
            <v>000000997</v>
          </cell>
          <cell r="D3527" t="str">
            <v>KHAN BABER R</v>
          </cell>
          <cell r="E3527" t="str">
            <v>453595251</v>
          </cell>
          <cell r="F3527">
            <v>2</v>
          </cell>
          <cell r="G3527" t="str">
            <v>PPO Non-Union</v>
          </cell>
          <cell r="H3527" t="str">
            <v>N</v>
          </cell>
          <cell r="I3527">
            <v>4</v>
          </cell>
          <cell r="J3527">
            <v>38229</v>
          </cell>
          <cell r="K3527">
            <v>127</v>
          </cell>
          <cell r="L3527" t="str">
            <v>Family</v>
          </cell>
          <cell r="M3527">
            <v>22354</v>
          </cell>
        </row>
        <row r="3528">
          <cell r="A3528">
            <v>0</v>
          </cell>
          <cell r="B3528" t="str">
            <v>AW PPO Active</v>
          </cell>
          <cell r="C3528" t="str">
            <v>000000997</v>
          </cell>
          <cell r="D3528" t="str">
            <v>KILLINGSWORTH DORIS M</v>
          </cell>
          <cell r="E3528" t="str">
            <v>318344052</v>
          </cell>
          <cell r="F3528">
            <v>2</v>
          </cell>
          <cell r="G3528" t="str">
            <v>PPO Non-Union</v>
          </cell>
          <cell r="H3528" t="str">
            <v>N</v>
          </cell>
          <cell r="I3528">
            <v>1</v>
          </cell>
          <cell r="J3528">
            <v>38047</v>
          </cell>
          <cell r="K3528">
            <v>102</v>
          </cell>
          <cell r="L3528" t="str">
            <v>Single</v>
          </cell>
          <cell r="M3528">
            <v>14677</v>
          </cell>
        </row>
        <row r="3529">
          <cell r="A3529">
            <v>0</v>
          </cell>
          <cell r="B3529" t="str">
            <v>AW PPO Active</v>
          </cell>
          <cell r="C3529" t="str">
            <v>000000997</v>
          </cell>
          <cell r="D3529" t="str">
            <v>KING SHIRLEY A</v>
          </cell>
          <cell r="E3529" t="str">
            <v>182481139</v>
          </cell>
          <cell r="F3529">
            <v>2</v>
          </cell>
          <cell r="G3529" t="str">
            <v>PPO Non-Union</v>
          </cell>
          <cell r="H3529" t="str">
            <v>N</v>
          </cell>
          <cell r="I3529">
            <v>4</v>
          </cell>
          <cell r="J3529">
            <v>38064</v>
          </cell>
          <cell r="K3529">
            <v>127</v>
          </cell>
          <cell r="L3529" t="str">
            <v>Family</v>
          </cell>
          <cell r="M3529">
            <v>20965</v>
          </cell>
        </row>
        <row r="3530">
          <cell r="A3530">
            <v>0</v>
          </cell>
          <cell r="B3530" t="str">
            <v>AW PPO Active</v>
          </cell>
          <cell r="C3530" t="str">
            <v>000000997</v>
          </cell>
          <cell r="D3530" t="str">
            <v>KINNEY MARGARET</v>
          </cell>
          <cell r="E3530" t="str">
            <v>221467488</v>
          </cell>
          <cell r="F3530">
            <v>2</v>
          </cell>
          <cell r="G3530" t="str">
            <v>PPO Non-Union</v>
          </cell>
          <cell r="H3530" t="str">
            <v>N</v>
          </cell>
          <cell r="I3530">
            <v>1</v>
          </cell>
          <cell r="J3530">
            <v>37622</v>
          </cell>
          <cell r="K3530">
            <v>102</v>
          </cell>
          <cell r="L3530" t="str">
            <v>Single</v>
          </cell>
          <cell r="M3530">
            <v>21205</v>
          </cell>
        </row>
        <row r="3531">
          <cell r="A3531">
            <v>0</v>
          </cell>
          <cell r="B3531" t="str">
            <v>AW PPO Active</v>
          </cell>
          <cell r="C3531" t="str">
            <v>000000997</v>
          </cell>
          <cell r="D3531" t="str">
            <v>KIRKPATRICK MARK A</v>
          </cell>
          <cell r="E3531" t="str">
            <v>235922204</v>
          </cell>
          <cell r="F3531">
            <v>2</v>
          </cell>
          <cell r="G3531" t="str">
            <v>PPO Non-Union</v>
          </cell>
          <cell r="H3531" t="str">
            <v>N</v>
          </cell>
          <cell r="I3531">
            <v>3</v>
          </cell>
          <cell r="J3531">
            <v>37622</v>
          </cell>
          <cell r="K3531">
            <v>119</v>
          </cell>
          <cell r="L3531" t="str">
            <v>Ee/Ch</v>
          </cell>
          <cell r="M3531">
            <v>23430</v>
          </cell>
        </row>
        <row r="3532">
          <cell r="A3532">
            <v>0</v>
          </cell>
          <cell r="B3532" t="str">
            <v>AW PPO Active</v>
          </cell>
          <cell r="C3532" t="str">
            <v>000000997</v>
          </cell>
          <cell r="D3532" t="str">
            <v>KLUCKER SHERI Z</v>
          </cell>
          <cell r="E3532" t="str">
            <v>338785805</v>
          </cell>
          <cell r="F3532">
            <v>2</v>
          </cell>
          <cell r="G3532" t="str">
            <v>PPO Non-Union</v>
          </cell>
          <cell r="H3532" t="str">
            <v>N</v>
          </cell>
          <cell r="I3532">
            <v>2</v>
          </cell>
          <cell r="J3532">
            <v>37622</v>
          </cell>
          <cell r="K3532">
            <v>111</v>
          </cell>
          <cell r="L3532" t="str">
            <v>Ee/Sp</v>
          </cell>
          <cell r="M3532">
            <v>27494</v>
          </cell>
        </row>
        <row r="3533">
          <cell r="A3533">
            <v>0</v>
          </cell>
          <cell r="B3533" t="str">
            <v>AW PPO Active</v>
          </cell>
          <cell r="C3533" t="str">
            <v>000000997</v>
          </cell>
          <cell r="D3533" t="str">
            <v>KNIGHT LORI A</v>
          </cell>
          <cell r="E3533" t="str">
            <v>189680290</v>
          </cell>
          <cell r="F3533">
            <v>2</v>
          </cell>
          <cell r="G3533" t="str">
            <v>PPO Non-Union</v>
          </cell>
          <cell r="H3533" t="str">
            <v>N</v>
          </cell>
          <cell r="I3533">
            <v>2</v>
          </cell>
          <cell r="J3533">
            <v>37991</v>
          </cell>
          <cell r="K3533">
            <v>111</v>
          </cell>
          <cell r="L3533" t="str">
            <v>Ee/Sp</v>
          </cell>
          <cell r="M3533">
            <v>28612</v>
          </cell>
        </row>
        <row r="3534">
          <cell r="A3534">
            <v>0</v>
          </cell>
          <cell r="B3534" t="str">
            <v>AW PPO Active</v>
          </cell>
          <cell r="C3534" t="str">
            <v>000000997</v>
          </cell>
          <cell r="D3534" t="str">
            <v>KNOLL KAY L</v>
          </cell>
          <cell r="E3534" t="str">
            <v>153447180</v>
          </cell>
          <cell r="F3534">
            <v>2</v>
          </cell>
          <cell r="G3534" t="str">
            <v>PPO Non-Union</v>
          </cell>
          <cell r="H3534" t="str">
            <v>N</v>
          </cell>
          <cell r="I3534">
            <v>1</v>
          </cell>
          <cell r="J3534">
            <v>37782</v>
          </cell>
          <cell r="K3534">
            <v>102</v>
          </cell>
          <cell r="L3534" t="str">
            <v>Single</v>
          </cell>
          <cell r="M3534">
            <v>19047</v>
          </cell>
        </row>
        <row r="3535">
          <cell r="A3535">
            <v>0</v>
          </cell>
          <cell r="B3535" t="str">
            <v>AW PPO Active</v>
          </cell>
          <cell r="C3535" t="str">
            <v>000000997</v>
          </cell>
          <cell r="D3535" t="str">
            <v>KOMIANOS WILLIAM L</v>
          </cell>
          <cell r="E3535" t="str">
            <v>332521143</v>
          </cell>
          <cell r="F3535">
            <v>2</v>
          </cell>
          <cell r="G3535" t="str">
            <v>PPO Non-Union</v>
          </cell>
          <cell r="H3535" t="str">
            <v>N</v>
          </cell>
          <cell r="I3535">
            <v>3</v>
          </cell>
          <cell r="J3535">
            <v>38108</v>
          </cell>
          <cell r="K3535">
            <v>127</v>
          </cell>
          <cell r="L3535" t="str">
            <v>Family</v>
          </cell>
          <cell r="M3535">
            <v>20421</v>
          </cell>
        </row>
        <row r="3536">
          <cell r="A3536">
            <v>0</v>
          </cell>
          <cell r="B3536" t="str">
            <v>AW PPO Active</v>
          </cell>
          <cell r="C3536" t="str">
            <v>000000997</v>
          </cell>
          <cell r="D3536" t="str">
            <v>KOSTIOU NICK G</v>
          </cell>
          <cell r="E3536" t="str">
            <v>163424615</v>
          </cell>
          <cell r="F3536">
            <v>2</v>
          </cell>
          <cell r="G3536" t="str">
            <v>PPO Non-Union</v>
          </cell>
          <cell r="H3536" t="str">
            <v>N</v>
          </cell>
          <cell r="I3536">
            <v>4</v>
          </cell>
          <cell r="J3536">
            <v>37622</v>
          </cell>
          <cell r="K3536">
            <v>127</v>
          </cell>
          <cell r="L3536" t="str">
            <v>Family</v>
          </cell>
          <cell r="M3536">
            <v>22906</v>
          </cell>
        </row>
        <row r="3537">
          <cell r="A3537">
            <v>0</v>
          </cell>
          <cell r="B3537" t="str">
            <v>AW PPO Active</v>
          </cell>
          <cell r="C3537" t="str">
            <v>000000997</v>
          </cell>
          <cell r="D3537" t="str">
            <v>KRAMER KAREN M</v>
          </cell>
          <cell r="E3537" t="str">
            <v>341422721</v>
          </cell>
          <cell r="F3537">
            <v>2</v>
          </cell>
          <cell r="G3537" t="str">
            <v>PPO Non-Union</v>
          </cell>
          <cell r="H3537" t="str">
            <v>N</v>
          </cell>
          <cell r="I3537">
            <v>2</v>
          </cell>
          <cell r="J3537">
            <v>38353</v>
          </cell>
          <cell r="K3537">
            <v>111</v>
          </cell>
          <cell r="L3537" t="str">
            <v>Ee/Sp</v>
          </cell>
          <cell r="M3537">
            <v>17773</v>
          </cell>
        </row>
        <row r="3538">
          <cell r="A3538">
            <v>0</v>
          </cell>
          <cell r="B3538" t="str">
            <v>AW PPO Active</v>
          </cell>
          <cell r="C3538" t="str">
            <v>000000997</v>
          </cell>
          <cell r="D3538" t="str">
            <v>KRAUSS KELLEHER DEBORAH L</v>
          </cell>
          <cell r="E3538" t="str">
            <v>183424539</v>
          </cell>
          <cell r="F3538">
            <v>2</v>
          </cell>
          <cell r="G3538" t="str">
            <v>PPO Non-Union</v>
          </cell>
          <cell r="H3538" t="str">
            <v>N</v>
          </cell>
          <cell r="I3538">
            <v>2</v>
          </cell>
          <cell r="J3538">
            <v>37622</v>
          </cell>
          <cell r="K3538">
            <v>111</v>
          </cell>
          <cell r="L3538" t="str">
            <v>Ee/Sp</v>
          </cell>
          <cell r="M3538">
            <v>20873</v>
          </cell>
        </row>
        <row r="3539">
          <cell r="A3539">
            <v>0</v>
          </cell>
          <cell r="B3539" t="str">
            <v>AW PPO Active</v>
          </cell>
          <cell r="C3539" t="str">
            <v>000000997</v>
          </cell>
          <cell r="D3539" t="str">
            <v>KREMMEL JAMES R</v>
          </cell>
          <cell r="E3539" t="str">
            <v>206449620</v>
          </cell>
          <cell r="F3539">
            <v>2</v>
          </cell>
          <cell r="G3539" t="str">
            <v>PPO Non-Union</v>
          </cell>
          <cell r="H3539" t="str">
            <v>N</v>
          </cell>
          <cell r="I3539">
            <v>4</v>
          </cell>
          <cell r="J3539">
            <v>38231</v>
          </cell>
          <cell r="K3539">
            <v>127</v>
          </cell>
          <cell r="L3539" t="str">
            <v>Family</v>
          </cell>
          <cell r="M3539">
            <v>21930</v>
          </cell>
        </row>
        <row r="3540">
          <cell r="A3540">
            <v>0</v>
          </cell>
          <cell r="B3540" t="str">
            <v>AW PPO Active</v>
          </cell>
          <cell r="C3540" t="str">
            <v>000000997</v>
          </cell>
          <cell r="D3540" t="str">
            <v>KRUC RICHARD J</v>
          </cell>
          <cell r="E3540" t="str">
            <v>170607985</v>
          </cell>
          <cell r="F3540">
            <v>2</v>
          </cell>
          <cell r="G3540" t="str">
            <v>PPO Non-Union</v>
          </cell>
          <cell r="H3540" t="str">
            <v>N</v>
          </cell>
          <cell r="I3540">
            <v>2</v>
          </cell>
          <cell r="J3540">
            <v>37987</v>
          </cell>
          <cell r="K3540">
            <v>111</v>
          </cell>
          <cell r="L3540" t="str">
            <v>Ee/Sp</v>
          </cell>
          <cell r="M3540">
            <v>27060</v>
          </cell>
        </row>
        <row r="3541">
          <cell r="A3541">
            <v>0</v>
          </cell>
          <cell r="B3541" t="str">
            <v>AW PPO Active</v>
          </cell>
          <cell r="C3541" t="str">
            <v>000000997</v>
          </cell>
          <cell r="D3541" t="str">
            <v>KUCHMEK JOSEPH M</v>
          </cell>
          <cell r="E3541" t="str">
            <v>346527539</v>
          </cell>
          <cell r="F3541">
            <v>2</v>
          </cell>
          <cell r="G3541" t="str">
            <v>PPO Non-Union</v>
          </cell>
          <cell r="H3541" t="str">
            <v>N</v>
          </cell>
          <cell r="I3541">
            <v>3</v>
          </cell>
          <cell r="J3541">
            <v>37622</v>
          </cell>
          <cell r="K3541">
            <v>127</v>
          </cell>
          <cell r="L3541" t="str">
            <v>Family</v>
          </cell>
          <cell r="M3541">
            <v>20699</v>
          </cell>
        </row>
        <row r="3542">
          <cell r="A3542">
            <v>0</v>
          </cell>
          <cell r="B3542" t="str">
            <v>AW PPO Active</v>
          </cell>
          <cell r="C3542" t="str">
            <v>000000997</v>
          </cell>
          <cell r="D3542" t="str">
            <v>KUTA ROBERT J</v>
          </cell>
          <cell r="E3542" t="str">
            <v>389703065</v>
          </cell>
          <cell r="F3542">
            <v>2</v>
          </cell>
          <cell r="G3542" t="str">
            <v>PPO Non-Union</v>
          </cell>
          <cell r="H3542" t="str">
            <v>N</v>
          </cell>
          <cell r="I3542">
            <v>3</v>
          </cell>
          <cell r="J3542">
            <v>38018</v>
          </cell>
          <cell r="K3542">
            <v>127</v>
          </cell>
          <cell r="L3542" t="str">
            <v>Family</v>
          </cell>
          <cell r="M3542">
            <v>23640</v>
          </cell>
        </row>
        <row r="3543">
          <cell r="A3543">
            <v>0</v>
          </cell>
          <cell r="B3543" t="str">
            <v>AW PPO Active</v>
          </cell>
          <cell r="C3543" t="str">
            <v>000000997</v>
          </cell>
          <cell r="D3543" t="str">
            <v>KUTRZYBA STEVEN</v>
          </cell>
          <cell r="E3543" t="str">
            <v>170629651</v>
          </cell>
          <cell r="F3543">
            <v>2</v>
          </cell>
          <cell r="G3543" t="str">
            <v>PPO Non-Union</v>
          </cell>
          <cell r="H3543" t="str">
            <v>N</v>
          </cell>
          <cell r="I3543">
            <v>2</v>
          </cell>
          <cell r="J3543">
            <v>38161</v>
          </cell>
          <cell r="K3543">
            <v>111</v>
          </cell>
          <cell r="L3543" t="str">
            <v>Ee/Sp</v>
          </cell>
          <cell r="M3543">
            <v>27306</v>
          </cell>
        </row>
        <row r="3544">
          <cell r="A3544">
            <v>0</v>
          </cell>
          <cell r="B3544" t="str">
            <v>AW PPO Active</v>
          </cell>
          <cell r="C3544" t="str">
            <v>000000997</v>
          </cell>
          <cell r="D3544" t="str">
            <v>LAMBUS LESLEY B</v>
          </cell>
          <cell r="E3544" t="str">
            <v>493662409</v>
          </cell>
          <cell r="F3544">
            <v>2</v>
          </cell>
          <cell r="G3544" t="str">
            <v>PPO Non-Union</v>
          </cell>
          <cell r="H3544" t="str">
            <v>N</v>
          </cell>
          <cell r="I3544">
            <v>5</v>
          </cell>
          <cell r="J3544">
            <v>38327</v>
          </cell>
          <cell r="K3544">
            <v>127</v>
          </cell>
          <cell r="L3544" t="str">
            <v>Family</v>
          </cell>
          <cell r="M3544">
            <v>21246</v>
          </cell>
        </row>
        <row r="3545">
          <cell r="A3545">
            <v>0</v>
          </cell>
          <cell r="B3545" t="str">
            <v>AW PPO Active</v>
          </cell>
          <cell r="C3545" t="str">
            <v>000000997</v>
          </cell>
          <cell r="D3545" t="str">
            <v>LARRY CHARLES E</v>
          </cell>
          <cell r="E3545" t="str">
            <v>261669106</v>
          </cell>
          <cell r="F3545">
            <v>2</v>
          </cell>
          <cell r="G3545" t="str">
            <v>PPO Non-Union</v>
          </cell>
          <cell r="H3545" t="str">
            <v>N</v>
          </cell>
          <cell r="I3545">
            <v>2</v>
          </cell>
          <cell r="J3545">
            <v>38334</v>
          </cell>
          <cell r="K3545">
            <v>111</v>
          </cell>
          <cell r="L3545" t="str">
            <v>Ee/Sp</v>
          </cell>
          <cell r="M3545">
            <v>16429</v>
          </cell>
        </row>
        <row r="3546">
          <cell r="A3546">
            <v>0</v>
          </cell>
          <cell r="B3546" t="str">
            <v>AW PPO Active</v>
          </cell>
          <cell r="C3546" t="str">
            <v>000000997</v>
          </cell>
          <cell r="D3546" t="str">
            <v>LARSON BRUCE M</v>
          </cell>
          <cell r="E3546" t="str">
            <v>594071678</v>
          </cell>
          <cell r="F3546">
            <v>2</v>
          </cell>
          <cell r="G3546" t="str">
            <v>PPO Non-Union</v>
          </cell>
          <cell r="H3546" t="str">
            <v>N</v>
          </cell>
          <cell r="I3546">
            <v>4</v>
          </cell>
          <cell r="J3546">
            <v>37622</v>
          </cell>
          <cell r="K3546">
            <v>127</v>
          </cell>
          <cell r="L3546" t="str">
            <v>Family</v>
          </cell>
          <cell r="M3546">
            <v>24789</v>
          </cell>
        </row>
        <row r="3547">
          <cell r="A3547">
            <v>0</v>
          </cell>
          <cell r="B3547" t="str">
            <v>AW PPO Active</v>
          </cell>
          <cell r="C3547" t="str">
            <v>000000997</v>
          </cell>
          <cell r="D3547" t="str">
            <v>LARSON KEITH R</v>
          </cell>
          <cell r="E3547" t="str">
            <v>351500996</v>
          </cell>
          <cell r="F3547">
            <v>2</v>
          </cell>
          <cell r="G3547" t="str">
            <v>PPO Non-Union</v>
          </cell>
          <cell r="H3547" t="str">
            <v>N</v>
          </cell>
          <cell r="I3547">
            <v>2</v>
          </cell>
          <cell r="J3547">
            <v>38131</v>
          </cell>
          <cell r="K3547">
            <v>111</v>
          </cell>
          <cell r="L3547" t="str">
            <v>Ee/Sp</v>
          </cell>
          <cell r="M3547">
            <v>20553</v>
          </cell>
        </row>
        <row r="3548">
          <cell r="A3548">
            <v>0</v>
          </cell>
          <cell r="B3548" t="str">
            <v>AW PPO Active</v>
          </cell>
          <cell r="C3548" t="str">
            <v>000000997</v>
          </cell>
          <cell r="D3548" t="str">
            <v>LASECKI MATTHEW E</v>
          </cell>
          <cell r="E3548" t="str">
            <v>476724550</v>
          </cell>
          <cell r="F3548">
            <v>2</v>
          </cell>
          <cell r="G3548" t="str">
            <v>PPO Non-Union</v>
          </cell>
          <cell r="H3548" t="str">
            <v>N</v>
          </cell>
          <cell r="I3548">
            <v>1</v>
          </cell>
          <cell r="J3548">
            <v>38229</v>
          </cell>
          <cell r="K3548">
            <v>101</v>
          </cell>
          <cell r="L3548" t="str">
            <v>Single</v>
          </cell>
          <cell r="M3548">
            <v>25147</v>
          </cell>
        </row>
        <row r="3549">
          <cell r="A3549">
            <v>0</v>
          </cell>
          <cell r="B3549" t="str">
            <v>AW PPO Active</v>
          </cell>
          <cell r="C3549" t="str">
            <v>000000997</v>
          </cell>
          <cell r="D3549" t="str">
            <v>LAWRENCE MARY ELIZA</v>
          </cell>
          <cell r="E3549" t="str">
            <v>236021335</v>
          </cell>
          <cell r="F3549">
            <v>2</v>
          </cell>
          <cell r="G3549" t="str">
            <v>PPO Non-Union</v>
          </cell>
          <cell r="H3549" t="str">
            <v>N</v>
          </cell>
          <cell r="I3549">
            <v>1</v>
          </cell>
          <cell r="J3549">
            <v>38257</v>
          </cell>
          <cell r="K3549">
            <v>102</v>
          </cell>
          <cell r="L3549" t="str">
            <v>Single</v>
          </cell>
          <cell r="M3549">
            <v>20819</v>
          </cell>
        </row>
        <row r="3550">
          <cell r="A3550">
            <v>0</v>
          </cell>
          <cell r="B3550" t="str">
            <v>AW PPO Active</v>
          </cell>
          <cell r="C3550" t="str">
            <v>000000997</v>
          </cell>
          <cell r="D3550" t="str">
            <v>LECHEVALLIER MARK</v>
          </cell>
          <cell r="E3550" t="str">
            <v>542620764</v>
          </cell>
          <cell r="F3550">
            <v>2</v>
          </cell>
          <cell r="G3550" t="str">
            <v>PPO Non-Union</v>
          </cell>
          <cell r="H3550" t="str">
            <v>N</v>
          </cell>
          <cell r="I3550">
            <v>5</v>
          </cell>
          <cell r="J3550">
            <v>38085</v>
          </cell>
          <cell r="K3550">
            <v>127</v>
          </cell>
          <cell r="L3550" t="str">
            <v>Family</v>
          </cell>
          <cell r="M3550">
            <v>20418</v>
          </cell>
        </row>
        <row r="3551">
          <cell r="A3551">
            <v>0</v>
          </cell>
          <cell r="B3551" t="str">
            <v>AW PPO Active</v>
          </cell>
          <cell r="C3551" t="str">
            <v>000000997</v>
          </cell>
          <cell r="D3551" t="str">
            <v>LEE WILLIAMS HOLLIE J</v>
          </cell>
          <cell r="E3551" t="str">
            <v>351745949</v>
          </cell>
          <cell r="F3551">
            <v>2</v>
          </cell>
          <cell r="G3551" t="str">
            <v>PPO Non-Union</v>
          </cell>
          <cell r="H3551" t="str">
            <v>N</v>
          </cell>
          <cell r="I3551">
            <v>1</v>
          </cell>
          <cell r="J3551">
            <v>37622</v>
          </cell>
          <cell r="K3551">
            <v>102</v>
          </cell>
          <cell r="L3551" t="str">
            <v>Single</v>
          </cell>
          <cell r="M3551">
            <v>26233</v>
          </cell>
        </row>
        <row r="3552">
          <cell r="A3552">
            <v>0</v>
          </cell>
          <cell r="B3552" t="str">
            <v>AW PPO Active</v>
          </cell>
          <cell r="C3552" t="str">
            <v>000000997</v>
          </cell>
          <cell r="D3552" t="str">
            <v>LEGG DAVID R</v>
          </cell>
          <cell r="E3552" t="str">
            <v>234706043</v>
          </cell>
          <cell r="F3552">
            <v>2</v>
          </cell>
          <cell r="G3552" t="str">
            <v>PPO Non-Union</v>
          </cell>
          <cell r="H3552" t="str">
            <v>N</v>
          </cell>
          <cell r="I3552">
            <v>2</v>
          </cell>
          <cell r="J3552">
            <v>38334</v>
          </cell>
          <cell r="K3552">
            <v>111</v>
          </cell>
          <cell r="L3552" t="str">
            <v>Ee/Sp</v>
          </cell>
          <cell r="M3552">
            <v>16943</v>
          </cell>
        </row>
        <row r="3553">
          <cell r="A3553">
            <v>0</v>
          </cell>
          <cell r="B3553" t="str">
            <v>AW PPO Active</v>
          </cell>
          <cell r="C3553" t="str">
            <v>000000997</v>
          </cell>
          <cell r="D3553" t="str">
            <v>LEGRAND ROBERT J</v>
          </cell>
          <cell r="E3553" t="str">
            <v>320386485</v>
          </cell>
          <cell r="F3553">
            <v>2</v>
          </cell>
          <cell r="G3553" t="str">
            <v>PPO Non-Union</v>
          </cell>
          <cell r="H3553" t="str">
            <v>N</v>
          </cell>
          <cell r="I3553">
            <v>2</v>
          </cell>
          <cell r="J3553">
            <v>37622</v>
          </cell>
          <cell r="K3553">
            <v>111</v>
          </cell>
          <cell r="L3553" t="str">
            <v>Ee/Sp</v>
          </cell>
          <cell r="M3553">
            <v>16467</v>
          </cell>
        </row>
        <row r="3554">
          <cell r="A3554">
            <v>0</v>
          </cell>
          <cell r="B3554" t="str">
            <v>AW PPO Active</v>
          </cell>
          <cell r="C3554" t="str">
            <v>000000997</v>
          </cell>
          <cell r="D3554" t="str">
            <v>LENTO LINDSEY M</v>
          </cell>
          <cell r="E3554" t="str">
            <v>148764096</v>
          </cell>
          <cell r="F3554">
            <v>2</v>
          </cell>
          <cell r="G3554" t="str">
            <v>PPO Non-Union</v>
          </cell>
          <cell r="H3554" t="str">
            <v>N</v>
          </cell>
          <cell r="I3554">
            <v>1</v>
          </cell>
          <cell r="J3554">
            <v>38355</v>
          </cell>
          <cell r="K3554">
            <v>102</v>
          </cell>
          <cell r="L3554" t="str">
            <v>Single</v>
          </cell>
          <cell r="M3554">
            <v>28416</v>
          </cell>
        </row>
        <row r="3555">
          <cell r="A3555">
            <v>0</v>
          </cell>
          <cell r="B3555" t="str">
            <v>AW PPO Active</v>
          </cell>
          <cell r="C3555" t="str">
            <v>000000997</v>
          </cell>
          <cell r="D3555" t="str">
            <v>LEONARDO CHARLES M</v>
          </cell>
          <cell r="E3555" t="str">
            <v>146583680</v>
          </cell>
          <cell r="F3555">
            <v>2</v>
          </cell>
          <cell r="G3555" t="str">
            <v>PPO Non-Union</v>
          </cell>
          <cell r="H3555" t="str">
            <v>N</v>
          </cell>
          <cell r="I3555">
            <v>3</v>
          </cell>
          <cell r="J3555">
            <v>37622</v>
          </cell>
          <cell r="K3555">
            <v>119</v>
          </cell>
          <cell r="L3555" t="str">
            <v>Ee/Ch</v>
          </cell>
          <cell r="M3555">
            <v>23739</v>
          </cell>
        </row>
        <row r="3556">
          <cell r="A3556">
            <v>0</v>
          </cell>
          <cell r="B3556" t="str">
            <v>AW PPO Active</v>
          </cell>
          <cell r="C3556" t="str">
            <v>000000997</v>
          </cell>
          <cell r="D3556" t="str">
            <v>LEONE VIRGINIA B</v>
          </cell>
          <cell r="E3556" t="str">
            <v>156364419</v>
          </cell>
          <cell r="F3556">
            <v>2</v>
          </cell>
          <cell r="G3556" t="str">
            <v>PPO Non-Union</v>
          </cell>
          <cell r="H3556" t="str">
            <v>N</v>
          </cell>
          <cell r="I3556">
            <v>1</v>
          </cell>
          <cell r="J3556">
            <v>37622</v>
          </cell>
          <cell r="K3556">
            <v>102</v>
          </cell>
          <cell r="L3556" t="str">
            <v>Single</v>
          </cell>
          <cell r="M3556">
            <v>17067</v>
          </cell>
        </row>
        <row r="3557">
          <cell r="A3557">
            <v>0</v>
          </cell>
          <cell r="B3557" t="str">
            <v>AW PPO Active</v>
          </cell>
          <cell r="C3557" t="str">
            <v>000000997</v>
          </cell>
          <cell r="D3557" t="str">
            <v>LEUNG JULIE C</v>
          </cell>
          <cell r="E3557" t="str">
            <v>084564751</v>
          </cell>
          <cell r="F3557">
            <v>2</v>
          </cell>
          <cell r="G3557" t="str">
            <v>PPO Non-Union</v>
          </cell>
          <cell r="H3557" t="str">
            <v>N</v>
          </cell>
          <cell r="I3557">
            <v>5</v>
          </cell>
          <cell r="J3557">
            <v>38305</v>
          </cell>
          <cell r="K3557">
            <v>127</v>
          </cell>
          <cell r="L3557" t="str">
            <v>Family</v>
          </cell>
          <cell r="M3557">
            <v>25289</v>
          </cell>
        </row>
        <row r="3558">
          <cell r="A3558">
            <v>0</v>
          </cell>
          <cell r="B3558" t="str">
            <v>AW PPO Active</v>
          </cell>
          <cell r="C3558" t="str">
            <v>000000997</v>
          </cell>
          <cell r="D3558" t="str">
            <v>LEVINE MIKKEL</v>
          </cell>
          <cell r="E3558" t="str">
            <v>112743519</v>
          </cell>
          <cell r="F3558">
            <v>2</v>
          </cell>
          <cell r="G3558" t="str">
            <v>PPO Non-Union</v>
          </cell>
          <cell r="H3558" t="str">
            <v>N</v>
          </cell>
          <cell r="I3558">
            <v>1</v>
          </cell>
          <cell r="J3558">
            <v>38200</v>
          </cell>
          <cell r="K3558">
            <v>101</v>
          </cell>
          <cell r="L3558" t="str">
            <v>Single</v>
          </cell>
          <cell r="M3558">
            <v>28397</v>
          </cell>
        </row>
        <row r="3559">
          <cell r="A3559">
            <v>0</v>
          </cell>
          <cell r="B3559" t="str">
            <v>AW PPO Active</v>
          </cell>
          <cell r="C3559" t="str">
            <v>000000997</v>
          </cell>
          <cell r="D3559" t="str">
            <v>LEWIS JR WILLIAM W</v>
          </cell>
          <cell r="E3559" t="str">
            <v>340709133</v>
          </cell>
          <cell r="F3559">
            <v>2</v>
          </cell>
          <cell r="G3559" t="str">
            <v>PPO Non-Union</v>
          </cell>
          <cell r="H3559" t="str">
            <v>N</v>
          </cell>
          <cell r="I3559">
            <v>4</v>
          </cell>
          <cell r="J3559">
            <v>37622</v>
          </cell>
          <cell r="K3559">
            <v>127</v>
          </cell>
          <cell r="L3559" t="str">
            <v>Family</v>
          </cell>
          <cell r="M3559">
            <v>24104</v>
          </cell>
        </row>
        <row r="3560">
          <cell r="A3560">
            <v>0</v>
          </cell>
          <cell r="B3560" t="str">
            <v>AW PPO Active</v>
          </cell>
          <cell r="C3560" t="str">
            <v>000000997</v>
          </cell>
          <cell r="D3560" t="str">
            <v>LEWIS BENJAMIN F</v>
          </cell>
          <cell r="E3560" t="str">
            <v>494705261</v>
          </cell>
          <cell r="F3560">
            <v>2</v>
          </cell>
          <cell r="G3560" t="str">
            <v>PPO Non-Union</v>
          </cell>
          <cell r="H3560" t="str">
            <v>N</v>
          </cell>
          <cell r="I3560">
            <v>4</v>
          </cell>
          <cell r="J3560">
            <v>38117</v>
          </cell>
          <cell r="K3560">
            <v>127</v>
          </cell>
          <cell r="L3560" t="str">
            <v>Family</v>
          </cell>
          <cell r="M3560">
            <v>22974</v>
          </cell>
        </row>
        <row r="3561">
          <cell r="A3561">
            <v>0</v>
          </cell>
          <cell r="B3561" t="str">
            <v>AW PPO Active</v>
          </cell>
          <cell r="C3561" t="str">
            <v>000000997</v>
          </cell>
          <cell r="D3561" t="str">
            <v>LEWIS MICHAEL D</v>
          </cell>
          <cell r="E3561" t="str">
            <v>324645523</v>
          </cell>
          <cell r="F3561">
            <v>2</v>
          </cell>
          <cell r="G3561" t="str">
            <v>PPO Non-Union</v>
          </cell>
          <cell r="H3561" t="str">
            <v>N</v>
          </cell>
          <cell r="I3561">
            <v>1</v>
          </cell>
          <cell r="J3561">
            <v>38229</v>
          </cell>
          <cell r="K3561">
            <v>101</v>
          </cell>
          <cell r="L3561" t="str">
            <v>Single</v>
          </cell>
          <cell r="M3561">
            <v>28040</v>
          </cell>
        </row>
        <row r="3562">
          <cell r="A3562">
            <v>0</v>
          </cell>
          <cell r="B3562" t="str">
            <v>AW PPO Active</v>
          </cell>
          <cell r="C3562" t="str">
            <v>000000997</v>
          </cell>
          <cell r="D3562" t="str">
            <v>LI JAMES P</v>
          </cell>
          <cell r="E3562" t="str">
            <v>114440347</v>
          </cell>
          <cell r="F3562">
            <v>2</v>
          </cell>
          <cell r="G3562" t="str">
            <v>PPO Non-Union</v>
          </cell>
          <cell r="H3562" t="str">
            <v>N</v>
          </cell>
          <cell r="I3562">
            <v>4</v>
          </cell>
          <cell r="J3562">
            <v>37622</v>
          </cell>
          <cell r="K3562">
            <v>127</v>
          </cell>
          <cell r="L3562" t="str">
            <v>Family</v>
          </cell>
          <cell r="M3562">
            <v>18903</v>
          </cell>
        </row>
        <row r="3563">
          <cell r="A3563">
            <v>0</v>
          </cell>
          <cell r="B3563" t="str">
            <v>AW PPO Active</v>
          </cell>
          <cell r="C3563" t="str">
            <v>000000997</v>
          </cell>
          <cell r="D3563" t="str">
            <v>LLOYD III JOHN S</v>
          </cell>
          <cell r="E3563" t="str">
            <v>229025425</v>
          </cell>
          <cell r="F3563">
            <v>2</v>
          </cell>
          <cell r="G3563" t="str">
            <v>PPO Non-Union</v>
          </cell>
          <cell r="H3563" t="str">
            <v>N</v>
          </cell>
          <cell r="I3563">
            <v>4</v>
          </cell>
          <cell r="J3563">
            <v>37622</v>
          </cell>
          <cell r="K3563">
            <v>127</v>
          </cell>
          <cell r="L3563" t="str">
            <v>Family</v>
          </cell>
          <cell r="M3563">
            <v>21935</v>
          </cell>
        </row>
        <row r="3564">
          <cell r="A3564">
            <v>0</v>
          </cell>
          <cell r="B3564" t="str">
            <v>AW PPO Active</v>
          </cell>
          <cell r="C3564" t="str">
            <v>000000997</v>
          </cell>
          <cell r="D3564" t="str">
            <v>LO KAR M</v>
          </cell>
          <cell r="E3564" t="str">
            <v>185768616</v>
          </cell>
          <cell r="F3564">
            <v>2</v>
          </cell>
          <cell r="G3564" t="str">
            <v>PPO Non-Union</v>
          </cell>
          <cell r="H3564" t="str">
            <v>N</v>
          </cell>
          <cell r="I3564">
            <v>4</v>
          </cell>
          <cell r="J3564">
            <v>38322</v>
          </cell>
          <cell r="K3564">
            <v>127</v>
          </cell>
          <cell r="L3564" t="str">
            <v>Family</v>
          </cell>
          <cell r="M3564">
            <v>24692</v>
          </cell>
        </row>
        <row r="3565">
          <cell r="A3565">
            <v>0</v>
          </cell>
          <cell r="B3565" t="str">
            <v>AW PPO Active</v>
          </cell>
          <cell r="C3565" t="str">
            <v>000000997</v>
          </cell>
          <cell r="D3565" t="str">
            <v>LOEFFLER SANDRA G</v>
          </cell>
          <cell r="E3565" t="str">
            <v>336500591</v>
          </cell>
          <cell r="F3565">
            <v>2</v>
          </cell>
          <cell r="G3565" t="str">
            <v>PPO Non-Union</v>
          </cell>
          <cell r="H3565" t="str">
            <v>N</v>
          </cell>
          <cell r="I3565">
            <v>1</v>
          </cell>
          <cell r="J3565">
            <v>37622</v>
          </cell>
          <cell r="K3565">
            <v>102</v>
          </cell>
          <cell r="L3565" t="str">
            <v>Single</v>
          </cell>
          <cell r="M3565">
            <v>20279</v>
          </cell>
        </row>
        <row r="3566">
          <cell r="A3566">
            <v>0</v>
          </cell>
          <cell r="B3566" t="str">
            <v>AW PPO Active</v>
          </cell>
          <cell r="C3566" t="str">
            <v>000000997</v>
          </cell>
          <cell r="D3566" t="str">
            <v>LONTZ JO ANNE</v>
          </cell>
          <cell r="E3566" t="str">
            <v>577923094</v>
          </cell>
          <cell r="F3566">
            <v>2</v>
          </cell>
          <cell r="G3566" t="str">
            <v>PPO Non-Union</v>
          </cell>
          <cell r="H3566" t="str">
            <v>N</v>
          </cell>
          <cell r="I3566">
            <v>4</v>
          </cell>
          <cell r="J3566">
            <v>38257</v>
          </cell>
          <cell r="K3566">
            <v>127</v>
          </cell>
          <cell r="L3566" t="str">
            <v>Family</v>
          </cell>
          <cell r="M3566">
            <v>21958</v>
          </cell>
        </row>
        <row r="3567">
          <cell r="A3567">
            <v>0</v>
          </cell>
          <cell r="B3567" t="str">
            <v>AW PPO Active</v>
          </cell>
          <cell r="C3567" t="str">
            <v>000000997</v>
          </cell>
          <cell r="D3567" t="str">
            <v>LOWTHER JUNE</v>
          </cell>
          <cell r="E3567" t="str">
            <v>144542884</v>
          </cell>
          <cell r="F3567">
            <v>2</v>
          </cell>
          <cell r="G3567" t="str">
            <v>PPO Non-Union</v>
          </cell>
          <cell r="H3567" t="str">
            <v>N</v>
          </cell>
          <cell r="I3567">
            <v>1</v>
          </cell>
          <cell r="J3567">
            <v>37622</v>
          </cell>
          <cell r="K3567">
            <v>102</v>
          </cell>
          <cell r="L3567" t="str">
            <v>Single</v>
          </cell>
          <cell r="M3567">
            <v>20243</v>
          </cell>
        </row>
        <row r="3568">
          <cell r="A3568">
            <v>0</v>
          </cell>
          <cell r="B3568" t="str">
            <v>AW PPO Active</v>
          </cell>
          <cell r="C3568" t="str">
            <v>000000997</v>
          </cell>
          <cell r="D3568" t="str">
            <v>LUSCKO PETER M</v>
          </cell>
          <cell r="E3568" t="str">
            <v>144600279</v>
          </cell>
          <cell r="F3568">
            <v>2</v>
          </cell>
          <cell r="G3568" t="str">
            <v>PPO Non-Union</v>
          </cell>
          <cell r="H3568" t="str">
            <v>N</v>
          </cell>
          <cell r="I3568">
            <v>1</v>
          </cell>
          <cell r="J3568">
            <v>38353</v>
          </cell>
          <cell r="K3568">
            <v>101</v>
          </cell>
          <cell r="L3568" t="str">
            <v>Single</v>
          </cell>
          <cell r="M3568">
            <v>24476</v>
          </cell>
        </row>
        <row r="3569">
          <cell r="A3569">
            <v>0</v>
          </cell>
          <cell r="B3569" t="str">
            <v>AW PPO Active</v>
          </cell>
          <cell r="C3569" t="str">
            <v>000000997</v>
          </cell>
          <cell r="D3569" t="str">
            <v>LYLE ARIKA S</v>
          </cell>
          <cell r="E3569" t="str">
            <v>356547093</v>
          </cell>
          <cell r="F3569">
            <v>2</v>
          </cell>
          <cell r="G3569" t="str">
            <v>PPO Non-Union</v>
          </cell>
          <cell r="H3569" t="str">
            <v>N</v>
          </cell>
          <cell r="I3569">
            <v>1</v>
          </cell>
          <cell r="J3569">
            <v>38322</v>
          </cell>
          <cell r="K3569">
            <v>102</v>
          </cell>
          <cell r="L3569" t="str">
            <v>Single</v>
          </cell>
          <cell r="M3569">
            <v>28273</v>
          </cell>
        </row>
        <row r="3570">
          <cell r="A3570">
            <v>0</v>
          </cell>
          <cell r="B3570" t="str">
            <v>AW PPO Active</v>
          </cell>
          <cell r="C3570" t="str">
            <v>000000997</v>
          </cell>
          <cell r="D3570" t="str">
            <v>LYMAN PATRICIA A</v>
          </cell>
          <cell r="E3570" t="str">
            <v>558725505</v>
          </cell>
          <cell r="F3570">
            <v>2</v>
          </cell>
          <cell r="G3570" t="str">
            <v>PPO Non-Union</v>
          </cell>
          <cell r="H3570" t="str">
            <v>N</v>
          </cell>
          <cell r="I3570">
            <v>4</v>
          </cell>
          <cell r="J3570">
            <v>38239</v>
          </cell>
          <cell r="K3570">
            <v>119</v>
          </cell>
          <cell r="L3570" t="str">
            <v>Ee/Ch</v>
          </cell>
          <cell r="M3570">
            <v>18126</v>
          </cell>
        </row>
        <row r="3571">
          <cell r="A3571">
            <v>0</v>
          </cell>
          <cell r="B3571" t="str">
            <v>AW PPO Active</v>
          </cell>
          <cell r="C3571" t="str">
            <v>000000997</v>
          </cell>
          <cell r="D3571" t="str">
            <v>LYNCH WALTER</v>
          </cell>
          <cell r="E3571" t="str">
            <v>199583593</v>
          </cell>
          <cell r="F3571">
            <v>2</v>
          </cell>
          <cell r="G3571" t="str">
            <v>PPO Non-Union</v>
          </cell>
          <cell r="H3571" t="str">
            <v>N</v>
          </cell>
          <cell r="I3571">
            <v>4</v>
          </cell>
          <cell r="J3571">
            <v>38353</v>
          </cell>
          <cell r="K3571">
            <v>127</v>
          </cell>
          <cell r="L3571" t="str">
            <v>Family</v>
          </cell>
          <cell r="M3571">
            <v>22810</v>
          </cell>
        </row>
        <row r="3572">
          <cell r="A3572">
            <v>0</v>
          </cell>
          <cell r="B3572" t="str">
            <v>AW PPO Active</v>
          </cell>
          <cell r="C3572" t="str">
            <v>000000997</v>
          </cell>
          <cell r="D3572" t="str">
            <v>MACE L  DARLENE</v>
          </cell>
          <cell r="E3572" t="str">
            <v>173482949</v>
          </cell>
          <cell r="F3572">
            <v>2</v>
          </cell>
          <cell r="G3572" t="str">
            <v>PPO Non-Union</v>
          </cell>
          <cell r="H3572" t="str">
            <v>N</v>
          </cell>
          <cell r="I3572">
            <v>4</v>
          </cell>
          <cell r="J3572">
            <v>37622</v>
          </cell>
          <cell r="K3572">
            <v>127</v>
          </cell>
          <cell r="L3572" t="str">
            <v>Family</v>
          </cell>
          <cell r="M3572">
            <v>20351</v>
          </cell>
        </row>
        <row r="3573">
          <cell r="A3573">
            <v>0</v>
          </cell>
          <cell r="B3573" t="str">
            <v>AW PPO Active</v>
          </cell>
          <cell r="C3573" t="str">
            <v>000000997</v>
          </cell>
          <cell r="D3573" t="str">
            <v>MACKIN TERRY P</v>
          </cell>
          <cell r="E3573" t="str">
            <v>330603779</v>
          </cell>
          <cell r="F3573">
            <v>2</v>
          </cell>
          <cell r="G3573" t="str">
            <v>PPO Non-Union</v>
          </cell>
          <cell r="H3573" t="str">
            <v>N</v>
          </cell>
          <cell r="I3573">
            <v>4</v>
          </cell>
          <cell r="J3573">
            <v>37622</v>
          </cell>
          <cell r="K3573">
            <v>127</v>
          </cell>
          <cell r="L3573" t="str">
            <v>Family</v>
          </cell>
          <cell r="M3573">
            <v>21745</v>
          </cell>
        </row>
        <row r="3574">
          <cell r="A3574">
            <v>0</v>
          </cell>
          <cell r="B3574" t="str">
            <v>AW PPO Active</v>
          </cell>
          <cell r="C3574" t="str">
            <v>000000997</v>
          </cell>
          <cell r="D3574" t="str">
            <v>MALARKEY WILLIAM S</v>
          </cell>
          <cell r="E3574" t="str">
            <v>200562803</v>
          </cell>
          <cell r="F3574">
            <v>2</v>
          </cell>
          <cell r="G3574" t="str">
            <v>PPO Non-Union</v>
          </cell>
          <cell r="H3574" t="str">
            <v>N</v>
          </cell>
          <cell r="I3574">
            <v>5</v>
          </cell>
          <cell r="J3574">
            <v>38133</v>
          </cell>
          <cell r="K3574">
            <v>127</v>
          </cell>
          <cell r="L3574" t="str">
            <v>Family</v>
          </cell>
          <cell r="M3574">
            <v>23565</v>
          </cell>
        </row>
        <row r="3575">
          <cell r="A3575">
            <v>0</v>
          </cell>
          <cell r="B3575" t="str">
            <v>AW PPO Active</v>
          </cell>
          <cell r="C3575" t="str">
            <v>000000997</v>
          </cell>
          <cell r="D3575" t="str">
            <v>MARINO ALBERT D</v>
          </cell>
          <cell r="E3575" t="str">
            <v>207408688</v>
          </cell>
          <cell r="F3575">
            <v>2</v>
          </cell>
          <cell r="G3575" t="str">
            <v>PPO Non-Union</v>
          </cell>
          <cell r="H3575" t="str">
            <v>N</v>
          </cell>
          <cell r="I3575">
            <v>5</v>
          </cell>
          <cell r="J3575">
            <v>38334</v>
          </cell>
          <cell r="K3575">
            <v>127</v>
          </cell>
          <cell r="L3575" t="str">
            <v>Family</v>
          </cell>
          <cell r="M3575">
            <v>19969</v>
          </cell>
        </row>
        <row r="3576">
          <cell r="A3576">
            <v>0</v>
          </cell>
          <cell r="B3576" t="str">
            <v>AW PPO Active</v>
          </cell>
          <cell r="C3576" t="str">
            <v>000000997</v>
          </cell>
          <cell r="D3576" t="str">
            <v>MARKS CRAIG A</v>
          </cell>
          <cell r="E3576" t="str">
            <v>370547675</v>
          </cell>
          <cell r="F3576">
            <v>2</v>
          </cell>
          <cell r="G3576" t="str">
            <v>PPO Non-Union</v>
          </cell>
          <cell r="H3576" t="str">
            <v>N</v>
          </cell>
          <cell r="I3576">
            <v>5</v>
          </cell>
          <cell r="J3576">
            <v>38108</v>
          </cell>
          <cell r="K3576">
            <v>127</v>
          </cell>
          <cell r="L3576" t="str">
            <v>Family</v>
          </cell>
          <cell r="M3576">
            <v>17988</v>
          </cell>
        </row>
        <row r="3577">
          <cell r="A3577">
            <v>0</v>
          </cell>
          <cell r="B3577" t="str">
            <v>AW PPO Active</v>
          </cell>
          <cell r="C3577" t="str">
            <v>000000997</v>
          </cell>
          <cell r="D3577" t="str">
            <v>MARTIN JR DONALD M</v>
          </cell>
          <cell r="E3577" t="str">
            <v>154622653</v>
          </cell>
          <cell r="F3577">
            <v>2</v>
          </cell>
          <cell r="G3577" t="str">
            <v>PPO Non-Union</v>
          </cell>
          <cell r="H3577" t="str">
            <v>N</v>
          </cell>
          <cell r="I3577">
            <v>5</v>
          </cell>
          <cell r="J3577">
            <v>37943</v>
          </cell>
          <cell r="K3577">
            <v>127</v>
          </cell>
          <cell r="L3577" t="str">
            <v>Family</v>
          </cell>
          <cell r="M3577">
            <v>25516</v>
          </cell>
        </row>
        <row r="3578">
          <cell r="A3578">
            <v>0</v>
          </cell>
          <cell r="B3578" t="str">
            <v>AW PPO Active</v>
          </cell>
          <cell r="C3578" t="str">
            <v>000000997</v>
          </cell>
          <cell r="D3578" t="str">
            <v>MATTHEWS PATRICIA</v>
          </cell>
          <cell r="E3578" t="str">
            <v>080328685</v>
          </cell>
          <cell r="F3578">
            <v>2</v>
          </cell>
          <cell r="G3578" t="str">
            <v>PPO Non-Union</v>
          </cell>
          <cell r="H3578" t="str">
            <v>N</v>
          </cell>
          <cell r="I3578">
            <v>1</v>
          </cell>
          <cell r="J3578">
            <v>37622</v>
          </cell>
          <cell r="K3578">
            <v>102</v>
          </cell>
          <cell r="L3578" t="str">
            <v>Single</v>
          </cell>
          <cell r="M3578">
            <v>15253</v>
          </cell>
        </row>
        <row r="3579">
          <cell r="A3579">
            <v>0</v>
          </cell>
          <cell r="B3579" t="str">
            <v>AW PPO Active</v>
          </cell>
          <cell r="C3579" t="str">
            <v>000000997</v>
          </cell>
          <cell r="D3579" t="str">
            <v>MAUL ROBERT D</v>
          </cell>
          <cell r="E3579" t="str">
            <v>486589674</v>
          </cell>
          <cell r="F3579">
            <v>2</v>
          </cell>
          <cell r="G3579" t="str">
            <v>PPO Non-Union</v>
          </cell>
          <cell r="H3579" t="str">
            <v>N</v>
          </cell>
          <cell r="I3579">
            <v>5</v>
          </cell>
          <cell r="J3579">
            <v>38117</v>
          </cell>
          <cell r="K3579">
            <v>127</v>
          </cell>
          <cell r="L3579" t="str">
            <v>Family</v>
          </cell>
          <cell r="M3579">
            <v>19009</v>
          </cell>
        </row>
        <row r="3580">
          <cell r="A3580">
            <v>0</v>
          </cell>
          <cell r="B3580" t="str">
            <v>AW PPO Active</v>
          </cell>
          <cell r="C3580" t="str">
            <v>000000997</v>
          </cell>
          <cell r="D3580" t="str">
            <v>MAYFIELD KIRRA E</v>
          </cell>
          <cell r="E3580" t="str">
            <v>193509597</v>
          </cell>
          <cell r="F3580">
            <v>2</v>
          </cell>
          <cell r="G3580" t="str">
            <v>PPO Non-Union</v>
          </cell>
          <cell r="H3580" t="str">
            <v>N</v>
          </cell>
          <cell r="I3580">
            <v>4</v>
          </cell>
          <cell r="J3580">
            <v>37622</v>
          </cell>
          <cell r="K3580">
            <v>119</v>
          </cell>
          <cell r="L3580" t="str">
            <v>Ee/Ch</v>
          </cell>
          <cell r="M3580">
            <v>26614</v>
          </cell>
        </row>
        <row r="3581">
          <cell r="A3581">
            <v>0</v>
          </cell>
          <cell r="B3581" t="str">
            <v>AW PPO Active</v>
          </cell>
          <cell r="C3581" t="str">
            <v>000000997</v>
          </cell>
          <cell r="D3581" t="str">
            <v>MCALEER BARBARA E</v>
          </cell>
          <cell r="E3581" t="str">
            <v>205360397</v>
          </cell>
          <cell r="F3581">
            <v>2</v>
          </cell>
          <cell r="G3581" t="str">
            <v>PPO Non-Union</v>
          </cell>
          <cell r="H3581" t="str">
            <v>N</v>
          </cell>
          <cell r="I3581">
            <v>2</v>
          </cell>
          <cell r="J3581">
            <v>38085</v>
          </cell>
          <cell r="K3581">
            <v>111</v>
          </cell>
          <cell r="L3581" t="str">
            <v>Ee/Sp</v>
          </cell>
          <cell r="M3581">
            <v>18238</v>
          </cell>
        </row>
        <row r="3582">
          <cell r="A3582">
            <v>0</v>
          </cell>
          <cell r="B3582" t="str">
            <v>AW PPO Active</v>
          </cell>
          <cell r="C3582" t="str">
            <v>000000997</v>
          </cell>
          <cell r="D3582" t="str">
            <v>MCCABE JAMES F</v>
          </cell>
          <cell r="E3582" t="str">
            <v>204529930</v>
          </cell>
          <cell r="F3582">
            <v>2</v>
          </cell>
          <cell r="G3582" t="str">
            <v>PPO Non-Union</v>
          </cell>
          <cell r="H3582" t="str">
            <v>N</v>
          </cell>
          <cell r="I3582">
            <v>5</v>
          </cell>
          <cell r="J3582">
            <v>38231</v>
          </cell>
          <cell r="K3582">
            <v>127</v>
          </cell>
          <cell r="L3582" t="str">
            <v>Family</v>
          </cell>
          <cell r="M3582">
            <v>23090</v>
          </cell>
        </row>
        <row r="3583">
          <cell r="A3583">
            <v>0</v>
          </cell>
          <cell r="B3583" t="str">
            <v>AW PPO Active</v>
          </cell>
          <cell r="C3583" t="str">
            <v>000000997</v>
          </cell>
          <cell r="D3583" t="str">
            <v>MCCARTHY JOSEPH M</v>
          </cell>
          <cell r="E3583" t="str">
            <v>154520577</v>
          </cell>
          <cell r="F3583">
            <v>2</v>
          </cell>
          <cell r="G3583" t="str">
            <v>PPO Non-Union</v>
          </cell>
          <cell r="H3583" t="str">
            <v>N</v>
          </cell>
          <cell r="I3583">
            <v>3</v>
          </cell>
          <cell r="J3583">
            <v>38231</v>
          </cell>
          <cell r="K3583">
            <v>127</v>
          </cell>
          <cell r="L3583" t="str">
            <v>Family</v>
          </cell>
          <cell r="M3583">
            <v>20424</v>
          </cell>
        </row>
        <row r="3584">
          <cell r="A3584">
            <v>0</v>
          </cell>
          <cell r="B3584" t="str">
            <v>AW PPO Active</v>
          </cell>
          <cell r="C3584" t="str">
            <v>000000997</v>
          </cell>
          <cell r="D3584" t="str">
            <v>MCCARTY LEO P</v>
          </cell>
          <cell r="E3584" t="str">
            <v>210463940</v>
          </cell>
          <cell r="F3584">
            <v>2</v>
          </cell>
          <cell r="G3584" t="str">
            <v>PPO Non-Union</v>
          </cell>
          <cell r="H3584" t="str">
            <v>N</v>
          </cell>
          <cell r="I3584">
            <v>1</v>
          </cell>
          <cell r="J3584">
            <v>37653</v>
          </cell>
          <cell r="K3584">
            <v>101</v>
          </cell>
          <cell r="L3584" t="str">
            <v>Single</v>
          </cell>
          <cell r="M3584">
            <v>20329</v>
          </cell>
        </row>
        <row r="3585">
          <cell r="A3585">
            <v>0</v>
          </cell>
          <cell r="B3585" t="str">
            <v>AW PPO Active</v>
          </cell>
          <cell r="C3585" t="str">
            <v>000000997</v>
          </cell>
          <cell r="D3585" t="str">
            <v>MCCLENAHAN LYNN M</v>
          </cell>
          <cell r="E3585" t="str">
            <v>496665195</v>
          </cell>
          <cell r="F3585">
            <v>2</v>
          </cell>
          <cell r="G3585" t="str">
            <v>PPO Non-Union</v>
          </cell>
          <cell r="H3585" t="str">
            <v>N</v>
          </cell>
          <cell r="I3585">
            <v>4</v>
          </cell>
          <cell r="J3585">
            <v>38229</v>
          </cell>
          <cell r="K3585">
            <v>127</v>
          </cell>
          <cell r="L3585" t="str">
            <v>Family</v>
          </cell>
          <cell r="M3585">
            <v>20888</v>
          </cell>
        </row>
        <row r="3586">
          <cell r="A3586">
            <v>0</v>
          </cell>
          <cell r="B3586" t="str">
            <v>AW PPO Active</v>
          </cell>
          <cell r="C3586" t="str">
            <v>000000997</v>
          </cell>
          <cell r="D3586" t="str">
            <v>MCDANIELS MICHELLE</v>
          </cell>
          <cell r="E3586" t="str">
            <v>490827916</v>
          </cell>
          <cell r="F3586">
            <v>2</v>
          </cell>
          <cell r="G3586" t="str">
            <v>PPO Non-Union</v>
          </cell>
          <cell r="H3586" t="str">
            <v>N</v>
          </cell>
          <cell r="I3586">
            <v>2</v>
          </cell>
          <cell r="J3586">
            <v>38334</v>
          </cell>
          <cell r="K3586">
            <v>119</v>
          </cell>
          <cell r="L3586" t="str">
            <v>Ee/Ch</v>
          </cell>
          <cell r="M3586">
            <v>28812</v>
          </cell>
        </row>
        <row r="3587">
          <cell r="A3587">
            <v>0</v>
          </cell>
          <cell r="B3587" t="str">
            <v>AW PPO Active</v>
          </cell>
          <cell r="C3587" t="str">
            <v>000000997</v>
          </cell>
          <cell r="D3587" t="str">
            <v>MCFEELEY ROBERT S</v>
          </cell>
          <cell r="E3587" t="str">
            <v>156800099</v>
          </cell>
          <cell r="F3587">
            <v>2</v>
          </cell>
          <cell r="G3587" t="str">
            <v>PPO Non-Union</v>
          </cell>
          <cell r="H3587" t="str">
            <v>N</v>
          </cell>
          <cell r="I3587">
            <v>1</v>
          </cell>
          <cell r="J3587">
            <v>37622</v>
          </cell>
          <cell r="K3587">
            <v>101</v>
          </cell>
          <cell r="L3587" t="str">
            <v>Single</v>
          </cell>
          <cell r="M3587">
            <v>25872</v>
          </cell>
        </row>
        <row r="3588">
          <cell r="A3588">
            <v>0</v>
          </cell>
          <cell r="B3588" t="str">
            <v>AW PPO Active</v>
          </cell>
          <cell r="C3588" t="str">
            <v>000000997</v>
          </cell>
          <cell r="D3588" t="str">
            <v>MCGARVEY MICHELLE</v>
          </cell>
          <cell r="E3588" t="str">
            <v>209622814</v>
          </cell>
          <cell r="F3588">
            <v>2</v>
          </cell>
          <cell r="G3588" t="str">
            <v>PPO Non-Union</v>
          </cell>
          <cell r="H3588" t="str">
            <v>N</v>
          </cell>
          <cell r="I3588">
            <v>1</v>
          </cell>
          <cell r="J3588">
            <v>38292</v>
          </cell>
          <cell r="K3588">
            <v>102</v>
          </cell>
          <cell r="L3588" t="str">
            <v>Single</v>
          </cell>
          <cell r="M3588">
            <v>27335</v>
          </cell>
        </row>
        <row r="3589">
          <cell r="A3589">
            <v>0</v>
          </cell>
          <cell r="B3589" t="str">
            <v>AW PPO Active</v>
          </cell>
          <cell r="C3589" t="str">
            <v>000000997</v>
          </cell>
          <cell r="D3589" t="str">
            <v>MCGINTY III WILLIAM L</v>
          </cell>
          <cell r="E3589" t="str">
            <v>199624169</v>
          </cell>
          <cell r="F3589">
            <v>2</v>
          </cell>
          <cell r="G3589" t="str">
            <v>PPO Non-Union</v>
          </cell>
          <cell r="H3589" t="str">
            <v>N</v>
          </cell>
          <cell r="I3589">
            <v>5</v>
          </cell>
          <cell r="J3589">
            <v>38355</v>
          </cell>
          <cell r="K3589">
            <v>127</v>
          </cell>
          <cell r="L3589" t="str">
            <v>Family</v>
          </cell>
          <cell r="M3589">
            <v>24388</v>
          </cell>
        </row>
        <row r="3590">
          <cell r="A3590">
            <v>0</v>
          </cell>
          <cell r="B3590" t="str">
            <v>AW PPO Active</v>
          </cell>
          <cell r="C3590" t="str">
            <v>000000997</v>
          </cell>
          <cell r="D3590" t="str">
            <v>MCGOVERN PATRICIA M</v>
          </cell>
          <cell r="E3590" t="str">
            <v>149384237</v>
          </cell>
          <cell r="F3590">
            <v>2</v>
          </cell>
          <cell r="G3590" t="str">
            <v>PPO Non-Union</v>
          </cell>
          <cell r="H3590" t="str">
            <v>N</v>
          </cell>
          <cell r="I3590">
            <v>2</v>
          </cell>
          <cell r="J3590">
            <v>37622</v>
          </cell>
          <cell r="K3590">
            <v>111</v>
          </cell>
          <cell r="L3590" t="str">
            <v>Ee/Sp</v>
          </cell>
          <cell r="M3590">
            <v>17736</v>
          </cell>
        </row>
        <row r="3591">
          <cell r="A3591">
            <v>0</v>
          </cell>
          <cell r="B3591" t="str">
            <v>AW PPO Active</v>
          </cell>
          <cell r="C3591" t="str">
            <v>000000997</v>
          </cell>
          <cell r="D3591" t="str">
            <v>MCKEEVER MICHELE M</v>
          </cell>
          <cell r="E3591" t="str">
            <v>210649110</v>
          </cell>
          <cell r="F3591">
            <v>2</v>
          </cell>
          <cell r="G3591" t="str">
            <v>PPO Non-Union</v>
          </cell>
          <cell r="H3591" t="str">
            <v>N</v>
          </cell>
          <cell r="I3591">
            <v>1</v>
          </cell>
          <cell r="J3591">
            <v>38292</v>
          </cell>
          <cell r="K3591">
            <v>102</v>
          </cell>
          <cell r="L3591" t="str">
            <v>Single</v>
          </cell>
          <cell r="M3591">
            <v>25350</v>
          </cell>
        </row>
        <row r="3592">
          <cell r="A3592">
            <v>0</v>
          </cell>
          <cell r="B3592" t="str">
            <v>AW PPO Active</v>
          </cell>
          <cell r="C3592" t="str">
            <v>000000997</v>
          </cell>
          <cell r="D3592" t="str">
            <v>MCKINNIE NED</v>
          </cell>
          <cell r="E3592" t="str">
            <v>303766083</v>
          </cell>
          <cell r="F3592">
            <v>2</v>
          </cell>
          <cell r="G3592" t="str">
            <v>PPO Non-Union</v>
          </cell>
          <cell r="H3592" t="str">
            <v>N</v>
          </cell>
          <cell r="I3592">
            <v>5</v>
          </cell>
          <cell r="J3592">
            <v>38108</v>
          </cell>
          <cell r="K3592">
            <v>127</v>
          </cell>
          <cell r="L3592" t="str">
            <v>Family</v>
          </cell>
          <cell r="M3592">
            <v>22620</v>
          </cell>
        </row>
        <row r="3593">
          <cell r="A3593">
            <v>0</v>
          </cell>
          <cell r="B3593" t="str">
            <v>AW PPO Active</v>
          </cell>
          <cell r="C3593" t="str">
            <v>000000997</v>
          </cell>
          <cell r="D3593" t="str">
            <v>MCKITRICK THOMAS G</v>
          </cell>
          <cell r="E3593" t="str">
            <v>235725331</v>
          </cell>
          <cell r="F3593">
            <v>2</v>
          </cell>
          <cell r="G3593" t="str">
            <v>PPO Non-Union</v>
          </cell>
          <cell r="H3593" t="str">
            <v>N</v>
          </cell>
          <cell r="I3593">
            <v>2</v>
          </cell>
          <cell r="J3593">
            <v>37622</v>
          </cell>
          <cell r="K3593">
            <v>111</v>
          </cell>
          <cell r="L3593" t="str">
            <v>Ee/Sp</v>
          </cell>
          <cell r="M3593">
            <v>17140</v>
          </cell>
        </row>
        <row r="3594">
          <cell r="A3594">
            <v>0</v>
          </cell>
          <cell r="B3594" t="str">
            <v>AW PPO Active</v>
          </cell>
          <cell r="C3594" t="str">
            <v>000000997</v>
          </cell>
          <cell r="D3594" t="str">
            <v>MCMICHAEL CAROL A</v>
          </cell>
          <cell r="E3594" t="str">
            <v>093506236</v>
          </cell>
          <cell r="F3594">
            <v>2</v>
          </cell>
          <cell r="G3594" t="str">
            <v>PPO Non-Union</v>
          </cell>
          <cell r="H3594" t="str">
            <v>N</v>
          </cell>
          <cell r="I3594">
            <v>5</v>
          </cell>
          <cell r="J3594">
            <v>37622</v>
          </cell>
          <cell r="K3594">
            <v>127</v>
          </cell>
          <cell r="L3594" t="str">
            <v>Family</v>
          </cell>
          <cell r="M3594">
            <v>21032</v>
          </cell>
        </row>
        <row r="3595">
          <cell r="A3595">
            <v>0</v>
          </cell>
          <cell r="B3595" t="str">
            <v>AW PPO Active</v>
          </cell>
          <cell r="C3595" t="str">
            <v>000000997</v>
          </cell>
          <cell r="D3595" t="str">
            <v>MCMILLIAN ROBERT L</v>
          </cell>
          <cell r="E3595" t="str">
            <v>347448782</v>
          </cell>
          <cell r="F3595">
            <v>2</v>
          </cell>
          <cell r="G3595" t="str">
            <v>PPO Non-Union</v>
          </cell>
          <cell r="H3595" t="str">
            <v>N</v>
          </cell>
          <cell r="I3595">
            <v>2</v>
          </cell>
          <cell r="J3595">
            <v>38229</v>
          </cell>
          <cell r="K3595">
            <v>111</v>
          </cell>
          <cell r="L3595" t="str">
            <v>Ee/Sp</v>
          </cell>
          <cell r="M3595">
            <v>18546</v>
          </cell>
        </row>
        <row r="3596">
          <cell r="A3596">
            <v>0</v>
          </cell>
          <cell r="B3596" t="str">
            <v>AW PPO Active</v>
          </cell>
          <cell r="C3596" t="str">
            <v>000000997</v>
          </cell>
          <cell r="D3596" t="str">
            <v>MCNARY DAVID W</v>
          </cell>
          <cell r="E3596" t="str">
            <v>311480939</v>
          </cell>
          <cell r="F3596">
            <v>2</v>
          </cell>
          <cell r="G3596" t="str">
            <v>PPO Non-Union</v>
          </cell>
          <cell r="H3596" t="str">
            <v>N</v>
          </cell>
          <cell r="I3596">
            <v>2</v>
          </cell>
          <cell r="J3596">
            <v>37622</v>
          </cell>
          <cell r="K3596">
            <v>111</v>
          </cell>
          <cell r="L3596" t="str">
            <v>Ee/Sp</v>
          </cell>
          <cell r="M3596">
            <v>17351</v>
          </cell>
        </row>
        <row r="3597">
          <cell r="A3597">
            <v>0</v>
          </cell>
          <cell r="B3597" t="str">
            <v>AW PPO Active</v>
          </cell>
          <cell r="C3597" t="str">
            <v>000000997</v>
          </cell>
          <cell r="D3597" t="str">
            <v>MEIER MARY C</v>
          </cell>
          <cell r="E3597" t="str">
            <v>147669734</v>
          </cell>
          <cell r="F3597">
            <v>2</v>
          </cell>
          <cell r="G3597" t="str">
            <v>PPO Non-Union</v>
          </cell>
          <cell r="H3597" t="str">
            <v>N</v>
          </cell>
          <cell r="I3597">
            <v>1</v>
          </cell>
          <cell r="J3597">
            <v>37834</v>
          </cell>
          <cell r="K3597">
            <v>102</v>
          </cell>
          <cell r="L3597" t="str">
            <v>Single</v>
          </cell>
          <cell r="M3597">
            <v>22801</v>
          </cell>
        </row>
        <row r="3598">
          <cell r="A3598">
            <v>0</v>
          </cell>
          <cell r="B3598" t="str">
            <v>AW PPO Active</v>
          </cell>
          <cell r="C3598" t="str">
            <v>000000997</v>
          </cell>
          <cell r="D3598" t="str">
            <v>MEIGHAN JOHN P</v>
          </cell>
          <cell r="E3598" t="str">
            <v>159525758</v>
          </cell>
          <cell r="F3598">
            <v>2</v>
          </cell>
          <cell r="G3598" t="str">
            <v>PPO Non-Union</v>
          </cell>
          <cell r="H3598" t="str">
            <v>N</v>
          </cell>
          <cell r="I3598">
            <v>5</v>
          </cell>
          <cell r="J3598">
            <v>37622</v>
          </cell>
          <cell r="K3598">
            <v>127</v>
          </cell>
          <cell r="L3598" t="str">
            <v>Family</v>
          </cell>
          <cell r="M3598">
            <v>23990</v>
          </cell>
        </row>
        <row r="3599">
          <cell r="A3599">
            <v>0</v>
          </cell>
          <cell r="B3599" t="str">
            <v>AW PPO Active</v>
          </cell>
          <cell r="C3599" t="str">
            <v>000000997</v>
          </cell>
          <cell r="D3599" t="str">
            <v>MERCADO ELIZABETH</v>
          </cell>
          <cell r="E3599" t="str">
            <v>546336067</v>
          </cell>
          <cell r="F3599">
            <v>2</v>
          </cell>
          <cell r="G3599" t="str">
            <v>PPO Non-Union</v>
          </cell>
          <cell r="H3599" t="str">
            <v>N</v>
          </cell>
          <cell r="I3599">
            <v>1</v>
          </cell>
          <cell r="J3599">
            <v>37865</v>
          </cell>
          <cell r="K3599">
            <v>102</v>
          </cell>
          <cell r="L3599" t="str">
            <v>Single</v>
          </cell>
          <cell r="M3599">
            <v>24257</v>
          </cell>
        </row>
        <row r="3600">
          <cell r="A3600">
            <v>0</v>
          </cell>
          <cell r="B3600" t="str">
            <v>AW PPO Active</v>
          </cell>
          <cell r="C3600" t="str">
            <v>000000997</v>
          </cell>
          <cell r="D3600" t="str">
            <v>MEYER DONNA J</v>
          </cell>
          <cell r="E3600" t="str">
            <v>347668134</v>
          </cell>
          <cell r="F3600">
            <v>2</v>
          </cell>
          <cell r="G3600" t="str">
            <v>PPO Non-Union</v>
          </cell>
          <cell r="H3600" t="str">
            <v>N</v>
          </cell>
          <cell r="I3600">
            <v>1</v>
          </cell>
          <cell r="J3600">
            <v>38131</v>
          </cell>
          <cell r="K3600">
            <v>102</v>
          </cell>
          <cell r="L3600" t="str">
            <v>Single</v>
          </cell>
          <cell r="M3600">
            <v>23534</v>
          </cell>
        </row>
        <row r="3601">
          <cell r="A3601">
            <v>0</v>
          </cell>
          <cell r="B3601" t="str">
            <v>AW PPO Active</v>
          </cell>
          <cell r="C3601" t="str">
            <v>000000997</v>
          </cell>
          <cell r="D3601" t="str">
            <v>MEYER NEIL J</v>
          </cell>
          <cell r="E3601" t="str">
            <v>131625189</v>
          </cell>
          <cell r="F3601">
            <v>2</v>
          </cell>
          <cell r="G3601" t="str">
            <v>PPO Non-Union</v>
          </cell>
          <cell r="H3601" t="str">
            <v>N</v>
          </cell>
          <cell r="I3601">
            <v>3</v>
          </cell>
          <cell r="J3601">
            <v>38145</v>
          </cell>
          <cell r="K3601">
            <v>127</v>
          </cell>
          <cell r="L3601" t="str">
            <v>Family</v>
          </cell>
          <cell r="M3601">
            <v>23141</v>
          </cell>
        </row>
        <row r="3602">
          <cell r="A3602">
            <v>0</v>
          </cell>
          <cell r="B3602" t="str">
            <v>AW PPO Active</v>
          </cell>
          <cell r="C3602" t="str">
            <v>000000997</v>
          </cell>
          <cell r="D3602" t="str">
            <v>MIDGLEY JAMES M</v>
          </cell>
          <cell r="E3602" t="str">
            <v>170440061</v>
          </cell>
          <cell r="F3602">
            <v>2</v>
          </cell>
          <cell r="G3602" t="str">
            <v>PPO Non-Union</v>
          </cell>
          <cell r="H3602" t="str">
            <v>N</v>
          </cell>
          <cell r="I3602">
            <v>3</v>
          </cell>
          <cell r="J3602">
            <v>37926</v>
          </cell>
          <cell r="K3602">
            <v>119</v>
          </cell>
          <cell r="L3602" t="str">
            <v>Ee/Ch</v>
          </cell>
          <cell r="M3602">
            <v>20263</v>
          </cell>
        </row>
        <row r="3603">
          <cell r="A3603">
            <v>0</v>
          </cell>
          <cell r="B3603" t="str">
            <v>AW PPO Active</v>
          </cell>
          <cell r="C3603" t="str">
            <v>000000997</v>
          </cell>
          <cell r="D3603" t="str">
            <v>MILBURN KATHRYN M</v>
          </cell>
          <cell r="E3603" t="str">
            <v>188506828</v>
          </cell>
          <cell r="F3603">
            <v>2</v>
          </cell>
          <cell r="G3603" t="str">
            <v>PPO Non-Union</v>
          </cell>
          <cell r="H3603" t="str">
            <v>N</v>
          </cell>
          <cell r="I3603">
            <v>1</v>
          </cell>
          <cell r="J3603">
            <v>37865</v>
          </cell>
          <cell r="K3603">
            <v>102</v>
          </cell>
          <cell r="L3603" t="str">
            <v>Single</v>
          </cell>
          <cell r="M3603">
            <v>21787</v>
          </cell>
        </row>
        <row r="3604">
          <cell r="A3604">
            <v>0</v>
          </cell>
          <cell r="B3604" t="str">
            <v>AW PPO Active</v>
          </cell>
          <cell r="C3604" t="str">
            <v>000000997</v>
          </cell>
          <cell r="D3604" t="str">
            <v>MILEY CYNTHIA L</v>
          </cell>
          <cell r="E3604" t="str">
            <v>355480330</v>
          </cell>
          <cell r="F3604">
            <v>2</v>
          </cell>
          <cell r="G3604" t="str">
            <v>PPO Non-Union</v>
          </cell>
          <cell r="H3604" t="str">
            <v>N</v>
          </cell>
          <cell r="I3604">
            <v>1</v>
          </cell>
          <cell r="J3604">
            <v>38257</v>
          </cell>
          <cell r="K3604">
            <v>102</v>
          </cell>
          <cell r="L3604" t="str">
            <v>Single</v>
          </cell>
          <cell r="M3604">
            <v>19189</v>
          </cell>
        </row>
        <row r="3605">
          <cell r="A3605">
            <v>0</v>
          </cell>
          <cell r="B3605" t="str">
            <v>AW PPO Active</v>
          </cell>
          <cell r="C3605" t="str">
            <v>000000997</v>
          </cell>
          <cell r="D3605" t="str">
            <v>MILLAWAY TIMOTHY J</v>
          </cell>
          <cell r="E3605" t="str">
            <v>198466272</v>
          </cell>
          <cell r="F3605">
            <v>2</v>
          </cell>
          <cell r="G3605" t="str">
            <v>PPO Non-Union</v>
          </cell>
          <cell r="H3605" t="str">
            <v>N</v>
          </cell>
          <cell r="I3605">
            <v>3</v>
          </cell>
          <cell r="J3605">
            <v>37987</v>
          </cell>
          <cell r="K3605">
            <v>127</v>
          </cell>
          <cell r="L3605" t="str">
            <v>Family</v>
          </cell>
          <cell r="M3605">
            <v>22723</v>
          </cell>
        </row>
        <row r="3606">
          <cell r="A3606">
            <v>0</v>
          </cell>
          <cell r="B3606" t="str">
            <v>AW PPO Active</v>
          </cell>
          <cell r="C3606" t="str">
            <v>000000997</v>
          </cell>
          <cell r="D3606" t="str">
            <v>MILLENDER DARRON L</v>
          </cell>
          <cell r="E3606" t="str">
            <v>348627549</v>
          </cell>
          <cell r="F3606">
            <v>2</v>
          </cell>
          <cell r="G3606" t="str">
            <v>PPO Non-Union</v>
          </cell>
          <cell r="H3606" t="str">
            <v>N</v>
          </cell>
          <cell r="I3606">
            <v>3</v>
          </cell>
          <cell r="J3606">
            <v>38349</v>
          </cell>
          <cell r="K3606">
            <v>119</v>
          </cell>
          <cell r="L3606" t="str">
            <v>Ee/Ch</v>
          </cell>
          <cell r="M3606">
            <v>27809</v>
          </cell>
        </row>
        <row r="3607">
          <cell r="A3607">
            <v>0</v>
          </cell>
          <cell r="B3607" t="str">
            <v>AW PPO Active</v>
          </cell>
          <cell r="C3607" t="str">
            <v>000000997</v>
          </cell>
          <cell r="D3607" t="str">
            <v>MILLER JR HERBERT A</v>
          </cell>
          <cell r="E3607" t="str">
            <v>402769915</v>
          </cell>
          <cell r="F3607">
            <v>2</v>
          </cell>
          <cell r="G3607" t="str">
            <v>PPO Non-Union</v>
          </cell>
          <cell r="H3607" t="str">
            <v>N</v>
          </cell>
          <cell r="I3607">
            <v>5</v>
          </cell>
          <cell r="J3607">
            <v>37622</v>
          </cell>
          <cell r="K3607">
            <v>127</v>
          </cell>
          <cell r="L3607" t="str">
            <v>Family</v>
          </cell>
          <cell r="M3607">
            <v>18881</v>
          </cell>
        </row>
        <row r="3608">
          <cell r="A3608">
            <v>0</v>
          </cell>
          <cell r="B3608" t="str">
            <v>AW PPO Active</v>
          </cell>
          <cell r="C3608" t="str">
            <v>000000997</v>
          </cell>
          <cell r="D3608" t="str">
            <v>MILLER MICHAEL A</v>
          </cell>
          <cell r="E3608" t="str">
            <v>236885023</v>
          </cell>
          <cell r="F3608">
            <v>2</v>
          </cell>
          <cell r="G3608" t="str">
            <v>PPO Non-Union</v>
          </cell>
          <cell r="H3608" t="str">
            <v>N</v>
          </cell>
          <cell r="I3608">
            <v>4</v>
          </cell>
          <cell r="J3608">
            <v>37622</v>
          </cell>
          <cell r="K3608">
            <v>127</v>
          </cell>
          <cell r="L3608" t="str">
            <v>Family</v>
          </cell>
          <cell r="M3608">
            <v>19832</v>
          </cell>
        </row>
        <row r="3609">
          <cell r="A3609">
            <v>0</v>
          </cell>
          <cell r="B3609" t="str">
            <v>AW PPO Active</v>
          </cell>
          <cell r="C3609" t="str">
            <v>000000997</v>
          </cell>
          <cell r="D3609" t="str">
            <v>MISCAVAGE MARY I</v>
          </cell>
          <cell r="E3609" t="str">
            <v>187426520</v>
          </cell>
          <cell r="F3609">
            <v>2</v>
          </cell>
          <cell r="G3609" t="str">
            <v>PPO Non-Union</v>
          </cell>
          <cell r="H3609" t="str">
            <v>N</v>
          </cell>
          <cell r="I3609">
            <v>3</v>
          </cell>
          <cell r="J3609">
            <v>38353</v>
          </cell>
          <cell r="K3609">
            <v>127</v>
          </cell>
          <cell r="L3609" t="str">
            <v>Family</v>
          </cell>
          <cell r="M3609">
            <v>18752</v>
          </cell>
        </row>
        <row r="3610">
          <cell r="A3610">
            <v>0</v>
          </cell>
          <cell r="B3610" t="str">
            <v>AW PPO Active</v>
          </cell>
          <cell r="C3610" t="str">
            <v>000000997</v>
          </cell>
          <cell r="D3610" t="str">
            <v>MITCH MAXINE</v>
          </cell>
          <cell r="E3610" t="str">
            <v>553766919</v>
          </cell>
          <cell r="F3610">
            <v>2</v>
          </cell>
          <cell r="G3610" t="str">
            <v>PPO Non-Union</v>
          </cell>
          <cell r="H3610" t="str">
            <v>N</v>
          </cell>
          <cell r="I3610">
            <v>2</v>
          </cell>
          <cell r="J3610">
            <v>37622</v>
          </cell>
          <cell r="K3610">
            <v>111</v>
          </cell>
          <cell r="L3610" t="str">
            <v>Ee/Sp</v>
          </cell>
          <cell r="M3610">
            <v>17710</v>
          </cell>
        </row>
        <row r="3611">
          <cell r="A3611">
            <v>0</v>
          </cell>
          <cell r="B3611" t="str">
            <v>AW PPO Active</v>
          </cell>
          <cell r="C3611" t="str">
            <v>000000997</v>
          </cell>
          <cell r="D3611" t="str">
            <v>MITCHEM R  DOUGLAS</v>
          </cell>
          <cell r="E3611" t="str">
            <v>234729386</v>
          </cell>
          <cell r="F3611">
            <v>2</v>
          </cell>
          <cell r="G3611" t="str">
            <v>PPO Non-Union</v>
          </cell>
          <cell r="H3611" t="str">
            <v>N</v>
          </cell>
          <cell r="I3611">
            <v>3</v>
          </cell>
          <cell r="J3611">
            <v>37622</v>
          </cell>
          <cell r="K3611">
            <v>127</v>
          </cell>
          <cell r="L3611" t="str">
            <v>Family</v>
          </cell>
          <cell r="M3611">
            <v>17316</v>
          </cell>
        </row>
        <row r="3612">
          <cell r="A3612">
            <v>0</v>
          </cell>
          <cell r="B3612" t="str">
            <v>AW PPO Active</v>
          </cell>
          <cell r="C3612" t="str">
            <v>000000997</v>
          </cell>
          <cell r="D3612" t="str">
            <v>MONAHAN DANIEL J</v>
          </cell>
          <cell r="E3612" t="str">
            <v>396982488</v>
          </cell>
          <cell r="F3612">
            <v>2</v>
          </cell>
          <cell r="G3612" t="str">
            <v>PPO Non-Union</v>
          </cell>
          <cell r="H3612" t="str">
            <v>N</v>
          </cell>
          <cell r="I3612">
            <v>2</v>
          </cell>
          <cell r="J3612">
            <v>37622</v>
          </cell>
          <cell r="K3612">
            <v>111</v>
          </cell>
          <cell r="L3612" t="str">
            <v>Ee/Sp</v>
          </cell>
          <cell r="M3612">
            <v>25979</v>
          </cell>
        </row>
        <row r="3613">
          <cell r="A3613">
            <v>0</v>
          </cell>
          <cell r="B3613" t="str">
            <v>AW PPO Active</v>
          </cell>
          <cell r="C3613" t="str">
            <v>000000997</v>
          </cell>
          <cell r="D3613" t="str">
            <v>MONFRE DAVID A</v>
          </cell>
          <cell r="E3613" t="str">
            <v>328800555</v>
          </cell>
          <cell r="F3613">
            <v>2</v>
          </cell>
          <cell r="G3613" t="str">
            <v>PPO Non-Union</v>
          </cell>
          <cell r="H3613" t="str">
            <v>N</v>
          </cell>
          <cell r="I3613">
            <v>1</v>
          </cell>
          <cell r="J3613">
            <v>38047</v>
          </cell>
          <cell r="K3613">
            <v>101</v>
          </cell>
          <cell r="L3613" t="str">
            <v>Single</v>
          </cell>
          <cell r="M3613">
            <v>29078</v>
          </cell>
        </row>
        <row r="3614">
          <cell r="A3614">
            <v>0</v>
          </cell>
          <cell r="B3614" t="str">
            <v>AW PPO Active</v>
          </cell>
          <cell r="C3614" t="str">
            <v>000000997</v>
          </cell>
          <cell r="D3614" t="str">
            <v>MONTES GUADALUPE E</v>
          </cell>
          <cell r="E3614" t="str">
            <v>553080375</v>
          </cell>
          <cell r="F3614">
            <v>2</v>
          </cell>
          <cell r="G3614" t="str">
            <v>PPO Non-Union</v>
          </cell>
          <cell r="H3614" t="str">
            <v>N</v>
          </cell>
          <cell r="I3614">
            <v>1</v>
          </cell>
          <cell r="J3614">
            <v>38322</v>
          </cell>
          <cell r="K3614">
            <v>102</v>
          </cell>
          <cell r="L3614" t="str">
            <v>Single</v>
          </cell>
          <cell r="M3614">
            <v>21113</v>
          </cell>
        </row>
        <row r="3615">
          <cell r="A3615">
            <v>0</v>
          </cell>
          <cell r="B3615" t="str">
            <v>AW PPO Active</v>
          </cell>
          <cell r="C3615" t="str">
            <v>000000997</v>
          </cell>
          <cell r="D3615" t="str">
            <v>MOORE DAVID H</v>
          </cell>
          <cell r="E3615" t="str">
            <v>486529732</v>
          </cell>
          <cell r="F3615">
            <v>2</v>
          </cell>
          <cell r="G3615" t="str">
            <v>PPO Non-Union</v>
          </cell>
          <cell r="H3615" t="str">
            <v>N</v>
          </cell>
          <cell r="I3615">
            <v>2</v>
          </cell>
          <cell r="J3615">
            <v>38201</v>
          </cell>
          <cell r="K3615">
            <v>111</v>
          </cell>
          <cell r="L3615" t="str">
            <v>Ee/Sp</v>
          </cell>
          <cell r="M3615">
            <v>17799</v>
          </cell>
        </row>
        <row r="3616">
          <cell r="A3616">
            <v>0</v>
          </cell>
          <cell r="B3616" t="str">
            <v>AW PPO Active</v>
          </cell>
          <cell r="C3616" t="str">
            <v>000000997</v>
          </cell>
          <cell r="D3616" t="str">
            <v>MORALES YARALIS</v>
          </cell>
          <cell r="E3616" t="str">
            <v>582978660</v>
          </cell>
          <cell r="F3616">
            <v>2</v>
          </cell>
          <cell r="G3616" t="str">
            <v>PPO Non-Union</v>
          </cell>
          <cell r="H3616" t="str">
            <v>N</v>
          </cell>
          <cell r="I3616">
            <v>4</v>
          </cell>
          <cell r="J3616">
            <v>37622</v>
          </cell>
          <cell r="K3616">
            <v>127</v>
          </cell>
          <cell r="L3616" t="str">
            <v>Family</v>
          </cell>
          <cell r="M3616">
            <v>26828</v>
          </cell>
        </row>
        <row r="3617">
          <cell r="A3617">
            <v>0</v>
          </cell>
          <cell r="B3617" t="str">
            <v>AW PPO Active</v>
          </cell>
          <cell r="C3617" t="str">
            <v>000000997</v>
          </cell>
          <cell r="D3617" t="str">
            <v>MORGAN KAREN F</v>
          </cell>
          <cell r="E3617" t="str">
            <v>333483876</v>
          </cell>
          <cell r="F3617">
            <v>2</v>
          </cell>
          <cell r="G3617" t="str">
            <v>PPO Non-Union</v>
          </cell>
          <cell r="H3617" t="str">
            <v>N</v>
          </cell>
          <cell r="I3617">
            <v>2</v>
          </cell>
          <cell r="J3617">
            <v>37683</v>
          </cell>
          <cell r="K3617">
            <v>111</v>
          </cell>
          <cell r="L3617" t="str">
            <v>Ee/Sp</v>
          </cell>
          <cell r="M3617">
            <v>19681</v>
          </cell>
        </row>
        <row r="3618">
          <cell r="A3618">
            <v>0</v>
          </cell>
          <cell r="B3618" t="str">
            <v>AW PPO Active</v>
          </cell>
          <cell r="C3618" t="str">
            <v>000000997</v>
          </cell>
          <cell r="D3618" t="str">
            <v>MORGAN WAYNE D</v>
          </cell>
          <cell r="E3618" t="str">
            <v>236909456</v>
          </cell>
          <cell r="F3618">
            <v>2</v>
          </cell>
          <cell r="G3618" t="str">
            <v>PPO Non-Union</v>
          </cell>
          <cell r="H3618" t="str">
            <v>N</v>
          </cell>
          <cell r="I3618">
            <v>5</v>
          </cell>
          <cell r="J3618">
            <v>37622</v>
          </cell>
          <cell r="K3618">
            <v>127</v>
          </cell>
          <cell r="L3618" t="str">
            <v>Family</v>
          </cell>
          <cell r="M3618">
            <v>20195</v>
          </cell>
        </row>
        <row r="3619">
          <cell r="A3619">
            <v>0</v>
          </cell>
          <cell r="B3619" t="str">
            <v>AW PPO Active</v>
          </cell>
          <cell r="C3619" t="str">
            <v>000000997</v>
          </cell>
          <cell r="D3619" t="str">
            <v>MORTON RITA</v>
          </cell>
          <cell r="E3619" t="str">
            <v>139405269</v>
          </cell>
          <cell r="F3619">
            <v>2</v>
          </cell>
          <cell r="G3619" t="str">
            <v>PPO Non-Union</v>
          </cell>
          <cell r="H3619" t="str">
            <v>N</v>
          </cell>
          <cell r="I3619">
            <v>1</v>
          </cell>
          <cell r="J3619">
            <v>37622</v>
          </cell>
          <cell r="K3619">
            <v>102</v>
          </cell>
          <cell r="L3619" t="str">
            <v>Single</v>
          </cell>
          <cell r="M3619">
            <v>17296</v>
          </cell>
        </row>
        <row r="3620">
          <cell r="A3620">
            <v>0</v>
          </cell>
          <cell r="B3620" t="str">
            <v>AW PPO Active</v>
          </cell>
          <cell r="C3620" t="str">
            <v>000000997</v>
          </cell>
          <cell r="D3620" t="str">
            <v>MUELLER DIANE W</v>
          </cell>
          <cell r="E3620" t="str">
            <v>328524156</v>
          </cell>
          <cell r="F3620">
            <v>2</v>
          </cell>
          <cell r="G3620" t="str">
            <v>PPO Non-Union</v>
          </cell>
          <cell r="H3620" t="str">
            <v>N</v>
          </cell>
          <cell r="I3620">
            <v>4</v>
          </cell>
          <cell r="J3620">
            <v>37742</v>
          </cell>
          <cell r="K3620">
            <v>127</v>
          </cell>
          <cell r="L3620" t="str">
            <v>Family</v>
          </cell>
          <cell r="M3620">
            <v>20726</v>
          </cell>
        </row>
        <row r="3621">
          <cell r="A3621">
            <v>0</v>
          </cell>
          <cell r="B3621" t="str">
            <v>AW PPO Active</v>
          </cell>
          <cell r="C3621" t="str">
            <v>000000997</v>
          </cell>
          <cell r="D3621" t="str">
            <v>MUGNIER KATHLEEN A</v>
          </cell>
          <cell r="E3621" t="str">
            <v>141482844</v>
          </cell>
          <cell r="F3621">
            <v>2</v>
          </cell>
          <cell r="G3621" t="str">
            <v>PPO Non-Union</v>
          </cell>
          <cell r="H3621" t="str">
            <v>N</v>
          </cell>
          <cell r="I3621">
            <v>3</v>
          </cell>
          <cell r="J3621">
            <v>37622</v>
          </cell>
          <cell r="K3621">
            <v>127</v>
          </cell>
          <cell r="L3621" t="str">
            <v>Family</v>
          </cell>
          <cell r="M3621">
            <v>19376</v>
          </cell>
        </row>
        <row r="3622">
          <cell r="A3622">
            <v>0</v>
          </cell>
          <cell r="B3622" t="str">
            <v>AW PPO Active</v>
          </cell>
          <cell r="C3622" t="str">
            <v>000000997</v>
          </cell>
          <cell r="D3622" t="str">
            <v>MULLICA KAREN G</v>
          </cell>
          <cell r="E3622" t="str">
            <v>146669675</v>
          </cell>
          <cell r="F3622">
            <v>2</v>
          </cell>
          <cell r="G3622" t="str">
            <v>PPO Non-Union</v>
          </cell>
          <cell r="H3622" t="str">
            <v>N</v>
          </cell>
          <cell r="I3622">
            <v>3</v>
          </cell>
          <cell r="J3622">
            <v>37622</v>
          </cell>
          <cell r="K3622">
            <v>127</v>
          </cell>
          <cell r="L3622" t="str">
            <v>Family</v>
          </cell>
          <cell r="M3622">
            <v>22289</v>
          </cell>
        </row>
        <row r="3623">
          <cell r="A3623">
            <v>0</v>
          </cell>
          <cell r="B3623" t="str">
            <v>AW PPO Active</v>
          </cell>
          <cell r="C3623" t="str">
            <v>000000997</v>
          </cell>
          <cell r="D3623" t="str">
            <v>MULLIGAN JEFFREY F</v>
          </cell>
          <cell r="E3623" t="str">
            <v>149662672</v>
          </cell>
          <cell r="F3623">
            <v>2</v>
          </cell>
          <cell r="G3623" t="str">
            <v>PPO Non-Union</v>
          </cell>
          <cell r="H3623" t="str">
            <v>N</v>
          </cell>
          <cell r="I3623">
            <v>4</v>
          </cell>
          <cell r="J3623">
            <v>37622</v>
          </cell>
          <cell r="K3623">
            <v>127</v>
          </cell>
          <cell r="L3623" t="str">
            <v>Family</v>
          </cell>
          <cell r="M3623">
            <v>23359</v>
          </cell>
        </row>
        <row r="3624">
          <cell r="A3624">
            <v>0</v>
          </cell>
          <cell r="B3624" t="str">
            <v>AW PPO Active</v>
          </cell>
          <cell r="C3624" t="str">
            <v>000000997</v>
          </cell>
          <cell r="D3624" t="str">
            <v>MULUH BENSON T</v>
          </cell>
          <cell r="E3624" t="str">
            <v>356740763</v>
          </cell>
          <cell r="F3624">
            <v>2</v>
          </cell>
          <cell r="G3624" t="str">
            <v>PPO Non-Union</v>
          </cell>
          <cell r="H3624" t="str">
            <v>N</v>
          </cell>
          <cell r="I3624">
            <v>5</v>
          </cell>
          <cell r="J3624">
            <v>37622</v>
          </cell>
          <cell r="K3624">
            <v>127</v>
          </cell>
          <cell r="L3624" t="str">
            <v>Family</v>
          </cell>
          <cell r="M3624">
            <v>23012</v>
          </cell>
        </row>
        <row r="3625">
          <cell r="A3625">
            <v>0</v>
          </cell>
          <cell r="B3625" t="str">
            <v>AW PPO Active</v>
          </cell>
          <cell r="C3625" t="str">
            <v>000000997</v>
          </cell>
          <cell r="D3625" t="str">
            <v>MUNDY ROMIE N</v>
          </cell>
          <cell r="E3625" t="str">
            <v>234944523</v>
          </cell>
          <cell r="F3625">
            <v>2</v>
          </cell>
          <cell r="G3625" t="str">
            <v>PPO Non-Union</v>
          </cell>
          <cell r="H3625" t="str">
            <v>N</v>
          </cell>
          <cell r="I3625">
            <v>5</v>
          </cell>
          <cell r="J3625">
            <v>37622</v>
          </cell>
          <cell r="K3625">
            <v>127</v>
          </cell>
          <cell r="L3625" t="str">
            <v>Family</v>
          </cell>
          <cell r="M3625">
            <v>20672</v>
          </cell>
        </row>
        <row r="3626">
          <cell r="A3626">
            <v>0</v>
          </cell>
          <cell r="B3626" t="str">
            <v>AW PPO Active</v>
          </cell>
          <cell r="C3626" t="str">
            <v>000000997</v>
          </cell>
          <cell r="D3626" t="str">
            <v>MURPHY CHRISTOPHE J</v>
          </cell>
          <cell r="E3626" t="str">
            <v>190623274</v>
          </cell>
          <cell r="F3626">
            <v>2</v>
          </cell>
          <cell r="G3626" t="str">
            <v>PPO Non-Union</v>
          </cell>
          <cell r="H3626" t="str">
            <v>N</v>
          </cell>
          <cell r="I3626">
            <v>5</v>
          </cell>
          <cell r="J3626">
            <v>37712</v>
          </cell>
          <cell r="K3626">
            <v>127</v>
          </cell>
          <cell r="L3626" t="str">
            <v>Family</v>
          </cell>
          <cell r="M3626">
            <v>24596</v>
          </cell>
        </row>
        <row r="3627">
          <cell r="A3627">
            <v>0</v>
          </cell>
          <cell r="B3627" t="str">
            <v>AW PPO Active</v>
          </cell>
          <cell r="C3627" t="str">
            <v>000000997</v>
          </cell>
          <cell r="D3627" t="str">
            <v>MURPHY JOHN W</v>
          </cell>
          <cell r="E3627" t="str">
            <v>361523197</v>
          </cell>
          <cell r="F3627">
            <v>2</v>
          </cell>
          <cell r="G3627" t="str">
            <v>PPO Non-Union</v>
          </cell>
          <cell r="H3627" t="str">
            <v>N</v>
          </cell>
          <cell r="I3627">
            <v>2</v>
          </cell>
          <cell r="J3627">
            <v>38261</v>
          </cell>
          <cell r="K3627">
            <v>111</v>
          </cell>
          <cell r="L3627" t="str">
            <v>Ee/Sp</v>
          </cell>
          <cell r="M3627">
            <v>21089</v>
          </cell>
        </row>
        <row r="3628">
          <cell r="A3628">
            <v>0</v>
          </cell>
          <cell r="B3628" t="str">
            <v>AW PPO Active</v>
          </cell>
          <cell r="C3628" t="str">
            <v>000000997</v>
          </cell>
          <cell r="D3628" t="str">
            <v>MURPHY LINDA A</v>
          </cell>
          <cell r="E3628" t="str">
            <v>149568541</v>
          </cell>
          <cell r="F3628">
            <v>2</v>
          </cell>
          <cell r="G3628" t="str">
            <v>PPO Non-Union</v>
          </cell>
          <cell r="H3628" t="str">
            <v>N</v>
          </cell>
          <cell r="I3628">
            <v>3</v>
          </cell>
          <cell r="J3628">
            <v>37622</v>
          </cell>
          <cell r="K3628">
            <v>127</v>
          </cell>
          <cell r="L3628" t="str">
            <v>Family</v>
          </cell>
          <cell r="M3628">
            <v>20908</v>
          </cell>
        </row>
        <row r="3629">
          <cell r="A3629">
            <v>0</v>
          </cell>
          <cell r="B3629" t="str">
            <v>AW PPO Active</v>
          </cell>
          <cell r="C3629" t="str">
            <v>000000997</v>
          </cell>
          <cell r="D3629" t="str">
            <v>MUSITANO SUSAN A</v>
          </cell>
          <cell r="E3629" t="str">
            <v>143781447</v>
          </cell>
          <cell r="F3629">
            <v>2</v>
          </cell>
          <cell r="G3629" t="str">
            <v>PPO Non-Union</v>
          </cell>
          <cell r="H3629" t="str">
            <v>N</v>
          </cell>
          <cell r="I3629">
            <v>2</v>
          </cell>
          <cell r="J3629">
            <v>38234</v>
          </cell>
          <cell r="K3629">
            <v>111</v>
          </cell>
          <cell r="L3629" t="str">
            <v>Ee/Sp</v>
          </cell>
          <cell r="M3629">
            <v>25908</v>
          </cell>
        </row>
        <row r="3630">
          <cell r="A3630">
            <v>0</v>
          </cell>
          <cell r="B3630" t="str">
            <v>AW PPO Active</v>
          </cell>
          <cell r="C3630" t="str">
            <v>000000997</v>
          </cell>
          <cell r="D3630" t="str">
            <v>MYRICKS STEPHANIE A</v>
          </cell>
          <cell r="E3630" t="str">
            <v>549170390</v>
          </cell>
          <cell r="F3630">
            <v>2</v>
          </cell>
          <cell r="G3630" t="str">
            <v>PPO Non-Union</v>
          </cell>
          <cell r="H3630" t="str">
            <v>N</v>
          </cell>
          <cell r="I3630">
            <v>6</v>
          </cell>
          <cell r="J3630">
            <v>38353</v>
          </cell>
          <cell r="K3630">
            <v>127</v>
          </cell>
          <cell r="L3630" t="str">
            <v>Family</v>
          </cell>
          <cell r="M3630">
            <v>24311</v>
          </cell>
        </row>
        <row r="3631">
          <cell r="A3631">
            <v>0</v>
          </cell>
          <cell r="B3631" t="str">
            <v>AW PPO Active</v>
          </cell>
          <cell r="C3631" t="str">
            <v>000000997</v>
          </cell>
          <cell r="D3631" t="str">
            <v>NAGY JAMES ALEX</v>
          </cell>
          <cell r="E3631" t="str">
            <v>234862446</v>
          </cell>
          <cell r="F3631">
            <v>2</v>
          </cell>
          <cell r="G3631" t="str">
            <v>PPO Non-Union</v>
          </cell>
          <cell r="H3631" t="str">
            <v>N</v>
          </cell>
          <cell r="I3631">
            <v>4</v>
          </cell>
          <cell r="J3631">
            <v>38257</v>
          </cell>
          <cell r="K3631">
            <v>127</v>
          </cell>
          <cell r="L3631" t="str">
            <v>Family</v>
          </cell>
          <cell r="M3631">
            <v>19279</v>
          </cell>
        </row>
        <row r="3632">
          <cell r="A3632">
            <v>0</v>
          </cell>
          <cell r="B3632" t="str">
            <v>AW PPO Active</v>
          </cell>
          <cell r="C3632" t="str">
            <v>000000997</v>
          </cell>
          <cell r="D3632" t="str">
            <v>NARDELLI CHAD A</v>
          </cell>
          <cell r="E3632" t="str">
            <v>151686518</v>
          </cell>
          <cell r="F3632">
            <v>2</v>
          </cell>
          <cell r="G3632" t="str">
            <v>PPO Non-Union</v>
          </cell>
          <cell r="H3632" t="str">
            <v>N</v>
          </cell>
          <cell r="I3632">
            <v>1</v>
          </cell>
          <cell r="J3632">
            <v>38322</v>
          </cell>
          <cell r="K3632">
            <v>101</v>
          </cell>
          <cell r="L3632" t="str">
            <v>Single</v>
          </cell>
          <cell r="M3632">
            <v>26729</v>
          </cell>
        </row>
        <row r="3633">
          <cell r="A3633">
            <v>0</v>
          </cell>
          <cell r="B3633" t="str">
            <v>AW PPO Active</v>
          </cell>
          <cell r="C3633" t="str">
            <v>000000997</v>
          </cell>
          <cell r="D3633" t="str">
            <v>NAUMICK GARY A</v>
          </cell>
          <cell r="E3633" t="str">
            <v>182480973</v>
          </cell>
          <cell r="F3633">
            <v>2</v>
          </cell>
          <cell r="G3633" t="str">
            <v>PPO Non-Union</v>
          </cell>
          <cell r="H3633" t="str">
            <v>N</v>
          </cell>
          <cell r="I3633">
            <v>4</v>
          </cell>
          <cell r="J3633">
            <v>37622</v>
          </cell>
          <cell r="K3633">
            <v>127</v>
          </cell>
          <cell r="L3633" t="str">
            <v>Family</v>
          </cell>
          <cell r="M3633">
            <v>20437</v>
          </cell>
        </row>
        <row r="3634">
          <cell r="A3634">
            <v>0</v>
          </cell>
          <cell r="B3634" t="str">
            <v>AW PPO Active</v>
          </cell>
          <cell r="C3634" t="str">
            <v>000000997</v>
          </cell>
          <cell r="D3634" t="str">
            <v>NECCI RAYMOND E</v>
          </cell>
          <cell r="E3634" t="str">
            <v>182480772</v>
          </cell>
          <cell r="F3634">
            <v>2</v>
          </cell>
          <cell r="G3634" t="str">
            <v>PPO Non-Union</v>
          </cell>
          <cell r="H3634" t="str">
            <v>N</v>
          </cell>
          <cell r="I3634">
            <v>5</v>
          </cell>
          <cell r="J3634">
            <v>38139</v>
          </cell>
          <cell r="K3634">
            <v>127</v>
          </cell>
          <cell r="L3634" t="str">
            <v>Family</v>
          </cell>
          <cell r="M3634">
            <v>21483</v>
          </cell>
        </row>
        <row r="3635">
          <cell r="A3635">
            <v>0</v>
          </cell>
          <cell r="B3635" t="str">
            <v>AW PPO Active</v>
          </cell>
          <cell r="C3635" t="str">
            <v>000000997</v>
          </cell>
          <cell r="D3635" t="str">
            <v>NEUNER BRUCE W</v>
          </cell>
          <cell r="E3635" t="str">
            <v>352504214</v>
          </cell>
          <cell r="F3635">
            <v>2</v>
          </cell>
          <cell r="G3635" t="str">
            <v>PPO Non-Union</v>
          </cell>
          <cell r="H3635" t="str">
            <v>N</v>
          </cell>
          <cell r="I3635">
            <v>2</v>
          </cell>
          <cell r="J3635">
            <v>37622</v>
          </cell>
          <cell r="K3635">
            <v>111</v>
          </cell>
          <cell r="L3635" t="str">
            <v>Ee/Sp</v>
          </cell>
          <cell r="M3635">
            <v>25305</v>
          </cell>
        </row>
        <row r="3636">
          <cell r="A3636">
            <v>0</v>
          </cell>
          <cell r="B3636" t="str">
            <v>AW PPO Active</v>
          </cell>
          <cell r="C3636" t="str">
            <v>000000997</v>
          </cell>
          <cell r="D3636" t="str">
            <v>NEVIRAUSKAS ROD P</v>
          </cell>
          <cell r="E3636" t="str">
            <v>010482116</v>
          </cell>
          <cell r="F3636">
            <v>2</v>
          </cell>
          <cell r="G3636" t="str">
            <v>PPO Non-Union</v>
          </cell>
          <cell r="H3636" t="str">
            <v>N</v>
          </cell>
          <cell r="I3636">
            <v>3</v>
          </cell>
          <cell r="J3636">
            <v>37622</v>
          </cell>
          <cell r="K3636">
            <v>119</v>
          </cell>
          <cell r="L3636" t="str">
            <v>Ee/Ch</v>
          </cell>
          <cell r="M3636">
            <v>20312</v>
          </cell>
        </row>
        <row r="3637">
          <cell r="A3637">
            <v>0</v>
          </cell>
          <cell r="B3637" t="str">
            <v>AW PPO Active</v>
          </cell>
          <cell r="C3637" t="str">
            <v>000000997</v>
          </cell>
          <cell r="D3637" t="str">
            <v>NGUYEN PHUONG TRA</v>
          </cell>
          <cell r="E3637" t="str">
            <v>208746881</v>
          </cell>
          <cell r="F3637">
            <v>2</v>
          </cell>
          <cell r="G3637" t="str">
            <v>PPO Non-Union</v>
          </cell>
          <cell r="H3637" t="str">
            <v>N</v>
          </cell>
          <cell r="I3637">
            <v>2</v>
          </cell>
          <cell r="J3637">
            <v>37622</v>
          </cell>
          <cell r="K3637">
            <v>111</v>
          </cell>
          <cell r="L3637" t="str">
            <v>Ee/Sp</v>
          </cell>
          <cell r="M3637">
            <v>27934</v>
          </cell>
        </row>
        <row r="3638">
          <cell r="A3638">
            <v>0</v>
          </cell>
          <cell r="B3638" t="str">
            <v>AW PPO Active</v>
          </cell>
          <cell r="C3638" t="str">
            <v>000000997</v>
          </cell>
          <cell r="D3638" t="str">
            <v>NGUYEN QUYNHCHI T</v>
          </cell>
          <cell r="E3638" t="str">
            <v>586528243</v>
          </cell>
          <cell r="F3638">
            <v>2</v>
          </cell>
          <cell r="G3638" t="str">
            <v>PPO Non-Union</v>
          </cell>
          <cell r="H3638" t="str">
            <v>N</v>
          </cell>
          <cell r="I3638">
            <v>2</v>
          </cell>
          <cell r="J3638">
            <v>38292</v>
          </cell>
          <cell r="K3638">
            <v>111</v>
          </cell>
          <cell r="L3638" t="str">
            <v>Ee/Sp</v>
          </cell>
          <cell r="M3638">
            <v>26158</v>
          </cell>
        </row>
        <row r="3639">
          <cell r="A3639">
            <v>0</v>
          </cell>
          <cell r="B3639" t="str">
            <v>AW PPO Active</v>
          </cell>
          <cell r="C3639" t="str">
            <v>000000997</v>
          </cell>
          <cell r="D3639" t="str">
            <v>NICKELS EDWARD J</v>
          </cell>
          <cell r="E3639" t="str">
            <v>342445342</v>
          </cell>
          <cell r="F3639">
            <v>2</v>
          </cell>
          <cell r="G3639" t="str">
            <v>PPO Non-Union</v>
          </cell>
          <cell r="H3639" t="str">
            <v>N</v>
          </cell>
          <cell r="I3639">
            <v>2</v>
          </cell>
          <cell r="J3639">
            <v>38229</v>
          </cell>
          <cell r="K3639">
            <v>111</v>
          </cell>
          <cell r="L3639" t="str">
            <v>Ee/Sp</v>
          </cell>
          <cell r="M3639">
            <v>20567</v>
          </cell>
        </row>
        <row r="3640">
          <cell r="A3640">
            <v>0</v>
          </cell>
          <cell r="B3640" t="str">
            <v>AW PPO Active</v>
          </cell>
          <cell r="C3640" t="str">
            <v>000000997</v>
          </cell>
          <cell r="D3640" t="str">
            <v>NORTON CHERYL D</v>
          </cell>
          <cell r="E3640" t="str">
            <v>497622037</v>
          </cell>
          <cell r="F3640">
            <v>2</v>
          </cell>
          <cell r="G3640" t="str">
            <v>PPO Non-Union</v>
          </cell>
          <cell r="H3640" t="str">
            <v>N</v>
          </cell>
          <cell r="I3640">
            <v>5</v>
          </cell>
          <cell r="J3640">
            <v>37622</v>
          </cell>
          <cell r="K3640">
            <v>127</v>
          </cell>
          <cell r="L3640" t="str">
            <v>Family</v>
          </cell>
          <cell r="M3640">
            <v>23726</v>
          </cell>
        </row>
        <row r="3641">
          <cell r="A3641">
            <v>0</v>
          </cell>
          <cell r="B3641" t="str">
            <v>AW PPO Active</v>
          </cell>
          <cell r="C3641" t="str">
            <v>000000997</v>
          </cell>
          <cell r="D3641" t="str">
            <v>O BRIEN TIMOTHY Z</v>
          </cell>
          <cell r="E3641" t="str">
            <v>156544527</v>
          </cell>
          <cell r="F3641">
            <v>2</v>
          </cell>
          <cell r="G3641" t="str">
            <v>PPO Non-Union</v>
          </cell>
          <cell r="H3641" t="str">
            <v>N</v>
          </cell>
          <cell r="I3641">
            <v>4</v>
          </cell>
          <cell r="J3641">
            <v>37837</v>
          </cell>
          <cell r="K3641">
            <v>127</v>
          </cell>
          <cell r="L3641" t="str">
            <v>Family</v>
          </cell>
          <cell r="M3641">
            <v>23285</v>
          </cell>
        </row>
        <row r="3642">
          <cell r="A3642">
            <v>0</v>
          </cell>
          <cell r="B3642" t="str">
            <v>AW PPO Active</v>
          </cell>
          <cell r="C3642" t="str">
            <v>000000997</v>
          </cell>
          <cell r="D3642" t="str">
            <v>OCASIO ANNETTE</v>
          </cell>
          <cell r="E3642" t="str">
            <v>066606895</v>
          </cell>
          <cell r="F3642">
            <v>2</v>
          </cell>
          <cell r="G3642" t="str">
            <v>PPO Non-Union</v>
          </cell>
          <cell r="H3642" t="str">
            <v>N</v>
          </cell>
          <cell r="I3642">
            <v>4</v>
          </cell>
          <cell r="J3642">
            <v>37622</v>
          </cell>
          <cell r="K3642">
            <v>127</v>
          </cell>
          <cell r="L3642" t="str">
            <v>Family</v>
          </cell>
          <cell r="M3642">
            <v>23877</v>
          </cell>
        </row>
        <row r="3643">
          <cell r="A3643">
            <v>0</v>
          </cell>
          <cell r="B3643" t="str">
            <v>AW PPO Active</v>
          </cell>
          <cell r="C3643" t="str">
            <v>000000997</v>
          </cell>
          <cell r="D3643" t="str">
            <v>OLENICK NEIL</v>
          </cell>
          <cell r="E3643" t="str">
            <v>196424680</v>
          </cell>
          <cell r="F3643">
            <v>2</v>
          </cell>
          <cell r="G3643" t="str">
            <v>PPO Non-Union</v>
          </cell>
          <cell r="H3643" t="str">
            <v>N</v>
          </cell>
          <cell r="I3643">
            <v>2</v>
          </cell>
          <cell r="J3643">
            <v>37865</v>
          </cell>
          <cell r="K3643">
            <v>111</v>
          </cell>
          <cell r="L3643" t="str">
            <v>Ee/Sp</v>
          </cell>
          <cell r="M3643">
            <v>18651</v>
          </cell>
        </row>
        <row r="3644">
          <cell r="A3644">
            <v>0</v>
          </cell>
          <cell r="B3644" t="str">
            <v>AW PPO Active</v>
          </cell>
          <cell r="C3644" t="str">
            <v>000000997</v>
          </cell>
          <cell r="D3644" t="str">
            <v>OLSEN STACI A</v>
          </cell>
          <cell r="E3644" t="str">
            <v>423927687</v>
          </cell>
          <cell r="F3644">
            <v>2</v>
          </cell>
          <cell r="G3644" t="str">
            <v>PPO Non-Union</v>
          </cell>
          <cell r="H3644" t="str">
            <v>N</v>
          </cell>
          <cell r="I3644">
            <v>3</v>
          </cell>
          <cell r="J3644">
            <v>38229</v>
          </cell>
          <cell r="K3644">
            <v>127</v>
          </cell>
          <cell r="L3644" t="str">
            <v>Family</v>
          </cell>
          <cell r="M3644">
            <v>24911</v>
          </cell>
        </row>
        <row r="3645">
          <cell r="A3645">
            <v>0</v>
          </cell>
          <cell r="B3645" t="str">
            <v>AW PPO Active</v>
          </cell>
          <cell r="C3645" t="str">
            <v>000000997</v>
          </cell>
          <cell r="D3645" t="str">
            <v>ORTON CHARLES R</v>
          </cell>
          <cell r="E3645" t="str">
            <v>344527931</v>
          </cell>
          <cell r="F3645">
            <v>2</v>
          </cell>
          <cell r="G3645" t="str">
            <v>PPO Non-Union</v>
          </cell>
          <cell r="H3645" t="str">
            <v>N</v>
          </cell>
          <cell r="I3645">
            <v>3</v>
          </cell>
          <cell r="J3645">
            <v>38229</v>
          </cell>
          <cell r="K3645">
            <v>119</v>
          </cell>
          <cell r="L3645" t="str">
            <v>Ee/Ch</v>
          </cell>
          <cell r="M3645">
            <v>23410</v>
          </cell>
        </row>
        <row r="3646">
          <cell r="A3646">
            <v>0</v>
          </cell>
          <cell r="B3646" t="str">
            <v>AW PPO Active</v>
          </cell>
          <cell r="C3646" t="str">
            <v>000000997</v>
          </cell>
          <cell r="D3646" t="str">
            <v>OWENS JOYCE S</v>
          </cell>
          <cell r="E3646" t="str">
            <v>172425991</v>
          </cell>
          <cell r="F3646">
            <v>2</v>
          </cell>
          <cell r="G3646" t="str">
            <v>PPO Non-Union</v>
          </cell>
          <cell r="H3646" t="str">
            <v>N</v>
          </cell>
          <cell r="I3646">
            <v>3</v>
          </cell>
          <cell r="J3646">
            <v>38334</v>
          </cell>
          <cell r="K3646">
            <v>127</v>
          </cell>
          <cell r="L3646" t="str">
            <v>Family</v>
          </cell>
          <cell r="M3646">
            <v>19601</v>
          </cell>
        </row>
        <row r="3647">
          <cell r="A3647">
            <v>0</v>
          </cell>
          <cell r="B3647" t="str">
            <v>AW PPO Active</v>
          </cell>
          <cell r="C3647" t="str">
            <v>000000997</v>
          </cell>
          <cell r="D3647" t="str">
            <v>OWENS KAREN A</v>
          </cell>
          <cell r="E3647" t="str">
            <v>057449437</v>
          </cell>
          <cell r="F3647">
            <v>2</v>
          </cell>
          <cell r="G3647" t="str">
            <v>PPO Non-Union</v>
          </cell>
          <cell r="H3647" t="str">
            <v>N</v>
          </cell>
          <cell r="I3647">
            <v>2</v>
          </cell>
          <cell r="J3647">
            <v>37622</v>
          </cell>
          <cell r="K3647">
            <v>111</v>
          </cell>
          <cell r="L3647" t="str">
            <v>Ee/Sp</v>
          </cell>
          <cell r="M3647">
            <v>18744</v>
          </cell>
        </row>
        <row r="3648">
          <cell r="A3648">
            <v>0</v>
          </cell>
          <cell r="B3648" t="str">
            <v>AW PPO Active</v>
          </cell>
          <cell r="C3648" t="str">
            <v>000000997</v>
          </cell>
          <cell r="D3648" t="str">
            <v>PACKER WILLIAM C</v>
          </cell>
          <cell r="E3648" t="str">
            <v>136701174</v>
          </cell>
          <cell r="F3648">
            <v>2</v>
          </cell>
          <cell r="G3648" t="str">
            <v>PPO Non-Union</v>
          </cell>
          <cell r="H3648" t="str">
            <v>N</v>
          </cell>
          <cell r="I3648">
            <v>4</v>
          </cell>
          <cell r="J3648">
            <v>37642</v>
          </cell>
          <cell r="K3648">
            <v>127</v>
          </cell>
          <cell r="L3648" t="str">
            <v>Family</v>
          </cell>
          <cell r="M3648">
            <v>27606</v>
          </cell>
        </row>
        <row r="3649">
          <cell r="A3649">
            <v>0</v>
          </cell>
          <cell r="B3649" t="str">
            <v>AW PPO Active</v>
          </cell>
          <cell r="C3649" t="str">
            <v>000000997</v>
          </cell>
          <cell r="D3649" t="str">
            <v>PALMER NEIL B</v>
          </cell>
          <cell r="E3649" t="str">
            <v>546259332</v>
          </cell>
          <cell r="F3649">
            <v>2</v>
          </cell>
          <cell r="G3649" t="str">
            <v>PPO Non-Union</v>
          </cell>
          <cell r="H3649" t="str">
            <v>N</v>
          </cell>
          <cell r="I3649">
            <v>4</v>
          </cell>
          <cell r="J3649">
            <v>38073</v>
          </cell>
          <cell r="K3649">
            <v>127</v>
          </cell>
          <cell r="L3649" t="str">
            <v>Family</v>
          </cell>
          <cell r="M3649">
            <v>25391</v>
          </cell>
        </row>
        <row r="3650">
          <cell r="A3650">
            <v>0</v>
          </cell>
          <cell r="B3650" t="str">
            <v>AW PPO Active</v>
          </cell>
          <cell r="C3650" t="str">
            <v>000000997</v>
          </cell>
          <cell r="D3650" t="str">
            <v>PAOLINI ANNE</v>
          </cell>
          <cell r="E3650" t="str">
            <v>145541095</v>
          </cell>
          <cell r="F3650">
            <v>2</v>
          </cell>
          <cell r="G3650" t="str">
            <v>PPO Non-Union</v>
          </cell>
          <cell r="H3650" t="str">
            <v>N</v>
          </cell>
          <cell r="I3650">
            <v>1</v>
          </cell>
          <cell r="J3650">
            <v>37622</v>
          </cell>
          <cell r="K3650">
            <v>102</v>
          </cell>
          <cell r="L3650" t="str">
            <v>Single</v>
          </cell>
          <cell r="M3650">
            <v>21391</v>
          </cell>
        </row>
        <row r="3651">
          <cell r="A3651">
            <v>0</v>
          </cell>
          <cell r="B3651" t="str">
            <v>AW PPO Active</v>
          </cell>
          <cell r="C3651" t="str">
            <v>000000997</v>
          </cell>
          <cell r="D3651" t="str">
            <v>PAQUETTE GARY J</v>
          </cell>
          <cell r="E3651" t="str">
            <v>552822634</v>
          </cell>
          <cell r="F3651">
            <v>2</v>
          </cell>
          <cell r="G3651" t="str">
            <v>PPO Non-Union</v>
          </cell>
          <cell r="H3651" t="str">
            <v>N</v>
          </cell>
          <cell r="I3651">
            <v>4</v>
          </cell>
          <cell r="J3651">
            <v>37653</v>
          </cell>
          <cell r="K3651">
            <v>127</v>
          </cell>
          <cell r="L3651" t="str">
            <v>Family</v>
          </cell>
          <cell r="M3651">
            <v>18834</v>
          </cell>
        </row>
        <row r="3652">
          <cell r="A3652">
            <v>0</v>
          </cell>
          <cell r="B3652" t="str">
            <v>AW PPO Active</v>
          </cell>
          <cell r="C3652" t="str">
            <v>000000997</v>
          </cell>
          <cell r="D3652" t="str">
            <v>PATACSIL HALBIG MILA B</v>
          </cell>
          <cell r="E3652" t="str">
            <v>623208086</v>
          </cell>
          <cell r="F3652">
            <v>2</v>
          </cell>
          <cell r="G3652" t="str">
            <v>PPO Non-Union</v>
          </cell>
          <cell r="H3652" t="str">
            <v>N</v>
          </cell>
          <cell r="I3652">
            <v>6</v>
          </cell>
          <cell r="J3652">
            <v>37987</v>
          </cell>
          <cell r="K3652">
            <v>127</v>
          </cell>
          <cell r="L3652" t="str">
            <v>Family</v>
          </cell>
          <cell r="M3652">
            <v>23491</v>
          </cell>
        </row>
        <row r="3653">
          <cell r="A3653">
            <v>0</v>
          </cell>
          <cell r="B3653" t="str">
            <v>AW PPO Active</v>
          </cell>
          <cell r="C3653" t="str">
            <v>000000997</v>
          </cell>
          <cell r="D3653" t="str">
            <v>PATRICK GEORGE W</v>
          </cell>
          <cell r="E3653" t="str">
            <v>191360222</v>
          </cell>
          <cell r="F3653">
            <v>2</v>
          </cell>
          <cell r="G3653" t="str">
            <v>PPO Non-Union</v>
          </cell>
          <cell r="H3653" t="str">
            <v>N</v>
          </cell>
          <cell r="I3653">
            <v>2</v>
          </cell>
          <cell r="J3653">
            <v>37987</v>
          </cell>
          <cell r="K3653">
            <v>111</v>
          </cell>
          <cell r="L3653" t="str">
            <v>Ee/Sp</v>
          </cell>
          <cell r="M3653">
            <v>15700</v>
          </cell>
        </row>
        <row r="3654">
          <cell r="A3654">
            <v>0</v>
          </cell>
          <cell r="B3654" t="str">
            <v>AW PPO Active</v>
          </cell>
          <cell r="C3654" t="str">
            <v>000000997</v>
          </cell>
          <cell r="D3654" t="str">
            <v>PATTERSON JOHN E</v>
          </cell>
          <cell r="E3654" t="str">
            <v>173520933</v>
          </cell>
          <cell r="F3654">
            <v>2</v>
          </cell>
          <cell r="G3654" t="str">
            <v>PPO Non-Union</v>
          </cell>
          <cell r="H3654" t="str">
            <v>N</v>
          </cell>
          <cell r="I3654">
            <v>1</v>
          </cell>
          <cell r="J3654">
            <v>37622</v>
          </cell>
          <cell r="K3654">
            <v>101</v>
          </cell>
          <cell r="L3654" t="str">
            <v>Single</v>
          </cell>
          <cell r="M3654">
            <v>24385</v>
          </cell>
        </row>
        <row r="3655">
          <cell r="A3655">
            <v>0</v>
          </cell>
          <cell r="B3655" t="str">
            <v>AW PPO Active</v>
          </cell>
          <cell r="C3655" t="str">
            <v>000000997</v>
          </cell>
          <cell r="D3655" t="str">
            <v>PAYNE DARRYL E</v>
          </cell>
          <cell r="E3655" t="str">
            <v>220742061</v>
          </cell>
          <cell r="F3655">
            <v>2</v>
          </cell>
          <cell r="G3655" t="str">
            <v>PPO Non-Union</v>
          </cell>
          <cell r="H3655" t="str">
            <v>N</v>
          </cell>
          <cell r="I3655">
            <v>3</v>
          </cell>
          <cell r="J3655">
            <v>38108</v>
          </cell>
          <cell r="K3655">
            <v>127</v>
          </cell>
          <cell r="L3655" t="str">
            <v>Family</v>
          </cell>
          <cell r="M3655">
            <v>22574</v>
          </cell>
        </row>
        <row r="3656">
          <cell r="A3656">
            <v>0</v>
          </cell>
          <cell r="B3656" t="str">
            <v>AW PPO Active</v>
          </cell>
          <cell r="C3656" t="str">
            <v>000000997</v>
          </cell>
          <cell r="D3656" t="str">
            <v>PEDANO LINDA A</v>
          </cell>
          <cell r="E3656" t="str">
            <v>143442548</v>
          </cell>
          <cell r="F3656">
            <v>2</v>
          </cell>
          <cell r="G3656" t="str">
            <v>PPO Non-Union</v>
          </cell>
          <cell r="H3656" t="str">
            <v>N</v>
          </cell>
          <cell r="I3656">
            <v>1</v>
          </cell>
          <cell r="J3656">
            <v>38353</v>
          </cell>
          <cell r="K3656">
            <v>102</v>
          </cell>
          <cell r="L3656" t="str">
            <v>Single</v>
          </cell>
          <cell r="M3656">
            <v>18411</v>
          </cell>
        </row>
        <row r="3657">
          <cell r="A3657">
            <v>0</v>
          </cell>
          <cell r="B3657" t="str">
            <v>AW PPO Active</v>
          </cell>
          <cell r="C3657" t="str">
            <v>000000997</v>
          </cell>
          <cell r="D3657" t="str">
            <v>PELLOCK JAMES S</v>
          </cell>
          <cell r="E3657" t="str">
            <v>175526101</v>
          </cell>
          <cell r="F3657">
            <v>2</v>
          </cell>
          <cell r="G3657" t="str">
            <v>PPO Non-Union</v>
          </cell>
          <cell r="H3657" t="str">
            <v>N</v>
          </cell>
          <cell r="I3657">
            <v>4</v>
          </cell>
          <cell r="J3657">
            <v>37622</v>
          </cell>
          <cell r="K3657">
            <v>127</v>
          </cell>
          <cell r="L3657" t="str">
            <v>Family</v>
          </cell>
          <cell r="M3657">
            <v>23692</v>
          </cell>
        </row>
        <row r="3658">
          <cell r="A3658">
            <v>0</v>
          </cell>
          <cell r="B3658" t="str">
            <v>AW PPO Active</v>
          </cell>
          <cell r="C3658" t="str">
            <v>000000997</v>
          </cell>
          <cell r="D3658" t="str">
            <v>PENNISE SANDRA L</v>
          </cell>
          <cell r="E3658" t="str">
            <v>151440994</v>
          </cell>
          <cell r="F3658">
            <v>2</v>
          </cell>
          <cell r="G3658" t="str">
            <v>PPO Non-Union</v>
          </cell>
          <cell r="H3658" t="str">
            <v>N</v>
          </cell>
          <cell r="I3658">
            <v>1</v>
          </cell>
          <cell r="J3658">
            <v>37622</v>
          </cell>
          <cell r="K3658">
            <v>102</v>
          </cell>
          <cell r="L3658" t="str">
            <v>Single</v>
          </cell>
          <cell r="M3658">
            <v>20459</v>
          </cell>
        </row>
        <row r="3659">
          <cell r="A3659">
            <v>0</v>
          </cell>
          <cell r="B3659" t="str">
            <v>AW PPO Active</v>
          </cell>
          <cell r="C3659" t="str">
            <v>000000997</v>
          </cell>
          <cell r="D3659" t="str">
            <v>PERHACS BRIAN S</v>
          </cell>
          <cell r="E3659" t="str">
            <v>143528719</v>
          </cell>
          <cell r="F3659">
            <v>2</v>
          </cell>
          <cell r="G3659" t="str">
            <v>PPO Non-Union</v>
          </cell>
          <cell r="H3659" t="str">
            <v>N</v>
          </cell>
          <cell r="I3659">
            <v>2</v>
          </cell>
          <cell r="J3659">
            <v>38322</v>
          </cell>
          <cell r="K3659">
            <v>111</v>
          </cell>
          <cell r="L3659" t="str">
            <v>Ee/Sp</v>
          </cell>
          <cell r="M3659">
            <v>25515</v>
          </cell>
        </row>
        <row r="3660">
          <cell r="A3660">
            <v>0</v>
          </cell>
          <cell r="B3660" t="str">
            <v>AW PPO Active</v>
          </cell>
          <cell r="C3660" t="str">
            <v>000000997</v>
          </cell>
          <cell r="D3660" t="str">
            <v>PERKINS THOMAS F</v>
          </cell>
          <cell r="E3660" t="str">
            <v>184563990</v>
          </cell>
          <cell r="F3660">
            <v>2</v>
          </cell>
          <cell r="G3660" t="str">
            <v>PPO Non-Union</v>
          </cell>
          <cell r="H3660" t="str">
            <v>N</v>
          </cell>
          <cell r="I3660">
            <v>5</v>
          </cell>
          <cell r="J3660">
            <v>37622</v>
          </cell>
          <cell r="K3660">
            <v>127</v>
          </cell>
          <cell r="L3660" t="str">
            <v>Family</v>
          </cell>
          <cell r="M3660">
            <v>23862</v>
          </cell>
        </row>
        <row r="3661">
          <cell r="A3661">
            <v>0</v>
          </cell>
          <cell r="B3661" t="str">
            <v>AW PPO Active</v>
          </cell>
          <cell r="C3661" t="str">
            <v>000000997</v>
          </cell>
          <cell r="D3661" t="str">
            <v>PETERSON LAURIE A</v>
          </cell>
          <cell r="E3661" t="str">
            <v>058620269</v>
          </cell>
          <cell r="F3661">
            <v>2</v>
          </cell>
          <cell r="G3661" t="str">
            <v>PPO Non-Union</v>
          </cell>
          <cell r="H3661" t="str">
            <v>N</v>
          </cell>
          <cell r="I3661">
            <v>1</v>
          </cell>
          <cell r="J3661">
            <v>37622</v>
          </cell>
          <cell r="K3661">
            <v>102</v>
          </cell>
          <cell r="L3661" t="str">
            <v>Single</v>
          </cell>
          <cell r="M3661">
            <v>23601</v>
          </cell>
        </row>
        <row r="3662">
          <cell r="A3662">
            <v>0</v>
          </cell>
          <cell r="B3662" t="str">
            <v>AW PPO Active</v>
          </cell>
          <cell r="C3662" t="str">
            <v>000000997</v>
          </cell>
          <cell r="D3662" t="str">
            <v>PIGNIO JOSEPH A</v>
          </cell>
          <cell r="E3662" t="str">
            <v>145427615</v>
          </cell>
          <cell r="F3662">
            <v>2</v>
          </cell>
          <cell r="G3662" t="str">
            <v>PPO Non-Union</v>
          </cell>
          <cell r="H3662" t="str">
            <v>N</v>
          </cell>
          <cell r="I3662">
            <v>4</v>
          </cell>
          <cell r="J3662">
            <v>37622</v>
          </cell>
          <cell r="K3662">
            <v>127</v>
          </cell>
          <cell r="L3662" t="str">
            <v>Family</v>
          </cell>
          <cell r="M3662">
            <v>18328</v>
          </cell>
        </row>
        <row r="3663">
          <cell r="A3663">
            <v>0</v>
          </cell>
          <cell r="B3663" t="str">
            <v>AW PPO Active</v>
          </cell>
          <cell r="C3663" t="str">
            <v>000000997</v>
          </cell>
          <cell r="D3663" t="str">
            <v>PILIGNO SHARON D</v>
          </cell>
          <cell r="E3663" t="str">
            <v>145527646</v>
          </cell>
          <cell r="F3663">
            <v>2</v>
          </cell>
          <cell r="G3663" t="str">
            <v>PPO Non-Union</v>
          </cell>
          <cell r="H3663" t="str">
            <v>N</v>
          </cell>
          <cell r="I3663">
            <v>4</v>
          </cell>
          <cell r="J3663">
            <v>37622</v>
          </cell>
          <cell r="K3663">
            <v>127</v>
          </cell>
          <cell r="L3663" t="str">
            <v>Family</v>
          </cell>
          <cell r="M3663">
            <v>20216</v>
          </cell>
        </row>
        <row r="3664">
          <cell r="A3664">
            <v>0</v>
          </cell>
          <cell r="B3664" t="str">
            <v>AW PPO Active</v>
          </cell>
          <cell r="C3664" t="str">
            <v>000000997</v>
          </cell>
          <cell r="D3664" t="str">
            <v>PILZ PATRICK R</v>
          </cell>
          <cell r="E3664" t="str">
            <v>607943208</v>
          </cell>
          <cell r="F3664">
            <v>2</v>
          </cell>
          <cell r="G3664" t="str">
            <v>PPO Non-Union</v>
          </cell>
          <cell r="H3664" t="str">
            <v>N</v>
          </cell>
          <cell r="I3664">
            <v>1</v>
          </cell>
          <cell r="J3664">
            <v>38231</v>
          </cell>
          <cell r="K3664">
            <v>101</v>
          </cell>
          <cell r="L3664" t="str">
            <v>Single</v>
          </cell>
          <cell r="M3664">
            <v>26111</v>
          </cell>
        </row>
        <row r="3665">
          <cell r="A3665">
            <v>0</v>
          </cell>
          <cell r="B3665" t="str">
            <v>AW PPO Active</v>
          </cell>
          <cell r="C3665" t="str">
            <v>000000997</v>
          </cell>
          <cell r="D3665" t="str">
            <v>PISANO STEVEN A</v>
          </cell>
          <cell r="E3665" t="str">
            <v>155825837</v>
          </cell>
          <cell r="F3665">
            <v>2</v>
          </cell>
          <cell r="G3665" t="str">
            <v>PPO Non-Union</v>
          </cell>
          <cell r="H3665" t="str">
            <v>N</v>
          </cell>
          <cell r="I3665">
            <v>2</v>
          </cell>
          <cell r="J3665">
            <v>38143</v>
          </cell>
          <cell r="K3665">
            <v>111</v>
          </cell>
          <cell r="L3665" t="str">
            <v>Ee/Sp</v>
          </cell>
          <cell r="M3665">
            <v>27881</v>
          </cell>
        </row>
        <row r="3666">
          <cell r="A3666">
            <v>0</v>
          </cell>
          <cell r="B3666" t="str">
            <v>AW PPO Active</v>
          </cell>
          <cell r="C3666" t="str">
            <v>000000997</v>
          </cell>
          <cell r="D3666" t="str">
            <v>PISCH LINDA A</v>
          </cell>
          <cell r="E3666" t="str">
            <v>173404467</v>
          </cell>
          <cell r="F3666">
            <v>2</v>
          </cell>
          <cell r="G3666" t="str">
            <v>PPO Non-Union</v>
          </cell>
          <cell r="H3666" t="str">
            <v>N</v>
          </cell>
          <cell r="I3666">
            <v>1</v>
          </cell>
          <cell r="J3666">
            <v>37622</v>
          </cell>
          <cell r="K3666">
            <v>102</v>
          </cell>
          <cell r="L3666" t="str">
            <v>Single</v>
          </cell>
          <cell r="M3666">
            <v>17840</v>
          </cell>
        </row>
        <row r="3667">
          <cell r="A3667">
            <v>0</v>
          </cell>
          <cell r="B3667" t="str">
            <v>AW PPO Active</v>
          </cell>
          <cell r="C3667" t="str">
            <v>000000997</v>
          </cell>
          <cell r="D3667" t="str">
            <v>PLATEK PATRICIA M</v>
          </cell>
          <cell r="E3667" t="str">
            <v>188343028</v>
          </cell>
          <cell r="F3667">
            <v>2</v>
          </cell>
          <cell r="G3667" t="str">
            <v>PPO Non-Union</v>
          </cell>
          <cell r="H3667" t="str">
            <v>N</v>
          </cell>
          <cell r="I3667">
            <v>2</v>
          </cell>
          <cell r="J3667">
            <v>37622</v>
          </cell>
          <cell r="K3667">
            <v>111</v>
          </cell>
          <cell r="L3667" t="str">
            <v>Ee/Sp</v>
          </cell>
          <cell r="M3667">
            <v>16051</v>
          </cell>
        </row>
        <row r="3668">
          <cell r="A3668">
            <v>0</v>
          </cell>
          <cell r="B3668" t="str">
            <v>AW PPO Active</v>
          </cell>
          <cell r="C3668" t="str">
            <v>000000997</v>
          </cell>
          <cell r="D3668" t="str">
            <v>PLESKONKO VERONICA M</v>
          </cell>
          <cell r="E3668" t="str">
            <v>163388282</v>
          </cell>
          <cell r="F3668">
            <v>2</v>
          </cell>
          <cell r="G3668" t="str">
            <v>PPO Non-Union</v>
          </cell>
          <cell r="H3668" t="str">
            <v>N</v>
          </cell>
          <cell r="I3668">
            <v>2</v>
          </cell>
          <cell r="J3668">
            <v>37879</v>
          </cell>
          <cell r="K3668">
            <v>111</v>
          </cell>
          <cell r="L3668" t="str">
            <v>Ee/Sp</v>
          </cell>
          <cell r="M3668">
            <v>17577</v>
          </cell>
        </row>
        <row r="3669">
          <cell r="A3669">
            <v>0</v>
          </cell>
          <cell r="B3669" t="str">
            <v>AW PPO Active</v>
          </cell>
          <cell r="C3669" t="str">
            <v>000000997</v>
          </cell>
          <cell r="D3669" t="str">
            <v>PODLASKI JESSICA S</v>
          </cell>
          <cell r="E3669" t="str">
            <v>165567577</v>
          </cell>
          <cell r="F3669">
            <v>2</v>
          </cell>
          <cell r="G3669" t="str">
            <v>PPO Non-Union</v>
          </cell>
          <cell r="H3669" t="str">
            <v>N</v>
          </cell>
          <cell r="I3669">
            <v>2</v>
          </cell>
          <cell r="J3669">
            <v>38353</v>
          </cell>
          <cell r="K3669">
            <v>111</v>
          </cell>
          <cell r="L3669" t="str">
            <v>Ee/Sp</v>
          </cell>
          <cell r="M3669">
            <v>27779</v>
          </cell>
        </row>
        <row r="3670">
          <cell r="A3670">
            <v>0</v>
          </cell>
          <cell r="B3670" t="str">
            <v>AW PPO Active</v>
          </cell>
          <cell r="C3670" t="str">
            <v>000000997</v>
          </cell>
          <cell r="D3670" t="str">
            <v>POLT KENNETH G</v>
          </cell>
          <cell r="E3670" t="str">
            <v>486640714</v>
          </cell>
          <cell r="F3670">
            <v>2</v>
          </cell>
          <cell r="G3670" t="str">
            <v>PPO Non-Union</v>
          </cell>
          <cell r="H3670" t="str">
            <v>N</v>
          </cell>
          <cell r="I3670">
            <v>4</v>
          </cell>
          <cell r="J3670">
            <v>38229</v>
          </cell>
          <cell r="K3670">
            <v>127</v>
          </cell>
          <cell r="L3670" t="str">
            <v>Family</v>
          </cell>
          <cell r="M3670">
            <v>19981</v>
          </cell>
        </row>
        <row r="3671">
          <cell r="A3671">
            <v>0</v>
          </cell>
          <cell r="B3671" t="str">
            <v>AW PPO Active</v>
          </cell>
          <cell r="C3671" t="str">
            <v>000000997</v>
          </cell>
          <cell r="D3671" t="str">
            <v>POTTS DOUGLAS E</v>
          </cell>
          <cell r="E3671" t="str">
            <v>186560468</v>
          </cell>
          <cell r="F3671">
            <v>2</v>
          </cell>
          <cell r="G3671" t="str">
            <v>PPO Non-Union</v>
          </cell>
          <cell r="H3671" t="str">
            <v>N</v>
          </cell>
          <cell r="I3671">
            <v>1</v>
          </cell>
          <cell r="J3671">
            <v>37622</v>
          </cell>
          <cell r="K3671">
            <v>101</v>
          </cell>
          <cell r="L3671" t="str">
            <v>Single</v>
          </cell>
          <cell r="M3671">
            <v>24331</v>
          </cell>
        </row>
        <row r="3672">
          <cell r="A3672">
            <v>0</v>
          </cell>
          <cell r="B3672" t="str">
            <v>AW PPO Active</v>
          </cell>
          <cell r="C3672" t="str">
            <v>000000997</v>
          </cell>
          <cell r="D3672" t="str">
            <v>PREVITE ANDREA I</v>
          </cell>
          <cell r="E3672" t="str">
            <v>175642649</v>
          </cell>
          <cell r="F3672">
            <v>2</v>
          </cell>
          <cell r="G3672" t="str">
            <v>PPO Non-Union</v>
          </cell>
          <cell r="H3672" t="str">
            <v>N</v>
          </cell>
          <cell r="I3672">
            <v>1</v>
          </cell>
          <cell r="J3672">
            <v>37622</v>
          </cell>
          <cell r="K3672">
            <v>102</v>
          </cell>
          <cell r="L3672" t="str">
            <v>Single</v>
          </cell>
          <cell r="M3672">
            <v>27395</v>
          </cell>
        </row>
        <row r="3673">
          <cell r="A3673">
            <v>0</v>
          </cell>
          <cell r="B3673" t="str">
            <v>AW PPO Active</v>
          </cell>
          <cell r="C3673" t="str">
            <v>000000997</v>
          </cell>
          <cell r="D3673" t="str">
            <v>PRICE AUNDREY</v>
          </cell>
          <cell r="E3673" t="str">
            <v>227131930</v>
          </cell>
          <cell r="F3673">
            <v>2</v>
          </cell>
          <cell r="G3673" t="str">
            <v>PPO Non-Union</v>
          </cell>
          <cell r="H3673" t="str">
            <v>N</v>
          </cell>
          <cell r="I3673">
            <v>3</v>
          </cell>
          <cell r="J3673">
            <v>37895</v>
          </cell>
          <cell r="K3673">
            <v>127</v>
          </cell>
          <cell r="L3673" t="str">
            <v>Family</v>
          </cell>
          <cell r="M3673">
            <v>22842</v>
          </cell>
        </row>
        <row r="3674">
          <cell r="A3674">
            <v>0</v>
          </cell>
          <cell r="B3674" t="str">
            <v>AW PPO Active</v>
          </cell>
          <cell r="C3674" t="str">
            <v>000000997</v>
          </cell>
          <cell r="D3674" t="str">
            <v>PRICE STEPHEN W</v>
          </cell>
          <cell r="E3674" t="str">
            <v>188505787</v>
          </cell>
          <cell r="F3674">
            <v>2</v>
          </cell>
          <cell r="G3674" t="str">
            <v>PPO Non-Union</v>
          </cell>
          <cell r="H3674" t="str">
            <v>N</v>
          </cell>
          <cell r="I3674">
            <v>4</v>
          </cell>
          <cell r="J3674">
            <v>38108</v>
          </cell>
          <cell r="K3674">
            <v>127</v>
          </cell>
          <cell r="L3674" t="str">
            <v>Family</v>
          </cell>
          <cell r="M3674">
            <v>20704</v>
          </cell>
        </row>
        <row r="3675">
          <cell r="A3675">
            <v>0</v>
          </cell>
          <cell r="B3675" t="str">
            <v>AW PPO Active</v>
          </cell>
          <cell r="C3675" t="str">
            <v>000000997</v>
          </cell>
          <cell r="D3675" t="str">
            <v>PRUITT DAVID C</v>
          </cell>
          <cell r="E3675" t="str">
            <v>499845210</v>
          </cell>
          <cell r="F3675">
            <v>2</v>
          </cell>
          <cell r="G3675" t="str">
            <v>PPO Non-Union</v>
          </cell>
          <cell r="H3675" t="str">
            <v>N</v>
          </cell>
          <cell r="I3675">
            <v>4</v>
          </cell>
          <cell r="J3675">
            <v>38341</v>
          </cell>
          <cell r="K3675">
            <v>127</v>
          </cell>
          <cell r="L3675" t="str">
            <v>Family</v>
          </cell>
          <cell r="M3675">
            <v>24368</v>
          </cell>
        </row>
        <row r="3676">
          <cell r="A3676">
            <v>0</v>
          </cell>
          <cell r="B3676" t="str">
            <v>AW PPO Active</v>
          </cell>
          <cell r="C3676" t="str">
            <v>000000997</v>
          </cell>
          <cell r="D3676" t="str">
            <v>PUCCI LISA A</v>
          </cell>
          <cell r="E3676" t="str">
            <v>153728645</v>
          </cell>
          <cell r="F3676">
            <v>2</v>
          </cell>
          <cell r="G3676" t="str">
            <v>PPO Non-Union</v>
          </cell>
          <cell r="H3676" t="str">
            <v>N</v>
          </cell>
          <cell r="I3676">
            <v>1</v>
          </cell>
          <cell r="J3676">
            <v>37622</v>
          </cell>
          <cell r="K3676">
            <v>102</v>
          </cell>
          <cell r="L3676" t="str">
            <v>Single</v>
          </cell>
          <cell r="M3676">
            <v>26235</v>
          </cell>
        </row>
        <row r="3677">
          <cell r="A3677">
            <v>0</v>
          </cell>
          <cell r="B3677" t="str">
            <v>AW PPO Active</v>
          </cell>
          <cell r="C3677" t="str">
            <v>000000997</v>
          </cell>
          <cell r="D3677" t="str">
            <v>PURCELL CHRISTINE R</v>
          </cell>
          <cell r="E3677" t="str">
            <v>561534385</v>
          </cell>
          <cell r="F3677">
            <v>2</v>
          </cell>
          <cell r="G3677" t="str">
            <v>PPO Non-Union</v>
          </cell>
          <cell r="H3677" t="str">
            <v>N</v>
          </cell>
          <cell r="I3677">
            <v>4</v>
          </cell>
          <cell r="J3677">
            <v>38353</v>
          </cell>
          <cell r="K3677">
            <v>127</v>
          </cell>
          <cell r="L3677" t="str">
            <v>Family</v>
          </cell>
          <cell r="M3677">
            <v>23265</v>
          </cell>
        </row>
        <row r="3678">
          <cell r="A3678">
            <v>0</v>
          </cell>
          <cell r="B3678" t="str">
            <v>AW PPO Active</v>
          </cell>
          <cell r="C3678" t="str">
            <v>000000997</v>
          </cell>
          <cell r="D3678" t="str">
            <v>QUIG CHRISTINE O</v>
          </cell>
          <cell r="E3678" t="str">
            <v>147405561</v>
          </cell>
          <cell r="F3678">
            <v>2</v>
          </cell>
          <cell r="G3678" t="str">
            <v>PPO Non-Union</v>
          </cell>
          <cell r="H3678" t="str">
            <v>N</v>
          </cell>
          <cell r="I3678">
            <v>3</v>
          </cell>
          <cell r="J3678">
            <v>38006</v>
          </cell>
          <cell r="K3678">
            <v>127</v>
          </cell>
          <cell r="L3678" t="str">
            <v>Family</v>
          </cell>
          <cell r="M3678">
            <v>17816</v>
          </cell>
        </row>
        <row r="3679">
          <cell r="A3679">
            <v>0</v>
          </cell>
          <cell r="B3679" t="str">
            <v>AW PPO Active</v>
          </cell>
          <cell r="C3679" t="str">
            <v>000000997</v>
          </cell>
          <cell r="D3679" t="str">
            <v>QUIGLEY GREGORY L</v>
          </cell>
          <cell r="E3679" t="str">
            <v>499488173</v>
          </cell>
          <cell r="F3679">
            <v>2</v>
          </cell>
          <cell r="G3679" t="str">
            <v>PPO Non-Union</v>
          </cell>
          <cell r="H3679" t="str">
            <v>N</v>
          </cell>
          <cell r="I3679">
            <v>4</v>
          </cell>
          <cell r="J3679">
            <v>38229</v>
          </cell>
          <cell r="K3679">
            <v>127</v>
          </cell>
          <cell r="L3679" t="str">
            <v>Family</v>
          </cell>
          <cell r="M3679">
            <v>17781</v>
          </cell>
        </row>
        <row r="3680">
          <cell r="A3680">
            <v>0</v>
          </cell>
          <cell r="B3680" t="str">
            <v>AW PPO Active</v>
          </cell>
          <cell r="C3680" t="str">
            <v>000000997</v>
          </cell>
          <cell r="D3680" t="str">
            <v>QUINN ROBIN N</v>
          </cell>
          <cell r="E3680" t="str">
            <v>150548880</v>
          </cell>
          <cell r="F3680">
            <v>2</v>
          </cell>
          <cell r="G3680" t="str">
            <v>PPO Non-Union</v>
          </cell>
          <cell r="H3680" t="str">
            <v>N</v>
          </cell>
          <cell r="I3680">
            <v>3</v>
          </cell>
          <cell r="J3680">
            <v>38231</v>
          </cell>
          <cell r="K3680">
            <v>127</v>
          </cell>
          <cell r="L3680" t="str">
            <v>Family</v>
          </cell>
          <cell r="M3680">
            <v>21040</v>
          </cell>
        </row>
        <row r="3681">
          <cell r="A3681">
            <v>0</v>
          </cell>
          <cell r="B3681" t="str">
            <v>AW PPO Active</v>
          </cell>
          <cell r="C3681" t="str">
            <v>000000997</v>
          </cell>
          <cell r="D3681" t="str">
            <v>RABAR TIMOTHY V</v>
          </cell>
          <cell r="E3681" t="str">
            <v>156504846</v>
          </cell>
          <cell r="F3681">
            <v>2</v>
          </cell>
          <cell r="G3681" t="str">
            <v>PPO Non-Union</v>
          </cell>
          <cell r="H3681" t="str">
            <v>N</v>
          </cell>
          <cell r="I3681">
            <v>3</v>
          </cell>
          <cell r="J3681">
            <v>37622</v>
          </cell>
          <cell r="K3681">
            <v>127</v>
          </cell>
          <cell r="L3681" t="str">
            <v>Family</v>
          </cell>
          <cell r="M3681">
            <v>20389</v>
          </cell>
        </row>
        <row r="3682">
          <cell r="A3682">
            <v>0</v>
          </cell>
          <cell r="B3682" t="str">
            <v>AW PPO Active</v>
          </cell>
          <cell r="C3682" t="str">
            <v>000000997</v>
          </cell>
          <cell r="D3682" t="str">
            <v>RADWANSKI EDWARD J</v>
          </cell>
          <cell r="E3682" t="str">
            <v>168427274</v>
          </cell>
          <cell r="F3682">
            <v>2</v>
          </cell>
          <cell r="G3682" t="str">
            <v>PPO Non-Union</v>
          </cell>
          <cell r="H3682" t="str">
            <v>N</v>
          </cell>
          <cell r="I3682">
            <v>4</v>
          </cell>
          <cell r="J3682">
            <v>37622</v>
          </cell>
          <cell r="K3682">
            <v>127</v>
          </cell>
          <cell r="L3682" t="str">
            <v>Family</v>
          </cell>
          <cell r="M3682">
            <v>18549</v>
          </cell>
        </row>
        <row r="3683">
          <cell r="A3683">
            <v>0</v>
          </cell>
          <cell r="B3683" t="str">
            <v>AW PPO Active</v>
          </cell>
          <cell r="C3683" t="str">
            <v>000000997</v>
          </cell>
          <cell r="D3683" t="str">
            <v>RAMOS MARIA D</v>
          </cell>
          <cell r="E3683" t="str">
            <v>552571959</v>
          </cell>
          <cell r="F3683">
            <v>2</v>
          </cell>
          <cell r="G3683" t="str">
            <v>PPO Non-Union</v>
          </cell>
          <cell r="H3683" t="str">
            <v>N</v>
          </cell>
          <cell r="I3683">
            <v>1</v>
          </cell>
          <cell r="J3683">
            <v>38292</v>
          </cell>
          <cell r="K3683">
            <v>102</v>
          </cell>
          <cell r="L3683" t="str">
            <v>Single</v>
          </cell>
          <cell r="M3683">
            <v>29025</v>
          </cell>
        </row>
        <row r="3684">
          <cell r="A3684">
            <v>0</v>
          </cell>
          <cell r="B3684" t="str">
            <v>AW PPO Active</v>
          </cell>
          <cell r="C3684" t="str">
            <v>000000997</v>
          </cell>
          <cell r="D3684" t="str">
            <v>RATLIFF MARILYN K</v>
          </cell>
          <cell r="E3684" t="str">
            <v>308606656</v>
          </cell>
          <cell r="F3684">
            <v>2</v>
          </cell>
          <cell r="G3684" t="str">
            <v>PPO Non-Union</v>
          </cell>
          <cell r="H3684" t="str">
            <v>N</v>
          </cell>
          <cell r="I3684">
            <v>2</v>
          </cell>
          <cell r="J3684">
            <v>37622</v>
          </cell>
          <cell r="K3684">
            <v>111</v>
          </cell>
          <cell r="L3684" t="str">
            <v>Ee/Sp</v>
          </cell>
          <cell r="M3684">
            <v>19985</v>
          </cell>
        </row>
        <row r="3685">
          <cell r="A3685">
            <v>0</v>
          </cell>
          <cell r="B3685" t="str">
            <v>AW PPO Active</v>
          </cell>
          <cell r="C3685" t="str">
            <v>000000997</v>
          </cell>
          <cell r="D3685" t="str">
            <v>REED JENNIFER L</v>
          </cell>
          <cell r="E3685" t="str">
            <v>151724642</v>
          </cell>
          <cell r="F3685">
            <v>2</v>
          </cell>
          <cell r="G3685" t="str">
            <v>PPO Non-Union</v>
          </cell>
          <cell r="H3685" t="str">
            <v>N</v>
          </cell>
          <cell r="I3685">
            <v>1</v>
          </cell>
          <cell r="J3685">
            <v>37622</v>
          </cell>
          <cell r="K3685">
            <v>102</v>
          </cell>
          <cell r="L3685" t="str">
            <v>Single</v>
          </cell>
          <cell r="M3685">
            <v>27931</v>
          </cell>
        </row>
        <row r="3686">
          <cell r="A3686">
            <v>0</v>
          </cell>
          <cell r="B3686" t="str">
            <v>AW PPO Active</v>
          </cell>
          <cell r="C3686" t="str">
            <v>000000997</v>
          </cell>
          <cell r="D3686" t="str">
            <v>REED WAYNE G</v>
          </cell>
          <cell r="E3686" t="str">
            <v>229580445</v>
          </cell>
          <cell r="F3686">
            <v>2</v>
          </cell>
          <cell r="G3686" t="str">
            <v>PPO Non-Union</v>
          </cell>
          <cell r="H3686" t="str">
            <v>N</v>
          </cell>
          <cell r="I3686">
            <v>2</v>
          </cell>
          <cell r="J3686">
            <v>37622</v>
          </cell>
          <cell r="K3686">
            <v>111</v>
          </cell>
          <cell r="L3686" t="str">
            <v>Ee/Sp</v>
          </cell>
          <cell r="M3686">
            <v>16117</v>
          </cell>
        </row>
        <row r="3687">
          <cell r="A3687">
            <v>0</v>
          </cell>
          <cell r="B3687" t="str">
            <v>AW PPO Active</v>
          </cell>
          <cell r="C3687" t="str">
            <v>000000997</v>
          </cell>
          <cell r="D3687" t="str">
            <v>REGN STACIA L</v>
          </cell>
          <cell r="E3687" t="str">
            <v>158685127</v>
          </cell>
          <cell r="F3687">
            <v>2</v>
          </cell>
          <cell r="G3687" t="str">
            <v>PPO Non-Union</v>
          </cell>
          <cell r="H3687" t="str">
            <v>N</v>
          </cell>
          <cell r="I3687">
            <v>2</v>
          </cell>
          <cell r="J3687">
            <v>37622</v>
          </cell>
          <cell r="K3687">
            <v>111</v>
          </cell>
          <cell r="L3687" t="str">
            <v>Ee/Sp</v>
          </cell>
          <cell r="M3687">
            <v>28078</v>
          </cell>
        </row>
        <row r="3688">
          <cell r="A3688">
            <v>0</v>
          </cell>
          <cell r="B3688" t="str">
            <v>AW PPO Active</v>
          </cell>
          <cell r="C3688" t="str">
            <v>000000997</v>
          </cell>
          <cell r="D3688" t="str">
            <v>REID DENNIS M</v>
          </cell>
          <cell r="E3688" t="str">
            <v>569803759</v>
          </cell>
          <cell r="F3688">
            <v>2</v>
          </cell>
          <cell r="G3688" t="str">
            <v>PPO Non-Union</v>
          </cell>
          <cell r="H3688" t="str">
            <v>N</v>
          </cell>
          <cell r="I3688">
            <v>2</v>
          </cell>
          <cell r="J3688">
            <v>37865</v>
          </cell>
          <cell r="K3688">
            <v>111</v>
          </cell>
          <cell r="L3688" t="str">
            <v>Ee/Sp</v>
          </cell>
          <cell r="M3688">
            <v>18189</v>
          </cell>
        </row>
        <row r="3689">
          <cell r="A3689">
            <v>0</v>
          </cell>
          <cell r="B3689" t="str">
            <v>AW PPO Active</v>
          </cell>
          <cell r="C3689" t="str">
            <v>000000997</v>
          </cell>
          <cell r="D3689" t="str">
            <v>REILLY JAMES F</v>
          </cell>
          <cell r="E3689" t="str">
            <v>153587286</v>
          </cell>
          <cell r="F3689">
            <v>2</v>
          </cell>
          <cell r="G3689" t="str">
            <v>PPO Non-Union</v>
          </cell>
          <cell r="H3689" t="str">
            <v>N</v>
          </cell>
          <cell r="I3689">
            <v>5</v>
          </cell>
          <cell r="J3689">
            <v>38332</v>
          </cell>
          <cell r="K3689">
            <v>127</v>
          </cell>
          <cell r="L3689" t="str">
            <v>Family</v>
          </cell>
          <cell r="M3689">
            <v>21756</v>
          </cell>
        </row>
        <row r="3690">
          <cell r="A3690">
            <v>0</v>
          </cell>
          <cell r="B3690" t="str">
            <v>AW PPO Active</v>
          </cell>
          <cell r="C3690" t="str">
            <v>000000997</v>
          </cell>
          <cell r="D3690" t="str">
            <v>REISEN LISA M</v>
          </cell>
          <cell r="E3690" t="str">
            <v>483860837</v>
          </cell>
          <cell r="F3690">
            <v>2</v>
          </cell>
          <cell r="G3690" t="str">
            <v>PPO Non-Union</v>
          </cell>
          <cell r="H3690" t="str">
            <v>N</v>
          </cell>
          <cell r="I3690">
            <v>5</v>
          </cell>
          <cell r="J3690">
            <v>38229</v>
          </cell>
          <cell r="K3690">
            <v>127</v>
          </cell>
          <cell r="L3690" t="str">
            <v>Family</v>
          </cell>
          <cell r="M3690">
            <v>22745</v>
          </cell>
        </row>
        <row r="3691">
          <cell r="A3691">
            <v>0</v>
          </cell>
          <cell r="B3691" t="str">
            <v>AW PPO Active</v>
          </cell>
          <cell r="C3691" t="str">
            <v>000000997</v>
          </cell>
          <cell r="D3691" t="str">
            <v>REVELLE WANDA L</v>
          </cell>
          <cell r="E3691" t="str">
            <v>207622020</v>
          </cell>
          <cell r="F3691">
            <v>2</v>
          </cell>
          <cell r="G3691" t="str">
            <v>PPO Non-Union</v>
          </cell>
          <cell r="H3691" t="str">
            <v>N</v>
          </cell>
          <cell r="I3691">
            <v>3</v>
          </cell>
          <cell r="J3691">
            <v>37622</v>
          </cell>
          <cell r="K3691">
            <v>119</v>
          </cell>
          <cell r="L3691" t="str">
            <v>Ee/Ch</v>
          </cell>
          <cell r="M3691">
            <v>24897</v>
          </cell>
        </row>
        <row r="3692">
          <cell r="A3692">
            <v>0</v>
          </cell>
          <cell r="B3692" t="str">
            <v>AW PPO Active</v>
          </cell>
          <cell r="C3692" t="str">
            <v>000000997</v>
          </cell>
          <cell r="D3692" t="str">
            <v>REVES DAVID M</v>
          </cell>
          <cell r="E3692" t="str">
            <v>288502087</v>
          </cell>
          <cell r="F3692">
            <v>2</v>
          </cell>
          <cell r="G3692" t="str">
            <v>PPO Non-Union</v>
          </cell>
          <cell r="H3692" t="str">
            <v>N</v>
          </cell>
          <cell r="I3692">
            <v>1</v>
          </cell>
          <cell r="J3692">
            <v>37622</v>
          </cell>
          <cell r="K3692">
            <v>101</v>
          </cell>
          <cell r="L3692" t="str">
            <v>Single</v>
          </cell>
          <cell r="M3692">
            <v>21641</v>
          </cell>
        </row>
        <row r="3693">
          <cell r="A3693">
            <v>0</v>
          </cell>
          <cell r="B3693" t="str">
            <v>AW PPO Active</v>
          </cell>
          <cell r="C3693" t="str">
            <v>000000997</v>
          </cell>
          <cell r="D3693" t="str">
            <v>REX H EDWARD</v>
          </cell>
          <cell r="E3693" t="str">
            <v>141484011</v>
          </cell>
          <cell r="F3693">
            <v>2</v>
          </cell>
          <cell r="G3693" t="str">
            <v>PPO Non-Union</v>
          </cell>
          <cell r="H3693" t="str">
            <v>N</v>
          </cell>
          <cell r="I3693">
            <v>4</v>
          </cell>
          <cell r="J3693">
            <v>37622</v>
          </cell>
          <cell r="K3693">
            <v>127</v>
          </cell>
          <cell r="L3693" t="str">
            <v>Family</v>
          </cell>
          <cell r="M3693">
            <v>19946</v>
          </cell>
        </row>
        <row r="3694">
          <cell r="A3694">
            <v>0</v>
          </cell>
          <cell r="B3694" t="str">
            <v>AW PPO Active</v>
          </cell>
          <cell r="C3694" t="str">
            <v>000000997</v>
          </cell>
          <cell r="D3694" t="str">
            <v>REYNOLDS BRIAN L</v>
          </cell>
          <cell r="E3694" t="str">
            <v>489762883</v>
          </cell>
          <cell r="F3694">
            <v>2</v>
          </cell>
          <cell r="G3694" t="str">
            <v>PPO Non-Union</v>
          </cell>
          <cell r="H3694" t="str">
            <v>N</v>
          </cell>
          <cell r="I3694">
            <v>4</v>
          </cell>
          <cell r="J3694">
            <v>37622</v>
          </cell>
          <cell r="K3694">
            <v>127</v>
          </cell>
          <cell r="L3694" t="str">
            <v>Family</v>
          </cell>
          <cell r="M3694">
            <v>23015</v>
          </cell>
        </row>
        <row r="3695">
          <cell r="A3695">
            <v>0</v>
          </cell>
          <cell r="B3695" t="str">
            <v>AW PPO Active</v>
          </cell>
          <cell r="C3695" t="str">
            <v>000000997</v>
          </cell>
          <cell r="D3695" t="str">
            <v>RHEINECKER COREY J</v>
          </cell>
          <cell r="E3695" t="str">
            <v>344606692</v>
          </cell>
          <cell r="F3695">
            <v>2</v>
          </cell>
          <cell r="G3695" t="str">
            <v>PPO Non-Union</v>
          </cell>
          <cell r="H3695" t="str">
            <v>N</v>
          </cell>
          <cell r="I3695">
            <v>4</v>
          </cell>
          <cell r="J3695">
            <v>38217</v>
          </cell>
          <cell r="K3695">
            <v>127</v>
          </cell>
          <cell r="L3695" t="str">
            <v>Family</v>
          </cell>
          <cell r="M3695">
            <v>26382</v>
          </cell>
        </row>
        <row r="3696">
          <cell r="A3696">
            <v>0</v>
          </cell>
          <cell r="B3696" t="str">
            <v>AW PPO Active</v>
          </cell>
          <cell r="C3696" t="str">
            <v>000000997</v>
          </cell>
          <cell r="D3696" t="str">
            <v>RICHARDSON LAURA K</v>
          </cell>
          <cell r="E3696" t="str">
            <v>341709161</v>
          </cell>
          <cell r="F3696">
            <v>2</v>
          </cell>
          <cell r="G3696" t="str">
            <v>PPO Non-Union</v>
          </cell>
          <cell r="H3696" t="str">
            <v>N</v>
          </cell>
          <cell r="I3696">
            <v>1</v>
          </cell>
          <cell r="J3696">
            <v>38353</v>
          </cell>
          <cell r="K3696">
            <v>102</v>
          </cell>
          <cell r="L3696" t="str">
            <v>Single</v>
          </cell>
          <cell r="M3696">
            <v>29469</v>
          </cell>
        </row>
        <row r="3697">
          <cell r="A3697">
            <v>0</v>
          </cell>
          <cell r="B3697" t="str">
            <v>AW PPO Active</v>
          </cell>
          <cell r="C3697" t="str">
            <v>000000997</v>
          </cell>
          <cell r="D3697" t="str">
            <v>RIMEL DIANNE E</v>
          </cell>
          <cell r="E3697" t="str">
            <v>190440198</v>
          </cell>
          <cell r="F3697">
            <v>2</v>
          </cell>
          <cell r="G3697" t="str">
            <v>PPO Non-Union</v>
          </cell>
          <cell r="H3697" t="str">
            <v>N</v>
          </cell>
          <cell r="I3697">
            <v>1</v>
          </cell>
          <cell r="J3697">
            <v>37987</v>
          </cell>
          <cell r="K3697">
            <v>102</v>
          </cell>
          <cell r="L3697" t="str">
            <v>Single</v>
          </cell>
          <cell r="M3697">
            <v>19342</v>
          </cell>
        </row>
        <row r="3698">
          <cell r="A3698">
            <v>0</v>
          </cell>
          <cell r="B3698" t="str">
            <v>AW PPO Active</v>
          </cell>
          <cell r="C3698" t="str">
            <v>000000997</v>
          </cell>
          <cell r="D3698" t="str">
            <v>RIST KIMBERLY S</v>
          </cell>
          <cell r="E3698" t="str">
            <v>340687867</v>
          </cell>
          <cell r="F3698">
            <v>2</v>
          </cell>
          <cell r="G3698" t="str">
            <v>PPO Non-Union</v>
          </cell>
          <cell r="H3698" t="str">
            <v>N</v>
          </cell>
          <cell r="I3698">
            <v>4</v>
          </cell>
          <cell r="J3698">
            <v>38229</v>
          </cell>
          <cell r="K3698">
            <v>127</v>
          </cell>
          <cell r="L3698" t="str">
            <v>Family</v>
          </cell>
          <cell r="M3698">
            <v>24039</v>
          </cell>
        </row>
        <row r="3699">
          <cell r="A3699">
            <v>0</v>
          </cell>
          <cell r="B3699" t="str">
            <v>AW PPO Active</v>
          </cell>
          <cell r="C3699" t="str">
            <v>000000997</v>
          </cell>
          <cell r="D3699" t="str">
            <v>ROBERTI MICHAEL J</v>
          </cell>
          <cell r="E3699" t="str">
            <v>146501765</v>
          </cell>
          <cell r="F3699">
            <v>2</v>
          </cell>
          <cell r="G3699" t="str">
            <v>PPO Non-Union</v>
          </cell>
          <cell r="H3699" t="str">
            <v>N</v>
          </cell>
          <cell r="I3699">
            <v>4</v>
          </cell>
          <cell r="J3699">
            <v>38341</v>
          </cell>
          <cell r="K3699">
            <v>127</v>
          </cell>
          <cell r="L3699" t="str">
            <v>Family</v>
          </cell>
          <cell r="M3699">
            <v>19669</v>
          </cell>
        </row>
        <row r="3700">
          <cell r="A3700">
            <v>0</v>
          </cell>
          <cell r="B3700" t="str">
            <v>AW PPO Active</v>
          </cell>
          <cell r="C3700" t="str">
            <v>000000997</v>
          </cell>
          <cell r="D3700" t="str">
            <v>ROBERTS CHERYL M</v>
          </cell>
          <cell r="E3700" t="str">
            <v>495701303</v>
          </cell>
          <cell r="F3700">
            <v>2</v>
          </cell>
          <cell r="G3700" t="str">
            <v>PPO Non-Union</v>
          </cell>
          <cell r="H3700" t="str">
            <v>N</v>
          </cell>
          <cell r="I3700">
            <v>4</v>
          </cell>
          <cell r="J3700">
            <v>38229</v>
          </cell>
          <cell r="K3700">
            <v>127</v>
          </cell>
          <cell r="L3700" t="str">
            <v>Family</v>
          </cell>
          <cell r="M3700">
            <v>21553</v>
          </cell>
        </row>
        <row r="3701">
          <cell r="A3701">
            <v>0</v>
          </cell>
          <cell r="B3701" t="str">
            <v>AW PPO Active</v>
          </cell>
          <cell r="C3701" t="str">
            <v>000000997</v>
          </cell>
          <cell r="D3701" t="str">
            <v>ROBINSON JEFF G</v>
          </cell>
          <cell r="E3701" t="str">
            <v>305641921</v>
          </cell>
          <cell r="F3701">
            <v>2</v>
          </cell>
          <cell r="G3701" t="str">
            <v>PPO Non-Union</v>
          </cell>
          <cell r="H3701" t="str">
            <v>N</v>
          </cell>
          <cell r="I3701">
            <v>3</v>
          </cell>
          <cell r="J3701">
            <v>38269</v>
          </cell>
          <cell r="K3701">
            <v>127</v>
          </cell>
          <cell r="L3701" t="str">
            <v>Family</v>
          </cell>
          <cell r="M3701">
            <v>19589</v>
          </cell>
        </row>
        <row r="3702">
          <cell r="A3702">
            <v>0</v>
          </cell>
          <cell r="B3702" t="str">
            <v>AW PPO Active</v>
          </cell>
          <cell r="C3702" t="str">
            <v>000000997</v>
          </cell>
          <cell r="D3702" t="str">
            <v>ROESCH MICHAEL D</v>
          </cell>
          <cell r="E3702" t="str">
            <v>495741343</v>
          </cell>
          <cell r="F3702">
            <v>2</v>
          </cell>
          <cell r="G3702" t="str">
            <v>PPO Non-Union</v>
          </cell>
          <cell r="H3702" t="str">
            <v>N</v>
          </cell>
          <cell r="I3702">
            <v>4</v>
          </cell>
          <cell r="J3702">
            <v>38229</v>
          </cell>
          <cell r="K3702">
            <v>127</v>
          </cell>
          <cell r="L3702" t="str">
            <v>Family</v>
          </cell>
          <cell r="M3702">
            <v>21656</v>
          </cell>
        </row>
        <row r="3703">
          <cell r="A3703">
            <v>0</v>
          </cell>
          <cell r="B3703" t="str">
            <v>AW PPO Active</v>
          </cell>
          <cell r="C3703" t="str">
            <v>000000997</v>
          </cell>
          <cell r="D3703" t="str">
            <v>ROMULUS EDDY</v>
          </cell>
          <cell r="E3703" t="str">
            <v>116829496</v>
          </cell>
          <cell r="F3703">
            <v>2</v>
          </cell>
          <cell r="G3703" t="str">
            <v>PPO Non-Union</v>
          </cell>
          <cell r="H3703" t="str">
            <v>N</v>
          </cell>
          <cell r="I3703">
            <v>2</v>
          </cell>
          <cell r="J3703">
            <v>37622</v>
          </cell>
          <cell r="K3703">
            <v>111</v>
          </cell>
          <cell r="L3703" t="str">
            <v>Ee/Sp</v>
          </cell>
          <cell r="M3703">
            <v>26519</v>
          </cell>
        </row>
        <row r="3704">
          <cell r="A3704">
            <v>0</v>
          </cell>
          <cell r="B3704" t="str">
            <v>AW PPO Active</v>
          </cell>
          <cell r="C3704" t="str">
            <v>000000997</v>
          </cell>
          <cell r="D3704" t="str">
            <v>ROSS  SR FRANK A</v>
          </cell>
          <cell r="E3704" t="str">
            <v>402822154</v>
          </cell>
          <cell r="F3704">
            <v>2</v>
          </cell>
          <cell r="G3704" t="str">
            <v>PPO Non-Union</v>
          </cell>
          <cell r="H3704" t="str">
            <v>N</v>
          </cell>
          <cell r="I3704">
            <v>4</v>
          </cell>
          <cell r="J3704">
            <v>38257</v>
          </cell>
          <cell r="K3704">
            <v>127</v>
          </cell>
          <cell r="L3704" t="str">
            <v>Family</v>
          </cell>
          <cell r="M3704">
            <v>20430</v>
          </cell>
        </row>
        <row r="3705">
          <cell r="A3705">
            <v>0</v>
          </cell>
          <cell r="B3705" t="str">
            <v>AW PPO Active</v>
          </cell>
          <cell r="C3705" t="str">
            <v>000000997</v>
          </cell>
          <cell r="D3705" t="str">
            <v>ROSS RODRIGUEZ TRUMELL</v>
          </cell>
          <cell r="E3705" t="str">
            <v>169680890</v>
          </cell>
          <cell r="F3705">
            <v>2</v>
          </cell>
          <cell r="G3705" t="str">
            <v>PPO Non-Union</v>
          </cell>
          <cell r="H3705" t="str">
            <v>N</v>
          </cell>
          <cell r="I3705">
            <v>3</v>
          </cell>
          <cell r="J3705">
            <v>37622</v>
          </cell>
          <cell r="K3705">
            <v>127</v>
          </cell>
          <cell r="L3705" t="str">
            <v>Family</v>
          </cell>
          <cell r="M3705">
            <v>27491</v>
          </cell>
        </row>
        <row r="3706">
          <cell r="A3706">
            <v>0</v>
          </cell>
          <cell r="B3706" t="str">
            <v>AW PPO Active</v>
          </cell>
          <cell r="C3706" t="str">
            <v>000000997</v>
          </cell>
          <cell r="D3706" t="str">
            <v>ROSS PENELOPE J</v>
          </cell>
          <cell r="E3706" t="str">
            <v>184803600</v>
          </cell>
          <cell r="F3706">
            <v>2</v>
          </cell>
          <cell r="G3706" t="str">
            <v>PPO Non-Union</v>
          </cell>
          <cell r="H3706" t="str">
            <v>N</v>
          </cell>
          <cell r="I3706">
            <v>3</v>
          </cell>
          <cell r="J3706">
            <v>38169</v>
          </cell>
          <cell r="K3706">
            <v>127</v>
          </cell>
          <cell r="L3706" t="str">
            <v>Family</v>
          </cell>
          <cell r="M3706">
            <v>22066</v>
          </cell>
        </row>
        <row r="3707">
          <cell r="A3707">
            <v>0</v>
          </cell>
          <cell r="B3707" t="str">
            <v>AW PPO Active</v>
          </cell>
          <cell r="C3707" t="str">
            <v>000000997</v>
          </cell>
          <cell r="D3707" t="str">
            <v>ROSSMAN TOMMY G</v>
          </cell>
          <cell r="E3707" t="str">
            <v>417948539</v>
          </cell>
          <cell r="F3707">
            <v>2</v>
          </cell>
          <cell r="G3707" t="str">
            <v>PPO Non-Union</v>
          </cell>
          <cell r="H3707" t="str">
            <v>N</v>
          </cell>
          <cell r="I3707">
            <v>1</v>
          </cell>
          <cell r="J3707">
            <v>38229</v>
          </cell>
          <cell r="K3707">
            <v>101</v>
          </cell>
          <cell r="L3707" t="str">
            <v>Single</v>
          </cell>
          <cell r="M3707">
            <v>26465</v>
          </cell>
        </row>
        <row r="3708">
          <cell r="A3708">
            <v>0</v>
          </cell>
          <cell r="B3708" t="str">
            <v>AW PPO Active</v>
          </cell>
          <cell r="C3708" t="str">
            <v>000000997</v>
          </cell>
          <cell r="D3708" t="str">
            <v>ROULEAU DIANE</v>
          </cell>
          <cell r="E3708" t="str">
            <v>199524976</v>
          </cell>
          <cell r="F3708">
            <v>2</v>
          </cell>
          <cell r="G3708" t="str">
            <v>PPO Non-Union</v>
          </cell>
          <cell r="H3708" t="str">
            <v>N</v>
          </cell>
          <cell r="I3708">
            <v>4</v>
          </cell>
          <cell r="J3708">
            <v>37622</v>
          </cell>
          <cell r="K3708">
            <v>127</v>
          </cell>
          <cell r="L3708" t="str">
            <v>Family</v>
          </cell>
          <cell r="M3708">
            <v>21853</v>
          </cell>
        </row>
        <row r="3709">
          <cell r="A3709">
            <v>0</v>
          </cell>
          <cell r="B3709" t="str">
            <v>AW PPO Active</v>
          </cell>
          <cell r="C3709" t="str">
            <v>000000997</v>
          </cell>
          <cell r="D3709" t="str">
            <v>ROWE NICK O</v>
          </cell>
          <cell r="E3709" t="str">
            <v>402840823</v>
          </cell>
          <cell r="F3709">
            <v>2</v>
          </cell>
          <cell r="G3709" t="str">
            <v>PPO Non-Union</v>
          </cell>
          <cell r="H3709" t="str">
            <v>N</v>
          </cell>
          <cell r="I3709">
            <v>4</v>
          </cell>
          <cell r="J3709">
            <v>38005</v>
          </cell>
          <cell r="K3709">
            <v>127</v>
          </cell>
          <cell r="L3709" t="str">
            <v>Family</v>
          </cell>
          <cell r="M3709">
            <v>21019</v>
          </cell>
        </row>
        <row r="3710">
          <cell r="A3710">
            <v>0</v>
          </cell>
          <cell r="B3710" t="str">
            <v>AW PPO Active</v>
          </cell>
          <cell r="C3710" t="str">
            <v>000000997</v>
          </cell>
          <cell r="D3710" t="str">
            <v>ROYER MARY A</v>
          </cell>
          <cell r="E3710" t="str">
            <v>203566953</v>
          </cell>
          <cell r="F3710">
            <v>2</v>
          </cell>
          <cell r="G3710" t="str">
            <v>PPO Non-Union</v>
          </cell>
          <cell r="H3710" t="str">
            <v>N</v>
          </cell>
          <cell r="I3710">
            <v>3</v>
          </cell>
          <cell r="J3710">
            <v>38257</v>
          </cell>
          <cell r="K3710">
            <v>127</v>
          </cell>
          <cell r="L3710" t="str">
            <v>Family</v>
          </cell>
          <cell r="M3710">
            <v>23519</v>
          </cell>
        </row>
        <row r="3711">
          <cell r="A3711">
            <v>0</v>
          </cell>
          <cell r="B3711" t="str">
            <v>AW PPO Active</v>
          </cell>
          <cell r="C3711" t="str">
            <v>000000997</v>
          </cell>
          <cell r="D3711" t="str">
            <v>RUDICA LEAH E</v>
          </cell>
          <cell r="E3711" t="str">
            <v>154961781</v>
          </cell>
          <cell r="F3711">
            <v>2</v>
          </cell>
          <cell r="G3711" t="str">
            <v>PPO Non-Union</v>
          </cell>
          <cell r="H3711" t="str">
            <v>N</v>
          </cell>
          <cell r="I3711">
            <v>4</v>
          </cell>
          <cell r="J3711">
            <v>37622</v>
          </cell>
          <cell r="K3711">
            <v>127</v>
          </cell>
          <cell r="L3711" t="str">
            <v>Family</v>
          </cell>
          <cell r="M3711">
            <v>25545</v>
          </cell>
        </row>
        <row r="3712">
          <cell r="A3712">
            <v>0</v>
          </cell>
          <cell r="B3712" t="str">
            <v>AW PPO Active</v>
          </cell>
          <cell r="C3712" t="str">
            <v>000000997</v>
          </cell>
          <cell r="D3712" t="str">
            <v>RUSIN DEBORAH J</v>
          </cell>
          <cell r="E3712" t="str">
            <v>234989058</v>
          </cell>
          <cell r="F3712">
            <v>2</v>
          </cell>
          <cell r="G3712" t="str">
            <v>PPO Non-Union</v>
          </cell>
          <cell r="H3712" t="str">
            <v>N</v>
          </cell>
          <cell r="I3712">
            <v>4</v>
          </cell>
          <cell r="J3712">
            <v>38257</v>
          </cell>
          <cell r="K3712">
            <v>127</v>
          </cell>
          <cell r="L3712" t="str">
            <v>Family</v>
          </cell>
          <cell r="M3712">
            <v>21057</v>
          </cell>
        </row>
        <row r="3713">
          <cell r="A3713">
            <v>0</v>
          </cell>
          <cell r="B3713" t="str">
            <v>AW PPO Active</v>
          </cell>
          <cell r="C3713" t="str">
            <v>000000997</v>
          </cell>
          <cell r="D3713" t="str">
            <v>RUSSO ERNEST</v>
          </cell>
          <cell r="E3713" t="str">
            <v>158629654</v>
          </cell>
          <cell r="F3713">
            <v>2</v>
          </cell>
          <cell r="G3713" t="str">
            <v>PPO Non-Union</v>
          </cell>
          <cell r="H3713" t="str">
            <v>N</v>
          </cell>
          <cell r="I3713">
            <v>3</v>
          </cell>
          <cell r="J3713">
            <v>37622</v>
          </cell>
          <cell r="K3713">
            <v>119</v>
          </cell>
          <cell r="L3713" t="str">
            <v>Ee/Ch</v>
          </cell>
          <cell r="M3713">
            <v>21466</v>
          </cell>
        </row>
        <row r="3714">
          <cell r="A3714">
            <v>0</v>
          </cell>
          <cell r="B3714" t="str">
            <v>AW PPO Active</v>
          </cell>
          <cell r="C3714" t="str">
            <v>000000997</v>
          </cell>
          <cell r="D3714" t="str">
            <v>RUSSO TRICIA L</v>
          </cell>
          <cell r="E3714" t="str">
            <v>138764337</v>
          </cell>
          <cell r="F3714">
            <v>2</v>
          </cell>
          <cell r="G3714" t="str">
            <v>PPO Non-Union</v>
          </cell>
          <cell r="H3714" t="str">
            <v>N</v>
          </cell>
          <cell r="I3714">
            <v>1</v>
          </cell>
          <cell r="J3714">
            <v>37622</v>
          </cell>
          <cell r="K3714">
            <v>102</v>
          </cell>
          <cell r="L3714" t="str">
            <v>Single</v>
          </cell>
          <cell r="M3714">
            <v>25823</v>
          </cell>
        </row>
        <row r="3715">
          <cell r="A3715">
            <v>0</v>
          </cell>
          <cell r="B3715" t="str">
            <v>AW PPO Active</v>
          </cell>
          <cell r="C3715" t="str">
            <v>000000997</v>
          </cell>
          <cell r="D3715" t="str">
            <v>RYAN JAMES D</v>
          </cell>
          <cell r="E3715" t="str">
            <v>117502980</v>
          </cell>
          <cell r="F3715">
            <v>2</v>
          </cell>
          <cell r="G3715" t="str">
            <v>PPO Non-Union</v>
          </cell>
          <cell r="H3715" t="str">
            <v>N</v>
          </cell>
          <cell r="I3715">
            <v>3</v>
          </cell>
          <cell r="J3715">
            <v>38292</v>
          </cell>
          <cell r="K3715">
            <v>127</v>
          </cell>
          <cell r="L3715" t="str">
            <v>Family</v>
          </cell>
          <cell r="M3715">
            <v>20961</v>
          </cell>
        </row>
        <row r="3716">
          <cell r="A3716">
            <v>0</v>
          </cell>
          <cell r="B3716" t="str">
            <v>AW PPO Active</v>
          </cell>
          <cell r="C3716" t="str">
            <v>000000997</v>
          </cell>
          <cell r="D3716" t="str">
            <v>SADOSKI MELISSA L</v>
          </cell>
          <cell r="E3716" t="str">
            <v>601108330</v>
          </cell>
          <cell r="F3716">
            <v>2</v>
          </cell>
          <cell r="G3716" t="str">
            <v>PPO Non-Union</v>
          </cell>
          <cell r="H3716" t="str">
            <v>N</v>
          </cell>
          <cell r="I3716">
            <v>3</v>
          </cell>
          <cell r="J3716">
            <v>38166</v>
          </cell>
          <cell r="K3716">
            <v>127</v>
          </cell>
          <cell r="L3716" t="str">
            <v>Family</v>
          </cell>
          <cell r="M3716">
            <v>25233</v>
          </cell>
        </row>
        <row r="3717">
          <cell r="A3717">
            <v>0</v>
          </cell>
          <cell r="B3717" t="str">
            <v>AW PPO Active</v>
          </cell>
          <cell r="C3717" t="str">
            <v>000000997</v>
          </cell>
          <cell r="D3717" t="str">
            <v>SALVIA VICTORIA</v>
          </cell>
          <cell r="E3717" t="str">
            <v>155403174</v>
          </cell>
          <cell r="F3717">
            <v>2</v>
          </cell>
          <cell r="G3717" t="str">
            <v>PPO Non-Union</v>
          </cell>
          <cell r="H3717" t="str">
            <v>N</v>
          </cell>
          <cell r="I3717">
            <v>2</v>
          </cell>
          <cell r="J3717">
            <v>37622</v>
          </cell>
          <cell r="K3717">
            <v>111</v>
          </cell>
          <cell r="L3717" t="str">
            <v>Ee/Sp</v>
          </cell>
          <cell r="M3717">
            <v>17911</v>
          </cell>
        </row>
        <row r="3718">
          <cell r="A3718">
            <v>0</v>
          </cell>
          <cell r="B3718" t="str">
            <v>AW PPO Active</v>
          </cell>
          <cell r="C3718" t="str">
            <v>000000997</v>
          </cell>
          <cell r="D3718" t="str">
            <v>SAMUELS GREGORY A</v>
          </cell>
          <cell r="E3718" t="str">
            <v>196569351</v>
          </cell>
          <cell r="F3718">
            <v>2</v>
          </cell>
          <cell r="G3718" t="str">
            <v>PPO Non-Union</v>
          </cell>
          <cell r="H3718" t="str">
            <v>N</v>
          </cell>
          <cell r="I3718">
            <v>3</v>
          </cell>
          <cell r="J3718">
            <v>38169</v>
          </cell>
          <cell r="K3718">
            <v>127</v>
          </cell>
          <cell r="L3718" t="str">
            <v>Family</v>
          </cell>
          <cell r="M3718">
            <v>25673</v>
          </cell>
        </row>
        <row r="3719">
          <cell r="A3719">
            <v>0</v>
          </cell>
          <cell r="B3719" t="str">
            <v>AW PPO Active</v>
          </cell>
          <cell r="C3719" t="str">
            <v>000000997</v>
          </cell>
          <cell r="D3719" t="str">
            <v>SANKOFF MARK A</v>
          </cell>
          <cell r="E3719" t="str">
            <v>234045789</v>
          </cell>
          <cell r="F3719">
            <v>2</v>
          </cell>
          <cell r="G3719" t="str">
            <v>PPO Non-Union</v>
          </cell>
          <cell r="H3719" t="str">
            <v>N</v>
          </cell>
          <cell r="I3719">
            <v>5</v>
          </cell>
          <cell r="J3719">
            <v>38257</v>
          </cell>
          <cell r="K3719">
            <v>127</v>
          </cell>
          <cell r="L3719" t="str">
            <v>Family</v>
          </cell>
          <cell r="M3719">
            <v>21573</v>
          </cell>
        </row>
        <row r="3720">
          <cell r="A3720">
            <v>0</v>
          </cell>
          <cell r="B3720" t="str">
            <v>AW PPO Active</v>
          </cell>
          <cell r="C3720" t="str">
            <v>000000997</v>
          </cell>
          <cell r="D3720" t="str">
            <v>SARMONIS PETER J</v>
          </cell>
          <cell r="E3720" t="str">
            <v>211383599</v>
          </cell>
          <cell r="F3720">
            <v>2</v>
          </cell>
          <cell r="G3720" t="str">
            <v>PPO Non-Union</v>
          </cell>
          <cell r="H3720" t="str">
            <v>N</v>
          </cell>
          <cell r="I3720">
            <v>2</v>
          </cell>
          <cell r="J3720">
            <v>38313</v>
          </cell>
          <cell r="K3720">
            <v>119</v>
          </cell>
          <cell r="L3720" t="str">
            <v>Ee/Ch</v>
          </cell>
          <cell r="M3720">
            <v>17539</v>
          </cell>
        </row>
        <row r="3721">
          <cell r="A3721">
            <v>0</v>
          </cell>
          <cell r="B3721" t="str">
            <v>AW PPO Active</v>
          </cell>
          <cell r="C3721" t="str">
            <v>000000997</v>
          </cell>
          <cell r="D3721" t="str">
            <v>SBRAGA VINCENT A</v>
          </cell>
          <cell r="E3721" t="str">
            <v>139720718</v>
          </cell>
          <cell r="F3721">
            <v>2</v>
          </cell>
          <cell r="G3721" t="str">
            <v>PPO Non-Union</v>
          </cell>
          <cell r="H3721" t="str">
            <v>N</v>
          </cell>
          <cell r="I3721">
            <v>5</v>
          </cell>
          <cell r="J3721">
            <v>37622</v>
          </cell>
          <cell r="K3721">
            <v>127</v>
          </cell>
          <cell r="L3721" t="str">
            <v>Family</v>
          </cell>
          <cell r="M3721">
            <v>23868</v>
          </cell>
        </row>
        <row r="3722">
          <cell r="A3722">
            <v>0</v>
          </cell>
          <cell r="B3722" t="str">
            <v>AW PPO Active</v>
          </cell>
          <cell r="C3722" t="str">
            <v>000000997</v>
          </cell>
          <cell r="D3722" t="str">
            <v>SCANLON RITA C</v>
          </cell>
          <cell r="E3722" t="str">
            <v>332628357</v>
          </cell>
          <cell r="F3722">
            <v>2</v>
          </cell>
          <cell r="G3722" t="str">
            <v>PPO Non-Union</v>
          </cell>
          <cell r="H3722" t="str">
            <v>N</v>
          </cell>
          <cell r="I3722">
            <v>3</v>
          </cell>
          <cell r="J3722">
            <v>37622</v>
          </cell>
          <cell r="K3722">
            <v>127</v>
          </cell>
          <cell r="L3722" t="str">
            <v>Family</v>
          </cell>
          <cell r="M3722">
            <v>22767</v>
          </cell>
        </row>
        <row r="3723">
          <cell r="A3723">
            <v>0</v>
          </cell>
          <cell r="B3723" t="str">
            <v>AW PPO Active</v>
          </cell>
          <cell r="C3723" t="str">
            <v>000000997</v>
          </cell>
          <cell r="D3723" t="str">
            <v>SCHAFFER CHARLES E</v>
          </cell>
          <cell r="E3723" t="str">
            <v>182427483</v>
          </cell>
          <cell r="F3723">
            <v>2</v>
          </cell>
          <cell r="G3723" t="str">
            <v>PPO Non-Union</v>
          </cell>
          <cell r="H3723" t="str">
            <v>N</v>
          </cell>
          <cell r="I3723">
            <v>2</v>
          </cell>
          <cell r="J3723">
            <v>38312</v>
          </cell>
          <cell r="K3723">
            <v>111</v>
          </cell>
          <cell r="L3723" t="str">
            <v>Ee/Sp</v>
          </cell>
          <cell r="M3723">
            <v>18776</v>
          </cell>
        </row>
        <row r="3724">
          <cell r="A3724">
            <v>0</v>
          </cell>
          <cell r="B3724" t="str">
            <v>AW PPO Active</v>
          </cell>
          <cell r="C3724" t="str">
            <v>000000997</v>
          </cell>
          <cell r="D3724" t="str">
            <v>SCHLEIFER RONALD C</v>
          </cell>
          <cell r="E3724" t="str">
            <v>494642875</v>
          </cell>
          <cell r="F3724">
            <v>2</v>
          </cell>
          <cell r="G3724" t="str">
            <v>PPO Non-Union</v>
          </cell>
          <cell r="H3724" t="str">
            <v>N</v>
          </cell>
          <cell r="I3724">
            <v>3</v>
          </cell>
          <cell r="J3724">
            <v>38257</v>
          </cell>
          <cell r="K3724">
            <v>127</v>
          </cell>
          <cell r="L3724" t="str">
            <v>Family</v>
          </cell>
          <cell r="M3724">
            <v>20407</v>
          </cell>
        </row>
        <row r="3725">
          <cell r="A3725">
            <v>0</v>
          </cell>
          <cell r="B3725" t="str">
            <v>AW PPO Active</v>
          </cell>
          <cell r="C3725" t="str">
            <v>000000997</v>
          </cell>
          <cell r="D3725" t="str">
            <v>SCHMID DEBORAH L</v>
          </cell>
          <cell r="E3725" t="str">
            <v>163486689</v>
          </cell>
          <cell r="F3725">
            <v>2</v>
          </cell>
          <cell r="G3725" t="str">
            <v>PPO Non-Union</v>
          </cell>
          <cell r="H3725" t="str">
            <v>N</v>
          </cell>
          <cell r="I3725">
            <v>2</v>
          </cell>
          <cell r="J3725">
            <v>38108</v>
          </cell>
          <cell r="K3725">
            <v>111</v>
          </cell>
          <cell r="L3725" t="str">
            <v>Ee/Sp</v>
          </cell>
          <cell r="M3725">
            <v>20580</v>
          </cell>
        </row>
        <row r="3726">
          <cell r="A3726">
            <v>0</v>
          </cell>
          <cell r="B3726" t="str">
            <v>AW PPO Active</v>
          </cell>
          <cell r="C3726" t="str">
            <v>000000997</v>
          </cell>
          <cell r="D3726" t="str">
            <v>SCHMIDT PHILIP</v>
          </cell>
          <cell r="E3726" t="str">
            <v>353727730</v>
          </cell>
          <cell r="F3726">
            <v>2</v>
          </cell>
          <cell r="G3726" t="str">
            <v>PPO Non-Union</v>
          </cell>
          <cell r="H3726" t="str">
            <v>N</v>
          </cell>
          <cell r="I3726">
            <v>1</v>
          </cell>
          <cell r="J3726">
            <v>37622</v>
          </cell>
          <cell r="K3726">
            <v>101</v>
          </cell>
          <cell r="L3726" t="str">
            <v>Single</v>
          </cell>
          <cell r="M3726">
            <v>27606</v>
          </cell>
        </row>
        <row r="3727">
          <cell r="A3727">
            <v>0</v>
          </cell>
          <cell r="B3727" t="str">
            <v>AW PPO Active</v>
          </cell>
          <cell r="C3727" t="str">
            <v>000000997</v>
          </cell>
          <cell r="D3727" t="str">
            <v>SCHMITT STEPHEN P</v>
          </cell>
          <cell r="E3727" t="str">
            <v>019523385</v>
          </cell>
          <cell r="F3727">
            <v>2</v>
          </cell>
          <cell r="G3727" t="str">
            <v>PPO Non-Union</v>
          </cell>
          <cell r="H3727" t="str">
            <v>N</v>
          </cell>
          <cell r="I3727">
            <v>6</v>
          </cell>
          <cell r="J3727">
            <v>37622</v>
          </cell>
          <cell r="K3727">
            <v>127</v>
          </cell>
          <cell r="L3727" t="str">
            <v>Family</v>
          </cell>
          <cell r="M3727">
            <v>21399</v>
          </cell>
        </row>
        <row r="3728">
          <cell r="A3728">
            <v>0</v>
          </cell>
          <cell r="B3728" t="str">
            <v>AW PPO Active</v>
          </cell>
          <cell r="C3728" t="str">
            <v>000000997</v>
          </cell>
          <cell r="D3728" t="str">
            <v>SCHNEIDER FREDRICK K</v>
          </cell>
          <cell r="E3728" t="str">
            <v>527857720</v>
          </cell>
          <cell r="F3728">
            <v>2</v>
          </cell>
          <cell r="G3728" t="str">
            <v>PPO Non-Union</v>
          </cell>
          <cell r="H3728" t="str">
            <v>N</v>
          </cell>
          <cell r="I3728">
            <v>3</v>
          </cell>
          <cell r="J3728">
            <v>38117</v>
          </cell>
          <cell r="K3728">
            <v>127</v>
          </cell>
          <cell r="L3728" t="str">
            <v>Family</v>
          </cell>
          <cell r="M3728">
            <v>24464</v>
          </cell>
        </row>
        <row r="3729">
          <cell r="A3729">
            <v>0</v>
          </cell>
          <cell r="B3729" t="str">
            <v>AW PPO Active</v>
          </cell>
          <cell r="C3729" t="str">
            <v>000000997</v>
          </cell>
          <cell r="D3729" t="str">
            <v>SCHNEIDER SUSAN E</v>
          </cell>
          <cell r="E3729" t="str">
            <v>339464232</v>
          </cell>
          <cell r="F3729">
            <v>2</v>
          </cell>
          <cell r="G3729" t="str">
            <v>PPO Non-Union</v>
          </cell>
          <cell r="H3729" t="str">
            <v>N</v>
          </cell>
          <cell r="I3729">
            <v>1</v>
          </cell>
          <cell r="J3729">
            <v>38257</v>
          </cell>
          <cell r="K3729">
            <v>102</v>
          </cell>
          <cell r="L3729" t="str">
            <v>Single</v>
          </cell>
          <cell r="M3729">
            <v>18893</v>
          </cell>
        </row>
        <row r="3730">
          <cell r="A3730">
            <v>0</v>
          </cell>
          <cell r="B3730" t="str">
            <v>AW PPO Active</v>
          </cell>
          <cell r="C3730" t="str">
            <v>000000997</v>
          </cell>
          <cell r="D3730" t="str">
            <v>SCHREIBER ROBERT P</v>
          </cell>
          <cell r="E3730" t="str">
            <v>032489624</v>
          </cell>
          <cell r="F3730">
            <v>2</v>
          </cell>
          <cell r="G3730" t="str">
            <v>PPO Non-Union</v>
          </cell>
          <cell r="H3730" t="str">
            <v>N</v>
          </cell>
          <cell r="I3730">
            <v>2</v>
          </cell>
          <cell r="J3730">
            <v>37622</v>
          </cell>
          <cell r="K3730">
            <v>111</v>
          </cell>
          <cell r="L3730" t="str">
            <v>Ee/Sp</v>
          </cell>
          <cell r="M3730">
            <v>21550</v>
          </cell>
        </row>
        <row r="3731">
          <cell r="A3731">
            <v>0</v>
          </cell>
          <cell r="B3731" t="str">
            <v>AW PPO Active</v>
          </cell>
          <cell r="C3731" t="str">
            <v>000000997</v>
          </cell>
          <cell r="D3731" t="str">
            <v>SEABROOKE RUSSELL A</v>
          </cell>
          <cell r="E3731" t="str">
            <v>219683343</v>
          </cell>
          <cell r="F3731">
            <v>2</v>
          </cell>
          <cell r="G3731" t="str">
            <v>PPO Non-Union</v>
          </cell>
          <cell r="H3731" t="str">
            <v>N</v>
          </cell>
          <cell r="I3731">
            <v>3</v>
          </cell>
          <cell r="J3731">
            <v>37622</v>
          </cell>
          <cell r="K3731">
            <v>127</v>
          </cell>
          <cell r="L3731" t="str">
            <v>Family</v>
          </cell>
          <cell r="M3731">
            <v>20635</v>
          </cell>
        </row>
        <row r="3732">
          <cell r="A3732">
            <v>0</v>
          </cell>
          <cell r="B3732" t="str">
            <v>AW PPO Active</v>
          </cell>
          <cell r="C3732" t="str">
            <v>000000997</v>
          </cell>
          <cell r="D3732" t="str">
            <v>SENA MELANIE D</v>
          </cell>
          <cell r="E3732" t="str">
            <v>136782841</v>
          </cell>
          <cell r="F3732">
            <v>2</v>
          </cell>
          <cell r="G3732" t="str">
            <v>PPO Non-Union</v>
          </cell>
          <cell r="H3732" t="str">
            <v>N</v>
          </cell>
          <cell r="I3732">
            <v>1</v>
          </cell>
          <cell r="J3732">
            <v>38334</v>
          </cell>
          <cell r="K3732">
            <v>102</v>
          </cell>
          <cell r="L3732" t="str">
            <v>Single</v>
          </cell>
          <cell r="M3732">
            <v>28493</v>
          </cell>
        </row>
        <row r="3733">
          <cell r="A3733">
            <v>0</v>
          </cell>
          <cell r="B3733" t="str">
            <v>AW PPO Active</v>
          </cell>
          <cell r="C3733" t="str">
            <v>000000997</v>
          </cell>
          <cell r="D3733" t="str">
            <v>SGRO MICHAEL A</v>
          </cell>
          <cell r="E3733" t="str">
            <v>197480961</v>
          </cell>
          <cell r="F3733">
            <v>2</v>
          </cell>
          <cell r="G3733" t="str">
            <v>PPO Non-Union</v>
          </cell>
          <cell r="H3733" t="str">
            <v>N</v>
          </cell>
          <cell r="I3733">
            <v>5</v>
          </cell>
          <cell r="J3733">
            <v>37622</v>
          </cell>
          <cell r="K3733">
            <v>127</v>
          </cell>
          <cell r="L3733" t="str">
            <v>Family</v>
          </cell>
          <cell r="M3733">
            <v>21282</v>
          </cell>
        </row>
        <row r="3734">
          <cell r="A3734">
            <v>0</v>
          </cell>
          <cell r="B3734" t="str">
            <v>AW PPO Active</v>
          </cell>
          <cell r="C3734" t="str">
            <v>000000997</v>
          </cell>
          <cell r="D3734" t="str">
            <v>SHAMBLIN MARK C</v>
          </cell>
          <cell r="E3734" t="str">
            <v>233025666</v>
          </cell>
          <cell r="F3734">
            <v>2</v>
          </cell>
          <cell r="G3734" t="str">
            <v>PPO Non-Union</v>
          </cell>
          <cell r="H3734" t="str">
            <v>N</v>
          </cell>
          <cell r="I3734">
            <v>7</v>
          </cell>
          <cell r="J3734">
            <v>38257</v>
          </cell>
          <cell r="K3734">
            <v>127</v>
          </cell>
          <cell r="L3734" t="str">
            <v>Family</v>
          </cell>
          <cell r="M3734">
            <v>22466</v>
          </cell>
        </row>
        <row r="3735">
          <cell r="A3735">
            <v>0</v>
          </cell>
          <cell r="B3735" t="str">
            <v>AW PPO Active</v>
          </cell>
          <cell r="C3735" t="str">
            <v>000000997</v>
          </cell>
          <cell r="D3735" t="str">
            <v>SHAMWELL GUY L</v>
          </cell>
          <cell r="E3735" t="str">
            <v>149702160</v>
          </cell>
          <cell r="F3735">
            <v>2</v>
          </cell>
          <cell r="G3735" t="str">
            <v>PPO Non-Union</v>
          </cell>
          <cell r="H3735" t="str">
            <v>N</v>
          </cell>
          <cell r="I3735">
            <v>1</v>
          </cell>
          <cell r="J3735">
            <v>37622</v>
          </cell>
          <cell r="K3735">
            <v>101</v>
          </cell>
          <cell r="L3735" t="str">
            <v>Single</v>
          </cell>
          <cell r="M3735">
            <v>24178</v>
          </cell>
        </row>
        <row r="3736">
          <cell r="A3736">
            <v>0</v>
          </cell>
          <cell r="B3736" t="str">
            <v>AW PPO Active</v>
          </cell>
          <cell r="C3736" t="str">
            <v>000000997</v>
          </cell>
          <cell r="D3736" t="str">
            <v>SHANK MICHAEL W</v>
          </cell>
          <cell r="E3736" t="str">
            <v>236921028</v>
          </cell>
          <cell r="F3736">
            <v>2</v>
          </cell>
          <cell r="G3736" t="str">
            <v>PPO Non-Union</v>
          </cell>
          <cell r="H3736" t="str">
            <v>N</v>
          </cell>
          <cell r="I3736">
            <v>4</v>
          </cell>
          <cell r="J3736">
            <v>38257</v>
          </cell>
          <cell r="K3736">
            <v>127</v>
          </cell>
          <cell r="L3736" t="str">
            <v>Family</v>
          </cell>
          <cell r="M3736">
            <v>20772</v>
          </cell>
        </row>
        <row r="3737">
          <cell r="A3737">
            <v>0</v>
          </cell>
          <cell r="B3737" t="str">
            <v>AW PPO Active</v>
          </cell>
          <cell r="C3737" t="str">
            <v>000000997</v>
          </cell>
          <cell r="D3737" t="str">
            <v>SHANKO III MICHAEL W</v>
          </cell>
          <cell r="E3737" t="str">
            <v>190564059</v>
          </cell>
          <cell r="F3737">
            <v>2</v>
          </cell>
          <cell r="G3737" t="str">
            <v>PPO Non-Union</v>
          </cell>
          <cell r="H3737" t="str">
            <v>N</v>
          </cell>
          <cell r="I3737">
            <v>3</v>
          </cell>
          <cell r="J3737">
            <v>38353</v>
          </cell>
          <cell r="K3737">
            <v>127</v>
          </cell>
          <cell r="L3737" t="str">
            <v>Family</v>
          </cell>
          <cell r="M3737">
            <v>27931</v>
          </cell>
        </row>
        <row r="3738">
          <cell r="A3738">
            <v>0</v>
          </cell>
          <cell r="B3738" t="str">
            <v>AW PPO Active</v>
          </cell>
          <cell r="C3738" t="str">
            <v>000000997</v>
          </cell>
          <cell r="D3738" t="str">
            <v>SHILTZ ROBERT A</v>
          </cell>
          <cell r="E3738" t="str">
            <v>236925532</v>
          </cell>
          <cell r="F3738">
            <v>2</v>
          </cell>
          <cell r="G3738" t="str">
            <v>PPO Non-Union</v>
          </cell>
          <cell r="H3738" t="str">
            <v>N</v>
          </cell>
          <cell r="I3738">
            <v>4</v>
          </cell>
          <cell r="J3738">
            <v>37622</v>
          </cell>
          <cell r="K3738">
            <v>127</v>
          </cell>
          <cell r="L3738" t="str">
            <v>Family</v>
          </cell>
          <cell r="M3738">
            <v>21948</v>
          </cell>
        </row>
        <row r="3739">
          <cell r="A3739">
            <v>0</v>
          </cell>
          <cell r="B3739" t="str">
            <v>AW PPO Active</v>
          </cell>
          <cell r="C3739" t="str">
            <v>000000997</v>
          </cell>
          <cell r="D3739" t="str">
            <v>SHRYOCK MICHAEL W</v>
          </cell>
          <cell r="E3739" t="str">
            <v>405117188</v>
          </cell>
          <cell r="F3739">
            <v>2</v>
          </cell>
          <cell r="G3739" t="str">
            <v>PPO Non-Union</v>
          </cell>
          <cell r="H3739" t="str">
            <v>N</v>
          </cell>
          <cell r="I3739">
            <v>6</v>
          </cell>
          <cell r="J3739">
            <v>38290</v>
          </cell>
          <cell r="K3739">
            <v>127</v>
          </cell>
          <cell r="L3739" t="str">
            <v>Family</v>
          </cell>
          <cell r="M3739">
            <v>23959</v>
          </cell>
        </row>
        <row r="3740">
          <cell r="A3740">
            <v>0</v>
          </cell>
          <cell r="B3740" t="str">
            <v>AW PPO Active</v>
          </cell>
          <cell r="C3740" t="str">
            <v>000000997</v>
          </cell>
          <cell r="D3740" t="str">
            <v>SIEVERS ROBERT D</v>
          </cell>
          <cell r="E3740" t="str">
            <v>455941833</v>
          </cell>
          <cell r="F3740">
            <v>2</v>
          </cell>
          <cell r="G3740" t="str">
            <v>PPO Non-Union</v>
          </cell>
          <cell r="H3740" t="str">
            <v>N</v>
          </cell>
          <cell r="I3740">
            <v>3</v>
          </cell>
          <cell r="J3740">
            <v>37622</v>
          </cell>
          <cell r="K3740">
            <v>127</v>
          </cell>
          <cell r="L3740" t="str">
            <v>Family</v>
          </cell>
          <cell r="M3740">
            <v>19656</v>
          </cell>
        </row>
        <row r="3741">
          <cell r="A3741">
            <v>0</v>
          </cell>
          <cell r="B3741" t="str">
            <v>AW PPO Active</v>
          </cell>
          <cell r="C3741" t="str">
            <v>000000997</v>
          </cell>
          <cell r="D3741" t="str">
            <v>SILER BRYAN V</v>
          </cell>
          <cell r="E3741" t="str">
            <v>224316665</v>
          </cell>
          <cell r="F3741">
            <v>2</v>
          </cell>
          <cell r="G3741" t="str">
            <v>PPO Non-Union</v>
          </cell>
          <cell r="H3741" t="str">
            <v>N</v>
          </cell>
          <cell r="I3741">
            <v>3</v>
          </cell>
          <cell r="J3741">
            <v>38257</v>
          </cell>
          <cell r="K3741">
            <v>127</v>
          </cell>
          <cell r="L3741" t="str">
            <v>Family</v>
          </cell>
          <cell r="M3741">
            <v>26388</v>
          </cell>
        </row>
        <row r="3742">
          <cell r="A3742">
            <v>0</v>
          </cell>
          <cell r="B3742" t="str">
            <v>AW PPO Active</v>
          </cell>
          <cell r="C3742" t="str">
            <v>000000997</v>
          </cell>
          <cell r="D3742" t="str">
            <v>SILVER DENISE R</v>
          </cell>
          <cell r="E3742" t="str">
            <v>138405370</v>
          </cell>
          <cell r="F3742">
            <v>2</v>
          </cell>
          <cell r="G3742" t="str">
            <v>PPO Non-Union</v>
          </cell>
          <cell r="H3742" t="str">
            <v>N</v>
          </cell>
          <cell r="I3742">
            <v>4</v>
          </cell>
          <cell r="J3742">
            <v>37773</v>
          </cell>
          <cell r="K3742">
            <v>127</v>
          </cell>
          <cell r="L3742" t="str">
            <v>Family</v>
          </cell>
          <cell r="M3742">
            <v>18738</v>
          </cell>
        </row>
        <row r="3743">
          <cell r="A3743">
            <v>0</v>
          </cell>
          <cell r="B3743" t="str">
            <v>AW PPO Active</v>
          </cell>
          <cell r="C3743" t="str">
            <v>000000997</v>
          </cell>
          <cell r="D3743" t="str">
            <v>SIMMONS THOMAS E</v>
          </cell>
          <cell r="E3743" t="str">
            <v>488609590</v>
          </cell>
          <cell r="F3743">
            <v>2</v>
          </cell>
          <cell r="G3743" t="str">
            <v>PPO Non-Union</v>
          </cell>
          <cell r="H3743" t="str">
            <v>N</v>
          </cell>
          <cell r="I3743">
            <v>4</v>
          </cell>
          <cell r="J3743">
            <v>38229</v>
          </cell>
          <cell r="K3743">
            <v>127</v>
          </cell>
          <cell r="L3743" t="str">
            <v>Family</v>
          </cell>
          <cell r="M3743">
            <v>19828</v>
          </cell>
        </row>
        <row r="3744">
          <cell r="A3744">
            <v>0</v>
          </cell>
          <cell r="B3744" t="str">
            <v>AW PPO Active</v>
          </cell>
          <cell r="C3744" t="str">
            <v>000000997</v>
          </cell>
          <cell r="D3744" t="str">
            <v>SIMON II EDWARD A</v>
          </cell>
          <cell r="E3744" t="str">
            <v>499686570</v>
          </cell>
          <cell r="F3744">
            <v>2</v>
          </cell>
          <cell r="G3744" t="str">
            <v>PPO Non-Union</v>
          </cell>
          <cell r="H3744" t="str">
            <v>N</v>
          </cell>
          <cell r="I3744">
            <v>1</v>
          </cell>
          <cell r="J3744">
            <v>38229</v>
          </cell>
          <cell r="K3744">
            <v>101</v>
          </cell>
          <cell r="L3744" t="str">
            <v>Single</v>
          </cell>
          <cell r="M3744">
            <v>24712</v>
          </cell>
        </row>
        <row r="3745">
          <cell r="A3745">
            <v>0</v>
          </cell>
          <cell r="B3745" t="str">
            <v>AW PPO Active</v>
          </cell>
          <cell r="C3745" t="str">
            <v>000000997</v>
          </cell>
          <cell r="D3745" t="str">
            <v>SIMPSON KELLY A</v>
          </cell>
          <cell r="E3745" t="str">
            <v>357667763</v>
          </cell>
          <cell r="F3745">
            <v>2</v>
          </cell>
          <cell r="G3745" t="str">
            <v>PPO Non-Union</v>
          </cell>
          <cell r="H3745" t="str">
            <v>N</v>
          </cell>
          <cell r="I3745">
            <v>5</v>
          </cell>
          <cell r="J3745">
            <v>38229</v>
          </cell>
          <cell r="K3745">
            <v>127</v>
          </cell>
          <cell r="L3745" t="str">
            <v>Family</v>
          </cell>
          <cell r="M3745">
            <v>25415</v>
          </cell>
        </row>
        <row r="3746">
          <cell r="A3746">
            <v>0</v>
          </cell>
          <cell r="B3746" t="str">
            <v>AW PPO Active</v>
          </cell>
          <cell r="C3746" t="str">
            <v>000000997</v>
          </cell>
          <cell r="D3746" t="str">
            <v>SIVAR DANIEL P</v>
          </cell>
          <cell r="E3746" t="str">
            <v>167701376</v>
          </cell>
          <cell r="F3746">
            <v>2</v>
          </cell>
          <cell r="G3746" t="str">
            <v>PPO Non-Union</v>
          </cell>
          <cell r="H3746" t="str">
            <v>N</v>
          </cell>
          <cell r="I3746">
            <v>1</v>
          </cell>
          <cell r="J3746">
            <v>37987</v>
          </cell>
          <cell r="K3746">
            <v>101</v>
          </cell>
          <cell r="L3746" t="str">
            <v>Single</v>
          </cell>
          <cell r="M3746">
            <v>31019</v>
          </cell>
        </row>
        <row r="3747">
          <cell r="A3747">
            <v>0</v>
          </cell>
          <cell r="B3747" t="str">
            <v>AW PPO Active</v>
          </cell>
          <cell r="C3747" t="str">
            <v>000000997</v>
          </cell>
          <cell r="D3747" t="str">
            <v>SMITH JR GIRARD T</v>
          </cell>
          <cell r="E3747" t="str">
            <v>222488490</v>
          </cell>
          <cell r="F3747">
            <v>2</v>
          </cell>
          <cell r="G3747" t="str">
            <v>PPO Non-Union</v>
          </cell>
          <cell r="H3747" t="str">
            <v>N</v>
          </cell>
          <cell r="I3747">
            <v>5</v>
          </cell>
          <cell r="J3747">
            <v>37622</v>
          </cell>
          <cell r="K3747">
            <v>127</v>
          </cell>
          <cell r="L3747" t="str">
            <v>Family</v>
          </cell>
          <cell r="M3747">
            <v>22511</v>
          </cell>
        </row>
        <row r="3748">
          <cell r="A3748">
            <v>0</v>
          </cell>
          <cell r="B3748" t="str">
            <v>AW PPO Active</v>
          </cell>
          <cell r="C3748" t="str">
            <v>000000997</v>
          </cell>
          <cell r="D3748" t="str">
            <v>SMITH ANGELIQUE</v>
          </cell>
          <cell r="E3748" t="str">
            <v>146783373</v>
          </cell>
          <cell r="F3748">
            <v>2</v>
          </cell>
          <cell r="G3748" t="str">
            <v>PPO Non-Union</v>
          </cell>
          <cell r="H3748" t="str">
            <v>N</v>
          </cell>
          <cell r="I3748">
            <v>1</v>
          </cell>
          <cell r="J3748">
            <v>37622</v>
          </cell>
          <cell r="K3748">
            <v>102</v>
          </cell>
          <cell r="L3748" t="str">
            <v>Single</v>
          </cell>
          <cell r="M3748">
            <v>25761</v>
          </cell>
        </row>
        <row r="3749">
          <cell r="A3749">
            <v>0</v>
          </cell>
          <cell r="B3749" t="str">
            <v>AW PPO Active</v>
          </cell>
          <cell r="C3749" t="str">
            <v>000000997</v>
          </cell>
          <cell r="D3749" t="str">
            <v>SMITH KRIS R</v>
          </cell>
          <cell r="E3749" t="str">
            <v>292660643</v>
          </cell>
          <cell r="F3749">
            <v>2</v>
          </cell>
          <cell r="G3749" t="str">
            <v>PPO Non-Union</v>
          </cell>
          <cell r="H3749" t="str">
            <v>N</v>
          </cell>
          <cell r="I3749">
            <v>4</v>
          </cell>
          <cell r="J3749">
            <v>37622</v>
          </cell>
          <cell r="K3749">
            <v>127</v>
          </cell>
          <cell r="L3749" t="str">
            <v>Family</v>
          </cell>
          <cell r="M3749">
            <v>22871</v>
          </cell>
        </row>
        <row r="3750">
          <cell r="A3750">
            <v>0</v>
          </cell>
          <cell r="B3750" t="str">
            <v>AW PPO Active</v>
          </cell>
          <cell r="C3750" t="str">
            <v>000000997</v>
          </cell>
          <cell r="D3750" t="str">
            <v>SMITH MARION E</v>
          </cell>
          <cell r="E3750" t="str">
            <v>196368803</v>
          </cell>
          <cell r="F3750">
            <v>2</v>
          </cell>
          <cell r="G3750" t="str">
            <v>PPO Non-Union</v>
          </cell>
          <cell r="H3750" t="str">
            <v>N</v>
          </cell>
          <cell r="I3750">
            <v>1</v>
          </cell>
          <cell r="J3750">
            <v>37834</v>
          </cell>
          <cell r="K3750">
            <v>102</v>
          </cell>
          <cell r="L3750" t="str">
            <v>Single</v>
          </cell>
          <cell r="M3750">
            <v>17021</v>
          </cell>
        </row>
        <row r="3751">
          <cell r="A3751">
            <v>0</v>
          </cell>
          <cell r="B3751" t="str">
            <v>AW PPO Active</v>
          </cell>
          <cell r="C3751" t="str">
            <v>000000997</v>
          </cell>
          <cell r="D3751" t="str">
            <v>SMITH NANCY E</v>
          </cell>
          <cell r="E3751" t="str">
            <v>328448381</v>
          </cell>
          <cell r="F3751">
            <v>2</v>
          </cell>
          <cell r="G3751" t="str">
            <v>PPO Non-Union</v>
          </cell>
          <cell r="H3751" t="str">
            <v>N</v>
          </cell>
          <cell r="I3751">
            <v>2</v>
          </cell>
          <cell r="J3751">
            <v>38229</v>
          </cell>
          <cell r="K3751">
            <v>111</v>
          </cell>
          <cell r="L3751" t="str">
            <v>Ee/Sp</v>
          </cell>
          <cell r="M3751">
            <v>18843</v>
          </cell>
        </row>
        <row r="3752">
          <cell r="A3752">
            <v>0</v>
          </cell>
          <cell r="B3752" t="str">
            <v>AW PPO Active</v>
          </cell>
          <cell r="C3752" t="str">
            <v>000000997</v>
          </cell>
          <cell r="D3752" t="str">
            <v>SMITH STANLEY W</v>
          </cell>
          <cell r="E3752" t="str">
            <v>177365659</v>
          </cell>
          <cell r="F3752">
            <v>2</v>
          </cell>
          <cell r="G3752" t="str">
            <v>PPO Non-Union</v>
          </cell>
          <cell r="H3752" t="str">
            <v>N</v>
          </cell>
          <cell r="I3752">
            <v>1</v>
          </cell>
          <cell r="J3752">
            <v>38334</v>
          </cell>
          <cell r="K3752">
            <v>101</v>
          </cell>
          <cell r="L3752" t="str">
            <v>Single</v>
          </cell>
          <cell r="M3752">
            <v>16319</v>
          </cell>
        </row>
        <row r="3753">
          <cell r="A3753">
            <v>0</v>
          </cell>
          <cell r="B3753" t="str">
            <v>AW PPO Active</v>
          </cell>
          <cell r="C3753" t="str">
            <v>000000997</v>
          </cell>
          <cell r="D3753" t="str">
            <v>SOBOLEWSKI MACIEJ A</v>
          </cell>
          <cell r="E3753" t="str">
            <v>302786927</v>
          </cell>
          <cell r="F3753">
            <v>2</v>
          </cell>
          <cell r="G3753" t="str">
            <v>PPO Non-Union</v>
          </cell>
          <cell r="H3753" t="str">
            <v>N</v>
          </cell>
          <cell r="I3753">
            <v>2</v>
          </cell>
          <cell r="J3753">
            <v>37622</v>
          </cell>
          <cell r="K3753">
            <v>111</v>
          </cell>
          <cell r="L3753" t="str">
            <v>Ee/Sp</v>
          </cell>
          <cell r="M3753">
            <v>27300</v>
          </cell>
        </row>
        <row r="3754">
          <cell r="A3754">
            <v>0</v>
          </cell>
          <cell r="B3754" t="str">
            <v>AW PPO Active</v>
          </cell>
          <cell r="C3754" t="str">
            <v>000000997</v>
          </cell>
          <cell r="D3754" t="str">
            <v>SPANGLER STACEY L</v>
          </cell>
          <cell r="E3754" t="str">
            <v>334785032</v>
          </cell>
          <cell r="F3754">
            <v>2</v>
          </cell>
          <cell r="G3754" t="str">
            <v>PPO Non-Union</v>
          </cell>
          <cell r="H3754" t="str">
            <v>N</v>
          </cell>
          <cell r="I3754">
            <v>1</v>
          </cell>
          <cell r="J3754">
            <v>38215</v>
          </cell>
          <cell r="K3754">
            <v>102</v>
          </cell>
          <cell r="L3754" t="str">
            <v>Single</v>
          </cell>
          <cell r="M3754">
            <v>27318</v>
          </cell>
        </row>
        <row r="3755">
          <cell r="A3755">
            <v>0</v>
          </cell>
          <cell r="B3755" t="str">
            <v>AW PPO Active</v>
          </cell>
          <cell r="C3755" t="str">
            <v>000000997</v>
          </cell>
          <cell r="D3755" t="str">
            <v>SPIERING EDITH M</v>
          </cell>
          <cell r="E3755" t="str">
            <v>083584504</v>
          </cell>
          <cell r="F3755">
            <v>2</v>
          </cell>
          <cell r="G3755" t="str">
            <v>PPO Non-Union</v>
          </cell>
          <cell r="H3755" t="str">
            <v>N</v>
          </cell>
          <cell r="I3755">
            <v>2</v>
          </cell>
          <cell r="J3755">
            <v>38231</v>
          </cell>
          <cell r="K3755">
            <v>119</v>
          </cell>
          <cell r="L3755" t="str">
            <v>Ee/Ch</v>
          </cell>
          <cell r="M3755">
            <v>23013</v>
          </cell>
        </row>
        <row r="3756">
          <cell r="A3756">
            <v>0</v>
          </cell>
          <cell r="B3756" t="str">
            <v>AW PPO Active</v>
          </cell>
          <cell r="C3756" t="str">
            <v>000000997</v>
          </cell>
          <cell r="D3756" t="str">
            <v>SPIKES CHARMAINE</v>
          </cell>
          <cell r="E3756" t="str">
            <v>201481697</v>
          </cell>
          <cell r="F3756">
            <v>2</v>
          </cell>
          <cell r="G3756" t="str">
            <v>PPO Non-Union</v>
          </cell>
          <cell r="H3756" t="str">
            <v>N</v>
          </cell>
          <cell r="I3756">
            <v>7</v>
          </cell>
          <cell r="J3756">
            <v>37971</v>
          </cell>
          <cell r="K3756">
            <v>127</v>
          </cell>
          <cell r="L3756" t="str">
            <v>Family</v>
          </cell>
          <cell r="M3756">
            <v>26026</v>
          </cell>
        </row>
        <row r="3757">
          <cell r="A3757">
            <v>0</v>
          </cell>
          <cell r="B3757" t="str">
            <v>AW PPO Active</v>
          </cell>
          <cell r="C3757" t="str">
            <v>000000997</v>
          </cell>
          <cell r="D3757" t="str">
            <v>SPITZ THOMAS C</v>
          </cell>
          <cell r="E3757" t="str">
            <v>193404358</v>
          </cell>
          <cell r="F3757">
            <v>2</v>
          </cell>
          <cell r="G3757" t="str">
            <v>PPO Non-Union</v>
          </cell>
          <cell r="H3757" t="str">
            <v>N</v>
          </cell>
          <cell r="I3757">
            <v>2</v>
          </cell>
          <cell r="J3757">
            <v>37622</v>
          </cell>
          <cell r="K3757">
            <v>111</v>
          </cell>
          <cell r="L3757" t="str">
            <v>Ee/Sp</v>
          </cell>
          <cell r="M3757">
            <v>18304</v>
          </cell>
        </row>
        <row r="3758">
          <cell r="A3758">
            <v>0</v>
          </cell>
          <cell r="B3758" t="str">
            <v>AW PPO Active</v>
          </cell>
          <cell r="C3758" t="str">
            <v>000000997</v>
          </cell>
          <cell r="D3758" t="str">
            <v>STAFFIERI STEVEN J</v>
          </cell>
          <cell r="E3758" t="str">
            <v>162549066</v>
          </cell>
          <cell r="F3758">
            <v>2</v>
          </cell>
          <cell r="G3758" t="str">
            <v>PPO Non-Union</v>
          </cell>
          <cell r="H3758" t="str">
            <v>N</v>
          </cell>
          <cell r="I3758">
            <v>4</v>
          </cell>
          <cell r="J3758">
            <v>37834</v>
          </cell>
          <cell r="K3758">
            <v>127</v>
          </cell>
          <cell r="L3758" t="str">
            <v>Family</v>
          </cell>
          <cell r="M3758">
            <v>21898</v>
          </cell>
        </row>
        <row r="3759">
          <cell r="A3759">
            <v>0</v>
          </cell>
          <cell r="B3759" t="str">
            <v>AW PPO Active</v>
          </cell>
          <cell r="C3759" t="str">
            <v>000000997</v>
          </cell>
          <cell r="D3759" t="str">
            <v>STAPLETON LINDA K</v>
          </cell>
          <cell r="E3759" t="str">
            <v>411964715</v>
          </cell>
          <cell r="F3759">
            <v>2</v>
          </cell>
          <cell r="G3759" t="str">
            <v>PPO Non-Union</v>
          </cell>
          <cell r="H3759" t="str">
            <v>N</v>
          </cell>
          <cell r="I3759">
            <v>2</v>
          </cell>
          <cell r="J3759">
            <v>37622</v>
          </cell>
          <cell r="K3759">
            <v>119</v>
          </cell>
          <cell r="L3759" t="str">
            <v>Ee/Ch</v>
          </cell>
          <cell r="M3759">
            <v>19929</v>
          </cell>
        </row>
        <row r="3760">
          <cell r="A3760">
            <v>0</v>
          </cell>
          <cell r="B3760" t="str">
            <v>AW PPO Active</v>
          </cell>
          <cell r="C3760" t="str">
            <v>000000997</v>
          </cell>
          <cell r="D3760" t="str">
            <v>STEPHENSON DAVID P</v>
          </cell>
          <cell r="E3760" t="str">
            <v>562864989</v>
          </cell>
          <cell r="F3760">
            <v>2</v>
          </cell>
          <cell r="G3760" t="str">
            <v>PPO Non-Union</v>
          </cell>
          <cell r="H3760" t="str">
            <v>N</v>
          </cell>
          <cell r="I3760">
            <v>1</v>
          </cell>
          <cell r="J3760">
            <v>37622</v>
          </cell>
          <cell r="K3760">
            <v>101</v>
          </cell>
          <cell r="L3760" t="str">
            <v>Single</v>
          </cell>
          <cell r="M3760">
            <v>19954</v>
          </cell>
        </row>
        <row r="3761">
          <cell r="A3761">
            <v>0</v>
          </cell>
          <cell r="B3761" t="str">
            <v>AW PPO Active</v>
          </cell>
          <cell r="C3761" t="str">
            <v>000000997</v>
          </cell>
          <cell r="D3761" t="str">
            <v>STILLMAN LINDA C</v>
          </cell>
          <cell r="E3761" t="str">
            <v>269562221</v>
          </cell>
          <cell r="F3761">
            <v>2</v>
          </cell>
          <cell r="G3761" t="str">
            <v>PPO Non-Union</v>
          </cell>
          <cell r="H3761" t="str">
            <v>N</v>
          </cell>
          <cell r="I3761">
            <v>1</v>
          </cell>
          <cell r="J3761">
            <v>37834</v>
          </cell>
          <cell r="K3761">
            <v>102</v>
          </cell>
          <cell r="L3761" t="str">
            <v>Single</v>
          </cell>
          <cell r="M3761">
            <v>19967</v>
          </cell>
        </row>
        <row r="3762">
          <cell r="A3762">
            <v>0</v>
          </cell>
          <cell r="B3762" t="str">
            <v>AW PPO Active</v>
          </cell>
          <cell r="C3762" t="str">
            <v>000000997</v>
          </cell>
          <cell r="D3762" t="str">
            <v>STRICKLAND NANCY M</v>
          </cell>
          <cell r="E3762" t="str">
            <v>233903564</v>
          </cell>
          <cell r="F3762">
            <v>2</v>
          </cell>
          <cell r="G3762" t="str">
            <v>PPO Non-Union</v>
          </cell>
          <cell r="H3762" t="str">
            <v>N</v>
          </cell>
          <cell r="I3762">
            <v>2</v>
          </cell>
          <cell r="J3762">
            <v>37622</v>
          </cell>
          <cell r="K3762">
            <v>111</v>
          </cell>
          <cell r="L3762" t="str">
            <v>Ee/Sp</v>
          </cell>
          <cell r="M3762">
            <v>20613</v>
          </cell>
        </row>
        <row r="3763">
          <cell r="A3763">
            <v>0</v>
          </cell>
          <cell r="B3763" t="str">
            <v>AW PPO Active</v>
          </cell>
          <cell r="C3763" t="str">
            <v>000000997</v>
          </cell>
          <cell r="D3763" t="str">
            <v>STUHLTRAGER LILLIAN</v>
          </cell>
          <cell r="E3763" t="str">
            <v>151505603</v>
          </cell>
          <cell r="F3763">
            <v>2</v>
          </cell>
          <cell r="G3763" t="str">
            <v>PPO Non-Union</v>
          </cell>
          <cell r="H3763" t="str">
            <v>N</v>
          </cell>
          <cell r="I3763">
            <v>4</v>
          </cell>
          <cell r="J3763">
            <v>38108</v>
          </cell>
          <cell r="K3763">
            <v>127</v>
          </cell>
          <cell r="L3763" t="str">
            <v>Family</v>
          </cell>
          <cell r="M3763">
            <v>20697</v>
          </cell>
        </row>
        <row r="3764">
          <cell r="A3764">
            <v>0</v>
          </cell>
          <cell r="B3764" t="str">
            <v>AW PPO Active</v>
          </cell>
          <cell r="C3764" t="str">
            <v>000000997</v>
          </cell>
          <cell r="D3764" t="str">
            <v>SULLIVAN CARL D</v>
          </cell>
          <cell r="E3764" t="str">
            <v>236824738</v>
          </cell>
          <cell r="F3764">
            <v>2</v>
          </cell>
          <cell r="G3764" t="str">
            <v>PPO Non-Union</v>
          </cell>
          <cell r="H3764" t="str">
            <v>N</v>
          </cell>
          <cell r="I3764">
            <v>4</v>
          </cell>
          <cell r="J3764">
            <v>38108</v>
          </cell>
          <cell r="K3764">
            <v>127</v>
          </cell>
          <cell r="L3764" t="str">
            <v>Family</v>
          </cell>
          <cell r="M3764">
            <v>18703</v>
          </cell>
        </row>
        <row r="3765">
          <cell r="A3765">
            <v>0</v>
          </cell>
          <cell r="B3765" t="str">
            <v>AW PPO Active</v>
          </cell>
          <cell r="C3765" t="str">
            <v>000000997</v>
          </cell>
          <cell r="D3765" t="str">
            <v>SULLIVAN MARY G</v>
          </cell>
          <cell r="E3765" t="str">
            <v>318449538</v>
          </cell>
          <cell r="F3765">
            <v>2</v>
          </cell>
          <cell r="G3765" t="str">
            <v>PPO Non-Union</v>
          </cell>
          <cell r="H3765" t="str">
            <v>N</v>
          </cell>
          <cell r="I3765">
            <v>1</v>
          </cell>
          <cell r="J3765">
            <v>37622</v>
          </cell>
          <cell r="K3765">
            <v>102</v>
          </cell>
          <cell r="L3765" t="str">
            <v>Single</v>
          </cell>
          <cell r="M3765">
            <v>24113</v>
          </cell>
        </row>
        <row r="3766">
          <cell r="A3766">
            <v>0</v>
          </cell>
          <cell r="B3766" t="str">
            <v>AW PPO Active</v>
          </cell>
          <cell r="C3766" t="str">
            <v>000000997</v>
          </cell>
          <cell r="D3766" t="str">
            <v>SUN YING B</v>
          </cell>
          <cell r="E3766" t="str">
            <v>645328865</v>
          </cell>
          <cell r="F3766">
            <v>2</v>
          </cell>
          <cell r="G3766" t="str">
            <v>PPO Non-Union</v>
          </cell>
          <cell r="H3766" t="str">
            <v>N</v>
          </cell>
          <cell r="I3766">
            <v>2</v>
          </cell>
          <cell r="J3766">
            <v>37622</v>
          </cell>
          <cell r="K3766">
            <v>111</v>
          </cell>
          <cell r="L3766" t="str">
            <v>Ee/Sp</v>
          </cell>
          <cell r="M3766">
            <v>26748</v>
          </cell>
        </row>
        <row r="3767">
          <cell r="A3767">
            <v>0</v>
          </cell>
          <cell r="B3767" t="str">
            <v>AW PPO Active</v>
          </cell>
          <cell r="C3767" t="str">
            <v>000000997</v>
          </cell>
          <cell r="D3767" t="str">
            <v>SUSMAN MARCELLA J</v>
          </cell>
          <cell r="E3767" t="str">
            <v>049407887</v>
          </cell>
          <cell r="F3767">
            <v>2</v>
          </cell>
          <cell r="G3767" t="str">
            <v>PPO Non-Union</v>
          </cell>
          <cell r="H3767" t="str">
            <v>N</v>
          </cell>
          <cell r="I3767">
            <v>1</v>
          </cell>
          <cell r="J3767">
            <v>37958</v>
          </cell>
          <cell r="K3767">
            <v>102</v>
          </cell>
          <cell r="L3767" t="str">
            <v>Single</v>
          </cell>
          <cell r="M3767">
            <v>18228</v>
          </cell>
        </row>
        <row r="3768">
          <cell r="A3768">
            <v>0</v>
          </cell>
          <cell r="B3768" t="str">
            <v>AW PPO Active</v>
          </cell>
          <cell r="C3768" t="str">
            <v>000000997</v>
          </cell>
          <cell r="D3768" t="str">
            <v>SVINDLAND RICHARD C</v>
          </cell>
          <cell r="E3768" t="str">
            <v>449985984</v>
          </cell>
          <cell r="F3768">
            <v>2</v>
          </cell>
          <cell r="G3768" t="str">
            <v>PPO Non-Union</v>
          </cell>
          <cell r="H3768" t="str">
            <v>N</v>
          </cell>
          <cell r="I3768">
            <v>4</v>
          </cell>
          <cell r="J3768">
            <v>38257</v>
          </cell>
          <cell r="K3768">
            <v>127</v>
          </cell>
          <cell r="L3768" t="str">
            <v>Family</v>
          </cell>
          <cell r="M3768">
            <v>25097</v>
          </cell>
        </row>
        <row r="3769">
          <cell r="A3769">
            <v>0</v>
          </cell>
          <cell r="B3769" t="str">
            <v>AW PPO Active</v>
          </cell>
          <cell r="C3769" t="str">
            <v>000000997</v>
          </cell>
          <cell r="D3769" t="str">
            <v>SWAFFORD ROGER C</v>
          </cell>
          <cell r="E3769" t="str">
            <v>488527198</v>
          </cell>
          <cell r="F3769">
            <v>2</v>
          </cell>
          <cell r="G3769" t="str">
            <v>PPO Non-Union</v>
          </cell>
          <cell r="H3769" t="str">
            <v>N</v>
          </cell>
          <cell r="I3769">
            <v>1</v>
          </cell>
          <cell r="J3769">
            <v>38229</v>
          </cell>
          <cell r="K3769">
            <v>101</v>
          </cell>
          <cell r="L3769" t="str">
            <v>Single</v>
          </cell>
          <cell r="M3769">
            <v>17666</v>
          </cell>
        </row>
        <row r="3770">
          <cell r="A3770">
            <v>0</v>
          </cell>
          <cell r="B3770" t="str">
            <v>AW PPO Active</v>
          </cell>
          <cell r="C3770" t="str">
            <v>000000997</v>
          </cell>
          <cell r="D3770" t="str">
            <v>SYVERTSON RAQUEL M</v>
          </cell>
          <cell r="E3770" t="str">
            <v>550911373</v>
          </cell>
          <cell r="F3770">
            <v>2</v>
          </cell>
          <cell r="G3770" t="str">
            <v>PPO Non-Union</v>
          </cell>
          <cell r="H3770" t="str">
            <v>N</v>
          </cell>
          <cell r="I3770">
            <v>2</v>
          </cell>
          <cell r="J3770">
            <v>37773</v>
          </cell>
          <cell r="K3770">
            <v>119</v>
          </cell>
          <cell r="L3770" t="str">
            <v>Ee/Ch</v>
          </cell>
          <cell r="M3770">
            <v>25921</v>
          </cell>
        </row>
        <row r="3771">
          <cell r="A3771">
            <v>0</v>
          </cell>
          <cell r="B3771" t="str">
            <v>AW PPO Active</v>
          </cell>
          <cell r="C3771" t="str">
            <v>000000997</v>
          </cell>
          <cell r="D3771" t="str">
            <v>SZYNGLARZ AGATA</v>
          </cell>
          <cell r="E3771" t="str">
            <v>153844176</v>
          </cell>
          <cell r="F3771">
            <v>2</v>
          </cell>
          <cell r="G3771" t="str">
            <v>PPO Non-Union</v>
          </cell>
          <cell r="H3771" t="str">
            <v>N</v>
          </cell>
          <cell r="I3771">
            <v>2</v>
          </cell>
          <cell r="J3771">
            <v>37803</v>
          </cell>
          <cell r="K3771">
            <v>111</v>
          </cell>
          <cell r="L3771" t="str">
            <v>Ee/Sp</v>
          </cell>
          <cell r="M3771">
            <v>26576</v>
          </cell>
        </row>
        <row r="3772">
          <cell r="A3772">
            <v>0</v>
          </cell>
          <cell r="B3772" t="str">
            <v>AW PPO Active</v>
          </cell>
          <cell r="C3772" t="str">
            <v>000000997</v>
          </cell>
          <cell r="D3772" t="str">
            <v>TAAKE CAROL L</v>
          </cell>
          <cell r="E3772" t="str">
            <v>487746251</v>
          </cell>
          <cell r="F3772">
            <v>2</v>
          </cell>
          <cell r="G3772" t="str">
            <v>PPO Non-Union</v>
          </cell>
          <cell r="H3772" t="str">
            <v>N</v>
          </cell>
          <cell r="I3772">
            <v>5</v>
          </cell>
          <cell r="J3772">
            <v>37622</v>
          </cell>
          <cell r="K3772">
            <v>127</v>
          </cell>
          <cell r="L3772" t="str">
            <v>Family</v>
          </cell>
          <cell r="M3772">
            <v>22112</v>
          </cell>
        </row>
        <row r="3773">
          <cell r="A3773">
            <v>0</v>
          </cell>
          <cell r="B3773" t="str">
            <v>AW PPO Active</v>
          </cell>
          <cell r="C3773" t="str">
            <v>000000997</v>
          </cell>
          <cell r="D3773" t="str">
            <v>TAMBINI STEVEN J</v>
          </cell>
          <cell r="E3773" t="str">
            <v>124500427</v>
          </cell>
          <cell r="F3773">
            <v>2</v>
          </cell>
          <cell r="G3773" t="str">
            <v>PPO Non-Union</v>
          </cell>
          <cell r="H3773" t="str">
            <v>N</v>
          </cell>
          <cell r="I3773">
            <v>5</v>
          </cell>
          <cell r="J3773">
            <v>37622</v>
          </cell>
          <cell r="K3773">
            <v>127</v>
          </cell>
          <cell r="L3773" t="str">
            <v>Family</v>
          </cell>
          <cell r="M3773">
            <v>21757</v>
          </cell>
        </row>
        <row r="3774">
          <cell r="A3774">
            <v>0</v>
          </cell>
          <cell r="B3774" t="str">
            <v>AW PPO Active</v>
          </cell>
          <cell r="C3774" t="str">
            <v>000000997</v>
          </cell>
          <cell r="D3774" t="str">
            <v>TARANATH VEENA</v>
          </cell>
          <cell r="E3774" t="str">
            <v>208441541</v>
          </cell>
          <cell r="F3774">
            <v>2</v>
          </cell>
          <cell r="G3774" t="str">
            <v>PPO Non-Union</v>
          </cell>
          <cell r="H3774" t="str">
            <v>N</v>
          </cell>
          <cell r="I3774">
            <v>2</v>
          </cell>
          <cell r="J3774">
            <v>37622</v>
          </cell>
          <cell r="K3774">
            <v>111</v>
          </cell>
          <cell r="L3774" t="str">
            <v>Ee/Sp</v>
          </cell>
          <cell r="M3774">
            <v>16968</v>
          </cell>
        </row>
        <row r="3775">
          <cell r="A3775">
            <v>0</v>
          </cell>
          <cell r="B3775" t="str">
            <v>AW PPO Active</v>
          </cell>
          <cell r="C3775" t="str">
            <v>000000997</v>
          </cell>
          <cell r="D3775" t="str">
            <v>TAYLOR DONNA S</v>
          </cell>
          <cell r="E3775" t="str">
            <v>407943940</v>
          </cell>
          <cell r="F3775">
            <v>2</v>
          </cell>
          <cell r="G3775" t="str">
            <v>PPO Non-Union</v>
          </cell>
          <cell r="H3775" t="str">
            <v>N</v>
          </cell>
          <cell r="I3775">
            <v>3</v>
          </cell>
          <cell r="J3775">
            <v>37622</v>
          </cell>
          <cell r="K3775">
            <v>127</v>
          </cell>
          <cell r="L3775" t="str">
            <v>Family</v>
          </cell>
          <cell r="M3775">
            <v>21672</v>
          </cell>
        </row>
        <row r="3776">
          <cell r="A3776">
            <v>0</v>
          </cell>
          <cell r="B3776" t="str">
            <v>AW PPO Active</v>
          </cell>
          <cell r="C3776" t="str">
            <v>000000997</v>
          </cell>
          <cell r="D3776" t="str">
            <v>TAYLOR MARIANNE L</v>
          </cell>
          <cell r="E3776" t="str">
            <v>155567820</v>
          </cell>
          <cell r="F3776">
            <v>2</v>
          </cell>
          <cell r="G3776" t="str">
            <v>PPO Non-Union</v>
          </cell>
          <cell r="H3776" t="str">
            <v>N</v>
          </cell>
          <cell r="I3776">
            <v>4</v>
          </cell>
          <cell r="J3776">
            <v>37622</v>
          </cell>
          <cell r="K3776">
            <v>127</v>
          </cell>
          <cell r="L3776" t="str">
            <v>Family</v>
          </cell>
          <cell r="M3776">
            <v>24978</v>
          </cell>
        </row>
        <row r="3777">
          <cell r="A3777">
            <v>0</v>
          </cell>
          <cell r="B3777" t="str">
            <v>AW PPO Active</v>
          </cell>
          <cell r="C3777" t="str">
            <v>000000997</v>
          </cell>
          <cell r="D3777" t="str">
            <v>TAYLOR RICHARD S</v>
          </cell>
          <cell r="E3777" t="str">
            <v>325409263</v>
          </cell>
          <cell r="F3777">
            <v>2</v>
          </cell>
          <cell r="G3777" t="str">
            <v>PPO Non-Union</v>
          </cell>
          <cell r="H3777" t="str">
            <v>N</v>
          </cell>
          <cell r="I3777">
            <v>2</v>
          </cell>
          <cell r="J3777">
            <v>38261</v>
          </cell>
          <cell r="K3777">
            <v>111</v>
          </cell>
          <cell r="L3777" t="str">
            <v>Ee/Sp</v>
          </cell>
          <cell r="M3777">
            <v>18798</v>
          </cell>
        </row>
        <row r="3778">
          <cell r="A3778">
            <v>0</v>
          </cell>
          <cell r="B3778" t="str">
            <v>AW PPO Active</v>
          </cell>
          <cell r="C3778" t="str">
            <v>000000997</v>
          </cell>
          <cell r="D3778" t="str">
            <v>TEAHAN RICHARD W</v>
          </cell>
          <cell r="E3778" t="str">
            <v>203342415</v>
          </cell>
          <cell r="F3778">
            <v>2</v>
          </cell>
          <cell r="G3778" t="str">
            <v>PPO Non-Union</v>
          </cell>
          <cell r="H3778" t="str">
            <v>N</v>
          </cell>
          <cell r="I3778">
            <v>1</v>
          </cell>
          <cell r="J3778">
            <v>38078</v>
          </cell>
          <cell r="K3778">
            <v>101</v>
          </cell>
          <cell r="L3778" t="str">
            <v>Single</v>
          </cell>
          <cell r="M3778">
            <v>16478</v>
          </cell>
        </row>
        <row r="3779">
          <cell r="A3779">
            <v>0</v>
          </cell>
          <cell r="B3779" t="str">
            <v>AW PPO Active</v>
          </cell>
          <cell r="C3779" t="str">
            <v>000000997</v>
          </cell>
          <cell r="D3779" t="str">
            <v>TEDESCHI MICHELLE A</v>
          </cell>
          <cell r="E3779" t="str">
            <v>137740018</v>
          </cell>
          <cell r="F3779">
            <v>2</v>
          </cell>
          <cell r="G3779" t="str">
            <v>PPO Non-Union</v>
          </cell>
          <cell r="H3779" t="str">
            <v>N</v>
          </cell>
          <cell r="I3779">
            <v>1</v>
          </cell>
          <cell r="J3779">
            <v>38292</v>
          </cell>
          <cell r="K3779">
            <v>102</v>
          </cell>
          <cell r="L3779" t="str">
            <v>Single</v>
          </cell>
          <cell r="M3779">
            <v>28786</v>
          </cell>
        </row>
        <row r="3780">
          <cell r="A3780">
            <v>0</v>
          </cell>
          <cell r="B3780" t="str">
            <v>AW PPO Active</v>
          </cell>
          <cell r="C3780" t="str">
            <v>000000997</v>
          </cell>
          <cell r="D3780" t="str">
            <v>TEPEN IVAN H</v>
          </cell>
          <cell r="E3780" t="str">
            <v>341523192</v>
          </cell>
          <cell r="F3780">
            <v>2</v>
          </cell>
          <cell r="G3780" t="str">
            <v>PPO Non-Union</v>
          </cell>
          <cell r="H3780" t="str">
            <v>N</v>
          </cell>
          <cell r="I3780">
            <v>4</v>
          </cell>
          <cell r="J3780">
            <v>37622</v>
          </cell>
          <cell r="K3780">
            <v>127</v>
          </cell>
          <cell r="L3780" t="str">
            <v>Family</v>
          </cell>
          <cell r="M3780">
            <v>22332</v>
          </cell>
        </row>
        <row r="3781">
          <cell r="A3781">
            <v>0</v>
          </cell>
          <cell r="B3781" t="str">
            <v>AW PPO Active</v>
          </cell>
          <cell r="C3781" t="str">
            <v>000000997</v>
          </cell>
          <cell r="D3781" t="str">
            <v>THEODOROPOULOS DOLORES M</v>
          </cell>
          <cell r="E3781" t="str">
            <v>156606177</v>
          </cell>
          <cell r="F3781">
            <v>2</v>
          </cell>
          <cell r="G3781" t="str">
            <v>PPO Non-Union</v>
          </cell>
          <cell r="H3781" t="str">
            <v>N</v>
          </cell>
          <cell r="I3781">
            <v>2</v>
          </cell>
          <cell r="J3781">
            <v>38108</v>
          </cell>
          <cell r="K3781">
            <v>119</v>
          </cell>
          <cell r="L3781" t="str">
            <v>Ee/Ch</v>
          </cell>
          <cell r="M3781">
            <v>21538</v>
          </cell>
        </row>
        <row r="3782">
          <cell r="A3782">
            <v>0</v>
          </cell>
          <cell r="B3782" t="str">
            <v>AW PPO Active</v>
          </cell>
          <cell r="C3782" t="str">
            <v>000000997</v>
          </cell>
          <cell r="D3782" t="str">
            <v>THOMAS ANTHONY R</v>
          </cell>
          <cell r="E3782" t="str">
            <v>174549673</v>
          </cell>
          <cell r="F3782">
            <v>2</v>
          </cell>
          <cell r="G3782" t="str">
            <v>PPO Non-Union</v>
          </cell>
          <cell r="H3782" t="str">
            <v>N</v>
          </cell>
          <cell r="I3782">
            <v>4</v>
          </cell>
          <cell r="J3782">
            <v>38353</v>
          </cell>
          <cell r="K3782">
            <v>127</v>
          </cell>
          <cell r="L3782" t="str">
            <v>Family</v>
          </cell>
          <cell r="M3782">
            <v>23011</v>
          </cell>
        </row>
        <row r="3783">
          <cell r="A3783">
            <v>0</v>
          </cell>
          <cell r="B3783" t="str">
            <v>AW PPO Active</v>
          </cell>
          <cell r="C3783" t="str">
            <v>000000997</v>
          </cell>
          <cell r="D3783" t="str">
            <v>THOMAS EMILY K</v>
          </cell>
          <cell r="E3783" t="str">
            <v>489848175</v>
          </cell>
          <cell r="F3783">
            <v>2</v>
          </cell>
          <cell r="G3783" t="str">
            <v>PPO Non-Union</v>
          </cell>
          <cell r="H3783" t="str">
            <v>N</v>
          </cell>
          <cell r="I3783">
            <v>1</v>
          </cell>
          <cell r="J3783">
            <v>38261</v>
          </cell>
          <cell r="K3783">
            <v>102</v>
          </cell>
          <cell r="L3783" t="str">
            <v>Single</v>
          </cell>
          <cell r="M3783">
            <v>28887</v>
          </cell>
        </row>
        <row r="3784">
          <cell r="A3784">
            <v>0</v>
          </cell>
          <cell r="B3784" t="str">
            <v>AW PPO Active</v>
          </cell>
          <cell r="C3784" t="str">
            <v>000000997</v>
          </cell>
          <cell r="D3784" t="str">
            <v>THOMPSON LANCE J</v>
          </cell>
          <cell r="E3784" t="str">
            <v>053629935</v>
          </cell>
          <cell r="F3784">
            <v>2</v>
          </cell>
          <cell r="G3784" t="str">
            <v>PPO Non-Union</v>
          </cell>
          <cell r="H3784" t="str">
            <v>N</v>
          </cell>
          <cell r="I3784">
            <v>3</v>
          </cell>
          <cell r="J3784">
            <v>38257</v>
          </cell>
          <cell r="K3784">
            <v>127</v>
          </cell>
          <cell r="L3784" t="str">
            <v>Family</v>
          </cell>
          <cell r="M3784">
            <v>22879</v>
          </cell>
        </row>
        <row r="3785">
          <cell r="A3785">
            <v>0</v>
          </cell>
          <cell r="B3785" t="str">
            <v>AW PPO Active</v>
          </cell>
          <cell r="C3785" t="str">
            <v>000000997</v>
          </cell>
          <cell r="D3785" t="str">
            <v>THOMSON MARY J</v>
          </cell>
          <cell r="E3785" t="str">
            <v>152364209</v>
          </cell>
          <cell r="F3785">
            <v>2</v>
          </cell>
          <cell r="G3785" t="str">
            <v>PPO Non-Union</v>
          </cell>
          <cell r="H3785" t="str">
            <v>N</v>
          </cell>
          <cell r="I3785">
            <v>2</v>
          </cell>
          <cell r="J3785">
            <v>37622</v>
          </cell>
          <cell r="K3785">
            <v>111</v>
          </cell>
          <cell r="L3785" t="str">
            <v>Ee/Sp</v>
          </cell>
          <cell r="M3785">
            <v>16697</v>
          </cell>
        </row>
        <row r="3786">
          <cell r="A3786">
            <v>0</v>
          </cell>
          <cell r="B3786" t="str">
            <v>AW PPO Active</v>
          </cell>
          <cell r="C3786" t="str">
            <v>000000997</v>
          </cell>
          <cell r="D3786" t="str">
            <v>THORIG DENNIS J</v>
          </cell>
          <cell r="E3786" t="str">
            <v>564842036</v>
          </cell>
          <cell r="F3786">
            <v>2</v>
          </cell>
          <cell r="G3786" t="str">
            <v>PPO Non-Union</v>
          </cell>
          <cell r="H3786" t="str">
            <v>N</v>
          </cell>
          <cell r="I3786">
            <v>2</v>
          </cell>
          <cell r="J3786">
            <v>37622</v>
          </cell>
          <cell r="K3786">
            <v>111</v>
          </cell>
          <cell r="L3786" t="str">
            <v>Ee/Sp</v>
          </cell>
          <cell r="M3786">
            <v>18699</v>
          </cell>
        </row>
        <row r="3787">
          <cell r="A3787">
            <v>0</v>
          </cell>
          <cell r="B3787" t="str">
            <v>AW PPO Active</v>
          </cell>
          <cell r="C3787" t="str">
            <v>000000997</v>
          </cell>
          <cell r="D3787" t="str">
            <v>THORNBURG ERIC W</v>
          </cell>
          <cell r="E3787" t="str">
            <v>331626363</v>
          </cell>
          <cell r="F3787">
            <v>2</v>
          </cell>
          <cell r="G3787" t="str">
            <v>PPO Non-Union</v>
          </cell>
          <cell r="H3787" t="str">
            <v>N</v>
          </cell>
          <cell r="I3787">
            <v>4</v>
          </cell>
          <cell r="J3787">
            <v>38005</v>
          </cell>
          <cell r="K3787">
            <v>127</v>
          </cell>
          <cell r="L3787" t="str">
            <v>Family</v>
          </cell>
          <cell r="M3787">
            <v>22037</v>
          </cell>
        </row>
        <row r="3788">
          <cell r="A3788">
            <v>0</v>
          </cell>
          <cell r="B3788" t="str">
            <v>AW PPO Active</v>
          </cell>
          <cell r="C3788" t="str">
            <v>000000997</v>
          </cell>
          <cell r="D3788" t="str">
            <v>TILDEN KEVIN A</v>
          </cell>
          <cell r="E3788" t="str">
            <v>534948568</v>
          </cell>
          <cell r="F3788">
            <v>2</v>
          </cell>
          <cell r="G3788" t="str">
            <v>PPO Non-Union</v>
          </cell>
          <cell r="H3788" t="str">
            <v>N</v>
          </cell>
          <cell r="I3788">
            <v>1</v>
          </cell>
          <cell r="J3788">
            <v>37622</v>
          </cell>
          <cell r="K3788">
            <v>101</v>
          </cell>
          <cell r="L3788" t="str">
            <v>Single</v>
          </cell>
          <cell r="M3788">
            <v>25193</v>
          </cell>
        </row>
        <row r="3789">
          <cell r="A3789">
            <v>0</v>
          </cell>
          <cell r="B3789" t="str">
            <v>AW PPO Active</v>
          </cell>
          <cell r="C3789" t="str">
            <v>000000997</v>
          </cell>
          <cell r="D3789" t="str">
            <v>TOBLER MICHELLE D</v>
          </cell>
          <cell r="E3789" t="str">
            <v>147567806</v>
          </cell>
          <cell r="F3789">
            <v>2</v>
          </cell>
          <cell r="G3789" t="str">
            <v>PPO Non-Union</v>
          </cell>
          <cell r="H3789" t="str">
            <v>N</v>
          </cell>
          <cell r="I3789">
            <v>4</v>
          </cell>
          <cell r="J3789">
            <v>38334</v>
          </cell>
          <cell r="K3789">
            <v>127</v>
          </cell>
          <cell r="L3789" t="str">
            <v>Family</v>
          </cell>
          <cell r="M3789">
            <v>21155</v>
          </cell>
        </row>
        <row r="3790">
          <cell r="A3790">
            <v>0</v>
          </cell>
          <cell r="B3790" t="str">
            <v>AW PPO Active</v>
          </cell>
          <cell r="C3790" t="str">
            <v>000000997</v>
          </cell>
          <cell r="D3790" t="str">
            <v>TON PETER</v>
          </cell>
          <cell r="E3790" t="str">
            <v>204588018</v>
          </cell>
          <cell r="F3790">
            <v>2</v>
          </cell>
          <cell r="G3790" t="str">
            <v>PPO Non-Union</v>
          </cell>
          <cell r="H3790" t="str">
            <v>N</v>
          </cell>
          <cell r="I3790">
            <v>1</v>
          </cell>
          <cell r="J3790">
            <v>38353</v>
          </cell>
          <cell r="K3790">
            <v>101</v>
          </cell>
          <cell r="L3790" t="str">
            <v>Single</v>
          </cell>
          <cell r="M3790">
            <v>26604</v>
          </cell>
        </row>
        <row r="3791">
          <cell r="A3791">
            <v>0</v>
          </cell>
          <cell r="B3791" t="str">
            <v>AW PPO Active</v>
          </cell>
          <cell r="C3791" t="str">
            <v>000000997</v>
          </cell>
          <cell r="D3791" t="str">
            <v>TOUSSAINT LINDA K</v>
          </cell>
          <cell r="E3791" t="str">
            <v>339443374</v>
          </cell>
          <cell r="F3791">
            <v>2</v>
          </cell>
          <cell r="G3791" t="str">
            <v>PPO Non-Union</v>
          </cell>
          <cell r="H3791" t="str">
            <v>N</v>
          </cell>
          <cell r="I3791">
            <v>2</v>
          </cell>
          <cell r="J3791">
            <v>38108</v>
          </cell>
          <cell r="K3791">
            <v>111</v>
          </cell>
          <cell r="L3791" t="str">
            <v>Ee/Sp</v>
          </cell>
          <cell r="M3791">
            <v>19620</v>
          </cell>
        </row>
        <row r="3792">
          <cell r="A3792">
            <v>0</v>
          </cell>
          <cell r="B3792" t="str">
            <v>AW PPO Active</v>
          </cell>
          <cell r="C3792" t="str">
            <v>000000997</v>
          </cell>
          <cell r="D3792" t="str">
            <v>TOWNSLEY PAUL G</v>
          </cell>
          <cell r="E3792" t="str">
            <v>576727949</v>
          </cell>
          <cell r="F3792">
            <v>2</v>
          </cell>
          <cell r="G3792" t="str">
            <v>PPO Non-Union</v>
          </cell>
          <cell r="H3792" t="str">
            <v>N</v>
          </cell>
          <cell r="I3792">
            <v>3</v>
          </cell>
          <cell r="J3792">
            <v>37622</v>
          </cell>
          <cell r="K3792">
            <v>127</v>
          </cell>
          <cell r="L3792" t="str">
            <v>Family</v>
          </cell>
          <cell r="M3792">
            <v>20887</v>
          </cell>
        </row>
        <row r="3793">
          <cell r="A3793">
            <v>0</v>
          </cell>
          <cell r="B3793" t="str">
            <v>AW PPO Active</v>
          </cell>
          <cell r="C3793" t="str">
            <v>000000997</v>
          </cell>
          <cell r="D3793" t="str">
            <v>TRIBBETT DEMARIS</v>
          </cell>
          <cell r="E3793" t="str">
            <v>144849774</v>
          </cell>
          <cell r="F3793">
            <v>2</v>
          </cell>
          <cell r="G3793" t="str">
            <v>PPO Non-Union</v>
          </cell>
          <cell r="H3793" t="str">
            <v>N</v>
          </cell>
          <cell r="I3793">
            <v>1</v>
          </cell>
          <cell r="J3793">
            <v>37622</v>
          </cell>
          <cell r="K3793">
            <v>102</v>
          </cell>
          <cell r="L3793" t="str">
            <v>Single</v>
          </cell>
          <cell r="M3793">
            <v>28265</v>
          </cell>
        </row>
        <row r="3794">
          <cell r="A3794">
            <v>0</v>
          </cell>
          <cell r="B3794" t="str">
            <v>AW PPO Active</v>
          </cell>
          <cell r="C3794" t="str">
            <v>000000997</v>
          </cell>
          <cell r="D3794" t="str">
            <v>TRICKLE DONNA N</v>
          </cell>
          <cell r="E3794" t="str">
            <v>210362645</v>
          </cell>
          <cell r="F3794">
            <v>2</v>
          </cell>
          <cell r="G3794" t="str">
            <v>PPO Non-Union</v>
          </cell>
          <cell r="H3794" t="str">
            <v>N</v>
          </cell>
          <cell r="I3794">
            <v>1</v>
          </cell>
          <cell r="J3794">
            <v>37653</v>
          </cell>
          <cell r="K3794">
            <v>102</v>
          </cell>
          <cell r="L3794" t="str">
            <v>Single</v>
          </cell>
          <cell r="M3794">
            <v>20956</v>
          </cell>
        </row>
        <row r="3795">
          <cell r="A3795">
            <v>0</v>
          </cell>
          <cell r="B3795" t="str">
            <v>AW PPO Active</v>
          </cell>
          <cell r="C3795" t="str">
            <v>000000997</v>
          </cell>
          <cell r="D3795" t="str">
            <v>TURNER B KENT</v>
          </cell>
          <cell r="E3795" t="str">
            <v>500563884</v>
          </cell>
          <cell r="F3795">
            <v>2</v>
          </cell>
          <cell r="G3795" t="str">
            <v>PPO Non-Union</v>
          </cell>
          <cell r="H3795" t="str">
            <v>N</v>
          </cell>
          <cell r="I3795">
            <v>1</v>
          </cell>
          <cell r="J3795">
            <v>37622</v>
          </cell>
          <cell r="K3795">
            <v>101</v>
          </cell>
          <cell r="L3795" t="str">
            <v>Single</v>
          </cell>
          <cell r="M3795">
            <v>19542</v>
          </cell>
        </row>
        <row r="3796">
          <cell r="A3796">
            <v>0</v>
          </cell>
          <cell r="B3796" t="str">
            <v>AW PPO Active</v>
          </cell>
          <cell r="C3796" t="str">
            <v>000000997</v>
          </cell>
          <cell r="D3796" t="str">
            <v>UELK JESSICA L</v>
          </cell>
          <cell r="E3796" t="str">
            <v>494061981</v>
          </cell>
          <cell r="F3796">
            <v>2</v>
          </cell>
          <cell r="G3796" t="str">
            <v>PPO Non-Union</v>
          </cell>
          <cell r="H3796" t="str">
            <v>N</v>
          </cell>
          <cell r="I3796">
            <v>1</v>
          </cell>
          <cell r="J3796">
            <v>38229</v>
          </cell>
          <cell r="K3796">
            <v>102</v>
          </cell>
          <cell r="L3796" t="str">
            <v>Single</v>
          </cell>
          <cell r="M3796">
            <v>29378</v>
          </cell>
        </row>
        <row r="3797">
          <cell r="A3797">
            <v>0</v>
          </cell>
          <cell r="B3797" t="str">
            <v>AW PPO Active</v>
          </cell>
          <cell r="C3797" t="str">
            <v>000000997</v>
          </cell>
          <cell r="D3797" t="str">
            <v>USHER JOHN A</v>
          </cell>
          <cell r="E3797" t="str">
            <v>342788994</v>
          </cell>
          <cell r="F3797">
            <v>2</v>
          </cell>
          <cell r="G3797" t="str">
            <v>PPO Non-Union</v>
          </cell>
          <cell r="H3797" t="str">
            <v>N</v>
          </cell>
          <cell r="I3797">
            <v>4</v>
          </cell>
          <cell r="J3797">
            <v>38269</v>
          </cell>
          <cell r="K3797">
            <v>127</v>
          </cell>
          <cell r="L3797" t="str">
            <v>Family</v>
          </cell>
          <cell r="M3797">
            <v>26783</v>
          </cell>
        </row>
        <row r="3798">
          <cell r="A3798">
            <v>0</v>
          </cell>
          <cell r="B3798" t="str">
            <v>AW PPO Active</v>
          </cell>
          <cell r="C3798" t="str">
            <v>000000997</v>
          </cell>
          <cell r="D3798" t="str">
            <v>USSELTON REGINA B</v>
          </cell>
          <cell r="E3798" t="str">
            <v>498807375</v>
          </cell>
          <cell r="F3798">
            <v>2</v>
          </cell>
          <cell r="G3798" t="str">
            <v>PPO Non-Union</v>
          </cell>
          <cell r="H3798" t="str">
            <v>N</v>
          </cell>
          <cell r="I3798">
            <v>4</v>
          </cell>
          <cell r="J3798">
            <v>38261</v>
          </cell>
          <cell r="K3798">
            <v>127</v>
          </cell>
          <cell r="L3798" t="str">
            <v>Family</v>
          </cell>
          <cell r="M3798">
            <v>23225</v>
          </cell>
        </row>
        <row r="3799">
          <cell r="A3799">
            <v>0</v>
          </cell>
          <cell r="B3799" t="str">
            <v>AW PPO Active</v>
          </cell>
          <cell r="C3799" t="str">
            <v>000000997</v>
          </cell>
          <cell r="D3799" t="str">
            <v>VALENTINE SHEILA A</v>
          </cell>
          <cell r="E3799" t="str">
            <v>233929127</v>
          </cell>
          <cell r="F3799">
            <v>2</v>
          </cell>
          <cell r="G3799" t="str">
            <v>PPO Non-Union</v>
          </cell>
          <cell r="H3799" t="str">
            <v>N</v>
          </cell>
          <cell r="I3799">
            <v>3</v>
          </cell>
          <cell r="J3799">
            <v>37622</v>
          </cell>
          <cell r="K3799">
            <v>119</v>
          </cell>
          <cell r="L3799" t="str">
            <v>Ee/Ch</v>
          </cell>
          <cell r="M3799">
            <v>22269</v>
          </cell>
        </row>
        <row r="3800">
          <cell r="A3800">
            <v>0</v>
          </cell>
          <cell r="B3800" t="str">
            <v>AW PPO Active</v>
          </cell>
          <cell r="C3800" t="str">
            <v>000000997</v>
          </cell>
          <cell r="D3800" t="str">
            <v>VALLEJO EDWARD D</v>
          </cell>
          <cell r="E3800" t="str">
            <v>150629485</v>
          </cell>
          <cell r="F3800">
            <v>2</v>
          </cell>
          <cell r="G3800" t="str">
            <v>PPO Non-Union</v>
          </cell>
          <cell r="H3800" t="str">
            <v>N</v>
          </cell>
          <cell r="I3800">
            <v>5</v>
          </cell>
          <cell r="J3800">
            <v>37622</v>
          </cell>
          <cell r="K3800">
            <v>127</v>
          </cell>
          <cell r="L3800" t="str">
            <v>Family</v>
          </cell>
          <cell r="M3800">
            <v>21907</v>
          </cell>
        </row>
        <row r="3801">
          <cell r="A3801">
            <v>0</v>
          </cell>
          <cell r="B3801" t="str">
            <v>AW PPO Active</v>
          </cell>
          <cell r="C3801" t="str">
            <v>000000997</v>
          </cell>
          <cell r="D3801" t="str">
            <v>VAZQUEZ BEVERLY A</v>
          </cell>
          <cell r="E3801" t="str">
            <v>209548113</v>
          </cell>
          <cell r="F3801">
            <v>2</v>
          </cell>
          <cell r="G3801" t="str">
            <v>PPO Non-Union</v>
          </cell>
          <cell r="H3801" t="str">
            <v>N</v>
          </cell>
          <cell r="I3801">
            <v>4</v>
          </cell>
          <cell r="J3801">
            <v>37622</v>
          </cell>
          <cell r="K3801">
            <v>119</v>
          </cell>
          <cell r="L3801" t="str">
            <v>Ee/Ch</v>
          </cell>
          <cell r="M3801">
            <v>23260</v>
          </cell>
        </row>
        <row r="3802">
          <cell r="A3802">
            <v>0</v>
          </cell>
          <cell r="B3802" t="str">
            <v>AW PPO Active</v>
          </cell>
          <cell r="C3802" t="str">
            <v>000000997</v>
          </cell>
          <cell r="D3802" t="str">
            <v>VERNON DEBRA D</v>
          </cell>
          <cell r="E3802" t="str">
            <v>538865804</v>
          </cell>
          <cell r="F3802">
            <v>2</v>
          </cell>
          <cell r="G3802" t="str">
            <v>PPO Non-Union</v>
          </cell>
          <cell r="H3802" t="str">
            <v>N</v>
          </cell>
          <cell r="I3802">
            <v>6</v>
          </cell>
          <cell r="J3802">
            <v>38322</v>
          </cell>
          <cell r="K3802">
            <v>127</v>
          </cell>
          <cell r="L3802" t="str">
            <v>Family</v>
          </cell>
          <cell r="M3802">
            <v>22918</v>
          </cell>
        </row>
        <row r="3803">
          <cell r="A3803">
            <v>0</v>
          </cell>
          <cell r="B3803" t="str">
            <v>AW PPO Active</v>
          </cell>
          <cell r="C3803" t="str">
            <v>000000997</v>
          </cell>
          <cell r="D3803" t="str">
            <v>VOLOSKI CHARLENE E</v>
          </cell>
          <cell r="E3803" t="str">
            <v>322429219</v>
          </cell>
          <cell r="F3803">
            <v>2</v>
          </cell>
          <cell r="G3803" t="str">
            <v>PPO Non-Union</v>
          </cell>
          <cell r="H3803" t="str">
            <v>N</v>
          </cell>
          <cell r="I3803">
            <v>1</v>
          </cell>
          <cell r="J3803">
            <v>38229</v>
          </cell>
          <cell r="K3803">
            <v>102</v>
          </cell>
          <cell r="L3803" t="str">
            <v>Single</v>
          </cell>
          <cell r="M3803">
            <v>17708</v>
          </cell>
        </row>
        <row r="3804">
          <cell r="A3804">
            <v>0</v>
          </cell>
          <cell r="B3804" t="str">
            <v>AW PPO Active</v>
          </cell>
          <cell r="C3804" t="str">
            <v>000000997</v>
          </cell>
          <cell r="D3804" t="str">
            <v>WALL LEONA H</v>
          </cell>
          <cell r="E3804" t="str">
            <v>151503838</v>
          </cell>
          <cell r="F3804">
            <v>2</v>
          </cell>
          <cell r="G3804" t="str">
            <v>PPO Non-Union</v>
          </cell>
          <cell r="H3804" t="str">
            <v>N</v>
          </cell>
          <cell r="I3804">
            <v>3</v>
          </cell>
          <cell r="J3804">
            <v>37622</v>
          </cell>
          <cell r="K3804">
            <v>127</v>
          </cell>
          <cell r="L3804" t="str">
            <v>Family</v>
          </cell>
          <cell r="M3804">
            <v>20302</v>
          </cell>
        </row>
        <row r="3805">
          <cell r="A3805">
            <v>0</v>
          </cell>
          <cell r="B3805" t="str">
            <v>AW PPO Active</v>
          </cell>
          <cell r="C3805" t="str">
            <v>000000997</v>
          </cell>
          <cell r="D3805" t="str">
            <v>WALLER GOREE CENDY A</v>
          </cell>
          <cell r="E3805" t="str">
            <v>141667413</v>
          </cell>
          <cell r="F3805">
            <v>2</v>
          </cell>
          <cell r="G3805" t="str">
            <v>PPO Non-Union</v>
          </cell>
          <cell r="H3805" t="str">
            <v>N</v>
          </cell>
          <cell r="I3805">
            <v>4</v>
          </cell>
          <cell r="J3805">
            <v>37622</v>
          </cell>
          <cell r="K3805">
            <v>127</v>
          </cell>
          <cell r="L3805" t="str">
            <v>Family</v>
          </cell>
          <cell r="M3805">
            <v>22462</v>
          </cell>
        </row>
        <row r="3806">
          <cell r="A3806">
            <v>0</v>
          </cell>
          <cell r="B3806" t="str">
            <v>AW PPO Active</v>
          </cell>
          <cell r="C3806" t="str">
            <v>000000997</v>
          </cell>
          <cell r="D3806" t="str">
            <v>WALSH WILLIAM R</v>
          </cell>
          <cell r="E3806" t="str">
            <v>215668552</v>
          </cell>
          <cell r="F3806">
            <v>2</v>
          </cell>
          <cell r="G3806" t="str">
            <v>PPO Non-Union</v>
          </cell>
          <cell r="H3806" t="str">
            <v>N</v>
          </cell>
          <cell r="I3806">
            <v>2</v>
          </cell>
          <cell r="J3806">
            <v>38257</v>
          </cell>
          <cell r="K3806">
            <v>111</v>
          </cell>
          <cell r="L3806" t="str">
            <v>Ee/Sp</v>
          </cell>
          <cell r="M3806">
            <v>20053</v>
          </cell>
        </row>
        <row r="3807">
          <cell r="A3807">
            <v>0</v>
          </cell>
          <cell r="B3807" t="str">
            <v>AW PPO Active</v>
          </cell>
          <cell r="C3807" t="str">
            <v>000000997</v>
          </cell>
          <cell r="D3807" t="str">
            <v>WALTON PAMELA R</v>
          </cell>
          <cell r="E3807" t="str">
            <v>323404145</v>
          </cell>
          <cell r="F3807">
            <v>2</v>
          </cell>
          <cell r="G3807" t="str">
            <v>PPO Non-Union</v>
          </cell>
          <cell r="H3807" t="str">
            <v>N</v>
          </cell>
          <cell r="I3807">
            <v>1</v>
          </cell>
          <cell r="J3807">
            <v>37622</v>
          </cell>
          <cell r="K3807">
            <v>102</v>
          </cell>
          <cell r="L3807" t="str">
            <v>Single</v>
          </cell>
          <cell r="M3807">
            <v>16987</v>
          </cell>
        </row>
        <row r="3808">
          <cell r="A3808">
            <v>0</v>
          </cell>
          <cell r="B3808" t="str">
            <v>AW PPO Active</v>
          </cell>
          <cell r="C3808" t="str">
            <v>000000997</v>
          </cell>
          <cell r="D3808" t="str">
            <v>WASHINGTON ROSE MARY</v>
          </cell>
          <cell r="E3808" t="str">
            <v>198408115</v>
          </cell>
          <cell r="F3808">
            <v>2</v>
          </cell>
          <cell r="G3808" t="str">
            <v>PPO Non-Union</v>
          </cell>
          <cell r="H3808" t="str">
            <v>N</v>
          </cell>
          <cell r="I3808">
            <v>2</v>
          </cell>
          <cell r="J3808">
            <v>38249</v>
          </cell>
          <cell r="K3808">
            <v>111</v>
          </cell>
          <cell r="L3808" t="str">
            <v>Ee/Sp</v>
          </cell>
          <cell r="M3808">
            <v>18750</v>
          </cell>
        </row>
        <row r="3809">
          <cell r="A3809">
            <v>0</v>
          </cell>
          <cell r="B3809" t="str">
            <v>AW PPO Active</v>
          </cell>
          <cell r="C3809" t="str">
            <v>000000997</v>
          </cell>
          <cell r="D3809" t="str">
            <v>WATKINS JOHN M</v>
          </cell>
          <cell r="E3809" t="str">
            <v>145629906</v>
          </cell>
          <cell r="F3809">
            <v>2</v>
          </cell>
          <cell r="G3809" t="str">
            <v>PPO Non-Union</v>
          </cell>
          <cell r="H3809" t="str">
            <v>N</v>
          </cell>
          <cell r="I3809">
            <v>2</v>
          </cell>
          <cell r="J3809">
            <v>37622</v>
          </cell>
          <cell r="K3809">
            <v>111</v>
          </cell>
          <cell r="L3809" t="str">
            <v>Ee/Sp</v>
          </cell>
          <cell r="M3809">
            <v>26963</v>
          </cell>
        </row>
        <row r="3810">
          <cell r="A3810">
            <v>0</v>
          </cell>
          <cell r="B3810" t="str">
            <v>AW PPO Active</v>
          </cell>
          <cell r="C3810" t="str">
            <v>000000997</v>
          </cell>
          <cell r="D3810" t="str">
            <v>WATKINS SHIRLEY L</v>
          </cell>
          <cell r="E3810" t="str">
            <v>429927709</v>
          </cell>
          <cell r="F3810">
            <v>2</v>
          </cell>
          <cell r="G3810" t="str">
            <v>PPO Non-Union</v>
          </cell>
          <cell r="H3810" t="str">
            <v>N</v>
          </cell>
          <cell r="I3810">
            <v>2</v>
          </cell>
          <cell r="J3810">
            <v>38355</v>
          </cell>
          <cell r="K3810">
            <v>111</v>
          </cell>
          <cell r="L3810" t="str">
            <v>Ee/Sp</v>
          </cell>
          <cell r="M3810">
            <v>17074</v>
          </cell>
        </row>
        <row r="3811">
          <cell r="A3811">
            <v>0</v>
          </cell>
          <cell r="B3811" t="str">
            <v>AW PPO Active</v>
          </cell>
          <cell r="C3811" t="str">
            <v>000000997</v>
          </cell>
          <cell r="D3811" t="str">
            <v>WATSON JOHN S</v>
          </cell>
          <cell r="E3811" t="str">
            <v>311605868</v>
          </cell>
          <cell r="F3811">
            <v>2</v>
          </cell>
          <cell r="G3811" t="str">
            <v>PPO Non-Union</v>
          </cell>
          <cell r="H3811" t="str">
            <v>N</v>
          </cell>
          <cell r="I3811">
            <v>3</v>
          </cell>
          <cell r="J3811">
            <v>38257</v>
          </cell>
          <cell r="K3811">
            <v>127</v>
          </cell>
          <cell r="L3811" t="str">
            <v>Family</v>
          </cell>
          <cell r="M3811">
            <v>20074</v>
          </cell>
        </row>
        <row r="3812">
          <cell r="A3812">
            <v>0</v>
          </cell>
          <cell r="B3812" t="str">
            <v>AW PPO Active</v>
          </cell>
          <cell r="C3812" t="str">
            <v>000000997</v>
          </cell>
          <cell r="D3812" t="str">
            <v>WATSON MELISSA K</v>
          </cell>
          <cell r="E3812" t="str">
            <v>172585872</v>
          </cell>
          <cell r="F3812">
            <v>2</v>
          </cell>
          <cell r="G3812" t="str">
            <v>PPO Non-Union</v>
          </cell>
          <cell r="H3812" t="str">
            <v>N</v>
          </cell>
          <cell r="I3812">
            <v>4</v>
          </cell>
          <cell r="J3812">
            <v>37622</v>
          </cell>
          <cell r="K3812">
            <v>127</v>
          </cell>
          <cell r="L3812" t="str">
            <v>Family</v>
          </cell>
          <cell r="M3812">
            <v>23364</v>
          </cell>
        </row>
        <row r="3813">
          <cell r="A3813">
            <v>0</v>
          </cell>
          <cell r="B3813" t="str">
            <v>AW PPO Active</v>
          </cell>
          <cell r="C3813" t="str">
            <v>000000997</v>
          </cell>
          <cell r="D3813" t="str">
            <v>WEBER DAVID L</v>
          </cell>
          <cell r="E3813" t="str">
            <v>278603691</v>
          </cell>
          <cell r="F3813">
            <v>2</v>
          </cell>
          <cell r="G3813" t="str">
            <v>PPO Non-Union</v>
          </cell>
          <cell r="H3813" t="str">
            <v>N</v>
          </cell>
          <cell r="I3813">
            <v>4</v>
          </cell>
          <cell r="J3813">
            <v>37622</v>
          </cell>
          <cell r="K3813">
            <v>127</v>
          </cell>
          <cell r="L3813" t="str">
            <v>Family</v>
          </cell>
          <cell r="M3813">
            <v>25498</v>
          </cell>
        </row>
        <row r="3814">
          <cell r="A3814">
            <v>0</v>
          </cell>
          <cell r="B3814" t="str">
            <v>AW PPO Active</v>
          </cell>
          <cell r="C3814" t="str">
            <v>000000997</v>
          </cell>
          <cell r="D3814" t="str">
            <v>WEBER NANCY B</v>
          </cell>
          <cell r="E3814" t="str">
            <v>221504215</v>
          </cell>
          <cell r="F3814">
            <v>2</v>
          </cell>
          <cell r="G3814" t="str">
            <v>PPO Non-Union</v>
          </cell>
          <cell r="H3814" t="str">
            <v>N</v>
          </cell>
          <cell r="I3814">
            <v>3</v>
          </cell>
          <cell r="J3814">
            <v>37622</v>
          </cell>
          <cell r="K3814">
            <v>127</v>
          </cell>
          <cell r="L3814" t="str">
            <v>Family</v>
          </cell>
          <cell r="M3814">
            <v>23246</v>
          </cell>
        </row>
        <row r="3815">
          <cell r="A3815">
            <v>0</v>
          </cell>
          <cell r="B3815" t="str">
            <v>AW PPO Active</v>
          </cell>
          <cell r="C3815" t="str">
            <v>000000997</v>
          </cell>
          <cell r="D3815" t="str">
            <v>WEIHE JANICE R</v>
          </cell>
          <cell r="E3815" t="str">
            <v>320705499</v>
          </cell>
          <cell r="F3815">
            <v>2</v>
          </cell>
          <cell r="G3815" t="str">
            <v>PPO Non-Union</v>
          </cell>
          <cell r="H3815" t="str">
            <v>N</v>
          </cell>
          <cell r="I3815">
            <v>4</v>
          </cell>
          <cell r="J3815">
            <v>38076</v>
          </cell>
          <cell r="K3815">
            <v>127</v>
          </cell>
          <cell r="L3815" t="str">
            <v>Family</v>
          </cell>
          <cell r="M3815">
            <v>26628</v>
          </cell>
        </row>
        <row r="3816">
          <cell r="A3816">
            <v>0</v>
          </cell>
          <cell r="B3816" t="str">
            <v>AW PPO Active</v>
          </cell>
          <cell r="C3816" t="str">
            <v>000000997</v>
          </cell>
          <cell r="D3816" t="str">
            <v>WEINSTEIN MICHAEL</v>
          </cell>
          <cell r="E3816" t="str">
            <v>168723357</v>
          </cell>
          <cell r="F3816">
            <v>2</v>
          </cell>
          <cell r="G3816" t="str">
            <v>PPO Non-Union</v>
          </cell>
          <cell r="H3816" t="str">
            <v>N</v>
          </cell>
          <cell r="I3816">
            <v>4</v>
          </cell>
          <cell r="J3816">
            <v>37622</v>
          </cell>
          <cell r="K3816">
            <v>127</v>
          </cell>
          <cell r="L3816" t="str">
            <v>Family</v>
          </cell>
          <cell r="M3816">
            <v>24165</v>
          </cell>
        </row>
        <row r="3817">
          <cell r="A3817">
            <v>0</v>
          </cell>
          <cell r="B3817" t="str">
            <v>AW PPO Active</v>
          </cell>
          <cell r="C3817" t="str">
            <v>000000997</v>
          </cell>
          <cell r="D3817" t="str">
            <v>WELDING DIANE C</v>
          </cell>
          <cell r="E3817" t="str">
            <v>148661604</v>
          </cell>
          <cell r="F3817">
            <v>2</v>
          </cell>
          <cell r="G3817" t="str">
            <v>PPO Non-Union</v>
          </cell>
          <cell r="H3817" t="str">
            <v>N</v>
          </cell>
          <cell r="I3817">
            <v>2</v>
          </cell>
          <cell r="J3817">
            <v>38166</v>
          </cell>
          <cell r="K3817">
            <v>111</v>
          </cell>
          <cell r="L3817" t="str">
            <v>Ee/Sp</v>
          </cell>
          <cell r="M3817">
            <v>22852</v>
          </cell>
        </row>
        <row r="3818">
          <cell r="A3818">
            <v>0</v>
          </cell>
          <cell r="B3818" t="str">
            <v>AW PPO Active</v>
          </cell>
          <cell r="C3818" t="str">
            <v>000000997</v>
          </cell>
          <cell r="D3818" t="str">
            <v>WHITEHOUSE DAVID M</v>
          </cell>
          <cell r="E3818" t="str">
            <v>400088874</v>
          </cell>
          <cell r="F3818">
            <v>2</v>
          </cell>
          <cell r="G3818" t="str">
            <v>PPO Non-Union</v>
          </cell>
          <cell r="H3818" t="str">
            <v>N</v>
          </cell>
          <cell r="I3818">
            <v>4</v>
          </cell>
          <cell r="J3818">
            <v>38257</v>
          </cell>
          <cell r="K3818">
            <v>127</v>
          </cell>
          <cell r="L3818" t="str">
            <v>Family</v>
          </cell>
          <cell r="M3818">
            <v>22353</v>
          </cell>
        </row>
        <row r="3819">
          <cell r="A3819">
            <v>0</v>
          </cell>
          <cell r="B3819" t="str">
            <v>AW PPO Active</v>
          </cell>
          <cell r="C3819" t="str">
            <v>000000997</v>
          </cell>
          <cell r="D3819" t="str">
            <v>WILBURN BRIDGET M</v>
          </cell>
          <cell r="E3819" t="str">
            <v>320664289</v>
          </cell>
          <cell r="F3819">
            <v>2</v>
          </cell>
          <cell r="G3819" t="str">
            <v>PPO Non-Union</v>
          </cell>
          <cell r="H3819" t="str">
            <v>N</v>
          </cell>
          <cell r="I3819">
            <v>4</v>
          </cell>
          <cell r="J3819">
            <v>38026</v>
          </cell>
          <cell r="K3819">
            <v>127</v>
          </cell>
          <cell r="L3819" t="str">
            <v>Family</v>
          </cell>
          <cell r="M3819">
            <v>23967</v>
          </cell>
        </row>
        <row r="3820">
          <cell r="A3820">
            <v>0</v>
          </cell>
          <cell r="B3820" t="str">
            <v>AW PPO Active</v>
          </cell>
          <cell r="C3820" t="str">
            <v>000000997</v>
          </cell>
          <cell r="D3820" t="str">
            <v>WILLIAMS CARROLL L</v>
          </cell>
          <cell r="E3820" t="str">
            <v>226949288</v>
          </cell>
          <cell r="F3820">
            <v>2</v>
          </cell>
          <cell r="G3820" t="str">
            <v>PPO Non-Union</v>
          </cell>
          <cell r="H3820" t="str">
            <v>N</v>
          </cell>
          <cell r="I3820">
            <v>2</v>
          </cell>
          <cell r="J3820">
            <v>38257</v>
          </cell>
          <cell r="K3820">
            <v>119</v>
          </cell>
          <cell r="L3820" t="str">
            <v>Ee/Ch</v>
          </cell>
          <cell r="M3820">
            <v>21755</v>
          </cell>
        </row>
        <row r="3821">
          <cell r="A3821">
            <v>0</v>
          </cell>
          <cell r="B3821" t="str">
            <v>AW PPO Active</v>
          </cell>
          <cell r="C3821" t="str">
            <v>000000997</v>
          </cell>
          <cell r="D3821" t="str">
            <v>WILLIAMS RICHARD E</v>
          </cell>
          <cell r="E3821" t="str">
            <v>324383662</v>
          </cell>
          <cell r="F3821">
            <v>2</v>
          </cell>
          <cell r="G3821" t="str">
            <v>PPO Non-Union</v>
          </cell>
          <cell r="H3821" t="str">
            <v>N</v>
          </cell>
          <cell r="I3821">
            <v>2</v>
          </cell>
          <cell r="J3821">
            <v>38229</v>
          </cell>
          <cell r="K3821">
            <v>111</v>
          </cell>
          <cell r="L3821" t="str">
            <v>Ee/Sp</v>
          </cell>
          <cell r="M3821">
            <v>17066</v>
          </cell>
        </row>
        <row r="3822">
          <cell r="A3822">
            <v>0</v>
          </cell>
          <cell r="B3822" t="str">
            <v>AW PPO Active</v>
          </cell>
          <cell r="C3822" t="str">
            <v>000000997</v>
          </cell>
          <cell r="D3822" t="str">
            <v>WILSON JAIME D</v>
          </cell>
          <cell r="E3822" t="str">
            <v>348786137</v>
          </cell>
          <cell r="F3822">
            <v>2</v>
          </cell>
          <cell r="G3822" t="str">
            <v>PPO Non-Union</v>
          </cell>
          <cell r="H3822" t="str">
            <v>N</v>
          </cell>
          <cell r="I3822">
            <v>1</v>
          </cell>
          <cell r="J3822">
            <v>37683</v>
          </cell>
          <cell r="K3822">
            <v>102</v>
          </cell>
          <cell r="L3822" t="str">
            <v>Single</v>
          </cell>
          <cell r="M3822">
            <v>28416</v>
          </cell>
        </row>
        <row r="3823">
          <cell r="A3823">
            <v>0</v>
          </cell>
          <cell r="B3823" t="str">
            <v>AW PPO Active</v>
          </cell>
          <cell r="C3823" t="str">
            <v>000000997</v>
          </cell>
          <cell r="D3823" t="str">
            <v>WILSON RICHARD W</v>
          </cell>
          <cell r="E3823" t="str">
            <v>138346974</v>
          </cell>
          <cell r="F3823">
            <v>2</v>
          </cell>
          <cell r="G3823" t="str">
            <v>PPO Non-Union</v>
          </cell>
          <cell r="H3823" t="str">
            <v>N</v>
          </cell>
          <cell r="I3823">
            <v>2</v>
          </cell>
          <cell r="J3823">
            <v>37622</v>
          </cell>
          <cell r="K3823">
            <v>111</v>
          </cell>
          <cell r="L3823" t="str">
            <v>Ee/Sp</v>
          </cell>
          <cell r="M3823">
            <v>15865</v>
          </cell>
        </row>
        <row r="3824">
          <cell r="A3824">
            <v>0</v>
          </cell>
          <cell r="B3824" t="str">
            <v>AW PPO Active</v>
          </cell>
          <cell r="C3824" t="str">
            <v>000000997</v>
          </cell>
          <cell r="D3824" t="str">
            <v>WILSON SHARON R</v>
          </cell>
          <cell r="E3824" t="str">
            <v>490681579</v>
          </cell>
          <cell r="F3824">
            <v>2</v>
          </cell>
          <cell r="G3824" t="str">
            <v>PPO Non-Union</v>
          </cell>
          <cell r="H3824" t="str">
            <v>N</v>
          </cell>
          <cell r="I3824">
            <v>1</v>
          </cell>
          <cell r="J3824">
            <v>37622</v>
          </cell>
          <cell r="K3824">
            <v>102</v>
          </cell>
          <cell r="L3824" t="str">
            <v>Single</v>
          </cell>
          <cell r="M3824">
            <v>20270</v>
          </cell>
        </row>
        <row r="3825">
          <cell r="A3825">
            <v>0</v>
          </cell>
          <cell r="B3825" t="str">
            <v>AW PPO Active</v>
          </cell>
          <cell r="C3825" t="str">
            <v>000000997</v>
          </cell>
          <cell r="D3825" t="str">
            <v>WOLICK MARIA D</v>
          </cell>
          <cell r="E3825" t="str">
            <v>147787426</v>
          </cell>
          <cell r="F3825">
            <v>2</v>
          </cell>
          <cell r="G3825" t="str">
            <v>PPO Non-Union</v>
          </cell>
          <cell r="H3825" t="str">
            <v>N</v>
          </cell>
          <cell r="I3825">
            <v>2</v>
          </cell>
          <cell r="J3825">
            <v>38200</v>
          </cell>
          <cell r="K3825">
            <v>119</v>
          </cell>
          <cell r="L3825" t="str">
            <v>Ee/Ch</v>
          </cell>
          <cell r="M3825">
            <v>25701</v>
          </cell>
        </row>
        <row r="3826">
          <cell r="A3826">
            <v>0</v>
          </cell>
          <cell r="B3826" t="str">
            <v>AW PPO Active</v>
          </cell>
          <cell r="C3826" t="str">
            <v>000000997</v>
          </cell>
          <cell r="D3826" t="str">
            <v>WOODBURN KENT A</v>
          </cell>
          <cell r="E3826" t="str">
            <v>331505788</v>
          </cell>
          <cell r="F3826">
            <v>2</v>
          </cell>
          <cell r="G3826" t="str">
            <v>PPO Non-Union</v>
          </cell>
          <cell r="H3826" t="str">
            <v>N</v>
          </cell>
          <cell r="I3826">
            <v>4</v>
          </cell>
          <cell r="J3826">
            <v>38229</v>
          </cell>
          <cell r="K3826">
            <v>127</v>
          </cell>
          <cell r="L3826" t="str">
            <v>Family</v>
          </cell>
          <cell r="M3826">
            <v>25456</v>
          </cell>
        </row>
        <row r="3827">
          <cell r="A3827">
            <v>0</v>
          </cell>
          <cell r="B3827" t="str">
            <v>AW PPO Active</v>
          </cell>
          <cell r="C3827" t="str">
            <v>000000997</v>
          </cell>
          <cell r="D3827" t="str">
            <v>WOODWARD CHRISTINA M</v>
          </cell>
          <cell r="E3827" t="str">
            <v>157766496</v>
          </cell>
          <cell r="F3827">
            <v>2</v>
          </cell>
          <cell r="G3827" t="str">
            <v>PPO Non-Union</v>
          </cell>
          <cell r="H3827" t="str">
            <v>N</v>
          </cell>
          <cell r="I3827">
            <v>2</v>
          </cell>
          <cell r="J3827">
            <v>37895</v>
          </cell>
          <cell r="K3827">
            <v>111</v>
          </cell>
          <cell r="L3827" t="str">
            <v>Ee/Sp</v>
          </cell>
          <cell r="M3827">
            <v>25940</v>
          </cell>
        </row>
        <row r="3828">
          <cell r="A3828">
            <v>0</v>
          </cell>
          <cell r="B3828" t="str">
            <v>AW PPO Active</v>
          </cell>
          <cell r="C3828" t="str">
            <v>000000997</v>
          </cell>
          <cell r="D3828" t="str">
            <v>WRIGHT TODD P</v>
          </cell>
          <cell r="E3828" t="str">
            <v>152663803</v>
          </cell>
          <cell r="F3828">
            <v>2</v>
          </cell>
          <cell r="G3828" t="str">
            <v>PPO Non-Union</v>
          </cell>
          <cell r="H3828" t="str">
            <v>N</v>
          </cell>
          <cell r="I3828">
            <v>1</v>
          </cell>
          <cell r="J3828">
            <v>37622</v>
          </cell>
          <cell r="K3828">
            <v>101</v>
          </cell>
          <cell r="L3828" t="str">
            <v>Single</v>
          </cell>
          <cell r="M3828">
            <v>27194</v>
          </cell>
        </row>
        <row r="3829">
          <cell r="A3829">
            <v>0</v>
          </cell>
          <cell r="B3829" t="str">
            <v>AW PPO Active</v>
          </cell>
          <cell r="C3829" t="str">
            <v>000000997</v>
          </cell>
          <cell r="D3829" t="str">
            <v>WUDARSKI MARK</v>
          </cell>
          <cell r="E3829" t="str">
            <v>187583947</v>
          </cell>
          <cell r="F3829">
            <v>2</v>
          </cell>
          <cell r="G3829" t="str">
            <v>PPO Non-Union</v>
          </cell>
          <cell r="H3829" t="str">
            <v>N</v>
          </cell>
          <cell r="I3829">
            <v>1</v>
          </cell>
          <cell r="J3829">
            <v>37622</v>
          </cell>
          <cell r="K3829">
            <v>101</v>
          </cell>
          <cell r="L3829" t="str">
            <v>Single</v>
          </cell>
          <cell r="M3829">
            <v>28499</v>
          </cell>
        </row>
        <row r="3830">
          <cell r="A3830">
            <v>0</v>
          </cell>
          <cell r="B3830" t="str">
            <v>AW PPO Active</v>
          </cell>
          <cell r="C3830" t="str">
            <v>000000997</v>
          </cell>
          <cell r="D3830" t="str">
            <v>YAMONA JOHN J</v>
          </cell>
          <cell r="E3830" t="str">
            <v>199444027</v>
          </cell>
          <cell r="F3830">
            <v>2</v>
          </cell>
          <cell r="G3830" t="str">
            <v>PPO Non-Union</v>
          </cell>
          <cell r="H3830" t="str">
            <v>N</v>
          </cell>
          <cell r="I3830">
            <v>3</v>
          </cell>
          <cell r="J3830">
            <v>38257</v>
          </cell>
          <cell r="K3830">
            <v>127</v>
          </cell>
          <cell r="L3830" t="str">
            <v>Family</v>
          </cell>
          <cell r="M3830">
            <v>20255</v>
          </cell>
        </row>
        <row r="3831">
          <cell r="A3831">
            <v>0</v>
          </cell>
          <cell r="B3831" t="str">
            <v>AW PPO Active</v>
          </cell>
          <cell r="C3831" t="str">
            <v>000000997</v>
          </cell>
          <cell r="D3831" t="str">
            <v>YATES AMY K</v>
          </cell>
          <cell r="E3831" t="str">
            <v>367802778</v>
          </cell>
          <cell r="F3831">
            <v>2</v>
          </cell>
          <cell r="G3831" t="str">
            <v>PPO Non-Union</v>
          </cell>
          <cell r="H3831" t="str">
            <v>N</v>
          </cell>
          <cell r="I3831">
            <v>7</v>
          </cell>
          <cell r="J3831">
            <v>38243</v>
          </cell>
          <cell r="K3831">
            <v>127</v>
          </cell>
          <cell r="L3831" t="str">
            <v>Family</v>
          </cell>
          <cell r="M3831">
            <v>26093</v>
          </cell>
        </row>
        <row r="3832">
          <cell r="A3832">
            <v>0</v>
          </cell>
          <cell r="B3832" t="str">
            <v>AW PPO Active</v>
          </cell>
          <cell r="C3832" t="str">
            <v>000000997</v>
          </cell>
          <cell r="D3832" t="str">
            <v>YATES KHRISTINA M</v>
          </cell>
          <cell r="E3832" t="str">
            <v>192584290</v>
          </cell>
          <cell r="F3832">
            <v>2</v>
          </cell>
          <cell r="G3832" t="str">
            <v>PPO Non-Union</v>
          </cell>
          <cell r="H3832" t="str">
            <v>N</v>
          </cell>
          <cell r="I3832">
            <v>1</v>
          </cell>
          <cell r="J3832">
            <v>38200</v>
          </cell>
          <cell r="K3832">
            <v>102</v>
          </cell>
          <cell r="L3832" t="str">
            <v>Single</v>
          </cell>
          <cell r="M3832">
            <v>28807</v>
          </cell>
        </row>
        <row r="3833">
          <cell r="A3833">
            <v>0</v>
          </cell>
          <cell r="B3833" t="str">
            <v>AW PPO Active</v>
          </cell>
          <cell r="C3833" t="str">
            <v>000000997</v>
          </cell>
          <cell r="D3833" t="str">
            <v>YILMAZ NANCY M</v>
          </cell>
          <cell r="E3833" t="str">
            <v>149708440</v>
          </cell>
          <cell r="F3833">
            <v>2</v>
          </cell>
          <cell r="G3833" t="str">
            <v>PPO Non-Union</v>
          </cell>
          <cell r="H3833" t="str">
            <v>N</v>
          </cell>
          <cell r="I3833">
            <v>5</v>
          </cell>
          <cell r="J3833">
            <v>37742</v>
          </cell>
          <cell r="K3833">
            <v>127</v>
          </cell>
          <cell r="L3833" t="str">
            <v>Family</v>
          </cell>
          <cell r="M3833">
            <v>27579</v>
          </cell>
        </row>
        <row r="3834">
          <cell r="A3834">
            <v>0</v>
          </cell>
          <cell r="B3834" t="str">
            <v>AW PPO Active</v>
          </cell>
          <cell r="C3834" t="str">
            <v>000000997</v>
          </cell>
          <cell r="D3834" t="str">
            <v>YOUNG JOHN S</v>
          </cell>
          <cell r="E3834" t="str">
            <v>212527829</v>
          </cell>
          <cell r="F3834">
            <v>2</v>
          </cell>
          <cell r="G3834" t="str">
            <v>PPO Non-Union</v>
          </cell>
          <cell r="H3834" t="str">
            <v>N</v>
          </cell>
          <cell r="I3834">
            <v>4</v>
          </cell>
          <cell r="J3834">
            <v>37622</v>
          </cell>
          <cell r="K3834">
            <v>127</v>
          </cell>
          <cell r="L3834" t="str">
            <v>Family</v>
          </cell>
          <cell r="M3834">
            <v>19629</v>
          </cell>
        </row>
        <row r="3835">
          <cell r="A3835">
            <v>0</v>
          </cell>
          <cell r="B3835" t="str">
            <v>AW PPO Active</v>
          </cell>
          <cell r="C3835" t="str">
            <v>000000997</v>
          </cell>
          <cell r="D3835" t="str">
            <v>YOUNG TAARA C</v>
          </cell>
          <cell r="E3835" t="str">
            <v>012566383</v>
          </cell>
          <cell r="F3835">
            <v>2</v>
          </cell>
          <cell r="G3835" t="str">
            <v>PPO Non-Union</v>
          </cell>
          <cell r="H3835" t="str">
            <v>N</v>
          </cell>
          <cell r="I3835">
            <v>4</v>
          </cell>
          <cell r="J3835">
            <v>38091</v>
          </cell>
          <cell r="K3835">
            <v>127</v>
          </cell>
          <cell r="L3835" t="str">
            <v>Family</v>
          </cell>
          <cell r="M3835">
            <v>22740</v>
          </cell>
        </row>
        <row r="3836">
          <cell r="A3836">
            <v>0</v>
          </cell>
          <cell r="B3836" t="str">
            <v>AW PPO Active</v>
          </cell>
          <cell r="C3836" t="str">
            <v>000000997</v>
          </cell>
          <cell r="D3836" t="str">
            <v>ZACCARIA LISA M</v>
          </cell>
          <cell r="E3836" t="str">
            <v>161541891</v>
          </cell>
          <cell r="F3836">
            <v>2</v>
          </cell>
          <cell r="G3836" t="str">
            <v>PPO Non-Union</v>
          </cell>
          <cell r="H3836" t="str">
            <v>N</v>
          </cell>
          <cell r="I3836">
            <v>1</v>
          </cell>
          <cell r="J3836">
            <v>37622</v>
          </cell>
          <cell r="K3836">
            <v>102</v>
          </cell>
          <cell r="L3836" t="str">
            <v>Single</v>
          </cell>
          <cell r="M3836">
            <v>23357</v>
          </cell>
        </row>
        <row r="3837">
          <cell r="A3837">
            <v>0</v>
          </cell>
          <cell r="B3837" t="str">
            <v>AW PPO Active</v>
          </cell>
          <cell r="C3837" t="str">
            <v>000000997</v>
          </cell>
          <cell r="D3837" t="str">
            <v>ZELENKY JOHN J</v>
          </cell>
          <cell r="E3837" t="str">
            <v>186587847</v>
          </cell>
          <cell r="F3837">
            <v>2</v>
          </cell>
          <cell r="G3837" t="str">
            <v>PPO Non-Union</v>
          </cell>
          <cell r="H3837" t="str">
            <v>N</v>
          </cell>
          <cell r="I3837">
            <v>5</v>
          </cell>
          <cell r="J3837">
            <v>37622</v>
          </cell>
          <cell r="K3837">
            <v>127</v>
          </cell>
          <cell r="L3837" t="str">
            <v>Family</v>
          </cell>
          <cell r="M3837">
            <v>23075</v>
          </cell>
        </row>
        <row r="3838">
          <cell r="A3838">
            <v>0</v>
          </cell>
          <cell r="B3838" t="str">
            <v>AW PPO Active</v>
          </cell>
          <cell r="C3838" t="str">
            <v>000000997</v>
          </cell>
          <cell r="D3838" t="str">
            <v>ZOBRIST JARED L</v>
          </cell>
          <cell r="E3838" t="str">
            <v>333626073</v>
          </cell>
          <cell r="F3838">
            <v>2</v>
          </cell>
          <cell r="G3838" t="str">
            <v>PPO Non-Union</v>
          </cell>
          <cell r="H3838" t="str">
            <v>N</v>
          </cell>
          <cell r="I3838">
            <v>2</v>
          </cell>
          <cell r="J3838">
            <v>37622</v>
          </cell>
          <cell r="K3838">
            <v>111</v>
          </cell>
          <cell r="L3838" t="str">
            <v>Ee/Sp</v>
          </cell>
          <cell r="M3838">
            <v>27562</v>
          </cell>
        </row>
        <row r="3839">
          <cell r="A3839">
            <v>1</v>
          </cell>
          <cell r="B3839" t="str">
            <v>AW PPO Cobra</v>
          </cell>
          <cell r="C3839" t="str">
            <v>000000119</v>
          </cell>
          <cell r="D3839" t="str">
            <v>BANKA LOUIS L</v>
          </cell>
          <cell r="E3839" t="str">
            <v>547824191</v>
          </cell>
          <cell r="F3839">
            <v>2</v>
          </cell>
          <cell r="G3839" t="str">
            <v>PPO Non-Union</v>
          </cell>
          <cell r="H3839" t="str">
            <v>N</v>
          </cell>
          <cell r="I3839">
            <v>1</v>
          </cell>
          <cell r="J3839">
            <v>38213</v>
          </cell>
          <cell r="K3839">
            <v>101</v>
          </cell>
          <cell r="L3839" t="str">
            <v>Single</v>
          </cell>
          <cell r="M3839">
            <v>18884</v>
          </cell>
        </row>
        <row r="3840">
          <cell r="A3840">
            <v>1</v>
          </cell>
          <cell r="B3840" t="str">
            <v>AW PPO Cobra</v>
          </cell>
          <cell r="C3840" t="str">
            <v>000000119</v>
          </cell>
          <cell r="D3840" t="str">
            <v>GONZALES MICHAEL D</v>
          </cell>
          <cell r="E3840" t="str">
            <v>547941877</v>
          </cell>
          <cell r="F3840">
            <v>2</v>
          </cell>
          <cell r="G3840" t="str">
            <v>PPO Non-Union</v>
          </cell>
          <cell r="H3840" t="str">
            <v>N</v>
          </cell>
          <cell r="I3840">
            <v>4</v>
          </cell>
          <cell r="J3840">
            <v>38220</v>
          </cell>
          <cell r="K3840">
            <v>127</v>
          </cell>
          <cell r="L3840" t="str">
            <v>Family</v>
          </cell>
          <cell r="M3840">
            <v>18318</v>
          </cell>
        </row>
        <row r="3841">
          <cell r="A3841">
            <v>1</v>
          </cell>
          <cell r="B3841" t="str">
            <v>AW PPO Cobra</v>
          </cell>
          <cell r="C3841" t="str">
            <v>000000119</v>
          </cell>
          <cell r="D3841" t="str">
            <v>SMITH GLORIA J</v>
          </cell>
          <cell r="E3841" t="str">
            <v>568714615</v>
          </cell>
          <cell r="F3841">
            <v>2</v>
          </cell>
          <cell r="G3841" t="str">
            <v>PPO Non-Union</v>
          </cell>
          <cell r="H3841" t="str">
            <v>N</v>
          </cell>
          <cell r="I3841">
            <v>2</v>
          </cell>
          <cell r="J3841">
            <v>38292</v>
          </cell>
          <cell r="K3841">
            <v>111</v>
          </cell>
          <cell r="L3841" t="str">
            <v>Ee/Sp</v>
          </cell>
          <cell r="M3841">
            <v>16705</v>
          </cell>
        </row>
        <row r="3842">
          <cell r="A3842">
            <v>1</v>
          </cell>
          <cell r="B3842" t="str">
            <v>AW PPO Cobra</v>
          </cell>
          <cell r="C3842" t="str">
            <v>000000119</v>
          </cell>
          <cell r="D3842" t="str">
            <v>WALLSTEAD WILLIAM L</v>
          </cell>
          <cell r="E3842" t="str">
            <v>527088426</v>
          </cell>
          <cell r="F3842">
            <v>2</v>
          </cell>
          <cell r="G3842" t="str">
            <v>PPO Non-Union</v>
          </cell>
          <cell r="H3842" t="str">
            <v>N</v>
          </cell>
          <cell r="I3842">
            <v>2</v>
          </cell>
          <cell r="J3842">
            <v>38220</v>
          </cell>
          <cell r="K3842">
            <v>111</v>
          </cell>
          <cell r="L3842" t="str">
            <v>Ee/Sp</v>
          </cell>
          <cell r="M3842">
            <v>20347</v>
          </cell>
        </row>
        <row r="3843">
          <cell r="A3843">
            <v>1</v>
          </cell>
          <cell r="B3843" t="str">
            <v>AW PPO Cobra</v>
          </cell>
          <cell r="C3843" t="str">
            <v>000000130</v>
          </cell>
          <cell r="D3843" t="str">
            <v>DURHAM KIMBERLY F</v>
          </cell>
          <cell r="E3843" t="str">
            <v>411397075</v>
          </cell>
          <cell r="F3843">
            <v>2</v>
          </cell>
          <cell r="G3843" t="str">
            <v>PPO Non-Union</v>
          </cell>
          <cell r="H3843" t="str">
            <v>N</v>
          </cell>
          <cell r="I3843">
            <v>1</v>
          </cell>
          <cell r="J3843">
            <v>38206</v>
          </cell>
          <cell r="K3843">
            <v>102</v>
          </cell>
          <cell r="L3843" t="str">
            <v>Single</v>
          </cell>
          <cell r="M3843">
            <v>24296</v>
          </cell>
        </row>
        <row r="3844">
          <cell r="A3844">
            <v>1</v>
          </cell>
          <cell r="B3844" t="str">
            <v>AW PPO Cobra</v>
          </cell>
          <cell r="C3844" t="str">
            <v>000000130</v>
          </cell>
          <cell r="D3844" t="str">
            <v>HESTERLY ERIN N</v>
          </cell>
          <cell r="E3844" t="str">
            <v>260592222</v>
          </cell>
          <cell r="F3844">
            <v>2</v>
          </cell>
          <cell r="G3844" t="str">
            <v>PPO Non-Union</v>
          </cell>
          <cell r="H3844" t="str">
            <v>N</v>
          </cell>
          <cell r="I3844">
            <v>1</v>
          </cell>
          <cell r="J3844">
            <v>37622</v>
          </cell>
          <cell r="K3844">
            <v>102</v>
          </cell>
          <cell r="L3844" t="str">
            <v>Single</v>
          </cell>
          <cell r="M3844">
            <v>29164</v>
          </cell>
        </row>
        <row r="3845">
          <cell r="A3845">
            <v>1</v>
          </cell>
          <cell r="B3845" t="str">
            <v>AW PPO Cobra</v>
          </cell>
          <cell r="C3845" t="str">
            <v>000000130</v>
          </cell>
          <cell r="D3845" t="str">
            <v>JONES ERLEEN W</v>
          </cell>
          <cell r="E3845" t="str">
            <v>408886631</v>
          </cell>
          <cell r="F3845">
            <v>1</v>
          </cell>
          <cell r="G3845" t="str">
            <v>PPO Union</v>
          </cell>
          <cell r="H3845" t="str">
            <v>U</v>
          </cell>
          <cell r="I3845">
            <v>1</v>
          </cell>
          <cell r="J3845">
            <v>37836</v>
          </cell>
          <cell r="K3845">
            <v>102</v>
          </cell>
          <cell r="L3845" t="str">
            <v>Single</v>
          </cell>
          <cell r="M3845">
            <v>18878</v>
          </cell>
        </row>
        <row r="3846">
          <cell r="A3846">
            <v>1</v>
          </cell>
          <cell r="B3846" t="str">
            <v>AW PPO Cobra</v>
          </cell>
          <cell r="C3846" t="str">
            <v>000000130</v>
          </cell>
          <cell r="D3846" t="str">
            <v>ORTEGA BETH A</v>
          </cell>
          <cell r="E3846" t="str">
            <v>396602241</v>
          </cell>
          <cell r="F3846">
            <v>2</v>
          </cell>
          <cell r="G3846" t="str">
            <v>PPO Non-Union</v>
          </cell>
          <cell r="H3846" t="str">
            <v>N</v>
          </cell>
          <cell r="I3846">
            <v>4</v>
          </cell>
          <cell r="J3846">
            <v>38311</v>
          </cell>
          <cell r="K3846">
            <v>127</v>
          </cell>
          <cell r="L3846" t="str">
            <v>Family</v>
          </cell>
          <cell r="M3846">
            <v>20306</v>
          </cell>
        </row>
        <row r="3847">
          <cell r="A3847">
            <v>1</v>
          </cell>
          <cell r="B3847" t="str">
            <v>AW PPO Cobra</v>
          </cell>
          <cell r="C3847" t="str">
            <v>000000130</v>
          </cell>
          <cell r="D3847" t="str">
            <v>WALKER DONALD L</v>
          </cell>
          <cell r="E3847" t="str">
            <v>408886506</v>
          </cell>
          <cell r="F3847">
            <v>2</v>
          </cell>
          <cell r="G3847" t="str">
            <v>PPO Non-Union</v>
          </cell>
          <cell r="H3847" t="str">
            <v>N</v>
          </cell>
          <cell r="I3847">
            <v>3</v>
          </cell>
          <cell r="J3847">
            <v>38206</v>
          </cell>
          <cell r="K3847">
            <v>127</v>
          </cell>
          <cell r="L3847" t="str">
            <v>Family</v>
          </cell>
          <cell r="M3847">
            <v>19197</v>
          </cell>
        </row>
        <row r="3848">
          <cell r="A3848">
            <v>1</v>
          </cell>
          <cell r="B3848" t="str">
            <v>AW PPO Cobra</v>
          </cell>
          <cell r="C3848" t="str">
            <v>000000233</v>
          </cell>
          <cell r="D3848" t="str">
            <v>YOUNG TERESA A</v>
          </cell>
          <cell r="E3848" t="str">
            <v>479845529</v>
          </cell>
          <cell r="F3848">
            <v>2</v>
          </cell>
          <cell r="G3848" t="str">
            <v>PPO Non-Union</v>
          </cell>
          <cell r="H3848" t="str">
            <v>N</v>
          </cell>
          <cell r="I3848">
            <v>1</v>
          </cell>
          <cell r="J3848">
            <v>38232</v>
          </cell>
          <cell r="K3848">
            <v>102</v>
          </cell>
          <cell r="L3848" t="str">
            <v>Single</v>
          </cell>
          <cell r="M3848">
            <v>21155</v>
          </cell>
        </row>
        <row r="3849">
          <cell r="A3849">
            <v>1</v>
          </cell>
          <cell r="B3849" t="str">
            <v>AW PPO Cobra</v>
          </cell>
          <cell r="C3849" t="str">
            <v>000000300</v>
          </cell>
          <cell r="D3849" t="str">
            <v>CASAS JOHN G</v>
          </cell>
          <cell r="E3849" t="str">
            <v>462476608</v>
          </cell>
          <cell r="F3849">
            <v>2</v>
          </cell>
          <cell r="G3849" t="str">
            <v>PPO Non-Union</v>
          </cell>
          <cell r="H3849" t="str">
            <v>N</v>
          </cell>
          <cell r="I3849">
            <v>3</v>
          </cell>
          <cell r="J3849">
            <v>38078</v>
          </cell>
          <cell r="K3849">
            <v>127</v>
          </cell>
          <cell r="L3849" t="str">
            <v>Family</v>
          </cell>
          <cell r="M3849">
            <v>24283</v>
          </cell>
        </row>
        <row r="3850">
          <cell r="A3850">
            <v>1</v>
          </cell>
          <cell r="B3850" t="str">
            <v>AW PPO Cobra</v>
          </cell>
          <cell r="C3850" t="str">
            <v>000000300</v>
          </cell>
          <cell r="D3850" t="str">
            <v>COOPER ROBERT C</v>
          </cell>
          <cell r="E3850" t="str">
            <v>251843115</v>
          </cell>
          <cell r="F3850">
            <v>2</v>
          </cell>
          <cell r="G3850" t="str">
            <v>PPO Non-Union</v>
          </cell>
          <cell r="H3850" t="str">
            <v>N</v>
          </cell>
          <cell r="I3850">
            <v>2</v>
          </cell>
          <cell r="J3850">
            <v>38078</v>
          </cell>
          <cell r="K3850">
            <v>111</v>
          </cell>
          <cell r="L3850" t="str">
            <v>Ee/Sp</v>
          </cell>
          <cell r="M3850">
            <v>20423</v>
          </cell>
        </row>
        <row r="3851">
          <cell r="A3851">
            <v>1</v>
          </cell>
          <cell r="B3851" t="str">
            <v>AW PPO Cobra</v>
          </cell>
          <cell r="C3851" t="str">
            <v>000000300</v>
          </cell>
          <cell r="D3851" t="str">
            <v>DAVIS ANGELA D</v>
          </cell>
          <cell r="E3851" t="str">
            <v>243025618</v>
          </cell>
          <cell r="F3851">
            <v>2</v>
          </cell>
          <cell r="G3851" t="str">
            <v>PPO Non-Union</v>
          </cell>
          <cell r="H3851" t="str">
            <v>N</v>
          </cell>
          <cell r="I3851">
            <v>1</v>
          </cell>
          <cell r="J3851">
            <v>38078</v>
          </cell>
          <cell r="K3851">
            <v>102</v>
          </cell>
          <cell r="L3851" t="str">
            <v>Single</v>
          </cell>
          <cell r="M3851">
            <v>21415</v>
          </cell>
        </row>
        <row r="3852">
          <cell r="A3852">
            <v>1</v>
          </cell>
          <cell r="B3852" t="str">
            <v>AW PPO Cobra</v>
          </cell>
          <cell r="C3852" t="str">
            <v>000000300</v>
          </cell>
          <cell r="D3852" t="str">
            <v>GORE BRIAN C</v>
          </cell>
          <cell r="E3852" t="str">
            <v>452436084</v>
          </cell>
          <cell r="F3852">
            <v>2</v>
          </cell>
          <cell r="G3852" t="str">
            <v>PPO Non-Union</v>
          </cell>
          <cell r="H3852" t="str">
            <v>N</v>
          </cell>
          <cell r="I3852">
            <v>4</v>
          </cell>
          <cell r="J3852">
            <v>38272</v>
          </cell>
          <cell r="K3852">
            <v>127</v>
          </cell>
          <cell r="L3852" t="str">
            <v>Family</v>
          </cell>
          <cell r="M3852">
            <v>25824</v>
          </cell>
        </row>
        <row r="3853">
          <cell r="A3853">
            <v>1</v>
          </cell>
          <cell r="B3853" t="str">
            <v>AW PPO Cobra</v>
          </cell>
          <cell r="C3853" t="str">
            <v>000000300</v>
          </cell>
          <cell r="D3853" t="str">
            <v>HERRMANN LISA A</v>
          </cell>
          <cell r="E3853" t="str">
            <v>420848823</v>
          </cell>
          <cell r="F3853">
            <v>2</v>
          </cell>
          <cell r="G3853" t="str">
            <v>PPO Non-Union</v>
          </cell>
          <cell r="H3853" t="str">
            <v>N</v>
          </cell>
          <cell r="I3853">
            <v>1</v>
          </cell>
          <cell r="J3853">
            <v>38261</v>
          </cell>
          <cell r="K3853">
            <v>102</v>
          </cell>
          <cell r="L3853" t="str">
            <v>Single</v>
          </cell>
          <cell r="M3853">
            <v>22208</v>
          </cell>
        </row>
        <row r="3854">
          <cell r="A3854">
            <v>1</v>
          </cell>
          <cell r="B3854" t="str">
            <v>AW PPO Cobra</v>
          </cell>
          <cell r="C3854" t="str">
            <v>000000300</v>
          </cell>
          <cell r="D3854" t="str">
            <v>PARKER DIANA C</v>
          </cell>
          <cell r="E3854" t="str">
            <v>334484490</v>
          </cell>
          <cell r="F3854">
            <v>2</v>
          </cell>
          <cell r="G3854" t="str">
            <v>PPO Non-Union</v>
          </cell>
          <cell r="H3854" t="str">
            <v>N</v>
          </cell>
          <cell r="I3854">
            <v>2</v>
          </cell>
          <cell r="J3854">
            <v>38169</v>
          </cell>
          <cell r="K3854">
            <v>111</v>
          </cell>
          <cell r="L3854" t="str">
            <v>Ee/Sp</v>
          </cell>
          <cell r="M3854">
            <v>20142</v>
          </cell>
        </row>
        <row r="3855">
          <cell r="A3855">
            <v>1</v>
          </cell>
          <cell r="B3855" t="str">
            <v>AW PPO Cobra</v>
          </cell>
          <cell r="C3855" t="str">
            <v>000000300</v>
          </cell>
          <cell r="D3855" t="str">
            <v>PARSONS CLIFF L</v>
          </cell>
          <cell r="E3855" t="str">
            <v>559535410</v>
          </cell>
          <cell r="F3855">
            <v>2</v>
          </cell>
          <cell r="G3855" t="str">
            <v>PPO Non-Union</v>
          </cell>
          <cell r="H3855" t="str">
            <v>N</v>
          </cell>
          <cell r="I3855">
            <v>1</v>
          </cell>
          <cell r="J3855">
            <v>38261</v>
          </cell>
          <cell r="K3855">
            <v>101</v>
          </cell>
          <cell r="L3855" t="str">
            <v>Single</v>
          </cell>
          <cell r="M3855">
            <v>22532</v>
          </cell>
        </row>
        <row r="3856">
          <cell r="A3856">
            <v>1</v>
          </cell>
          <cell r="B3856" t="str">
            <v>AW PPO Cobra</v>
          </cell>
          <cell r="C3856" t="str">
            <v>000000300</v>
          </cell>
          <cell r="D3856" t="str">
            <v>PATEL JITENDRA N</v>
          </cell>
          <cell r="E3856" t="str">
            <v>408832772</v>
          </cell>
          <cell r="F3856">
            <v>2</v>
          </cell>
          <cell r="G3856" t="str">
            <v>PPO Non-Union</v>
          </cell>
          <cell r="H3856" t="str">
            <v>N</v>
          </cell>
          <cell r="I3856">
            <v>4</v>
          </cell>
          <cell r="J3856">
            <v>38231</v>
          </cell>
          <cell r="K3856">
            <v>127</v>
          </cell>
          <cell r="L3856" t="str">
            <v>Family</v>
          </cell>
          <cell r="M3856">
            <v>25141</v>
          </cell>
        </row>
        <row r="3857">
          <cell r="A3857">
            <v>1</v>
          </cell>
          <cell r="B3857" t="str">
            <v>AW PPO Cobra</v>
          </cell>
          <cell r="C3857" t="str">
            <v>000000300</v>
          </cell>
          <cell r="D3857" t="str">
            <v>POTTENGER EVELYN E</v>
          </cell>
          <cell r="E3857" t="str">
            <v>501589194</v>
          </cell>
          <cell r="F3857">
            <v>2</v>
          </cell>
          <cell r="G3857" t="str">
            <v>PPO Non-Union</v>
          </cell>
          <cell r="H3857" t="str">
            <v>N</v>
          </cell>
          <cell r="I3857">
            <v>1</v>
          </cell>
          <cell r="J3857">
            <v>38169</v>
          </cell>
          <cell r="K3857">
            <v>102</v>
          </cell>
          <cell r="L3857" t="str">
            <v>Single</v>
          </cell>
          <cell r="M3857">
            <v>18301</v>
          </cell>
        </row>
        <row r="3858">
          <cell r="A3858">
            <v>1</v>
          </cell>
          <cell r="B3858" t="str">
            <v>AW PPO Cobra</v>
          </cell>
          <cell r="C3858" t="str">
            <v>000000300</v>
          </cell>
          <cell r="D3858" t="str">
            <v>SACHDEVA SANDEEP</v>
          </cell>
          <cell r="E3858" t="str">
            <v>143523691</v>
          </cell>
          <cell r="F3858">
            <v>2</v>
          </cell>
          <cell r="G3858" t="str">
            <v>PPO Non-Union</v>
          </cell>
          <cell r="H3858" t="str">
            <v>N</v>
          </cell>
          <cell r="I3858">
            <v>5</v>
          </cell>
          <cell r="J3858">
            <v>38078</v>
          </cell>
          <cell r="K3858">
            <v>127</v>
          </cell>
          <cell r="L3858" t="str">
            <v>Family</v>
          </cell>
          <cell r="M3858">
            <v>25672</v>
          </cell>
        </row>
        <row r="3859">
          <cell r="A3859">
            <v>1</v>
          </cell>
          <cell r="B3859" t="str">
            <v>AW PPO Cobra</v>
          </cell>
          <cell r="C3859" t="str">
            <v>000000380</v>
          </cell>
          <cell r="D3859" t="str">
            <v>HORROCKS BRIAN K</v>
          </cell>
          <cell r="E3859" t="str">
            <v>400084547</v>
          </cell>
          <cell r="F3859">
            <v>1</v>
          </cell>
          <cell r="G3859" t="str">
            <v>PPO Union</v>
          </cell>
          <cell r="H3859" t="str">
            <v>U</v>
          </cell>
          <cell r="I3859">
            <v>4</v>
          </cell>
          <cell r="J3859">
            <v>38206</v>
          </cell>
          <cell r="K3859">
            <v>127</v>
          </cell>
          <cell r="L3859" t="str">
            <v>Family</v>
          </cell>
          <cell r="M3859">
            <v>24862</v>
          </cell>
        </row>
        <row r="3860">
          <cell r="A3860">
            <v>1</v>
          </cell>
          <cell r="B3860" t="str">
            <v>AW PPO Cobra</v>
          </cell>
          <cell r="C3860" t="str">
            <v>000000380</v>
          </cell>
          <cell r="D3860" t="str">
            <v>MUNDY ROY W  II</v>
          </cell>
          <cell r="E3860" t="str">
            <v>233825429</v>
          </cell>
          <cell r="F3860">
            <v>2</v>
          </cell>
          <cell r="G3860" t="str">
            <v>PPO Non-Union</v>
          </cell>
          <cell r="H3860" t="str">
            <v>N</v>
          </cell>
          <cell r="I3860">
            <v>3</v>
          </cell>
          <cell r="J3860">
            <v>38200</v>
          </cell>
          <cell r="K3860">
            <v>127</v>
          </cell>
          <cell r="L3860" t="str">
            <v>Family</v>
          </cell>
          <cell r="M3860">
            <v>18522</v>
          </cell>
        </row>
        <row r="3861">
          <cell r="A3861">
            <v>1</v>
          </cell>
          <cell r="B3861" t="str">
            <v>AW PPO Cobra</v>
          </cell>
          <cell r="C3861" t="str">
            <v>000000380</v>
          </cell>
          <cell r="D3861" t="str">
            <v>TACKETT PATRICIA K</v>
          </cell>
          <cell r="E3861" t="str">
            <v>450944394</v>
          </cell>
          <cell r="F3861">
            <v>2</v>
          </cell>
          <cell r="G3861" t="str">
            <v>PPO Non-Union</v>
          </cell>
          <cell r="H3861" t="str">
            <v>N</v>
          </cell>
          <cell r="I3861">
            <v>2</v>
          </cell>
          <cell r="J3861">
            <v>38187</v>
          </cell>
          <cell r="K3861">
            <v>119</v>
          </cell>
          <cell r="L3861" t="str">
            <v>Ee/Ch</v>
          </cell>
          <cell r="M3861">
            <v>17855</v>
          </cell>
        </row>
        <row r="3862">
          <cell r="A3862">
            <v>1</v>
          </cell>
          <cell r="B3862" t="str">
            <v>AW PPO Cobra</v>
          </cell>
          <cell r="C3862" t="str">
            <v>000000400</v>
          </cell>
          <cell r="D3862" t="str">
            <v>PALATUCCI TERESA J</v>
          </cell>
          <cell r="E3862" t="str">
            <v>213803414</v>
          </cell>
          <cell r="F3862">
            <v>2</v>
          </cell>
          <cell r="G3862" t="str">
            <v>PPO Non-Union</v>
          </cell>
          <cell r="H3862" t="str">
            <v>N</v>
          </cell>
          <cell r="I3862">
            <v>1</v>
          </cell>
          <cell r="J3862">
            <v>37987</v>
          </cell>
          <cell r="K3862">
            <v>102</v>
          </cell>
          <cell r="L3862" t="str">
            <v>Single</v>
          </cell>
          <cell r="M3862">
            <v>21409</v>
          </cell>
        </row>
        <row r="3863">
          <cell r="A3863">
            <v>1</v>
          </cell>
          <cell r="B3863" t="str">
            <v>AW PPO Cobra</v>
          </cell>
          <cell r="C3863" t="str">
            <v>000000558</v>
          </cell>
          <cell r="D3863" t="str">
            <v>LASITER SHELLIE L</v>
          </cell>
          <cell r="E3863" t="str">
            <v>525631504</v>
          </cell>
          <cell r="F3863">
            <v>2</v>
          </cell>
          <cell r="G3863" t="str">
            <v>PPO Non-Union</v>
          </cell>
          <cell r="H3863" t="str">
            <v>N</v>
          </cell>
          <cell r="I3863">
            <v>3</v>
          </cell>
          <cell r="J3863">
            <v>37956</v>
          </cell>
          <cell r="K3863">
            <v>119</v>
          </cell>
          <cell r="L3863" t="str">
            <v>Ee/Ch</v>
          </cell>
          <cell r="M3863">
            <v>26802</v>
          </cell>
        </row>
        <row r="3864">
          <cell r="A3864">
            <v>1</v>
          </cell>
          <cell r="B3864" t="str">
            <v>AW PPO Cobra</v>
          </cell>
          <cell r="C3864" t="str">
            <v>000000558</v>
          </cell>
          <cell r="D3864" t="str">
            <v>THOMAS DAVID R</v>
          </cell>
          <cell r="E3864" t="str">
            <v>525084205</v>
          </cell>
          <cell r="F3864">
            <v>2</v>
          </cell>
          <cell r="G3864" t="str">
            <v>PPO Non-Union</v>
          </cell>
          <cell r="H3864" t="str">
            <v>N</v>
          </cell>
          <cell r="I3864">
            <v>4</v>
          </cell>
          <cell r="J3864">
            <v>38353</v>
          </cell>
          <cell r="K3864">
            <v>127</v>
          </cell>
          <cell r="L3864" t="str">
            <v>Family</v>
          </cell>
          <cell r="M3864">
            <v>21871</v>
          </cell>
        </row>
        <row r="3865">
          <cell r="A3865">
            <v>1</v>
          </cell>
          <cell r="B3865" t="str">
            <v>AW PPO Cobra</v>
          </cell>
          <cell r="C3865" t="str">
            <v>000000593</v>
          </cell>
          <cell r="D3865" t="str">
            <v>CLARK DAVID D</v>
          </cell>
          <cell r="E3865" t="str">
            <v>284545940</v>
          </cell>
          <cell r="F3865">
            <v>2</v>
          </cell>
          <cell r="G3865" t="str">
            <v>PPO Non-Union</v>
          </cell>
          <cell r="H3865" t="str">
            <v>N</v>
          </cell>
          <cell r="I3865">
            <v>2</v>
          </cell>
          <cell r="J3865">
            <v>38234</v>
          </cell>
          <cell r="K3865">
            <v>111</v>
          </cell>
          <cell r="L3865" t="str">
            <v>Ee/Sp</v>
          </cell>
          <cell r="M3865">
            <v>19480</v>
          </cell>
        </row>
        <row r="3866">
          <cell r="A3866">
            <v>1</v>
          </cell>
          <cell r="B3866" t="str">
            <v>AW PPO Cobra</v>
          </cell>
          <cell r="C3866" t="str">
            <v>000000593</v>
          </cell>
          <cell r="D3866" t="str">
            <v>HILDABRANT JOHN</v>
          </cell>
          <cell r="E3866" t="str">
            <v>178508301</v>
          </cell>
          <cell r="F3866">
            <v>2</v>
          </cell>
          <cell r="G3866" t="str">
            <v>PPO Non-Union</v>
          </cell>
          <cell r="H3866" t="str">
            <v>N</v>
          </cell>
          <cell r="I3866">
            <v>4</v>
          </cell>
          <cell r="J3866">
            <v>38169</v>
          </cell>
          <cell r="K3866">
            <v>127</v>
          </cell>
          <cell r="L3866" t="str">
            <v>Family</v>
          </cell>
          <cell r="M3866">
            <v>23283</v>
          </cell>
        </row>
        <row r="3867">
          <cell r="A3867">
            <v>1</v>
          </cell>
          <cell r="B3867" t="str">
            <v>AW PPO Cobra</v>
          </cell>
          <cell r="C3867" t="str">
            <v>000000593</v>
          </cell>
          <cell r="D3867" t="str">
            <v>JOHNSON DAVID C</v>
          </cell>
          <cell r="E3867" t="str">
            <v>279525816</v>
          </cell>
          <cell r="F3867">
            <v>2</v>
          </cell>
          <cell r="G3867" t="str">
            <v>PPO Non-Union</v>
          </cell>
          <cell r="H3867" t="str">
            <v>N</v>
          </cell>
          <cell r="I3867">
            <v>3</v>
          </cell>
          <cell r="J3867">
            <v>38220</v>
          </cell>
          <cell r="K3867">
            <v>127</v>
          </cell>
          <cell r="L3867" t="str">
            <v>Family</v>
          </cell>
          <cell r="M3867">
            <v>19672</v>
          </cell>
        </row>
        <row r="3868">
          <cell r="A3868">
            <v>1</v>
          </cell>
          <cell r="B3868" t="str">
            <v>AW PPO Cobra</v>
          </cell>
          <cell r="C3868" t="str">
            <v>000000593</v>
          </cell>
          <cell r="D3868" t="str">
            <v>MEAD DON F</v>
          </cell>
          <cell r="E3868" t="str">
            <v>299502198</v>
          </cell>
          <cell r="F3868">
            <v>2</v>
          </cell>
          <cell r="G3868" t="str">
            <v>PPO Non-Union</v>
          </cell>
          <cell r="H3868" t="str">
            <v>N</v>
          </cell>
          <cell r="I3868">
            <v>2</v>
          </cell>
          <cell r="J3868">
            <v>38231</v>
          </cell>
          <cell r="K3868">
            <v>111</v>
          </cell>
          <cell r="L3868" t="str">
            <v>Ee/Sp</v>
          </cell>
          <cell r="M3868">
            <v>18993</v>
          </cell>
        </row>
        <row r="3869">
          <cell r="A3869">
            <v>1</v>
          </cell>
          <cell r="B3869" t="str">
            <v>AW PPO Cobra</v>
          </cell>
          <cell r="C3869" t="str">
            <v>000000593</v>
          </cell>
          <cell r="D3869" t="str">
            <v>O BRIEN DENNIS J</v>
          </cell>
          <cell r="E3869" t="str">
            <v>272441540</v>
          </cell>
          <cell r="F3869">
            <v>2</v>
          </cell>
          <cell r="G3869" t="str">
            <v>PPO Non-Union</v>
          </cell>
          <cell r="H3869" t="str">
            <v>N</v>
          </cell>
          <cell r="I3869">
            <v>4</v>
          </cell>
          <cell r="J3869">
            <v>38231</v>
          </cell>
          <cell r="K3869">
            <v>127</v>
          </cell>
          <cell r="L3869" t="str">
            <v>Family</v>
          </cell>
          <cell r="M3869">
            <v>20666</v>
          </cell>
        </row>
        <row r="3870">
          <cell r="A3870">
            <v>1</v>
          </cell>
          <cell r="B3870" t="str">
            <v>AW PPO Cobra</v>
          </cell>
          <cell r="C3870" t="str">
            <v>000000601</v>
          </cell>
          <cell r="D3870" t="str">
            <v>HALL DOUGLAS</v>
          </cell>
          <cell r="E3870" t="str">
            <v>125487104</v>
          </cell>
          <cell r="F3870">
            <v>2</v>
          </cell>
          <cell r="G3870" t="str">
            <v>PPO Non-Union</v>
          </cell>
          <cell r="H3870" t="str">
            <v>N</v>
          </cell>
          <cell r="I3870">
            <v>3</v>
          </cell>
          <cell r="J3870">
            <v>37933</v>
          </cell>
          <cell r="K3870">
            <v>127</v>
          </cell>
          <cell r="L3870" t="str">
            <v>Family</v>
          </cell>
          <cell r="M3870">
            <v>19751</v>
          </cell>
        </row>
        <row r="3871">
          <cell r="A3871">
            <v>1</v>
          </cell>
          <cell r="B3871" t="str">
            <v>AW PPO Cobra</v>
          </cell>
          <cell r="C3871" t="str">
            <v>000000625</v>
          </cell>
          <cell r="D3871" t="str">
            <v>CAMPBELL JAMES M</v>
          </cell>
          <cell r="E3871" t="str">
            <v>554642470</v>
          </cell>
          <cell r="F3871">
            <v>2</v>
          </cell>
          <cell r="G3871" t="str">
            <v>PPO Non-Union</v>
          </cell>
          <cell r="H3871" t="str">
            <v>N</v>
          </cell>
          <cell r="I3871">
            <v>1</v>
          </cell>
          <cell r="J3871">
            <v>38245</v>
          </cell>
          <cell r="K3871">
            <v>101</v>
          </cell>
          <cell r="L3871" t="str">
            <v>Single</v>
          </cell>
          <cell r="M3871">
            <v>18394</v>
          </cell>
        </row>
        <row r="3872">
          <cell r="A3872">
            <v>1</v>
          </cell>
          <cell r="B3872" t="str">
            <v>AW PPO Cobra</v>
          </cell>
          <cell r="C3872" t="str">
            <v>000000625</v>
          </cell>
          <cell r="D3872" t="str">
            <v>DENEKE ALLISA L</v>
          </cell>
          <cell r="E3872" t="str">
            <v>600583069</v>
          </cell>
          <cell r="F3872">
            <v>2</v>
          </cell>
          <cell r="G3872" t="str">
            <v>PPO Non-Union</v>
          </cell>
          <cell r="H3872" t="str">
            <v>N</v>
          </cell>
          <cell r="I3872">
            <v>4</v>
          </cell>
          <cell r="J3872">
            <v>37951</v>
          </cell>
          <cell r="K3872">
            <v>119</v>
          </cell>
          <cell r="L3872" t="str">
            <v>Ee/Ch</v>
          </cell>
          <cell r="M3872">
            <v>26735</v>
          </cell>
        </row>
        <row r="3873">
          <cell r="A3873">
            <v>1</v>
          </cell>
          <cell r="B3873" t="str">
            <v>AW PPO Cobra</v>
          </cell>
          <cell r="C3873" t="str">
            <v>000000625</v>
          </cell>
          <cell r="D3873" t="str">
            <v>FARK STANLEY W</v>
          </cell>
          <cell r="E3873" t="str">
            <v>361384260</v>
          </cell>
          <cell r="F3873">
            <v>2</v>
          </cell>
          <cell r="G3873" t="str">
            <v>PPO Non-Union</v>
          </cell>
          <cell r="H3873" t="str">
            <v>N</v>
          </cell>
          <cell r="I3873">
            <v>1</v>
          </cell>
          <cell r="J3873">
            <v>37622</v>
          </cell>
          <cell r="K3873">
            <v>101</v>
          </cell>
          <cell r="L3873" t="str">
            <v>Single</v>
          </cell>
          <cell r="M3873">
            <v>17774</v>
          </cell>
        </row>
        <row r="3874">
          <cell r="A3874">
            <v>1</v>
          </cell>
          <cell r="B3874" t="str">
            <v>AW PPO Cobra</v>
          </cell>
          <cell r="C3874" t="str">
            <v>000000625</v>
          </cell>
          <cell r="D3874" t="str">
            <v>JONES RAY L</v>
          </cell>
          <cell r="E3874" t="str">
            <v>510720055</v>
          </cell>
          <cell r="F3874">
            <v>2</v>
          </cell>
          <cell r="G3874" t="str">
            <v>PPO Non-Union</v>
          </cell>
          <cell r="H3874" t="str">
            <v>N</v>
          </cell>
          <cell r="I3874">
            <v>5</v>
          </cell>
          <cell r="J3874">
            <v>38115</v>
          </cell>
          <cell r="K3874">
            <v>127</v>
          </cell>
          <cell r="L3874" t="str">
            <v>Family</v>
          </cell>
          <cell r="M3874">
            <v>22524</v>
          </cell>
        </row>
        <row r="3875">
          <cell r="A3875">
            <v>1</v>
          </cell>
          <cell r="B3875" t="str">
            <v>AW PPO Cobra</v>
          </cell>
          <cell r="C3875" t="str">
            <v>000000632</v>
          </cell>
          <cell r="D3875" t="str">
            <v>ARMSTRONG LARRY D</v>
          </cell>
          <cell r="E3875" t="str">
            <v>337340153</v>
          </cell>
          <cell r="F3875">
            <v>2</v>
          </cell>
          <cell r="G3875" t="str">
            <v>PPO Non-Union</v>
          </cell>
          <cell r="H3875" t="str">
            <v>N</v>
          </cell>
          <cell r="I3875">
            <v>2</v>
          </cell>
          <cell r="J3875">
            <v>38213</v>
          </cell>
          <cell r="K3875">
            <v>111</v>
          </cell>
          <cell r="L3875" t="str">
            <v>Ee/Sp</v>
          </cell>
          <cell r="M3875">
            <v>15265</v>
          </cell>
        </row>
        <row r="3876">
          <cell r="A3876">
            <v>1</v>
          </cell>
          <cell r="B3876" t="str">
            <v>AW PPO Cobra</v>
          </cell>
          <cell r="C3876" t="str">
            <v>000000632</v>
          </cell>
          <cell r="D3876" t="str">
            <v>FISHBACK LINDA M</v>
          </cell>
          <cell r="E3876" t="str">
            <v>352440102</v>
          </cell>
          <cell r="F3876">
            <v>2</v>
          </cell>
          <cell r="G3876" t="str">
            <v>PPO Non-Union</v>
          </cell>
          <cell r="H3876" t="str">
            <v>N</v>
          </cell>
          <cell r="I3876">
            <v>1</v>
          </cell>
          <cell r="J3876">
            <v>38261</v>
          </cell>
          <cell r="K3876">
            <v>102</v>
          </cell>
          <cell r="L3876" t="str">
            <v>Single</v>
          </cell>
          <cell r="M3876">
            <v>19142</v>
          </cell>
        </row>
        <row r="3877">
          <cell r="A3877">
            <v>1</v>
          </cell>
          <cell r="B3877" t="str">
            <v>AW PPO Cobra</v>
          </cell>
          <cell r="C3877" t="str">
            <v>000000632</v>
          </cell>
          <cell r="D3877" t="str">
            <v>GOLDSMITH LAWRENCE D</v>
          </cell>
          <cell r="E3877" t="str">
            <v>338485525</v>
          </cell>
          <cell r="F3877">
            <v>2</v>
          </cell>
          <cell r="G3877" t="str">
            <v>PPO Non-Union</v>
          </cell>
          <cell r="H3877" t="str">
            <v>N</v>
          </cell>
          <cell r="I3877">
            <v>3</v>
          </cell>
          <cell r="J3877">
            <v>38261</v>
          </cell>
          <cell r="K3877">
            <v>127</v>
          </cell>
          <cell r="L3877" t="str">
            <v>Family</v>
          </cell>
          <cell r="M3877">
            <v>20033</v>
          </cell>
        </row>
        <row r="3878">
          <cell r="A3878">
            <v>1</v>
          </cell>
          <cell r="B3878" t="str">
            <v>AW PPO Cobra</v>
          </cell>
          <cell r="C3878" t="str">
            <v>000000632</v>
          </cell>
          <cell r="D3878" t="str">
            <v>GREEN BRADLEY J</v>
          </cell>
          <cell r="E3878" t="str">
            <v>345885843</v>
          </cell>
          <cell r="F3878">
            <v>1</v>
          </cell>
          <cell r="G3878" t="str">
            <v>PPO Union</v>
          </cell>
          <cell r="H3878" t="str">
            <v>U</v>
          </cell>
          <cell r="I3878">
            <v>1</v>
          </cell>
          <cell r="J3878">
            <v>37878</v>
          </cell>
          <cell r="K3878">
            <v>101</v>
          </cell>
          <cell r="L3878" t="str">
            <v>Single</v>
          </cell>
          <cell r="M3878">
            <v>34061</v>
          </cell>
        </row>
        <row r="3879">
          <cell r="A3879">
            <v>1</v>
          </cell>
          <cell r="B3879" t="str">
            <v>AW PPO Cobra</v>
          </cell>
          <cell r="C3879" t="str">
            <v>000000632</v>
          </cell>
          <cell r="D3879" t="str">
            <v>HAZLETT DONNA M</v>
          </cell>
          <cell r="E3879" t="str">
            <v>324625210</v>
          </cell>
          <cell r="F3879">
            <v>2</v>
          </cell>
          <cell r="G3879" t="str">
            <v>PPO Non-Union</v>
          </cell>
          <cell r="H3879" t="str">
            <v>N</v>
          </cell>
          <cell r="I3879">
            <v>2</v>
          </cell>
          <cell r="J3879">
            <v>38132</v>
          </cell>
          <cell r="K3879">
            <v>111</v>
          </cell>
          <cell r="L3879" t="str">
            <v>Ee/Sp</v>
          </cell>
          <cell r="M3879">
            <v>22703</v>
          </cell>
        </row>
        <row r="3880">
          <cell r="A3880">
            <v>1</v>
          </cell>
          <cell r="B3880" t="str">
            <v>AW PPO Cobra</v>
          </cell>
          <cell r="C3880" t="str">
            <v>000000632</v>
          </cell>
          <cell r="D3880" t="str">
            <v>KING MARILOU</v>
          </cell>
          <cell r="E3880" t="str">
            <v>551681190</v>
          </cell>
          <cell r="F3880">
            <v>2</v>
          </cell>
          <cell r="G3880" t="str">
            <v>PPO Non-Union</v>
          </cell>
          <cell r="H3880" t="str">
            <v>N</v>
          </cell>
          <cell r="I3880">
            <v>1</v>
          </cell>
          <cell r="J3880">
            <v>37865</v>
          </cell>
          <cell r="K3880">
            <v>102</v>
          </cell>
          <cell r="L3880" t="str">
            <v>Single</v>
          </cell>
          <cell r="M3880">
            <v>17418</v>
          </cell>
        </row>
        <row r="3881">
          <cell r="A3881">
            <v>1</v>
          </cell>
          <cell r="B3881" t="str">
            <v>AW PPO Cobra</v>
          </cell>
          <cell r="C3881" t="str">
            <v>000000632</v>
          </cell>
          <cell r="D3881" t="str">
            <v>LEE SHARON K</v>
          </cell>
          <cell r="E3881" t="str">
            <v>491645165</v>
          </cell>
          <cell r="F3881">
            <v>2</v>
          </cell>
          <cell r="G3881" t="str">
            <v>PPO Non-Union</v>
          </cell>
          <cell r="H3881" t="str">
            <v>N</v>
          </cell>
          <cell r="I3881">
            <v>3</v>
          </cell>
          <cell r="J3881">
            <v>38269</v>
          </cell>
          <cell r="K3881">
            <v>127</v>
          </cell>
          <cell r="L3881" t="str">
            <v>Family</v>
          </cell>
          <cell r="M3881">
            <v>20409</v>
          </cell>
        </row>
        <row r="3882">
          <cell r="A3882">
            <v>1</v>
          </cell>
          <cell r="B3882" t="str">
            <v>AW PPO Cobra</v>
          </cell>
          <cell r="C3882" t="str">
            <v>000000632</v>
          </cell>
          <cell r="D3882" t="str">
            <v>MCCARREY CHARLES A</v>
          </cell>
          <cell r="E3882" t="str">
            <v>319501048</v>
          </cell>
          <cell r="F3882">
            <v>2</v>
          </cell>
          <cell r="G3882" t="str">
            <v>PPO Non-Union</v>
          </cell>
          <cell r="H3882" t="str">
            <v>N</v>
          </cell>
          <cell r="I3882">
            <v>4</v>
          </cell>
          <cell r="J3882">
            <v>38276</v>
          </cell>
          <cell r="K3882">
            <v>127</v>
          </cell>
          <cell r="L3882" t="str">
            <v>Family</v>
          </cell>
          <cell r="M3882">
            <v>23070</v>
          </cell>
        </row>
        <row r="3883">
          <cell r="A3883">
            <v>1</v>
          </cell>
          <cell r="B3883" t="str">
            <v>AW PPO Cobra</v>
          </cell>
          <cell r="C3883" t="str">
            <v>000000632</v>
          </cell>
          <cell r="D3883" t="str">
            <v>RITTENHOUSE STEVEN F</v>
          </cell>
          <cell r="E3883" t="str">
            <v>318400334</v>
          </cell>
          <cell r="F3883">
            <v>2</v>
          </cell>
          <cell r="G3883" t="str">
            <v>PPO Non-Union</v>
          </cell>
          <cell r="H3883" t="str">
            <v>N</v>
          </cell>
          <cell r="I3883">
            <v>3</v>
          </cell>
          <cell r="J3883">
            <v>38220</v>
          </cell>
          <cell r="K3883">
            <v>127</v>
          </cell>
          <cell r="L3883" t="str">
            <v>Family</v>
          </cell>
          <cell r="M3883">
            <v>17531</v>
          </cell>
        </row>
        <row r="3884">
          <cell r="A3884">
            <v>1</v>
          </cell>
          <cell r="B3884" t="str">
            <v>AW PPO Cobra</v>
          </cell>
          <cell r="C3884" t="str">
            <v>000000632</v>
          </cell>
          <cell r="D3884" t="str">
            <v>STRONG ROBYN L</v>
          </cell>
          <cell r="E3884" t="str">
            <v>360785012</v>
          </cell>
          <cell r="F3884">
            <v>2</v>
          </cell>
          <cell r="G3884" t="str">
            <v>PPO Non-Union</v>
          </cell>
          <cell r="H3884" t="str">
            <v>N</v>
          </cell>
          <cell r="I3884">
            <v>1</v>
          </cell>
          <cell r="J3884">
            <v>37622</v>
          </cell>
          <cell r="K3884">
            <v>102</v>
          </cell>
          <cell r="L3884" t="str">
            <v>Single</v>
          </cell>
          <cell r="M3884">
            <v>28913</v>
          </cell>
        </row>
        <row r="3885">
          <cell r="A3885">
            <v>1</v>
          </cell>
          <cell r="B3885" t="str">
            <v>AW PPO Cobra</v>
          </cell>
          <cell r="C3885" t="str">
            <v>000000632</v>
          </cell>
          <cell r="D3885" t="str">
            <v>WHITAKER KIMBERLY A</v>
          </cell>
          <cell r="E3885" t="str">
            <v>086587114</v>
          </cell>
          <cell r="F3885">
            <v>1</v>
          </cell>
          <cell r="G3885" t="str">
            <v>PPO Union</v>
          </cell>
          <cell r="H3885" t="str">
            <v>U</v>
          </cell>
          <cell r="I3885">
            <v>1</v>
          </cell>
          <cell r="J3885">
            <v>38226</v>
          </cell>
          <cell r="K3885">
            <v>102</v>
          </cell>
          <cell r="L3885" t="str">
            <v>Single</v>
          </cell>
          <cell r="M3885">
            <v>21970</v>
          </cell>
        </row>
        <row r="3886">
          <cell r="A3886">
            <v>1</v>
          </cell>
          <cell r="B3886" t="str">
            <v>AW PPO Cobra</v>
          </cell>
          <cell r="C3886" t="str">
            <v>000000632</v>
          </cell>
          <cell r="D3886" t="str">
            <v>WILLIAMS CAROL A</v>
          </cell>
          <cell r="E3886" t="str">
            <v>349341312</v>
          </cell>
          <cell r="F3886">
            <v>2</v>
          </cell>
          <cell r="G3886" t="str">
            <v>PPO Non-Union</v>
          </cell>
          <cell r="H3886" t="str">
            <v>N</v>
          </cell>
          <cell r="I3886">
            <v>1</v>
          </cell>
          <cell r="J3886">
            <v>38261</v>
          </cell>
          <cell r="K3886">
            <v>102</v>
          </cell>
          <cell r="L3886" t="str">
            <v>Single</v>
          </cell>
          <cell r="M3886">
            <v>15551</v>
          </cell>
        </row>
        <row r="3887">
          <cell r="A3887">
            <v>1</v>
          </cell>
          <cell r="B3887" t="str">
            <v>AW PPO Cobra</v>
          </cell>
          <cell r="C3887" t="str">
            <v>000000683</v>
          </cell>
          <cell r="D3887" t="str">
            <v>ASTROTH MARGARET T</v>
          </cell>
          <cell r="E3887" t="str">
            <v>490547209</v>
          </cell>
          <cell r="F3887">
            <v>2</v>
          </cell>
          <cell r="G3887" t="str">
            <v>PPO Non-Union</v>
          </cell>
          <cell r="H3887" t="str">
            <v>N</v>
          </cell>
          <cell r="I3887">
            <v>1</v>
          </cell>
          <cell r="J3887">
            <v>38248</v>
          </cell>
          <cell r="K3887">
            <v>102</v>
          </cell>
          <cell r="L3887" t="str">
            <v>Single</v>
          </cell>
          <cell r="M3887">
            <v>18080</v>
          </cell>
        </row>
        <row r="3888">
          <cell r="A3888">
            <v>1</v>
          </cell>
          <cell r="B3888" t="str">
            <v>AW PPO Cobra</v>
          </cell>
          <cell r="C3888" t="str">
            <v>000000683</v>
          </cell>
          <cell r="D3888" t="str">
            <v>BRAKENSIEK MELISSA S</v>
          </cell>
          <cell r="E3888" t="str">
            <v>496926570</v>
          </cell>
          <cell r="F3888">
            <v>2</v>
          </cell>
          <cell r="G3888" t="str">
            <v>PPO Non-Union</v>
          </cell>
          <cell r="H3888" t="str">
            <v>N</v>
          </cell>
          <cell r="I3888">
            <v>1</v>
          </cell>
          <cell r="J3888">
            <v>38344</v>
          </cell>
          <cell r="K3888">
            <v>102</v>
          </cell>
          <cell r="L3888" t="str">
            <v>Single</v>
          </cell>
          <cell r="M3888">
            <v>30083</v>
          </cell>
        </row>
        <row r="3889">
          <cell r="A3889">
            <v>1</v>
          </cell>
          <cell r="B3889" t="str">
            <v>AW PPO Cobra</v>
          </cell>
          <cell r="C3889" t="str">
            <v>000000683</v>
          </cell>
          <cell r="D3889" t="str">
            <v>CARNAGHI ROBERT E</v>
          </cell>
          <cell r="E3889" t="str">
            <v>489463094</v>
          </cell>
          <cell r="F3889">
            <v>2</v>
          </cell>
          <cell r="G3889" t="str">
            <v>PPO Non-Union</v>
          </cell>
          <cell r="H3889" t="str">
            <v>N</v>
          </cell>
          <cell r="I3889">
            <v>2</v>
          </cell>
          <cell r="J3889">
            <v>38169</v>
          </cell>
          <cell r="K3889">
            <v>111</v>
          </cell>
          <cell r="L3889" t="str">
            <v>Ee/Sp</v>
          </cell>
          <cell r="M3889">
            <v>16235</v>
          </cell>
        </row>
        <row r="3890">
          <cell r="A3890">
            <v>1</v>
          </cell>
          <cell r="B3890" t="str">
            <v>AW PPO Cobra</v>
          </cell>
          <cell r="C3890" t="str">
            <v>000000683</v>
          </cell>
          <cell r="D3890" t="str">
            <v>CATANZARO PAMALA J</v>
          </cell>
          <cell r="E3890" t="str">
            <v>496707387</v>
          </cell>
          <cell r="F3890">
            <v>3</v>
          </cell>
          <cell r="G3890" t="str">
            <v>Legacy-St. Louis Co. Water - Union</v>
          </cell>
          <cell r="H3890" t="str">
            <v>U</v>
          </cell>
          <cell r="I3890">
            <v>1</v>
          </cell>
          <cell r="J3890">
            <v>38074</v>
          </cell>
          <cell r="K3890">
            <v>102</v>
          </cell>
          <cell r="L3890" t="str">
            <v>Single</v>
          </cell>
          <cell r="M3890">
            <v>21698</v>
          </cell>
        </row>
        <row r="3891">
          <cell r="A3891">
            <v>1</v>
          </cell>
          <cell r="B3891" t="str">
            <v>AW PPO Cobra</v>
          </cell>
          <cell r="C3891" t="str">
            <v>000000683</v>
          </cell>
          <cell r="D3891" t="str">
            <v>CHITWOOD ROBERT J</v>
          </cell>
          <cell r="E3891" t="str">
            <v>496545831</v>
          </cell>
          <cell r="F3891">
            <v>2</v>
          </cell>
          <cell r="G3891" t="str">
            <v>PPO Non-Union</v>
          </cell>
          <cell r="H3891" t="str">
            <v>N</v>
          </cell>
          <cell r="I3891">
            <v>3</v>
          </cell>
          <cell r="J3891">
            <v>38231</v>
          </cell>
          <cell r="K3891">
            <v>127</v>
          </cell>
          <cell r="L3891" t="str">
            <v>Family</v>
          </cell>
          <cell r="M3891">
            <v>17884</v>
          </cell>
        </row>
        <row r="3892">
          <cell r="A3892">
            <v>1</v>
          </cell>
          <cell r="B3892" t="str">
            <v>AW PPO Cobra</v>
          </cell>
          <cell r="C3892" t="str">
            <v>000000683</v>
          </cell>
          <cell r="D3892" t="str">
            <v>CUNNINGHAM WILLIAM</v>
          </cell>
          <cell r="E3892" t="str">
            <v>498585835</v>
          </cell>
          <cell r="F3892">
            <v>2</v>
          </cell>
          <cell r="G3892" t="str">
            <v>PPO Non-Union</v>
          </cell>
          <cell r="H3892" t="str">
            <v>N</v>
          </cell>
          <cell r="I3892">
            <v>4</v>
          </cell>
          <cell r="J3892">
            <v>38335</v>
          </cell>
          <cell r="K3892">
            <v>127</v>
          </cell>
          <cell r="L3892" t="str">
            <v>Family</v>
          </cell>
          <cell r="M3892">
            <v>18199</v>
          </cell>
        </row>
        <row r="3893">
          <cell r="A3893">
            <v>1</v>
          </cell>
          <cell r="B3893" t="str">
            <v>AW PPO Cobra</v>
          </cell>
          <cell r="C3893" t="str">
            <v>000000683</v>
          </cell>
          <cell r="D3893" t="str">
            <v>DICANDIA ANTHONY J</v>
          </cell>
          <cell r="E3893" t="str">
            <v>492441181</v>
          </cell>
          <cell r="F3893">
            <v>2</v>
          </cell>
          <cell r="G3893" t="str">
            <v>PPO Non-Union</v>
          </cell>
          <cell r="H3893" t="str">
            <v>N</v>
          </cell>
          <cell r="I3893">
            <v>1</v>
          </cell>
          <cell r="J3893">
            <v>38200</v>
          </cell>
          <cell r="K3893">
            <v>101</v>
          </cell>
          <cell r="L3893" t="str">
            <v>Single</v>
          </cell>
          <cell r="M3893">
            <v>15644</v>
          </cell>
        </row>
        <row r="3894">
          <cell r="A3894">
            <v>1</v>
          </cell>
          <cell r="B3894" t="str">
            <v>AW PPO Cobra</v>
          </cell>
          <cell r="C3894" t="str">
            <v>000000683</v>
          </cell>
          <cell r="D3894" t="str">
            <v>DURNEY ROBERT G</v>
          </cell>
          <cell r="E3894" t="str">
            <v>497527249</v>
          </cell>
          <cell r="F3894">
            <v>2</v>
          </cell>
          <cell r="G3894" t="str">
            <v>PPO Non-Union</v>
          </cell>
          <cell r="H3894" t="str">
            <v>N</v>
          </cell>
          <cell r="I3894">
            <v>3</v>
          </cell>
          <cell r="J3894">
            <v>38185</v>
          </cell>
          <cell r="K3894">
            <v>127</v>
          </cell>
          <cell r="L3894" t="str">
            <v>Family</v>
          </cell>
          <cell r="M3894">
            <v>17507</v>
          </cell>
        </row>
        <row r="3895">
          <cell r="A3895">
            <v>1</v>
          </cell>
          <cell r="B3895" t="str">
            <v>AW PPO Cobra</v>
          </cell>
          <cell r="C3895" t="str">
            <v>000000683</v>
          </cell>
          <cell r="D3895" t="str">
            <v>GITTEMEIER JOHN J</v>
          </cell>
          <cell r="E3895" t="str">
            <v>500580844</v>
          </cell>
          <cell r="F3895">
            <v>2</v>
          </cell>
          <cell r="G3895" t="str">
            <v>PPO Non-Union</v>
          </cell>
          <cell r="H3895" t="str">
            <v>N</v>
          </cell>
          <cell r="I3895">
            <v>3</v>
          </cell>
          <cell r="J3895">
            <v>38231</v>
          </cell>
          <cell r="K3895">
            <v>119</v>
          </cell>
          <cell r="L3895" t="str">
            <v>Ee/Ch</v>
          </cell>
          <cell r="M3895">
            <v>19848</v>
          </cell>
        </row>
        <row r="3896">
          <cell r="A3896">
            <v>1</v>
          </cell>
          <cell r="B3896" t="str">
            <v>AW PPO Cobra</v>
          </cell>
          <cell r="C3896" t="str">
            <v>000000683</v>
          </cell>
          <cell r="D3896" t="str">
            <v>JACKSON JOY M</v>
          </cell>
          <cell r="E3896" t="str">
            <v>493607419</v>
          </cell>
          <cell r="F3896">
            <v>2</v>
          </cell>
          <cell r="G3896" t="str">
            <v>PPO Non-Union</v>
          </cell>
          <cell r="H3896" t="str">
            <v>N</v>
          </cell>
          <cell r="I3896">
            <v>1</v>
          </cell>
          <cell r="J3896">
            <v>38276</v>
          </cell>
          <cell r="K3896">
            <v>102</v>
          </cell>
          <cell r="L3896" t="str">
            <v>Single</v>
          </cell>
          <cell r="M3896">
            <v>19342</v>
          </cell>
        </row>
        <row r="3897">
          <cell r="A3897">
            <v>1</v>
          </cell>
          <cell r="B3897" t="str">
            <v>AW PPO Cobra</v>
          </cell>
          <cell r="C3897" t="str">
            <v>000000683</v>
          </cell>
          <cell r="D3897" t="str">
            <v>JOHANNINGMEIER DANIEL A</v>
          </cell>
          <cell r="E3897" t="str">
            <v>494587208</v>
          </cell>
          <cell r="F3897">
            <v>2</v>
          </cell>
          <cell r="G3897" t="str">
            <v>PPO Non-Union</v>
          </cell>
          <cell r="H3897" t="str">
            <v>N</v>
          </cell>
          <cell r="I3897">
            <v>2</v>
          </cell>
          <cell r="J3897">
            <v>38199</v>
          </cell>
          <cell r="K3897">
            <v>111</v>
          </cell>
          <cell r="L3897" t="str">
            <v>Ee/Sp</v>
          </cell>
          <cell r="M3897">
            <v>18798</v>
          </cell>
        </row>
        <row r="3898">
          <cell r="A3898">
            <v>1</v>
          </cell>
          <cell r="B3898" t="str">
            <v>AW PPO Cobra</v>
          </cell>
          <cell r="C3898" t="str">
            <v>000000683</v>
          </cell>
          <cell r="D3898" t="str">
            <v>LAKIN JEFFREY T</v>
          </cell>
          <cell r="E3898" t="str">
            <v>326524491</v>
          </cell>
          <cell r="F3898">
            <v>2</v>
          </cell>
          <cell r="G3898" t="str">
            <v>PPO Non-Union</v>
          </cell>
          <cell r="H3898" t="str">
            <v>N</v>
          </cell>
          <cell r="I3898">
            <v>3</v>
          </cell>
          <cell r="J3898">
            <v>38231</v>
          </cell>
          <cell r="K3898">
            <v>127</v>
          </cell>
          <cell r="L3898" t="str">
            <v>Family</v>
          </cell>
          <cell r="M3898">
            <v>20289</v>
          </cell>
        </row>
        <row r="3899">
          <cell r="A3899">
            <v>1</v>
          </cell>
          <cell r="B3899" t="str">
            <v>AW PPO Cobra</v>
          </cell>
          <cell r="C3899" t="str">
            <v>000000683</v>
          </cell>
          <cell r="D3899" t="str">
            <v>MANNING BRUCE E</v>
          </cell>
          <cell r="E3899" t="str">
            <v>496566786</v>
          </cell>
          <cell r="F3899">
            <v>2</v>
          </cell>
          <cell r="G3899" t="str">
            <v>PPO Non-Union</v>
          </cell>
          <cell r="H3899" t="str">
            <v>N</v>
          </cell>
          <cell r="I3899">
            <v>4</v>
          </cell>
          <cell r="J3899">
            <v>38199</v>
          </cell>
          <cell r="K3899">
            <v>127</v>
          </cell>
          <cell r="L3899" t="str">
            <v>Family</v>
          </cell>
          <cell r="M3899">
            <v>20095</v>
          </cell>
        </row>
        <row r="3900">
          <cell r="A3900">
            <v>1</v>
          </cell>
          <cell r="B3900" t="str">
            <v>AW PPO Cobra</v>
          </cell>
          <cell r="C3900" t="str">
            <v>000000683</v>
          </cell>
          <cell r="D3900" t="str">
            <v>PERKINS MEREDITH E</v>
          </cell>
          <cell r="E3900" t="str">
            <v>497629317</v>
          </cell>
          <cell r="F3900">
            <v>2</v>
          </cell>
          <cell r="G3900" t="str">
            <v>PPO Non-Union</v>
          </cell>
          <cell r="H3900" t="str">
            <v>N</v>
          </cell>
          <cell r="I3900">
            <v>4</v>
          </cell>
          <cell r="J3900">
            <v>38238</v>
          </cell>
          <cell r="K3900">
            <v>127</v>
          </cell>
          <cell r="L3900" t="str">
            <v>Family</v>
          </cell>
          <cell r="M3900">
            <v>25682</v>
          </cell>
        </row>
        <row r="3901">
          <cell r="A3901">
            <v>1</v>
          </cell>
          <cell r="B3901" t="str">
            <v>AW PPO Cobra</v>
          </cell>
          <cell r="C3901" t="str">
            <v>000000683</v>
          </cell>
          <cell r="D3901" t="str">
            <v>PROCTOR DWIGHT W</v>
          </cell>
          <cell r="E3901" t="str">
            <v>496544457</v>
          </cell>
          <cell r="F3901">
            <v>2</v>
          </cell>
          <cell r="G3901" t="str">
            <v>PPO Non-Union</v>
          </cell>
          <cell r="H3901" t="str">
            <v>N</v>
          </cell>
          <cell r="I3901">
            <v>2</v>
          </cell>
          <cell r="J3901">
            <v>38213</v>
          </cell>
          <cell r="K3901">
            <v>111</v>
          </cell>
          <cell r="L3901" t="str">
            <v>Ee/Sp</v>
          </cell>
          <cell r="M3901">
            <v>18576</v>
          </cell>
        </row>
        <row r="3902">
          <cell r="A3902">
            <v>1</v>
          </cell>
          <cell r="B3902" t="str">
            <v>AW PPO Cobra</v>
          </cell>
          <cell r="C3902" t="str">
            <v>000000683</v>
          </cell>
          <cell r="D3902" t="str">
            <v>ROBINSON JAMES T</v>
          </cell>
          <cell r="E3902" t="str">
            <v>408728417</v>
          </cell>
          <cell r="F3902">
            <v>2</v>
          </cell>
          <cell r="G3902" t="str">
            <v>PPO Non-Union</v>
          </cell>
          <cell r="H3902" t="str">
            <v>N</v>
          </cell>
          <cell r="I3902">
            <v>2</v>
          </cell>
          <cell r="J3902">
            <v>38200</v>
          </cell>
          <cell r="K3902">
            <v>111</v>
          </cell>
          <cell r="L3902" t="str">
            <v>Ee/Sp</v>
          </cell>
          <cell r="M3902">
            <v>16983</v>
          </cell>
        </row>
        <row r="3903">
          <cell r="A3903">
            <v>1</v>
          </cell>
          <cell r="B3903" t="str">
            <v>AW PPO Cobra</v>
          </cell>
          <cell r="C3903" t="str">
            <v>000000683</v>
          </cell>
          <cell r="D3903" t="str">
            <v>STEVENS DON J</v>
          </cell>
          <cell r="E3903" t="str">
            <v>500525940</v>
          </cell>
          <cell r="F3903">
            <v>2</v>
          </cell>
          <cell r="G3903" t="str">
            <v>PPO Non-Union</v>
          </cell>
          <cell r="H3903" t="str">
            <v>N</v>
          </cell>
          <cell r="I3903">
            <v>1</v>
          </cell>
          <cell r="J3903">
            <v>38139</v>
          </cell>
          <cell r="K3903">
            <v>101</v>
          </cell>
          <cell r="L3903" t="str">
            <v>Single</v>
          </cell>
          <cell r="M3903">
            <v>17840</v>
          </cell>
        </row>
        <row r="3904">
          <cell r="A3904">
            <v>1</v>
          </cell>
          <cell r="B3904" t="str">
            <v>AW PPO Cobra</v>
          </cell>
          <cell r="C3904" t="str">
            <v>000000683</v>
          </cell>
          <cell r="D3904" t="str">
            <v>TAYLOR JACK P</v>
          </cell>
          <cell r="E3904" t="str">
            <v>331604974</v>
          </cell>
          <cell r="F3904">
            <v>2</v>
          </cell>
          <cell r="G3904" t="str">
            <v>PPO Non-Union</v>
          </cell>
          <cell r="H3904" t="str">
            <v>N</v>
          </cell>
          <cell r="I3904">
            <v>3</v>
          </cell>
          <cell r="J3904">
            <v>38261</v>
          </cell>
          <cell r="K3904">
            <v>127</v>
          </cell>
          <cell r="L3904" t="str">
            <v>Family</v>
          </cell>
          <cell r="M3904">
            <v>22615</v>
          </cell>
        </row>
        <row r="3905">
          <cell r="A3905">
            <v>1</v>
          </cell>
          <cell r="B3905" t="str">
            <v>AW PPO Cobra</v>
          </cell>
          <cell r="C3905" t="str">
            <v>000000683</v>
          </cell>
          <cell r="D3905" t="str">
            <v>TAYLOR JAKE P</v>
          </cell>
          <cell r="E3905" t="str">
            <v>319842324</v>
          </cell>
          <cell r="F3905">
            <v>2</v>
          </cell>
          <cell r="G3905" t="str">
            <v>PPO Non-Union</v>
          </cell>
          <cell r="H3905" t="str">
            <v>N</v>
          </cell>
          <cell r="I3905">
            <v>1</v>
          </cell>
          <cell r="J3905">
            <v>38261</v>
          </cell>
          <cell r="K3905">
            <v>101</v>
          </cell>
          <cell r="L3905" t="str">
            <v>Single</v>
          </cell>
          <cell r="M3905">
            <v>31321</v>
          </cell>
        </row>
        <row r="3906">
          <cell r="A3906">
            <v>1</v>
          </cell>
          <cell r="B3906" t="str">
            <v>AW PPO Cobra</v>
          </cell>
          <cell r="C3906" t="str">
            <v>000000683</v>
          </cell>
          <cell r="D3906" t="str">
            <v>THORNTON JIMMY J</v>
          </cell>
          <cell r="E3906" t="str">
            <v>499485745</v>
          </cell>
          <cell r="F3906">
            <v>2</v>
          </cell>
          <cell r="G3906" t="str">
            <v>PPO Non-Union</v>
          </cell>
          <cell r="H3906" t="str">
            <v>N</v>
          </cell>
          <cell r="I3906">
            <v>2</v>
          </cell>
          <cell r="J3906">
            <v>38169</v>
          </cell>
          <cell r="K3906">
            <v>111</v>
          </cell>
          <cell r="L3906" t="str">
            <v>Ee/Sp</v>
          </cell>
          <cell r="M3906">
            <v>17475</v>
          </cell>
        </row>
        <row r="3907">
          <cell r="A3907">
            <v>1</v>
          </cell>
          <cell r="B3907" t="str">
            <v>AW PPO Cobra</v>
          </cell>
          <cell r="C3907" t="str">
            <v>000000683</v>
          </cell>
          <cell r="D3907" t="str">
            <v>TROWER THOMAS I</v>
          </cell>
          <cell r="E3907" t="str">
            <v>494643710</v>
          </cell>
          <cell r="F3907">
            <v>2</v>
          </cell>
          <cell r="G3907" t="str">
            <v>PPO Non-Union</v>
          </cell>
          <cell r="H3907" t="str">
            <v>N</v>
          </cell>
          <cell r="I3907">
            <v>5</v>
          </cell>
          <cell r="J3907">
            <v>38231</v>
          </cell>
          <cell r="K3907">
            <v>127</v>
          </cell>
          <cell r="L3907" t="str">
            <v>Family</v>
          </cell>
          <cell r="M3907">
            <v>21823</v>
          </cell>
        </row>
        <row r="3908">
          <cell r="A3908">
            <v>1</v>
          </cell>
          <cell r="B3908" t="str">
            <v>AW PPO Cobra</v>
          </cell>
          <cell r="C3908" t="str">
            <v>000000684</v>
          </cell>
          <cell r="D3908" t="str">
            <v>CAULK CAROL L</v>
          </cell>
          <cell r="E3908" t="str">
            <v>344569721</v>
          </cell>
          <cell r="F3908">
            <v>2</v>
          </cell>
          <cell r="G3908" t="str">
            <v>PPO Non-Union</v>
          </cell>
          <cell r="H3908" t="str">
            <v>N</v>
          </cell>
          <cell r="I3908">
            <v>4</v>
          </cell>
          <cell r="J3908">
            <v>38289</v>
          </cell>
          <cell r="K3908">
            <v>127</v>
          </cell>
          <cell r="L3908" t="str">
            <v>Family</v>
          </cell>
          <cell r="M3908">
            <v>25660</v>
          </cell>
        </row>
        <row r="3909">
          <cell r="A3909">
            <v>1</v>
          </cell>
          <cell r="B3909" t="str">
            <v>AW PPO Cobra</v>
          </cell>
          <cell r="C3909" t="str">
            <v>000000684</v>
          </cell>
          <cell r="D3909" t="str">
            <v>DELAY AUDREY J</v>
          </cell>
          <cell r="E3909" t="str">
            <v>351661987</v>
          </cell>
          <cell r="F3909">
            <v>2</v>
          </cell>
          <cell r="G3909" t="str">
            <v>PPO Non-Union</v>
          </cell>
          <cell r="H3909" t="str">
            <v>N</v>
          </cell>
          <cell r="I3909">
            <v>1</v>
          </cell>
          <cell r="J3909">
            <v>38113</v>
          </cell>
          <cell r="K3909">
            <v>102</v>
          </cell>
          <cell r="L3909" t="str">
            <v>Single</v>
          </cell>
          <cell r="M3909">
            <v>28815</v>
          </cell>
        </row>
        <row r="3910">
          <cell r="A3910">
            <v>1</v>
          </cell>
          <cell r="B3910" t="str">
            <v>AW PPO Cobra</v>
          </cell>
          <cell r="C3910" t="str">
            <v>000000684</v>
          </cell>
          <cell r="D3910" t="str">
            <v>DUFNER JILL A</v>
          </cell>
          <cell r="E3910" t="str">
            <v>343403999</v>
          </cell>
          <cell r="F3910">
            <v>2</v>
          </cell>
          <cell r="G3910" t="str">
            <v>PPO Non-Union</v>
          </cell>
          <cell r="H3910" t="str">
            <v>N</v>
          </cell>
          <cell r="I3910">
            <v>1</v>
          </cell>
          <cell r="J3910">
            <v>38101</v>
          </cell>
          <cell r="K3910">
            <v>102</v>
          </cell>
          <cell r="L3910" t="str">
            <v>Single</v>
          </cell>
          <cell r="M3910">
            <v>19334</v>
          </cell>
        </row>
        <row r="3911">
          <cell r="A3911">
            <v>1</v>
          </cell>
          <cell r="B3911" t="str">
            <v>AW PPO Cobra</v>
          </cell>
          <cell r="C3911" t="str">
            <v>000000684</v>
          </cell>
          <cell r="D3911" t="str">
            <v>GREER REGINA L</v>
          </cell>
          <cell r="E3911" t="str">
            <v>339765671</v>
          </cell>
          <cell r="F3911">
            <v>2</v>
          </cell>
          <cell r="G3911" t="str">
            <v>PPO Non-Union</v>
          </cell>
          <cell r="H3911" t="str">
            <v>N</v>
          </cell>
          <cell r="I3911">
            <v>1</v>
          </cell>
          <cell r="J3911">
            <v>38279</v>
          </cell>
          <cell r="K3911">
            <v>102</v>
          </cell>
          <cell r="L3911" t="str">
            <v>Single</v>
          </cell>
          <cell r="M3911">
            <v>26207</v>
          </cell>
        </row>
        <row r="3912">
          <cell r="A3912">
            <v>1</v>
          </cell>
          <cell r="B3912" t="str">
            <v>AW PPO Cobra</v>
          </cell>
          <cell r="C3912" t="str">
            <v>000000684</v>
          </cell>
          <cell r="D3912" t="str">
            <v>JOINER LINDA D</v>
          </cell>
          <cell r="E3912" t="str">
            <v>355482241</v>
          </cell>
          <cell r="F3912">
            <v>2</v>
          </cell>
          <cell r="G3912" t="str">
            <v>PPO Non-Union</v>
          </cell>
          <cell r="H3912" t="str">
            <v>N</v>
          </cell>
          <cell r="I3912">
            <v>1</v>
          </cell>
          <cell r="J3912">
            <v>38162</v>
          </cell>
          <cell r="K3912">
            <v>102</v>
          </cell>
          <cell r="L3912" t="str">
            <v>Single</v>
          </cell>
          <cell r="M3912">
            <v>19519</v>
          </cell>
        </row>
        <row r="3913">
          <cell r="A3913">
            <v>1</v>
          </cell>
          <cell r="B3913" t="str">
            <v>AW PPO Cobra</v>
          </cell>
          <cell r="C3913" t="str">
            <v>000000684</v>
          </cell>
          <cell r="D3913" t="str">
            <v>SAK ANNETTE M</v>
          </cell>
          <cell r="E3913" t="str">
            <v>328522250</v>
          </cell>
          <cell r="F3913">
            <v>2</v>
          </cell>
          <cell r="G3913" t="str">
            <v>PPO Non-Union</v>
          </cell>
          <cell r="H3913" t="str">
            <v>N</v>
          </cell>
          <cell r="I3913">
            <v>1</v>
          </cell>
          <cell r="J3913">
            <v>38168</v>
          </cell>
          <cell r="K3913">
            <v>102</v>
          </cell>
          <cell r="L3913" t="str">
            <v>Single</v>
          </cell>
          <cell r="M3913">
            <v>22847</v>
          </cell>
        </row>
        <row r="3914">
          <cell r="A3914">
            <v>1</v>
          </cell>
          <cell r="B3914" t="str">
            <v>AW PPO Cobra</v>
          </cell>
          <cell r="C3914" t="str">
            <v>000000684</v>
          </cell>
          <cell r="D3914" t="str">
            <v>SAWYER JAMIE L</v>
          </cell>
          <cell r="E3914" t="str">
            <v>448903637</v>
          </cell>
          <cell r="F3914">
            <v>2</v>
          </cell>
          <cell r="G3914" t="str">
            <v>PPO Non-Union</v>
          </cell>
          <cell r="H3914" t="str">
            <v>N</v>
          </cell>
          <cell r="I3914">
            <v>1</v>
          </cell>
          <cell r="J3914">
            <v>38140</v>
          </cell>
          <cell r="K3914">
            <v>102</v>
          </cell>
          <cell r="L3914" t="str">
            <v>Single</v>
          </cell>
          <cell r="M3914">
            <v>30251</v>
          </cell>
        </row>
        <row r="3915">
          <cell r="A3915">
            <v>1</v>
          </cell>
          <cell r="B3915" t="str">
            <v>AW PPO Cobra</v>
          </cell>
          <cell r="C3915" t="str">
            <v>000000684</v>
          </cell>
          <cell r="D3915" t="str">
            <v>WIMSATT DAVID M</v>
          </cell>
          <cell r="E3915" t="str">
            <v>496825551</v>
          </cell>
          <cell r="F3915">
            <v>2</v>
          </cell>
          <cell r="G3915" t="str">
            <v>PPO Non-Union</v>
          </cell>
          <cell r="H3915" t="str">
            <v>N</v>
          </cell>
          <cell r="I3915">
            <v>1</v>
          </cell>
          <cell r="J3915">
            <v>38024</v>
          </cell>
          <cell r="K3915">
            <v>101</v>
          </cell>
          <cell r="L3915" t="str">
            <v>Single</v>
          </cell>
          <cell r="M3915">
            <v>23312</v>
          </cell>
        </row>
        <row r="3916">
          <cell r="A3916">
            <v>1</v>
          </cell>
          <cell r="B3916" t="str">
            <v>AW PPO Cobra</v>
          </cell>
          <cell r="C3916" t="str">
            <v>000000684</v>
          </cell>
          <cell r="D3916" t="str">
            <v>YARBROUGH JR WILLIAM E</v>
          </cell>
          <cell r="E3916" t="str">
            <v>329369857</v>
          </cell>
          <cell r="F3916">
            <v>2</v>
          </cell>
          <cell r="G3916" t="str">
            <v>PPO Non-Union</v>
          </cell>
          <cell r="H3916" t="str">
            <v>N</v>
          </cell>
          <cell r="I3916">
            <v>1</v>
          </cell>
          <cell r="J3916">
            <v>37803</v>
          </cell>
          <cell r="K3916">
            <v>101</v>
          </cell>
          <cell r="L3916" t="str">
            <v>Single</v>
          </cell>
          <cell r="M3916">
            <v>15964</v>
          </cell>
        </row>
        <row r="3917">
          <cell r="A3917">
            <v>1</v>
          </cell>
          <cell r="B3917" t="str">
            <v>AW PPO Cobra</v>
          </cell>
          <cell r="C3917" t="str">
            <v>000000724</v>
          </cell>
          <cell r="D3917" t="str">
            <v>CARROLL RICHARD A</v>
          </cell>
          <cell r="E3917" t="str">
            <v>479684425</v>
          </cell>
          <cell r="F3917">
            <v>2</v>
          </cell>
          <cell r="G3917" t="str">
            <v>PPO Non-Union</v>
          </cell>
          <cell r="H3917" t="str">
            <v>N</v>
          </cell>
          <cell r="I3917">
            <v>2</v>
          </cell>
          <cell r="J3917">
            <v>38213</v>
          </cell>
          <cell r="K3917">
            <v>111</v>
          </cell>
          <cell r="L3917" t="str">
            <v>Ee/Sp</v>
          </cell>
          <cell r="M3917">
            <v>19271</v>
          </cell>
        </row>
        <row r="3918">
          <cell r="A3918">
            <v>1</v>
          </cell>
          <cell r="B3918" t="str">
            <v>AW PPO Cobra</v>
          </cell>
          <cell r="C3918" t="str">
            <v>000000724</v>
          </cell>
          <cell r="D3918" t="str">
            <v>CATES  III PERCY</v>
          </cell>
          <cell r="E3918" t="str">
            <v>307603001</v>
          </cell>
          <cell r="F3918">
            <v>2</v>
          </cell>
          <cell r="G3918" t="str">
            <v>PPO Non-Union</v>
          </cell>
          <cell r="H3918" t="str">
            <v>N</v>
          </cell>
          <cell r="I3918">
            <v>1</v>
          </cell>
          <cell r="J3918">
            <v>38231</v>
          </cell>
          <cell r="K3918">
            <v>101</v>
          </cell>
          <cell r="L3918" t="str">
            <v>Single</v>
          </cell>
          <cell r="M3918">
            <v>19263</v>
          </cell>
        </row>
        <row r="3919">
          <cell r="A3919">
            <v>1</v>
          </cell>
          <cell r="B3919" t="str">
            <v>AW PPO Cobra</v>
          </cell>
          <cell r="C3919" t="str">
            <v>000000724</v>
          </cell>
          <cell r="D3919" t="str">
            <v>DICKENS ALONZO</v>
          </cell>
          <cell r="E3919" t="str">
            <v>304669908</v>
          </cell>
          <cell r="F3919">
            <v>1</v>
          </cell>
          <cell r="G3919" t="str">
            <v>PPO Union</v>
          </cell>
          <cell r="H3919" t="str">
            <v>U</v>
          </cell>
          <cell r="I3919">
            <v>1</v>
          </cell>
          <cell r="J3919">
            <v>38047</v>
          </cell>
          <cell r="K3919">
            <v>101</v>
          </cell>
          <cell r="L3919" t="str">
            <v>Single</v>
          </cell>
          <cell r="M3919">
            <v>20261</v>
          </cell>
        </row>
        <row r="3920">
          <cell r="A3920">
            <v>1</v>
          </cell>
          <cell r="B3920" t="str">
            <v>AW PPO Cobra</v>
          </cell>
          <cell r="C3920" t="str">
            <v>000000724</v>
          </cell>
          <cell r="D3920" t="str">
            <v>DURR JOHN P</v>
          </cell>
          <cell r="E3920" t="str">
            <v>310568401</v>
          </cell>
          <cell r="F3920">
            <v>2</v>
          </cell>
          <cell r="G3920" t="str">
            <v>PPO Non-Union</v>
          </cell>
          <cell r="H3920" t="str">
            <v>N</v>
          </cell>
          <cell r="I3920">
            <v>2</v>
          </cell>
          <cell r="J3920">
            <v>38238</v>
          </cell>
          <cell r="K3920">
            <v>111</v>
          </cell>
          <cell r="L3920" t="str">
            <v>Ee/Sp</v>
          </cell>
          <cell r="M3920">
            <v>18328</v>
          </cell>
        </row>
        <row r="3921">
          <cell r="A3921">
            <v>1</v>
          </cell>
          <cell r="B3921" t="str">
            <v>AW PPO Cobra</v>
          </cell>
          <cell r="C3921" t="str">
            <v>000000724</v>
          </cell>
          <cell r="D3921" t="str">
            <v>GRIFFIN JON T</v>
          </cell>
          <cell r="E3921" t="str">
            <v>310504399</v>
          </cell>
          <cell r="F3921">
            <v>2</v>
          </cell>
          <cell r="G3921" t="str">
            <v>PPO Non-Union</v>
          </cell>
          <cell r="H3921" t="str">
            <v>N</v>
          </cell>
          <cell r="I3921">
            <v>4</v>
          </cell>
          <cell r="J3921">
            <v>38206</v>
          </cell>
          <cell r="K3921">
            <v>127</v>
          </cell>
          <cell r="L3921" t="str">
            <v>Family</v>
          </cell>
          <cell r="M3921">
            <v>18462</v>
          </cell>
        </row>
        <row r="3922">
          <cell r="A3922">
            <v>1</v>
          </cell>
          <cell r="B3922" t="str">
            <v>AW PPO Cobra</v>
          </cell>
          <cell r="C3922" t="str">
            <v>000000724</v>
          </cell>
          <cell r="D3922" t="str">
            <v>LASKI RUTH A</v>
          </cell>
          <cell r="E3922" t="str">
            <v>321525617</v>
          </cell>
          <cell r="F3922">
            <v>2</v>
          </cell>
          <cell r="G3922" t="str">
            <v>PPO Non-Union</v>
          </cell>
          <cell r="H3922" t="str">
            <v>N</v>
          </cell>
          <cell r="I3922">
            <v>1</v>
          </cell>
          <cell r="J3922">
            <v>38261</v>
          </cell>
          <cell r="K3922">
            <v>102</v>
          </cell>
          <cell r="L3922" t="str">
            <v>Single</v>
          </cell>
          <cell r="M3922">
            <v>20500</v>
          </cell>
        </row>
        <row r="3923">
          <cell r="A3923">
            <v>1</v>
          </cell>
          <cell r="B3923" t="str">
            <v>AW PPO Cobra</v>
          </cell>
          <cell r="C3923" t="str">
            <v>000000724</v>
          </cell>
          <cell r="D3923" t="str">
            <v>LEAS LINDA M</v>
          </cell>
          <cell r="E3923" t="str">
            <v>306507959</v>
          </cell>
          <cell r="F3923">
            <v>2</v>
          </cell>
          <cell r="G3923" t="str">
            <v>PPO Non-Union</v>
          </cell>
          <cell r="H3923" t="str">
            <v>N</v>
          </cell>
          <cell r="I3923">
            <v>1</v>
          </cell>
          <cell r="J3923">
            <v>38139</v>
          </cell>
          <cell r="K3923">
            <v>102</v>
          </cell>
          <cell r="L3923" t="str">
            <v>Single</v>
          </cell>
          <cell r="M3923">
            <v>18138</v>
          </cell>
        </row>
        <row r="3924">
          <cell r="A3924">
            <v>1</v>
          </cell>
          <cell r="B3924" t="str">
            <v>AW PPO Cobra</v>
          </cell>
          <cell r="C3924" t="str">
            <v>000000724</v>
          </cell>
          <cell r="D3924" t="str">
            <v>TURNER MICHAEL J</v>
          </cell>
          <cell r="E3924" t="str">
            <v>305567556</v>
          </cell>
          <cell r="F3924">
            <v>2</v>
          </cell>
          <cell r="G3924" t="str">
            <v>PPO Non-Union</v>
          </cell>
          <cell r="H3924" t="str">
            <v>N</v>
          </cell>
          <cell r="I3924">
            <v>2</v>
          </cell>
          <cell r="J3924">
            <v>38213</v>
          </cell>
          <cell r="K3924">
            <v>111</v>
          </cell>
          <cell r="L3924" t="str">
            <v>Ee/Sp</v>
          </cell>
          <cell r="M3924">
            <v>18351</v>
          </cell>
        </row>
        <row r="3925">
          <cell r="A3925">
            <v>1</v>
          </cell>
          <cell r="B3925" t="str">
            <v>AW PPO Cobra</v>
          </cell>
          <cell r="C3925" t="str">
            <v>000000724</v>
          </cell>
          <cell r="D3925" t="str">
            <v>VAUGHN ROBERT J</v>
          </cell>
          <cell r="E3925" t="str">
            <v>178461945</v>
          </cell>
          <cell r="F3925">
            <v>2</v>
          </cell>
          <cell r="G3925" t="str">
            <v>PPO Non-Union</v>
          </cell>
          <cell r="H3925" t="str">
            <v>N</v>
          </cell>
          <cell r="I3925">
            <v>4</v>
          </cell>
          <cell r="J3925">
            <v>38248</v>
          </cell>
          <cell r="K3925">
            <v>127</v>
          </cell>
          <cell r="L3925" t="str">
            <v>Family</v>
          </cell>
          <cell r="M3925">
            <v>22065</v>
          </cell>
        </row>
        <row r="3926">
          <cell r="A3926">
            <v>1</v>
          </cell>
          <cell r="B3926" t="str">
            <v>AW PPO Cobra</v>
          </cell>
          <cell r="C3926" t="str">
            <v>000000779</v>
          </cell>
          <cell r="D3926" t="str">
            <v>CRANE SHERRI L</v>
          </cell>
          <cell r="E3926" t="str">
            <v>233925999</v>
          </cell>
          <cell r="F3926">
            <v>2</v>
          </cell>
          <cell r="G3926" t="str">
            <v>PPO Non-Union</v>
          </cell>
          <cell r="H3926" t="str">
            <v>N</v>
          </cell>
          <cell r="I3926">
            <v>1</v>
          </cell>
          <cell r="J3926">
            <v>38328</v>
          </cell>
          <cell r="K3926">
            <v>102</v>
          </cell>
          <cell r="L3926" t="str">
            <v>Single</v>
          </cell>
          <cell r="M3926">
            <v>22606</v>
          </cell>
        </row>
        <row r="3927">
          <cell r="A3927">
            <v>1</v>
          </cell>
          <cell r="B3927" t="str">
            <v>AW PPO Cobra</v>
          </cell>
          <cell r="C3927" t="str">
            <v>000000779</v>
          </cell>
          <cell r="D3927" t="str">
            <v>ELLIS JOYCE ELAI</v>
          </cell>
          <cell r="E3927" t="str">
            <v>233940722</v>
          </cell>
          <cell r="F3927">
            <v>2</v>
          </cell>
          <cell r="G3927" t="str">
            <v>PPO Non-Union</v>
          </cell>
          <cell r="H3927" t="str">
            <v>N</v>
          </cell>
          <cell r="I3927">
            <v>4</v>
          </cell>
          <cell r="J3927">
            <v>38122</v>
          </cell>
          <cell r="K3927">
            <v>127</v>
          </cell>
          <cell r="L3927" t="str">
            <v>Family</v>
          </cell>
          <cell r="M3927">
            <v>20114</v>
          </cell>
        </row>
        <row r="3928">
          <cell r="A3928">
            <v>1</v>
          </cell>
          <cell r="B3928" t="str">
            <v>AW PPO Cobra</v>
          </cell>
          <cell r="C3928" t="str">
            <v>000000779</v>
          </cell>
          <cell r="D3928" t="str">
            <v>HAMILTON JAMES R</v>
          </cell>
          <cell r="E3928" t="str">
            <v>219569400</v>
          </cell>
          <cell r="F3928">
            <v>2</v>
          </cell>
          <cell r="G3928" t="str">
            <v>PPO Non-Union</v>
          </cell>
          <cell r="H3928" t="str">
            <v>N</v>
          </cell>
          <cell r="I3928">
            <v>2</v>
          </cell>
          <cell r="J3928">
            <v>38255</v>
          </cell>
          <cell r="K3928">
            <v>111</v>
          </cell>
          <cell r="L3928" t="str">
            <v>Ee/Sp</v>
          </cell>
          <cell r="M3928">
            <v>18796</v>
          </cell>
        </row>
        <row r="3929">
          <cell r="A3929">
            <v>1</v>
          </cell>
          <cell r="B3929" t="str">
            <v>AW PPO Cobra</v>
          </cell>
          <cell r="C3929" t="str">
            <v>000000779</v>
          </cell>
          <cell r="D3929" t="str">
            <v>HUFFMAN RHONDA D</v>
          </cell>
          <cell r="E3929" t="str">
            <v>236945322</v>
          </cell>
          <cell r="F3929">
            <v>1</v>
          </cell>
          <cell r="G3929" t="str">
            <v>PPO Union</v>
          </cell>
          <cell r="H3929" t="str">
            <v>U</v>
          </cell>
          <cell r="I3929">
            <v>3</v>
          </cell>
          <cell r="J3929">
            <v>37851</v>
          </cell>
          <cell r="K3929">
            <v>119</v>
          </cell>
          <cell r="L3929" t="str">
            <v>Ee/Ch</v>
          </cell>
          <cell r="M3929">
            <v>20877</v>
          </cell>
        </row>
        <row r="3930">
          <cell r="A3930">
            <v>1</v>
          </cell>
          <cell r="B3930" t="str">
            <v>AW PPO Cobra</v>
          </cell>
          <cell r="C3930" t="str">
            <v>000000779</v>
          </cell>
          <cell r="D3930" t="str">
            <v>LINKOUS HUGH C</v>
          </cell>
          <cell r="E3930" t="str">
            <v>234780152</v>
          </cell>
          <cell r="F3930">
            <v>1</v>
          </cell>
          <cell r="G3930" t="str">
            <v>PPO Union</v>
          </cell>
          <cell r="H3930" t="str">
            <v>U</v>
          </cell>
          <cell r="I3930">
            <v>1</v>
          </cell>
          <cell r="J3930">
            <v>38269</v>
          </cell>
          <cell r="K3930">
            <v>101</v>
          </cell>
          <cell r="L3930" t="str">
            <v>Single</v>
          </cell>
          <cell r="M3930">
            <v>17914</v>
          </cell>
        </row>
        <row r="3931">
          <cell r="A3931">
            <v>1</v>
          </cell>
          <cell r="B3931" t="str">
            <v>AW PPO Cobra</v>
          </cell>
          <cell r="C3931" t="str">
            <v>000000779</v>
          </cell>
          <cell r="D3931" t="str">
            <v>SIMS KARA M</v>
          </cell>
          <cell r="E3931" t="str">
            <v>233330972</v>
          </cell>
          <cell r="F3931">
            <v>2</v>
          </cell>
          <cell r="G3931" t="str">
            <v>PPO Non-Union</v>
          </cell>
          <cell r="H3931" t="str">
            <v>N</v>
          </cell>
          <cell r="I3931">
            <v>1</v>
          </cell>
          <cell r="J3931">
            <v>38093</v>
          </cell>
          <cell r="K3931">
            <v>102</v>
          </cell>
          <cell r="L3931" t="str">
            <v>Single</v>
          </cell>
          <cell r="M3931">
            <v>29691</v>
          </cell>
        </row>
        <row r="3932">
          <cell r="A3932">
            <v>1</v>
          </cell>
          <cell r="B3932" t="str">
            <v>AW PPO Cobra</v>
          </cell>
          <cell r="C3932" t="str">
            <v>000000950</v>
          </cell>
          <cell r="D3932" t="str">
            <v>BULLUCK NEIL S</v>
          </cell>
          <cell r="E3932" t="str">
            <v>149427140</v>
          </cell>
          <cell r="F3932">
            <v>2</v>
          </cell>
          <cell r="G3932" t="str">
            <v>PPO Non-Union</v>
          </cell>
          <cell r="H3932" t="str">
            <v>N</v>
          </cell>
          <cell r="I3932">
            <v>1</v>
          </cell>
          <cell r="J3932">
            <v>37625</v>
          </cell>
          <cell r="K3932">
            <v>101</v>
          </cell>
          <cell r="L3932" t="str">
            <v>Single</v>
          </cell>
          <cell r="M3932">
            <v>24172</v>
          </cell>
        </row>
        <row r="3933">
          <cell r="A3933">
            <v>1</v>
          </cell>
          <cell r="B3933" t="str">
            <v>AW PPO Cobra</v>
          </cell>
          <cell r="C3933" t="str">
            <v>000000950</v>
          </cell>
          <cell r="D3933" t="str">
            <v>DYCHKOWSKI JANICE</v>
          </cell>
          <cell r="E3933" t="str">
            <v>154647944</v>
          </cell>
          <cell r="F3933">
            <v>2</v>
          </cell>
          <cell r="G3933" t="str">
            <v>PPO Non-Union</v>
          </cell>
          <cell r="H3933" t="str">
            <v>N</v>
          </cell>
          <cell r="I3933">
            <v>3</v>
          </cell>
          <cell r="J3933">
            <v>38078</v>
          </cell>
          <cell r="K3933">
            <v>127</v>
          </cell>
          <cell r="L3933" t="str">
            <v>Family</v>
          </cell>
          <cell r="M3933">
            <v>23648</v>
          </cell>
        </row>
        <row r="3934">
          <cell r="A3934">
            <v>1</v>
          </cell>
          <cell r="B3934" t="str">
            <v>AW PPO Cobra</v>
          </cell>
          <cell r="C3934" t="str">
            <v>000000950</v>
          </cell>
          <cell r="D3934" t="str">
            <v>EVANS JOSEPHINE</v>
          </cell>
          <cell r="E3934" t="str">
            <v>155544311</v>
          </cell>
          <cell r="F3934">
            <v>1</v>
          </cell>
          <cell r="G3934" t="str">
            <v>PPO Union</v>
          </cell>
          <cell r="H3934" t="str">
            <v>U</v>
          </cell>
          <cell r="I3934">
            <v>1</v>
          </cell>
          <cell r="J3934">
            <v>38133</v>
          </cell>
          <cell r="K3934">
            <v>102</v>
          </cell>
          <cell r="L3934" t="str">
            <v>Single</v>
          </cell>
          <cell r="M3934">
            <v>20934</v>
          </cell>
        </row>
        <row r="3935">
          <cell r="A3935">
            <v>1</v>
          </cell>
          <cell r="B3935" t="str">
            <v>AW PPO Cobra</v>
          </cell>
          <cell r="C3935" t="str">
            <v>000000950</v>
          </cell>
          <cell r="D3935" t="str">
            <v>GERMAIN DIANA L</v>
          </cell>
          <cell r="E3935" t="str">
            <v>139506497</v>
          </cell>
          <cell r="F3935">
            <v>2</v>
          </cell>
          <cell r="G3935" t="str">
            <v>PPO Non-Union</v>
          </cell>
          <cell r="H3935" t="str">
            <v>N</v>
          </cell>
          <cell r="I3935">
            <v>1</v>
          </cell>
          <cell r="J3935">
            <v>38078</v>
          </cell>
          <cell r="K3935">
            <v>102</v>
          </cell>
          <cell r="L3935" t="str">
            <v>Single</v>
          </cell>
          <cell r="M3935">
            <v>20187</v>
          </cell>
        </row>
        <row r="3936">
          <cell r="A3936">
            <v>1</v>
          </cell>
          <cell r="B3936" t="str">
            <v>AW PPO Cobra</v>
          </cell>
          <cell r="C3936" t="str">
            <v>000000950</v>
          </cell>
          <cell r="D3936" t="str">
            <v>GOTTWALD MARIA A</v>
          </cell>
          <cell r="E3936" t="str">
            <v>142765340</v>
          </cell>
          <cell r="F3936">
            <v>2</v>
          </cell>
          <cell r="G3936" t="str">
            <v>PPO Non-Union</v>
          </cell>
          <cell r="H3936" t="str">
            <v>N</v>
          </cell>
          <cell r="I3936">
            <v>1</v>
          </cell>
          <cell r="J3936">
            <v>38206</v>
          </cell>
          <cell r="K3936">
            <v>102</v>
          </cell>
          <cell r="L3936" t="str">
            <v>Single</v>
          </cell>
          <cell r="M3936">
            <v>21916</v>
          </cell>
        </row>
        <row r="3937">
          <cell r="A3937">
            <v>1</v>
          </cell>
          <cell r="B3937" t="str">
            <v>AW PPO Cobra</v>
          </cell>
          <cell r="C3937" t="str">
            <v>000000950</v>
          </cell>
          <cell r="D3937" t="str">
            <v>HENDRICKSON KAREN A</v>
          </cell>
          <cell r="E3937" t="str">
            <v>140603025</v>
          </cell>
          <cell r="F3937">
            <v>2</v>
          </cell>
          <cell r="G3937" t="str">
            <v>PPO Non-Union</v>
          </cell>
          <cell r="H3937" t="str">
            <v>N</v>
          </cell>
          <cell r="I3937">
            <v>1</v>
          </cell>
          <cell r="J3937">
            <v>38322</v>
          </cell>
          <cell r="K3937">
            <v>102</v>
          </cell>
          <cell r="L3937" t="str">
            <v>Single</v>
          </cell>
          <cell r="M3937">
            <v>21118</v>
          </cell>
        </row>
        <row r="3938">
          <cell r="A3938">
            <v>1</v>
          </cell>
          <cell r="B3938" t="str">
            <v>AW PPO Cobra</v>
          </cell>
          <cell r="C3938" t="str">
            <v>000000950</v>
          </cell>
          <cell r="D3938" t="str">
            <v>HENDRICKSON LANCE</v>
          </cell>
          <cell r="E3938" t="str">
            <v>145465136</v>
          </cell>
          <cell r="F3938">
            <v>2</v>
          </cell>
          <cell r="G3938" t="str">
            <v>PPO Non-Union</v>
          </cell>
          <cell r="H3938" t="str">
            <v>N</v>
          </cell>
          <cell r="I3938">
            <v>1</v>
          </cell>
          <cell r="J3938">
            <v>38322</v>
          </cell>
          <cell r="K3938">
            <v>101</v>
          </cell>
          <cell r="L3938" t="str">
            <v>Single</v>
          </cell>
          <cell r="M3938">
            <v>19876</v>
          </cell>
        </row>
        <row r="3939">
          <cell r="A3939">
            <v>1</v>
          </cell>
          <cell r="B3939" t="str">
            <v>AW PPO Cobra</v>
          </cell>
          <cell r="C3939" t="str">
            <v>000000950</v>
          </cell>
          <cell r="D3939" t="str">
            <v>HENDRICKSON TAYLER S</v>
          </cell>
          <cell r="E3939" t="str">
            <v>150984176</v>
          </cell>
          <cell r="F3939">
            <v>2</v>
          </cell>
          <cell r="G3939" t="str">
            <v>PPO Non-Union</v>
          </cell>
          <cell r="H3939" t="str">
            <v>N</v>
          </cell>
          <cell r="I3939">
            <v>1</v>
          </cell>
          <cell r="J3939">
            <v>38322</v>
          </cell>
          <cell r="K3939">
            <v>101</v>
          </cell>
          <cell r="L3939" t="str">
            <v>Single</v>
          </cell>
          <cell r="M3939">
            <v>34990</v>
          </cell>
        </row>
        <row r="3940">
          <cell r="A3940">
            <v>1</v>
          </cell>
          <cell r="B3940" t="str">
            <v>AW PPO Cobra</v>
          </cell>
          <cell r="C3940" t="str">
            <v>000000950</v>
          </cell>
          <cell r="D3940" t="str">
            <v>JACOBSEN JULIA A</v>
          </cell>
          <cell r="E3940" t="str">
            <v>104481915</v>
          </cell>
          <cell r="F3940">
            <v>1</v>
          </cell>
          <cell r="G3940" t="str">
            <v>PPO Union</v>
          </cell>
          <cell r="H3940" t="str">
            <v>U</v>
          </cell>
          <cell r="I3940">
            <v>1</v>
          </cell>
          <cell r="J3940">
            <v>37622</v>
          </cell>
          <cell r="K3940">
            <v>102</v>
          </cell>
          <cell r="L3940" t="str">
            <v>Single</v>
          </cell>
          <cell r="M3940">
            <v>22302</v>
          </cell>
        </row>
        <row r="3941">
          <cell r="A3941">
            <v>1</v>
          </cell>
          <cell r="B3941" t="str">
            <v>AW PPO Cobra</v>
          </cell>
          <cell r="C3941" t="str">
            <v>000000950</v>
          </cell>
          <cell r="D3941" t="str">
            <v>KELLY CARRIE A</v>
          </cell>
          <cell r="E3941" t="str">
            <v>178605550</v>
          </cell>
          <cell r="F3941">
            <v>2</v>
          </cell>
          <cell r="G3941" t="str">
            <v>PPO Non-Union</v>
          </cell>
          <cell r="H3941" t="str">
            <v>N</v>
          </cell>
          <cell r="I3941">
            <v>4</v>
          </cell>
          <cell r="J3941">
            <v>37786</v>
          </cell>
          <cell r="K3941">
            <v>127</v>
          </cell>
          <cell r="L3941" t="str">
            <v>Family</v>
          </cell>
          <cell r="M3941">
            <v>23348</v>
          </cell>
        </row>
        <row r="3942">
          <cell r="A3942">
            <v>1</v>
          </cell>
          <cell r="B3942" t="str">
            <v>AW PPO Cobra</v>
          </cell>
          <cell r="C3942" t="str">
            <v>000000950</v>
          </cell>
          <cell r="D3942" t="str">
            <v>KELLY LAURA M</v>
          </cell>
          <cell r="E3942" t="str">
            <v>144767260</v>
          </cell>
          <cell r="F3942">
            <v>2</v>
          </cell>
          <cell r="G3942" t="str">
            <v>PPO Non-Union</v>
          </cell>
          <cell r="H3942" t="str">
            <v>N</v>
          </cell>
          <cell r="I3942">
            <v>1</v>
          </cell>
          <cell r="J3942">
            <v>37961</v>
          </cell>
          <cell r="K3942">
            <v>102</v>
          </cell>
          <cell r="L3942" t="str">
            <v>Single</v>
          </cell>
          <cell r="M3942">
            <v>29560</v>
          </cell>
        </row>
        <row r="3943">
          <cell r="A3943">
            <v>1</v>
          </cell>
          <cell r="B3943" t="str">
            <v>AW PPO Cobra</v>
          </cell>
          <cell r="C3943" t="str">
            <v>000000950</v>
          </cell>
          <cell r="D3943" t="str">
            <v>MALLON MARK</v>
          </cell>
          <cell r="E3943" t="str">
            <v>146528582</v>
          </cell>
          <cell r="F3943">
            <v>1</v>
          </cell>
          <cell r="G3943" t="str">
            <v>PPO Union</v>
          </cell>
          <cell r="H3943" t="str">
            <v>U</v>
          </cell>
          <cell r="I3943">
            <v>4</v>
          </cell>
          <cell r="J3943">
            <v>38266</v>
          </cell>
          <cell r="K3943">
            <v>127</v>
          </cell>
          <cell r="L3943" t="str">
            <v>Family</v>
          </cell>
          <cell r="M3943">
            <v>21447</v>
          </cell>
        </row>
        <row r="3944">
          <cell r="A3944">
            <v>1</v>
          </cell>
          <cell r="B3944" t="str">
            <v>AW PPO Cobra</v>
          </cell>
          <cell r="C3944" t="str">
            <v>000000950</v>
          </cell>
          <cell r="D3944" t="str">
            <v>REIF BRIAN C</v>
          </cell>
          <cell r="E3944" t="str">
            <v>149828649</v>
          </cell>
          <cell r="F3944">
            <v>1</v>
          </cell>
          <cell r="G3944" t="str">
            <v>PPO Union</v>
          </cell>
          <cell r="H3944" t="str">
            <v>U</v>
          </cell>
          <cell r="I3944">
            <v>1</v>
          </cell>
          <cell r="J3944">
            <v>38092</v>
          </cell>
          <cell r="K3944">
            <v>101</v>
          </cell>
          <cell r="L3944" t="str">
            <v>Single</v>
          </cell>
          <cell r="M3944">
            <v>29966</v>
          </cell>
        </row>
        <row r="3945">
          <cell r="A3945">
            <v>1</v>
          </cell>
          <cell r="B3945" t="str">
            <v>AW PPO Cobra</v>
          </cell>
          <cell r="C3945" t="str">
            <v>000000965</v>
          </cell>
          <cell r="D3945" t="str">
            <v>CAPARO KAREN A</v>
          </cell>
          <cell r="E3945" t="str">
            <v>161488099</v>
          </cell>
          <cell r="F3945">
            <v>2</v>
          </cell>
          <cell r="G3945" t="str">
            <v>PPO Non-Union</v>
          </cell>
          <cell r="H3945" t="str">
            <v>N</v>
          </cell>
          <cell r="I3945">
            <v>2</v>
          </cell>
          <cell r="J3945">
            <v>38206</v>
          </cell>
          <cell r="K3945">
            <v>111</v>
          </cell>
          <cell r="L3945" t="str">
            <v>Ee/Sp</v>
          </cell>
          <cell r="M3945">
            <v>20144</v>
          </cell>
        </row>
        <row r="3946">
          <cell r="A3946">
            <v>1</v>
          </cell>
          <cell r="B3946" t="str">
            <v>AW PPO Cobra</v>
          </cell>
          <cell r="C3946" t="str">
            <v>000000965</v>
          </cell>
          <cell r="D3946" t="str">
            <v>KASENCHAK NANCY</v>
          </cell>
          <cell r="E3946" t="str">
            <v>181404133</v>
          </cell>
          <cell r="F3946">
            <v>2</v>
          </cell>
          <cell r="G3946" t="str">
            <v>PPO Non-Union</v>
          </cell>
          <cell r="H3946" t="str">
            <v>N</v>
          </cell>
          <cell r="I3946">
            <v>1</v>
          </cell>
          <cell r="J3946">
            <v>38206</v>
          </cell>
          <cell r="K3946">
            <v>102</v>
          </cell>
          <cell r="L3946" t="str">
            <v>Single</v>
          </cell>
          <cell r="M3946">
            <v>17847</v>
          </cell>
        </row>
        <row r="3947">
          <cell r="A3947">
            <v>1</v>
          </cell>
          <cell r="B3947" t="str">
            <v>AW PPO Cobra</v>
          </cell>
          <cell r="C3947" t="str">
            <v>000000965</v>
          </cell>
          <cell r="D3947" t="str">
            <v>KELLY ROBERT J</v>
          </cell>
          <cell r="E3947" t="str">
            <v>182401728</v>
          </cell>
          <cell r="F3947">
            <v>2</v>
          </cell>
          <cell r="G3947" t="str">
            <v>PPO Non-Union</v>
          </cell>
          <cell r="H3947" t="str">
            <v>N</v>
          </cell>
          <cell r="I3947">
            <v>1</v>
          </cell>
          <cell r="J3947">
            <v>38206</v>
          </cell>
          <cell r="K3947">
            <v>101</v>
          </cell>
          <cell r="L3947" t="str">
            <v>Single</v>
          </cell>
          <cell r="M3947">
            <v>19678</v>
          </cell>
        </row>
        <row r="3948">
          <cell r="A3948">
            <v>1</v>
          </cell>
          <cell r="B3948" t="str">
            <v>AW PPO Cobra</v>
          </cell>
          <cell r="C3948" t="str">
            <v>000000965</v>
          </cell>
          <cell r="D3948" t="str">
            <v>MARCHESE JAMES P</v>
          </cell>
          <cell r="E3948" t="str">
            <v>205540231</v>
          </cell>
          <cell r="F3948">
            <v>2</v>
          </cell>
          <cell r="G3948" t="str">
            <v>PPO Non-Union</v>
          </cell>
          <cell r="H3948" t="str">
            <v>N</v>
          </cell>
          <cell r="I3948">
            <v>1</v>
          </cell>
          <cell r="J3948">
            <v>38206</v>
          </cell>
          <cell r="K3948">
            <v>101</v>
          </cell>
          <cell r="L3948" t="str">
            <v>Single</v>
          </cell>
          <cell r="M3948">
            <v>25401</v>
          </cell>
        </row>
        <row r="3949">
          <cell r="A3949">
            <v>1</v>
          </cell>
          <cell r="B3949" t="str">
            <v>AW PPO Cobra</v>
          </cell>
          <cell r="C3949" t="str">
            <v>000000965</v>
          </cell>
          <cell r="D3949" t="str">
            <v>MCFARLANE SALLY A</v>
          </cell>
          <cell r="E3949" t="str">
            <v>161521057</v>
          </cell>
          <cell r="F3949">
            <v>2</v>
          </cell>
          <cell r="G3949" t="str">
            <v>PPO Non-Union</v>
          </cell>
          <cell r="H3949" t="str">
            <v>N</v>
          </cell>
          <cell r="I3949">
            <v>4</v>
          </cell>
          <cell r="J3949">
            <v>38206</v>
          </cell>
          <cell r="K3949">
            <v>127</v>
          </cell>
          <cell r="L3949" t="str">
            <v>Family</v>
          </cell>
          <cell r="M3949">
            <v>21107</v>
          </cell>
        </row>
        <row r="3950">
          <cell r="A3950">
            <v>1</v>
          </cell>
          <cell r="B3950" t="str">
            <v>AW PPO Cobra</v>
          </cell>
          <cell r="C3950" t="str">
            <v>000000965</v>
          </cell>
          <cell r="D3950" t="str">
            <v>SEBASTIAN SCOTT C</v>
          </cell>
          <cell r="E3950" t="str">
            <v>261314792</v>
          </cell>
          <cell r="F3950">
            <v>2</v>
          </cell>
          <cell r="G3950" t="str">
            <v>PPO Non-Union</v>
          </cell>
          <cell r="H3950" t="str">
            <v>N</v>
          </cell>
          <cell r="I3950">
            <v>1</v>
          </cell>
          <cell r="J3950">
            <v>37622</v>
          </cell>
          <cell r="K3950">
            <v>101</v>
          </cell>
          <cell r="L3950" t="str">
            <v>Single</v>
          </cell>
          <cell r="M3950">
            <v>24930</v>
          </cell>
        </row>
        <row r="3951">
          <cell r="A3951">
            <v>1</v>
          </cell>
          <cell r="B3951" t="str">
            <v>AW PPO Cobra</v>
          </cell>
          <cell r="C3951" t="str">
            <v>000000965</v>
          </cell>
          <cell r="D3951" t="str">
            <v>STEWART JR RICHARD</v>
          </cell>
          <cell r="E3951" t="str">
            <v>192683026</v>
          </cell>
          <cell r="F3951">
            <v>1</v>
          </cell>
          <cell r="G3951" t="str">
            <v>PPO Union</v>
          </cell>
          <cell r="H3951" t="str">
            <v>U</v>
          </cell>
          <cell r="I3951">
            <v>1</v>
          </cell>
          <cell r="J3951">
            <v>37765</v>
          </cell>
          <cell r="K3951">
            <v>101</v>
          </cell>
          <cell r="L3951" t="str">
            <v>Single</v>
          </cell>
          <cell r="M3951">
            <v>30652</v>
          </cell>
        </row>
        <row r="3952">
          <cell r="A3952">
            <v>1</v>
          </cell>
          <cell r="B3952" t="str">
            <v>AW PPO Cobra</v>
          </cell>
          <cell r="C3952" t="str">
            <v>000000965</v>
          </cell>
          <cell r="D3952" t="str">
            <v>SWARTZ SUZANNE</v>
          </cell>
          <cell r="E3952" t="str">
            <v>207461994</v>
          </cell>
          <cell r="F3952">
            <v>2</v>
          </cell>
          <cell r="G3952" t="str">
            <v>PPO Non-Union</v>
          </cell>
          <cell r="H3952" t="str">
            <v>N</v>
          </cell>
          <cell r="I3952">
            <v>2</v>
          </cell>
          <cell r="J3952">
            <v>38210</v>
          </cell>
          <cell r="K3952">
            <v>111</v>
          </cell>
          <cell r="L3952" t="str">
            <v>Ee/Sp</v>
          </cell>
          <cell r="M3952">
            <v>20236</v>
          </cell>
        </row>
        <row r="3953">
          <cell r="A3953">
            <v>1</v>
          </cell>
          <cell r="B3953" t="str">
            <v>AW PPO Cobra</v>
          </cell>
          <cell r="C3953" t="str">
            <v>000000970</v>
          </cell>
          <cell r="D3953" t="str">
            <v>BIVINS MICHELE S</v>
          </cell>
          <cell r="E3953" t="str">
            <v>223868669</v>
          </cell>
          <cell r="F3953">
            <v>2</v>
          </cell>
          <cell r="G3953" t="str">
            <v>PPO Non-Union</v>
          </cell>
          <cell r="H3953" t="str">
            <v>N</v>
          </cell>
          <cell r="I3953">
            <v>4</v>
          </cell>
          <cell r="J3953">
            <v>38200</v>
          </cell>
          <cell r="K3953">
            <v>127</v>
          </cell>
          <cell r="L3953" t="str">
            <v>Family</v>
          </cell>
          <cell r="M3953">
            <v>20259</v>
          </cell>
        </row>
        <row r="3954">
          <cell r="A3954">
            <v>1</v>
          </cell>
          <cell r="B3954" t="str">
            <v>AW PPO Cobra</v>
          </cell>
          <cell r="C3954" t="str">
            <v>000000970</v>
          </cell>
          <cell r="D3954" t="str">
            <v>JONES THEODORE</v>
          </cell>
          <cell r="E3954" t="str">
            <v>228179930</v>
          </cell>
          <cell r="F3954">
            <v>2</v>
          </cell>
          <cell r="G3954" t="str">
            <v>PPO Non-Union</v>
          </cell>
          <cell r="H3954" t="str">
            <v>N</v>
          </cell>
          <cell r="I3954">
            <v>2</v>
          </cell>
          <cell r="J3954">
            <v>38206</v>
          </cell>
          <cell r="K3954">
            <v>111</v>
          </cell>
          <cell r="L3954" t="str">
            <v>Ee/Sp</v>
          </cell>
          <cell r="M3954">
            <v>22680</v>
          </cell>
        </row>
        <row r="3955">
          <cell r="A3955">
            <v>1</v>
          </cell>
          <cell r="B3955" t="str">
            <v>AW PPO Cobra</v>
          </cell>
          <cell r="C3955" t="str">
            <v>000000997</v>
          </cell>
          <cell r="D3955" t="str">
            <v>BARNETT PATRICIA A</v>
          </cell>
          <cell r="E3955" t="str">
            <v>348341156</v>
          </cell>
          <cell r="F3955">
            <v>2</v>
          </cell>
          <cell r="G3955" t="str">
            <v>PPO Non-Union</v>
          </cell>
          <cell r="H3955" t="str">
            <v>N</v>
          </cell>
          <cell r="I3955">
            <v>1</v>
          </cell>
          <cell r="J3955">
            <v>38156</v>
          </cell>
          <cell r="K3955">
            <v>102</v>
          </cell>
          <cell r="L3955" t="str">
            <v>Single</v>
          </cell>
          <cell r="M3955">
            <v>15567</v>
          </cell>
        </row>
        <row r="3956">
          <cell r="A3956">
            <v>1</v>
          </cell>
          <cell r="B3956" t="str">
            <v>AW PPO Cobra</v>
          </cell>
          <cell r="C3956" t="str">
            <v>000000997</v>
          </cell>
          <cell r="D3956" t="str">
            <v>CLARKE GARY D</v>
          </cell>
          <cell r="E3956" t="str">
            <v>265833016</v>
          </cell>
          <cell r="F3956">
            <v>2</v>
          </cell>
          <cell r="G3956" t="str">
            <v>PPO Non-Union</v>
          </cell>
          <cell r="H3956" t="str">
            <v>N</v>
          </cell>
          <cell r="I3956">
            <v>4</v>
          </cell>
          <cell r="J3956">
            <v>38261</v>
          </cell>
          <cell r="K3956">
            <v>127</v>
          </cell>
          <cell r="L3956" t="str">
            <v>Family</v>
          </cell>
          <cell r="M3956">
            <v>22739</v>
          </cell>
        </row>
        <row r="3957">
          <cell r="A3957">
            <v>1</v>
          </cell>
          <cell r="B3957" t="str">
            <v>AW PPO Cobra</v>
          </cell>
          <cell r="C3957" t="str">
            <v>000000997</v>
          </cell>
          <cell r="D3957" t="str">
            <v>COCHRANE WILLIAM H</v>
          </cell>
          <cell r="E3957" t="str">
            <v>180426250</v>
          </cell>
          <cell r="F3957">
            <v>2</v>
          </cell>
          <cell r="G3957" t="str">
            <v>PPO Non-Union</v>
          </cell>
          <cell r="H3957" t="str">
            <v>N</v>
          </cell>
          <cell r="I3957">
            <v>2</v>
          </cell>
          <cell r="J3957">
            <v>38078</v>
          </cell>
          <cell r="K3957">
            <v>111</v>
          </cell>
          <cell r="L3957" t="str">
            <v>Ee/Sp</v>
          </cell>
          <cell r="M3957">
            <v>18611</v>
          </cell>
        </row>
        <row r="3958">
          <cell r="A3958">
            <v>1</v>
          </cell>
          <cell r="B3958" t="str">
            <v>AW PPO Cobra</v>
          </cell>
          <cell r="C3958" t="str">
            <v>000000997</v>
          </cell>
          <cell r="D3958" t="str">
            <v>ECKART JOHN E</v>
          </cell>
          <cell r="E3958" t="str">
            <v>303503722</v>
          </cell>
          <cell r="F3958">
            <v>2</v>
          </cell>
          <cell r="G3958" t="str">
            <v>PPO Non-Union</v>
          </cell>
          <cell r="H3958" t="str">
            <v>N</v>
          </cell>
          <cell r="I3958">
            <v>3</v>
          </cell>
          <cell r="J3958">
            <v>38322</v>
          </cell>
          <cell r="K3958">
            <v>127</v>
          </cell>
          <cell r="L3958" t="str">
            <v>Family</v>
          </cell>
          <cell r="M3958">
            <v>18864</v>
          </cell>
        </row>
        <row r="3959">
          <cell r="A3959">
            <v>1</v>
          </cell>
          <cell r="B3959" t="str">
            <v>AW PPO Cobra</v>
          </cell>
          <cell r="C3959" t="str">
            <v>000000997</v>
          </cell>
          <cell r="D3959" t="str">
            <v>FORD HOLLY</v>
          </cell>
          <cell r="E3959" t="str">
            <v>194644855</v>
          </cell>
          <cell r="F3959">
            <v>2</v>
          </cell>
          <cell r="G3959" t="str">
            <v>PPO Non-Union</v>
          </cell>
          <cell r="H3959" t="str">
            <v>N</v>
          </cell>
          <cell r="I3959">
            <v>1</v>
          </cell>
          <cell r="J3959">
            <v>38108</v>
          </cell>
          <cell r="K3959">
            <v>102</v>
          </cell>
          <cell r="L3959" t="str">
            <v>Single</v>
          </cell>
          <cell r="M3959">
            <v>30717</v>
          </cell>
        </row>
        <row r="3960">
          <cell r="A3960">
            <v>1</v>
          </cell>
          <cell r="B3960" t="str">
            <v>AW PPO Cobra</v>
          </cell>
          <cell r="C3960" t="str">
            <v>000000997</v>
          </cell>
          <cell r="D3960" t="str">
            <v>FORD MICHAEL J</v>
          </cell>
          <cell r="E3960" t="str">
            <v>166406686</v>
          </cell>
          <cell r="F3960">
            <v>2</v>
          </cell>
          <cell r="G3960" t="str">
            <v>PPO Non-Union</v>
          </cell>
          <cell r="H3960" t="str">
            <v>N</v>
          </cell>
          <cell r="I3960">
            <v>1</v>
          </cell>
          <cell r="J3960">
            <v>38108</v>
          </cell>
          <cell r="K3960">
            <v>101</v>
          </cell>
          <cell r="L3960" t="str">
            <v>Single</v>
          </cell>
          <cell r="M3960">
            <v>17940</v>
          </cell>
        </row>
        <row r="3961">
          <cell r="A3961">
            <v>1</v>
          </cell>
          <cell r="B3961" t="str">
            <v>AW PPO Cobra</v>
          </cell>
          <cell r="C3961" t="str">
            <v>000000997</v>
          </cell>
          <cell r="D3961" t="str">
            <v>GORDEN STEPHEN F</v>
          </cell>
          <cell r="E3961" t="str">
            <v>006361060</v>
          </cell>
          <cell r="F3961">
            <v>2</v>
          </cell>
          <cell r="G3961" t="str">
            <v>PPO Non-Union</v>
          </cell>
          <cell r="H3961" t="str">
            <v>N</v>
          </cell>
          <cell r="I3961">
            <v>2</v>
          </cell>
          <cell r="J3961">
            <v>38200</v>
          </cell>
          <cell r="K3961">
            <v>111</v>
          </cell>
          <cell r="L3961" t="str">
            <v>Ee/Sp</v>
          </cell>
          <cell r="M3961">
            <v>15445</v>
          </cell>
        </row>
        <row r="3962">
          <cell r="A3962">
            <v>1</v>
          </cell>
          <cell r="B3962" t="str">
            <v>AW PPO Cobra</v>
          </cell>
          <cell r="C3962" t="str">
            <v>000000997</v>
          </cell>
          <cell r="D3962" t="str">
            <v>GREGORY BRENT B</v>
          </cell>
          <cell r="E3962" t="str">
            <v>352508214</v>
          </cell>
          <cell r="F3962">
            <v>2</v>
          </cell>
          <cell r="G3962" t="str">
            <v>PPO Non-Union</v>
          </cell>
          <cell r="H3962" t="str">
            <v>N</v>
          </cell>
          <cell r="I3962">
            <v>4</v>
          </cell>
          <cell r="J3962">
            <v>38122</v>
          </cell>
          <cell r="K3962">
            <v>127</v>
          </cell>
          <cell r="L3962" t="str">
            <v>Family</v>
          </cell>
          <cell r="M3962">
            <v>20088</v>
          </cell>
        </row>
        <row r="3963">
          <cell r="A3963">
            <v>1</v>
          </cell>
          <cell r="B3963" t="str">
            <v>AW PPO Cobra</v>
          </cell>
          <cell r="C3963" t="str">
            <v>000000997</v>
          </cell>
          <cell r="D3963" t="str">
            <v>HENTHORNE TIMOTHY M</v>
          </cell>
          <cell r="E3963" t="str">
            <v>236042593</v>
          </cell>
          <cell r="F3963">
            <v>2</v>
          </cell>
          <cell r="G3963" t="str">
            <v>PPO Non-Union</v>
          </cell>
          <cell r="H3963" t="str">
            <v>N</v>
          </cell>
          <cell r="I3963">
            <v>4</v>
          </cell>
          <cell r="J3963">
            <v>38261</v>
          </cell>
          <cell r="K3963">
            <v>127</v>
          </cell>
          <cell r="L3963" t="str">
            <v>Family</v>
          </cell>
          <cell r="M3963">
            <v>21653</v>
          </cell>
        </row>
        <row r="3964">
          <cell r="A3964">
            <v>1</v>
          </cell>
          <cell r="B3964" t="str">
            <v>AW PPO Cobra</v>
          </cell>
          <cell r="C3964" t="str">
            <v>000000997</v>
          </cell>
          <cell r="D3964" t="str">
            <v>KELVINGTON CATHY</v>
          </cell>
          <cell r="E3964" t="str">
            <v>204386342</v>
          </cell>
          <cell r="F3964">
            <v>2</v>
          </cell>
          <cell r="G3964" t="str">
            <v>PPO Non-Union</v>
          </cell>
          <cell r="H3964" t="str">
            <v>N</v>
          </cell>
          <cell r="I3964">
            <v>1</v>
          </cell>
          <cell r="J3964">
            <v>38092</v>
          </cell>
          <cell r="K3964">
            <v>102</v>
          </cell>
          <cell r="L3964" t="str">
            <v>Single</v>
          </cell>
          <cell r="M3964">
            <v>17837</v>
          </cell>
        </row>
        <row r="3965">
          <cell r="A3965">
            <v>1</v>
          </cell>
          <cell r="B3965" t="str">
            <v>AW PPO Cobra</v>
          </cell>
          <cell r="C3965" t="str">
            <v>000000997</v>
          </cell>
          <cell r="D3965" t="str">
            <v>LECHEVALLIER RENEE T</v>
          </cell>
          <cell r="E3965" t="str">
            <v>325780175</v>
          </cell>
          <cell r="F3965">
            <v>2</v>
          </cell>
          <cell r="G3965" t="str">
            <v>PPO Non-Union</v>
          </cell>
          <cell r="H3965" t="str">
            <v>N</v>
          </cell>
          <cell r="I3965">
            <v>1</v>
          </cell>
          <cell r="J3965">
            <v>38085</v>
          </cell>
          <cell r="K3965">
            <v>102</v>
          </cell>
          <cell r="L3965" t="str">
            <v>Single</v>
          </cell>
          <cell r="M3965">
            <v>29683</v>
          </cell>
        </row>
        <row r="3966">
          <cell r="A3966">
            <v>1</v>
          </cell>
          <cell r="B3966" t="str">
            <v>AW PPO Cobra</v>
          </cell>
          <cell r="C3966" t="str">
            <v>000000997</v>
          </cell>
          <cell r="D3966" t="str">
            <v>LEDGER NANCY B</v>
          </cell>
          <cell r="E3966" t="str">
            <v>203442168</v>
          </cell>
          <cell r="F3966">
            <v>2</v>
          </cell>
          <cell r="G3966" t="str">
            <v>PPO Non-Union</v>
          </cell>
          <cell r="H3966" t="str">
            <v>N</v>
          </cell>
          <cell r="I3966">
            <v>1</v>
          </cell>
          <cell r="J3966">
            <v>38124</v>
          </cell>
          <cell r="K3966">
            <v>102</v>
          </cell>
          <cell r="L3966" t="str">
            <v>Single</v>
          </cell>
          <cell r="M3966">
            <v>19761</v>
          </cell>
        </row>
        <row r="3967">
          <cell r="A3967">
            <v>1</v>
          </cell>
          <cell r="B3967" t="str">
            <v>AW PPO Cobra</v>
          </cell>
          <cell r="C3967" t="str">
            <v>000000997</v>
          </cell>
          <cell r="D3967" t="str">
            <v>LEVINE ARI D</v>
          </cell>
          <cell r="E3967" t="str">
            <v>201463710</v>
          </cell>
          <cell r="F3967">
            <v>2</v>
          </cell>
          <cell r="G3967" t="str">
            <v>PPO Non-Union</v>
          </cell>
          <cell r="H3967" t="str">
            <v>N</v>
          </cell>
          <cell r="I3967">
            <v>1</v>
          </cell>
          <cell r="J3967">
            <v>38139</v>
          </cell>
          <cell r="K3967">
            <v>101</v>
          </cell>
          <cell r="L3967" t="str">
            <v>Single</v>
          </cell>
          <cell r="M3967">
            <v>22597</v>
          </cell>
        </row>
        <row r="3968">
          <cell r="A3968">
            <v>1</v>
          </cell>
          <cell r="B3968" t="str">
            <v>AW PPO Cobra</v>
          </cell>
          <cell r="C3968" t="str">
            <v>000000997</v>
          </cell>
          <cell r="D3968" t="str">
            <v>MICHAEL KATHLEEN M</v>
          </cell>
          <cell r="E3968" t="str">
            <v>330569921</v>
          </cell>
          <cell r="F3968">
            <v>2</v>
          </cell>
          <cell r="G3968" t="str">
            <v>PPO Non-Union</v>
          </cell>
          <cell r="H3968" t="str">
            <v>N</v>
          </cell>
          <cell r="I3968">
            <v>4</v>
          </cell>
          <cell r="J3968">
            <v>38261</v>
          </cell>
          <cell r="K3968">
            <v>127</v>
          </cell>
          <cell r="L3968" t="str">
            <v>Family</v>
          </cell>
          <cell r="M3968">
            <v>21223</v>
          </cell>
        </row>
        <row r="3969">
          <cell r="A3969">
            <v>1</v>
          </cell>
          <cell r="B3969" t="str">
            <v>AW PPO Cobra</v>
          </cell>
          <cell r="C3969" t="str">
            <v>000000997</v>
          </cell>
          <cell r="D3969" t="str">
            <v>MIDGETTE JR BRADLEY E</v>
          </cell>
          <cell r="E3969" t="str">
            <v>076685602</v>
          </cell>
          <cell r="F3969">
            <v>2</v>
          </cell>
          <cell r="G3969" t="str">
            <v>PPO Non-Union</v>
          </cell>
          <cell r="H3969" t="str">
            <v>N</v>
          </cell>
          <cell r="I3969">
            <v>3</v>
          </cell>
          <cell r="J3969">
            <v>38220</v>
          </cell>
          <cell r="K3969">
            <v>127</v>
          </cell>
          <cell r="L3969" t="str">
            <v>Family</v>
          </cell>
          <cell r="M3969">
            <v>25996</v>
          </cell>
        </row>
        <row r="3970">
          <cell r="A3970">
            <v>1</v>
          </cell>
          <cell r="B3970" t="str">
            <v>AW PPO Cobra</v>
          </cell>
          <cell r="C3970" t="str">
            <v>000000997</v>
          </cell>
          <cell r="D3970" t="str">
            <v>MOSEY GARY R</v>
          </cell>
          <cell r="E3970" t="str">
            <v>496508505</v>
          </cell>
          <cell r="F3970">
            <v>2</v>
          </cell>
          <cell r="G3970" t="str">
            <v>PPO Non-Union</v>
          </cell>
          <cell r="H3970" t="str">
            <v>N</v>
          </cell>
          <cell r="I3970">
            <v>4</v>
          </cell>
          <cell r="J3970">
            <v>38169</v>
          </cell>
          <cell r="K3970">
            <v>127</v>
          </cell>
          <cell r="L3970" t="str">
            <v>Family</v>
          </cell>
          <cell r="M3970">
            <v>17383</v>
          </cell>
        </row>
        <row r="3971">
          <cell r="A3971">
            <v>1</v>
          </cell>
          <cell r="B3971" t="str">
            <v>AW PPO Cobra</v>
          </cell>
          <cell r="C3971" t="str">
            <v>000000997</v>
          </cell>
          <cell r="D3971" t="str">
            <v>POHL W  TIMOTHY</v>
          </cell>
          <cell r="E3971" t="str">
            <v>400766994</v>
          </cell>
          <cell r="F3971">
            <v>2</v>
          </cell>
          <cell r="G3971" t="str">
            <v>PPO Non-Union</v>
          </cell>
          <cell r="H3971" t="str">
            <v>N</v>
          </cell>
          <cell r="I3971">
            <v>1</v>
          </cell>
          <cell r="J3971">
            <v>38108</v>
          </cell>
          <cell r="K3971">
            <v>101</v>
          </cell>
          <cell r="L3971" t="str">
            <v>Single</v>
          </cell>
          <cell r="M3971">
            <v>19945</v>
          </cell>
        </row>
        <row r="3972">
          <cell r="A3972">
            <v>1</v>
          </cell>
          <cell r="B3972" t="str">
            <v>AW PPO Cobra</v>
          </cell>
          <cell r="C3972" t="str">
            <v>000000997</v>
          </cell>
          <cell r="D3972" t="str">
            <v>PONGITORY JAMES A</v>
          </cell>
          <cell r="E3972" t="str">
            <v>149363950</v>
          </cell>
          <cell r="F3972">
            <v>2</v>
          </cell>
          <cell r="G3972" t="str">
            <v>PPO Non-Union</v>
          </cell>
          <cell r="H3972" t="str">
            <v>N</v>
          </cell>
          <cell r="I3972">
            <v>2</v>
          </cell>
          <cell r="J3972">
            <v>38315</v>
          </cell>
          <cell r="K3972">
            <v>111</v>
          </cell>
          <cell r="L3972" t="str">
            <v>Ee/Sp</v>
          </cell>
          <cell r="M3972">
            <v>17343</v>
          </cell>
        </row>
        <row r="3973">
          <cell r="A3973">
            <v>1</v>
          </cell>
          <cell r="B3973" t="str">
            <v>AW PPO Cobra</v>
          </cell>
          <cell r="C3973" t="str">
            <v>000000997</v>
          </cell>
          <cell r="D3973" t="str">
            <v>SANTIANNI BLAISE T</v>
          </cell>
          <cell r="E3973" t="str">
            <v>207487326</v>
          </cell>
          <cell r="F3973">
            <v>2</v>
          </cell>
          <cell r="G3973" t="str">
            <v>PPO Non-Union</v>
          </cell>
          <cell r="H3973" t="str">
            <v>N</v>
          </cell>
          <cell r="I3973">
            <v>4</v>
          </cell>
          <cell r="J3973">
            <v>38304</v>
          </cell>
          <cell r="K3973">
            <v>127</v>
          </cell>
          <cell r="L3973" t="str">
            <v>Family</v>
          </cell>
          <cell r="M3973">
            <v>24077</v>
          </cell>
        </row>
        <row r="3974">
          <cell r="A3974">
            <v>1</v>
          </cell>
          <cell r="B3974" t="str">
            <v>AW PPO Cobra</v>
          </cell>
          <cell r="C3974" t="str">
            <v>000000997</v>
          </cell>
          <cell r="D3974" t="str">
            <v>SEELAUS TIMOTHY J</v>
          </cell>
          <cell r="E3974" t="str">
            <v>186485010</v>
          </cell>
          <cell r="F3974">
            <v>2</v>
          </cell>
          <cell r="G3974" t="str">
            <v>PPO Non-Union</v>
          </cell>
          <cell r="H3974" t="str">
            <v>N</v>
          </cell>
          <cell r="I3974">
            <v>5</v>
          </cell>
          <cell r="J3974">
            <v>38255</v>
          </cell>
          <cell r="K3974">
            <v>127</v>
          </cell>
          <cell r="L3974" t="str">
            <v>Family</v>
          </cell>
          <cell r="M3974">
            <v>20601</v>
          </cell>
        </row>
        <row r="3975">
          <cell r="A3975">
            <v>1</v>
          </cell>
          <cell r="B3975" t="str">
            <v>AW PPO Cobra</v>
          </cell>
          <cell r="C3975" t="str">
            <v>000000997</v>
          </cell>
          <cell r="D3975" t="str">
            <v>STRAND JOYCE A</v>
          </cell>
          <cell r="E3975" t="str">
            <v>071385705</v>
          </cell>
          <cell r="F3975">
            <v>2</v>
          </cell>
          <cell r="G3975" t="str">
            <v>PPO Non-Union</v>
          </cell>
          <cell r="H3975" t="str">
            <v>N</v>
          </cell>
          <cell r="I3975">
            <v>1</v>
          </cell>
          <cell r="J3975">
            <v>37646</v>
          </cell>
          <cell r="K3975">
            <v>102</v>
          </cell>
          <cell r="L3975" t="str">
            <v>Single</v>
          </cell>
          <cell r="M3975">
            <v>17119</v>
          </cell>
        </row>
        <row r="3976">
          <cell r="A3976">
            <v>1</v>
          </cell>
          <cell r="B3976" t="str">
            <v>AW PPO Cobra</v>
          </cell>
          <cell r="C3976" t="str">
            <v>000000997</v>
          </cell>
          <cell r="D3976" t="str">
            <v>SUSMAN PAMELA</v>
          </cell>
          <cell r="E3976" t="str">
            <v>042727772</v>
          </cell>
          <cell r="F3976">
            <v>2</v>
          </cell>
          <cell r="G3976" t="str">
            <v>PPO Non-Union</v>
          </cell>
          <cell r="H3976" t="str">
            <v>N</v>
          </cell>
          <cell r="I3976">
            <v>1</v>
          </cell>
          <cell r="J3976">
            <v>37958</v>
          </cell>
          <cell r="K3976">
            <v>102</v>
          </cell>
          <cell r="L3976" t="str">
            <v>Single</v>
          </cell>
          <cell r="M3976">
            <v>29557</v>
          </cell>
        </row>
        <row r="3977">
          <cell r="A3977">
            <v>1</v>
          </cell>
          <cell r="B3977" t="str">
            <v>AW PPO Cobra</v>
          </cell>
          <cell r="C3977" t="str">
            <v>000000997</v>
          </cell>
          <cell r="D3977" t="str">
            <v>THOREN TOM R</v>
          </cell>
          <cell r="E3977" t="str">
            <v>481642735</v>
          </cell>
          <cell r="F3977">
            <v>2</v>
          </cell>
          <cell r="G3977" t="str">
            <v>PPO Non-Union</v>
          </cell>
          <cell r="H3977" t="str">
            <v>N</v>
          </cell>
          <cell r="I3977">
            <v>2</v>
          </cell>
          <cell r="J3977">
            <v>38261</v>
          </cell>
          <cell r="K3977">
            <v>111</v>
          </cell>
          <cell r="L3977" t="str">
            <v>Ee/Sp</v>
          </cell>
          <cell r="M3977">
            <v>18327</v>
          </cell>
        </row>
        <row r="3978">
          <cell r="A3978">
            <v>1</v>
          </cell>
          <cell r="B3978" t="str">
            <v>AW PPO Cobra</v>
          </cell>
          <cell r="C3978" t="str">
            <v>000000997</v>
          </cell>
          <cell r="D3978" t="str">
            <v>TYREE SHERRIE L</v>
          </cell>
          <cell r="E3978" t="str">
            <v>233747925</v>
          </cell>
          <cell r="F3978">
            <v>2</v>
          </cell>
          <cell r="G3978" t="str">
            <v>PPO Non-Union</v>
          </cell>
          <cell r="H3978" t="str">
            <v>N</v>
          </cell>
          <cell r="I3978">
            <v>3</v>
          </cell>
          <cell r="J3978">
            <v>38206</v>
          </cell>
          <cell r="K3978">
            <v>127</v>
          </cell>
          <cell r="L3978" t="str">
            <v>Family</v>
          </cell>
          <cell r="M3978">
            <v>20933</v>
          </cell>
        </row>
        <row r="3979">
          <cell r="A3979">
            <v>1</v>
          </cell>
          <cell r="B3979" t="str">
            <v>AW PPO Cobra</v>
          </cell>
          <cell r="C3979" t="str">
            <v>000000997</v>
          </cell>
          <cell r="D3979" t="str">
            <v>WHITE DEBORAH</v>
          </cell>
          <cell r="E3979" t="str">
            <v>491604186</v>
          </cell>
          <cell r="F3979">
            <v>2</v>
          </cell>
          <cell r="G3979" t="str">
            <v>PPO Non-Union</v>
          </cell>
          <cell r="H3979" t="str">
            <v>N</v>
          </cell>
          <cell r="I3979">
            <v>1</v>
          </cell>
          <cell r="J3979">
            <v>38275</v>
          </cell>
          <cell r="K3979">
            <v>102</v>
          </cell>
          <cell r="L3979" t="str">
            <v>Single</v>
          </cell>
          <cell r="M3979">
            <v>19907</v>
          </cell>
        </row>
        <row r="3980">
          <cell r="A3980">
            <v>2</v>
          </cell>
          <cell r="B3980" t="str">
            <v>AW PPO Surviving Spouse</v>
          </cell>
          <cell r="D3980" t="str">
            <v>BURTNIEKS LINDA</v>
          </cell>
          <cell r="E3980" t="str">
            <v>146406373</v>
          </cell>
          <cell r="F3980">
            <v>1</v>
          </cell>
          <cell r="G3980" t="str">
            <v>PPO Union</v>
          </cell>
          <cell r="H3980" t="str">
            <v>U</v>
          </cell>
          <cell r="I3980">
            <v>1</v>
          </cell>
          <cell r="J3980">
            <v>37622</v>
          </cell>
          <cell r="K3980">
            <v>102</v>
          </cell>
          <cell r="L3980" t="str">
            <v>Single</v>
          </cell>
          <cell r="M3980">
            <v>17141</v>
          </cell>
        </row>
        <row r="3981">
          <cell r="A3981">
            <v>2</v>
          </cell>
          <cell r="B3981" t="str">
            <v>AW PPO Surviving Spouse</v>
          </cell>
          <cell r="D3981" t="str">
            <v>DELLOSTRETTO MARY J</v>
          </cell>
          <cell r="E3981" t="str">
            <v>194329265</v>
          </cell>
          <cell r="F3981">
            <v>1</v>
          </cell>
          <cell r="G3981" t="str">
            <v>PPO Union</v>
          </cell>
          <cell r="H3981" t="str">
            <v>U</v>
          </cell>
          <cell r="I3981">
            <v>1</v>
          </cell>
          <cell r="J3981">
            <v>37622</v>
          </cell>
          <cell r="K3981">
            <v>102</v>
          </cell>
          <cell r="L3981" t="str">
            <v>Single</v>
          </cell>
          <cell r="M3981">
            <v>15581</v>
          </cell>
        </row>
        <row r="3982">
          <cell r="A3982">
            <v>2</v>
          </cell>
          <cell r="B3982" t="str">
            <v>AW PPO Surviving Spouse</v>
          </cell>
          <cell r="D3982" t="str">
            <v>HEINY RONALD D</v>
          </cell>
          <cell r="E3982" t="str">
            <v>307443772</v>
          </cell>
          <cell r="F3982">
            <v>1</v>
          </cell>
          <cell r="G3982" t="str">
            <v>PPO Union</v>
          </cell>
          <cell r="H3982" t="str">
            <v>U</v>
          </cell>
          <cell r="I3982">
            <v>1</v>
          </cell>
          <cell r="J3982">
            <v>37622</v>
          </cell>
          <cell r="K3982">
            <v>101</v>
          </cell>
          <cell r="L3982" t="str">
            <v>Single</v>
          </cell>
          <cell r="M3982">
            <v>15854</v>
          </cell>
        </row>
        <row r="3983">
          <cell r="A3983">
            <v>2</v>
          </cell>
          <cell r="B3983" t="str">
            <v>AW PPO Surviving Spouse</v>
          </cell>
          <cell r="D3983" t="str">
            <v>HORNFECK JUDY</v>
          </cell>
          <cell r="E3983" t="str">
            <v>175322590</v>
          </cell>
          <cell r="F3983">
            <v>1</v>
          </cell>
          <cell r="G3983" t="str">
            <v>PPO Union</v>
          </cell>
          <cell r="H3983" t="str">
            <v>U</v>
          </cell>
          <cell r="I3983">
            <v>1</v>
          </cell>
          <cell r="J3983">
            <v>37622</v>
          </cell>
          <cell r="K3983">
            <v>102</v>
          </cell>
          <cell r="L3983" t="str">
            <v>Single</v>
          </cell>
          <cell r="M3983">
            <v>15292</v>
          </cell>
        </row>
        <row r="3984">
          <cell r="A3984">
            <v>2</v>
          </cell>
          <cell r="B3984" t="str">
            <v>AW PPO Surviving Spouse</v>
          </cell>
          <cell r="D3984" t="str">
            <v>KOWALSKY PEARL E</v>
          </cell>
          <cell r="E3984" t="str">
            <v>165440349</v>
          </cell>
          <cell r="F3984">
            <v>2</v>
          </cell>
          <cell r="G3984" t="str">
            <v>PPO Non-Union</v>
          </cell>
          <cell r="H3984" t="str">
            <v>N</v>
          </cell>
          <cell r="I3984">
            <v>2</v>
          </cell>
          <cell r="J3984">
            <v>37622</v>
          </cell>
          <cell r="K3984">
            <v>119</v>
          </cell>
          <cell r="L3984" t="str">
            <v>Ee/Ch</v>
          </cell>
          <cell r="M3984">
            <v>19299</v>
          </cell>
        </row>
        <row r="3985">
          <cell r="A3985">
            <v>2</v>
          </cell>
          <cell r="B3985" t="str">
            <v>AW PPO Surviving Spouse</v>
          </cell>
          <cell r="D3985" t="str">
            <v>LETHCO LINDA J</v>
          </cell>
          <cell r="E3985" t="str">
            <v>311461649</v>
          </cell>
          <cell r="F3985">
            <v>1</v>
          </cell>
          <cell r="G3985" t="str">
            <v>PPO Union</v>
          </cell>
          <cell r="H3985" t="str">
            <v>U</v>
          </cell>
          <cell r="I3985">
            <v>1</v>
          </cell>
          <cell r="J3985">
            <v>37622</v>
          </cell>
          <cell r="K3985">
            <v>102</v>
          </cell>
          <cell r="L3985" t="str">
            <v>Single</v>
          </cell>
          <cell r="M3985">
            <v>16723</v>
          </cell>
        </row>
        <row r="3986">
          <cell r="A3986">
            <v>2</v>
          </cell>
          <cell r="B3986" t="str">
            <v>AW PPO Surviving Spouse</v>
          </cell>
          <cell r="D3986" t="str">
            <v>MACHADO CAROL A</v>
          </cell>
          <cell r="E3986" t="str">
            <v>561662680</v>
          </cell>
          <cell r="F3986">
            <v>1</v>
          </cell>
          <cell r="G3986" t="str">
            <v>PPO Union</v>
          </cell>
          <cell r="H3986" t="str">
            <v>U</v>
          </cell>
          <cell r="I3986">
            <v>1</v>
          </cell>
          <cell r="J3986">
            <v>37622</v>
          </cell>
          <cell r="K3986">
            <v>102</v>
          </cell>
          <cell r="L3986" t="str">
            <v>Single</v>
          </cell>
          <cell r="M3986">
            <v>16715</v>
          </cell>
        </row>
        <row r="3987">
          <cell r="A3987">
            <v>2</v>
          </cell>
          <cell r="B3987" t="str">
            <v>AW PPO Surviving Spouse</v>
          </cell>
          <cell r="D3987" t="str">
            <v>MARZI MARTHA R</v>
          </cell>
          <cell r="E3987" t="str">
            <v>169363625</v>
          </cell>
          <cell r="F3987">
            <v>1</v>
          </cell>
          <cell r="G3987" t="str">
            <v>PPO Union</v>
          </cell>
          <cell r="H3987" t="str">
            <v>U</v>
          </cell>
          <cell r="I3987">
            <v>1</v>
          </cell>
          <cell r="J3987">
            <v>37622</v>
          </cell>
          <cell r="K3987">
            <v>102</v>
          </cell>
          <cell r="L3987" t="str">
            <v>Single</v>
          </cell>
          <cell r="M3987">
            <v>16535</v>
          </cell>
        </row>
        <row r="3988">
          <cell r="A3988">
            <v>2</v>
          </cell>
          <cell r="B3988" t="str">
            <v>AW PPO Surviving Spouse</v>
          </cell>
          <cell r="D3988" t="str">
            <v>MASON RITA J</v>
          </cell>
          <cell r="E3988" t="str">
            <v>401723753</v>
          </cell>
          <cell r="F3988">
            <v>1</v>
          </cell>
          <cell r="G3988" t="str">
            <v>PPO Union</v>
          </cell>
          <cell r="H3988" t="str">
            <v>U</v>
          </cell>
          <cell r="I3988">
            <v>1</v>
          </cell>
          <cell r="J3988">
            <v>37622</v>
          </cell>
          <cell r="K3988">
            <v>102</v>
          </cell>
          <cell r="L3988" t="str">
            <v>Single</v>
          </cell>
          <cell r="M3988">
            <v>18315</v>
          </cell>
        </row>
        <row r="3989">
          <cell r="A3989">
            <v>2</v>
          </cell>
          <cell r="B3989" t="str">
            <v>AW PPO Surviving Spouse</v>
          </cell>
          <cell r="D3989" t="str">
            <v>MCADAMS MAXINE E</v>
          </cell>
          <cell r="E3989" t="str">
            <v>183387923</v>
          </cell>
          <cell r="F3989">
            <v>1</v>
          </cell>
          <cell r="G3989" t="str">
            <v>PPO Union</v>
          </cell>
          <cell r="H3989" t="str">
            <v>U</v>
          </cell>
          <cell r="I3989">
            <v>1</v>
          </cell>
          <cell r="J3989">
            <v>37622</v>
          </cell>
          <cell r="K3989">
            <v>102</v>
          </cell>
          <cell r="L3989" t="str">
            <v>Single</v>
          </cell>
          <cell r="M3989">
            <v>17604</v>
          </cell>
        </row>
        <row r="3990">
          <cell r="A3990">
            <v>2</v>
          </cell>
          <cell r="B3990" t="str">
            <v>AW PPO Surviving Spouse</v>
          </cell>
          <cell r="D3990" t="str">
            <v>MCNALLY BARBARA J</v>
          </cell>
          <cell r="E3990" t="str">
            <v>446066983</v>
          </cell>
          <cell r="F3990">
            <v>1</v>
          </cell>
          <cell r="G3990" t="str">
            <v>PPO Union</v>
          </cell>
          <cell r="H3990" t="str">
            <v>U</v>
          </cell>
          <cell r="I3990">
            <v>3</v>
          </cell>
          <cell r="J3990">
            <v>38274</v>
          </cell>
          <cell r="K3990">
            <v>119</v>
          </cell>
          <cell r="L3990" t="str">
            <v>Ee/Ch</v>
          </cell>
          <cell r="M3990">
            <v>20630</v>
          </cell>
        </row>
        <row r="3991">
          <cell r="A3991">
            <v>2</v>
          </cell>
          <cell r="B3991" t="str">
            <v>AW PPO Surviving Spouse</v>
          </cell>
          <cell r="D3991" t="str">
            <v>O BRIEN KATHLEEN F</v>
          </cell>
          <cell r="E3991" t="str">
            <v>329367656</v>
          </cell>
          <cell r="F3991">
            <v>2</v>
          </cell>
          <cell r="G3991" t="str">
            <v>PPO Non-Union</v>
          </cell>
          <cell r="H3991" t="str">
            <v>N</v>
          </cell>
          <cell r="I3991">
            <v>1</v>
          </cell>
          <cell r="J3991">
            <v>37624</v>
          </cell>
          <cell r="K3991">
            <v>102</v>
          </cell>
          <cell r="L3991" t="str">
            <v>Single</v>
          </cell>
          <cell r="M3991">
            <v>15910</v>
          </cell>
        </row>
        <row r="3992">
          <cell r="A3992">
            <v>2</v>
          </cell>
          <cell r="B3992" t="str">
            <v>AW PPO Surviving Spouse</v>
          </cell>
          <cell r="D3992" t="str">
            <v>REDDICK STELLA I</v>
          </cell>
          <cell r="E3992" t="str">
            <v>186503385</v>
          </cell>
          <cell r="F3992">
            <v>1</v>
          </cell>
          <cell r="G3992" t="str">
            <v>PPO Union</v>
          </cell>
          <cell r="H3992" t="str">
            <v>U</v>
          </cell>
          <cell r="I3992">
            <v>1</v>
          </cell>
          <cell r="J3992">
            <v>37622</v>
          </cell>
          <cell r="K3992">
            <v>102</v>
          </cell>
          <cell r="L3992" t="str">
            <v>Single</v>
          </cell>
          <cell r="M3992">
            <v>15649</v>
          </cell>
        </row>
        <row r="3993">
          <cell r="A3993">
            <v>2</v>
          </cell>
          <cell r="B3993" t="str">
            <v>AW PPO Surviving Spouse</v>
          </cell>
          <cell r="D3993" t="str">
            <v>RILEY CAROL A</v>
          </cell>
          <cell r="E3993" t="str">
            <v>208349092</v>
          </cell>
          <cell r="F3993">
            <v>1</v>
          </cell>
          <cell r="G3993" t="str">
            <v>PPO Union</v>
          </cell>
          <cell r="H3993" t="str">
            <v>U</v>
          </cell>
          <cell r="I3993">
            <v>1</v>
          </cell>
          <cell r="J3993">
            <v>37622</v>
          </cell>
          <cell r="K3993">
            <v>102</v>
          </cell>
          <cell r="L3993" t="str">
            <v>Single</v>
          </cell>
          <cell r="M3993">
            <v>16105</v>
          </cell>
        </row>
        <row r="3994">
          <cell r="A3994">
            <v>2</v>
          </cell>
          <cell r="B3994" t="str">
            <v>AW PPO Surviving Spouse</v>
          </cell>
          <cell r="D3994" t="str">
            <v>SHERRY MARCIA</v>
          </cell>
          <cell r="E3994" t="str">
            <v>277360939</v>
          </cell>
          <cell r="F3994">
            <v>2</v>
          </cell>
          <cell r="G3994" t="str">
            <v>PPO Non-Union</v>
          </cell>
          <cell r="H3994" t="str">
            <v>N</v>
          </cell>
          <cell r="I3994">
            <v>1</v>
          </cell>
          <cell r="J3994">
            <v>37622</v>
          </cell>
          <cell r="K3994">
            <v>102</v>
          </cell>
          <cell r="L3994" t="str">
            <v>Single</v>
          </cell>
          <cell r="M3994">
            <v>14886</v>
          </cell>
        </row>
        <row r="3995">
          <cell r="A3995">
            <v>2</v>
          </cell>
          <cell r="B3995" t="str">
            <v>AW PPO Surviving Spouse</v>
          </cell>
          <cell r="D3995" t="str">
            <v>TEWELL DEBORAH J</v>
          </cell>
          <cell r="E3995" t="str">
            <v>354441743</v>
          </cell>
          <cell r="F3995">
            <v>2</v>
          </cell>
          <cell r="G3995" t="str">
            <v>PPO Non-Union</v>
          </cell>
          <cell r="H3995" t="str">
            <v>N</v>
          </cell>
          <cell r="I3995">
            <v>1</v>
          </cell>
          <cell r="J3995">
            <v>38252</v>
          </cell>
          <cell r="K3995">
            <v>102</v>
          </cell>
          <cell r="L3995" t="str">
            <v>Single</v>
          </cell>
          <cell r="M3995">
            <v>18200</v>
          </cell>
        </row>
        <row r="3996">
          <cell r="A3996">
            <v>2</v>
          </cell>
          <cell r="B3996" t="str">
            <v>AW PPO Surviving Spouse</v>
          </cell>
          <cell r="D3996" t="str">
            <v>WHITE JAMES E</v>
          </cell>
          <cell r="E3996" t="str">
            <v>305460806</v>
          </cell>
          <cell r="F3996">
            <v>2</v>
          </cell>
          <cell r="G3996" t="str">
            <v>PPO Non-Union</v>
          </cell>
          <cell r="H3996" t="str">
            <v>N</v>
          </cell>
          <cell r="I3996">
            <v>1</v>
          </cell>
          <cell r="J3996">
            <v>38001</v>
          </cell>
          <cell r="K3996">
            <v>101</v>
          </cell>
          <cell r="L3996" t="str">
            <v>Single</v>
          </cell>
          <cell r="M3996">
            <v>16380</v>
          </cell>
        </row>
        <row r="3997">
          <cell r="A3997">
            <v>2</v>
          </cell>
          <cell r="B3997" t="str">
            <v>AW PPO Surviving Spouse</v>
          </cell>
          <cell r="C3997" t="str">
            <v>000000130</v>
          </cell>
          <cell r="D3997" t="str">
            <v>HENRICH HOLLY A</v>
          </cell>
          <cell r="E3997" t="str">
            <v>409902155</v>
          </cell>
          <cell r="F3997">
            <v>2</v>
          </cell>
          <cell r="G3997" t="str">
            <v>PPO Non-Union</v>
          </cell>
          <cell r="H3997" t="str">
            <v>N</v>
          </cell>
          <cell r="I3997">
            <v>1</v>
          </cell>
          <cell r="J3997">
            <v>37926</v>
          </cell>
          <cell r="K3997">
            <v>102</v>
          </cell>
          <cell r="L3997" t="str">
            <v>Single</v>
          </cell>
          <cell r="M3997">
            <v>18987</v>
          </cell>
        </row>
        <row r="3998">
          <cell r="A3998">
            <v>2</v>
          </cell>
          <cell r="B3998" t="str">
            <v>AW PPO Surviving Spouse</v>
          </cell>
          <cell r="C3998" t="str">
            <v>000000779</v>
          </cell>
          <cell r="D3998" t="str">
            <v>BREEDLOVE RUTH A</v>
          </cell>
          <cell r="E3998" t="str">
            <v>286585588</v>
          </cell>
          <cell r="F3998">
            <v>1</v>
          </cell>
          <cell r="G3998" t="str">
            <v>PPO Union</v>
          </cell>
          <cell r="H3998" t="str">
            <v>U</v>
          </cell>
          <cell r="I3998">
            <v>1</v>
          </cell>
          <cell r="J3998">
            <v>37979</v>
          </cell>
          <cell r="K3998">
            <v>102</v>
          </cell>
          <cell r="L3998" t="str">
            <v>Single</v>
          </cell>
          <cell r="M3998">
            <v>21204</v>
          </cell>
        </row>
        <row r="3999">
          <cell r="A3999">
            <v>3</v>
          </cell>
          <cell r="B3999" t="str">
            <v>AW PPO Retiree &lt;65</v>
          </cell>
          <cell r="D3999" t="str">
            <v>ABERLE KATHLEEN A</v>
          </cell>
          <cell r="E3999" t="str">
            <v>345388895</v>
          </cell>
          <cell r="F3999">
            <v>25</v>
          </cell>
          <cell r="G3999" t="str">
            <v>Split Family Contracts - Union</v>
          </cell>
          <cell r="H3999" t="str">
            <v>U</v>
          </cell>
          <cell r="I3999">
            <v>1</v>
          </cell>
          <cell r="J3999">
            <v>37803</v>
          </cell>
          <cell r="K3999">
            <v>102</v>
          </cell>
          <cell r="L3999" t="str">
            <v>Single</v>
          </cell>
          <cell r="M3999">
            <v>17126</v>
          </cell>
        </row>
        <row r="4000">
          <cell r="A4000">
            <v>3</v>
          </cell>
          <cell r="B4000" t="str">
            <v>AW PPO Retiree &lt;65</v>
          </cell>
          <cell r="D4000" t="str">
            <v>ABERNATHY RAYMOND C</v>
          </cell>
          <cell r="E4000" t="str">
            <v>325328911</v>
          </cell>
          <cell r="F4000">
            <v>1</v>
          </cell>
          <cell r="G4000" t="str">
            <v>PPO Union</v>
          </cell>
          <cell r="H4000" t="str">
            <v>U</v>
          </cell>
          <cell r="I4000">
            <v>1</v>
          </cell>
          <cell r="J4000">
            <v>37622</v>
          </cell>
          <cell r="K4000">
            <v>101</v>
          </cell>
          <cell r="L4000" t="str">
            <v>Single</v>
          </cell>
          <cell r="M4000">
            <v>14828</v>
          </cell>
        </row>
        <row r="4001">
          <cell r="A4001">
            <v>3</v>
          </cell>
          <cell r="B4001" t="str">
            <v>AW PPO Retiree &lt;65</v>
          </cell>
          <cell r="D4001" t="str">
            <v>ADKINS RODNEY F</v>
          </cell>
          <cell r="E4001" t="str">
            <v>233764916</v>
          </cell>
          <cell r="F4001">
            <v>1</v>
          </cell>
          <cell r="G4001" t="str">
            <v>PPO Union</v>
          </cell>
          <cell r="H4001" t="str">
            <v>U</v>
          </cell>
          <cell r="I4001">
            <v>2</v>
          </cell>
          <cell r="J4001">
            <v>37622</v>
          </cell>
          <cell r="K4001">
            <v>111</v>
          </cell>
          <cell r="L4001" t="str">
            <v>Ee/Sp</v>
          </cell>
          <cell r="M4001">
            <v>17205</v>
          </cell>
        </row>
        <row r="4002">
          <cell r="A4002">
            <v>3</v>
          </cell>
          <cell r="B4002" t="str">
            <v>AW PPO Retiree &lt;65</v>
          </cell>
          <cell r="D4002" t="str">
            <v>ADKINS VIRGINIA A</v>
          </cell>
          <cell r="E4002" t="str">
            <v>232666477</v>
          </cell>
          <cell r="F4002">
            <v>25</v>
          </cell>
          <cell r="G4002" t="str">
            <v>Split Family Contracts - Union</v>
          </cell>
          <cell r="H4002" t="str">
            <v>U</v>
          </cell>
          <cell r="I4002">
            <v>1</v>
          </cell>
          <cell r="J4002">
            <v>37622</v>
          </cell>
          <cell r="K4002">
            <v>102</v>
          </cell>
          <cell r="L4002" t="str">
            <v>Single</v>
          </cell>
          <cell r="M4002">
            <v>15702</v>
          </cell>
        </row>
        <row r="4003">
          <cell r="A4003">
            <v>3</v>
          </cell>
          <cell r="B4003" t="str">
            <v>AW PPO Retiree &lt;65</v>
          </cell>
          <cell r="D4003" t="str">
            <v>AKERS CLARA R</v>
          </cell>
          <cell r="E4003" t="str">
            <v>232788925</v>
          </cell>
          <cell r="F4003">
            <v>28</v>
          </cell>
          <cell r="G4003" t="str">
            <v>Split Family Contracts - Non Union</v>
          </cell>
          <cell r="H4003" t="str">
            <v>N</v>
          </cell>
          <cell r="I4003">
            <v>1</v>
          </cell>
          <cell r="J4003">
            <v>37622</v>
          </cell>
          <cell r="K4003">
            <v>102</v>
          </cell>
          <cell r="L4003" t="str">
            <v>Single</v>
          </cell>
          <cell r="M4003">
            <v>16941</v>
          </cell>
        </row>
        <row r="4004">
          <cell r="A4004">
            <v>3</v>
          </cell>
          <cell r="B4004" t="str">
            <v>AW PPO Retiree &lt;65</v>
          </cell>
          <cell r="D4004" t="str">
            <v>ALLAIRE ROBERT</v>
          </cell>
          <cell r="E4004" t="str">
            <v>150322101</v>
          </cell>
          <cell r="F4004">
            <v>1</v>
          </cell>
          <cell r="G4004" t="str">
            <v>PPO Union</v>
          </cell>
          <cell r="H4004" t="str">
            <v>U</v>
          </cell>
          <cell r="I4004">
            <v>2</v>
          </cell>
          <cell r="J4004">
            <v>37622</v>
          </cell>
          <cell r="K4004">
            <v>111</v>
          </cell>
          <cell r="L4004" t="str">
            <v>Ee/Sp</v>
          </cell>
          <cell r="M4004">
            <v>15197</v>
          </cell>
        </row>
        <row r="4005">
          <cell r="A4005">
            <v>3</v>
          </cell>
          <cell r="B4005" t="str">
            <v>AW PPO Retiree &lt;65</v>
          </cell>
          <cell r="D4005" t="str">
            <v>ALLEN BARBARA A</v>
          </cell>
          <cell r="E4005" t="str">
            <v>150329305</v>
          </cell>
          <cell r="F4005">
            <v>28</v>
          </cell>
          <cell r="G4005" t="str">
            <v>Split Family Contracts - Non Union</v>
          </cell>
          <cell r="H4005" t="str">
            <v>N</v>
          </cell>
          <cell r="I4005">
            <v>1</v>
          </cell>
          <cell r="J4005">
            <v>37987</v>
          </cell>
          <cell r="K4005">
            <v>102</v>
          </cell>
          <cell r="L4005" t="str">
            <v>Single</v>
          </cell>
          <cell r="M4005">
            <v>15076</v>
          </cell>
        </row>
        <row r="4006">
          <cell r="A4006">
            <v>3</v>
          </cell>
          <cell r="B4006" t="str">
            <v>AW PPO Retiree &lt;65</v>
          </cell>
          <cell r="D4006" t="str">
            <v>ALLISON DARLA J</v>
          </cell>
          <cell r="E4006" t="str">
            <v>411681283</v>
          </cell>
          <cell r="F4006">
            <v>28</v>
          </cell>
          <cell r="G4006" t="str">
            <v>Split Family Contracts - Non Union</v>
          </cell>
          <cell r="H4006" t="str">
            <v>N</v>
          </cell>
          <cell r="I4006">
            <v>1</v>
          </cell>
          <cell r="J4006">
            <v>38200</v>
          </cell>
          <cell r="K4006">
            <v>102</v>
          </cell>
          <cell r="L4006" t="str">
            <v>Single</v>
          </cell>
          <cell r="M4006">
            <v>16096</v>
          </cell>
        </row>
        <row r="4007">
          <cell r="A4007">
            <v>3</v>
          </cell>
          <cell r="B4007" t="str">
            <v>AW PPO Retiree &lt;65</v>
          </cell>
          <cell r="D4007" t="str">
            <v>ALTMAN SUSIE L</v>
          </cell>
          <cell r="E4007" t="str">
            <v>196344903</v>
          </cell>
          <cell r="F4007">
            <v>25</v>
          </cell>
          <cell r="G4007" t="str">
            <v>Split Family Contracts - Union</v>
          </cell>
          <cell r="H4007" t="str">
            <v>U</v>
          </cell>
          <cell r="I4007">
            <v>1</v>
          </cell>
          <cell r="J4007">
            <v>37622</v>
          </cell>
          <cell r="K4007">
            <v>102</v>
          </cell>
          <cell r="L4007" t="str">
            <v>Single</v>
          </cell>
          <cell r="M4007">
            <v>15773</v>
          </cell>
        </row>
        <row r="4008">
          <cell r="A4008">
            <v>3</v>
          </cell>
          <cell r="B4008" t="str">
            <v>AW PPO Retiree &lt;65</v>
          </cell>
          <cell r="D4008" t="str">
            <v>ANDERS ELLEN J</v>
          </cell>
          <cell r="E4008" t="str">
            <v>176780201</v>
          </cell>
          <cell r="F4008">
            <v>25</v>
          </cell>
          <cell r="G4008" t="str">
            <v>Split Family Contracts - Union</v>
          </cell>
          <cell r="H4008" t="str">
            <v>U</v>
          </cell>
          <cell r="I4008">
            <v>1</v>
          </cell>
          <cell r="J4008">
            <v>37803</v>
          </cell>
          <cell r="K4008">
            <v>102</v>
          </cell>
          <cell r="L4008" t="str">
            <v>Single</v>
          </cell>
          <cell r="M4008">
            <v>36028</v>
          </cell>
        </row>
        <row r="4009">
          <cell r="A4009">
            <v>3</v>
          </cell>
          <cell r="B4009" t="str">
            <v>AW PPO Retiree &lt;65</v>
          </cell>
          <cell r="D4009" t="str">
            <v>ANDERS MARY JENNI</v>
          </cell>
          <cell r="E4009" t="str">
            <v>164606579</v>
          </cell>
          <cell r="F4009">
            <v>25</v>
          </cell>
          <cell r="G4009" t="str">
            <v>Split Family Contracts - Union</v>
          </cell>
          <cell r="H4009" t="str">
            <v>U</v>
          </cell>
          <cell r="I4009">
            <v>1</v>
          </cell>
          <cell r="J4009">
            <v>37803</v>
          </cell>
          <cell r="K4009">
            <v>102</v>
          </cell>
          <cell r="L4009" t="str">
            <v>Single</v>
          </cell>
          <cell r="M4009">
            <v>24470</v>
          </cell>
        </row>
        <row r="4010">
          <cell r="A4010">
            <v>3</v>
          </cell>
          <cell r="B4010" t="str">
            <v>AW PPO Retiree &lt;65</v>
          </cell>
          <cell r="D4010" t="str">
            <v>ANDERS SAMUEL E</v>
          </cell>
          <cell r="E4010" t="str">
            <v>173807937</v>
          </cell>
          <cell r="F4010">
            <v>25</v>
          </cell>
          <cell r="G4010" t="str">
            <v>Split Family Contracts - Union</v>
          </cell>
          <cell r="H4010" t="str">
            <v>U</v>
          </cell>
          <cell r="I4010">
            <v>1</v>
          </cell>
          <cell r="J4010">
            <v>37803</v>
          </cell>
          <cell r="K4010">
            <v>101</v>
          </cell>
          <cell r="L4010" t="str">
            <v>Single</v>
          </cell>
          <cell r="M4010">
            <v>37044</v>
          </cell>
        </row>
        <row r="4011">
          <cell r="A4011">
            <v>3</v>
          </cell>
          <cell r="B4011" t="str">
            <v>AW PPO Retiree &lt;65</v>
          </cell>
          <cell r="D4011" t="str">
            <v>ANNA IRIS J</v>
          </cell>
          <cell r="E4011" t="str">
            <v>337460341</v>
          </cell>
          <cell r="F4011">
            <v>25</v>
          </cell>
          <cell r="G4011" t="str">
            <v>Split Family Contracts - Union</v>
          </cell>
          <cell r="H4011" t="str">
            <v>U</v>
          </cell>
          <cell r="I4011">
            <v>1</v>
          </cell>
          <cell r="J4011">
            <v>37622</v>
          </cell>
          <cell r="K4011">
            <v>102</v>
          </cell>
          <cell r="L4011" t="str">
            <v>Single</v>
          </cell>
          <cell r="M4011">
            <v>19163</v>
          </cell>
        </row>
        <row r="4012">
          <cell r="A4012">
            <v>3</v>
          </cell>
          <cell r="B4012" t="str">
            <v>AW PPO Retiree &lt;65</v>
          </cell>
          <cell r="D4012" t="str">
            <v>ARNOLD CHARLES L</v>
          </cell>
          <cell r="E4012" t="str">
            <v>339367945</v>
          </cell>
          <cell r="F4012">
            <v>2</v>
          </cell>
          <cell r="G4012" t="str">
            <v>PPO Non-Union</v>
          </cell>
          <cell r="H4012" t="str">
            <v>N</v>
          </cell>
          <cell r="I4012">
            <v>1</v>
          </cell>
          <cell r="J4012">
            <v>38322</v>
          </cell>
          <cell r="K4012">
            <v>101</v>
          </cell>
          <cell r="L4012" t="str">
            <v>Single</v>
          </cell>
          <cell r="M4012">
            <v>16775</v>
          </cell>
        </row>
        <row r="4013">
          <cell r="A4013">
            <v>3</v>
          </cell>
          <cell r="B4013" t="str">
            <v>AW PPO Retiree &lt;65</v>
          </cell>
          <cell r="D4013" t="str">
            <v>ARNOTT SHIRLEY</v>
          </cell>
          <cell r="E4013" t="str">
            <v>343345547</v>
          </cell>
          <cell r="F4013">
            <v>1</v>
          </cell>
          <cell r="G4013" t="str">
            <v>PPO Union</v>
          </cell>
          <cell r="H4013" t="str">
            <v>U</v>
          </cell>
          <cell r="I4013">
            <v>1</v>
          </cell>
          <cell r="J4013">
            <v>38169</v>
          </cell>
          <cell r="K4013">
            <v>102</v>
          </cell>
          <cell r="L4013" t="str">
            <v>Single</v>
          </cell>
          <cell r="M4013">
            <v>15345</v>
          </cell>
        </row>
        <row r="4014">
          <cell r="A4014">
            <v>3</v>
          </cell>
          <cell r="B4014" t="str">
            <v>AW PPO Retiree &lt;65</v>
          </cell>
          <cell r="D4014" t="str">
            <v>ASHBY GLORIA P</v>
          </cell>
          <cell r="E4014" t="str">
            <v>413741343</v>
          </cell>
          <cell r="F4014">
            <v>25</v>
          </cell>
          <cell r="G4014" t="str">
            <v>Split Family Contracts - Union</v>
          </cell>
          <cell r="H4014" t="str">
            <v>U</v>
          </cell>
          <cell r="I4014">
            <v>1</v>
          </cell>
          <cell r="J4014">
            <v>38047</v>
          </cell>
          <cell r="K4014">
            <v>102</v>
          </cell>
          <cell r="L4014" t="str">
            <v>Single</v>
          </cell>
          <cell r="M4014">
            <v>17201</v>
          </cell>
        </row>
        <row r="4015">
          <cell r="A4015">
            <v>3</v>
          </cell>
          <cell r="B4015" t="str">
            <v>AW PPO Retiree &lt;65</v>
          </cell>
          <cell r="D4015" t="str">
            <v>ASHLEY SHIRLEY M</v>
          </cell>
          <cell r="E4015" t="str">
            <v>232648030</v>
          </cell>
          <cell r="F4015">
            <v>25</v>
          </cell>
          <cell r="G4015" t="str">
            <v>Split Family Contracts - Union</v>
          </cell>
          <cell r="H4015" t="str">
            <v>U</v>
          </cell>
          <cell r="I4015">
            <v>1</v>
          </cell>
          <cell r="J4015">
            <v>37622</v>
          </cell>
          <cell r="K4015">
            <v>102</v>
          </cell>
          <cell r="L4015" t="str">
            <v>Single</v>
          </cell>
          <cell r="M4015">
            <v>14933</v>
          </cell>
        </row>
        <row r="4016">
          <cell r="A4016">
            <v>3</v>
          </cell>
          <cell r="B4016" t="str">
            <v>AW PPO Retiree &lt;65</v>
          </cell>
          <cell r="D4016" t="str">
            <v>ATKINSON PATRICIA</v>
          </cell>
          <cell r="E4016" t="str">
            <v>136406799</v>
          </cell>
          <cell r="F4016">
            <v>25</v>
          </cell>
          <cell r="G4016" t="str">
            <v>Split Family Contracts - Union</v>
          </cell>
          <cell r="H4016" t="str">
            <v>U</v>
          </cell>
          <cell r="I4016">
            <v>1</v>
          </cell>
          <cell r="J4016">
            <v>37622</v>
          </cell>
          <cell r="K4016">
            <v>102</v>
          </cell>
          <cell r="L4016" t="str">
            <v>Single</v>
          </cell>
          <cell r="M4016">
            <v>15447</v>
          </cell>
        </row>
        <row r="4017">
          <cell r="A4017">
            <v>3</v>
          </cell>
          <cell r="B4017" t="str">
            <v>AW PPO Retiree &lt;65</v>
          </cell>
          <cell r="D4017" t="str">
            <v>ATWELL LAURA D</v>
          </cell>
          <cell r="E4017" t="str">
            <v>191301992</v>
          </cell>
          <cell r="F4017">
            <v>25</v>
          </cell>
          <cell r="G4017" t="str">
            <v>Split Family Contracts - Union</v>
          </cell>
          <cell r="H4017" t="str">
            <v>U</v>
          </cell>
          <cell r="I4017">
            <v>1</v>
          </cell>
          <cell r="J4017">
            <v>37622</v>
          </cell>
          <cell r="K4017">
            <v>102</v>
          </cell>
          <cell r="L4017" t="str">
            <v>Single</v>
          </cell>
          <cell r="M4017">
            <v>15354</v>
          </cell>
        </row>
        <row r="4018">
          <cell r="A4018">
            <v>3</v>
          </cell>
          <cell r="B4018" t="str">
            <v>AW PPO Retiree &lt;65</v>
          </cell>
          <cell r="D4018" t="str">
            <v>ATWOOD HARRY L</v>
          </cell>
          <cell r="E4018" t="str">
            <v>032367968</v>
          </cell>
          <cell r="F4018">
            <v>25</v>
          </cell>
          <cell r="G4018" t="str">
            <v>Split Family Contracts - Union</v>
          </cell>
          <cell r="H4018" t="str">
            <v>U</v>
          </cell>
          <cell r="I4018">
            <v>1</v>
          </cell>
          <cell r="J4018">
            <v>37622</v>
          </cell>
          <cell r="K4018">
            <v>101</v>
          </cell>
          <cell r="L4018" t="str">
            <v>Single</v>
          </cell>
          <cell r="M4018">
            <v>17757</v>
          </cell>
        </row>
        <row r="4019">
          <cell r="A4019">
            <v>3</v>
          </cell>
          <cell r="B4019" t="str">
            <v>AW PPO Retiree &lt;65</v>
          </cell>
          <cell r="D4019" t="str">
            <v>ATWOOD TIFFANY</v>
          </cell>
          <cell r="E4019" t="str">
            <v>209621527</v>
          </cell>
          <cell r="F4019">
            <v>25</v>
          </cell>
          <cell r="G4019" t="str">
            <v>Split Family Contracts - Union</v>
          </cell>
          <cell r="H4019" t="str">
            <v>U</v>
          </cell>
          <cell r="I4019">
            <v>1</v>
          </cell>
          <cell r="J4019">
            <v>37622</v>
          </cell>
          <cell r="K4019">
            <v>102</v>
          </cell>
          <cell r="L4019" t="str">
            <v>Single</v>
          </cell>
          <cell r="M4019">
            <v>30456</v>
          </cell>
        </row>
        <row r="4020">
          <cell r="A4020">
            <v>3</v>
          </cell>
          <cell r="B4020" t="str">
            <v>AW PPO Retiree &lt;65</v>
          </cell>
          <cell r="D4020" t="str">
            <v>BAAS CYNTHIA A</v>
          </cell>
          <cell r="E4020" t="str">
            <v>313408727</v>
          </cell>
          <cell r="F4020">
            <v>28</v>
          </cell>
          <cell r="G4020" t="str">
            <v>Split Family Contracts - Non Union</v>
          </cell>
          <cell r="H4020" t="str">
            <v>N</v>
          </cell>
          <cell r="I4020">
            <v>1</v>
          </cell>
          <cell r="J4020">
            <v>37622</v>
          </cell>
          <cell r="K4020">
            <v>102</v>
          </cell>
          <cell r="L4020" t="str">
            <v>Single</v>
          </cell>
          <cell r="M4020">
            <v>14836</v>
          </cell>
        </row>
        <row r="4021">
          <cell r="A4021">
            <v>3</v>
          </cell>
          <cell r="B4021" t="str">
            <v>AW PPO Retiree &lt;65</v>
          </cell>
          <cell r="D4021" t="str">
            <v>BAGSHAW MARY B</v>
          </cell>
          <cell r="E4021" t="str">
            <v>233705532</v>
          </cell>
          <cell r="F4021">
            <v>28</v>
          </cell>
          <cell r="G4021" t="str">
            <v>Split Family Contracts - Non Union</v>
          </cell>
          <cell r="H4021" t="str">
            <v>N</v>
          </cell>
          <cell r="I4021">
            <v>1</v>
          </cell>
          <cell r="J4021">
            <v>37622</v>
          </cell>
          <cell r="K4021">
            <v>102</v>
          </cell>
          <cell r="L4021" t="str">
            <v>Single</v>
          </cell>
          <cell r="M4021">
            <v>17100</v>
          </cell>
        </row>
        <row r="4022">
          <cell r="A4022">
            <v>3</v>
          </cell>
          <cell r="B4022" t="str">
            <v>AW PPO Retiree &lt;65</v>
          </cell>
          <cell r="D4022" t="str">
            <v>BAIRD RICHARD</v>
          </cell>
          <cell r="E4022" t="str">
            <v>104341469</v>
          </cell>
          <cell r="F4022">
            <v>72</v>
          </cell>
          <cell r="G4022" t="str">
            <v>PPO LI Retiree - Union Diff Rx Plan</v>
          </cell>
          <cell r="H4022" t="str">
            <v>U</v>
          </cell>
          <cell r="I4022">
            <v>1</v>
          </cell>
          <cell r="J4022">
            <v>38108</v>
          </cell>
          <cell r="K4022">
            <v>101</v>
          </cell>
          <cell r="L4022" t="str">
            <v>Single</v>
          </cell>
          <cell r="M4022">
            <v>16321</v>
          </cell>
        </row>
        <row r="4023">
          <cell r="A4023">
            <v>3</v>
          </cell>
          <cell r="B4023" t="str">
            <v>AW PPO Retiree &lt;65</v>
          </cell>
          <cell r="D4023" t="str">
            <v>BALDASSARE JAMES K</v>
          </cell>
          <cell r="E4023" t="str">
            <v>158363138</v>
          </cell>
          <cell r="F4023">
            <v>2</v>
          </cell>
          <cell r="G4023" t="str">
            <v>PPO Non-Union</v>
          </cell>
          <cell r="H4023" t="str">
            <v>N</v>
          </cell>
          <cell r="I4023">
            <v>2</v>
          </cell>
          <cell r="J4023">
            <v>37622</v>
          </cell>
          <cell r="K4023">
            <v>111</v>
          </cell>
          <cell r="L4023" t="str">
            <v>Ee/Sp</v>
          </cell>
          <cell r="M4023">
            <v>17380</v>
          </cell>
        </row>
        <row r="4024">
          <cell r="A4024">
            <v>3</v>
          </cell>
          <cell r="B4024" t="str">
            <v>AW PPO Retiree &lt;65</v>
          </cell>
          <cell r="D4024" t="str">
            <v>BALDWIN BETTY L</v>
          </cell>
          <cell r="E4024" t="str">
            <v>345368869</v>
          </cell>
          <cell r="F4024">
            <v>25</v>
          </cell>
          <cell r="G4024" t="str">
            <v>Split Family Contracts - Union</v>
          </cell>
          <cell r="H4024" t="str">
            <v>U</v>
          </cell>
          <cell r="I4024">
            <v>1</v>
          </cell>
          <cell r="J4024">
            <v>37622</v>
          </cell>
          <cell r="K4024">
            <v>102</v>
          </cell>
          <cell r="L4024" t="str">
            <v>Single</v>
          </cell>
          <cell r="M4024">
            <v>15842</v>
          </cell>
        </row>
        <row r="4025">
          <cell r="A4025">
            <v>3</v>
          </cell>
          <cell r="B4025" t="str">
            <v>AW PPO Retiree &lt;65</v>
          </cell>
          <cell r="D4025" t="str">
            <v>BALDWIN JERRY EUGE</v>
          </cell>
          <cell r="E4025" t="str">
            <v>232741567</v>
          </cell>
          <cell r="F4025">
            <v>2</v>
          </cell>
          <cell r="G4025" t="str">
            <v>PPO Non-Union</v>
          </cell>
          <cell r="H4025" t="str">
            <v>N</v>
          </cell>
          <cell r="I4025">
            <v>2</v>
          </cell>
          <cell r="J4025">
            <v>37622</v>
          </cell>
          <cell r="K4025">
            <v>111</v>
          </cell>
          <cell r="L4025" t="str">
            <v>Ee/Sp</v>
          </cell>
          <cell r="M4025">
            <v>16853</v>
          </cell>
        </row>
        <row r="4026">
          <cell r="A4026">
            <v>3</v>
          </cell>
          <cell r="B4026" t="str">
            <v>AW PPO Retiree &lt;65</v>
          </cell>
          <cell r="D4026" t="str">
            <v>BAMFORD BARBARA</v>
          </cell>
          <cell r="E4026" t="str">
            <v>135343280</v>
          </cell>
          <cell r="F4026">
            <v>25</v>
          </cell>
          <cell r="G4026" t="str">
            <v>Split Family Contracts - Union</v>
          </cell>
          <cell r="H4026" t="str">
            <v>U</v>
          </cell>
          <cell r="I4026">
            <v>1</v>
          </cell>
          <cell r="J4026">
            <v>37622</v>
          </cell>
          <cell r="K4026">
            <v>102</v>
          </cell>
          <cell r="L4026" t="str">
            <v>Single</v>
          </cell>
          <cell r="M4026">
            <v>15259</v>
          </cell>
        </row>
        <row r="4027">
          <cell r="A4027">
            <v>3</v>
          </cell>
          <cell r="B4027" t="str">
            <v>AW PPO Retiree &lt;65</v>
          </cell>
          <cell r="D4027" t="str">
            <v>BARKER JOHN S</v>
          </cell>
          <cell r="E4027" t="str">
            <v>573702438</v>
          </cell>
          <cell r="F4027">
            <v>2</v>
          </cell>
          <cell r="G4027" t="str">
            <v>PPO Non-Union</v>
          </cell>
          <cell r="H4027" t="str">
            <v>N</v>
          </cell>
          <cell r="I4027">
            <v>2</v>
          </cell>
          <cell r="J4027">
            <v>37622</v>
          </cell>
          <cell r="K4027">
            <v>111</v>
          </cell>
          <cell r="L4027" t="str">
            <v>Ee/Sp</v>
          </cell>
          <cell r="M4027">
            <v>17470</v>
          </cell>
        </row>
        <row r="4028">
          <cell r="A4028">
            <v>3</v>
          </cell>
          <cell r="B4028" t="str">
            <v>AW PPO Retiree &lt;65</v>
          </cell>
          <cell r="D4028" t="str">
            <v>BEINLICH BRUCE E</v>
          </cell>
          <cell r="E4028" t="str">
            <v>351361336</v>
          </cell>
          <cell r="F4028">
            <v>2</v>
          </cell>
          <cell r="G4028" t="str">
            <v>PPO Non-Union</v>
          </cell>
          <cell r="H4028" t="str">
            <v>N</v>
          </cell>
          <cell r="I4028">
            <v>1</v>
          </cell>
          <cell r="J4028">
            <v>37622</v>
          </cell>
          <cell r="K4028">
            <v>101</v>
          </cell>
          <cell r="L4028" t="str">
            <v>Single</v>
          </cell>
          <cell r="M4028">
            <v>15792</v>
          </cell>
        </row>
        <row r="4029">
          <cell r="A4029">
            <v>3</v>
          </cell>
          <cell r="B4029" t="str">
            <v>AW PPO Retiree &lt;65</v>
          </cell>
          <cell r="D4029" t="str">
            <v>BELL GRACE</v>
          </cell>
          <cell r="E4029" t="str">
            <v>170348927</v>
          </cell>
          <cell r="F4029">
            <v>25</v>
          </cell>
          <cell r="G4029" t="str">
            <v>Split Family Contracts - Union</v>
          </cell>
          <cell r="H4029" t="str">
            <v>U</v>
          </cell>
          <cell r="I4029">
            <v>1</v>
          </cell>
          <cell r="J4029">
            <v>37622</v>
          </cell>
          <cell r="K4029">
            <v>102</v>
          </cell>
          <cell r="L4029" t="str">
            <v>Single</v>
          </cell>
          <cell r="M4029">
            <v>16281</v>
          </cell>
        </row>
        <row r="4030">
          <cell r="A4030">
            <v>3</v>
          </cell>
          <cell r="B4030" t="str">
            <v>AW PPO Retiree &lt;65</v>
          </cell>
          <cell r="D4030" t="str">
            <v>BELL TERRY A</v>
          </cell>
          <cell r="E4030" t="str">
            <v>311424453</v>
          </cell>
          <cell r="F4030">
            <v>2</v>
          </cell>
          <cell r="G4030" t="str">
            <v>PPO Non-Union</v>
          </cell>
          <cell r="H4030" t="str">
            <v>N</v>
          </cell>
          <cell r="I4030">
            <v>2</v>
          </cell>
          <cell r="J4030">
            <v>37622</v>
          </cell>
          <cell r="K4030">
            <v>111</v>
          </cell>
          <cell r="L4030" t="str">
            <v>Ee/Sp</v>
          </cell>
          <cell r="M4030">
            <v>16265</v>
          </cell>
        </row>
        <row r="4031">
          <cell r="A4031">
            <v>3</v>
          </cell>
          <cell r="B4031" t="str">
            <v>AW PPO Retiree &lt;65</v>
          </cell>
          <cell r="D4031" t="str">
            <v>BENFIELD STEPHEN</v>
          </cell>
          <cell r="E4031" t="str">
            <v>213253812</v>
          </cell>
          <cell r="F4031">
            <v>28</v>
          </cell>
          <cell r="G4031" t="str">
            <v>Split Family Contracts - Non Union</v>
          </cell>
          <cell r="H4031" t="str">
            <v>N</v>
          </cell>
          <cell r="I4031">
            <v>1</v>
          </cell>
          <cell r="J4031">
            <v>37622</v>
          </cell>
          <cell r="K4031">
            <v>101</v>
          </cell>
          <cell r="L4031" t="str">
            <v>Single</v>
          </cell>
          <cell r="M4031">
            <v>30001</v>
          </cell>
        </row>
        <row r="4032">
          <cell r="A4032">
            <v>3</v>
          </cell>
          <cell r="B4032" t="str">
            <v>AW PPO Retiree &lt;65</v>
          </cell>
          <cell r="D4032" t="str">
            <v>BENNETT BRUNHILDE</v>
          </cell>
          <cell r="E4032" t="str">
            <v>147406827</v>
          </cell>
          <cell r="F4032">
            <v>28</v>
          </cell>
          <cell r="G4032" t="str">
            <v>Split Family Contracts - Non Union</v>
          </cell>
          <cell r="H4032" t="str">
            <v>N</v>
          </cell>
          <cell r="I4032">
            <v>1</v>
          </cell>
          <cell r="J4032">
            <v>37622</v>
          </cell>
          <cell r="K4032">
            <v>102</v>
          </cell>
          <cell r="L4032" t="str">
            <v>Single</v>
          </cell>
          <cell r="M4032">
            <v>14817</v>
          </cell>
        </row>
        <row r="4033">
          <cell r="A4033">
            <v>3</v>
          </cell>
          <cell r="B4033" t="str">
            <v>AW PPO Retiree &lt;65</v>
          </cell>
          <cell r="D4033" t="str">
            <v>BINEGAR DAVID A</v>
          </cell>
          <cell r="E4033" t="str">
            <v>329340370</v>
          </cell>
          <cell r="F4033">
            <v>1</v>
          </cell>
          <cell r="G4033" t="str">
            <v>PPO Union</v>
          </cell>
          <cell r="H4033" t="str">
            <v>U</v>
          </cell>
          <cell r="I4033">
            <v>2</v>
          </cell>
          <cell r="J4033">
            <v>37622</v>
          </cell>
          <cell r="K4033">
            <v>111</v>
          </cell>
          <cell r="L4033" t="str">
            <v>Ee/Sp</v>
          </cell>
          <cell r="M4033">
            <v>15020</v>
          </cell>
        </row>
        <row r="4034">
          <cell r="A4034">
            <v>3</v>
          </cell>
          <cell r="B4034" t="str">
            <v>AW PPO Retiree &lt;65</v>
          </cell>
          <cell r="D4034" t="str">
            <v>BLANDING ROSA B</v>
          </cell>
          <cell r="E4034" t="str">
            <v>223588280</v>
          </cell>
          <cell r="F4034">
            <v>25</v>
          </cell>
          <cell r="G4034" t="str">
            <v>Split Family Contracts - Union</v>
          </cell>
          <cell r="H4034" t="str">
            <v>U</v>
          </cell>
          <cell r="I4034">
            <v>1</v>
          </cell>
          <cell r="J4034">
            <v>37622</v>
          </cell>
          <cell r="K4034">
            <v>102</v>
          </cell>
          <cell r="L4034" t="str">
            <v>Single</v>
          </cell>
          <cell r="M4034">
            <v>15361</v>
          </cell>
        </row>
        <row r="4035">
          <cell r="A4035">
            <v>3</v>
          </cell>
          <cell r="B4035" t="str">
            <v>AW PPO Retiree &lt;65</v>
          </cell>
          <cell r="D4035" t="str">
            <v>BLANKENSHIP EDWARD E</v>
          </cell>
          <cell r="E4035" t="str">
            <v>401566875</v>
          </cell>
          <cell r="F4035">
            <v>2</v>
          </cell>
          <cell r="G4035" t="str">
            <v>PPO Non-Union</v>
          </cell>
          <cell r="H4035" t="str">
            <v>N</v>
          </cell>
          <cell r="I4035">
            <v>2</v>
          </cell>
          <cell r="J4035">
            <v>37622</v>
          </cell>
          <cell r="K4035">
            <v>111</v>
          </cell>
          <cell r="L4035" t="str">
            <v>Ee/Sp</v>
          </cell>
          <cell r="M4035">
            <v>15188</v>
          </cell>
        </row>
        <row r="4036">
          <cell r="A4036">
            <v>3</v>
          </cell>
          <cell r="B4036" t="str">
            <v>AW PPO Retiree &lt;65</v>
          </cell>
          <cell r="D4036" t="str">
            <v>BLEVINS PHILIP E</v>
          </cell>
          <cell r="E4036" t="str">
            <v>213423699</v>
          </cell>
          <cell r="F4036">
            <v>1</v>
          </cell>
          <cell r="G4036" t="str">
            <v>PPO Union</v>
          </cell>
          <cell r="H4036" t="str">
            <v>U</v>
          </cell>
          <cell r="I4036">
            <v>2</v>
          </cell>
          <cell r="J4036">
            <v>37622</v>
          </cell>
          <cell r="K4036">
            <v>111</v>
          </cell>
          <cell r="L4036" t="str">
            <v>Ee/Sp</v>
          </cell>
          <cell r="M4036">
            <v>15159</v>
          </cell>
        </row>
        <row r="4037">
          <cell r="A4037">
            <v>3</v>
          </cell>
          <cell r="B4037" t="str">
            <v>AW PPO Retiree &lt;65</v>
          </cell>
          <cell r="D4037" t="str">
            <v>BODINE ROBERT C</v>
          </cell>
          <cell r="E4037" t="str">
            <v>146347193</v>
          </cell>
          <cell r="F4037">
            <v>2</v>
          </cell>
          <cell r="G4037" t="str">
            <v>PPO Non-Union</v>
          </cell>
          <cell r="H4037" t="str">
            <v>N</v>
          </cell>
          <cell r="I4037">
            <v>2</v>
          </cell>
          <cell r="J4037">
            <v>37622</v>
          </cell>
          <cell r="K4037">
            <v>111</v>
          </cell>
          <cell r="L4037" t="str">
            <v>Ee/Sp</v>
          </cell>
          <cell r="M4037">
            <v>15504</v>
          </cell>
        </row>
        <row r="4038">
          <cell r="A4038">
            <v>3</v>
          </cell>
          <cell r="B4038" t="str">
            <v>AW PPO Retiree &lt;65</v>
          </cell>
          <cell r="D4038" t="str">
            <v>BOGARD THERESA A</v>
          </cell>
          <cell r="E4038" t="str">
            <v>304465600</v>
          </cell>
          <cell r="F4038">
            <v>25</v>
          </cell>
          <cell r="G4038" t="str">
            <v>Split Family Contracts - Union</v>
          </cell>
          <cell r="H4038" t="str">
            <v>U</v>
          </cell>
          <cell r="I4038">
            <v>1</v>
          </cell>
          <cell r="J4038">
            <v>37622</v>
          </cell>
          <cell r="K4038">
            <v>102</v>
          </cell>
          <cell r="L4038" t="str">
            <v>Single</v>
          </cell>
          <cell r="M4038">
            <v>16659</v>
          </cell>
        </row>
        <row r="4039">
          <cell r="A4039">
            <v>3</v>
          </cell>
          <cell r="B4039" t="str">
            <v>AW PPO Retiree &lt;65</v>
          </cell>
          <cell r="D4039" t="str">
            <v>BOGGESS JUDITH A</v>
          </cell>
          <cell r="E4039" t="str">
            <v>232089874</v>
          </cell>
          <cell r="F4039">
            <v>25</v>
          </cell>
          <cell r="G4039" t="str">
            <v>Split Family Contracts - Union</v>
          </cell>
          <cell r="H4039" t="str">
            <v>U</v>
          </cell>
          <cell r="I4039">
            <v>1</v>
          </cell>
          <cell r="J4039">
            <v>37622</v>
          </cell>
          <cell r="K4039">
            <v>102</v>
          </cell>
          <cell r="L4039" t="str">
            <v>Single</v>
          </cell>
          <cell r="M4039">
            <v>16414</v>
          </cell>
        </row>
        <row r="4040">
          <cell r="A4040">
            <v>3</v>
          </cell>
          <cell r="B4040" t="str">
            <v>AW PPO Retiree &lt;65</v>
          </cell>
          <cell r="D4040" t="str">
            <v>BOLLING CATHERINE</v>
          </cell>
          <cell r="E4040" t="str">
            <v>179344047</v>
          </cell>
          <cell r="F4040">
            <v>25</v>
          </cell>
          <cell r="G4040" t="str">
            <v>Split Family Contracts - Union</v>
          </cell>
          <cell r="H4040" t="str">
            <v>U</v>
          </cell>
          <cell r="I4040">
            <v>1</v>
          </cell>
          <cell r="J4040">
            <v>37622</v>
          </cell>
          <cell r="K4040">
            <v>102</v>
          </cell>
          <cell r="L4040" t="str">
            <v>Single</v>
          </cell>
          <cell r="M4040">
            <v>14737</v>
          </cell>
        </row>
        <row r="4041">
          <cell r="A4041">
            <v>3</v>
          </cell>
          <cell r="B4041" t="str">
            <v>AW PPO Retiree &lt;65</v>
          </cell>
          <cell r="D4041" t="str">
            <v>BOONE DANIEL L</v>
          </cell>
          <cell r="E4041" t="str">
            <v>361341108</v>
          </cell>
          <cell r="F4041">
            <v>2</v>
          </cell>
          <cell r="G4041" t="str">
            <v>PPO Non-Union</v>
          </cell>
          <cell r="H4041" t="str">
            <v>N</v>
          </cell>
          <cell r="I4041">
            <v>1</v>
          </cell>
          <cell r="J4041">
            <v>37622</v>
          </cell>
          <cell r="K4041">
            <v>101</v>
          </cell>
          <cell r="L4041" t="str">
            <v>Single</v>
          </cell>
          <cell r="M4041">
            <v>15999</v>
          </cell>
        </row>
        <row r="4042">
          <cell r="A4042">
            <v>3</v>
          </cell>
          <cell r="B4042" t="str">
            <v>AW PPO Retiree &lt;65</v>
          </cell>
          <cell r="D4042" t="str">
            <v>BOOTH JAMES S</v>
          </cell>
          <cell r="E4042" t="str">
            <v>182326378</v>
          </cell>
          <cell r="F4042">
            <v>2</v>
          </cell>
          <cell r="G4042" t="str">
            <v>PPO Non-Union</v>
          </cell>
          <cell r="H4042" t="str">
            <v>N</v>
          </cell>
          <cell r="I4042">
            <v>1</v>
          </cell>
          <cell r="J4042">
            <v>37622</v>
          </cell>
          <cell r="K4042">
            <v>101</v>
          </cell>
          <cell r="L4042" t="str">
            <v>Single</v>
          </cell>
          <cell r="M4042">
            <v>14884</v>
          </cell>
        </row>
        <row r="4043">
          <cell r="A4043">
            <v>3</v>
          </cell>
          <cell r="B4043" t="str">
            <v>AW PPO Retiree &lt;65</v>
          </cell>
          <cell r="D4043" t="str">
            <v>BOWEN LINDA</v>
          </cell>
          <cell r="E4043" t="str">
            <v>234840196</v>
          </cell>
          <cell r="F4043">
            <v>25</v>
          </cell>
          <cell r="G4043" t="str">
            <v>Split Family Contracts - Union</v>
          </cell>
          <cell r="H4043" t="str">
            <v>U</v>
          </cell>
          <cell r="I4043">
            <v>1</v>
          </cell>
          <cell r="J4043">
            <v>37622</v>
          </cell>
          <cell r="K4043">
            <v>102</v>
          </cell>
          <cell r="L4043" t="str">
            <v>Single</v>
          </cell>
          <cell r="M4043">
            <v>18485</v>
          </cell>
        </row>
        <row r="4044">
          <cell r="A4044">
            <v>3</v>
          </cell>
          <cell r="B4044" t="str">
            <v>AW PPO Retiree &lt;65</v>
          </cell>
          <cell r="D4044" t="str">
            <v>BOWEN SANDRA</v>
          </cell>
          <cell r="E4044" t="str">
            <v>308443749</v>
          </cell>
          <cell r="F4044">
            <v>1</v>
          </cell>
          <cell r="G4044" t="str">
            <v>PPO Union</v>
          </cell>
          <cell r="H4044" t="str">
            <v>U</v>
          </cell>
          <cell r="I4044">
            <v>1</v>
          </cell>
          <cell r="J4044">
            <v>37622</v>
          </cell>
          <cell r="K4044">
            <v>102</v>
          </cell>
          <cell r="L4044" t="str">
            <v>Single</v>
          </cell>
          <cell r="M4044">
            <v>15118</v>
          </cell>
        </row>
        <row r="4045">
          <cell r="A4045">
            <v>3</v>
          </cell>
          <cell r="B4045" t="str">
            <v>AW PPO Retiree &lt;65</v>
          </cell>
          <cell r="D4045" t="str">
            <v>BOYD LEE E</v>
          </cell>
          <cell r="E4045" t="str">
            <v>306442345</v>
          </cell>
          <cell r="F4045">
            <v>2</v>
          </cell>
          <cell r="G4045" t="str">
            <v>PPO Non-Union</v>
          </cell>
          <cell r="H4045" t="str">
            <v>N</v>
          </cell>
          <cell r="I4045">
            <v>2</v>
          </cell>
          <cell r="J4045">
            <v>37622</v>
          </cell>
          <cell r="K4045">
            <v>111</v>
          </cell>
          <cell r="L4045" t="str">
            <v>Ee/Sp</v>
          </cell>
          <cell r="M4045">
            <v>15873</v>
          </cell>
        </row>
        <row r="4046">
          <cell r="A4046">
            <v>3</v>
          </cell>
          <cell r="B4046" t="str">
            <v>AW PPO Retiree &lt;65</v>
          </cell>
          <cell r="D4046" t="str">
            <v>BRAGG DIANA L</v>
          </cell>
          <cell r="E4046" t="str">
            <v>235806650</v>
          </cell>
          <cell r="F4046">
            <v>25</v>
          </cell>
          <cell r="G4046" t="str">
            <v>Split Family Contracts - Union</v>
          </cell>
          <cell r="H4046" t="str">
            <v>U</v>
          </cell>
          <cell r="I4046">
            <v>1</v>
          </cell>
          <cell r="J4046">
            <v>37622</v>
          </cell>
          <cell r="K4046">
            <v>102</v>
          </cell>
          <cell r="L4046" t="str">
            <v>Single</v>
          </cell>
          <cell r="M4046">
            <v>18041</v>
          </cell>
        </row>
        <row r="4047">
          <cell r="A4047">
            <v>3</v>
          </cell>
          <cell r="B4047" t="str">
            <v>AW PPO Retiree &lt;65</v>
          </cell>
          <cell r="D4047" t="str">
            <v>BRAGLIO SARA</v>
          </cell>
          <cell r="E4047" t="str">
            <v>168681971</v>
          </cell>
          <cell r="F4047">
            <v>28</v>
          </cell>
          <cell r="G4047" t="str">
            <v>Split Family Contracts - Non Union</v>
          </cell>
          <cell r="H4047" t="str">
            <v>N</v>
          </cell>
          <cell r="I4047">
            <v>1</v>
          </cell>
          <cell r="J4047">
            <v>37622</v>
          </cell>
          <cell r="K4047">
            <v>102</v>
          </cell>
          <cell r="L4047" t="str">
            <v>Single</v>
          </cell>
          <cell r="M4047">
            <v>30309</v>
          </cell>
        </row>
        <row r="4048">
          <cell r="A4048">
            <v>3</v>
          </cell>
          <cell r="B4048" t="str">
            <v>AW PPO Retiree &lt;65</v>
          </cell>
          <cell r="D4048" t="str">
            <v>BRAGLIO VICKI</v>
          </cell>
          <cell r="E4048" t="str">
            <v>178323335</v>
          </cell>
          <cell r="F4048">
            <v>28</v>
          </cell>
          <cell r="G4048" t="str">
            <v>Split Family Contracts - Non Union</v>
          </cell>
          <cell r="H4048" t="str">
            <v>N</v>
          </cell>
          <cell r="I4048">
            <v>1</v>
          </cell>
          <cell r="J4048">
            <v>37622</v>
          </cell>
          <cell r="K4048">
            <v>102</v>
          </cell>
          <cell r="L4048" t="str">
            <v>Single</v>
          </cell>
          <cell r="M4048">
            <v>15142</v>
          </cell>
        </row>
        <row r="4049">
          <cell r="A4049">
            <v>3</v>
          </cell>
          <cell r="B4049" t="str">
            <v>AW PPO Retiree &lt;65</v>
          </cell>
          <cell r="D4049" t="str">
            <v>BROADUS CHARLOTTE B</v>
          </cell>
          <cell r="E4049" t="str">
            <v>184429006</v>
          </cell>
          <cell r="F4049">
            <v>28</v>
          </cell>
          <cell r="G4049" t="str">
            <v>Split Family Contracts - Non Union</v>
          </cell>
          <cell r="H4049" t="str">
            <v>N</v>
          </cell>
          <cell r="I4049">
            <v>1</v>
          </cell>
          <cell r="J4049">
            <v>37834</v>
          </cell>
          <cell r="K4049">
            <v>102</v>
          </cell>
          <cell r="L4049" t="str">
            <v>Single</v>
          </cell>
          <cell r="M4049">
            <v>18722</v>
          </cell>
        </row>
        <row r="4050">
          <cell r="A4050">
            <v>3</v>
          </cell>
          <cell r="B4050" t="str">
            <v>AW PPO Retiree &lt;65</v>
          </cell>
          <cell r="D4050" t="str">
            <v>BROOKS SUZANNE W</v>
          </cell>
          <cell r="E4050" t="str">
            <v>234625534</v>
          </cell>
          <cell r="F4050">
            <v>28</v>
          </cell>
          <cell r="G4050" t="str">
            <v>Split Family Contracts - Non Union</v>
          </cell>
          <cell r="H4050" t="str">
            <v>N</v>
          </cell>
          <cell r="I4050">
            <v>1</v>
          </cell>
          <cell r="J4050">
            <v>37622</v>
          </cell>
          <cell r="K4050">
            <v>102</v>
          </cell>
          <cell r="L4050" t="str">
            <v>Single</v>
          </cell>
          <cell r="M4050">
            <v>14865</v>
          </cell>
        </row>
        <row r="4051">
          <cell r="A4051">
            <v>3</v>
          </cell>
          <cell r="B4051" t="str">
            <v>AW PPO Retiree &lt;65</v>
          </cell>
          <cell r="D4051" t="str">
            <v>BROOKS TYRONE L</v>
          </cell>
          <cell r="E4051" t="str">
            <v>213386731</v>
          </cell>
          <cell r="F4051">
            <v>25</v>
          </cell>
          <cell r="G4051" t="str">
            <v>Split Family Contracts - Union</v>
          </cell>
          <cell r="H4051" t="str">
            <v>U</v>
          </cell>
          <cell r="I4051">
            <v>1</v>
          </cell>
          <cell r="J4051">
            <v>37622</v>
          </cell>
          <cell r="K4051">
            <v>101</v>
          </cell>
          <cell r="L4051" t="str">
            <v>Single</v>
          </cell>
          <cell r="M4051">
            <v>14696</v>
          </cell>
        </row>
        <row r="4052">
          <cell r="A4052">
            <v>3</v>
          </cell>
          <cell r="B4052" t="str">
            <v>AW PPO Retiree &lt;65</v>
          </cell>
          <cell r="D4052" t="str">
            <v>BROWN CLARA</v>
          </cell>
          <cell r="E4052" t="str">
            <v>492465365</v>
          </cell>
          <cell r="F4052">
            <v>25</v>
          </cell>
          <cell r="G4052" t="str">
            <v>Split Family Contracts - Union</v>
          </cell>
          <cell r="H4052" t="str">
            <v>U</v>
          </cell>
          <cell r="I4052">
            <v>1</v>
          </cell>
          <cell r="J4052">
            <v>37622</v>
          </cell>
          <cell r="K4052">
            <v>102</v>
          </cell>
          <cell r="L4052" t="str">
            <v>Single</v>
          </cell>
          <cell r="M4052">
            <v>14961</v>
          </cell>
        </row>
        <row r="4053">
          <cell r="A4053">
            <v>3</v>
          </cell>
          <cell r="B4053" t="str">
            <v>AW PPO Retiree &lt;65</v>
          </cell>
          <cell r="D4053" t="str">
            <v>BURD WILLIAM</v>
          </cell>
          <cell r="E4053" t="str">
            <v>150328671</v>
          </cell>
          <cell r="F4053">
            <v>2</v>
          </cell>
          <cell r="G4053" t="str">
            <v>PPO Non-Union</v>
          </cell>
          <cell r="H4053" t="str">
            <v>N</v>
          </cell>
          <cell r="I4053">
            <v>1</v>
          </cell>
          <cell r="J4053">
            <v>37622</v>
          </cell>
          <cell r="K4053">
            <v>101</v>
          </cell>
          <cell r="L4053" t="str">
            <v>Single</v>
          </cell>
          <cell r="M4053">
            <v>15284</v>
          </cell>
        </row>
        <row r="4054">
          <cell r="A4054">
            <v>3</v>
          </cell>
          <cell r="B4054" t="str">
            <v>AW PPO Retiree &lt;65</v>
          </cell>
          <cell r="D4054" t="str">
            <v>BURDETTE RICHARD A</v>
          </cell>
          <cell r="E4054" t="str">
            <v>235744487</v>
          </cell>
          <cell r="F4054">
            <v>1</v>
          </cell>
          <cell r="G4054" t="str">
            <v>PPO Union</v>
          </cell>
          <cell r="H4054" t="str">
            <v>U</v>
          </cell>
          <cell r="I4054">
            <v>1</v>
          </cell>
          <cell r="J4054">
            <v>37622</v>
          </cell>
          <cell r="K4054">
            <v>101</v>
          </cell>
          <cell r="L4054" t="str">
            <v>Single</v>
          </cell>
          <cell r="M4054">
            <v>16718</v>
          </cell>
        </row>
        <row r="4055">
          <cell r="A4055">
            <v>3</v>
          </cell>
          <cell r="B4055" t="str">
            <v>AW PPO Retiree &lt;65</v>
          </cell>
          <cell r="D4055" t="str">
            <v>BURRELL BETTY J</v>
          </cell>
          <cell r="E4055" t="str">
            <v>411645392</v>
          </cell>
          <cell r="F4055">
            <v>28</v>
          </cell>
          <cell r="G4055" t="str">
            <v>Split Family Contracts - Non Union</v>
          </cell>
          <cell r="H4055" t="str">
            <v>N</v>
          </cell>
          <cell r="I4055">
            <v>1</v>
          </cell>
          <cell r="J4055">
            <v>37926</v>
          </cell>
          <cell r="K4055">
            <v>102</v>
          </cell>
          <cell r="L4055" t="str">
            <v>Single</v>
          </cell>
          <cell r="M4055">
            <v>15254</v>
          </cell>
        </row>
        <row r="4056">
          <cell r="A4056">
            <v>3</v>
          </cell>
          <cell r="B4056" t="str">
            <v>AW PPO Retiree &lt;65</v>
          </cell>
          <cell r="D4056" t="str">
            <v>CALABRESE LINA M</v>
          </cell>
          <cell r="E4056" t="str">
            <v>135348443</v>
          </cell>
          <cell r="F4056">
            <v>2</v>
          </cell>
          <cell r="G4056" t="str">
            <v>PPO Non-Union</v>
          </cell>
          <cell r="H4056" t="str">
            <v>N</v>
          </cell>
          <cell r="I4056">
            <v>1</v>
          </cell>
          <cell r="J4056">
            <v>37622</v>
          </cell>
          <cell r="K4056">
            <v>102</v>
          </cell>
          <cell r="L4056" t="str">
            <v>Single</v>
          </cell>
          <cell r="M4056">
            <v>15608</v>
          </cell>
        </row>
        <row r="4057">
          <cell r="A4057">
            <v>3</v>
          </cell>
          <cell r="B4057" t="str">
            <v>AW PPO Retiree &lt;65</v>
          </cell>
          <cell r="D4057" t="str">
            <v>CALVIN SR ALVIN L</v>
          </cell>
          <cell r="E4057" t="str">
            <v>345329598</v>
          </cell>
          <cell r="F4057">
            <v>2</v>
          </cell>
          <cell r="G4057" t="str">
            <v>PPO Non-Union</v>
          </cell>
          <cell r="H4057" t="str">
            <v>N</v>
          </cell>
          <cell r="I4057">
            <v>1</v>
          </cell>
          <cell r="J4057">
            <v>37622</v>
          </cell>
          <cell r="K4057">
            <v>101</v>
          </cell>
          <cell r="L4057" t="str">
            <v>Single</v>
          </cell>
          <cell r="M4057">
            <v>15285</v>
          </cell>
        </row>
        <row r="4058">
          <cell r="A4058">
            <v>3</v>
          </cell>
          <cell r="B4058" t="str">
            <v>AW PPO Retiree &lt;65</v>
          </cell>
          <cell r="D4058" t="str">
            <v>CAMPBELL LARRY E</v>
          </cell>
          <cell r="E4058" t="str">
            <v>497429129</v>
          </cell>
          <cell r="F4058">
            <v>1</v>
          </cell>
          <cell r="G4058" t="str">
            <v>PPO Union</v>
          </cell>
          <cell r="H4058" t="str">
            <v>U</v>
          </cell>
          <cell r="I4058">
            <v>2</v>
          </cell>
          <cell r="J4058">
            <v>37622</v>
          </cell>
          <cell r="K4058">
            <v>111</v>
          </cell>
          <cell r="L4058" t="str">
            <v>Ee/Sp</v>
          </cell>
          <cell r="M4058">
            <v>15549</v>
          </cell>
        </row>
        <row r="4059">
          <cell r="A4059">
            <v>3</v>
          </cell>
          <cell r="B4059" t="str">
            <v>AW PPO Retiree &lt;65</v>
          </cell>
          <cell r="D4059" t="str">
            <v>CAMPBELL MARY E</v>
          </cell>
          <cell r="E4059" t="str">
            <v>206322759</v>
          </cell>
          <cell r="F4059">
            <v>25</v>
          </cell>
          <cell r="G4059" t="str">
            <v>Split Family Contracts - Union</v>
          </cell>
          <cell r="H4059" t="str">
            <v>U</v>
          </cell>
          <cell r="I4059">
            <v>1</v>
          </cell>
          <cell r="J4059">
            <v>37622</v>
          </cell>
          <cell r="K4059">
            <v>102</v>
          </cell>
          <cell r="L4059" t="str">
            <v>Single</v>
          </cell>
          <cell r="M4059">
            <v>15093</v>
          </cell>
        </row>
        <row r="4060">
          <cell r="A4060">
            <v>3</v>
          </cell>
          <cell r="B4060" t="str">
            <v>AW PPO Retiree &lt;65</v>
          </cell>
          <cell r="D4060" t="str">
            <v>CARRUBA CAROL L</v>
          </cell>
          <cell r="E4060" t="str">
            <v>210347792</v>
          </cell>
          <cell r="F4060">
            <v>28</v>
          </cell>
          <cell r="G4060" t="str">
            <v>Split Family Contracts - Non Union</v>
          </cell>
          <cell r="H4060" t="str">
            <v>N</v>
          </cell>
          <cell r="I4060">
            <v>1</v>
          </cell>
          <cell r="J4060">
            <v>37622</v>
          </cell>
          <cell r="K4060">
            <v>102</v>
          </cell>
          <cell r="L4060" t="str">
            <v>Single</v>
          </cell>
          <cell r="M4060">
            <v>16304</v>
          </cell>
        </row>
        <row r="4061">
          <cell r="A4061">
            <v>3</v>
          </cell>
          <cell r="B4061" t="str">
            <v>AW PPO Retiree &lt;65</v>
          </cell>
          <cell r="D4061" t="str">
            <v>CHARLES JOYCE</v>
          </cell>
          <cell r="E4061" t="str">
            <v>157284496</v>
          </cell>
          <cell r="F4061">
            <v>25</v>
          </cell>
          <cell r="G4061" t="str">
            <v>Split Family Contracts - Union</v>
          </cell>
          <cell r="H4061" t="str">
            <v>U</v>
          </cell>
          <cell r="I4061">
            <v>1</v>
          </cell>
          <cell r="J4061">
            <v>37653</v>
          </cell>
          <cell r="K4061">
            <v>102</v>
          </cell>
          <cell r="L4061" t="str">
            <v>Single</v>
          </cell>
          <cell r="M4061">
            <v>14672</v>
          </cell>
        </row>
        <row r="4062">
          <cell r="A4062">
            <v>3</v>
          </cell>
          <cell r="B4062" t="str">
            <v>AW PPO Retiree &lt;65</v>
          </cell>
          <cell r="D4062" t="str">
            <v>CLANCY JOSEPH J</v>
          </cell>
          <cell r="E4062" t="str">
            <v>054344996</v>
          </cell>
          <cell r="F4062">
            <v>72</v>
          </cell>
          <cell r="G4062" t="str">
            <v>PPO LI Retiree - Union Diff Rx Plan</v>
          </cell>
          <cell r="H4062" t="str">
            <v>U</v>
          </cell>
          <cell r="I4062">
            <v>2</v>
          </cell>
          <cell r="J4062">
            <v>38108</v>
          </cell>
          <cell r="K4062">
            <v>111</v>
          </cell>
          <cell r="L4062" t="str">
            <v>Ee/Sp</v>
          </cell>
          <cell r="M4062">
            <v>15763</v>
          </cell>
        </row>
        <row r="4063">
          <cell r="A4063">
            <v>3</v>
          </cell>
          <cell r="B4063" t="str">
            <v>AW PPO Retiree &lt;65</v>
          </cell>
          <cell r="D4063" t="str">
            <v>CLEVELAND VIRGINIA C</v>
          </cell>
          <cell r="E4063" t="str">
            <v>213524059</v>
          </cell>
          <cell r="F4063">
            <v>25</v>
          </cell>
          <cell r="G4063" t="str">
            <v>Split Family Contracts - Union</v>
          </cell>
          <cell r="H4063" t="str">
            <v>U</v>
          </cell>
          <cell r="I4063">
            <v>1</v>
          </cell>
          <cell r="J4063">
            <v>37622</v>
          </cell>
          <cell r="K4063">
            <v>102</v>
          </cell>
          <cell r="L4063" t="str">
            <v>Single</v>
          </cell>
          <cell r="M4063">
            <v>17166</v>
          </cell>
        </row>
        <row r="4064">
          <cell r="A4064">
            <v>3</v>
          </cell>
          <cell r="B4064" t="str">
            <v>AW PPO Retiree &lt;65</v>
          </cell>
          <cell r="D4064" t="str">
            <v>COLE MARY M</v>
          </cell>
          <cell r="E4064" t="str">
            <v>496446653</v>
          </cell>
          <cell r="F4064">
            <v>28</v>
          </cell>
          <cell r="G4064" t="str">
            <v>Split Family Contracts - Non Union</v>
          </cell>
          <cell r="H4064" t="str">
            <v>N</v>
          </cell>
          <cell r="I4064">
            <v>1</v>
          </cell>
          <cell r="J4064">
            <v>37622</v>
          </cell>
          <cell r="K4064">
            <v>102</v>
          </cell>
          <cell r="L4064" t="str">
            <v>Single</v>
          </cell>
          <cell r="M4064">
            <v>14786</v>
          </cell>
        </row>
        <row r="4065">
          <cell r="A4065">
            <v>3</v>
          </cell>
          <cell r="B4065" t="str">
            <v>AW PPO Retiree &lt;65</v>
          </cell>
          <cell r="D4065" t="str">
            <v>CONLON THOMAS J</v>
          </cell>
          <cell r="E4065" t="str">
            <v>327366815</v>
          </cell>
          <cell r="F4065">
            <v>2</v>
          </cell>
          <cell r="G4065" t="str">
            <v>PPO Non-Union</v>
          </cell>
          <cell r="H4065" t="str">
            <v>N</v>
          </cell>
          <cell r="I4065">
            <v>2</v>
          </cell>
          <cell r="J4065">
            <v>37622</v>
          </cell>
          <cell r="K4065">
            <v>111</v>
          </cell>
          <cell r="L4065" t="str">
            <v>Ee/Sp</v>
          </cell>
          <cell r="M4065">
            <v>15873</v>
          </cell>
        </row>
        <row r="4066">
          <cell r="A4066">
            <v>3</v>
          </cell>
          <cell r="B4066" t="str">
            <v>AW PPO Retiree &lt;65</v>
          </cell>
          <cell r="D4066" t="str">
            <v>CONNER BARBARA J</v>
          </cell>
          <cell r="E4066" t="str">
            <v>358426794</v>
          </cell>
          <cell r="F4066">
            <v>28</v>
          </cell>
          <cell r="G4066" t="str">
            <v>Split Family Contracts - Non Union</v>
          </cell>
          <cell r="H4066" t="str">
            <v>N</v>
          </cell>
          <cell r="I4066">
            <v>1</v>
          </cell>
          <cell r="J4066">
            <v>37622</v>
          </cell>
          <cell r="K4066">
            <v>102</v>
          </cell>
          <cell r="L4066" t="str">
            <v>Single</v>
          </cell>
          <cell r="M4066">
            <v>16931</v>
          </cell>
        </row>
        <row r="4067">
          <cell r="A4067">
            <v>3</v>
          </cell>
          <cell r="B4067" t="str">
            <v>AW PPO Retiree &lt;65</v>
          </cell>
          <cell r="D4067" t="str">
            <v>COWARD PETER</v>
          </cell>
          <cell r="E4067" t="str">
            <v>138343827</v>
          </cell>
          <cell r="F4067">
            <v>2</v>
          </cell>
          <cell r="G4067" t="str">
            <v>PPO Non-Union</v>
          </cell>
          <cell r="H4067" t="str">
            <v>N</v>
          </cell>
          <cell r="I4067">
            <v>2</v>
          </cell>
          <cell r="J4067">
            <v>37725</v>
          </cell>
          <cell r="K4067">
            <v>111</v>
          </cell>
          <cell r="L4067" t="str">
            <v>Ee/Sp</v>
          </cell>
          <cell r="M4067">
            <v>15015</v>
          </cell>
        </row>
        <row r="4068">
          <cell r="A4068">
            <v>3</v>
          </cell>
          <cell r="B4068" t="str">
            <v>AW PPO Retiree &lt;65</v>
          </cell>
          <cell r="D4068" t="str">
            <v>COWARD TIMOTHY P</v>
          </cell>
          <cell r="E4068" t="str">
            <v>143829706</v>
          </cell>
          <cell r="F4068">
            <v>2</v>
          </cell>
          <cell r="G4068" t="str">
            <v>PPO Non-Union</v>
          </cell>
          <cell r="H4068" t="str">
            <v>N</v>
          </cell>
          <cell r="I4068">
            <v>1</v>
          </cell>
          <cell r="J4068">
            <v>37725</v>
          </cell>
          <cell r="K4068">
            <v>101</v>
          </cell>
          <cell r="L4068" t="str">
            <v>Single</v>
          </cell>
          <cell r="M4068">
            <v>29444</v>
          </cell>
        </row>
        <row r="4069">
          <cell r="A4069">
            <v>3</v>
          </cell>
          <cell r="B4069" t="str">
            <v>AW PPO Retiree &lt;65</v>
          </cell>
          <cell r="D4069" t="str">
            <v>CUNNINGHAM KAREN</v>
          </cell>
          <cell r="E4069" t="str">
            <v>173423183</v>
          </cell>
          <cell r="F4069">
            <v>2</v>
          </cell>
          <cell r="G4069" t="str">
            <v>PPO Non-Union</v>
          </cell>
          <cell r="H4069" t="str">
            <v>N</v>
          </cell>
          <cell r="I4069">
            <v>1</v>
          </cell>
          <cell r="J4069">
            <v>38164</v>
          </cell>
          <cell r="K4069">
            <v>102</v>
          </cell>
          <cell r="L4069" t="str">
            <v>Single</v>
          </cell>
          <cell r="M4069">
            <v>18567</v>
          </cell>
        </row>
        <row r="4070">
          <cell r="A4070">
            <v>3</v>
          </cell>
          <cell r="B4070" t="str">
            <v>AW PPO Retiree &lt;65</v>
          </cell>
          <cell r="D4070" t="str">
            <v>DALTON GERALD H</v>
          </cell>
          <cell r="E4070" t="str">
            <v>232708416</v>
          </cell>
          <cell r="F4070">
            <v>1</v>
          </cell>
          <cell r="G4070" t="str">
            <v>PPO Union</v>
          </cell>
          <cell r="H4070" t="str">
            <v>U</v>
          </cell>
          <cell r="I4070">
            <v>3</v>
          </cell>
          <cell r="J4070">
            <v>37622</v>
          </cell>
          <cell r="K4070">
            <v>127</v>
          </cell>
          <cell r="L4070" t="str">
            <v>Family</v>
          </cell>
          <cell r="M4070">
            <v>15691</v>
          </cell>
        </row>
        <row r="4071">
          <cell r="A4071">
            <v>3</v>
          </cell>
          <cell r="B4071" t="str">
            <v>AW PPO Retiree &lt;65</v>
          </cell>
          <cell r="D4071" t="str">
            <v>DAVIS DANIEL E</v>
          </cell>
          <cell r="E4071" t="str">
            <v>314888990</v>
          </cell>
          <cell r="F4071">
            <v>28</v>
          </cell>
          <cell r="G4071" t="str">
            <v>Split Family Contracts - Non Union</v>
          </cell>
          <cell r="H4071" t="str">
            <v>N</v>
          </cell>
          <cell r="I4071">
            <v>1</v>
          </cell>
          <cell r="J4071">
            <v>37622</v>
          </cell>
          <cell r="K4071">
            <v>101</v>
          </cell>
          <cell r="L4071" t="str">
            <v>Single</v>
          </cell>
          <cell r="M4071">
            <v>30327</v>
          </cell>
        </row>
        <row r="4072">
          <cell r="A4072">
            <v>3</v>
          </cell>
          <cell r="B4072" t="str">
            <v>AW PPO Retiree &lt;65</v>
          </cell>
          <cell r="D4072" t="str">
            <v>DAVIS DARRELL L</v>
          </cell>
          <cell r="E4072" t="str">
            <v>315447443</v>
          </cell>
          <cell r="F4072">
            <v>2</v>
          </cell>
          <cell r="G4072" t="str">
            <v>PPO Non-Union</v>
          </cell>
          <cell r="H4072" t="str">
            <v>N</v>
          </cell>
          <cell r="I4072">
            <v>2</v>
          </cell>
          <cell r="J4072">
            <v>37622</v>
          </cell>
          <cell r="K4072">
            <v>111</v>
          </cell>
          <cell r="L4072" t="str">
            <v>Ee/Sp</v>
          </cell>
          <cell r="M4072">
            <v>16086</v>
          </cell>
        </row>
        <row r="4073">
          <cell r="A4073">
            <v>3</v>
          </cell>
          <cell r="B4073" t="str">
            <v>AW PPO Retiree &lt;65</v>
          </cell>
          <cell r="D4073" t="str">
            <v>DAWSON POLLARD ANDRE D</v>
          </cell>
          <cell r="E4073" t="str">
            <v>648014883</v>
          </cell>
          <cell r="F4073">
            <v>28</v>
          </cell>
          <cell r="G4073" t="str">
            <v>Split Family Contracts - Non Union</v>
          </cell>
          <cell r="H4073" t="str">
            <v>N</v>
          </cell>
          <cell r="I4073">
            <v>1</v>
          </cell>
          <cell r="J4073">
            <v>37622</v>
          </cell>
          <cell r="K4073">
            <v>101</v>
          </cell>
          <cell r="L4073" t="str">
            <v>Single</v>
          </cell>
          <cell r="M4073">
            <v>34288</v>
          </cell>
        </row>
        <row r="4074">
          <cell r="A4074">
            <v>3</v>
          </cell>
          <cell r="B4074" t="str">
            <v>AW PPO Retiree &lt;65</v>
          </cell>
          <cell r="D4074" t="str">
            <v>DAWSON POLLARD ANDREA U</v>
          </cell>
          <cell r="E4074" t="str">
            <v>525896647</v>
          </cell>
          <cell r="F4074">
            <v>28</v>
          </cell>
          <cell r="G4074" t="str">
            <v>Split Family Contracts - Non Union</v>
          </cell>
          <cell r="H4074" t="str">
            <v>N</v>
          </cell>
          <cell r="I4074">
            <v>1</v>
          </cell>
          <cell r="J4074">
            <v>37622</v>
          </cell>
          <cell r="K4074">
            <v>102</v>
          </cell>
          <cell r="L4074" t="str">
            <v>Single</v>
          </cell>
          <cell r="M4074">
            <v>33178</v>
          </cell>
        </row>
        <row r="4075">
          <cell r="A4075">
            <v>3</v>
          </cell>
          <cell r="B4075" t="str">
            <v>AW PPO Retiree &lt;65</v>
          </cell>
          <cell r="D4075" t="str">
            <v>DAY ELIZABETH A</v>
          </cell>
          <cell r="E4075" t="str">
            <v>565921598</v>
          </cell>
          <cell r="F4075">
            <v>28</v>
          </cell>
          <cell r="G4075" t="str">
            <v>Split Family Contracts - Non Union</v>
          </cell>
          <cell r="H4075" t="str">
            <v>N</v>
          </cell>
          <cell r="I4075">
            <v>1</v>
          </cell>
          <cell r="J4075">
            <v>37622</v>
          </cell>
          <cell r="K4075">
            <v>102</v>
          </cell>
          <cell r="L4075" t="str">
            <v>Single</v>
          </cell>
          <cell r="M4075">
            <v>19424</v>
          </cell>
        </row>
        <row r="4076">
          <cell r="A4076">
            <v>3</v>
          </cell>
          <cell r="B4076" t="str">
            <v>AW PPO Retiree &lt;65</v>
          </cell>
          <cell r="D4076" t="str">
            <v>DELASHMITT CHARLES W</v>
          </cell>
          <cell r="E4076" t="str">
            <v>411681005</v>
          </cell>
          <cell r="F4076">
            <v>1</v>
          </cell>
          <cell r="G4076" t="str">
            <v>PPO Union</v>
          </cell>
          <cell r="H4076" t="str">
            <v>U</v>
          </cell>
          <cell r="I4076">
            <v>2</v>
          </cell>
          <cell r="J4076">
            <v>38123</v>
          </cell>
          <cell r="K4076">
            <v>111</v>
          </cell>
          <cell r="L4076" t="str">
            <v>Ee/Sp</v>
          </cell>
          <cell r="M4076">
            <v>16155</v>
          </cell>
        </row>
        <row r="4077">
          <cell r="A4077">
            <v>3</v>
          </cell>
          <cell r="B4077" t="str">
            <v>AW PPO Retiree &lt;65</v>
          </cell>
          <cell r="D4077" t="str">
            <v>DEMMING JOYCE I</v>
          </cell>
          <cell r="E4077" t="str">
            <v>205301913</v>
          </cell>
          <cell r="F4077">
            <v>25</v>
          </cell>
          <cell r="G4077" t="str">
            <v>Split Family Contracts - Union</v>
          </cell>
          <cell r="H4077" t="str">
            <v>U</v>
          </cell>
          <cell r="I4077">
            <v>1</v>
          </cell>
          <cell r="J4077">
            <v>37622</v>
          </cell>
          <cell r="K4077">
            <v>102</v>
          </cell>
          <cell r="L4077" t="str">
            <v>Single</v>
          </cell>
          <cell r="M4077">
            <v>14706</v>
          </cell>
        </row>
        <row r="4078">
          <cell r="A4078">
            <v>3</v>
          </cell>
          <cell r="B4078" t="str">
            <v>AW PPO Retiree &lt;65</v>
          </cell>
          <cell r="D4078" t="str">
            <v>DEMORE DONNA R</v>
          </cell>
          <cell r="E4078" t="str">
            <v>196301121</v>
          </cell>
          <cell r="F4078">
            <v>28</v>
          </cell>
          <cell r="G4078" t="str">
            <v>Split Family Contracts - Non Union</v>
          </cell>
          <cell r="H4078" t="str">
            <v>N</v>
          </cell>
          <cell r="I4078">
            <v>1</v>
          </cell>
          <cell r="J4078">
            <v>37622</v>
          </cell>
          <cell r="K4078">
            <v>102</v>
          </cell>
          <cell r="L4078" t="str">
            <v>Single</v>
          </cell>
          <cell r="M4078">
            <v>15326</v>
          </cell>
        </row>
        <row r="4079">
          <cell r="A4079">
            <v>3</v>
          </cell>
          <cell r="B4079" t="str">
            <v>AW PPO Retiree &lt;65</v>
          </cell>
          <cell r="D4079" t="str">
            <v>DERICKSON ELAINE S</v>
          </cell>
          <cell r="E4079" t="str">
            <v>210300796</v>
          </cell>
          <cell r="F4079">
            <v>28</v>
          </cell>
          <cell r="G4079" t="str">
            <v>Split Family Contracts - Non Union</v>
          </cell>
          <cell r="H4079" t="str">
            <v>N</v>
          </cell>
          <cell r="I4079">
            <v>1</v>
          </cell>
          <cell r="J4079">
            <v>37622</v>
          </cell>
          <cell r="K4079">
            <v>102</v>
          </cell>
          <cell r="L4079" t="str">
            <v>Single</v>
          </cell>
          <cell r="M4079">
            <v>14723</v>
          </cell>
        </row>
        <row r="4080">
          <cell r="A4080">
            <v>3</v>
          </cell>
          <cell r="B4080" t="str">
            <v>AW PPO Retiree &lt;65</v>
          </cell>
          <cell r="D4080" t="str">
            <v>DESMOND JAMES</v>
          </cell>
          <cell r="E4080" t="str">
            <v>145364230</v>
          </cell>
          <cell r="F4080">
            <v>1</v>
          </cell>
          <cell r="G4080" t="str">
            <v>PPO Union</v>
          </cell>
          <cell r="H4080" t="str">
            <v>U</v>
          </cell>
          <cell r="I4080">
            <v>2</v>
          </cell>
          <cell r="J4080">
            <v>37622</v>
          </cell>
          <cell r="K4080">
            <v>111</v>
          </cell>
          <cell r="L4080" t="str">
            <v>Ee/Sp</v>
          </cell>
          <cell r="M4080">
            <v>16506</v>
          </cell>
        </row>
        <row r="4081">
          <cell r="A4081">
            <v>3</v>
          </cell>
          <cell r="B4081" t="str">
            <v>AW PPO Retiree &lt;65</v>
          </cell>
          <cell r="D4081" t="str">
            <v>DETERS JAMES A</v>
          </cell>
          <cell r="E4081" t="str">
            <v>478522643</v>
          </cell>
          <cell r="F4081">
            <v>1</v>
          </cell>
          <cell r="G4081" t="str">
            <v>PPO Union</v>
          </cell>
          <cell r="H4081" t="str">
            <v>U</v>
          </cell>
          <cell r="I4081">
            <v>2</v>
          </cell>
          <cell r="J4081">
            <v>37622</v>
          </cell>
          <cell r="K4081">
            <v>111</v>
          </cell>
          <cell r="L4081" t="str">
            <v>Ee/Sp</v>
          </cell>
          <cell r="M4081">
            <v>16102</v>
          </cell>
        </row>
        <row r="4082">
          <cell r="A4082">
            <v>3</v>
          </cell>
          <cell r="B4082" t="str">
            <v>AW PPO Retiree &lt;65</v>
          </cell>
          <cell r="D4082" t="str">
            <v>DIETZ GREGORY J</v>
          </cell>
          <cell r="E4082" t="str">
            <v>478506945</v>
          </cell>
          <cell r="F4082">
            <v>1</v>
          </cell>
          <cell r="G4082" t="str">
            <v>PPO Union</v>
          </cell>
          <cell r="H4082" t="str">
            <v>U</v>
          </cell>
          <cell r="I4082">
            <v>2</v>
          </cell>
          <cell r="J4082">
            <v>37622</v>
          </cell>
          <cell r="K4082">
            <v>111</v>
          </cell>
          <cell r="L4082" t="str">
            <v>Ee/Sp</v>
          </cell>
          <cell r="M4082">
            <v>15577</v>
          </cell>
        </row>
        <row r="4083">
          <cell r="A4083">
            <v>3</v>
          </cell>
          <cell r="B4083" t="str">
            <v>AW PPO Retiree &lt;65</v>
          </cell>
          <cell r="D4083" t="str">
            <v>DILLON ANNA M</v>
          </cell>
          <cell r="E4083" t="str">
            <v>235888172</v>
          </cell>
          <cell r="F4083">
            <v>28</v>
          </cell>
          <cell r="G4083" t="str">
            <v>Split Family Contracts - Non Union</v>
          </cell>
          <cell r="H4083" t="str">
            <v>N</v>
          </cell>
          <cell r="I4083">
            <v>1</v>
          </cell>
          <cell r="J4083">
            <v>38292</v>
          </cell>
          <cell r="K4083">
            <v>102</v>
          </cell>
          <cell r="L4083" t="str">
            <v>Single</v>
          </cell>
          <cell r="M4083">
            <v>20521</v>
          </cell>
        </row>
        <row r="4084">
          <cell r="A4084">
            <v>3</v>
          </cell>
          <cell r="B4084" t="str">
            <v>AW PPO Retiree &lt;65</v>
          </cell>
          <cell r="D4084" t="str">
            <v>DILLON ZACHARY D</v>
          </cell>
          <cell r="E4084" t="str">
            <v>296902529</v>
          </cell>
          <cell r="F4084">
            <v>28</v>
          </cell>
          <cell r="G4084" t="str">
            <v>Split Family Contracts - Non Union</v>
          </cell>
          <cell r="H4084" t="str">
            <v>N</v>
          </cell>
          <cell r="I4084">
            <v>1</v>
          </cell>
          <cell r="J4084">
            <v>38292</v>
          </cell>
          <cell r="K4084">
            <v>101</v>
          </cell>
          <cell r="L4084" t="str">
            <v>Single</v>
          </cell>
          <cell r="M4084">
            <v>31002</v>
          </cell>
        </row>
        <row r="4085">
          <cell r="A4085">
            <v>3</v>
          </cell>
          <cell r="B4085" t="str">
            <v>AW PPO Retiree &lt;65</v>
          </cell>
          <cell r="D4085" t="str">
            <v>DINGES JACK P</v>
          </cell>
          <cell r="E4085" t="str">
            <v>355401500</v>
          </cell>
          <cell r="F4085">
            <v>28</v>
          </cell>
          <cell r="G4085" t="str">
            <v>Split Family Contracts - Non Union</v>
          </cell>
          <cell r="H4085" t="str">
            <v>N</v>
          </cell>
          <cell r="I4085">
            <v>1</v>
          </cell>
          <cell r="J4085">
            <v>37622</v>
          </cell>
          <cell r="K4085">
            <v>101</v>
          </cell>
          <cell r="L4085" t="str">
            <v>Single</v>
          </cell>
          <cell r="M4085">
            <v>17485</v>
          </cell>
        </row>
        <row r="4086">
          <cell r="A4086">
            <v>3</v>
          </cell>
          <cell r="B4086" t="str">
            <v>AW PPO Retiree &lt;65</v>
          </cell>
          <cell r="D4086" t="str">
            <v>DINICH PAUL A</v>
          </cell>
          <cell r="E4086" t="str">
            <v>548935531</v>
          </cell>
          <cell r="F4086">
            <v>28</v>
          </cell>
          <cell r="G4086" t="str">
            <v>Split Family Contracts - Non Union</v>
          </cell>
          <cell r="H4086" t="str">
            <v>N</v>
          </cell>
          <cell r="I4086">
            <v>1</v>
          </cell>
          <cell r="J4086">
            <v>37865</v>
          </cell>
          <cell r="K4086">
            <v>101</v>
          </cell>
          <cell r="L4086" t="str">
            <v>Single</v>
          </cell>
          <cell r="M4086">
            <v>29994</v>
          </cell>
        </row>
        <row r="4087">
          <cell r="A4087">
            <v>3</v>
          </cell>
          <cell r="B4087" t="str">
            <v>AW PPO Retiree &lt;65</v>
          </cell>
          <cell r="D4087" t="str">
            <v>DISTEL CHARLENE K</v>
          </cell>
          <cell r="E4087" t="str">
            <v>271383327</v>
          </cell>
          <cell r="F4087">
            <v>25</v>
          </cell>
          <cell r="G4087" t="str">
            <v>Split Family Contracts - Union</v>
          </cell>
          <cell r="H4087" t="str">
            <v>U</v>
          </cell>
          <cell r="I4087">
            <v>1</v>
          </cell>
          <cell r="J4087">
            <v>37834</v>
          </cell>
          <cell r="K4087">
            <v>102</v>
          </cell>
          <cell r="L4087" t="str">
            <v>Single</v>
          </cell>
          <cell r="M4087">
            <v>15507</v>
          </cell>
        </row>
        <row r="4088">
          <cell r="A4088">
            <v>3</v>
          </cell>
          <cell r="B4088" t="str">
            <v>AW PPO Retiree &lt;65</v>
          </cell>
          <cell r="D4088" t="str">
            <v>DOBIE VIRGINIA M</v>
          </cell>
          <cell r="E4088" t="str">
            <v>156328835</v>
          </cell>
          <cell r="F4088">
            <v>2</v>
          </cell>
          <cell r="G4088" t="str">
            <v>PPO Non-Union</v>
          </cell>
          <cell r="H4088" t="str">
            <v>N</v>
          </cell>
          <cell r="I4088">
            <v>2</v>
          </cell>
          <cell r="J4088">
            <v>37622</v>
          </cell>
          <cell r="K4088">
            <v>111</v>
          </cell>
          <cell r="L4088" t="str">
            <v>Ee/Sp</v>
          </cell>
          <cell r="M4088">
            <v>15461</v>
          </cell>
        </row>
        <row r="4089">
          <cell r="A4089">
            <v>3</v>
          </cell>
          <cell r="B4089" t="str">
            <v>AW PPO Retiree &lt;65</v>
          </cell>
          <cell r="D4089" t="str">
            <v>DONOHO VIOLET L</v>
          </cell>
          <cell r="E4089" t="str">
            <v>400549640</v>
          </cell>
          <cell r="F4089">
            <v>2</v>
          </cell>
          <cell r="G4089" t="str">
            <v>PPO Non-Union</v>
          </cell>
          <cell r="H4089" t="str">
            <v>N</v>
          </cell>
          <cell r="I4089">
            <v>1</v>
          </cell>
          <cell r="J4089">
            <v>37622</v>
          </cell>
          <cell r="K4089">
            <v>102</v>
          </cell>
          <cell r="L4089" t="str">
            <v>Single</v>
          </cell>
          <cell r="M4089">
            <v>15050</v>
          </cell>
        </row>
        <row r="4090">
          <cell r="A4090">
            <v>3</v>
          </cell>
          <cell r="B4090" t="str">
            <v>AW PPO Retiree &lt;65</v>
          </cell>
          <cell r="D4090" t="str">
            <v>DORELL DIANE M</v>
          </cell>
          <cell r="E4090" t="str">
            <v>315427963</v>
          </cell>
          <cell r="F4090">
            <v>25</v>
          </cell>
          <cell r="G4090" t="str">
            <v>Split Family Contracts - Union</v>
          </cell>
          <cell r="H4090" t="str">
            <v>U</v>
          </cell>
          <cell r="I4090">
            <v>1</v>
          </cell>
          <cell r="J4090">
            <v>37987</v>
          </cell>
          <cell r="K4090">
            <v>102</v>
          </cell>
          <cell r="L4090" t="str">
            <v>Single</v>
          </cell>
          <cell r="M4090">
            <v>14938</v>
          </cell>
        </row>
        <row r="4091">
          <cell r="A4091">
            <v>3</v>
          </cell>
          <cell r="B4091" t="str">
            <v>AW PPO Retiree &lt;65</v>
          </cell>
          <cell r="D4091" t="str">
            <v>DOUGHTY CHARLES R</v>
          </cell>
          <cell r="E4091" t="str">
            <v>408747568</v>
          </cell>
          <cell r="F4091">
            <v>2</v>
          </cell>
          <cell r="G4091" t="str">
            <v>PPO Non-Union</v>
          </cell>
          <cell r="H4091" t="str">
            <v>N</v>
          </cell>
          <cell r="I4091">
            <v>2</v>
          </cell>
          <cell r="J4091">
            <v>37622</v>
          </cell>
          <cell r="K4091">
            <v>111</v>
          </cell>
          <cell r="L4091" t="str">
            <v>Ee/Sp</v>
          </cell>
          <cell r="M4091">
            <v>16809</v>
          </cell>
        </row>
        <row r="4092">
          <cell r="A4092">
            <v>3</v>
          </cell>
          <cell r="B4092" t="str">
            <v>AW PPO Retiree &lt;65</v>
          </cell>
          <cell r="D4092" t="str">
            <v>DOUGLASS JAMES M</v>
          </cell>
          <cell r="E4092" t="str">
            <v>148308746</v>
          </cell>
          <cell r="F4092">
            <v>1</v>
          </cell>
          <cell r="G4092" t="str">
            <v>PPO Union</v>
          </cell>
          <cell r="H4092" t="str">
            <v>U</v>
          </cell>
          <cell r="I4092">
            <v>1</v>
          </cell>
          <cell r="J4092">
            <v>37622</v>
          </cell>
          <cell r="K4092">
            <v>101</v>
          </cell>
          <cell r="L4092" t="str">
            <v>Single</v>
          </cell>
          <cell r="M4092">
            <v>14728</v>
          </cell>
        </row>
        <row r="4093">
          <cell r="A4093">
            <v>3</v>
          </cell>
          <cell r="B4093" t="str">
            <v>AW PPO Retiree &lt;65</v>
          </cell>
          <cell r="D4093" t="str">
            <v>DOURDOUFIS DOROTHEA M</v>
          </cell>
          <cell r="E4093" t="str">
            <v>138345211</v>
          </cell>
          <cell r="F4093">
            <v>28</v>
          </cell>
          <cell r="G4093" t="str">
            <v>Split Family Contracts - Non Union</v>
          </cell>
          <cell r="H4093" t="str">
            <v>N</v>
          </cell>
          <cell r="I4093">
            <v>1</v>
          </cell>
          <cell r="J4093">
            <v>37622</v>
          </cell>
          <cell r="K4093">
            <v>102</v>
          </cell>
          <cell r="L4093" t="str">
            <v>Single</v>
          </cell>
          <cell r="M4093">
            <v>15831</v>
          </cell>
        </row>
        <row r="4094">
          <cell r="A4094">
            <v>3</v>
          </cell>
          <cell r="B4094" t="str">
            <v>AW PPO Retiree &lt;65</v>
          </cell>
          <cell r="D4094" t="str">
            <v>DOWDY MARILYN L</v>
          </cell>
          <cell r="E4094" t="str">
            <v>179408565</v>
          </cell>
          <cell r="F4094">
            <v>1</v>
          </cell>
          <cell r="G4094" t="str">
            <v>PPO Union</v>
          </cell>
          <cell r="H4094" t="str">
            <v>U</v>
          </cell>
          <cell r="I4094">
            <v>2</v>
          </cell>
          <cell r="J4094">
            <v>37622</v>
          </cell>
          <cell r="K4094">
            <v>119</v>
          </cell>
          <cell r="L4094" t="str">
            <v>Ee/Ch</v>
          </cell>
          <cell r="M4094">
            <v>17282</v>
          </cell>
        </row>
        <row r="4095">
          <cell r="A4095">
            <v>3</v>
          </cell>
          <cell r="B4095" t="str">
            <v>AW PPO Retiree &lt;65</v>
          </cell>
          <cell r="D4095" t="str">
            <v>DRUCK GORDON K</v>
          </cell>
          <cell r="E4095" t="str">
            <v>198306100</v>
          </cell>
          <cell r="F4095">
            <v>25</v>
          </cell>
          <cell r="G4095" t="str">
            <v>Split Family Contracts - Union</v>
          </cell>
          <cell r="H4095" t="str">
            <v>U</v>
          </cell>
          <cell r="I4095">
            <v>1</v>
          </cell>
          <cell r="J4095">
            <v>37773</v>
          </cell>
          <cell r="K4095">
            <v>101</v>
          </cell>
          <cell r="L4095" t="str">
            <v>Single</v>
          </cell>
          <cell r="M4095">
            <v>15033</v>
          </cell>
        </row>
        <row r="4096">
          <cell r="A4096">
            <v>3</v>
          </cell>
          <cell r="B4096" t="str">
            <v>AW PPO Retiree &lt;65</v>
          </cell>
          <cell r="D4096" t="str">
            <v>DU BOIS JR THOMAS J</v>
          </cell>
          <cell r="E4096" t="str">
            <v>171302276</v>
          </cell>
          <cell r="F4096">
            <v>1</v>
          </cell>
          <cell r="G4096" t="str">
            <v>PPO Union</v>
          </cell>
          <cell r="H4096" t="str">
            <v>U</v>
          </cell>
          <cell r="I4096">
            <v>2</v>
          </cell>
          <cell r="J4096">
            <v>37622</v>
          </cell>
          <cell r="K4096">
            <v>111</v>
          </cell>
          <cell r="L4096" t="str">
            <v>Ee/Sp</v>
          </cell>
          <cell r="M4096">
            <v>14652</v>
          </cell>
        </row>
        <row r="4097">
          <cell r="A4097">
            <v>3</v>
          </cell>
          <cell r="B4097" t="str">
            <v>AW PPO Retiree &lt;65</v>
          </cell>
          <cell r="D4097" t="str">
            <v>DUGGAN ROBERT E</v>
          </cell>
          <cell r="E4097" t="str">
            <v>410708046</v>
          </cell>
          <cell r="F4097">
            <v>1</v>
          </cell>
          <cell r="G4097" t="str">
            <v>PPO Union</v>
          </cell>
          <cell r="H4097" t="str">
            <v>U</v>
          </cell>
          <cell r="I4097">
            <v>2</v>
          </cell>
          <cell r="J4097">
            <v>37622</v>
          </cell>
          <cell r="K4097">
            <v>111</v>
          </cell>
          <cell r="L4097" t="str">
            <v>Ee/Sp</v>
          </cell>
          <cell r="M4097">
            <v>15622</v>
          </cell>
        </row>
        <row r="4098">
          <cell r="A4098">
            <v>3</v>
          </cell>
          <cell r="B4098" t="str">
            <v>AW PPO Retiree &lt;65</v>
          </cell>
          <cell r="D4098" t="str">
            <v>EBLING CAREN R</v>
          </cell>
          <cell r="E4098" t="str">
            <v>486625816</v>
          </cell>
          <cell r="F4098">
            <v>28</v>
          </cell>
          <cell r="G4098" t="str">
            <v>Split Family Contracts - Non Union</v>
          </cell>
          <cell r="H4098" t="str">
            <v>N</v>
          </cell>
          <cell r="I4098">
            <v>1</v>
          </cell>
          <cell r="J4098">
            <v>37773</v>
          </cell>
          <cell r="K4098">
            <v>102</v>
          </cell>
          <cell r="L4098" t="str">
            <v>Single</v>
          </cell>
          <cell r="M4098">
            <v>14924</v>
          </cell>
        </row>
        <row r="4099">
          <cell r="A4099">
            <v>3</v>
          </cell>
          <cell r="B4099" t="str">
            <v>AW PPO Retiree &lt;65</v>
          </cell>
          <cell r="D4099" t="str">
            <v>ECKERLE MARILYN L</v>
          </cell>
          <cell r="E4099" t="str">
            <v>309447388</v>
          </cell>
          <cell r="F4099">
            <v>2</v>
          </cell>
          <cell r="G4099" t="str">
            <v>PPO Non-Union</v>
          </cell>
          <cell r="H4099" t="str">
            <v>N</v>
          </cell>
          <cell r="I4099">
            <v>2</v>
          </cell>
          <cell r="J4099">
            <v>37622</v>
          </cell>
          <cell r="K4099">
            <v>111</v>
          </cell>
          <cell r="L4099" t="str">
            <v>Ee/Sp</v>
          </cell>
          <cell r="M4099">
            <v>15682</v>
          </cell>
        </row>
        <row r="4100">
          <cell r="A4100">
            <v>3</v>
          </cell>
          <cell r="B4100" t="str">
            <v>AW PPO Retiree &lt;65</v>
          </cell>
          <cell r="D4100" t="str">
            <v>EDENS IRMA L</v>
          </cell>
          <cell r="E4100" t="str">
            <v>405827335</v>
          </cell>
          <cell r="F4100">
            <v>28</v>
          </cell>
          <cell r="G4100" t="str">
            <v>Split Family Contracts - Non Union</v>
          </cell>
          <cell r="H4100" t="str">
            <v>N</v>
          </cell>
          <cell r="I4100">
            <v>1</v>
          </cell>
          <cell r="J4100">
            <v>37622</v>
          </cell>
          <cell r="K4100">
            <v>102</v>
          </cell>
          <cell r="L4100" t="str">
            <v>Single</v>
          </cell>
          <cell r="M4100">
            <v>20811</v>
          </cell>
        </row>
        <row r="4101">
          <cell r="A4101">
            <v>3</v>
          </cell>
          <cell r="B4101" t="str">
            <v>AW PPO Retiree &lt;65</v>
          </cell>
          <cell r="D4101" t="str">
            <v>EDENS ZACKARY R</v>
          </cell>
          <cell r="E4101" t="str">
            <v>402271249</v>
          </cell>
          <cell r="F4101">
            <v>28</v>
          </cell>
          <cell r="G4101" t="str">
            <v>Split Family Contracts - Non Union</v>
          </cell>
          <cell r="H4101" t="str">
            <v>N</v>
          </cell>
          <cell r="I4101">
            <v>1</v>
          </cell>
          <cell r="J4101">
            <v>37622</v>
          </cell>
          <cell r="K4101">
            <v>101</v>
          </cell>
          <cell r="L4101" t="str">
            <v>Single</v>
          </cell>
          <cell r="M4101">
            <v>31066</v>
          </cell>
        </row>
        <row r="4102">
          <cell r="A4102">
            <v>3</v>
          </cell>
          <cell r="B4102" t="str">
            <v>AW PPO Retiree &lt;65</v>
          </cell>
          <cell r="D4102" t="str">
            <v>EDWARDS CASSIE</v>
          </cell>
          <cell r="E4102" t="str">
            <v>655050574</v>
          </cell>
          <cell r="F4102">
            <v>28</v>
          </cell>
          <cell r="G4102" t="str">
            <v>Split Family Contracts - Non Union</v>
          </cell>
          <cell r="H4102" t="str">
            <v>N</v>
          </cell>
          <cell r="I4102">
            <v>1</v>
          </cell>
          <cell r="J4102">
            <v>37622</v>
          </cell>
          <cell r="K4102">
            <v>102</v>
          </cell>
          <cell r="L4102" t="str">
            <v>Single</v>
          </cell>
          <cell r="M4102">
            <v>35175</v>
          </cell>
        </row>
        <row r="4103">
          <cell r="A4103">
            <v>3</v>
          </cell>
          <cell r="B4103" t="str">
            <v>AW PPO Retiree &lt;65</v>
          </cell>
          <cell r="D4103" t="str">
            <v>EDWARDS VERNEDA</v>
          </cell>
          <cell r="E4103" t="str">
            <v>341424856</v>
          </cell>
          <cell r="F4103">
            <v>2</v>
          </cell>
          <cell r="G4103" t="str">
            <v>PPO Non-Union</v>
          </cell>
          <cell r="H4103" t="str">
            <v>N</v>
          </cell>
          <cell r="I4103">
            <v>1</v>
          </cell>
          <cell r="J4103">
            <v>37622</v>
          </cell>
          <cell r="K4103">
            <v>102</v>
          </cell>
          <cell r="L4103" t="str">
            <v>Single</v>
          </cell>
          <cell r="M4103">
            <v>17428</v>
          </cell>
        </row>
        <row r="4104">
          <cell r="A4104">
            <v>3</v>
          </cell>
          <cell r="B4104" t="str">
            <v>AW PPO Retiree &lt;65</v>
          </cell>
          <cell r="D4104" t="str">
            <v>ELLIS JR CHARLES H</v>
          </cell>
          <cell r="E4104" t="str">
            <v>259682531</v>
          </cell>
          <cell r="F4104">
            <v>2</v>
          </cell>
          <cell r="G4104" t="str">
            <v>PPO Non-Union</v>
          </cell>
          <cell r="H4104" t="str">
            <v>N</v>
          </cell>
          <cell r="I4104">
            <v>2</v>
          </cell>
          <cell r="J4104">
            <v>37622</v>
          </cell>
          <cell r="K4104">
            <v>111</v>
          </cell>
          <cell r="L4104" t="str">
            <v>Ee/Sp</v>
          </cell>
          <cell r="M4104">
            <v>16676</v>
          </cell>
        </row>
        <row r="4105">
          <cell r="A4105">
            <v>3</v>
          </cell>
          <cell r="B4105" t="str">
            <v>AW PPO Retiree &lt;65</v>
          </cell>
          <cell r="D4105" t="str">
            <v>ENNS MICHAEL H</v>
          </cell>
          <cell r="E4105" t="str">
            <v>570589720</v>
          </cell>
          <cell r="F4105">
            <v>28</v>
          </cell>
          <cell r="G4105" t="str">
            <v>Split Family Contracts - Non Union</v>
          </cell>
          <cell r="H4105" t="str">
            <v>N</v>
          </cell>
          <cell r="I4105">
            <v>1</v>
          </cell>
          <cell r="J4105">
            <v>38200</v>
          </cell>
          <cell r="K4105">
            <v>101</v>
          </cell>
          <cell r="L4105" t="str">
            <v>Single</v>
          </cell>
          <cell r="M4105">
            <v>16522</v>
          </cell>
        </row>
        <row r="4106">
          <cell r="A4106">
            <v>3</v>
          </cell>
          <cell r="B4106" t="str">
            <v>AW PPO Retiree &lt;65</v>
          </cell>
          <cell r="D4106" t="str">
            <v>ERNST WALTER A</v>
          </cell>
          <cell r="E4106" t="str">
            <v>361344467</v>
          </cell>
          <cell r="F4106">
            <v>1</v>
          </cell>
          <cell r="G4106" t="str">
            <v>PPO Union</v>
          </cell>
          <cell r="H4106" t="str">
            <v>U</v>
          </cell>
          <cell r="I4106">
            <v>2</v>
          </cell>
          <cell r="J4106">
            <v>37622</v>
          </cell>
          <cell r="K4106">
            <v>111</v>
          </cell>
          <cell r="L4106" t="str">
            <v>Ee/Sp</v>
          </cell>
          <cell r="M4106">
            <v>15857</v>
          </cell>
        </row>
        <row r="4107">
          <cell r="A4107">
            <v>3</v>
          </cell>
          <cell r="B4107" t="str">
            <v>AW PPO Retiree &lt;65</v>
          </cell>
          <cell r="D4107" t="str">
            <v>ESTUDILLO RACHEL M</v>
          </cell>
          <cell r="E4107" t="str">
            <v>571548479</v>
          </cell>
          <cell r="F4107">
            <v>25</v>
          </cell>
          <cell r="G4107" t="str">
            <v>Split Family Contracts - Union</v>
          </cell>
          <cell r="H4107" t="str">
            <v>U</v>
          </cell>
          <cell r="I4107">
            <v>1</v>
          </cell>
          <cell r="J4107">
            <v>38108</v>
          </cell>
          <cell r="K4107">
            <v>102</v>
          </cell>
          <cell r="L4107" t="str">
            <v>Single</v>
          </cell>
          <cell r="M4107">
            <v>15167</v>
          </cell>
        </row>
        <row r="4108">
          <cell r="A4108">
            <v>3</v>
          </cell>
          <cell r="B4108" t="str">
            <v>AW PPO Retiree &lt;65</v>
          </cell>
          <cell r="D4108" t="str">
            <v>EVANS ETHEL L</v>
          </cell>
          <cell r="E4108" t="str">
            <v>348420358</v>
          </cell>
          <cell r="F4108">
            <v>2</v>
          </cell>
          <cell r="G4108" t="str">
            <v>PPO Non-Union</v>
          </cell>
          <cell r="H4108" t="str">
            <v>N</v>
          </cell>
          <cell r="I4108">
            <v>2</v>
          </cell>
          <cell r="J4108">
            <v>37960</v>
          </cell>
          <cell r="K4108">
            <v>111</v>
          </cell>
          <cell r="L4108" t="str">
            <v>Ee/Sp</v>
          </cell>
          <cell r="M4108">
            <v>17519</v>
          </cell>
        </row>
        <row r="4109">
          <cell r="A4109">
            <v>3</v>
          </cell>
          <cell r="B4109" t="str">
            <v>AW PPO Retiree &lt;65</v>
          </cell>
          <cell r="D4109" t="str">
            <v>EWERS PATRICIA A</v>
          </cell>
          <cell r="E4109" t="str">
            <v>158305690</v>
          </cell>
          <cell r="F4109">
            <v>2</v>
          </cell>
          <cell r="G4109" t="str">
            <v>PPO Non-Union</v>
          </cell>
          <cell r="H4109" t="str">
            <v>N</v>
          </cell>
          <cell r="I4109">
            <v>1</v>
          </cell>
          <cell r="J4109">
            <v>37622</v>
          </cell>
          <cell r="K4109">
            <v>102</v>
          </cell>
          <cell r="L4109" t="str">
            <v>Single</v>
          </cell>
          <cell r="M4109">
            <v>14800</v>
          </cell>
        </row>
        <row r="4110">
          <cell r="A4110">
            <v>3</v>
          </cell>
          <cell r="B4110" t="str">
            <v>AW PPO Retiree &lt;65</v>
          </cell>
          <cell r="D4110" t="str">
            <v>FALBORN LEONA M</v>
          </cell>
          <cell r="E4110" t="str">
            <v>137344059</v>
          </cell>
          <cell r="F4110">
            <v>2</v>
          </cell>
          <cell r="G4110" t="str">
            <v>PPO Non-Union</v>
          </cell>
          <cell r="H4110" t="str">
            <v>N</v>
          </cell>
          <cell r="I4110">
            <v>2</v>
          </cell>
          <cell r="J4110">
            <v>37622</v>
          </cell>
          <cell r="K4110">
            <v>111</v>
          </cell>
          <cell r="L4110" t="str">
            <v>Ee/Sp</v>
          </cell>
          <cell r="M4110">
            <v>15721</v>
          </cell>
        </row>
        <row r="4111">
          <cell r="A4111">
            <v>3</v>
          </cell>
          <cell r="B4111" t="str">
            <v>AW PPO Retiree &lt;65</v>
          </cell>
          <cell r="D4111" t="str">
            <v>FARAGI FRANCINE</v>
          </cell>
          <cell r="E4111" t="str">
            <v>261764292</v>
          </cell>
          <cell r="F4111">
            <v>28</v>
          </cell>
          <cell r="G4111" t="str">
            <v>Split Family Contracts - Non Union</v>
          </cell>
          <cell r="H4111" t="str">
            <v>N</v>
          </cell>
          <cell r="I4111">
            <v>1</v>
          </cell>
          <cell r="J4111">
            <v>37622</v>
          </cell>
          <cell r="K4111">
            <v>102</v>
          </cell>
          <cell r="L4111" t="str">
            <v>Single</v>
          </cell>
          <cell r="M4111">
            <v>16595</v>
          </cell>
        </row>
        <row r="4112">
          <cell r="A4112">
            <v>3</v>
          </cell>
          <cell r="B4112" t="str">
            <v>AW PPO Retiree &lt;65</v>
          </cell>
          <cell r="D4112" t="str">
            <v>FEDRICK MADYLNN</v>
          </cell>
          <cell r="E4112" t="str">
            <v>187343125</v>
          </cell>
          <cell r="F4112">
            <v>25</v>
          </cell>
          <cell r="G4112" t="str">
            <v>Split Family Contracts - Union</v>
          </cell>
          <cell r="H4112" t="str">
            <v>U</v>
          </cell>
          <cell r="I4112">
            <v>1</v>
          </cell>
          <cell r="J4112">
            <v>37622</v>
          </cell>
          <cell r="K4112">
            <v>102</v>
          </cell>
          <cell r="L4112" t="str">
            <v>Single</v>
          </cell>
          <cell r="M4112">
            <v>16613</v>
          </cell>
        </row>
        <row r="4113">
          <cell r="A4113">
            <v>3</v>
          </cell>
          <cell r="B4113" t="str">
            <v>AW PPO Retiree &lt;65</v>
          </cell>
          <cell r="D4113" t="str">
            <v>FENTON DAVID J</v>
          </cell>
          <cell r="E4113" t="str">
            <v>354323865</v>
          </cell>
          <cell r="F4113">
            <v>1</v>
          </cell>
          <cell r="G4113" t="str">
            <v>PPO Union</v>
          </cell>
          <cell r="H4113" t="str">
            <v>U</v>
          </cell>
          <cell r="I4113">
            <v>2</v>
          </cell>
          <cell r="J4113">
            <v>37622</v>
          </cell>
          <cell r="K4113">
            <v>111</v>
          </cell>
          <cell r="L4113" t="str">
            <v>Ee/Sp</v>
          </cell>
          <cell r="M4113">
            <v>15548</v>
          </cell>
        </row>
        <row r="4114">
          <cell r="A4114">
            <v>3</v>
          </cell>
          <cell r="B4114" t="str">
            <v>AW PPO Retiree &lt;65</v>
          </cell>
          <cell r="D4114" t="str">
            <v>FINKE SUE T</v>
          </cell>
          <cell r="E4114" t="str">
            <v>497428206</v>
          </cell>
          <cell r="F4114">
            <v>28</v>
          </cell>
          <cell r="G4114" t="str">
            <v>Split Family Contracts - Non Union</v>
          </cell>
          <cell r="H4114" t="str">
            <v>N</v>
          </cell>
          <cell r="I4114">
            <v>1</v>
          </cell>
          <cell r="J4114">
            <v>37622</v>
          </cell>
          <cell r="K4114">
            <v>102</v>
          </cell>
          <cell r="L4114" t="str">
            <v>Single</v>
          </cell>
          <cell r="M4114">
            <v>15013</v>
          </cell>
        </row>
        <row r="4115">
          <cell r="A4115">
            <v>3</v>
          </cell>
          <cell r="B4115" t="str">
            <v>AW PPO Retiree &lt;65</v>
          </cell>
          <cell r="D4115" t="str">
            <v>FISHBURN MARILYN</v>
          </cell>
          <cell r="E4115" t="str">
            <v>500468784</v>
          </cell>
          <cell r="F4115">
            <v>25</v>
          </cell>
          <cell r="G4115" t="str">
            <v>Split Family Contracts - Union</v>
          </cell>
          <cell r="H4115" t="str">
            <v>U</v>
          </cell>
          <cell r="I4115">
            <v>1</v>
          </cell>
          <cell r="J4115">
            <v>38322</v>
          </cell>
          <cell r="K4115">
            <v>102</v>
          </cell>
          <cell r="L4115" t="str">
            <v>Single</v>
          </cell>
          <cell r="M4115">
            <v>15978</v>
          </cell>
        </row>
        <row r="4116">
          <cell r="A4116">
            <v>3</v>
          </cell>
          <cell r="B4116" t="str">
            <v>AW PPO Retiree &lt;65</v>
          </cell>
          <cell r="D4116" t="str">
            <v>FLANAGAN PAUL</v>
          </cell>
          <cell r="E4116" t="str">
            <v>032462183</v>
          </cell>
          <cell r="F4116">
            <v>25</v>
          </cell>
          <cell r="G4116" t="str">
            <v>Split Family Contracts - Union</v>
          </cell>
          <cell r="H4116" t="str">
            <v>U</v>
          </cell>
          <cell r="I4116">
            <v>1</v>
          </cell>
          <cell r="J4116">
            <v>37622</v>
          </cell>
          <cell r="K4116">
            <v>101</v>
          </cell>
          <cell r="L4116" t="str">
            <v>Single</v>
          </cell>
          <cell r="M4116">
            <v>20719</v>
          </cell>
        </row>
        <row r="4117">
          <cell r="A4117">
            <v>3</v>
          </cell>
          <cell r="B4117" t="str">
            <v>AW PPO Retiree &lt;65</v>
          </cell>
          <cell r="D4117" t="str">
            <v>FLEENOR JERILYN A</v>
          </cell>
          <cell r="E4117" t="str">
            <v>482488322</v>
          </cell>
          <cell r="F4117">
            <v>25</v>
          </cell>
          <cell r="G4117" t="str">
            <v>Split Family Contracts - Union</v>
          </cell>
          <cell r="H4117" t="str">
            <v>U</v>
          </cell>
          <cell r="I4117">
            <v>1</v>
          </cell>
          <cell r="J4117">
            <v>37622</v>
          </cell>
          <cell r="K4117">
            <v>102</v>
          </cell>
          <cell r="L4117" t="str">
            <v>Single</v>
          </cell>
          <cell r="M4117">
            <v>15322</v>
          </cell>
        </row>
        <row r="4118">
          <cell r="A4118">
            <v>3</v>
          </cell>
          <cell r="B4118" t="str">
            <v>AW PPO Retiree &lt;65</v>
          </cell>
          <cell r="D4118" t="str">
            <v>FOWLER JACK R</v>
          </cell>
          <cell r="E4118" t="str">
            <v>343343942</v>
          </cell>
          <cell r="F4118">
            <v>1</v>
          </cell>
          <cell r="G4118" t="str">
            <v>PPO Union</v>
          </cell>
          <cell r="H4118" t="str">
            <v>U</v>
          </cell>
          <cell r="I4118">
            <v>2</v>
          </cell>
          <cell r="J4118">
            <v>37622</v>
          </cell>
          <cell r="K4118">
            <v>111</v>
          </cell>
          <cell r="L4118" t="str">
            <v>Ee/Sp</v>
          </cell>
          <cell r="M4118">
            <v>15299</v>
          </cell>
        </row>
        <row r="4119">
          <cell r="A4119">
            <v>3</v>
          </cell>
          <cell r="B4119" t="str">
            <v>AW PPO Retiree &lt;65</v>
          </cell>
          <cell r="D4119" t="str">
            <v>FOY NANCY J</v>
          </cell>
          <cell r="E4119" t="str">
            <v>560643313</v>
          </cell>
          <cell r="F4119">
            <v>28</v>
          </cell>
          <cell r="G4119" t="str">
            <v>Split Family Contracts - Non Union</v>
          </cell>
          <cell r="H4119" t="str">
            <v>N</v>
          </cell>
          <cell r="I4119">
            <v>1</v>
          </cell>
          <cell r="J4119">
            <v>37622</v>
          </cell>
          <cell r="K4119">
            <v>102</v>
          </cell>
          <cell r="L4119" t="str">
            <v>Single</v>
          </cell>
          <cell r="M4119">
            <v>16887</v>
          </cell>
        </row>
        <row r="4120">
          <cell r="A4120">
            <v>3</v>
          </cell>
          <cell r="B4120" t="str">
            <v>AW PPO Retiree &lt;65</v>
          </cell>
          <cell r="D4120" t="str">
            <v>FRAZIER VIRGINIA</v>
          </cell>
          <cell r="E4120" t="str">
            <v>234761579</v>
          </cell>
          <cell r="F4120">
            <v>25</v>
          </cell>
          <cell r="G4120" t="str">
            <v>Split Family Contracts - Union</v>
          </cell>
          <cell r="H4120" t="str">
            <v>U</v>
          </cell>
          <cell r="I4120">
            <v>1</v>
          </cell>
          <cell r="J4120">
            <v>37622</v>
          </cell>
          <cell r="K4120">
            <v>102</v>
          </cell>
          <cell r="L4120" t="str">
            <v>Single</v>
          </cell>
          <cell r="M4120">
            <v>17640</v>
          </cell>
        </row>
        <row r="4121">
          <cell r="A4121">
            <v>3</v>
          </cell>
          <cell r="B4121" t="str">
            <v>AW PPO Retiree &lt;65</v>
          </cell>
          <cell r="D4121" t="str">
            <v>FREEBORN DONNA D</v>
          </cell>
          <cell r="E4121" t="str">
            <v>270429493</v>
          </cell>
          <cell r="F4121">
            <v>28</v>
          </cell>
          <cell r="G4121" t="str">
            <v>Split Family Contracts - Non Union</v>
          </cell>
          <cell r="H4121" t="str">
            <v>N</v>
          </cell>
          <cell r="I4121">
            <v>1</v>
          </cell>
          <cell r="J4121">
            <v>37622</v>
          </cell>
          <cell r="K4121">
            <v>102</v>
          </cell>
          <cell r="L4121" t="str">
            <v>Single</v>
          </cell>
          <cell r="M4121">
            <v>16380</v>
          </cell>
        </row>
        <row r="4122">
          <cell r="A4122">
            <v>3</v>
          </cell>
          <cell r="B4122" t="str">
            <v>AW PPO Retiree &lt;65</v>
          </cell>
          <cell r="D4122" t="str">
            <v>FULTON SHERRIE J</v>
          </cell>
          <cell r="E4122" t="str">
            <v>311423861</v>
          </cell>
          <cell r="F4122">
            <v>2</v>
          </cell>
          <cell r="G4122" t="str">
            <v>PPO Non-Union</v>
          </cell>
          <cell r="H4122" t="str">
            <v>N</v>
          </cell>
          <cell r="I4122">
            <v>2</v>
          </cell>
          <cell r="J4122">
            <v>37622</v>
          </cell>
          <cell r="K4122">
            <v>111</v>
          </cell>
          <cell r="L4122" t="str">
            <v>Ee/Sp</v>
          </cell>
          <cell r="M4122">
            <v>15358</v>
          </cell>
        </row>
        <row r="4123">
          <cell r="A4123">
            <v>3</v>
          </cell>
          <cell r="B4123" t="str">
            <v>AW PPO Retiree &lt;65</v>
          </cell>
          <cell r="D4123" t="str">
            <v>GABBARD BARBARA A</v>
          </cell>
          <cell r="E4123" t="str">
            <v>268621448</v>
          </cell>
          <cell r="F4123">
            <v>28</v>
          </cell>
          <cell r="G4123" t="str">
            <v>Split Family Contracts - Non Union</v>
          </cell>
          <cell r="H4123" t="str">
            <v>N</v>
          </cell>
          <cell r="I4123">
            <v>1</v>
          </cell>
          <cell r="J4123">
            <v>37622</v>
          </cell>
          <cell r="K4123">
            <v>102</v>
          </cell>
          <cell r="L4123" t="str">
            <v>Single</v>
          </cell>
          <cell r="M4123">
            <v>16222</v>
          </cell>
        </row>
        <row r="4124">
          <cell r="A4124">
            <v>3</v>
          </cell>
          <cell r="B4124" t="str">
            <v>AW PPO Retiree &lt;65</v>
          </cell>
          <cell r="D4124" t="str">
            <v>GARTH DAVID</v>
          </cell>
          <cell r="E4124" t="str">
            <v>417546903</v>
          </cell>
          <cell r="F4124">
            <v>1</v>
          </cell>
          <cell r="G4124" t="str">
            <v>PPO Union</v>
          </cell>
          <cell r="H4124" t="str">
            <v>U</v>
          </cell>
          <cell r="I4124">
            <v>1</v>
          </cell>
          <cell r="J4124">
            <v>37622</v>
          </cell>
          <cell r="K4124">
            <v>101</v>
          </cell>
          <cell r="L4124" t="str">
            <v>Single</v>
          </cell>
          <cell r="M4124">
            <v>15002</v>
          </cell>
        </row>
        <row r="4125">
          <cell r="A4125">
            <v>3</v>
          </cell>
          <cell r="B4125" t="str">
            <v>AW PPO Retiree &lt;65</v>
          </cell>
          <cell r="D4125" t="str">
            <v>GATTIS BOBBI L</v>
          </cell>
          <cell r="E4125" t="str">
            <v>410250910</v>
          </cell>
          <cell r="F4125">
            <v>28</v>
          </cell>
          <cell r="G4125" t="str">
            <v>Split Family Contracts - Non Union</v>
          </cell>
          <cell r="H4125" t="str">
            <v>N</v>
          </cell>
          <cell r="I4125">
            <v>1</v>
          </cell>
          <cell r="J4125">
            <v>37622</v>
          </cell>
          <cell r="K4125">
            <v>102</v>
          </cell>
          <cell r="L4125" t="str">
            <v>Single</v>
          </cell>
          <cell r="M4125">
            <v>21365</v>
          </cell>
        </row>
        <row r="4126">
          <cell r="A4126">
            <v>3</v>
          </cell>
          <cell r="B4126" t="str">
            <v>AW PPO Retiree &lt;65</v>
          </cell>
          <cell r="D4126" t="str">
            <v>GEORGE CAROL M</v>
          </cell>
          <cell r="E4126" t="str">
            <v>183325016</v>
          </cell>
          <cell r="F4126">
            <v>25</v>
          </cell>
          <cell r="G4126" t="str">
            <v>Split Family Contracts - Union</v>
          </cell>
          <cell r="H4126" t="str">
            <v>U</v>
          </cell>
          <cell r="I4126">
            <v>1</v>
          </cell>
          <cell r="J4126">
            <v>38322</v>
          </cell>
          <cell r="K4126">
            <v>102</v>
          </cell>
          <cell r="L4126" t="str">
            <v>Single</v>
          </cell>
          <cell r="M4126">
            <v>14958</v>
          </cell>
        </row>
        <row r="4127">
          <cell r="A4127">
            <v>3</v>
          </cell>
          <cell r="B4127" t="str">
            <v>AW PPO Retiree &lt;65</v>
          </cell>
          <cell r="D4127" t="str">
            <v>GETSINGER PATRICIA A</v>
          </cell>
          <cell r="E4127" t="str">
            <v>146383747</v>
          </cell>
          <cell r="F4127">
            <v>28</v>
          </cell>
          <cell r="G4127" t="str">
            <v>Split Family Contracts - Non Union</v>
          </cell>
          <cell r="H4127" t="str">
            <v>N</v>
          </cell>
          <cell r="I4127">
            <v>1</v>
          </cell>
          <cell r="J4127">
            <v>37622</v>
          </cell>
          <cell r="K4127">
            <v>102</v>
          </cell>
          <cell r="L4127" t="str">
            <v>Single</v>
          </cell>
          <cell r="M4127">
            <v>17116</v>
          </cell>
        </row>
        <row r="4128">
          <cell r="A4128">
            <v>3</v>
          </cell>
          <cell r="B4128" t="str">
            <v>AW PPO Retiree &lt;65</v>
          </cell>
          <cell r="D4128" t="str">
            <v>GETSINGER STEVEN E</v>
          </cell>
          <cell r="E4128" t="str">
            <v>147647508</v>
          </cell>
          <cell r="F4128">
            <v>28</v>
          </cell>
          <cell r="G4128" t="str">
            <v>Split Family Contracts - Non Union</v>
          </cell>
          <cell r="H4128" t="str">
            <v>N</v>
          </cell>
          <cell r="I4128">
            <v>1</v>
          </cell>
          <cell r="J4128">
            <v>37622</v>
          </cell>
          <cell r="K4128">
            <v>101</v>
          </cell>
          <cell r="L4128" t="str">
            <v>Single</v>
          </cell>
          <cell r="M4128">
            <v>26506</v>
          </cell>
        </row>
        <row r="4129">
          <cell r="A4129">
            <v>3</v>
          </cell>
          <cell r="B4129" t="str">
            <v>AW PPO Retiree &lt;65</v>
          </cell>
          <cell r="D4129" t="str">
            <v>GHOLSON CAROLYN E</v>
          </cell>
          <cell r="E4129" t="str">
            <v>286387379</v>
          </cell>
          <cell r="F4129">
            <v>28</v>
          </cell>
          <cell r="G4129" t="str">
            <v>Split Family Contracts - Non Union</v>
          </cell>
          <cell r="H4129" t="str">
            <v>N</v>
          </cell>
          <cell r="I4129">
            <v>1</v>
          </cell>
          <cell r="J4129">
            <v>37622</v>
          </cell>
          <cell r="K4129">
            <v>102</v>
          </cell>
          <cell r="L4129" t="str">
            <v>Single</v>
          </cell>
          <cell r="M4129">
            <v>15644</v>
          </cell>
        </row>
        <row r="4130">
          <cell r="A4130">
            <v>3</v>
          </cell>
          <cell r="B4130" t="str">
            <v>AW PPO Retiree &lt;65</v>
          </cell>
          <cell r="D4130" t="str">
            <v>GIANNOTI GENNARO P</v>
          </cell>
          <cell r="E4130" t="str">
            <v>092403350</v>
          </cell>
          <cell r="F4130">
            <v>72</v>
          </cell>
          <cell r="G4130" t="str">
            <v>PPO LI Retiree - Union Diff Rx Plan</v>
          </cell>
          <cell r="H4130" t="str">
            <v>U</v>
          </cell>
          <cell r="I4130">
            <v>2</v>
          </cell>
          <cell r="J4130">
            <v>38108</v>
          </cell>
          <cell r="K4130">
            <v>111</v>
          </cell>
          <cell r="L4130" t="str">
            <v>Ee/Sp</v>
          </cell>
          <cell r="M4130">
            <v>17582</v>
          </cell>
        </row>
        <row r="4131">
          <cell r="A4131">
            <v>3</v>
          </cell>
          <cell r="B4131" t="str">
            <v>AW PPO Retiree &lt;65</v>
          </cell>
          <cell r="D4131" t="str">
            <v>GIFFE JAMES E</v>
          </cell>
          <cell r="E4131" t="str">
            <v>414626216</v>
          </cell>
          <cell r="F4131">
            <v>1</v>
          </cell>
          <cell r="G4131" t="str">
            <v>PPO Union</v>
          </cell>
          <cell r="H4131" t="str">
            <v>U</v>
          </cell>
          <cell r="I4131">
            <v>2</v>
          </cell>
          <cell r="J4131">
            <v>37622</v>
          </cell>
          <cell r="K4131">
            <v>111</v>
          </cell>
          <cell r="L4131" t="str">
            <v>Ee/Sp</v>
          </cell>
          <cell r="M4131">
            <v>15163</v>
          </cell>
        </row>
        <row r="4132">
          <cell r="A4132">
            <v>3</v>
          </cell>
          <cell r="B4132" t="str">
            <v>AW PPO Retiree &lt;65</v>
          </cell>
          <cell r="D4132" t="str">
            <v>GILPIN LARRY RAND</v>
          </cell>
          <cell r="E4132" t="str">
            <v>233647808</v>
          </cell>
          <cell r="F4132">
            <v>1</v>
          </cell>
          <cell r="G4132" t="str">
            <v>PPO Union</v>
          </cell>
          <cell r="H4132" t="str">
            <v>U</v>
          </cell>
          <cell r="I4132">
            <v>2</v>
          </cell>
          <cell r="J4132">
            <v>37622</v>
          </cell>
          <cell r="K4132">
            <v>111</v>
          </cell>
          <cell r="L4132" t="str">
            <v>Ee/Sp</v>
          </cell>
          <cell r="M4132">
            <v>15325</v>
          </cell>
        </row>
        <row r="4133">
          <cell r="A4133">
            <v>3</v>
          </cell>
          <cell r="B4133" t="str">
            <v>AW PPO Retiree &lt;65</v>
          </cell>
          <cell r="D4133" t="str">
            <v>GOINS BONNIE</v>
          </cell>
          <cell r="E4133" t="str">
            <v>235687091</v>
          </cell>
          <cell r="F4133">
            <v>25</v>
          </cell>
          <cell r="G4133" t="str">
            <v>Split Family Contracts - Union</v>
          </cell>
          <cell r="H4133" t="str">
            <v>U</v>
          </cell>
          <cell r="I4133">
            <v>1</v>
          </cell>
          <cell r="J4133">
            <v>37622</v>
          </cell>
          <cell r="K4133">
            <v>102</v>
          </cell>
          <cell r="L4133" t="str">
            <v>Single</v>
          </cell>
          <cell r="M4133">
            <v>16924</v>
          </cell>
        </row>
        <row r="4134">
          <cell r="A4134">
            <v>3</v>
          </cell>
          <cell r="B4134" t="str">
            <v>AW PPO Retiree &lt;65</v>
          </cell>
          <cell r="D4134" t="str">
            <v>GOODMAN JACKIE G</v>
          </cell>
          <cell r="E4134" t="str">
            <v>305508777</v>
          </cell>
          <cell r="F4134">
            <v>1</v>
          </cell>
          <cell r="G4134" t="str">
            <v>PPO Union</v>
          </cell>
          <cell r="H4134" t="str">
            <v>U</v>
          </cell>
          <cell r="I4134">
            <v>2</v>
          </cell>
          <cell r="J4134">
            <v>37622</v>
          </cell>
          <cell r="K4134">
            <v>111</v>
          </cell>
          <cell r="L4134" t="str">
            <v>Ee/Sp</v>
          </cell>
          <cell r="M4134">
            <v>16755</v>
          </cell>
        </row>
        <row r="4135">
          <cell r="A4135">
            <v>3</v>
          </cell>
          <cell r="B4135" t="str">
            <v>AW PPO Retiree &lt;65</v>
          </cell>
          <cell r="D4135" t="str">
            <v>GORDON ELIZABETH R</v>
          </cell>
          <cell r="E4135" t="str">
            <v>156369069</v>
          </cell>
          <cell r="F4135">
            <v>25</v>
          </cell>
          <cell r="G4135" t="str">
            <v>Split Family Contracts - Union</v>
          </cell>
          <cell r="H4135" t="str">
            <v>U</v>
          </cell>
          <cell r="I4135">
            <v>1</v>
          </cell>
          <cell r="J4135">
            <v>37622</v>
          </cell>
          <cell r="K4135">
            <v>102</v>
          </cell>
          <cell r="L4135" t="str">
            <v>Single</v>
          </cell>
          <cell r="M4135">
            <v>16889</v>
          </cell>
        </row>
        <row r="4136">
          <cell r="A4136">
            <v>3</v>
          </cell>
          <cell r="B4136" t="str">
            <v>AW PPO Retiree &lt;65</v>
          </cell>
          <cell r="D4136" t="str">
            <v>GOTT NETTIE M</v>
          </cell>
          <cell r="E4136" t="str">
            <v>260708676</v>
          </cell>
          <cell r="F4136">
            <v>25</v>
          </cell>
          <cell r="G4136" t="str">
            <v>Split Family Contracts - Union</v>
          </cell>
          <cell r="H4136" t="str">
            <v>U</v>
          </cell>
          <cell r="I4136">
            <v>1</v>
          </cell>
          <cell r="J4136">
            <v>37622</v>
          </cell>
          <cell r="K4136">
            <v>102</v>
          </cell>
          <cell r="L4136" t="str">
            <v>Single</v>
          </cell>
          <cell r="M4136">
            <v>16755</v>
          </cell>
        </row>
        <row r="4137">
          <cell r="A4137">
            <v>3</v>
          </cell>
          <cell r="B4137" t="str">
            <v>AW PPO Retiree &lt;65</v>
          </cell>
          <cell r="D4137" t="str">
            <v>GREAM PHILLIP R</v>
          </cell>
          <cell r="E4137" t="str">
            <v>307468948</v>
          </cell>
          <cell r="F4137">
            <v>1</v>
          </cell>
          <cell r="G4137" t="str">
            <v>PPO Union</v>
          </cell>
          <cell r="H4137" t="str">
            <v>U</v>
          </cell>
          <cell r="I4137">
            <v>1</v>
          </cell>
          <cell r="J4137">
            <v>37622</v>
          </cell>
          <cell r="K4137">
            <v>101</v>
          </cell>
          <cell r="L4137" t="str">
            <v>Single</v>
          </cell>
          <cell r="M4137">
            <v>16113</v>
          </cell>
        </row>
        <row r="4138">
          <cell r="A4138">
            <v>3</v>
          </cell>
          <cell r="B4138" t="str">
            <v>AW PPO Retiree &lt;65</v>
          </cell>
          <cell r="D4138" t="str">
            <v>GRIFFITH KATHERINE</v>
          </cell>
          <cell r="E4138" t="str">
            <v>285404681</v>
          </cell>
          <cell r="F4138">
            <v>28</v>
          </cell>
          <cell r="G4138" t="str">
            <v>Split Family Contracts - Non Union</v>
          </cell>
          <cell r="H4138" t="str">
            <v>N</v>
          </cell>
          <cell r="I4138">
            <v>1</v>
          </cell>
          <cell r="J4138">
            <v>38078</v>
          </cell>
          <cell r="K4138">
            <v>102</v>
          </cell>
          <cell r="L4138" t="str">
            <v>Single</v>
          </cell>
          <cell r="M4138">
            <v>16695</v>
          </cell>
        </row>
        <row r="4139">
          <cell r="A4139">
            <v>3</v>
          </cell>
          <cell r="B4139" t="str">
            <v>AW PPO Retiree &lt;65</v>
          </cell>
          <cell r="D4139" t="str">
            <v>GRIFFITHS JAMES T</v>
          </cell>
          <cell r="E4139" t="str">
            <v>209320551</v>
          </cell>
          <cell r="F4139">
            <v>2</v>
          </cell>
          <cell r="G4139" t="str">
            <v>PPO Non-Union</v>
          </cell>
          <cell r="H4139" t="str">
            <v>N</v>
          </cell>
          <cell r="I4139">
            <v>2</v>
          </cell>
          <cell r="J4139">
            <v>37622</v>
          </cell>
          <cell r="K4139">
            <v>111</v>
          </cell>
          <cell r="L4139" t="str">
            <v>Ee/Sp</v>
          </cell>
          <cell r="M4139">
            <v>15354</v>
          </cell>
        </row>
        <row r="4140">
          <cell r="A4140">
            <v>3</v>
          </cell>
          <cell r="B4140" t="str">
            <v>AW PPO Retiree &lt;65</v>
          </cell>
          <cell r="D4140" t="str">
            <v>GRIGGS JOYCE A</v>
          </cell>
          <cell r="E4140" t="str">
            <v>489422996</v>
          </cell>
          <cell r="F4140">
            <v>25</v>
          </cell>
          <cell r="G4140" t="str">
            <v>Split Family Contracts - Union</v>
          </cell>
          <cell r="H4140" t="str">
            <v>U</v>
          </cell>
          <cell r="I4140">
            <v>1</v>
          </cell>
          <cell r="J4140">
            <v>38261</v>
          </cell>
          <cell r="K4140">
            <v>102</v>
          </cell>
          <cell r="L4140" t="str">
            <v>Single</v>
          </cell>
          <cell r="M4140">
            <v>15713</v>
          </cell>
        </row>
        <row r="4141">
          <cell r="A4141">
            <v>3</v>
          </cell>
          <cell r="B4141" t="str">
            <v>AW PPO Retiree &lt;65</v>
          </cell>
          <cell r="D4141" t="str">
            <v>GRIVES DIANE</v>
          </cell>
          <cell r="E4141" t="str">
            <v>069342080</v>
          </cell>
          <cell r="F4141">
            <v>72</v>
          </cell>
          <cell r="G4141" t="str">
            <v>PPO LI Retiree - Union Diff Rx Plan</v>
          </cell>
          <cell r="H4141" t="str">
            <v>U</v>
          </cell>
          <cell r="I4141">
            <v>1</v>
          </cell>
          <cell r="J4141">
            <v>38108</v>
          </cell>
          <cell r="K4141">
            <v>102</v>
          </cell>
          <cell r="L4141" t="str">
            <v>Single</v>
          </cell>
          <cell r="M4141">
            <v>15562</v>
          </cell>
        </row>
        <row r="4142">
          <cell r="A4142">
            <v>3</v>
          </cell>
          <cell r="B4142" t="str">
            <v>AW PPO Retiree &lt;65</v>
          </cell>
          <cell r="D4142" t="str">
            <v>GRUNDUSKY GAIL D</v>
          </cell>
          <cell r="E4142" t="str">
            <v>208301773</v>
          </cell>
          <cell r="F4142">
            <v>28</v>
          </cell>
          <cell r="G4142" t="str">
            <v>Split Family Contracts - Non Union</v>
          </cell>
          <cell r="H4142" t="str">
            <v>N</v>
          </cell>
          <cell r="I4142">
            <v>1</v>
          </cell>
          <cell r="J4142">
            <v>37622</v>
          </cell>
          <cell r="K4142">
            <v>102</v>
          </cell>
          <cell r="L4142" t="str">
            <v>Single</v>
          </cell>
          <cell r="M4142">
            <v>15025</v>
          </cell>
        </row>
        <row r="4143">
          <cell r="A4143">
            <v>3</v>
          </cell>
          <cell r="B4143" t="str">
            <v>AW PPO Retiree &lt;65</v>
          </cell>
          <cell r="D4143" t="str">
            <v>HAAS MARLENE</v>
          </cell>
          <cell r="E4143" t="str">
            <v>547562178</v>
          </cell>
          <cell r="F4143">
            <v>28</v>
          </cell>
          <cell r="G4143" t="str">
            <v>Split Family Contracts - Non Union</v>
          </cell>
          <cell r="H4143" t="str">
            <v>N</v>
          </cell>
          <cell r="I4143">
            <v>1</v>
          </cell>
          <cell r="J4143">
            <v>37834</v>
          </cell>
          <cell r="K4143">
            <v>102</v>
          </cell>
          <cell r="L4143" t="str">
            <v>Single</v>
          </cell>
          <cell r="M4143">
            <v>15596</v>
          </cell>
        </row>
        <row r="4144">
          <cell r="A4144">
            <v>3</v>
          </cell>
          <cell r="B4144" t="str">
            <v>AW PPO Retiree &lt;65</v>
          </cell>
          <cell r="D4144" t="str">
            <v>HALEY PEGGY P</v>
          </cell>
          <cell r="E4144" t="str">
            <v>226566728</v>
          </cell>
          <cell r="F4144">
            <v>25</v>
          </cell>
          <cell r="G4144" t="str">
            <v>Split Family Contracts - Union</v>
          </cell>
          <cell r="H4144" t="str">
            <v>U</v>
          </cell>
          <cell r="I4144">
            <v>1</v>
          </cell>
          <cell r="J4144">
            <v>37956</v>
          </cell>
          <cell r="K4144">
            <v>102</v>
          </cell>
          <cell r="L4144" t="str">
            <v>Single</v>
          </cell>
          <cell r="M4144">
            <v>15436</v>
          </cell>
        </row>
        <row r="4145">
          <cell r="A4145">
            <v>3</v>
          </cell>
          <cell r="B4145" t="str">
            <v>AW PPO Retiree &lt;65</v>
          </cell>
          <cell r="D4145" t="str">
            <v>HANSHAW OPAL F</v>
          </cell>
          <cell r="E4145" t="str">
            <v>234628220</v>
          </cell>
          <cell r="F4145">
            <v>25</v>
          </cell>
          <cell r="G4145" t="str">
            <v>Split Family Contracts - Union</v>
          </cell>
          <cell r="H4145" t="str">
            <v>U</v>
          </cell>
          <cell r="I4145">
            <v>1</v>
          </cell>
          <cell r="J4145">
            <v>37622</v>
          </cell>
          <cell r="K4145">
            <v>102</v>
          </cell>
          <cell r="L4145" t="str">
            <v>Single</v>
          </cell>
          <cell r="M4145">
            <v>14822</v>
          </cell>
        </row>
        <row r="4146">
          <cell r="A4146">
            <v>3</v>
          </cell>
          <cell r="B4146" t="str">
            <v>AW PPO Retiree &lt;65</v>
          </cell>
          <cell r="D4146" t="str">
            <v>HARGRAVES PATSY E</v>
          </cell>
          <cell r="E4146" t="str">
            <v>311444431</v>
          </cell>
          <cell r="F4146">
            <v>28</v>
          </cell>
          <cell r="G4146" t="str">
            <v>Split Family Contracts - Non Union</v>
          </cell>
          <cell r="H4146" t="str">
            <v>N</v>
          </cell>
          <cell r="I4146">
            <v>1</v>
          </cell>
          <cell r="J4146">
            <v>37622</v>
          </cell>
          <cell r="K4146">
            <v>102</v>
          </cell>
          <cell r="L4146" t="str">
            <v>Single</v>
          </cell>
          <cell r="M4146">
            <v>15905</v>
          </cell>
        </row>
        <row r="4147">
          <cell r="A4147">
            <v>3</v>
          </cell>
          <cell r="B4147" t="str">
            <v>AW PPO Retiree &lt;65</v>
          </cell>
          <cell r="D4147" t="str">
            <v>HARPENAU SHIRLEY L</v>
          </cell>
          <cell r="E4147" t="str">
            <v>560760403</v>
          </cell>
          <cell r="F4147">
            <v>28</v>
          </cell>
          <cell r="G4147" t="str">
            <v>Split Family Contracts - Non Union</v>
          </cell>
          <cell r="H4147" t="str">
            <v>N</v>
          </cell>
          <cell r="I4147">
            <v>1</v>
          </cell>
          <cell r="J4147">
            <v>37803</v>
          </cell>
          <cell r="K4147">
            <v>102</v>
          </cell>
          <cell r="L4147" t="str">
            <v>Single</v>
          </cell>
          <cell r="M4147">
            <v>17732</v>
          </cell>
        </row>
        <row r="4148">
          <cell r="A4148">
            <v>3</v>
          </cell>
          <cell r="B4148" t="str">
            <v>AW PPO Retiree &lt;65</v>
          </cell>
          <cell r="D4148" t="str">
            <v>HARPER JUDITH A</v>
          </cell>
          <cell r="E4148" t="str">
            <v>306461867</v>
          </cell>
          <cell r="F4148">
            <v>2</v>
          </cell>
          <cell r="G4148" t="str">
            <v>PPO Non-Union</v>
          </cell>
          <cell r="H4148" t="str">
            <v>N</v>
          </cell>
          <cell r="I4148">
            <v>1</v>
          </cell>
          <cell r="J4148">
            <v>37622</v>
          </cell>
          <cell r="K4148">
            <v>102</v>
          </cell>
          <cell r="L4148" t="str">
            <v>Single</v>
          </cell>
          <cell r="M4148">
            <v>16472</v>
          </cell>
        </row>
        <row r="4149">
          <cell r="A4149">
            <v>3</v>
          </cell>
          <cell r="B4149" t="str">
            <v>AW PPO Retiree &lt;65</v>
          </cell>
          <cell r="D4149" t="str">
            <v>HARRISON JUDITH G</v>
          </cell>
          <cell r="E4149" t="str">
            <v>236686814</v>
          </cell>
          <cell r="F4149">
            <v>28</v>
          </cell>
          <cell r="G4149" t="str">
            <v>Split Family Contracts - Non Union</v>
          </cell>
          <cell r="H4149" t="str">
            <v>N</v>
          </cell>
          <cell r="I4149">
            <v>1</v>
          </cell>
          <cell r="J4149">
            <v>37622</v>
          </cell>
          <cell r="K4149">
            <v>102</v>
          </cell>
          <cell r="L4149" t="str">
            <v>Single</v>
          </cell>
          <cell r="M4149">
            <v>16057</v>
          </cell>
        </row>
        <row r="4150">
          <cell r="A4150">
            <v>3</v>
          </cell>
          <cell r="B4150" t="str">
            <v>AW PPO Retiree &lt;65</v>
          </cell>
          <cell r="D4150" t="str">
            <v>HATFIELD JR JOHN W</v>
          </cell>
          <cell r="E4150" t="str">
            <v>183327985</v>
          </cell>
          <cell r="F4150">
            <v>2</v>
          </cell>
          <cell r="G4150" t="str">
            <v>PPO Non-Union</v>
          </cell>
          <cell r="H4150" t="str">
            <v>N</v>
          </cell>
          <cell r="I4150">
            <v>2</v>
          </cell>
          <cell r="J4150">
            <v>37622</v>
          </cell>
          <cell r="K4150">
            <v>119</v>
          </cell>
          <cell r="L4150" t="str">
            <v>Ee/Ch</v>
          </cell>
          <cell r="M4150">
            <v>15047</v>
          </cell>
        </row>
        <row r="4151">
          <cell r="A4151">
            <v>3</v>
          </cell>
          <cell r="B4151" t="str">
            <v>AW PPO Retiree &lt;65</v>
          </cell>
          <cell r="D4151" t="str">
            <v>HAWKING KARLA M</v>
          </cell>
          <cell r="E4151" t="str">
            <v>527041787</v>
          </cell>
          <cell r="F4151">
            <v>28</v>
          </cell>
          <cell r="G4151" t="str">
            <v>Split Family Contracts - Non Union</v>
          </cell>
          <cell r="H4151" t="str">
            <v>N</v>
          </cell>
          <cell r="I4151">
            <v>1</v>
          </cell>
          <cell r="J4151">
            <v>37622</v>
          </cell>
          <cell r="K4151">
            <v>102</v>
          </cell>
          <cell r="L4151" t="str">
            <v>Single</v>
          </cell>
          <cell r="M4151">
            <v>19755</v>
          </cell>
        </row>
        <row r="4152">
          <cell r="A4152">
            <v>3</v>
          </cell>
          <cell r="B4152" t="str">
            <v>AW PPO Retiree &lt;65</v>
          </cell>
          <cell r="D4152" t="str">
            <v>HAYES LARRY A</v>
          </cell>
          <cell r="E4152" t="str">
            <v>307444821</v>
          </cell>
          <cell r="F4152">
            <v>1</v>
          </cell>
          <cell r="G4152" t="str">
            <v>PPO Union</v>
          </cell>
          <cell r="H4152" t="str">
            <v>U</v>
          </cell>
          <cell r="I4152">
            <v>2</v>
          </cell>
          <cell r="J4152">
            <v>37622</v>
          </cell>
          <cell r="K4152">
            <v>111</v>
          </cell>
          <cell r="L4152" t="str">
            <v>Ee/Sp</v>
          </cell>
          <cell r="M4152">
            <v>15830</v>
          </cell>
        </row>
        <row r="4153">
          <cell r="A4153">
            <v>3</v>
          </cell>
          <cell r="B4153" t="str">
            <v>AW PPO Retiree &lt;65</v>
          </cell>
          <cell r="D4153" t="str">
            <v>HAYMOND DAVID L</v>
          </cell>
          <cell r="E4153" t="str">
            <v>401134684</v>
          </cell>
          <cell r="F4153">
            <v>1</v>
          </cell>
          <cell r="G4153" t="str">
            <v>PPO Union</v>
          </cell>
          <cell r="H4153" t="str">
            <v>U</v>
          </cell>
          <cell r="I4153">
            <v>4</v>
          </cell>
          <cell r="J4153">
            <v>37622</v>
          </cell>
          <cell r="K4153">
            <v>127</v>
          </cell>
          <cell r="L4153" t="str">
            <v>Family</v>
          </cell>
          <cell r="M4153">
            <v>22423</v>
          </cell>
        </row>
        <row r="4154">
          <cell r="A4154">
            <v>3</v>
          </cell>
          <cell r="B4154" t="str">
            <v>AW PPO Retiree &lt;65</v>
          </cell>
          <cell r="D4154" t="str">
            <v>HEFLIN MICHELE L</v>
          </cell>
          <cell r="E4154" t="str">
            <v>343427981</v>
          </cell>
          <cell r="F4154">
            <v>28</v>
          </cell>
          <cell r="G4154" t="str">
            <v>Split Family Contracts - Non Union</v>
          </cell>
          <cell r="H4154" t="str">
            <v>N</v>
          </cell>
          <cell r="I4154">
            <v>1</v>
          </cell>
          <cell r="J4154">
            <v>37622</v>
          </cell>
          <cell r="K4154">
            <v>102</v>
          </cell>
          <cell r="L4154" t="str">
            <v>Single</v>
          </cell>
          <cell r="M4154">
            <v>17330</v>
          </cell>
        </row>
        <row r="4155">
          <cell r="A4155">
            <v>3</v>
          </cell>
          <cell r="B4155" t="str">
            <v>AW PPO Retiree &lt;65</v>
          </cell>
          <cell r="D4155" t="str">
            <v>HEIGES EUGENE E</v>
          </cell>
          <cell r="E4155" t="str">
            <v>172321215</v>
          </cell>
          <cell r="F4155">
            <v>1</v>
          </cell>
          <cell r="G4155" t="str">
            <v>PPO Union</v>
          </cell>
          <cell r="H4155" t="str">
            <v>U</v>
          </cell>
          <cell r="I4155">
            <v>2</v>
          </cell>
          <cell r="J4155">
            <v>37622</v>
          </cell>
          <cell r="K4155">
            <v>111</v>
          </cell>
          <cell r="L4155" t="str">
            <v>Ee/Sp</v>
          </cell>
          <cell r="M4155">
            <v>15035</v>
          </cell>
        </row>
        <row r="4156">
          <cell r="A4156">
            <v>3</v>
          </cell>
          <cell r="B4156" t="str">
            <v>AW PPO Retiree &lt;65</v>
          </cell>
          <cell r="D4156" t="str">
            <v>HENRY ROBERT E</v>
          </cell>
          <cell r="E4156" t="str">
            <v>164323110</v>
          </cell>
          <cell r="F4156">
            <v>28</v>
          </cell>
          <cell r="G4156" t="str">
            <v>Split Family Contracts - Non Union</v>
          </cell>
          <cell r="H4156" t="str">
            <v>N</v>
          </cell>
          <cell r="I4156">
            <v>1</v>
          </cell>
          <cell r="J4156">
            <v>37622</v>
          </cell>
          <cell r="K4156">
            <v>101</v>
          </cell>
          <cell r="L4156" t="str">
            <v>Single</v>
          </cell>
          <cell r="M4156">
            <v>14910</v>
          </cell>
        </row>
        <row r="4157">
          <cell r="A4157">
            <v>3</v>
          </cell>
          <cell r="B4157" t="str">
            <v>AW PPO Retiree &lt;65</v>
          </cell>
          <cell r="D4157" t="str">
            <v>HERBERT CAROLE R</v>
          </cell>
          <cell r="E4157" t="str">
            <v>155607214</v>
          </cell>
          <cell r="F4157">
            <v>25</v>
          </cell>
          <cell r="G4157" t="str">
            <v>Split Family Contracts - Union</v>
          </cell>
          <cell r="H4157" t="str">
            <v>U</v>
          </cell>
          <cell r="I4157">
            <v>1</v>
          </cell>
          <cell r="J4157">
            <v>37622</v>
          </cell>
          <cell r="K4157">
            <v>102</v>
          </cell>
          <cell r="L4157" t="str">
            <v>Single</v>
          </cell>
          <cell r="M4157">
            <v>16286</v>
          </cell>
        </row>
        <row r="4158">
          <cell r="A4158">
            <v>3</v>
          </cell>
          <cell r="B4158" t="str">
            <v>AW PPO Retiree &lt;65</v>
          </cell>
          <cell r="D4158" t="str">
            <v>HERNDON JOAN W</v>
          </cell>
          <cell r="E4158" t="str">
            <v>225526068</v>
          </cell>
          <cell r="F4158">
            <v>25</v>
          </cell>
          <cell r="G4158" t="str">
            <v>Split Family Contracts - Union</v>
          </cell>
          <cell r="H4158" t="str">
            <v>U</v>
          </cell>
          <cell r="I4158">
            <v>1</v>
          </cell>
          <cell r="J4158">
            <v>37622</v>
          </cell>
          <cell r="K4158">
            <v>102</v>
          </cell>
          <cell r="L4158" t="str">
            <v>Single</v>
          </cell>
          <cell r="M4158">
            <v>14587</v>
          </cell>
        </row>
        <row r="4159">
          <cell r="A4159">
            <v>3</v>
          </cell>
          <cell r="B4159" t="str">
            <v>AW PPO Retiree &lt;65</v>
          </cell>
          <cell r="D4159" t="str">
            <v>HILL CATHY L</v>
          </cell>
          <cell r="E4159" t="str">
            <v>234940477</v>
          </cell>
          <cell r="F4159">
            <v>25</v>
          </cell>
          <cell r="G4159" t="str">
            <v>Split Family Contracts - Union</v>
          </cell>
          <cell r="H4159" t="str">
            <v>U</v>
          </cell>
          <cell r="I4159">
            <v>1</v>
          </cell>
          <cell r="J4159">
            <v>37622</v>
          </cell>
          <cell r="K4159">
            <v>102</v>
          </cell>
          <cell r="L4159" t="str">
            <v>Single</v>
          </cell>
          <cell r="M4159">
            <v>21605</v>
          </cell>
        </row>
        <row r="4160">
          <cell r="A4160">
            <v>3</v>
          </cell>
          <cell r="B4160" t="str">
            <v>AW PPO Retiree &lt;65</v>
          </cell>
          <cell r="D4160" t="str">
            <v>HOCKENBURY RUTH</v>
          </cell>
          <cell r="E4160" t="str">
            <v>180340123</v>
          </cell>
          <cell r="F4160">
            <v>28</v>
          </cell>
          <cell r="G4160" t="str">
            <v>Split Family Contracts - Non Union</v>
          </cell>
          <cell r="H4160" t="str">
            <v>N</v>
          </cell>
          <cell r="I4160">
            <v>1</v>
          </cell>
          <cell r="J4160">
            <v>37742</v>
          </cell>
          <cell r="K4160">
            <v>102</v>
          </cell>
          <cell r="L4160" t="str">
            <v>Single</v>
          </cell>
          <cell r="M4160">
            <v>15876</v>
          </cell>
        </row>
        <row r="4161">
          <cell r="A4161">
            <v>3</v>
          </cell>
          <cell r="B4161" t="str">
            <v>AW PPO Retiree &lt;65</v>
          </cell>
          <cell r="D4161" t="str">
            <v>HODGES DOROTHY K</v>
          </cell>
          <cell r="E4161" t="str">
            <v>233785061</v>
          </cell>
          <cell r="F4161">
            <v>28</v>
          </cell>
          <cell r="G4161" t="str">
            <v>Split Family Contracts - Non Union</v>
          </cell>
          <cell r="H4161" t="str">
            <v>N</v>
          </cell>
          <cell r="I4161">
            <v>1</v>
          </cell>
          <cell r="J4161">
            <v>38200</v>
          </cell>
          <cell r="K4161">
            <v>102</v>
          </cell>
          <cell r="L4161" t="str">
            <v>Single</v>
          </cell>
          <cell r="M4161">
            <v>17227</v>
          </cell>
        </row>
        <row r="4162">
          <cell r="A4162">
            <v>3</v>
          </cell>
          <cell r="B4162" t="str">
            <v>AW PPO Retiree &lt;65</v>
          </cell>
          <cell r="D4162" t="str">
            <v>HOGSTON CARRIS J</v>
          </cell>
          <cell r="E4162" t="str">
            <v>407087680</v>
          </cell>
          <cell r="F4162">
            <v>28</v>
          </cell>
          <cell r="G4162" t="str">
            <v>Split Family Contracts - Non Union</v>
          </cell>
          <cell r="H4162" t="str">
            <v>N</v>
          </cell>
          <cell r="I4162">
            <v>1</v>
          </cell>
          <cell r="J4162">
            <v>37865</v>
          </cell>
          <cell r="K4162">
            <v>102</v>
          </cell>
          <cell r="L4162" t="str">
            <v>Single</v>
          </cell>
          <cell r="M4162">
            <v>16626</v>
          </cell>
        </row>
        <row r="4163">
          <cell r="A4163">
            <v>3</v>
          </cell>
          <cell r="B4163" t="str">
            <v>AW PPO Retiree &lt;65</v>
          </cell>
          <cell r="D4163" t="str">
            <v>HOGSTON DELIUS C</v>
          </cell>
          <cell r="E4163" t="str">
            <v>407570109</v>
          </cell>
          <cell r="F4163">
            <v>28</v>
          </cell>
          <cell r="G4163" t="str">
            <v>Split Family Contracts - Non Union</v>
          </cell>
          <cell r="H4163" t="str">
            <v>N</v>
          </cell>
          <cell r="I4163">
            <v>1</v>
          </cell>
          <cell r="J4163">
            <v>38082</v>
          </cell>
          <cell r="K4163">
            <v>101</v>
          </cell>
          <cell r="L4163" t="str">
            <v>Single</v>
          </cell>
          <cell r="M4163">
            <v>37069</v>
          </cell>
        </row>
        <row r="4164">
          <cell r="A4164">
            <v>3</v>
          </cell>
          <cell r="B4164" t="str">
            <v>AW PPO Retiree &lt;65</v>
          </cell>
          <cell r="D4164" t="str">
            <v>HOSKINS EILEEN</v>
          </cell>
          <cell r="E4164" t="str">
            <v>406587971</v>
          </cell>
          <cell r="F4164">
            <v>25</v>
          </cell>
          <cell r="G4164" t="str">
            <v>Split Family Contracts - Union</v>
          </cell>
          <cell r="H4164" t="str">
            <v>U</v>
          </cell>
          <cell r="I4164">
            <v>1</v>
          </cell>
          <cell r="J4164">
            <v>37681</v>
          </cell>
          <cell r="K4164">
            <v>102</v>
          </cell>
          <cell r="L4164" t="str">
            <v>Single</v>
          </cell>
          <cell r="M4164">
            <v>16379</v>
          </cell>
        </row>
        <row r="4165">
          <cell r="A4165">
            <v>3</v>
          </cell>
          <cell r="B4165" t="str">
            <v>AW PPO Retiree &lt;65</v>
          </cell>
          <cell r="D4165" t="str">
            <v>HUBER DONALD L</v>
          </cell>
          <cell r="E4165" t="str">
            <v>360329471</v>
          </cell>
          <cell r="F4165">
            <v>1</v>
          </cell>
          <cell r="G4165" t="str">
            <v>PPO Union</v>
          </cell>
          <cell r="H4165" t="str">
            <v>U</v>
          </cell>
          <cell r="I4165">
            <v>1</v>
          </cell>
          <cell r="J4165">
            <v>37622</v>
          </cell>
          <cell r="K4165">
            <v>101</v>
          </cell>
          <cell r="L4165" t="str">
            <v>Single</v>
          </cell>
          <cell r="M4165">
            <v>14896</v>
          </cell>
        </row>
        <row r="4166">
          <cell r="A4166">
            <v>3</v>
          </cell>
          <cell r="B4166" t="str">
            <v>AW PPO Retiree &lt;65</v>
          </cell>
          <cell r="D4166" t="str">
            <v>HUBLER FRANCES R</v>
          </cell>
          <cell r="E4166" t="str">
            <v>545660628</v>
          </cell>
          <cell r="F4166">
            <v>28</v>
          </cell>
          <cell r="G4166" t="str">
            <v>Split Family Contracts - Non Union</v>
          </cell>
          <cell r="H4166" t="str">
            <v>N</v>
          </cell>
          <cell r="I4166">
            <v>1</v>
          </cell>
          <cell r="J4166">
            <v>38231</v>
          </cell>
          <cell r="K4166">
            <v>102</v>
          </cell>
          <cell r="L4166" t="str">
            <v>Single</v>
          </cell>
          <cell r="M4166">
            <v>16745</v>
          </cell>
        </row>
        <row r="4167">
          <cell r="A4167">
            <v>3</v>
          </cell>
          <cell r="B4167" t="str">
            <v>AW PPO Retiree &lt;65</v>
          </cell>
          <cell r="D4167" t="str">
            <v>HUGHES JANET K</v>
          </cell>
          <cell r="E4167" t="str">
            <v>352304424</v>
          </cell>
          <cell r="F4167">
            <v>2</v>
          </cell>
          <cell r="G4167" t="str">
            <v>PPO Non-Union</v>
          </cell>
          <cell r="H4167" t="str">
            <v>N</v>
          </cell>
          <cell r="I4167">
            <v>2</v>
          </cell>
          <cell r="J4167">
            <v>37622</v>
          </cell>
          <cell r="K4167">
            <v>111</v>
          </cell>
          <cell r="L4167" t="str">
            <v>Ee/Sp</v>
          </cell>
          <cell r="M4167">
            <v>15003</v>
          </cell>
        </row>
        <row r="4168">
          <cell r="A4168">
            <v>3</v>
          </cell>
          <cell r="B4168" t="str">
            <v>AW PPO Retiree &lt;65</v>
          </cell>
          <cell r="D4168" t="str">
            <v>HUTCHESON THERESA</v>
          </cell>
          <cell r="E4168" t="str">
            <v>179382056</v>
          </cell>
          <cell r="F4168">
            <v>28</v>
          </cell>
          <cell r="G4168" t="str">
            <v>Split Family Contracts - Non Union</v>
          </cell>
          <cell r="H4168" t="str">
            <v>N</v>
          </cell>
          <cell r="I4168">
            <v>1</v>
          </cell>
          <cell r="J4168">
            <v>37956</v>
          </cell>
          <cell r="K4168">
            <v>102</v>
          </cell>
          <cell r="L4168" t="str">
            <v>Single</v>
          </cell>
          <cell r="M4168">
            <v>21417</v>
          </cell>
        </row>
        <row r="4169">
          <cell r="A4169">
            <v>3</v>
          </cell>
          <cell r="B4169" t="str">
            <v>AW PPO Retiree &lt;65</v>
          </cell>
          <cell r="D4169" t="str">
            <v>HUTCHINSON CHARLES E</v>
          </cell>
          <cell r="E4169" t="str">
            <v>234664038</v>
          </cell>
          <cell r="F4169">
            <v>1</v>
          </cell>
          <cell r="G4169" t="str">
            <v>PPO Union</v>
          </cell>
          <cell r="H4169" t="str">
            <v>U</v>
          </cell>
          <cell r="I4169">
            <v>3</v>
          </cell>
          <cell r="J4169">
            <v>37622</v>
          </cell>
          <cell r="K4169">
            <v>127</v>
          </cell>
          <cell r="L4169" t="str">
            <v>Family</v>
          </cell>
          <cell r="M4169">
            <v>15113</v>
          </cell>
        </row>
        <row r="4170">
          <cell r="A4170">
            <v>3</v>
          </cell>
          <cell r="B4170" t="str">
            <v>AW PPO Retiree &lt;65</v>
          </cell>
          <cell r="D4170" t="str">
            <v>IRVIN AUDREY A</v>
          </cell>
          <cell r="E4170" t="str">
            <v>204340109</v>
          </cell>
          <cell r="F4170">
            <v>28</v>
          </cell>
          <cell r="G4170" t="str">
            <v>Split Family Contracts - Non Union</v>
          </cell>
          <cell r="H4170" t="str">
            <v>N</v>
          </cell>
          <cell r="I4170">
            <v>1</v>
          </cell>
          <cell r="J4170">
            <v>37742</v>
          </cell>
          <cell r="K4170">
            <v>102</v>
          </cell>
          <cell r="L4170" t="str">
            <v>Single</v>
          </cell>
          <cell r="M4170">
            <v>15834</v>
          </cell>
        </row>
        <row r="4171">
          <cell r="A4171">
            <v>3</v>
          </cell>
          <cell r="B4171" t="str">
            <v>AW PPO Retiree &lt;65</v>
          </cell>
          <cell r="D4171" t="str">
            <v>JELENIEWSKI ANNE M</v>
          </cell>
          <cell r="E4171" t="str">
            <v>151349849</v>
          </cell>
          <cell r="F4171">
            <v>1</v>
          </cell>
          <cell r="G4171" t="str">
            <v>PPO Union</v>
          </cell>
          <cell r="H4171" t="str">
            <v>U</v>
          </cell>
          <cell r="I4171">
            <v>1</v>
          </cell>
          <cell r="J4171">
            <v>37622</v>
          </cell>
          <cell r="K4171">
            <v>102</v>
          </cell>
          <cell r="L4171" t="str">
            <v>Single</v>
          </cell>
          <cell r="M4171">
            <v>16030</v>
          </cell>
        </row>
        <row r="4172">
          <cell r="A4172">
            <v>3</v>
          </cell>
          <cell r="B4172" t="str">
            <v>AW PPO Retiree &lt;65</v>
          </cell>
          <cell r="D4172" t="str">
            <v>JOBBINS NOLA</v>
          </cell>
          <cell r="E4172" t="str">
            <v>155328361</v>
          </cell>
          <cell r="F4172">
            <v>25</v>
          </cell>
          <cell r="G4172" t="str">
            <v>Split Family Contracts - Union</v>
          </cell>
          <cell r="H4172" t="str">
            <v>U</v>
          </cell>
          <cell r="I4172">
            <v>1</v>
          </cell>
          <cell r="J4172">
            <v>37622</v>
          </cell>
          <cell r="K4172">
            <v>102</v>
          </cell>
          <cell r="L4172" t="str">
            <v>Single</v>
          </cell>
          <cell r="M4172">
            <v>16006</v>
          </cell>
        </row>
        <row r="4173">
          <cell r="A4173">
            <v>3</v>
          </cell>
          <cell r="B4173" t="str">
            <v>AW PPO Retiree &lt;65</v>
          </cell>
          <cell r="D4173" t="str">
            <v>JOHNSON MARY J</v>
          </cell>
          <cell r="E4173" t="str">
            <v>145360137</v>
          </cell>
          <cell r="F4173">
            <v>25</v>
          </cell>
          <cell r="G4173" t="str">
            <v>Split Family Contracts - Union</v>
          </cell>
          <cell r="H4173" t="str">
            <v>U</v>
          </cell>
          <cell r="I4173">
            <v>1</v>
          </cell>
          <cell r="J4173">
            <v>38353</v>
          </cell>
          <cell r="K4173">
            <v>102</v>
          </cell>
          <cell r="L4173" t="str">
            <v>Single</v>
          </cell>
          <cell r="M4173">
            <v>16460</v>
          </cell>
        </row>
        <row r="4174">
          <cell r="A4174">
            <v>3</v>
          </cell>
          <cell r="B4174" t="str">
            <v>AW PPO Retiree &lt;65</v>
          </cell>
          <cell r="D4174" t="str">
            <v>JOHNSTONE ANN K</v>
          </cell>
          <cell r="E4174" t="str">
            <v>164349042</v>
          </cell>
          <cell r="F4174">
            <v>28</v>
          </cell>
          <cell r="G4174" t="str">
            <v>Split Family Contracts - Non Union</v>
          </cell>
          <cell r="H4174" t="str">
            <v>N</v>
          </cell>
          <cell r="I4174">
            <v>1</v>
          </cell>
          <cell r="J4174">
            <v>37865</v>
          </cell>
          <cell r="K4174">
            <v>102</v>
          </cell>
          <cell r="L4174" t="str">
            <v>Single</v>
          </cell>
          <cell r="M4174">
            <v>15499</v>
          </cell>
        </row>
        <row r="4175">
          <cell r="A4175">
            <v>3</v>
          </cell>
          <cell r="B4175" t="str">
            <v>AW PPO Retiree &lt;65</v>
          </cell>
          <cell r="D4175" t="str">
            <v>JONES JR THEODORE</v>
          </cell>
          <cell r="E4175" t="str">
            <v>004425543</v>
          </cell>
          <cell r="F4175">
            <v>2</v>
          </cell>
          <cell r="G4175" t="str">
            <v>PPO Non-Union</v>
          </cell>
          <cell r="H4175" t="str">
            <v>N</v>
          </cell>
          <cell r="I4175">
            <v>2</v>
          </cell>
          <cell r="J4175">
            <v>37622</v>
          </cell>
          <cell r="K4175">
            <v>111</v>
          </cell>
          <cell r="L4175" t="str">
            <v>Ee/Sp</v>
          </cell>
          <cell r="M4175">
            <v>15295</v>
          </cell>
        </row>
        <row r="4176">
          <cell r="A4176">
            <v>3</v>
          </cell>
          <cell r="B4176" t="str">
            <v>AW PPO Retiree &lt;65</v>
          </cell>
          <cell r="D4176" t="str">
            <v>JONES IRMA L</v>
          </cell>
          <cell r="E4176" t="str">
            <v>350365876</v>
          </cell>
          <cell r="F4176">
            <v>25</v>
          </cell>
          <cell r="G4176" t="str">
            <v>Split Family Contracts - Union</v>
          </cell>
          <cell r="H4176" t="str">
            <v>U</v>
          </cell>
          <cell r="I4176">
            <v>1</v>
          </cell>
          <cell r="J4176">
            <v>37622</v>
          </cell>
          <cell r="K4176">
            <v>102</v>
          </cell>
          <cell r="L4176" t="str">
            <v>Single</v>
          </cell>
          <cell r="M4176">
            <v>16893</v>
          </cell>
        </row>
        <row r="4177">
          <cell r="A4177">
            <v>3</v>
          </cell>
          <cell r="B4177" t="str">
            <v>AW PPO Retiree &lt;65</v>
          </cell>
          <cell r="D4177" t="str">
            <v>JONES MARJORIE K</v>
          </cell>
          <cell r="E4177" t="str">
            <v>232643361</v>
          </cell>
          <cell r="F4177">
            <v>25</v>
          </cell>
          <cell r="G4177" t="str">
            <v>Split Family Contracts - Union</v>
          </cell>
          <cell r="H4177" t="str">
            <v>U</v>
          </cell>
          <cell r="I4177">
            <v>1</v>
          </cell>
          <cell r="J4177">
            <v>38353</v>
          </cell>
          <cell r="K4177">
            <v>102</v>
          </cell>
          <cell r="L4177" t="str">
            <v>Single</v>
          </cell>
          <cell r="M4177">
            <v>15095</v>
          </cell>
        </row>
        <row r="4178">
          <cell r="A4178">
            <v>3</v>
          </cell>
          <cell r="B4178" t="str">
            <v>AW PPO Retiree &lt;65</v>
          </cell>
          <cell r="D4178" t="str">
            <v>JORDAN NANCY J</v>
          </cell>
          <cell r="E4178" t="str">
            <v>235641074</v>
          </cell>
          <cell r="F4178">
            <v>25</v>
          </cell>
          <cell r="G4178" t="str">
            <v>Split Family Contracts - Union</v>
          </cell>
          <cell r="H4178" t="str">
            <v>U</v>
          </cell>
          <cell r="I4178">
            <v>1</v>
          </cell>
          <cell r="J4178">
            <v>38200</v>
          </cell>
          <cell r="K4178">
            <v>102</v>
          </cell>
          <cell r="L4178" t="str">
            <v>Single</v>
          </cell>
          <cell r="M4178">
            <v>15783</v>
          </cell>
        </row>
        <row r="4179">
          <cell r="A4179">
            <v>3</v>
          </cell>
          <cell r="B4179" t="str">
            <v>AW PPO Retiree &lt;65</v>
          </cell>
          <cell r="D4179" t="str">
            <v>JOST JOYCE B</v>
          </cell>
          <cell r="E4179" t="str">
            <v>204326083</v>
          </cell>
          <cell r="F4179">
            <v>28</v>
          </cell>
          <cell r="G4179" t="str">
            <v>Split Family Contracts - Non Union</v>
          </cell>
          <cell r="H4179" t="str">
            <v>N</v>
          </cell>
          <cell r="I4179">
            <v>1</v>
          </cell>
          <cell r="J4179">
            <v>37622</v>
          </cell>
          <cell r="K4179">
            <v>102</v>
          </cell>
          <cell r="L4179" t="str">
            <v>Single</v>
          </cell>
          <cell r="M4179">
            <v>15226</v>
          </cell>
        </row>
        <row r="4180">
          <cell r="A4180">
            <v>3</v>
          </cell>
          <cell r="B4180" t="str">
            <v>AW PPO Retiree &lt;65</v>
          </cell>
          <cell r="D4180" t="str">
            <v>KENDRA CHARLES S</v>
          </cell>
          <cell r="E4180" t="str">
            <v>155343368</v>
          </cell>
          <cell r="F4180">
            <v>28</v>
          </cell>
          <cell r="G4180" t="str">
            <v>Split Family Contracts - Non Union</v>
          </cell>
          <cell r="H4180" t="str">
            <v>N</v>
          </cell>
          <cell r="I4180">
            <v>1</v>
          </cell>
          <cell r="J4180">
            <v>37622</v>
          </cell>
          <cell r="K4180">
            <v>101</v>
          </cell>
          <cell r="L4180" t="str">
            <v>Single</v>
          </cell>
          <cell r="M4180">
            <v>16438</v>
          </cell>
        </row>
        <row r="4181">
          <cell r="A4181">
            <v>3</v>
          </cell>
          <cell r="B4181" t="str">
            <v>AW PPO Retiree &lt;65</v>
          </cell>
          <cell r="D4181" t="str">
            <v>KEY VICTOR E</v>
          </cell>
          <cell r="E4181" t="str">
            <v>304460480</v>
          </cell>
          <cell r="F4181">
            <v>1</v>
          </cell>
          <cell r="G4181" t="str">
            <v>PPO Union</v>
          </cell>
          <cell r="H4181" t="str">
            <v>U</v>
          </cell>
          <cell r="I4181">
            <v>1</v>
          </cell>
          <cell r="J4181">
            <v>37622</v>
          </cell>
          <cell r="K4181">
            <v>101</v>
          </cell>
          <cell r="L4181" t="str">
            <v>Single</v>
          </cell>
          <cell r="M4181">
            <v>15431</v>
          </cell>
        </row>
        <row r="4182">
          <cell r="A4182">
            <v>3</v>
          </cell>
          <cell r="B4182" t="str">
            <v>AW PPO Retiree &lt;65</v>
          </cell>
          <cell r="D4182" t="str">
            <v>KIERSCH JOHN P</v>
          </cell>
          <cell r="E4182" t="str">
            <v>343343290</v>
          </cell>
          <cell r="F4182">
            <v>2</v>
          </cell>
          <cell r="G4182" t="str">
            <v>PPO Non-Union</v>
          </cell>
          <cell r="H4182" t="str">
            <v>N</v>
          </cell>
          <cell r="I4182">
            <v>1</v>
          </cell>
          <cell r="J4182">
            <v>37622</v>
          </cell>
          <cell r="K4182">
            <v>101</v>
          </cell>
          <cell r="L4182" t="str">
            <v>Single</v>
          </cell>
          <cell r="M4182">
            <v>14856</v>
          </cell>
        </row>
        <row r="4183">
          <cell r="A4183">
            <v>3</v>
          </cell>
          <cell r="B4183" t="str">
            <v>AW PPO Retiree &lt;65</v>
          </cell>
          <cell r="D4183" t="str">
            <v>KING DIMMA K</v>
          </cell>
          <cell r="E4183" t="str">
            <v>235744932</v>
          </cell>
          <cell r="F4183">
            <v>25</v>
          </cell>
          <cell r="G4183" t="str">
            <v>Split Family Contracts - Union</v>
          </cell>
          <cell r="H4183" t="str">
            <v>U</v>
          </cell>
          <cell r="I4183">
            <v>1</v>
          </cell>
          <cell r="J4183">
            <v>37987</v>
          </cell>
          <cell r="K4183">
            <v>102</v>
          </cell>
          <cell r="L4183" t="str">
            <v>Single</v>
          </cell>
          <cell r="M4183">
            <v>17167</v>
          </cell>
        </row>
        <row r="4184">
          <cell r="A4184">
            <v>3</v>
          </cell>
          <cell r="B4184" t="str">
            <v>AW PPO Retiree &lt;65</v>
          </cell>
          <cell r="D4184" t="str">
            <v>KINGORE DARRELL</v>
          </cell>
          <cell r="E4184" t="str">
            <v>486424376</v>
          </cell>
          <cell r="F4184">
            <v>1</v>
          </cell>
          <cell r="G4184" t="str">
            <v>PPO Union</v>
          </cell>
          <cell r="H4184" t="str">
            <v>U</v>
          </cell>
          <cell r="I4184">
            <v>2</v>
          </cell>
          <cell r="J4184">
            <v>37622</v>
          </cell>
          <cell r="K4184">
            <v>111</v>
          </cell>
          <cell r="L4184" t="str">
            <v>Ee/Sp</v>
          </cell>
          <cell r="M4184">
            <v>14692</v>
          </cell>
        </row>
        <row r="4185">
          <cell r="A4185">
            <v>3</v>
          </cell>
          <cell r="B4185" t="str">
            <v>AW PPO Retiree &lt;65</v>
          </cell>
          <cell r="D4185" t="str">
            <v>KOHLEY BETTY J</v>
          </cell>
          <cell r="E4185" t="str">
            <v>268388593</v>
          </cell>
          <cell r="F4185">
            <v>28</v>
          </cell>
          <cell r="G4185" t="str">
            <v>Split Family Contracts - Non Union</v>
          </cell>
          <cell r="H4185" t="str">
            <v>N</v>
          </cell>
          <cell r="I4185">
            <v>1</v>
          </cell>
          <cell r="J4185">
            <v>37622</v>
          </cell>
          <cell r="K4185">
            <v>102</v>
          </cell>
          <cell r="L4185" t="str">
            <v>Single</v>
          </cell>
          <cell r="M4185">
            <v>15533</v>
          </cell>
        </row>
        <row r="4186">
          <cell r="A4186">
            <v>3</v>
          </cell>
          <cell r="B4186" t="str">
            <v>AW PPO Retiree &lt;65</v>
          </cell>
          <cell r="D4186" t="str">
            <v>KRAUS JOAN A</v>
          </cell>
          <cell r="E4186" t="str">
            <v>158308434</v>
          </cell>
          <cell r="F4186">
            <v>28</v>
          </cell>
          <cell r="G4186" t="str">
            <v>Split Family Contracts - Non Union</v>
          </cell>
          <cell r="H4186" t="str">
            <v>N</v>
          </cell>
          <cell r="I4186">
            <v>1</v>
          </cell>
          <cell r="J4186">
            <v>37622</v>
          </cell>
          <cell r="K4186">
            <v>102</v>
          </cell>
          <cell r="L4186" t="str">
            <v>Single</v>
          </cell>
          <cell r="M4186">
            <v>15286</v>
          </cell>
        </row>
        <row r="4187">
          <cell r="A4187">
            <v>3</v>
          </cell>
          <cell r="B4187" t="str">
            <v>AW PPO Retiree &lt;65</v>
          </cell>
          <cell r="D4187" t="str">
            <v>KUMAR NARAYAN</v>
          </cell>
          <cell r="E4187" t="str">
            <v>195487275</v>
          </cell>
          <cell r="F4187">
            <v>2</v>
          </cell>
          <cell r="G4187" t="str">
            <v>PPO Non-Union</v>
          </cell>
          <cell r="H4187" t="str">
            <v>N</v>
          </cell>
          <cell r="I4187">
            <v>1</v>
          </cell>
          <cell r="J4187">
            <v>38119</v>
          </cell>
          <cell r="K4187">
            <v>101</v>
          </cell>
          <cell r="L4187" t="str">
            <v>Single</v>
          </cell>
          <cell r="M4187">
            <v>16438</v>
          </cell>
        </row>
        <row r="4188">
          <cell r="A4188">
            <v>3</v>
          </cell>
          <cell r="B4188" t="str">
            <v>AW PPO Retiree &lt;65</v>
          </cell>
          <cell r="D4188" t="str">
            <v>LA FOLLETT LARRY L</v>
          </cell>
          <cell r="E4188" t="str">
            <v>338384182</v>
          </cell>
          <cell r="F4188">
            <v>1</v>
          </cell>
          <cell r="G4188" t="str">
            <v>PPO Union</v>
          </cell>
          <cell r="H4188" t="str">
            <v>U</v>
          </cell>
          <cell r="I4188">
            <v>2</v>
          </cell>
          <cell r="J4188">
            <v>37622</v>
          </cell>
          <cell r="K4188">
            <v>111</v>
          </cell>
          <cell r="L4188" t="str">
            <v>Ee/Sp</v>
          </cell>
          <cell r="M4188">
            <v>16969</v>
          </cell>
        </row>
        <row r="4189">
          <cell r="A4189">
            <v>3</v>
          </cell>
          <cell r="B4189" t="str">
            <v>AW PPO Retiree &lt;65</v>
          </cell>
          <cell r="D4189" t="str">
            <v>LAND CHRISTOPHE R</v>
          </cell>
          <cell r="E4189" t="str">
            <v>405411210</v>
          </cell>
          <cell r="F4189">
            <v>25</v>
          </cell>
          <cell r="G4189" t="str">
            <v>Split Family Contracts - Union</v>
          </cell>
          <cell r="H4189" t="str">
            <v>U</v>
          </cell>
          <cell r="I4189">
            <v>1</v>
          </cell>
          <cell r="J4189">
            <v>37622</v>
          </cell>
          <cell r="K4189">
            <v>101</v>
          </cell>
          <cell r="L4189" t="str">
            <v>Single</v>
          </cell>
          <cell r="M4189">
            <v>33299</v>
          </cell>
        </row>
        <row r="4190">
          <cell r="A4190">
            <v>3</v>
          </cell>
          <cell r="B4190" t="str">
            <v>AW PPO Retiree &lt;65</v>
          </cell>
          <cell r="D4190" t="str">
            <v>LAPORTE MICHAEL</v>
          </cell>
          <cell r="E4190" t="str">
            <v>205308607</v>
          </cell>
          <cell r="F4190">
            <v>1</v>
          </cell>
          <cell r="G4190" t="str">
            <v>PPO Union</v>
          </cell>
          <cell r="H4190" t="str">
            <v>U</v>
          </cell>
          <cell r="I4190">
            <v>1</v>
          </cell>
          <cell r="J4190">
            <v>37622</v>
          </cell>
          <cell r="K4190">
            <v>101</v>
          </cell>
          <cell r="L4190" t="str">
            <v>Single</v>
          </cell>
          <cell r="M4190">
            <v>15552</v>
          </cell>
        </row>
        <row r="4191">
          <cell r="A4191">
            <v>3</v>
          </cell>
          <cell r="B4191" t="str">
            <v>AW PPO Retiree &lt;65</v>
          </cell>
          <cell r="D4191" t="str">
            <v>LARIMORE DARRELL G</v>
          </cell>
          <cell r="E4191" t="str">
            <v>322364539</v>
          </cell>
          <cell r="F4191">
            <v>1</v>
          </cell>
          <cell r="G4191" t="str">
            <v>PPO Union</v>
          </cell>
          <cell r="H4191" t="str">
            <v>U</v>
          </cell>
          <cell r="I4191">
            <v>1</v>
          </cell>
          <cell r="J4191">
            <v>37622</v>
          </cell>
          <cell r="K4191">
            <v>101</v>
          </cell>
          <cell r="L4191" t="str">
            <v>Single</v>
          </cell>
          <cell r="M4191">
            <v>14816</v>
          </cell>
        </row>
        <row r="4192">
          <cell r="A4192">
            <v>3</v>
          </cell>
          <cell r="B4192" t="str">
            <v>AW PPO Retiree &lt;65</v>
          </cell>
          <cell r="D4192" t="str">
            <v>LEAR PAUL N</v>
          </cell>
          <cell r="E4192" t="str">
            <v>400965258</v>
          </cell>
          <cell r="F4192">
            <v>25</v>
          </cell>
          <cell r="G4192" t="str">
            <v>Split Family Contracts - Union</v>
          </cell>
          <cell r="H4192" t="str">
            <v>U</v>
          </cell>
          <cell r="I4192">
            <v>1</v>
          </cell>
          <cell r="J4192">
            <v>37622</v>
          </cell>
          <cell r="K4192">
            <v>101</v>
          </cell>
          <cell r="L4192" t="str">
            <v>Single</v>
          </cell>
          <cell r="M4192">
            <v>22037</v>
          </cell>
        </row>
        <row r="4193">
          <cell r="A4193">
            <v>3</v>
          </cell>
          <cell r="B4193" t="str">
            <v>AW PPO Retiree &lt;65</v>
          </cell>
          <cell r="D4193" t="str">
            <v>LEE JULIA A</v>
          </cell>
          <cell r="E4193" t="str">
            <v>344326629</v>
          </cell>
          <cell r="F4193">
            <v>25</v>
          </cell>
          <cell r="G4193" t="str">
            <v>Split Family Contracts - Union</v>
          </cell>
          <cell r="H4193" t="str">
            <v>U</v>
          </cell>
          <cell r="I4193">
            <v>1</v>
          </cell>
          <cell r="J4193">
            <v>38231</v>
          </cell>
          <cell r="K4193">
            <v>102</v>
          </cell>
          <cell r="L4193" t="str">
            <v>Single</v>
          </cell>
          <cell r="M4193">
            <v>15111</v>
          </cell>
        </row>
        <row r="4194">
          <cell r="A4194">
            <v>3</v>
          </cell>
          <cell r="B4194" t="str">
            <v>AW PPO Retiree &lt;65</v>
          </cell>
          <cell r="D4194" t="str">
            <v>LEE LEOLA</v>
          </cell>
          <cell r="E4194" t="str">
            <v>355347821</v>
          </cell>
          <cell r="F4194">
            <v>2</v>
          </cell>
          <cell r="G4194" t="str">
            <v>PPO Non-Union</v>
          </cell>
          <cell r="H4194" t="str">
            <v>N</v>
          </cell>
          <cell r="I4194">
            <v>2</v>
          </cell>
          <cell r="J4194">
            <v>37622</v>
          </cell>
          <cell r="K4194">
            <v>111</v>
          </cell>
          <cell r="L4194" t="str">
            <v>Ee/Sp</v>
          </cell>
          <cell r="M4194">
            <v>15167</v>
          </cell>
        </row>
        <row r="4195">
          <cell r="A4195">
            <v>3</v>
          </cell>
          <cell r="B4195" t="str">
            <v>AW PPO Retiree &lt;65</v>
          </cell>
          <cell r="D4195" t="str">
            <v>LEE MARTHA</v>
          </cell>
          <cell r="E4195" t="str">
            <v>177341772</v>
          </cell>
          <cell r="F4195">
            <v>28</v>
          </cell>
          <cell r="G4195" t="str">
            <v>Split Family Contracts - Non Union</v>
          </cell>
          <cell r="H4195" t="str">
            <v>N</v>
          </cell>
          <cell r="I4195">
            <v>1</v>
          </cell>
          <cell r="J4195">
            <v>37622</v>
          </cell>
          <cell r="K4195">
            <v>102</v>
          </cell>
          <cell r="L4195" t="str">
            <v>Single</v>
          </cell>
          <cell r="M4195">
            <v>15545</v>
          </cell>
        </row>
        <row r="4196">
          <cell r="A4196">
            <v>3</v>
          </cell>
          <cell r="B4196" t="str">
            <v>AW PPO Retiree &lt;65</v>
          </cell>
          <cell r="D4196" t="str">
            <v>LEE RAMON G</v>
          </cell>
          <cell r="E4196" t="str">
            <v>230544514</v>
          </cell>
          <cell r="F4196">
            <v>7</v>
          </cell>
          <cell r="G4196" t="str">
            <v>Excutive Plan</v>
          </cell>
          <cell r="H4196" t="str">
            <v>N</v>
          </cell>
          <cell r="I4196">
            <v>2</v>
          </cell>
          <cell r="J4196">
            <v>37622</v>
          </cell>
          <cell r="K4196">
            <v>111</v>
          </cell>
          <cell r="L4196" t="str">
            <v>Ee/Sp</v>
          </cell>
          <cell r="M4196">
            <v>15666</v>
          </cell>
        </row>
        <row r="4197">
          <cell r="A4197">
            <v>3</v>
          </cell>
          <cell r="B4197" t="str">
            <v>AW PPO Retiree &lt;65</v>
          </cell>
          <cell r="D4197" t="str">
            <v>LEGGISON PEARLIE</v>
          </cell>
          <cell r="E4197" t="str">
            <v>333369420</v>
          </cell>
          <cell r="F4197">
            <v>28</v>
          </cell>
          <cell r="G4197" t="str">
            <v>Split Family Contracts - Non Union</v>
          </cell>
          <cell r="H4197" t="str">
            <v>N</v>
          </cell>
          <cell r="I4197">
            <v>1</v>
          </cell>
          <cell r="J4197">
            <v>37622</v>
          </cell>
          <cell r="K4197">
            <v>102</v>
          </cell>
          <cell r="L4197" t="str">
            <v>Single</v>
          </cell>
          <cell r="M4197">
            <v>14825</v>
          </cell>
        </row>
        <row r="4198">
          <cell r="A4198">
            <v>3</v>
          </cell>
          <cell r="B4198" t="str">
            <v>AW PPO Retiree &lt;65</v>
          </cell>
          <cell r="D4198" t="str">
            <v>LEWIS ALFRED L</v>
          </cell>
          <cell r="E4198" t="str">
            <v>480520617</v>
          </cell>
          <cell r="F4198">
            <v>1</v>
          </cell>
          <cell r="G4198" t="str">
            <v>PPO Union</v>
          </cell>
          <cell r="H4198" t="str">
            <v>U</v>
          </cell>
          <cell r="I4198">
            <v>2</v>
          </cell>
          <cell r="J4198">
            <v>37622</v>
          </cell>
          <cell r="K4198">
            <v>111</v>
          </cell>
          <cell r="L4198" t="str">
            <v>Ee/Sp</v>
          </cell>
          <cell r="M4198">
            <v>16185</v>
          </cell>
        </row>
        <row r="4199">
          <cell r="A4199">
            <v>3</v>
          </cell>
          <cell r="B4199" t="str">
            <v>AW PPO Retiree &lt;65</v>
          </cell>
          <cell r="D4199" t="str">
            <v>LEWIS ANNE M</v>
          </cell>
          <cell r="E4199" t="str">
            <v>183369614</v>
          </cell>
          <cell r="F4199">
            <v>2</v>
          </cell>
          <cell r="G4199" t="str">
            <v>PPO Non-Union</v>
          </cell>
          <cell r="H4199" t="str">
            <v>N</v>
          </cell>
          <cell r="I4199">
            <v>1</v>
          </cell>
          <cell r="J4199">
            <v>37622</v>
          </cell>
          <cell r="K4199">
            <v>102</v>
          </cell>
          <cell r="L4199" t="str">
            <v>Single</v>
          </cell>
          <cell r="M4199">
            <v>16675</v>
          </cell>
        </row>
        <row r="4200">
          <cell r="A4200">
            <v>3</v>
          </cell>
          <cell r="B4200" t="str">
            <v>AW PPO Retiree &lt;65</v>
          </cell>
          <cell r="D4200" t="str">
            <v>LINDQUIST MARGARET R</v>
          </cell>
          <cell r="E4200" t="str">
            <v>158320354</v>
          </cell>
          <cell r="F4200">
            <v>28</v>
          </cell>
          <cell r="G4200" t="str">
            <v>Split Family Contracts - Non Union</v>
          </cell>
          <cell r="H4200" t="str">
            <v>N</v>
          </cell>
          <cell r="I4200">
            <v>1</v>
          </cell>
          <cell r="J4200">
            <v>37622</v>
          </cell>
          <cell r="K4200">
            <v>102</v>
          </cell>
          <cell r="L4200" t="str">
            <v>Single</v>
          </cell>
          <cell r="M4200">
            <v>15872</v>
          </cell>
        </row>
        <row r="4201">
          <cell r="A4201">
            <v>3</v>
          </cell>
          <cell r="B4201" t="str">
            <v>AW PPO Retiree &lt;65</v>
          </cell>
          <cell r="D4201" t="str">
            <v>LINDSEY ALLEN B</v>
          </cell>
          <cell r="E4201" t="str">
            <v>307522216</v>
          </cell>
          <cell r="F4201">
            <v>1</v>
          </cell>
          <cell r="G4201" t="str">
            <v>PPO Union</v>
          </cell>
          <cell r="H4201" t="str">
            <v>U</v>
          </cell>
          <cell r="I4201">
            <v>2</v>
          </cell>
          <cell r="J4201">
            <v>37987</v>
          </cell>
          <cell r="K4201">
            <v>111</v>
          </cell>
          <cell r="L4201" t="str">
            <v>Ee/Sp</v>
          </cell>
          <cell r="M4201">
            <v>16567</v>
          </cell>
        </row>
        <row r="4202">
          <cell r="A4202">
            <v>3</v>
          </cell>
          <cell r="B4202" t="str">
            <v>AW PPO Retiree &lt;65</v>
          </cell>
          <cell r="D4202" t="str">
            <v>LITTLE NANCY J</v>
          </cell>
          <cell r="E4202" t="str">
            <v>324380458</v>
          </cell>
          <cell r="F4202">
            <v>2</v>
          </cell>
          <cell r="G4202" t="str">
            <v>PPO Non-Union</v>
          </cell>
          <cell r="H4202" t="str">
            <v>N</v>
          </cell>
          <cell r="I4202">
            <v>2</v>
          </cell>
          <cell r="J4202">
            <v>37622</v>
          </cell>
          <cell r="K4202">
            <v>111</v>
          </cell>
          <cell r="L4202" t="str">
            <v>Ee/Sp</v>
          </cell>
          <cell r="M4202">
            <v>16893</v>
          </cell>
        </row>
        <row r="4203">
          <cell r="A4203">
            <v>3</v>
          </cell>
          <cell r="B4203" t="str">
            <v>AW PPO Retiree &lt;65</v>
          </cell>
          <cell r="D4203" t="str">
            <v>LIZOTTE ALICE</v>
          </cell>
          <cell r="E4203" t="str">
            <v>494449361</v>
          </cell>
          <cell r="F4203">
            <v>28</v>
          </cell>
          <cell r="G4203" t="str">
            <v>Split Family Contracts - Non Union</v>
          </cell>
          <cell r="H4203" t="str">
            <v>N</v>
          </cell>
          <cell r="I4203">
            <v>1</v>
          </cell>
          <cell r="J4203">
            <v>37622</v>
          </cell>
          <cell r="K4203">
            <v>102</v>
          </cell>
          <cell r="L4203" t="str">
            <v>Single</v>
          </cell>
          <cell r="M4203">
            <v>14729</v>
          </cell>
        </row>
        <row r="4204">
          <cell r="A4204">
            <v>3</v>
          </cell>
          <cell r="B4204" t="str">
            <v>AW PPO Retiree &lt;65</v>
          </cell>
          <cell r="D4204" t="str">
            <v>LOCKHART ROSALEE</v>
          </cell>
          <cell r="E4204" t="str">
            <v>234743881</v>
          </cell>
          <cell r="F4204">
            <v>25</v>
          </cell>
          <cell r="G4204" t="str">
            <v>Split Family Contracts - Union</v>
          </cell>
          <cell r="H4204" t="str">
            <v>U</v>
          </cell>
          <cell r="I4204">
            <v>1</v>
          </cell>
          <cell r="J4204">
            <v>37622</v>
          </cell>
          <cell r="K4204">
            <v>102</v>
          </cell>
          <cell r="L4204" t="str">
            <v>Single</v>
          </cell>
          <cell r="M4204">
            <v>15974</v>
          </cell>
        </row>
        <row r="4205">
          <cell r="A4205">
            <v>3</v>
          </cell>
          <cell r="B4205" t="str">
            <v>AW PPO Retiree &lt;65</v>
          </cell>
          <cell r="D4205" t="str">
            <v>LUND LESLIE C</v>
          </cell>
          <cell r="E4205" t="str">
            <v>359386868</v>
          </cell>
          <cell r="F4205">
            <v>2</v>
          </cell>
          <cell r="G4205" t="str">
            <v>PPO Non-Union</v>
          </cell>
          <cell r="H4205" t="str">
            <v>N</v>
          </cell>
          <cell r="I4205">
            <v>2</v>
          </cell>
          <cell r="J4205">
            <v>38013</v>
          </cell>
          <cell r="K4205">
            <v>111</v>
          </cell>
          <cell r="L4205" t="str">
            <v>Ee/Sp</v>
          </cell>
          <cell r="M4205">
            <v>16780</v>
          </cell>
        </row>
        <row r="4206">
          <cell r="A4206">
            <v>3</v>
          </cell>
          <cell r="B4206" t="str">
            <v>AW PPO Retiree &lt;65</v>
          </cell>
          <cell r="D4206" t="str">
            <v>LUNDGREN BARBARA J</v>
          </cell>
          <cell r="E4206" t="str">
            <v>478423586</v>
          </cell>
          <cell r="F4206">
            <v>25</v>
          </cell>
          <cell r="G4206" t="str">
            <v>Split Family Contracts - Union</v>
          </cell>
          <cell r="H4206" t="str">
            <v>U</v>
          </cell>
          <cell r="I4206">
            <v>1</v>
          </cell>
          <cell r="J4206">
            <v>38139</v>
          </cell>
          <cell r="K4206">
            <v>102</v>
          </cell>
          <cell r="L4206" t="str">
            <v>Single</v>
          </cell>
          <cell r="M4206">
            <v>14690</v>
          </cell>
        </row>
        <row r="4207">
          <cell r="A4207">
            <v>3</v>
          </cell>
          <cell r="B4207" t="str">
            <v>AW PPO Retiree &lt;65</v>
          </cell>
          <cell r="D4207" t="str">
            <v>LUTA BARBARA M</v>
          </cell>
          <cell r="E4207" t="str">
            <v>161344894</v>
          </cell>
          <cell r="F4207">
            <v>28</v>
          </cell>
          <cell r="G4207" t="str">
            <v>Split Family Contracts - Non Union</v>
          </cell>
          <cell r="H4207" t="str">
            <v>N</v>
          </cell>
          <cell r="I4207">
            <v>1</v>
          </cell>
          <cell r="J4207">
            <v>37622</v>
          </cell>
          <cell r="K4207">
            <v>102</v>
          </cell>
          <cell r="L4207" t="str">
            <v>Single</v>
          </cell>
          <cell r="M4207">
            <v>16019</v>
          </cell>
        </row>
        <row r="4208">
          <cell r="A4208">
            <v>3</v>
          </cell>
          <cell r="B4208" t="str">
            <v>AW PPO Retiree &lt;65</v>
          </cell>
          <cell r="D4208" t="str">
            <v>LYNCH CAROL A</v>
          </cell>
          <cell r="E4208" t="str">
            <v>319342716</v>
          </cell>
          <cell r="F4208">
            <v>28</v>
          </cell>
          <cell r="G4208" t="str">
            <v>Split Family Contracts - Non Union</v>
          </cell>
          <cell r="H4208" t="str">
            <v>N</v>
          </cell>
          <cell r="I4208">
            <v>1</v>
          </cell>
          <cell r="J4208">
            <v>37622</v>
          </cell>
          <cell r="K4208">
            <v>102</v>
          </cell>
          <cell r="L4208" t="str">
            <v>Single</v>
          </cell>
          <cell r="M4208">
            <v>15320</v>
          </cell>
        </row>
        <row r="4209">
          <cell r="A4209">
            <v>3</v>
          </cell>
          <cell r="B4209" t="str">
            <v>AW PPO Retiree &lt;65</v>
          </cell>
          <cell r="D4209" t="str">
            <v>MADDEN JAMES WALT</v>
          </cell>
          <cell r="E4209" t="str">
            <v>232707756</v>
          </cell>
          <cell r="F4209">
            <v>1</v>
          </cell>
          <cell r="G4209" t="str">
            <v>PPO Union</v>
          </cell>
          <cell r="H4209" t="str">
            <v>U</v>
          </cell>
          <cell r="I4209">
            <v>2</v>
          </cell>
          <cell r="J4209">
            <v>37622</v>
          </cell>
          <cell r="K4209">
            <v>111</v>
          </cell>
          <cell r="L4209" t="str">
            <v>Ee/Sp</v>
          </cell>
          <cell r="M4209">
            <v>16310</v>
          </cell>
        </row>
        <row r="4210">
          <cell r="A4210">
            <v>3</v>
          </cell>
          <cell r="B4210" t="str">
            <v>AW PPO Retiree &lt;65</v>
          </cell>
          <cell r="D4210" t="str">
            <v>MALIZIO RUTH N</v>
          </cell>
          <cell r="E4210" t="str">
            <v>204303273</v>
          </cell>
          <cell r="F4210">
            <v>25</v>
          </cell>
          <cell r="G4210" t="str">
            <v>Split Family Contracts - Union</v>
          </cell>
          <cell r="H4210" t="str">
            <v>U</v>
          </cell>
          <cell r="I4210">
            <v>1</v>
          </cell>
          <cell r="J4210">
            <v>37622</v>
          </cell>
          <cell r="K4210">
            <v>102</v>
          </cell>
          <cell r="L4210" t="str">
            <v>Single</v>
          </cell>
          <cell r="M4210">
            <v>14652</v>
          </cell>
        </row>
        <row r="4211">
          <cell r="A4211">
            <v>3</v>
          </cell>
          <cell r="B4211" t="str">
            <v>AW PPO Retiree &lt;65</v>
          </cell>
          <cell r="D4211" t="str">
            <v>MARRO ANGELO C</v>
          </cell>
          <cell r="E4211" t="str">
            <v>129509770</v>
          </cell>
          <cell r="F4211">
            <v>1</v>
          </cell>
          <cell r="G4211" t="str">
            <v>PPO Union</v>
          </cell>
          <cell r="H4211" t="str">
            <v>U</v>
          </cell>
          <cell r="I4211">
            <v>3</v>
          </cell>
          <cell r="J4211">
            <v>38108</v>
          </cell>
          <cell r="K4211">
            <v>127</v>
          </cell>
          <cell r="L4211" t="str">
            <v>Family</v>
          </cell>
          <cell r="M4211">
            <v>20676</v>
          </cell>
        </row>
        <row r="4212">
          <cell r="A4212">
            <v>3</v>
          </cell>
          <cell r="B4212" t="str">
            <v>AW PPO Retiree &lt;65</v>
          </cell>
          <cell r="D4212" t="str">
            <v>MARTIN GLORIA P</v>
          </cell>
          <cell r="E4212" t="str">
            <v>406563677</v>
          </cell>
          <cell r="F4212">
            <v>28</v>
          </cell>
          <cell r="G4212" t="str">
            <v>Split Family Contracts - Non Union</v>
          </cell>
          <cell r="H4212" t="str">
            <v>N</v>
          </cell>
          <cell r="I4212">
            <v>1</v>
          </cell>
          <cell r="J4212">
            <v>37773</v>
          </cell>
          <cell r="K4212">
            <v>102</v>
          </cell>
          <cell r="L4212" t="str">
            <v>Single</v>
          </cell>
          <cell r="M4212">
            <v>15157</v>
          </cell>
        </row>
        <row r="4213">
          <cell r="A4213">
            <v>3</v>
          </cell>
          <cell r="B4213" t="str">
            <v>AW PPO Retiree &lt;65</v>
          </cell>
          <cell r="D4213" t="str">
            <v>MARTINI ANGELA N</v>
          </cell>
          <cell r="E4213" t="str">
            <v>228618304</v>
          </cell>
          <cell r="F4213">
            <v>25</v>
          </cell>
          <cell r="G4213" t="str">
            <v>Split Family Contracts - Union</v>
          </cell>
          <cell r="H4213" t="str">
            <v>U</v>
          </cell>
          <cell r="I4213">
            <v>1</v>
          </cell>
          <cell r="J4213">
            <v>37622</v>
          </cell>
          <cell r="K4213">
            <v>102</v>
          </cell>
          <cell r="L4213" t="str">
            <v>Single</v>
          </cell>
          <cell r="M4213">
            <v>30874</v>
          </cell>
        </row>
        <row r="4214">
          <cell r="A4214">
            <v>3</v>
          </cell>
          <cell r="B4214" t="str">
            <v>AW PPO Retiree &lt;65</v>
          </cell>
          <cell r="D4214" t="str">
            <v>MARTINI THOMAS T</v>
          </cell>
          <cell r="E4214" t="str">
            <v>228086431</v>
          </cell>
          <cell r="F4214">
            <v>25</v>
          </cell>
          <cell r="G4214" t="str">
            <v>Split Family Contracts - Union</v>
          </cell>
          <cell r="H4214" t="str">
            <v>U</v>
          </cell>
          <cell r="I4214">
            <v>1</v>
          </cell>
          <cell r="J4214">
            <v>37622</v>
          </cell>
          <cell r="K4214">
            <v>101</v>
          </cell>
          <cell r="L4214" t="str">
            <v>Single</v>
          </cell>
          <cell r="M4214">
            <v>22027</v>
          </cell>
        </row>
        <row r="4215">
          <cell r="A4215">
            <v>3</v>
          </cell>
          <cell r="B4215" t="str">
            <v>AW PPO Retiree &lt;65</v>
          </cell>
          <cell r="D4215" t="str">
            <v>MCAFEE JAN D</v>
          </cell>
          <cell r="E4215" t="str">
            <v>435624055</v>
          </cell>
          <cell r="F4215">
            <v>2</v>
          </cell>
          <cell r="G4215" t="str">
            <v>PPO Non-Union</v>
          </cell>
          <cell r="H4215" t="str">
            <v>N</v>
          </cell>
          <cell r="I4215">
            <v>1</v>
          </cell>
          <cell r="J4215">
            <v>37622</v>
          </cell>
          <cell r="K4215">
            <v>102</v>
          </cell>
          <cell r="L4215" t="str">
            <v>Single</v>
          </cell>
          <cell r="M4215">
            <v>15807</v>
          </cell>
        </row>
        <row r="4216">
          <cell r="A4216">
            <v>3</v>
          </cell>
          <cell r="B4216" t="str">
            <v>AW PPO Retiree &lt;65</v>
          </cell>
          <cell r="D4216" t="str">
            <v>MCCLELLAN VIRGINIA</v>
          </cell>
          <cell r="E4216" t="str">
            <v>315425286</v>
          </cell>
          <cell r="F4216">
            <v>28</v>
          </cell>
          <cell r="G4216" t="str">
            <v>Split Family Contracts - Non Union</v>
          </cell>
          <cell r="H4216" t="str">
            <v>N</v>
          </cell>
          <cell r="I4216">
            <v>1</v>
          </cell>
          <cell r="J4216">
            <v>37622</v>
          </cell>
          <cell r="K4216">
            <v>102</v>
          </cell>
          <cell r="L4216" t="str">
            <v>Single</v>
          </cell>
          <cell r="M4216">
            <v>15182</v>
          </cell>
        </row>
        <row r="4217">
          <cell r="A4217">
            <v>3</v>
          </cell>
          <cell r="B4217" t="str">
            <v>AW PPO Retiree &lt;65</v>
          </cell>
          <cell r="D4217" t="str">
            <v>MCCONATHY PHIL W</v>
          </cell>
          <cell r="E4217" t="str">
            <v>404688897</v>
          </cell>
          <cell r="F4217">
            <v>2</v>
          </cell>
          <cell r="G4217" t="str">
            <v>PPO Non-Union</v>
          </cell>
          <cell r="H4217" t="str">
            <v>N</v>
          </cell>
          <cell r="I4217">
            <v>2</v>
          </cell>
          <cell r="J4217">
            <v>37622</v>
          </cell>
          <cell r="K4217">
            <v>111</v>
          </cell>
          <cell r="L4217" t="str">
            <v>Ee/Sp</v>
          </cell>
          <cell r="M4217">
            <v>17306</v>
          </cell>
        </row>
        <row r="4218">
          <cell r="A4218">
            <v>3</v>
          </cell>
          <cell r="B4218" t="str">
            <v>AW PPO Retiree &lt;65</v>
          </cell>
          <cell r="D4218" t="str">
            <v>MCDANIEL ADFER D</v>
          </cell>
          <cell r="E4218" t="str">
            <v>138344267</v>
          </cell>
          <cell r="F4218">
            <v>2</v>
          </cell>
          <cell r="G4218" t="str">
            <v>PPO Non-Union</v>
          </cell>
          <cell r="H4218" t="str">
            <v>N</v>
          </cell>
          <cell r="I4218">
            <v>2</v>
          </cell>
          <cell r="J4218">
            <v>37622</v>
          </cell>
          <cell r="K4218">
            <v>111</v>
          </cell>
          <cell r="L4218" t="str">
            <v>Ee/Sp</v>
          </cell>
          <cell r="M4218">
            <v>15853</v>
          </cell>
        </row>
        <row r="4219">
          <cell r="A4219">
            <v>3</v>
          </cell>
          <cell r="B4219" t="str">
            <v>AW PPO Retiree &lt;65</v>
          </cell>
          <cell r="D4219" t="str">
            <v>MCDANIEL ANGEL MARI F</v>
          </cell>
          <cell r="E4219" t="str">
            <v>338862918</v>
          </cell>
          <cell r="F4219">
            <v>25</v>
          </cell>
          <cell r="G4219" t="str">
            <v>Split Family Contracts - Union</v>
          </cell>
          <cell r="H4219" t="str">
            <v>U</v>
          </cell>
          <cell r="I4219">
            <v>1</v>
          </cell>
          <cell r="J4219">
            <v>38180</v>
          </cell>
          <cell r="K4219">
            <v>102</v>
          </cell>
          <cell r="L4219" t="str">
            <v>Single</v>
          </cell>
          <cell r="M4219">
            <v>33503</v>
          </cell>
        </row>
        <row r="4220">
          <cell r="A4220">
            <v>3</v>
          </cell>
          <cell r="B4220" t="str">
            <v>AW PPO Retiree &lt;65</v>
          </cell>
          <cell r="D4220" t="str">
            <v>MCDANIEL ROBBIE L</v>
          </cell>
          <cell r="E4220" t="str">
            <v>342409805</v>
          </cell>
          <cell r="F4220">
            <v>25</v>
          </cell>
          <cell r="G4220" t="str">
            <v>Split Family Contracts - Union</v>
          </cell>
          <cell r="H4220" t="str">
            <v>U</v>
          </cell>
          <cell r="I4220">
            <v>1</v>
          </cell>
          <cell r="J4220">
            <v>37622</v>
          </cell>
          <cell r="K4220">
            <v>102</v>
          </cell>
          <cell r="L4220" t="str">
            <v>Single</v>
          </cell>
          <cell r="M4220">
            <v>14853</v>
          </cell>
        </row>
        <row r="4221">
          <cell r="A4221">
            <v>3</v>
          </cell>
          <cell r="B4221" t="str">
            <v>AW PPO Retiree &lt;65</v>
          </cell>
          <cell r="D4221" t="str">
            <v>MCGREW LOETTA L</v>
          </cell>
          <cell r="E4221" t="str">
            <v>234628272</v>
          </cell>
          <cell r="F4221">
            <v>28</v>
          </cell>
          <cell r="G4221" t="str">
            <v>Split Family Contracts - Non Union</v>
          </cell>
          <cell r="H4221" t="str">
            <v>N</v>
          </cell>
          <cell r="I4221">
            <v>1</v>
          </cell>
          <cell r="J4221">
            <v>37956</v>
          </cell>
          <cell r="K4221">
            <v>102</v>
          </cell>
          <cell r="L4221" t="str">
            <v>Single</v>
          </cell>
          <cell r="M4221">
            <v>14892</v>
          </cell>
        </row>
        <row r="4222">
          <cell r="A4222">
            <v>3</v>
          </cell>
          <cell r="B4222" t="str">
            <v>AW PPO Retiree &lt;65</v>
          </cell>
          <cell r="D4222" t="str">
            <v>MELLENDORF PATRICIA J</v>
          </cell>
          <cell r="E4222" t="str">
            <v>481648779</v>
          </cell>
          <cell r="F4222">
            <v>28</v>
          </cell>
          <cell r="G4222" t="str">
            <v>Split Family Contracts - Non Union</v>
          </cell>
          <cell r="H4222" t="str">
            <v>N</v>
          </cell>
          <cell r="I4222">
            <v>1</v>
          </cell>
          <cell r="J4222">
            <v>37622</v>
          </cell>
          <cell r="K4222">
            <v>102</v>
          </cell>
          <cell r="L4222" t="str">
            <v>Single</v>
          </cell>
          <cell r="M4222">
            <v>17604</v>
          </cell>
        </row>
        <row r="4223">
          <cell r="A4223">
            <v>3</v>
          </cell>
          <cell r="B4223" t="str">
            <v>AW PPO Retiree &lt;65</v>
          </cell>
          <cell r="D4223" t="str">
            <v>MELTON CLEBERT D</v>
          </cell>
          <cell r="E4223" t="str">
            <v>235662912</v>
          </cell>
          <cell r="F4223">
            <v>2</v>
          </cell>
          <cell r="G4223" t="str">
            <v>PPO Non-Union</v>
          </cell>
          <cell r="H4223" t="str">
            <v>N</v>
          </cell>
          <cell r="I4223">
            <v>2</v>
          </cell>
          <cell r="J4223">
            <v>37622</v>
          </cell>
          <cell r="K4223">
            <v>111</v>
          </cell>
          <cell r="L4223" t="str">
            <v>Ee/Sp</v>
          </cell>
          <cell r="M4223">
            <v>15538</v>
          </cell>
        </row>
        <row r="4224">
          <cell r="A4224">
            <v>3</v>
          </cell>
          <cell r="B4224" t="str">
            <v>AW PPO Retiree &lt;65</v>
          </cell>
          <cell r="D4224" t="str">
            <v>MEMMO MARIBETH B</v>
          </cell>
          <cell r="E4224" t="str">
            <v>168402033</v>
          </cell>
          <cell r="F4224">
            <v>28</v>
          </cell>
          <cell r="G4224" t="str">
            <v>Split Family Contracts - Non Union</v>
          </cell>
          <cell r="H4224" t="str">
            <v>N</v>
          </cell>
          <cell r="I4224">
            <v>1</v>
          </cell>
          <cell r="J4224">
            <v>37622</v>
          </cell>
          <cell r="K4224">
            <v>102</v>
          </cell>
          <cell r="L4224" t="str">
            <v>Single</v>
          </cell>
          <cell r="M4224">
            <v>18590</v>
          </cell>
        </row>
        <row r="4225">
          <cell r="A4225">
            <v>3</v>
          </cell>
          <cell r="B4225" t="str">
            <v>AW PPO Retiree &lt;65</v>
          </cell>
          <cell r="D4225" t="str">
            <v>MERVIS HARRY W</v>
          </cell>
          <cell r="E4225" t="str">
            <v>345341087</v>
          </cell>
          <cell r="F4225">
            <v>2</v>
          </cell>
          <cell r="G4225" t="str">
            <v>PPO Non-Union</v>
          </cell>
          <cell r="H4225" t="str">
            <v>N</v>
          </cell>
          <cell r="I4225">
            <v>2</v>
          </cell>
          <cell r="J4225">
            <v>38261</v>
          </cell>
          <cell r="K4225">
            <v>111</v>
          </cell>
          <cell r="L4225" t="str">
            <v>Ee/Sp</v>
          </cell>
          <cell r="M4225">
            <v>16113</v>
          </cell>
        </row>
        <row r="4226">
          <cell r="A4226">
            <v>3</v>
          </cell>
          <cell r="B4226" t="str">
            <v>AW PPO Retiree &lt;65</v>
          </cell>
          <cell r="D4226" t="str">
            <v>MEYER DOROTHY</v>
          </cell>
          <cell r="E4226" t="str">
            <v>145360094</v>
          </cell>
          <cell r="F4226">
            <v>25</v>
          </cell>
          <cell r="G4226" t="str">
            <v>Split Family Contracts - Union</v>
          </cell>
          <cell r="H4226" t="str">
            <v>U</v>
          </cell>
          <cell r="I4226">
            <v>1</v>
          </cell>
          <cell r="J4226">
            <v>37926</v>
          </cell>
          <cell r="K4226">
            <v>102</v>
          </cell>
          <cell r="L4226" t="str">
            <v>Single</v>
          </cell>
          <cell r="M4226">
            <v>16848</v>
          </cell>
        </row>
        <row r="4227">
          <cell r="A4227">
            <v>3</v>
          </cell>
          <cell r="B4227" t="str">
            <v>AW PPO Retiree &lt;65</v>
          </cell>
          <cell r="D4227" t="str">
            <v>MEYERS RUBY I</v>
          </cell>
          <cell r="E4227" t="str">
            <v>404707218</v>
          </cell>
          <cell r="F4227">
            <v>25</v>
          </cell>
          <cell r="G4227" t="str">
            <v>Split Family Contracts - Union</v>
          </cell>
          <cell r="H4227" t="str">
            <v>U</v>
          </cell>
          <cell r="I4227">
            <v>1</v>
          </cell>
          <cell r="J4227">
            <v>37622</v>
          </cell>
          <cell r="K4227">
            <v>102</v>
          </cell>
          <cell r="L4227" t="str">
            <v>Single</v>
          </cell>
          <cell r="M4227">
            <v>18042</v>
          </cell>
        </row>
        <row r="4228">
          <cell r="A4228">
            <v>3</v>
          </cell>
          <cell r="B4228" t="str">
            <v>AW PPO Retiree &lt;65</v>
          </cell>
          <cell r="D4228" t="str">
            <v>MILBOURN BEVERLY J</v>
          </cell>
          <cell r="E4228" t="str">
            <v>498420359</v>
          </cell>
          <cell r="F4228">
            <v>28</v>
          </cell>
          <cell r="G4228" t="str">
            <v>Split Family Contracts - Non Union</v>
          </cell>
          <cell r="H4228" t="str">
            <v>N</v>
          </cell>
          <cell r="I4228">
            <v>1</v>
          </cell>
          <cell r="J4228">
            <v>38261</v>
          </cell>
          <cell r="K4228">
            <v>102</v>
          </cell>
          <cell r="L4228" t="str">
            <v>Single</v>
          </cell>
          <cell r="M4228">
            <v>14663</v>
          </cell>
        </row>
        <row r="4229">
          <cell r="A4229">
            <v>3</v>
          </cell>
          <cell r="B4229" t="str">
            <v>AW PPO Retiree &lt;65</v>
          </cell>
          <cell r="D4229" t="str">
            <v>MILLER JAMES W</v>
          </cell>
          <cell r="E4229" t="str">
            <v>245512366</v>
          </cell>
          <cell r="F4229">
            <v>25</v>
          </cell>
          <cell r="G4229" t="str">
            <v>Split Family Contracts - Union</v>
          </cell>
          <cell r="H4229" t="str">
            <v>U</v>
          </cell>
          <cell r="I4229">
            <v>1</v>
          </cell>
          <cell r="J4229">
            <v>37622</v>
          </cell>
          <cell r="K4229">
            <v>101</v>
          </cell>
          <cell r="L4229" t="str">
            <v>Single</v>
          </cell>
          <cell r="M4229">
            <v>31610</v>
          </cell>
        </row>
        <row r="4230">
          <cell r="A4230">
            <v>3</v>
          </cell>
          <cell r="B4230" t="str">
            <v>AW PPO Retiree &lt;65</v>
          </cell>
          <cell r="D4230" t="str">
            <v>MILLER MARY M</v>
          </cell>
          <cell r="E4230" t="str">
            <v>559580190</v>
          </cell>
          <cell r="F4230">
            <v>25</v>
          </cell>
          <cell r="G4230" t="str">
            <v>Split Family Contracts - Union</v>
          </cell>
          <cell r="H4230" t="str">
            <v>U</v>
          </cell>
          <cell r="I4230">
            <v>1</v>
          </cell>
          <cell r="J4230">
            <v>37622</v>
          </cell>
          <cell r="K4230">
            <v>102</v>
          </cell>
          <cell r="L4230" t="str">
            <v>Single</v>
          </cell>
          <cell r="M4230">
            <v>14996</v>
          </cell>
        </row>
        <row r="4231">
          <cell r="A4231">
            <v>3</v>
          </cell>
          <cell r="B4231" t="str">
            <v>AW PPO Retiree &lt;65</v>
          </cell>
          <cell r="D4231" t="str">
            <v>MILLS LAWRENCE R</v>
          </cell>
          <cell r="E4231" t="str">
            <v>234601736</v>
          </cell>
          <cell r="F4231">
            <v>1</v>
          </cell>
          <cell r="G4231" t="str">
            <v>PPO Union</v>
          </cell>
          <cell r="H4231" t="str">
            <v>U</v>
          </cell>
          <cell r="I4231">
            <v>2</v>
          </cell>
          <cell r="J4231">
            <v>37622</v>
          </cell>
          <cell r="K4231">
            <v>111</v>
          </cell>
          <cell r="L4231" t="str">
            <v>Ee/Sp</v>
          </cell>
          <cell r="M4231">
            <v>14910</v>
          </cell>
        </row>
        <row r="4232">
          <cell r="A4232">
            <v>3</v>
          </cell>
          <cell r="B4232" t="str">
            <v>AW PPO Retiree &lt;65</v>
          </cell>
          <cell r="D4232" t="str">
            <v>MOON PRISCILLA A</v>
          </cell>
          <cell r="E4232" t="str">
            <v>315486559</v>
          </cell>
          <cell r="F4232">
            <v>28</v>
          </cell>
          <cell r="G4232" t="str">
            <v>Split Family Contracts - Non Union</v>
          </cell>
          <cell r="H4232" t="str">
            <v>N</v>
          </cell>
          <cell r="I4232">
            <v>1</v>
          </cell>
          <cell r="J4232">
            <v>38265</v>
          </cell>
          <cell r="K4232">
            <v>102</v>
          </cell>
          <cell r="L4232" t="str">
            <v>Single</v>
          </cell>
          <cell r="M4232">
            <v>16921</v>
          </cell>
        </row>
        <row r="4233">
          <cell r="A4233">
            <v>3</v>
          </cell>
          <cell r="B4233" t="str">
            <v>AW PPO Retiree &lt;65</v>
          </cell>
          <cell r="D4233" t="str">
            <v>MOORE KEITH E</v>
          </cell>
          <cell r="E4233" t="str">
            <v>478425620</v>
          </cell>
          <cell r="F4233">
            <v>2</v>
          </cell>
          <cell r="G4233" t="str">
            <v>PPO Non-Union</v>
          </cell>
          <cell r="H4233" t="str">
            <v>N</v>
          </cell>
          <cell r="I4233">
            <v>2</v>
          </cell>
          <cell r="J4233">
            <v>37622</v>
          </cell>
          <cell r="K4233">
            <v>111</v>
          </cell>
          <cell r="L4233" t="str">
            <v>Ee/Sp</v>
          </cell>
          <cell r="M4233">
            <v>14866</v>
          </cell>
        </row>
        <row r="4234">
          <cell r="A4234">
            <v>3</v>
          </cell>
          <cell r="B4234" t="str">
            <v>AW PPO Retiree &lt;65</v>
          </cell>
          <cell r="D4234" t="str">
            <v>MORALES LINDA S</v>
          </cell>
          <cell r="E4234" t="str">
            <v>355507833</v>
          </cell>
          <cell r="F4234">
            <v>25</v>
          </cell>
          <cell r="G4234" t="str">
            <v>Split Family Contracts - Union</v>
          </cell>
          <cell r="H4234" t="str">
            <v>U</v>
          </cell>
          <cell r="I4234">
            <v>1</v>
          </cell>
          <cell r="J4234">
            <v>37622</v>
          </cell>
          <cell r="K4234">
            <v>102</v>
          </cell>
          <cell r="L4234" t="str">
            <v>Single</v>
          </cell>
          <cell r="M4234">
            <v>16057</v>
          </cell>
        </row>
        <row r="4235">
          <cell r="A4235">
            <v>3</v>
          </cell>
          <cell r="B4235" t="str">
            <v>AW PPO Retiree &lt;65</v>
          </cell>
          <cell r="D4235" t="str">
            <v>MORGAN CARL E</v>
          </cell>
          <cell r="E4235" t="str">
            <v>491448809</v>
          </cell>
          <cell r="F4235">
            <v>2</v>
          </cell>
          <cell r="G4235" t="str">
            <v>PPO Non-Union</v>
          </cell>
          <cell r="H4235" t="str">
            <v>N</v>
          </cell>
          <cell r="I4235">
            <v>2</v>
          </cell>
          <cell r="J4235">
            <v>37622</v>
          </cell>
          <cell r="K4235">
            <v>111</v>
          </cell>
          <cell r="L4235" t="str">
            <v>Ee/Sp</v>
          </cell>
          <cell r="M4235">
            <v>14928</v>
          </cell>
        </row>
        <row r="4236">
          <cell r="A4236">
            <v>3</v>
          </cell>
          <cell r="B4236" t="str">
            <v>AW PPO Retiree &lt;65</v>
          </cell>
          <cell r="D4236" t="str">
            <v>MORRIS DONNA E</v>
          </cell>
          <cell r="E4236" t="str">
            <v>411724994</v>
          </cell>
          <cell r="F4236">
            <v>28</v>
          </cell>
          <cell r="G4236" t="str">
            <v>Split Family Contracts - Non Union</v>
          </cell>
          <cell r="H4236" t="str">
            <v>N</v>
          </cell>
          <cell r="I4236">
            <v>1</v>
          </cell>
          <cell r="J4236">
            <v>37622</v>
          </cell>
          <cell r="K4236">
            <v>102</v>
          </cell>
          <cell r="L4236" t="str">
            <v>Single</v>
          </cell>
          <cell r="M4236">
            <v>15677</v>
          </cell>
        </row>
        <row r="4237">
          <cell r="A4237">
            <v>3</v>
          </cell>
          <cell r="B4237" t="str">
            <v>AW PPO Retiree &lt;65</v>
          </cell>
          <cell r="D4237" t="str">
            <v>MORRIS LINDA D</v>
          </cell>
          <cell r="E4237" t="str">
            <v>518484721</v>
          </cell>
          <cell r="F4237">
            <v>28</v>
          </cell>
          <cell r="G4237" t="str">
            <v>Split Family Contracts - Non Union</v>
          </cell>
          <cell r="H4237" t="str">
            <v>N</v>
          </cell>
          <cell r="I4237">
            <v>1</v>
          </cell>
          <cell r="J4237">
            <v>38292</v>
          </cell>
          <cell r="K4237">
            <v>102</v>
          </cell>
          <cell r="L4237" t="str">
            <v>Single</v>
          </cell>
          <cell r="M4237">
            <v>15746</v>
          </cell>
        </row>
        <row r="4238">
          <cell r="A4238">
            <v>3</v>
          </cell>
          <cell r="B4238" t="str">
            <v>AW PPO Retiree &lt;65</v>
          </cell>
          <cell r="D4238" t="str">
            <v>MORRIS LUCILLE</v>
          </cell>
          <cell r="E4238" t="str">
            <v>139365583</v>
          </cell>
          <cell r="F4238">
            <v>28</v>
          </cell>
          <cell r="G4238" t="str">
            <v>Split Family Contracts - Non Union</v>
          </cell>
          <cell r="H4238" t="str">
            <v>N</v>
          </cell>
          <cell r="I4238">
            <v>1</v>
          </cell>
          <cell r="J4238">
            <v>37622</v>
          </cell>
          <cell r="K4238">
            <v>102</v>
          </cell>
          <cell r="L4238" t="str">
            <v>Single</v>
          </cell>
          <cell r="M4238">
            <v>15924</v>
          </cell>
        </row>
        <row r="4239">
          <cell r="A4239">
            <v>3</v>
          </cell>
          <cell r="B4239" t="str">
            <v>AW PPO Retiree &lt;65</v>
          </cell>
          <cell r="D4239" t="str">
            <v>MORRIS MARTHA L</v>
          </cell>
          <cell r="E4239" t="str">
            <v>232662751</v>
          </cell>
          <cell r="F4239">
            <v>28</v>
          </cell>
          <cell r="G4239" t="str">
            <v>Split Family Contracts - Non Union</v>
          </cell>
          <cell r="H4239" t="str">
            <v>N</v>
          </cell>
          <cell r="I4239">
            <v>1</v>
          </cell>
          <cell r="J4239">
            <v>37622</v>
          </cell>
          <cell r="K4239">
            <v>102</v>
          </cell>
          <cell r="L4239" t="str">
            <v>Single</v>
          </cell>
          <cell r="M4239">
            <v>15217</v>
          </cell>
        </row>
        <row r="4240">
          <cell r="A4240">
            <v>3</v>
          </cell>
          <cell r="B4240" t="str">
            <v>AW PPO Retiree &lt;65</v>
          </cell>
          <cell r="D4240" t="str">
            <v>MORRIS WANETA M</v>
          </cell>
          <cell r="E4240" t="str">
            <v>315385345</v>
          </cell>
          <cell r="F4240">
            <v>25</v>
          </cell>
          <cell r="G4240" t="str">
            <v>Split Family Contracts - Union</v>
          </cell>
          <cell r="H4240" t="str">
            <v>U</v>
          </cell>
          <cell r="I4240">
            <v>1</v>
          </cell>
          <cell r="J4240">
            <v>38200</v>
          </cell>
          <cell r="K4240">
            <v>102</v>
          </cell>
          <cell r="L4240" t="str">
            <v>Single</v>
          </cell>
          <cell r="M4240">
            <v>14781</v>
          </cell>
        </row>
        <row r="4241">
          <cell r="A4241">
            <v>3</v>
          </cell>
          <cell r="B4241" t="str">
            <v>AW PPO Retiree &lt;65</v>
          </cell>
          <cell r="D4241" t="str">
            <v>MORRISON OPAL</v>
          </cell>
          <cell r="E4241" t="str">
            <v>234706777</v>
          </cell>
          <cell r="F4241">
            <v>25</v>
          </cell>
          <cell r="G4241" t="str">
            <v>Split Family Contracts - Union</v>
          </cell>
          <cell r="H4241" t="str">
            <v>U</v>
          </cell>
          <cell r="I4241">
            <v>1</v>
          </cell>
          <cell r="J4241">
            <v>37622</v>
          </cell>
          <cell r="K4241">
            <v>102</v>
          </cell>
          <cell r="L4241" t="str">
            <v>Single</v>
          </cell>
          <cell r="M4241">
            <v>17036</v>
          </cell>
        </row>
        <row r="4242">
          <cell r="A4242">
            <v>3</v>
          </cell>
          <cell r="B4242" t="str">
            <v>AW PPO Retiree &lt;65</v>
          </cell>
          <cell r="D4242" t="str">
            <v>MOSCHELLA VINCENT T</v>
          </cell>
          <cell r="E4242" t="str">
            <v>149348994</v>
          </cell>
          <cell r="F4242">
            <v>2</v>
          </cell>
          <cell r="G4242" t="str">
            <v>PPO Non-Union</v>
          </cell>
          <cell r="H4242" t="str">
            <v>N</v>
          </cell>
          <cell r="I4242">
            <v>2</v>
          </cell>
          <cell r="J4242">
            <v>37925</v>
          </cell>
          <cell r="K4242">
            <v>111</v>
          </cell>
          <cell r="L4242" t="str">
            <v>Ee/Sp</v>
          </cell>
          <cell r="M4242">
            <v>16034</v>
          </cell>
        </row>
        <row r="4243">
          <cell r="A4243">
            <v>3</v>
          </cell>
          <cell r="B4243" t="str">
            <v>AW PPO Retiree &lt;65</v>
          </cell>
          <cell r="D4243" t="str">
            <v>MUELLER THOMAS L</v>
          </cell>
          <cell r="E4243" t="str">
            <v>342364488</v>
          </cell>
          <cell r="F4243">
            <v>1</v>
          </cell>
          <cell r="G4243" t="str">
            <v>PPO Union</v>
          </cell>
          <cell r="H4243" t="str">
            <v>U</v>
          </cell>
          <cell r="I4243">
            <v>2</v>
          </cell>
          <cell r="J4243">
            <v>37622</v>
          </cell>
          <cell r="K4243">
            <v>111</v>
          </cell>
          <cell r="L4243" t="str">
            <v>Ee/Sp</v>
          </cell>
          <cell r="M4243">
            <v>16351</v>
          </cell>
        </row>
        <row r="4244">
          <cell r="A4244">
            <v>3</v>
          </cell>
          <cell r="B4244" t="str">
            <v>AW PPO Retiree &lt;65</v>
          </cell>
          <cell r="D4244" t="str">
            <v>MURPHY WANDA</v>
          </cell>
          <cell r="E4244" t="str">
            <v>487588108</v>
          </cell>
          <cell r="F4244">
            <v>25</v>
          </cell>
          <cell r="G4244" t="str">
            <v>Split Family Contracts - Union</v>
          </cell>
          <cell r="H4244" t="str">
            <v>U</v>
          </cell>
          <cell r="I4244">
            <v>1</v>
          </cell>
          <cell r="J4244">
            <v>37956</v>
          </cell>
          <cell r="K4244">
            <v>102</v>
          </cell>
          <cell r="L4244" t="str">
            <v>Single</v>
          </cell>
          <cell r="M4244">
            <v>18691</v>
          </cell>
        </row>
        <row r="4245">
          <cell r="A4245">
            <v>3</v>
          </cell>
          <cell r="B4245" t="str">
            <v>AW PPO Retiree &lt;65</v>
          </cell>
          <cell r="D4245" t="str">
            <v>MURRAY TERESA A</v>
          </cell>
          <cell r="E4245" t="str">
            <v>232907156</v>
          </cell>
          <cell r="F4245">
            <v>28</v>
          </cell>
          <cell r="G4245" t="str">
            <v>Split Family Contracts - Non Union</v>
          </cell>
          <cell r="H4245" t="str">
            <v>N</v>
          </cell>
          <cell r="I4245">
            <v>1</v>
          </cell>
          <cell r="J4245">
            <v>38018</v>
          </cell>
          <cell r="K4245">
            <v>102</v>
          </cell>
          <cell r="L4245" t="str">
            <v>Single</v>
          </cell>
          <cell r="M4245">
            <v>19848</v>
          </cell>
        </row>
        <row r="4246">
          <cell r="A4246">
            <v>3</v>
          </cell>
          <cell r="B4246" t="str">
            <v>AW PPO Retiree &lt;65</v>
          </cell>
          <cell r="D4246" t="str">
            <v>MUTCHLER SHARON K</v>
          </cell>
          <cell r="E4246" t="str">
            <v>352349195</v>
          </cell>
          <cell r="F4246">
            <v>25</v>
          </cell>
          <cell r="G4246" t="str">
            <v>Split Family Contracts - Union</v>
          </cell>
          <cell r="H4246" t="str">
            <v>U</v>
          </cell>
          <cell r="I4246">
            <v>1</v>
          </cell>
          <cell r="J4246">
            <v>37622</v>
          </cell>
          <cell r="K4246">
            <v>102</v>
          </cell>
          <cell r="L4246" t="str">
            <v>Single</v>
          </cell>
          <cell r="M4246">
            <v>15950</v>
          </cell>
        </row>
        <row r="4247">
          <cell r="A4247">
            <v>3</v>
          </cell>
          <cell r="B4247" t="str">
            <v>AW PPO Retiree &lt;65</v>
          </cell>
          <cell r="D4247" t="str">
            <v>NEWTON RUBY A</v>
          </cell>
          <cell r="E4247" t="str">
            <v>307426997</v>
          </cell>
          <cell r="F4247">
            <v>28</v>
          </cell>
          <cell r="G4247" t="str">
            <v>Split Family Contracts - Non Union</v>
          </cell>
          <cell r="H4247" t="str">
            <v>N</v>
          </cell>
          <cell r="I4247">
            <v>1</v>
          </cell>
          <cell r="J4247">
            <v>37622</v>
          </cell>
          <cell r="K4247">
            <v>102</v>
          </cell>
          <cell r="L4247" t="str">
            <v>Single</v>
          </cell>
          <cell r="M4247">
            <v>14976</v>
          </cell>
        </row>
        <row r="4248">
          <cell r="A4248">
            <v>3</v>
          </cell>
          <cell r="B4248" t="str">
            <v>AW PPO Retiree &lt;65</v>
          </cell>
          <cell r="D4248" t="str">
            <v>NICHOLS JAMES A</v>
          </cell>
          <cell r="E4248" t="str">
            <v>478585092</v>
          </cell>
          <cell r="F4248">
            <v>2</v>
          </cell>
          <cell r="G4248" t="str">
            <v>PPO Non-Union</v>
          </cell>
          <cell r="H4248" t="str">
            <v>N</v>
          </cell>
          <cell r="I4248">
            <v>3</v>
          </cell>
          <cell r="J4248">
            <v>37622</v>
          </cell>
          <cell r="K4248">
            <v>127</v>
          </cell>
          <cell r="L4248" t="str">
            <v>Family</v>
          </cell>
          <cell r="M4248">
            <v>17398</v>
          </cell>
        </row>
        <row r="4249">
          <cell r="A4249">
            <v>3</v>
          </cell>
          <cell r="B4249" t="str">
            <v>AW PPO Retiree &lt;65</v>
          </cell>
          <cell r="D4249" t="str">
            <v>NYBO PATRICIA J</v>
          </cell>
          <cell r="E4249" t="str">
            <v>564565104</v>
          </cell>
          <cell r="F4249">
            <v>2</v>
          </cell>
          <cell r="G4249" t="str">
            <v>PPO Non-Union</v>
          </cell>
          <cell r="H4249" t="str">
            <v>N</v>
          </cell>
          <cell r="I4249">
            <v>1</v>
          </cell>
          <cell r="J4249">
            <v>37622</v>
          </cell>
          <cell r="K4249">
            <v>102</v>
          </cell>
          <cell r="L4249" t="str">
            <v>Single</v>
          </cell>
          <cell r="M4249">
            <v>15279</v>
          </cell>
        </row>
        <row r="4250">
          <cell r="A4250">
            <v>3</v>
          </cell>
          <cell r="B4250" t="str">
            <v>AW PPO Retiree &lt;65</v>
          </cell>
          <cell r="D4250" t="str">
            <v>O MARA SHARON A</v>
          </cell>
          <cell r="E4250" t="str">
            <v>031324205</v>
          </cell>
          <cell r="F4250">
            <v>25</v>
          </cell>
          <cell r="G4250" t="str">
            <v>Split Family Contracts - Union</v>
          </cell>
          <cell r="H4250" t="str">
            <v>U</v>
          </cell>
          <cell r="I4250">
            <v>1</v>
          </cell>
          <cell r="J4250">
            <v>38078</v>
          </cell>
          <cell r="K4250">
            <v>102</v>
          </cell>
          <cell r="L4250" t="str">
            <v>Single</v>
          </cell>
          <cell r="M4250">
            <v>16298</v>
          </cell>
        </row>
        <row r="4251">
          <cell r="A4251">
            <v>3</v>
          </cell>
          <cell r="B4251" t="str">
            <v>AW PPO Retiree &lt;65</v>
          </cell>
          <cell r="D4251" t="str">
            <v>OLIVIERO RAFFAELINA</v>
          </cell>
          <cell r="E4251" t="str">
            <v>146320903</v>
          </cell>
          <cell r="F4251">
            <v>25</v>
          </cell>
          <cell r="G4251" t="str">
            <v>Split Family Contracts - Union</v>
          </cell>
          <cell r="H4251" t="str">
            <v>U</v>
          </cell>
          <cell r="I4251">
            <v>1</v>
          </cell>
          <cell r="J4251">
            <v>37926</v>
          </cell>
          <cell r="K4251">
            <v>102</v>
          </cell>
          <cell r="L4251" t="str">
            <v>Single</v>
          </cell>
          <cell r="M4251">
            <v>14608</v>
          </cell>
        </row>
        <row r="4252">
          <cell r="A4252">
            <v>3</v>
          </cell>
          <cell r="B4252" t="str">
            <v>AW PPO Retiree &lt;65</v>
          </cell>
          <cell r="D4252" t="str">
            <v>ORLANDO JUDY A</v>
          </cell>
          <cell r="E4252" t="str">
            <v>200344928</v>
          </cell>
          <cell r="F4252">
            <v>28</v>
          </cell>
          <cell r="G4252" t="str">
            <v>Split Family Contracts - Non Union</v>
          </cell>
          <cell r="H4252" t="str">
            <v>N</v>
          </cell>
          <cell r="I4252">
            <v>1</v>
          </cell>
          <cell r="J4252">
            <v>37622</v>
          </cell>
          <cell r="K4252">
            <v>102</v>
          </cell>
          <cell r="L4252" t="str">
            <v>Single</v>
          </cell>
          <cell r="M4252">
            <v>15844</v>
          </cell>
        </row>
        <row r="4253">
          <cell r="A4253">
            <v>3</v>
          </cell>
          <cell r="B4253" t="str">
            <v>AW PPO Retiree &lt;65</v>
          </cell>
          <cell r="D4253" t="str">
            <v>ORR WILLIAM</v>
          </cell>
          <cell r="E4253" t="str">
            <v>190341708</v>
          </cell>
          <cell r="F4253">
            <v>2</v>
          </cell>
          <cell r="G4253" t="str">
            <v>PPO Non-Union</v>
          </cell>
          <cell r="H4253" t="str">
            <v>N</v>
          </cell>
          <cell r="I4253">
            <v>2</v>
          </cell>
          <cell r="J4253">
            <v>37622</v>
          </cell>
          <cell r="K4253">
            <v>111</v>
          </cell>
          <cell r="L4253" t="str">
            <v>Ee/Sp</v>
          </cell>
          <cell r="M4253">
            <v>15630</v>
          </cell>
        </row>
        <row r="4254">
          <cell r="A4254">
            <v>3</v>
          </cell>
          <cell r="B4254" t="str">
            <v>AW PPO Retiree &lt;65</v>
          </cell>
          <cell r="D4254" t="str">
            <v>OVERATH CHARLES W</v>
          </cell>
          <cell r="E4254" t="str">
            <v>319344453</v>
          </cell>
          <cell r="F4254">
            <v>2</v>
          </cell>
          <cell r="G4254" t="str">
            <v>PPO Non-Union</v>
          </cell>
          <cell r="H4254" t="str">
            <v>N</v>
          </cell>
          <cell r="I4254">
            <v>1</v>
          </cell>
          <cell r="J4254">
            <v>37622</v>
          </cell>
          <cell r="K4254">
            <v>101</v>
          </cell>
          <cell r="L4254" t="str">
            <v>Single</v>
          </cell>
          <cell r="M4254">
            <v>14981</v>
          </cell>
        </row>
        <row r="4255">
          <cell r="A4255">
            <v>3</v>
          </cell>
          <cell r="B4255" t="str">
            <v>AW PPO Retiree &lt;65</v>
          </cell>
          <cell r="D4255" t="str">
            <v>OVERTURF EMMA M</v>
          </cell>
          <cell r="E4255" t="str">
            <v>261685870</v>
          </cell>
          <cell r="F4255">
            <v>25</v>
          </cell>
          <cell r="G4255" t="str">
            <v>Split Family Contracts - Union</v>
          </cell>
          <cell r="H4255" t="str">
            <v>U</v>
          </cell>
          <cell r="I4255">
            <v>1</v>
          </cell>
          <cell r="J4255">
            <v>37681</v>
          </cell>
          <cell r="K4255">
            <v>102</v>
          </cell>
          <cell r="L4255" t="str">
            <v>Single</v>
          </cell>
          <cell r="M4255">
            <v>16105</v>
          </cell>
        </row>
        <row r="4256">
          <cell r="A4256">
            <v>3</v>
          </cell>
          <cell r="B4256" t="str">
            <v>AW PPO Retiree &lt;65</v>
          </cell>
          <cell r="D4256" t="str">
            <v>PATTERSON PHYLLIS I</v>
          </cell>
          <cell r="E4256" t="str">
            <v>373468813</v>
          </cell>
          <cell r="F4256">
            <v>28</v>
          </cell>
          <cell r="G4256" t="str">
            <v>Split Family Contracts - Non Union</v>
          </cell>
          <cell r="H4256" t="str">
            <v>N</v>
          </cell>
          <cell r="I4256">
            <v>1</v>
          </cell>
          <cell r="J4256">
            <v>37622</v>
          </cell>
          <cell r="K4256">
            <v>102</v>
          </cell>
          <cell r="L4256" t="str">
            <v>Single</v>
          </cell>
          <cell r="M4256">
            <v>17041</v>
          </cell>
        </row>
        <row r="4257">
          <cell r="A4257">
            <v>3</v>
          </cell>
          <cell r="B4257" t="str">
            <v>AW PPO Retiree &lt;65</v>
          </cell>
          <cell r="D4257" t="str">
            <v>PATTON BOBBY G</v>
          </cell>
          <cell r="E4257" t="str">
            <v>323363742</v>
          </cell>
          <cell r="F4257">
            <v>2</v>
          </cell>
          <cell r="G4257" t="str">
            <v>PPO Non-Union</v>
          </cell>
          <cell r="H4257" t="str">
            <v>N</v>
          </cell>
          <cell r="I4257">
            <v>2</v>
          </cell>
          <cell r="J4257">
            <v>37622</v>
          </cell>
          <cell r="K4257">
            <v>111</v>
          </cell>
          <cell r="L4257" t="str">
            <v>Ee/Sp</v>
          </cell>
          <cell r="M4257">
            <v>16211</v>
          </cell>
        </row>
        <row r="4258">
          <cell r="A4258">
            <v>3</v>
          </cell>
          <cell r="B4258" t="str">
            <v>AW PPO Retiree &lt;65</v>
          </cell>
          <cell r="D4258" t="str">
            <v>PAYNE ANGEL D</v>
          </cell>
          <cell r="E4258" t="str">
            <v>401457021</v>
          </cell>
          <cell r="F4258">
            <v>25</v>
          </cell>
          <cell r="G4258" t="str">
            <v>Split Family Contracts - Union</v>
          </cell>
          <cell r="H4258" t="str">
            <v>U</v>
          </cell>
          <cell r="I4258">
            <v>1</v>
          </cell>
          <cell r="J4258">
            <v>38200</v>
          </cell>
          <cell r="K4258">
            <v>102</v>
          </cell>
          <cell r="L4258" t="str">
            <v>Single</v>
          </cell>
          <cell r="M4258">
            <v>33877</v>
          </cell>
        </row>
        <row r="4259">
          <cell r="A4259">
            <v>3</v>
          </cell>
          <cell r="B4259" t="str">
            <v>AW PPO Retiree &lt;65</v>
          </cell>
          <cell r="D4259" t="str">
            <v>PAYNE BRENDA L</v>
          </cell>
          <cell r="E4259" t="str">
            <v>406625157</v>
          </cell>
          <cell r="F4259">
            <v>25</v>
          </cell>
          <cell r="G4259" t="str">
            <v>Split Family Contracts - Union</v>
          </cell>
          <cell r="H4259" t="str">
            <v>U</v>
          </cell>
          <cell r="I4259">
            <v>1</v>
          </cell>
          <cell r="J4259">
            <v>38200</v>
          </cell>
          <cell r="K4259">
            <v>102</v>
          </cell>
          <cell r="L4259" t="str">
            <v>Single</v>
          </cell>
          <cell r="M4259">
            <v>17099</v>
          </cell>
        </row>
        <row r="4260">
          <cell r="A4260">
            <v>3</v>
          </cell>
          <cell r="B4260" t="str">
            <v>AW PPO Retiree &lt;65</v>
          </cell>
          <cell r="D4260" t="str">
            <v>PEAKES PHYLLIS</v>
          </cell>
          <cell r="E4260" t="str">
            <v>145362733</v>
          </cell>
          <cell r="F4260">
            <v>1</v>
          </cell>
          <cell r="G4260" t="str">
            <v>PPO Union</v>
          </cell>
          <cell r="H4260" t="str">
            <v>U</v>
          </cell>
          <cell r="I4260">
            <v>2</v>
          </cell>
          <cell r="J4260">
            <v>37622</v>
          </cell>
          <cell r="K4260">
            <v>111</v>
          </cell>
          <cell r="L4260" t="str">
            <v>Ee/Sp</v>
          </cell>
          <cell r="M4260">
            <v>16848</v>
          </cell>
        </row>
        <row r="4261">
          <cell r="A4261">
            <v>3</v>
          </cell>
          <cell r="B4261" t="str">
            <v>AW PPO Retiree &lt;65</v>
          </cell>
          <cell r="D4261" t="str">
            <v>PENNINGTON PATRICIA J</v>
          </cell>
          <cell r="E4261" t="str">
            <v>259622981</v>
          </cell>
          <cell r="F4261">
            <v>25</v>
          </cell>
          <cell r="G4261" t="str">
            <v>Split Family Contracts - Union</v>
          </cell>
          <cell r="H4261" t="str">
            <v>U</v>
          </cell>
          <cell r="I4261">
            <v>1</v>
          </cell>
          <cell r="J4261">
            <v>37622</v>
          </cell>
          <cell r="K4261">
            <v>102</v>
          </cell>
          <cell r="L4261" t="str">
            <v>Single</v>
          </cell>
          <cell r="M4261">
            <v>15984</v>
          </cell>
        </row>
        <row r="4262">
          <cell r="A4262">
            <v>3</v>
          </cell>
          <cell r="B4262" t="str">
            <v>AW PPO Retiree &lt;65</v>
          </cell>
          <cell r="D4262" t="str">
            <v>PERDUE LINDA S</v>
          </cell>
          <cell r="E4262" t="str">
            <v>240179782</v>
          </cell>
          <cell r="F4262">
            <v>25</v>
          </cell>
          <cell r="G4262" t="str">
            <v>Split Family Contracts - Union</v>
          </cell>
          <cell r="H4262" t="str">
            <v>U</v>
          </cell>
          <cell r="I4262">
            <v>1</v>
          </cell>
          <cell r="J4262">
            <v>37622</v>
          </cell>
          <cell r="K4262">
            <v>102</v>
          </cell>
          <cell r="L4262" t="str">
            <v>Single</v>
          </cell>
          <cell r="M4262">
            <v>22622</v>
          </cell>
        </row>
        <row r="4263">
          <cell r="A4263">
            <v>3</v>
          </cell>
          <cell r="B4263" t="str">
            <v>AW PPO Retiree &lt;65</v>
          </cell>
          <cell r="D4263" t="str">
            <v>PETERS JR NOEL R</v>
          </cell>
          <cell r="E4263" t="str">
            <v>389402753</v>
          </cell>
          <cell r="F4263">
            <v>2</v>
          </cell>
          <cell r="G4263" t="str">
            <v>PPO Non-Union</v>
          </cell>
          <cell r="H4263" t="str">
            <v>N</v>
          </cell>
          <cell r="I4263">
            <v>1</v>
          </cell>
          <cell r="J4263">
            <v>38200</v>
          </cell>
          <cell r="K4263">
            <v>101</v>
          </cell>
          <cell r="L4263" t="str">
            <v>Single</v>
          </cell>
          <cell r="M4263">
            <v>15113</v>
          </cell>
        </row>
        <row r="4264">
          <cell r="A4264">
            <v>3</v>
          </cell>
          <cell r="B4264" t="str">
            <v>AW PPO Retiree &lt;65</v>
          </cell>
          <cell r="D4264" t="str">
            <v>PETERS ALMA</v>
          </cell>
          <cell r="E4264" t="str">
            <v>137343388</v>
          </cell>
          <cell r="F4264">
            <v>25</v>
          </cell>
          <cell r="G4264" t="str">
            <v>Split Family Contracts - Union</v>
          </cell>
          <cell r="H4264" t="str">
            <v>U</v>
          </cell>
          <cell r="I4264">
            <v>1</v>
          </cell>
          <cell r="J4264">
            <v>37622</v>
          </cell>
          <cell r="K4264">
            <v>102</v>
          </cell>
          <cell r="L4264" t="str">
            <v>Single</v>
          </cell>
          <cell r="M4264">
            <v>15078</v>
          </cell>
        </row>
        <row r="4265">
          <cell r="A4265">
            <v>3</v>
          </cell>
          <cell r="B4265" t="str">
            <v>AW PPO Retiree &lt;65</v>
          </cell>
          <cell r="D4265" t="str">
            <v>PETERSEN BETTY ANNE</v>
          </cell>
          <cell r="E4265" t="str">
            <v>126306675</v>
          </cell>
          <cell r="F4265">
            <v>73</v>
          </cell>
          <cell r="G4265" t="str">
            <v>PPO LI Retiree - Non-Union Diff Rx Plan</v>
          </cell>
          <cell r="H4265" t="str">
            <v>N</v>
          </cell>
          <cell r="I4265">
            <v>1</v>
          </cell>
          <cell r="J4265">
            <v>38108</v>
          </cell>
          <cell r="K4265">
            <v>102</v>
          </cell>
          <cell r="L4265" t="str">
            <v>Single</v>
          </cell>
          <cell r="M4265">
            <v>14713</v>
          </cell>
        </row>
        <row r="4266">
          <cell r="A4266">
            <v>3</v>
          </cell>
          <cell r="B4266" t="str">
            <v>AW PPO Retiree &lt;65</v>
          </cell>
          <cell r="D4266" t="str">
            <v>PETERSON JOAN C</v>
          </cell>
          <cell r="E4266" t="str">
            <v>144308427</v>
          </cell>
          <cell r="F4266">
            <v>2</v>
          </cell>
          <cell r="G4266" t="str">
            <v>PPO Non-Union</v>
          </cell>
          <cell r="H4266" t="str">
            <v>N</v>
          </cell>
          <cell r="I4266">
            <v>1</v>
          </cell>
          <cell r="J4266">
            <v>37622</v>
          </cell>
          <cell r="K4266">
            <v>102</v>
          </cell>
          <cell r="L4266" t="str">
            <v>Single</v>
          </cell>
          <cell r="M4266">
            <v>15068</v>
          </cell>
        </row>
        <row r="4267">
          <cell r="A4267">
            <v>3</v>
          </cell>
          <cell r="B4267" t="str">
            <v>AW PPO Retiree &lt;65</v>
          </cell>
          <cell r="D4267" t="str">
            <v>PETRELLI SANDRA J</v>
          </cell>
          <cell r="E4267" t="str">
            <v>158305875</v>
          </cell>
          <cell r="F4267">
            <v>28</v>
          </cell>
          <cell r="G4267" t="str">
            <v>Split Family Contracts - Non Union</v>
          </cell>
          <cell r="H4267" t="str">
            <v>N</v>
          </cell>
          <cell r="I4267">
            <v>1</v>
          </cell>
          <cell r="J4267">
            <v>38169</v>
          </cell>
          <cell r="K4267">
            <v>102</v>
          </cell>
          <cell r="L4267" t="str">
            <v>Single</v>
          </cell>
          <cell r="M4267">
            <v>15164</v>
          </cell>
        </row>
        <row r="4268">
          <cell r="A4268">
            <v>3</v>
          </cell>
          <cell r="B4268" t="str">
            <v>AW PPO Retiree &lt;65</v>
          </cell>
          <cell r="D4268" t="str">
            <v>PFEIFLE DONALD W</v>
          </cell>
          <cell r="E4268" t="str">
            <v>484504614</v>
          </cell>
          <cell r="F4268">
            <v>1</v>
          </cell>
          <cell r="G4268" t="str">
            <v>PPO Union</v>
          </cell>
          <cell r="H4268" t="str">
            <v>U</v>
          </cell>
          <cell r="I4268">
            <v>2</v>
          </cell>
          <cell r="J4268">
            <v>37622</v>
          </cell>
          <cell r="K4268">
            <v>111</v>
          </cell>
          <cell r="L4268" t="str">
            <v>Ee/Sp</v>
          </cell>
          <cell r="M4268">
            <v>16287</v>
          </cell>
        </row>
        <row r="4269">
          <cell r="A4269">
            <v>3</v>
          </cell>
          <cell r="B4269" t="str">
            <v>AW PPO Retiree &lt;65</v>
          </cell>
          <cell r="D4269" t="str">
            <v>PHILLIPS JR JOSEPH WAD</v>
          </cell>
          <cell r="E4269" t="str">
            <v>235924156</v>
          </cell>
          <cell r="F4269">
            <v>2</v>
          </cell>
          <cell r="G4269" t="str">
            <v>PPO Non-Union</v>
          </cell>
          <cell r="H4269" t="str">
            <v>N</v>
          </cell>
          <cell r="I4269">
            <v>1</v>
          </cell>
          <cell r="J4269">
            <v>37622</v>
          </cell>
          <cell r="K4269">
            <v>101</v>
          </cell>
          <cell r="L4269" t="str">
            <v>Single</v>
          </cell>
          <cell r="M4269">
            <v>20465</v>
          </cell>
        </row>
        <row r="4270">
          <cell r="A4270">
            <v>3</v>
          </cell>
          <cell r="B4270" t="str">
            <v>AW PPO Retiree &lt;65</v>
          </cell>
          <cell r="D4270" t="str">
            <v>PIETRANTUONO ANGELINA</v>
          </cell>
          <cell r="E4270" t="str">
            <v>158447968</v>
          </cell>
          <cell r="F4270">
            <v>25</v>
          </cell>
          <cell r="G4270" t="str">
            <v>Split Family Contracts - Union</v>
          </cell>
          <cell r="H4270" t="str">
            <v>U</v>
          </cell>
          <cell r="I4270">
            <v>1</v>
          </cell>
          <cell r="J4270">
            <v>37681</v>
          </cell>
          <cell r="K4270">
            <v>102</v>
          </cell>
          <cell r="L4270" t="str">
            <v>Single</v>
          </cell>
          <cell r="M4270">
            <v>14702</v>
          </cell>
        </row>
        <row r="4271">
          <cell r="A4271">
            <v>3</v>
          </cell>
          <cell r="B4271" t="str">
            <v>AW PPO Retiree &lt;65</v>
          </cell>
          <cell r="D4271" t="str">
            <v>PIRTLE ANNIE S</v>
          </cell>
          <cell r="E4271" t="str">
            <v>322428483</v>
          </cell>
          <cell r="F4271">
            <v>2</v>
          </cell>
          <cell r="G4271" t="str">
            <v>PPO Non-Union</v>
          </cell>
          <cell r="H4271" t="str">
            <v>N</v>
          </cell>
          <cell r="I4271">
            <v>2</v>
          </cell>
          <cell r="J4271">
            <v>37622</v>
          </cell>
          <cell r="K4271">
            <v>111</v>
          </cell>
          <cell r="L4271" t="str">
            <v>Ee/Sp</v>
          </cell>
          <cell r="M4271">
            <v>16962</v>
          </cell>
        </row>
        <row r="4272">
          <cell r="A4272">
            <v>3</v>
          </cell>
          <cell r="B4272" t="str">
            <v>AW PPO Retiree &lt;65</v>
          </cell>
          <cell r="D4272" t="str">
            <v>POLLARD JOYCE J</v>
          </cell>
          <cell r="E4272" t="str">
            <v>585209945</v>
          </cell>
          <cell r="F4272">
            <v>28</v>
          </cell>
          <cell r="G4272" t="str">
            <v>Split Family Contracts - Non Union</v>
          </cell>
          <cell r="H4272" t="str">
            <v>N</v>
          </cell>
          <cell r="I4272">
            <v>1</v>
          </cell>
          <cell r="J4272">
            <v>37622</v>
          </cell>
          <cell r="K4272">
            <v>102</v>
          </cell>
          <cell r="L4272" t="str">
            <v>Single</v>
          </cell>
          <cell r="M4272">
            <v>15761</v>
          </cell>
        </row>
        <row r="4273">
          <cell r="A4273">
            <v>3</v>
          </cell>
          <cell r="B4273" t="str">
            <v>AW PPO Retiree &lt;65</v>
          </cell>
          <cell r="D4273" t="str">
            <v>PROUDFOOT JUDY I</v>
          </cell>
          <cell r="E4273" t="str">
            <v>236644249</v>
          </cell>
          <cell r="F4273">
            <v>28</v>
          </cell>
          <cell r="G4273" t="str">
            <v>Split Family Contracts - Non Union</v>
          </cell>
          <cell r="H4273" t="str">
            <v>N</v>
          </cell>
          <cell r="I4273">
            <v>1</v>
          </cell>
          <cell r="J4273">
            <v>38200</v>
          </cell>
          <cell r="K4273">
            <v>102</v>
          </cell>
          <cell r="L4273" t="str">
            <v>Single</v>
          </cell>
          <cell r="M4273">
            <v>15025</v>
          </cell>
        </row>
        <row r="4274">
          <cell r="A4274">
            <v>3</v>
          </cell>
          <cell r="B4274" t="str">
            <v>AW PPO Retiree &lt;65</v>
          </cell>
          <cell r="D4274" t="str">
            <v>QUARLES BARBARA A</v>
          </cell>
          <cell r="E4274" t="str">
            <v>564642401</v>
          </cell>
          <cell r="F4274">
            <v>25</v>
          </cell>
          <cell r="G4274" t="str">
            <v>Split Family Contracts - Union</v>
          </cell>
          <cell r="H4274" t="str">
            <v>U</v>
          </cell>
          <cell r="I4274">
            <v>1</v>
          </cell>
          <cell r="J4274">
            <v>37926</v>
          </cell>
          <cell r="K4274">
            <v>102</v>
          </cell>
          <cell r="L4274" t="str">
            <v>Single</v>
          </cell>
          <cell r="M4274">
            <v>16599</v>
          </cell>
        </row>
        <row r="4275">
          <cell r="A4275">
            <v>3</v>
          </cell>
          <cell r="B4275" t="str">
            <v>AW PPO Retiree &lt;65</v>
          </cell>
          <cell r="D4275" t="str">
            <v>QUIROGA PATRICIA M</v>
          </cell>
          <cell r="E4275" t="str">
            <v>568849273</v>
          </cell>
          <cell r="F4275">
            <v>28</v>
          </cell>
          <cell r="G4275" t="str">
            <v>Split Family Contracts - Non Union</v>
          </cell>
          <cell r="H4275" t="str">
            <v>N</v>
          </cell>
          <cell r="I4275">
            <v>1</v>
          </cell>
          <cell r="J4275">
            <v>37653</v>
          </cell>
          <cell r="K4275">
            <v>102</v>
          </cell>
          <cell r="L4275" t="str">
            <v>Single</v>
          </cell>
          <cell r="M4275">
            <v>18258</v>
          </cell>
        </row>
        <row r="4276">
          <cell r="A4276">
            <v>3</v>
          </cell>
          <cell r="B4276" t="str">
            <v>AW PPO Retiree &lt;65</v>
          </cell>
          <cell r="D4276" t="str">
            <v>RANDOLPH PATRICIA A</v>
          </cell>
          <cell r="E4276" t="str">
            <v>194346883</v>
          </cell>
          <cell r="F4276">
            <v>28</v>
          </cell>
          <cell r="G4276" t="str">
            <v>Split Family Contracts - Non Union</v>
          </cell>
          <cell r="H4276" t="str">
            <v>N</v>
          </cell>
          <cell r="I4276">
            <v>1</v>
          </cell>
          <cell r="J4276">
            <v>38200</v>
          </cell>
          <cell r="K4276">
            <v>102</v>
          </cell>
          <cell r="L4276" t="str">
            <v>Single</v>
          </cell>
          <cell r="M4276">
            <v>15844</v>
          </cell>
        </row>
        <row r="4277">
          <cell r="A4277">
            <v>3</v>
          </cell>
          <cell r="B4277" t="str">
            <v>AW PPO Retiree &lt;65</v>
          </cell>
          <cell r="D4277" t="str">
            <v>RAUDEBAUGH JERRY A</v>
          </cell>
          <cell r="E4277" t="str">
            <v>270364280</v>
          </cell>
          <cell r="F4277">
            <v>2</v>
          </cell>
          <cell r="G4277" t="str">
            <v>PPO Non-Union</v>
          </cell>
          <cell r="H4277" t="str">
            <v>N</v>
          </cell>
          <cell r="I4277">
            <v>2</v>
          </cell>
          <cell r="J4277">
            <v>37622</v>
          </cell>
          <cell r="K4277">
            <v>111</v>
          </cell>
          <cell r="L4277" t="str">
            <v>Ee/Sp</v>
          </cell>
          <cell r="M4277">
            <v>14856</v>
          </cell>
        </row>
        <row r="4278">
          <cell r="A4278">
            <v>3</v>
          </cell>
          <cell r="B4278" t="str">
            <v>AW PPO Retiree &lt;65</v>
          </cell>
          <cell r="D4278" t="str">
            <v>RAY JOHN B</v>
          </cell>
          <cell r="E4278" t="str">
            <v>411645077</v>
          </cell>
          <cell r="F4278">
            <v>1</v>
          </cell>
          <cell r="G4278" t="str">
            <v>PPO Union</v>
          </cell>
          <cell r="H4278" t="str">
            <v>U</v>
          </cell>
          <cell r="I4278">
            <v>2</v>
          </cell>
          <cell r="J4278">
            <v>37622</v>
          </cell>
          <cell r="K4278">
            <v>111</v>
          </cell>
          <cell r="L4278" t="str">
            <v>Ee/Sp</v>
          </cell>
          <cell r="M4278">
            <v>14741</v>
          </cell>
        </row>
        <row r="4279">
          <cell r="A4279">
            <v>3</v>
          </cell>
          <cell r="B4279" t="str">
            <v>AW PPO Retiree &lt;65</v>
          </cell>
          <cell r="D4279" t="str">
            <v>REAGAN DANNIE R</v>
          </cell>
          <cell r="E4279" t="str">
            <v>329444359</v>
          </cell>
          <cell r="F4279">
            <v>1</v>
          </cell>
          <cell r="G4279" t="str">
            <v>PPO Union</v>
          </cell>
          <cell r="H4279" t="str">
            <v>U</v>
          </cell>
          <cell r="I4279">
            <v>1</v>
          </cell>
          <cell r="J4279">
            <v>37622</v>
          </cell>
          <cell r="K4279">
            <v>101</v>
          </cell>
          <cell r="L4279" t="str">
            <v>Single</v>
          </cell>
          <cell r="M4279">
            <v>20099</v>
          </cell>
        </row>
        <row r="4280">
          <cell r="A4280">
            <v>3</v>
          </cell>
          <cell r="B4280" t="str">
            <v>AW PPO Retiree &lt;65</v>
          </cell>
          <cell r="D4280" t="str">
            <v>REECE BRENDA K</v>
          </cell>
          <cell r="E4280" t="str">
            <v>235681134</v>
          </cell>
          <cell r="F4280">
            <v>28</v>
          </cell>
          <cell r="G4280" t="str">
            <v>Split Family Contracts - Non Union</v>
          </cell>
          <cell r="H4280" t="str">
            <v>N</v>
          </cell>
          <cell r="I4280">
            <v>1</v>
          </cell>
          <cell r="J4280">
            <v>37926</v>
          </cell>
          <cell r="K4280">
            <v>102</v>
          </cell>
          <cell r="L4280" t="str">
            <v>Single</v>
          </cell>
          <cell r="M4280">
            <v>16396</v>
          </cell>
        </row>
        <row r="4281">
          <cell r="A4281">
            <v>3</v>
          </cell>
          <cell r="B4281" t="str">
            <v>AW PPO Retiree &lt;65</v>
          </cell>
          <cell r="D4281" t="str">
            <v>REITER DONALD T</v>
          </cell>
          <cell r="E4281" t="str">
            <v>152300271</v>
          </cell>
          <cell r="F4281">
            <v>2</v>
          </cell>
          <cell r="G4281" t="str">
            <v>PPO Non-Union</v>
          </cell>
          <cell r="H4281" t="str">
            <v>N</v>
          </cell>
          <cell r="I4281">
            <v>2</v>
          </cell>
          <cell r="J4281">
            <v>37982</v>
          </cell>
          <cell r="K4281">
            <v>111</v>
          </cell>
          <cell r="L4281" t="str">
            <v>Ee/Sp</v>
          </cell>
          <cell r="M4281">
            <v>14985</v>
          </cell>
        </row>
        <row r="4282">
          <cell r="A4282">
            <v>3</v>
          </cell>
          <cell r="B4282" t="str">
            <v>AW PPO Retiree &lt;65</v>
          </cell>
          <cell r="D4282" t="str">
            <v>RHODES HERBERT A</v>
          </cell>
          <cell r="E4282" t="str">
            <v>251680232</v>
          </cell>
          <cell r="F4282">
            <v>1</v>
          </cell>
          <cell r="G4282" t="str">
            <v>PPO Union</v>
          </cell>
          <cell r="H4282" t="str">
            <v>U</v>
          </cell>
          <cell r="I4282">
            <v>2</v>
          </cell>
          <cell r="J4282">
            <v>37859</v>
          </cell>
          <cell r="K4282">
            <v>111</v>
          </cell>
          <cell r="L4282" t="str">
            <v>Ee/Sp</v>
          </cell>
          <cell r="M4282">
            <v>15611</v>
          </cell>
        </row>
        <row r="4283">
          <cell r="A4283">
            <v>3</v>
          </cell>
          <cell r="B4283" t="str">
            <v>AW PPO Retiree &lt;65</v>
          </cell>
          <cell r="D4283" t="str">
            <v>RICH DONNA T</v>
          </cell>
          <cell r="E4283" t="str">
            <v>235668447</v>
          </cell>
          <cell r="F4283">
            <v>28</v>
          </cell>
          <cell r="G4283" t="str">
            <v>Split Family Contracts - Non Union</v>
          </cell>
          <cell r="H4283" t="str">
            <v>N</v>
          </cell>
          <cell r="I4283">
            <v>1</v>
          </cell>
          <cell r="J4283">
            <v>37622</v>
          </cell>
          <cell r="K4283">
            <v>102</v>
          </cell>
          <cell r="L4283" t="str">
            <v>Single</v>
          </cell>
          <cell r="M4283">
            <v>16052</v>
          </cell>
        </row>
        <row r="4284">
          <cell r="A4284">
            <v>3</v>
          </cell>
          <cell r="B4284" t="str">
            <v>AW PPO Retiree &lt;65</v>
          </cell>
          <cell r="D4284" t="str">
            <v>RIEDESEL ROBERT M</v>
          </cell>
          <cell r="E4284" t="str">
            <v>478524633</v>
          </cell>
          <cell r="F4284">
            <v>2</v>
          </cell>
          <cell r="G4284" t="str">
            <v>PPO Non-Union</v>
          </cell>
          <cell r="H4284" t="str">
            <v>N</v>
          </cell>
          <cell r="I4284">
            <v>2</v>
          </cell>
          <cell r="J4284">
            <v>37622</v>
          </cell>
          <cell r="K4284">
            <v>111</v>
          </cell>
          <cell r="L4284" t="str">
            <v>Ee/Sp</v>
          </cell>
          <cell r="M4284">
            <v>16012</v>
          </cell>
        </row>
        <row r="4285">
          <cell r="A4285">
            <v>3</v>
          </cell>
          <cell r="B4285" t="str">
            <v>AW PPO Retiree &lt;65</v>
          </cell>
          <cell r="D4285" t="str">
            <v>RIVERA ARMANDO</v>
          </cell>
          <cell r="E4285" t="str">
            <v>554357784</v>
          </cell>
          <cell r="F4285">
            <v>2</v>
          </cell>
          <cell r="G4285" t="str">
            <v>PPO Non-Union</v>
          </cell>
          <cell r="H4285" t="str">
            <v>N</v>
          </cell>
          <cell r="I4285">
            <v>3</v>
          </cell>
          <cell r="J4285">
            <v>37622</v>
          </cell>
          <cell r="K4285">
            <v>127</v>
          </cell>
          <cell r="L4285" t="str">
            <v>Family</v>
          </cell>
          <cell r="M4285">
            <v>16860</v>
          </cell>
        </row>
        <row r="4286">
          <cell r="A4286">
            <v>3</v>
          </cell>
          <cell r="B4286" t="str">
            <v>AW PPO Retiree &lt;65</v>
          </cell>
          <cell r="D4286" t="str">
            <v>ROGERS PATRICIA G</v>
          </cell>
          <cell r="E4286" t="str">
            <v>321429718</v>
          </cell>
          <cell r="F4286">
            <v>25</v>
          </cell>
          <cell r="G4286" t="str">
            <v>Split Family Contracts - Union</v>
          </cell>
          <cell r="H4286" t="str">
            <v>U</v>
          </cell>
          <cell r="I4286">
            <v>1</v>
          </cell>
          <cell r="J4286">
            <v>37622</v>
          </cell>
          <cell r="K4286">
            <v>102</v>
          </cell>
          <cell r="L4286" t="str">
            <v>Single</v>
          </cell>
          <cell r="M4286">
            <v>17567</v>
          </cell>
        </row>
        <row r="4287">
          <cell r="A4287">
            <v>3</v>
          </cell>
          <cell r="B4287" t="str">
            <v>AW PPO Retiree &lt;65</v>
          </cell>
          <cell r="D4287" t="str">
            <v>ROSS JOSEPH A</v>
          </cell>
          <cell r="E4287" t="str">
            <v>155344951</v>
          </cell>
          <cell r="F4287">
            <v>1</v>
          </cell>
          <cell r="G4287" t="str">
            <v>PPO Union</v>
          </cell>
          <cell r="H4287" t="str">
            <v>U</v>
          </cell>
          <cell r="I4287">
            <v>3</v>
          </cell>
          <cell r="J4287">
            <v>37724</v>
          </cell>
          <cell r="K4287">
            <v>127</v>
          </cell>
          <cell r="L4287" t="str">
            <v>Family</v>
          </cell>
          <cell r="M4287">
            <v>16054</v>
          </cell>
        </row>
        <row r="4288">
          <cell r="A4288">
            <v>3</v>
          </cell>
          <cell r="B4288" t="str">
            <v>AW PPO Retiree &lt;65</v>
          </cell>
          <cell r="D4288" t="str">
            <v>ROWE JUDITH A</v>
          </cell>
          <cell r="E4288" t="str">
            <v>309442609</v>
          </cell>
          <cell r="F4288">
            <v>28</v>
          </cell>
          <cell r="G4288" t="str">
            <v>Split Family Contracts - Non Union</v>
          </cell>
          <cell r="H4288" t="str">
            <v>N</v>
          </cell>
          <cell r="I4288">
            <v>1</v>
          </cell>
          <cell r="J4288">
            <v>37622</v>
          </cell>
          <cell r="K4288">
            <v>102</v>
          </cell>
          <cell r="L4288" t="str">
            <v>Single</v>
          </cell>
          <cell r="M4288">
            <v>15564</v>
          </cell>
        </row>
        <row r="4289">
          <cell r="A4289">
            <v>3</v>
          </cell>
          <cell r="B4289" t="str">
            <v>AW PPO Retiree &lt;65</v>
          </cell>
          <cell r="D4289" t="str">
            <v>ROWSEY CAROLYN S</v>
          </cell>
          <cell r="E4289" t="str">
            <v>235765921</v>
          </cell>
          <cell r="F4289">
            <v>25</v>
          </cell>
          <cell r="G4289" t="str">
            <v>Split Family Contracts - Union</v>
          </cell>
          <cell r="H4289" t="str">
            <v>U</v>
          </cell>
          <cell r="I4289">
            <v>1</v>
          </cell>
          <cell r="J4289">
            <v>37987</v>
          </cell>
          <cell r="K4289">
            <v>102</v>
          </cell>
          <cell r="L4289" t="str">
            <v>Single</v>
          </cell>
          <cell r="M4289">
            <v>15922</v>
          </cell>
        </row>
        <row r="4290">
          <cell r="A4290">
            <v>3</v>
          </cell>
          <cell r="B4290" t="str">
            <v>AW PPO Retiree &lt;65</v>
          </cell>
          <cell r="D4290" t="str">
            <v>RULO JUDITH A</v>
          </cell>
          <cell r="E4290" t="str">
            <v>333365673</v>
          </cell>
          <cell r="F4290">
            <v>25</v>
          </cell>
          <cell r="G4290" t="str">
            <v>Split Family Contracts - Union</v>
          </cell>
          <cell r="H4290" t="str">
            <v>U</v>
          </cell>
          <cell r="I4290">
            <v>1</v>
          </cell>
          <cell r="J4290">
            <v>37622</v>
          </cell>
          <cell r="K4290">
            <v>102</v>
          </cell>
          <cell r="L4290" t="str">
            <v>Single</v>
          </cell>
          <cell r="M4290">
            <v>14767</v>
          </cell>
        </row>
        <row r="4291">
          <cell r="A4291">
            <v>3</v>
          </cell>
          <cell r="B4291" t="str">
            <v>AW PPO Retiree &lt;65</v>
          </cell>
          <cell r="D4291" t="str">
            <v>RUNZER CAROLYN P</v>
          </cell>
          <cell r="E4291" t="str">
            <v>156328263</v>
          </cell>
          <cell r="F4291">
            <v>28</v>
          </cell>
          <cell r="G4291" t="str">
            <v>Split Family Contracts - Non Union</v>
          </cell>
          <cell r="H4291" t="str">
            <v>N</v>
          </cell>
          <cell r="I4291">
            <v>1</v>
          </cell>
          <cell r="J4291">
            <v>37622</v>
          </cell>
          <cell r="K4291">
            <v>102</v>
          </cell>
          <cell r="L4291" t="str">
            <v>Single</v>
          </cell>
          <cell r="M4291">
            <v>15537</v>
          </cell>
        </row>
        <row r="4292">
          <cell r="A4292">
            <v>3</v>
          </cell>
          <cell r="B4292" t="str">
            <v>AW PPO Retiree &lt;65</v>
          </cell>
          <cell r="D4292" t="str">
            <v>RUSSELL JUDITH A</v>
          </cell>
          <cell r="E4292" t="str">
            <v>332324674</v>
          </cell>
          <cell r="F4292">
            <v>28</v>
          </cell>
          <cell r="G4292" t="str">
            <v>Split Family Contracts - Non Union</v>
          </cell>
          <cell r="H4292" t="str">
            <v>N</v>
          </cell>
          <cell r="I4292">
            <v>1</v>
          </cell>
          <cell r="J4292">
            <v>37622</v>
          </cell>
          <cell r="K4292">
            <v>102</v>
          </cell>
          <cell r="L4292" t="str">
            <v>Single</v>
          </cell>
          <cell r="M4292">
            <v>15234</v>
          </cell>
        </row>
        <row r="4293">
          <cell r="A4293">
            <v>3</v>
          </cell>
          <cell r="B4293" t="str">
            <v>AW PPO Retiree &lt;65</v>
          </cell>
          <cell r="D4293" t="str">
            <v>RUSSELL SHERRI D</v>
          </cell>
          <cell r="E4293" t="str">
            <v>255139968</v>
          </cell>
          <cell r="F4293">
            <v>25</v>
          </cell>
          <cell r="G4293" t="str">
            <v>Split Family Contracts - Union</v>
          </cell>
          <cell r="H4293" t="str">
            <v>U</v>
          </cell>
          <cell r="I4293">
            <v>1</v>
          </cell>
          <cell r="J4293">
            <v>37622</v>
          </cell>
          <cell r="K4293">
            <v>102</v>
          </cell>
          <cell r="L4293" t="str">
            <v>Single</v>
          </cell>
          <cell r="M4293">
            <v>20678</v>
          </cell>
        </row>
        <row r="4294">
          <cell r="A4294">
            <v>3</v>
          </cell>
          <cell r="B4294" t="str">
            <v>AW PPO Retiree &lt;65</v>
          </cell>
          <cell r="D4294" t="str">
            <v>SALDUTTI JEAN</v>
          </cell>
          <cell r="E4294" t="str">
            <v>176346941</v>
          </cell>
          <cell r="F4294">
            <v>28</v>
          </cell>
          <cell r="G4294" t="str">
            <v>Split Family Contracts - Non Union</v>
          </cell>
          <cell r="H4294" t="str">
            <v>N</v>
          </cell>
          <cell r="I4294">
            <v>1</v>
          </cell>
          <cell r="J4294">
            <v>37622</v>
          </cell>
          <cell r="K4294">
            <v>102</v>
          </cell>
          <cell r="L4294" t="str">
            <v>Single</v>
          </cell>
          <cell r="M4294">
            <v>15612</v>
          </cell>
        </row>
        <row r="4295">
          <cell r="A4295">
            <v>3</v>
          </cell>
          <cell r="B4295" t="str">
            <v>AW PPO Retiree &lt;65</v>
          </cell>
          <cell r="D4295" t="str">
            <v>SALSER JAMES E</v>
          </cell>
          <cell r="E4295" t="str">
            <v>233640600</v>
          </cell>
          <cell r="F4295">
            <v>2</v>
          </cell>
          <cell r="G4295" t="str">
            <v>PPO Non-Union</v>
          </cell>
          <cell r="H4295" t="str">
            <v>N</v>
          </cell>
          <cell r="I4295">
            <v>2</v>
          </cell>
          <cell r="J4295">
            <v>37622</v>
          </cell>
          <cell r="K4295">
            <v>111</v>
          </cell>
          <cell r="L4295" t="str">
            <v>Ee/Sp</v>
          </cell>
          <cell r="M4295">
            <v>14871</v>
          </cell>
        </row>
        <row r="4296">
          <cell r="A4296">
            <v>3</v>
          </cell>
          <cell r="B4296" t="str">
            <v>AW PPO Retiree &lt;65</v>
          </cell>
          <cell r="D4296" t="str">
            <v>SAMBRICK SHANA M</v>
          </cell>
          <cell r="E4296" t="str">
            <v>208623512</v>
          </cell>
          <cell r="F4296">
            <v>25</v>
          </cell>
          <cell r="G4296" t="str">
            <v>Split Family Contracts - Union</v>
          </cell>
          <cell r="H4296" t="str">
            <v>U</v>
          </cell>
          <cell r="I4296">
            <v>1</v>
          </cell>
          <cell r="J4296">
            <v>37622</v>
          </cell>
          <cell r="K4296">
            <v>102</v>
          </cell>
          <cell r="L4296" t="str">
            <v>Single</v>
          </cell>
          <cell r="M4296">
            <v>30393</v>
          </cell>
        </row>
        <row r="4297">
          <cell r="A4297">
            <v>3</v>
          </cell>
          <cell r="B4297" t="str">
            <v>AW PPO Retiree &lt;65</v>
          </cell>
          <cell r="D4297" t="str">
            <v>SAMPLE KENNETH J</v>
          </cell>
          <cell r="E4297" t="str">
            <v>235783034</v>
          </cell>
          <cell r="F4297">
            <v>1</v>
          </cell>
          <cell r="G4297" t="str">
            <v>PPO Union</v>
          </cell>
          <cell r="H4297" t="str">
            <v>U</v>
          </cell>
          <cell r="I4297">
            <v>1</v>
          </cell>
          <cell r="J4297">
            <v>37805</v>
          </cell>
          <cell r="K4297">
            <v>101</v>
          </cell>
          <cell r="L4297" t="str">
            <v>Single</v>
          </cell>
          <cell r="M4297">
            <v>17229</v>
          </cell>
        </row>
        <row r="4298">
          <cell r="A4298">
            <v>3</v>
          </cell>
          <cell r="B4298" t="str">
            <v>AW PPO Retiree &lt;65</v>
          </cell>
          <cell r="D4298" t="str">
            <v>SAVAGE LLOYD W</v>
          </cell>
          <cell r="E4298" t="str">
            <v>400620771</v>
          </cell>
          <cell r="F4298">
            <v>1</v>
          </cell>
          <cell r="G4298" t="str">
            <v>PPO Union</v>
          </cell>
          <cell r="H4298" t="str">
            <v>U</v>
          </cell>
          <cell r="I4298">
            <v>2</v>
          </cell>
          <cell r="J4298">
            <v>37622</v>
          </cell>
          <cell r="K4298">
            <v>111</v>
          </cell>
          <cell r="L4298" t="str">
            <v>Ee/Sp</v>
          </cell>
          <cell r="M4298">
            <v>16695</v>
          </cell>
        </row>
        <row r="4299">
          <cell r="A4299">
            <v>3</v>
          </cell>
          <cell r="B4299" t="str">
            <v>AW PPO Retiree &lt;65</v>
          </cell>
          <cell r="D4299" t="str">
            <v>SCHETZSLE BECKY J</v>
          </cell>
          <cell r="E4299" t="str">
            <v>307565016</v>
          </cell>
          <cell r="F4299">
            <v>25</v>
          </cell>
          <cell r="G4299" t="str">
            <v>Split Family Contracts - Union</v>
          </cell>
          <cell r="H4299" t="str">
            <v>U</v>
          </cell>
          <cell r="I4299">
            <v>1</v>
          </cell>
          <cell r="J4299">
            <v>37622</v>
          </cell>
          <cell r="K4299">
            <v>102</v>
          </cell>
          <cell r="L4299" t="str">
            <v>Single</v>
          </cell>
          <cell r="M4299">
            <v>18347</v>
          </cell>
        </row>
        <row r="4300">
          <cell r="A4300">
            <v>3</v>
          </cell>
          <cell r="B4300" t="str">
            <v>AW PPO Retiree &lt;65</v>
          </cell>
          <cell r="D4300" t="str">
            <v>SCHWARZ MYRNA W</v>
          </cell>
          <cell r="E4300" t="str">
            <v>216383656</v>
          </cell>
          <cell r="F4300">
            <v>28</v>
          </cell>
          <cell r="G4300" t="str">
            <v>Split Family Contracts - Non Union</v>
          </cell>
          <cell r="H4300" t="str">
            <v>N</v>
          </cell>
          <cell r="I4300">
            <v>1</v>
          </cell>
          <cell r="J4300">
            <v>37622</v>
          </cell>
          <cell r="K4300">
            <v>102</v>
          </cell>
          <cell r="L4300" t="str">
            <v>Single</v>
          </cell>
          <cell r="M4300">
            <v>14946</v>
          </cell>
        </row>
        <row r="4301">
          <cell r="A4301">
            <v>3</v>
          </cell>
          <cell r="B4301" t="str">
            <v>AW PPO Retiree &lt;65</v>
          </cell>
          <cell r="D4301" t="str">
            <v>SCHWEITZER DOROTHY A</v>
          </cell>
          <cell r="E4301" t="str">
            <v>211302295</v>
          </cell>
          <cell r="F4301">
            <v>28</v>
          </cell>
          <cell r="G4301" t="str">
            <v>Split Family Contracts - Non Union</v>
          </cell>
          <cell r="H4301" t="str">
            <v>N</v>
          </cell>
          <cell r="I4301">
            <v>1</v>
          </cell>
          <cell r="J4301">
            <v>37622</v>
          </cell>
          <cell r="K4301">
            <v>102</v>
          </cell>
          <cell r="L4301" t="str">
            <v>Single</v>
          </cell>
          <cell r="M4301">
            <v>14959</v>
          </cell>
        </row>
        <row r="4302">
          <cell r="A4302">
            <v>3</v>
          </cell>
          <cell r="B4302" t="str">
            <v>AW PPO Retiree &lt;65</v>
          </cell>
          <cell r="D4302" t="str">
            <v>SEBILLE CATHLEEN</v>
          </cell>
          <cell r="E4302" t="str">
            <v>479506407</v>
          </cell>
          <cell r="F4302">
            <v>25</v>
          </cell>
          <cell r="G4302" t="str">
            <v>Split Family Contracts - Union</v>
          </cell>
          <cell r="H4302" t="str">
            <v>U</v>
          </cell>
          <cell r="I4302">
            <v>1</v>
          </cell>
          <cell r="J4302">
            <v>37622</v>
          </cell>
          <cell r="K4302">
            <v>102</v>
          </cell>
          <cell r="L4302" t="str">
            <v>Single</v>
          </cell>
          <cell r="M4302">
            <v>14807</v>
          </cell>
        </row>
        <row r="4303">
          <cell r="A4303">
            <v>3</v>
          </cell>
          <cell r="B4303" t="str">
            <v>AW PPO Retiree &lt;65</v>
          </cell>
          <cell r="D4303" t="str">
            <v>SHARPE FREDA</v>
          </cell>
          <cell r="E4303" t="str">
            <v>177340588</v>
          </cell>
          <cell r="F4303">
            <v>1</v>
          </cell>
          <cell r="G4303" t="str">
            <v>PPO Union</v>
          </cell>
          <cell r="H4303" t="str">
            <v>U</v>
          </cell>
          <cell r="I4303">
            <v>2</v>
          </cell>
          <cell r="J4303">
            <v>37622</v>
          </cell>
          <cell r="K4303">
            <v>111</v>
          </cell>
          <cell r="L4303" t="str">
            <v>Ee/Sp</v>
          </cell>
          <cell r="M4303">
            <v>15545</v>
          </cell>
        </row>
        <row r="4304">
          <cell r="A4304">
            <v>3</v>
          </cell>
          <cell r="B4304" t="str">
            <v>AW PPO Retiree &lt;65</v>
          </cell>
          <cell r="D4304" t="str">
            <v>SHEETS JOHN</v>
          </cell>
          <cell r="E4304" t="str">
            <v>511360243</v>
          </cell>
          <cell r="F4304">
            <v>2</v>
          </cell>
          <cell r="G4304" t="str">
            <v>PPO Non-Union</v>
          </cell>
          <cell r="H4304" t="str">
            <v>N</v>
          </cell>
          <cell r="I4304">
            <v>2</v>
          </cell>
          <cell r="J4304">
            <v>37622</v>
          </cell>
          <cell r="K4304">
            <v>111</v>
          </cell>
          <cell r="L4304" t="str">
            <v>Ee/Sp</v>
          </cell>
          <cell r="M4304">
            <v>15090</v>
          </cell>
        </row>
        <row r="4305">
          <cell r="A4305">
            <v>3</v>
          </cell>
          <cell r="B4305" t="str">
            <v>AW PPO Retiree &lt;65</v>
          </cell>
          <cell r="D4305" t="str">
            <v>SHIGO BARBARA A</v>
          </cell>
          <cell r="E4305" t="str">
            <v>194328232</v>
          </cell>
          <cell r="F4305">
            <v>2</v>
          </cell>
          <cell r="G4305" t="str">
            <v>PPO Non-Union</v>
          </cell>
          <cell r="H4305" t="str">
            <v>N</v>
          </cell>
          <cell r="I4305">
            <v>1</v>
          </cell>
          <cell r="J4305">
            <v>37622</v>
          </cell>
          <cell r="K4305">
            <v>102</v>
          </cell>
          <cell r="L4305" t="str">
            <v>Single</v>
          </cell>
          <cell r="M4305">
            <v>15354</v>
          </cell>
        </row>
        <row r="4306">
          <cell r="A4306">
            <v>3</v>
          </cell>
          <cell r="B4306" t="str">
            <v>AW PPO Retiree &lt;65</v>
          </cell>
          <cell r="D4306" t="str">
            <v>SHOEMAKER FAYE</v>
          </cell>
          <cell r="E4306" t="str">
            <v>402588421</v>
          </cell>
          <cell r="F4306">
            <v>2</v>
          </cell>
          <cell r="G4306" t="str">
            <v>PPO Non-Union</v>
          </cell>
          <cell r="H4306" t="str">
            <v>N</v>
          </cell>
          <cell r="I4306">
            <v>2</v>
          </cell>
          <cell r="J4306">
            <v>37622</v>
          </cell>
          <cell r="K4306">
            <v>111</v>
          </cell>
          <cell r="L4306" t="str">
            <v>Ee/Sp</v>
          </cell>
          <cell r="M4306">
            <v>15728</v>
          </cell>
        </row>
        <row r="4307">
          <cell r="A4307">
            <v>3</v>
          </cell>
          <cell r="B4307" t="str">
            <v>AW PPO Retiree &lt;65</v>
          </cell>
          <cell r="D4307" t="str">
            <v>SINGLETON DELORES J</v>
          </cell>
          <cell r="E4307" t="str">
            <v>241649635</v>
          </cell>
          <cell r="F4307">
            <v>25</v>
          </cell>
          <cell r="G4307" t="str">
            <v>Split Family Contracts - Union</v>
          </cell>
          <cell r="H4307" t="str">
            <v>U</v>
          </cell>
          <cell r="I4307">
            <v>1</v>
          </cell>
          <cell r="J4307">
            <v>37622</v>
          </cell>
          <cell r="K4307">
            <v>102</v>
          </cell>
          <cell r="L4307" t="str">
            <v>Single</v>
          </cell>
          <cell r="M4307">
            <v>15906</v>
          </cell>
        </row>
        <row r="4308">
          <cell r="A4308">
            <v>3</v>
          </cell>
          <cell r="B4308" t="str">
            <v>AW PPO Retiree &lt;65</v>
          </cell>
          <cell r="D4308" t="str">
            <v>SMITH BASCOM EDW</v>
          </cell>
          <cell r="E4308" t="str">
            <v>234663328</v>
          </cell>
          <cell r="F4308">
            <v>2</v>
          </cell>
          <cell r="G4308" t="str">
            <v>PPO Non-Union</v>
          </cell>
          <cell r="H4308" t="str">
            <v>N</v>
          </cell>
          <cell r="I4308">
            <v>2</v>
          </cell>
          <cell r="J4308">
            <v>37622</v>
          </cell>
          <cell r="K4308">
            <v>111</v>
          </cell>
          <cell r="L4308" t="str">
            <v>Ee/Sp</v>
          </cell>
          <cell r="M4308">
            <v>15558</v>
          </cell>
        </row>
        <row r="4309">
          <cell r="A4309">
            <v>3</v>
          </cell>
          <cell r="B4309" t="str">
            <v>AW PPO Retiree &lt;65</v>
          </cell>
          <cell r="D4309" t="str">
            <v>SMITH MARY F</v>
          </cell>
          <cell r="E4309" t="str">
            <v>311423147</v>
          </cell>
          <cell r="F4309">
            <v>28</v>
          </cell>
          <cell r="G4309" t="str">
            <v>Split Family Contracts - Non Union</v>
          </cell>
          <cell r="H4309" t="str">
            <v>N</v>
          </cell>
          <cell r="I4309">
            <v>1</v>
          </cell>
          <cell r="J4309">
            <v>37773</v>
          </cell>
          <cell r="K4309">
            <v>102</v>
          </cell>
          <cell r="L4309" t="str">
            <v>Single</v>
          </cell>
          <cell r="M4309">
            <v>15634</v>
          </cell>
        </row>
        <row r="4310">
          <cell r="A4310">
            <v>3</v>
          </cell>
          <cell r="B4310" t="str">
            <v>AW PPO Retiree &lt;65</v>
          </cell>
          <cell r="D4310" t="str">
            <v>SNYDER CHERYL</v>
          </cell>
          <cell r="E4310" t="str">
            <v>226626875</v>
          </cell>
          <cell r="F4310">
            <v>2</v>
          </cell>
          <cell r="G4310" t="str">
            <v>PPO Non-Union</v>
          </cell>
          <cell r="H4310" t="str">
            <v>N</v>
          </cell>
          <cell r="I4310">
            <v>2</v>
          </cell>
          <cell r="J4310">
            <v>37622</v>
          </cell>
          <cell r="K4310">
            <v>111</v>
          </cell>
          <cell r="L4310" t="str">
            <v>Ee/Sp</v>
          </cell>
          <cell r="M4310">
            <v>16516</v>
          </cell>
        </row>
        <row r="4311">
          <cell r="A4311">
            <v>3</v>
          </cell>
          <cell r="B4311" t="str">
            <v>AW PPO Retiree &lt;65</v>
          </cell>
          <cell r="D4311" t="str">
            <v>SNYDER RAELENE D</v>
          </cell>
          <cell r="E4311" t="str">
            <v>331349266</v>
          </cell>
          <cell r="F4311">
            <v>28</v>
          </cell>
          <cell r="G4311" t="str">
            <v>Split Family Contracts - Non Union</v>
          </cell>
          <cell r="H4311" t="str">
            <v>N</v>
          </cell>
          <cell r="I4311">
            <v>1</v>
          </cell>
          <cell r="J4311">
            <v>37712</v>
          </cell>
          <cell r="K4311">
            <v>102</v>
          </cell>
          <cell r="L4311" t="str">
            <v>Single</v>
          </cell>
          <cell r="M4311">
            <v>15226</v>
          </cell>
        </row>
        <row r="4312">
          <cell r="A4312">
            <v>3</v>
          </cell>
          <cell r="B4312" t="str">
            <v>AW PPO Retiree &lt;65</v>
          </cell>
          <cell r="D4312" t="str">
            <v>SPEARS JR HERMAN LEE</v>
          </cell>
          <cell r="E4312" t="str">
            <v>232647077</v>
          </cell>
          <cell r="F4312">
            <v>2</v>
          </cell>
          <cell r="G4312" t="str">
            <v>PPO Non-Union</v>
          </cell>
          <cell r="H4312" t="str">
            <v>N</v>
          </cell>
          <cell r="I4312">
            <v>2</v>
          </cell>
          <cell r="J4312">
            <v>37622</v>
          </cell>
          <cell r="K4312">
            <v>111</v>
          </cell>
          <cell r="L4312" t="str">
            <v>Ee/Sp</v>
          </cell>
          <cell r="M4312">
            <v>14698</v>
          </cell>
        </row>
        <row r="4313">
          <cell r="A4313">
            <v>3</v>
          </cell>
          <cell r="B4313" t="str">
            <v>AW PPO Retiree &lt;65</v>
          </cell>
          <cell r="D4313" t="str">
            <v>SPROUSE LA DONNA F</v>
          </cell>
          <cell r="E4313" t="str">
            <v>232784531</v>
          </cell>
          <cell r="F4313">
            <v>25</v>
          </cell>
          <cell r="G4313" t="str">
            <v>Split Family Contracts - Union</v>
          </cell>
          <cell r="H4313" t="str">
            <v>U</v>
          </cell>
          <cell r="I4313">
            <v>1</v>
          </cell>
          <cell r="J4313">
            <v>37622</v>
          </cell>
          <cell r="K4313">
            <v>102</v>
          </cell>
          <cell r="L4313" t="str">
            <v>Single</v>
          </cell>
          <cell r="M4313">
            <v>17997</v>
          </cell>
        </row>
        <row r="4314">
          <cell r="A4314">
            <v>3</v>
          </cell>
          <cell r="B4314" t="str">
            <v>AW PPO Retiree &lt;65</v>
          </cell>
          <cell r="D4314" t="str">
            <v>STEWART AYANNA J</v>
          </cell>
          <cell r="E4314" t="str">
            <v>135968282</v>
          </cell>
          <cell r="F4314">
            <v>25</v>
          </cell>
          <cell r="G4314" t="str">
            <v>Split Family Contracts - Union</v>
          </cell>
          <cell r="H4314" t="str">
            <v>U</v>
          </cell>
          <cell r="I4314">
            <v>1</v>
          </cell>
          <cell r="J4314">
            <v>37742</v>
          </cell>
          <cell r="K4314">
            <v>102</v>
          </cell>
          <cell r="L4314" t="str">
            <v>Single</v>
          </cell>
          <cell r="M4314">
            <v>34186</v>
          </cell>
        </row>
        <row r="4315">
          <cell r="A4315">
            <v>3</v>
          </cell>
          <cell r="B4315" t="str">
            <v>AW PPO Retiree &lt;65</v>
          </cell>
          <cell r="D4315" t="str">
            <v>STEWART PATRICIA</v>
          </cell>
          <cell r="E4315" t="str">
            <v>111327668</v>
          </cell>
          <cell r="F4315">
            <v>25</v>
          </cell>
          <cell r="G4315" t="str">
            <v>Split Family Contracts - Union</v>
          </cell>
          <cell r="H4315" t="str">
            <v>U</v>
          </cell>
          <cell r="I4315">
            <v>1</v>
          </cell>
          <cell r="J4315">
            <v>37742</v>
          </cell>
          <cell r="K4315">
            <v>102</v>
          </cell>
          <cell r="L4315" t="str">
            <v>Single</v>
          </cell>
          <cell r="M4315">
            <v>15185</v>
          </cell>
        </row>
        <row r="4316">
          <cell r="A4316">
            <v>3</v>
          </cell>
          <cell r="B4316" t="str">
            <v>AW PPO Retiree &lt;65</v>
          </cell>
          <cell r="D4316" t="str">
            <v>STEWART WALTER E</v>
          </cell>
          <cell r="E4316" t="str">
            <v>314389406</v>
          </cell>
          <cell r="F4316">
            <v>1</v>
          </cell>
          <cell r="G4316" t="str">
            <v>PPO Union</v>
          </cell>
          <cell r="H4316" t="str">
            <v>U</v>
          </cell>
          <cell r="I4316">
            <v>2</v>
          </cell>
          <cell r="J4316">
            <v>37622</v>
          </cell>
          <cell r="K4316">
            <v>111</v>
          </cell>
          <cell r="L4316" t="str">
            <v>Ee/Sp</v>
          </cell>
          <cell r="M4316">
            <v>14874</v>
          </cell>
        </row>
        <row r="4317">
          <cell r="A4317">
            <v>3</v>
          </cell>
          <cell r="B4317" t="str">
            <v>AW PPO Retiree &lt;65</v>
          </cell>
          <cell r="D4317" t="str">
            <v>STOCKBURGER GLENNA F</v>
          </cell>
          <cell r="E4317" t="str">
            <v>410708902</v>
          </cell>
          <cell r="F4317">
            <v>28</v>
          </cell>
          <cell r="G4317" t="str">
            <v>Split Family Contracts - Non Union</v>
          </cell>
          <cell r="H4317" t="str">
            <v>N</v>
          </cell>
          <cell r="I4317">
            <v>1</v>
          </cell>
          <cell r="J4317">
            <v>37622</v>
          </cell>
          <cell r="K4317">
            <v>102</v>
          </cell>
          <cell r="L4317" t="str">
            <v>Single</v>
          </cell>
          <cell r="M4317">
            <v>16155</v>
          </cell>
        </row>
        <row r="4318">
          <cell r="A4318">
            <v>3</v>
          </cell>
          <cell r="B4318" t="str">
            <v>AW PPO Retiree &lt;65</v>
          </cell>
          <cell r="D4318" t="str">
            <v>STOLTENBERG EDWARD A</v>
          </cell>
          <cell r="E4318" t="str">
            <v>526606114</v>
          </cell>
          <cell r="F4318">
            <v>2</v>
          </cell>
          <cell r="G4318" t="str">
            <v>PPO Non-Union</v>
          </cell>
          <cell r="H4318" t="str">
            <v>N</v>
          </cell>
          <cell r="I4318">
            <v>2</v>
          </cell>
          <cell r="J4318">
            <v>37622</v>
          </cell>
          <cell r="K4318">
            <v>111</v>
          </cell>
          <cell r="L4318" t="str">
            <v>Ee/Sp</v>
          </cell>
          <cell r="M4318">
            <v>15609</v>
          </cell>
        </row>
        <row r="4319">
          <cell r="A4319">
            <v>3</v>
          </cell>
          <cell r="B4319" t="str">
            <v>AW PPO Retiree &lt;65</v>
          </cell>
          <cell r="D4319" t="str">
            <v>STONE SHIRLEY L</v>
          </cell>
          <cell r="E4319" t="str">
            <v>218420938</v>
          </cell>
          <cell r="F4319">
            <v>25</v>
          </cell>
          <cell r="G4319" t="str">
            <v>Split Family Contracts - Union</v>
          </cell>
          <cell r="H4319" t="str">
            <v>U</v>
          </cell>
          <cell r="I4319">
            <v>1</v>
          </cell>
          <cell r="J4319">
            <v>37622</v>
          </cell>
          <cell r="K4319">
            <v>102</v>
          </cell>
          <cell r="L4319" t="str">
            <v>Single</v>
          </cell>
          <cell r="M4319">
            <v>15841</v>
          </cell>
        </row>
        <row r="4320">
          <cell r="A4320">
            <v>3</v>
          </cell>
          <cell r="B4320" t="str">
            <v>AW PPO Retiree &lt;65</v>
          </cell>
          <cell r="D4320" t="str">
            <v>STRAW CHARLES A</v>
          </cell>
          <cell r="E4320" t="str">
            <v>308442745</v>
          </cell>
          <cell r="F4320">
            <v>1</v>
          </cell>
          <cell r="G4320" t="str">
            <v>PPO Union</v>
          </cell>
          <cell r="H4320" t="str">
            <v>U</v>
          </cell>
          <cell r="I4320">
            <v>2</v>
          </cell>
          <cell r="J4320">
            <v>37622</v>
          </cell>
          <cell r="K4320">
            <v>111</v>
          </cell>
          <cell r="L4320" t="str">
            <v>Ee/Sp</v>
          </cell>
          <cell r="M4320">
            <v>15685</v>
          </cell>
        </row>
        <row r="4321">
          <cell r="A4321">
            <v>3</v>
          </cell>
          <cell r="B4321" t="str">
            <v>AW PPO Retiree &lt;65</v>
          </cell>
          <cell r="D4321" t="str">
            <v>SUCHLA MARTHA L</v>
          </cell>
          <cell r="E4321" t="str">
            <v>476486292</v>
          </cell>
          <cell r="F4321">
            <v>2</v>
          </cell>
          <cell r="G4321" t="str">
            <v>PPO Non-Union</v>
          </cell>
          <cell r="H4321" t="str">
            <v>N</v>
          </cell>
          <cell r="I4321">
            <v>1</v>
          </cell>
          <cell r="J4321">
            <v>37622</v>
          </cell>
          <cell r="K4321">
            <v>102</v>
          </cell>
          <cell r="L4321" t="str">
            <v>Single</v>
          </cell>
          <cell r="M4321">
            <v>16046</v>
          </cell>
        </row>
        <row r="4322">
          <cell r="A4322">
            <v>3</v>
          </cell>
          <cell r="B4322" t="str">
            <v>AW PPO Retiree &lt;65</v>
          </cell>
          <cell r="D4322" t="str">
            <v>SWANK DIANE M</v>
          </cell>
          <cell r="E4322" t="str">
            <v>189448552</v>
          </cell>
          <cell r="F4322">
            <v>25</v>
          </cell>
          <cell r="G4322" t="str">
            <v>Split Family Contracts - Union</v>
          </cell>
          <cell r="H4322" t="str">
            <v>U</v>
          </cell>
          <cell r="I4322">
            <v>1</v>
          </cell>
          <cell r="J4322">
            <v>37987</v>
          </cell>
          <cell r="K4322">
            <v>102</v>
          </cell>
          <cell r="L4322" t="str">
            <v>Single</v>
          </cell>
          <cell r="M4322">
            <v>19346</v>
          </cell>
        </row>
        <row r="4323">
          <cell r="A4323">
            <v>3</v>
          </cell>
          <cell r="B4323" t="str">
            <v>AW PPO Retiree &lt;65</v>
          </cell>
          <cell r="D4323" t="str">
            <v>SWEENEY CRISTINA</v>
          </cell>
          <cell r="E4323" t="str">
            <v>142960967</v>
          </cell>
          <cell r="F4323">
            <v>28</v>
          </cell>
          <cell r="G4323" t="str">
            <v>Split Family Contracts - Non Union</v>
          </cell>
          <cell r="H4323" t="str">
            <v>N</v>
          </cell>
          <cell r="I4323">
            <v>1</v>
          </cell>
          <cell r="J4323">
            <v>37622</v>
          </cell>
          <cell r="K4323">
            <v>102</v>
          </cell>
          <cell r="L4323" t="str">
            <v>Single</v>
          </cell>
          <cell r="M4323">
            <v>34379</v>
          </cell>
        </row>
        <row r="4324">
          <cell r="A4324">
            <v>3</v>
          </cell>
          <cell r="B4324" t="str">
            <v>AW PPO Retiree &lt;65</v>
          </cell>
          <cell r="D4324" t="str">
            <v>TABOR MARTHA W</v>
          </cell>
          <cell r="E4324" t="str">
            <v>233660952</v>
          </cell>
          <cell r="F4324">
            <v>25</v>
          </cell>
          <cell r="G4324" t="str">
            <v>Split Family Contracts - Union</v>
          </cell>
          <cell r="H4324" t="str">
            <v>U</v>
          </cell>
          <cell r="I4324">
            <v>1</v>
          </cell>
          <cell r="J4324">
            <v>37622</v>
          </cell>
          <cell r="K4324">
            <v>102</v>
          </cell>
          <cell r="L4324" t="str">
            <v>Single</v>
          </cell>
          <cell r="M4324">
            <v>15206</v>
          </cell>
        </row>
        <row r="4325">
          <cell r="A4325">
            <v>3</v>
          </cell>
          <cell r="B4325" t="str">
            <v>AW PPO Retiree &lt;65</v>
          </cell>
          <cell r="D4325" t="str">
            <v>TAYLOR CAROLYN S</v>
          </cell>
          <cell r="E4325" t="str">
            <v>307469742</v>
          </cell>
          <cell r="F4325">
            <v>2</v>
          </cell>
          <cell r="G4325" t="str">
            <v>PPO Non-Union</v>
          </cell>
          <cell r="H4325" t="str">
            <v>N</v>
          </cell>
          <cell r="I4325">
            <v>1</v>
          </cell>
          <cell r="J4325">
            <v>37622</v>
          </cell>
          <cell r="K4325">
            <v>102</v>
          </cell>
          <cell r="L4325" t="str">
            <v>Single</v>
          </cell>
          <cell r="M4325">
            <v>15885</v>
          </cell>
        </row>
        <row r="4326">
          <cell r="A4326">
            <v>3</v>
          </cell>
          <cell r="B4326" t="str">
            <v>AW PPO Retiree &lt;65</v>
          </cell>
          <cell r="D4326" t="str">
            <v>TAYLOR ROBERT C</v>
          </cell>
          <cell r="E4326" t="str">
            <v>215429224</v>
          </cell>
          <cell r="F4326">
            <v>1</v>
          </cell>
          <cell r="G4326" t="str">
            <v>PPO Union</v>
          </cell>
          <cell r="H4326" t="str">
            <v>U</v>
          </cell>
          <cell r="I4326">
            <v>3</v>
          </cell>
          <cell r="J4326">
            <v>38108</v>
          </cell>
          <cell r="K4326">
            <v>127</v>
          </cell>
          <cell r="L4326" t="str">
            <v>Family</v>
          </cell>
          <cell r="M4326">
            <v>16269</v>
          </cell>
        </row>
        <row r="4327">
          <cell r="A4327">
            <v>3</v>
          </cell>
          <cell r="B4327" t="str">
            <v>AW PPO Retiree &lt;65</v>
          </cell>
          <cell r="D4327" t="str">
            <v>TEMPLE KENNETH J</v>
          </cell>
          <cell r="E4327" t="str">
            <v>337366896</v>
          </cell>
          <cell r="F4327">
            <v>2</v>
          </cell>
          <cell r="G4327" t="str">
            <v>PPO Non-Union</v>
          </cell>
          <cell r="H4327" t="str">
            <v>N</v>
          </cell>
          <cell r="I4327">
            <v>2</v>
          </cell>
          <cell r="J4327">
            <v>37622</v>
          </cell>
          <cell r="K4327">
            <v>111</v>
          </cell>
          <cell r="L4327" t="str">
            <v>Ee/Sp</v>
          </cell>
          <cell r="M4327">
            <v>16637</v>
          </cell>
        </row>
        <row r="4328">
          <cell r="A4328">
            <v>3</v>
          </cell>
          <cell r="B4328" t="str">
            <v>AW PPO Retiree &lt;65</v>
          </cell>
          <cell r="D4328" t="str">
            <v>THOMPSON BIRDIE B</v>
          </cell>
          <cell r="E4328" t="str">
            <v>234682478</v>
          </cell>
          <cell r="F4328">
            <v>28</v>
          </cell>
          <cell r="G4328" t="str">
            <v>Split Family Contracts - Non Union</v>
          </cell>
          <cell r="H4328" t="str">
            <v>N</v>
          </cell>
          <cell r="I4328">
            <v>1</v>
          </cell>
          <cell r="J4328">
            <v>37622</v>
          </cell>
          <cell r="K4328">
            <v>102</v>
          </cell>
          <cell r="L4328" t="str">
            <v>Single</v>
          </cell>
          <cell r="M4328">
            <v>15276</v>
          </cell>
        </row>
        <row r="4329">
          <cell r="A4329">
            <v>3</v>
          </cell>
          <cell r="B4329" t="str">
            <v>AW PPO Retiree &lt;65</v>
          </cell>
          <cell r="D4329" t="str">
            <v>THOMPSON WILLIAM K</v>
          </cell>
          <cell r="E4329" t="str">
            <v>406625957</v>
          </cell>
          <cell r="F4329">
            <v>1</v>
          </cell>
          <cell r="G4329" t="str">
            <v>PPO Union</v>
          </cell>
          <cell r="H4329" t="str">
            <v>U</v>
          </cell>
          <cell r="I4329">
            <v>2</v>
          </cell>
          <cell r="J4329">
            <v>37622</v>
          </cell>
          <cell r="K4329">
            <v>111</v>
          </cell>
          <cell r="L4329" t="str">
            <v>Ee/Sp</v>
          </cell>
          <cell r="M4329">
            <v>16277</v>
          </cell>
        </row>
        <row r="4330">
          <cell r="A4330">
            <v>3</v>
          </cell>
          <cell r="B4330" t="str">
            <v>AW PPO Retiree &lt;65</v>
          </cell>
          <cell r="D4330" t="str">
            <v>THORNBURG CAROLYN</v>
          </cell>
          <cell r="E4330" t="str">
            <v>194328100</v>
          </cell>
          <cell r="F4330">
            <v>28</v>
          </cell>
          <cell r="G4330" t="str">
            <v>Split Family Contracts - Non Union</v>
          </cell>
          <cell r="H4330" t="str">
            <v>N</v>
          </cell>
          <cell r="I4330">
            <v>1</v>
          </cell>
          <cell r="J4330">
            <v>37622</v>
          </cell>
          <cell r="K4330">
            <v>102</v>
          </cell>
          <cell r="L4330" t="str">
            <v>Single</v>
          </cell>
          <cell r="M4330">
            <v>14805</v>
          </cell>
        </row>
        <row r="4331">
          <cell r="A4331">
            <v>3</v>
          </cell>
          <cell r="B4331" t="str">
            <v>AW PPO Retiree &lt;65</v>
          </cell>
          <cell r="D4331" t="str">
            <v>THORNSBURY EVERETT</v>
          </cell>
          <cell r="E4331" t="str">
            <v>403541801</v>
          </cell>
          <cell r="F4331">
            <v>1</v>
          </cell>
          <cell r="G4331" t="str">
            <v>PPO Union</v>
          </cell>
          <cell r="H4331" t="str">
            <v>U</v>
          </cell>
          <cell r="I4331">
            <v>2</v>
          </cell>
          <cell r="J4331">
            <v>37622</v>
          </cell>
          <cell r="K4331">
            <v>111</v>
          </cell>
          <cell r="L4331" t="str">
            <v>Ee/Sp</v>
          </cell>
          <cell r="M4331">
            <v>14748</v>
          </cell>
        </row>
        <row r="4332">
          <cell r="A4332">
            <v>3</v>
          </cell>
          <cell r="B4332" t="str">
            <v>AW PPO Retiree &lt;65</v>
          </cell>
          <cell r="D4332" t="str">
            <v>THORPE MYRIEL</v>
          </cell>
          <cell r="E4332" t="str">
            <v>143566732</v>
          </cell>
          <cell r="F4332">
            <v>25</v>
          </cell>
          <cell r="G4332" t="str">
            <v>Split Family Contracts - Union</v>
          </cell>
          <cell r="H4332" t="str">
            <v>U</v>
          </cell>
          <cell r="I4332">
            <v>1</v>
          </cell>
          <cell r="J4332">
            <v>38169</v>
          </cell>
          <cell r="K4332">
            <v>102</v>
          </cell>
          <cell r="L4332" t="str">
            <v>Single</v>
          </cell>
          <cell r="M4332">
            <v>16139</v>
          </cell>
        </row>
        <row r="4333">
          <cell r="A4333">
            <v>3</v>
          </cell>
          <cell r="B4333" t="str">
            <v>AW PPO Retiree &lt;65</v>
          </cell>
          <cell r="D4333" t="str">
            <v>TILLOTSON MARY E</v>
          </cell>
          <cell r="E4333" t="str">
            <v>156329526</v>
          </cell>
          <cell r="F4333">
            <v>28</v>
          </cell>
          <cell r="G4333" t="str">
            <v>Split Family Contracts - Non Union</v>
          </cell>
          <cell r="H4333" t="str">
            <v>N</v>
          </cell>
          <cell r="I4333">
            <v>1</v>
          </cell>
          <cell r="J4333">
            <v>37622</v>
          </cell>
          <cell r="K4333">
            <v>102</v>
          </cell>
          <cell r="L4333" t="str">
            <v>Single</v>
          </cell>
          <cell r="M4333">
            <v>15672</v>
          </cell>
        </row>
        <row r="4334">
          <cell r="A4334">
            <v>3</v>
          </cell>
          <cell r="B4334" t="str">
            <v>AW PPO Retiree &lt;65</v>
          </cell>
          <cell r="D4334" t="str">
            <v>TINIUS PATRICIA A</v>
          </cell>
          <cell r="E4334" t="str">
            <v>405521140</v>
          </cell>
          <cell r="F4334">
            <v>25</v>
          </cell>
          <cell r="G4334" t="str">
            <v>Split Family Contracts - Union</v>
          </cell>
          <cell r="H4334" t="str">
            <v>U</v>
          </cell>
          <cell r="I4334">
            <v>1</v>
          </cell>
          <cell r="J4334">
            <v>37622</v>
          </cell>
          <cell r="K4334">
            <v>102</v>
          </cell>
          <cell r="L4334" t="str">
            <v>Single</v>
          </cell>
          <cell r="M4334">
            <v>15278</v>
          </cell>
        </row>
        <row r="4335">
          <cell r="A4335">
            <v>3</v>
          </cell>
          <cell r="B4335" t="str">
            <v>AW PPO Retiree &lt;65</v>
          </cell>
          <cell r="D4335" t="str">
            <v>TOMLINSON KATHY J</v>
          </cell>
          <cell r="E4335" t="str">
            <v>163381931</v>
          </cell>
          <cell r="F4335">
            <v>28</v>
          </cell>
          <cell r="G4335" t="str">
            <v>Split Family Contracts - Non Union</v>
          </cell>
          <cell r="H4335" t="str">
            <v>N</v>
          </cell>
          <cell r="I4335">
            <v>1</v>
          </cell>
          <cell r="J4335">
            <v>37622</v>
          </cell>
          <cell r="K4335">
            <v>102</v>
          </cell>
          <cell r="L4335" t="str">
            <v>Single</v>
          </cell>
          <cell r="M4335">
            <v>17496</v>
          </cell>
        </row>
        <row r="4336">
          <cell r="A4336">
            <v>3</v>
          </cell>
          <cell r="B4336" t="str">
            <v>AW PPO Retiree &lt;65</v>
          </cell>
          <cell r="D4336" t="str">
            <v>TORGE FRANCES</v>
          </cell>
          <cell r="E4336" t="str">
            <v>174342520</v>
          </cell>
          <cell r="F4336">
            <v>25</v>
          </cell>
          <cell r="G4336" t="str">
            <v>Split Family Contracts - Union</v>
          </cell>
          <cell r="H4336" t="str">
            <v>U</v>
          </cell>
          <cell r="I4336">
            <v>1</v>
          </cell>
          <cell r="J4336">
            <v>37622</v>
          </cell>
          <cell r="K4336">
            <v>102</v>
          </cell>
          <cell r="L4336" t="str">
            <v>Single</v>
          </cell>
          <cell r="M4336">
            <v>15978</v>
          </cell>
        </row>
        <row r="4337">
          <cell r="A4337">
            <v>3</v>
          </cell>
          <cell r="B4337" t="str">
            <v>AW PPO Retiree &lt;65</v>
          </cell>
          <cell r="D4337" t="str">
            <v>TORMAN EMILY S</v>
          </cell>
          <cell r="E4337" t="str">
            <v>234661562</v>
          </cell>
          <cell r="F4337">
            <v>25</v>
          </cell>
          <cell r="G4337" t="str">
            <v>Split Family Contracts - Union</v>
          </cell>
          <cell r="H4337" t="str">
            <v>U</v>
          </cell>
          <cell r="I4337">
            <v>1</v>
          </cell>
          <cell r="J4337">
            <v>38139</v>
          </cell>
          <cell r="K4337">
            <v>102</v>
          </cell>
          <cell r="L4337" t="str">
            <v>Single</v>
          </cell>
          <cell r="M4337">
            <v>15445</v>
          </cell>
        </row>
        <row r="4338">
          <cell r="A4338">
            <v>3</v>
          </cell>
          <cell r="B4338" t="str">
            <v>AW PPO Retiree &lt;65</v>
          </cell>
          <cell r="D4338" t="str">
            <v>TOWLER KAREN A</v>
          </cell>
          <cell r="E4338" t="str">
            <v>341424661</v>
          </cell>
          <cell r="F4338">
            <v>25</v>
          </cell>
          <cell r="G4338" t="str">
            <v>Split Family Contracts - Union</v>
          </cell>
          <cell r="H4338" t="str">
            <v>U</v>
          </cell>
          <cell r="I4338">
            <v>1</v>
          </cell>
          <cell r="J4338">
            <v>37865</v>
          </cell>
          <cell r="K4338">
            <v>102</v>
          </cell>
          <cell r="L4338" t="str">
            <v>Single</v>
          </cell>
          <cell r="M4338">
            <v>17443</v>
          </cell>
        </row>
        <row r="4339">
          <cell r="A4339">
            <v>3</v>
          </cell>
          <cell r="B4339" t="str">
            <v>AW PPO Retiree &lt;65</v>
          </cell>
          <cell r="D4339" t="str">
            <v>TRIM GARY A</v>
          </cell>
          <cell r="E4339" t="str">
            <v>493407555</v>
          </cell>
          <cell r="F4339">
            <v>2</v>
          </cell>
          <cell r="G4339" t="str">
            <v>PPO Non-Union</v>
          </cell>
          <cell r="H4339" t="str">
            <v>N</v>
          </cell>
          <cell r="I4339">
            <v>2</v>
          </cell>
          <cell r="J4339">
            <v>37622</v>
          </cell>
          <cell r="K4339">
            <v>111</v>
          </cell>
          <cell r="L4339" t="str">
            <v>Ee/Sp</v>
          </cell>
          <cell r="M4339">
            <v>14911</v>
          </cell>
        </row>
        <row r="4340">
          <cell r="A4340">
            <v>3</v>
          </cell>
          <cell r="B4340" t="str">
            <v>AW PPO Retiree &lt;65</v>
          </cell>
          <cell r="D4340" t="str">
            <v>TURPIN LEEANN</v>
          </cell>
          <cell r="E4340" t="str">
            <v>307520435</v>
          </cell>
          <cell r="F4340">
            <v>2</v>
          </cell>
          <cell r="G4340" t="str">
            <v>PPO Non-Union</v>
          </cell>
          <cell r="H4340" t="str">
            <v>N</v>
          </cell>
          <cell r="I4340">
            <v>1</v>
          </cell>
          <cell r="J4340">
            <v>37622</v>
          </cell>
          <cell r="K4340">
            <v>102</v>
          </cell>
          <cell r="L4340" t="str">
            <v>Single</v>
          </cell>
          <cell r="M4340">
            <v>17241</v>
          </cell>
        </row>
        <row r="4341">
          <cell r="A4341">
            <v>3</v>
          </cell>
          <cell r="B4341" t="str">
            <v>AW PPO Retiree &lt;65</v>
          </cell>
          <cell r="D4341" t="str">
            <v>UFKO RUDOLPH J</v>
          </cell>
          <cell r="E4341" t="str">
            <v>193306448</v>
          </cell>
          <cell r="F4341">
            <v>2</v>
          </cell>
          <cell r="G4341" t="str">
            <v>PPO Non-Union</v>
          </cell>
          <cell r="H4341" t="str">
            <v>N</v>
          </cell>
          <cell r="I4341">
            <v>1</v>
          </cell>
          <cell r="J4341">
            <v>38024</v>
          </cell>
          <cell r="K4341">
            <v>101</v>
          </cell>
          <cell r="L4341" t="str">
            <v>Single</v>
          </cell>
          <cell r="M4341">
            <v>14650</v>
          </cell>
        </row>
        <row r="4342">
          <cell r="A4342">
            <v>3</v>
          </cell>
          <cell r="B4342" t="str">
            <v>AW PPO Retiree &lt;65</v>
          </cell>
          <cell r="D4342" t="str">
            <v>VAN DYKE MARILYN S</v>
          </cell>
          <cell r="E4342" t="str">
            <v>370464358</v>
          </cell>
          <cell r="F4342">
            <v>28</v>
          </cell>
          <cell r="G4342" t="str">
            <v>Split Family Contracts - Non Union</v>
          </cell>
          <cell r="H4342" t="str">
            <v>N</v>
          </cell>
          <cell r="I4342">
            <v>1</v>
          </cell>
          <cell r="J4342">
            <v>38269</v>
          </cell>
          <cell r="K4342">
            <v>102</v>
          </cell>
          <cell r="L4342" t="str">
            <v>Single</v>
          </cell>
          <cell r="M4342">
            <v>16618</v>
          </cell>
        </row>
        <row r="4343">
          <cell r="A4343">
            <v>3</v>
          </cell>
          <cell r="B4343" t="str">
            <v>AW PPO Retiree &lt;65</v>
          </cell>
          <cell r="D4343" t="str">
            <v>VARGO THOMAS A</v>
          </cell>
          <cell r="E4343" t="str">
            <v>051344356</v>
          </cell>
          <cell r="F4343">
            <v>2</v>
          </cell>
          <cell r="G4343" t="str">
            <v>PPO Non-Union</v>
          </cell>
          <cell r="H4343" t="str">
            <v>N</v>
          </cell>
          <cell r="I4343">
            <v>2</v>
          </cell>
          <cell r="J4343">
            <v>37622</v>
          </cell>
          <cell r="K4343">
            <v>111</v>
          </cell>
          <cell r="L4343" t="str">
            <v>Ee/Sp</v>
          </cell>
          <cell r="M4343">
            <v>14727</v>
          </cell>
        </row>
        <row r="4344">
          <cell r="A4344">
            <v>3</v>
          </cell>
          <cell r="B4344" t="str">
            <v>AW PPO Retiree &lt;65</v>
          </cell>
          <cell r="D4344" t="str">
            <v>VEALEY ROY ERWIN</v>
          </cell>
          <cell r="E4344" t="str">
            <v>236609936</v>
          </cell>
          <cell r="F4344">
            <v>1</v>
          </cell>
          <cell r="G4344" t="str">
            <v>PPO Union</v>
          </cell>
          <cell r="H4344" t="str">
            <v>U</v>
          </cell>
          <cell r="I4344">
            <v>2</v>
          </cell>
          <cell r="J4344">
            <v>37622</v>
          </cell>
          <cell r="K4344">
            <v>111</v>
          </cell>
          <cell r="L4344" t="str">
            <v>Ee/Sp</v>
          </cell>
          <cell r="M4344">
            <v>14916</v>
          </cell>
        </row>
        <row r="4345">
          <cell r="A4345">
            <v>3</v>
          </cell>
          <cell r="B4345" t="str">
            <v>AW PPO Retiree &lt;65</v>
          </cell>
          <cell r="D4345" t="str">
            <v>VICE JAMES D</v>
          </cell>
          <cell r="E4345" t="str">
            <v>287381109</v>
          </cell>
          <cell r="F4345">
            <v>2</v>
          </cell>
          <cell r="G4345" t="str">
            <v>PPO Non-Union</v>
          </cell>
          <cell r="H4345" t="str">
            <v>N</v>
          </cell>
          <cell r="I4345">
            <v>2</v>
          </cell>
          <cell r="J4345">
            <v>37776</v>
          </cell>
          <cell r="K4345">
            <v>111</v>
          </cell>
          <cell r="L4345" t="str">
            <v>Ee/Sp</v>
          </cell>
          <cell r="M4345">
            <v>16781</v>
          </cell>
        </row>
        <row r="4346">
          <cell r="A4346">
            <v>3</v>
          </cell>
          <cell r="B4346" t="str">
            <v>AW PPO Retiree &lt;65</v>
          </cell>
          <cell r="D4346" t="str">
            <v>WACHTER DAVID G</v>
          </cell>
          <cell r="E4346" t="str">
            <v>400625059</v>
          </cell>
          <cell r="F4346">
            <v>1</v>
          </cell>
          <cell r="G4346" t="str">
            <v>PPO Union</v>
          </cell>
          <cell r="H4346" t="str">
            <v>U</v>
          </cell>
          <cell r="I4346">
            <v>2</v>
          </cell>
          <cell r="J4346">
            <v>37622</v>
          </cell>
          <cell r="K4346">
            <v>111</v>
          </cell>
          <cell r="L4346" t="str">
            <v>Ee/Sp</v>
          </cell>
          <cell r="M4346">
            <v>17311</v>
          </cell>
        </row>
        <row r="4347">
          <cell r="A4347">
            <v>3</v>
          </cell>
          <cell r="B4347" t="str">
            <v>AW PPO Retiree &lt;65</v>
          </cell>
          <cell r="D4347" t="str">
            <v>WALLACE DANNY LUTH</v>
          </cell>
          <cell r="E4347" t="str">
            <v>236749283</v>
          </cell>
          <cell r="F4347">
            <v>1</v>
          </cell>
          <cell r="G4347" t="str">
            <v>PPO Union</v>
          </cell>
          <cell r="H4347" t="str">
            <v>U</v>
          </cell>
          <cell r="I4347">
            <v>4</v>
          </cell>
          <cell r="J4347">
            <v>37622</v>
          </cell>
          <cell r="K4347">
            <v>127</v>
          </cell>
          <cell r="L4347" t="str">
            <v>Family</v>
          </cell>
          <cell r="M4347">
            <v>16975</v>
          </cell>
        </row>
        <row r="4348">
          <cell r="A4348">
            <v>3</v>
          </cell>
          <cell r="B4348" t="str">
            <v>AW PPO Retiree &lt;65</v>
          </cell>
          <cell r="D4348" t="str">
            <v>WALLS BRENDA J</v>
          </cell>
          <cell r="E4348" t="str">
            <v>233644753</v>
          </cell>
          <cell r="F4348">
            <v>28</v>
          </cell>
          <cell r="G4348" t="str">
            <v>Split Family Contracts - Non Union</v>
          </cell>
          <cell r="H4348" t="str">
            <v>N</v>
          </cell>
          <cell r="I4348">
            <v>1</v>
          </cell>
          <cell r="J4348">
            <v>38108</v>
          </cell>
          <cell r="K4348">
            <v>102</v>
          </cell>
          <cell r="L4348" t="str">
            <v>Single</v>
          </cell>
          <cell r="M4348">
            <v>15121</v>
          </cell>
        </row>
        <row r="4349">
          <cell r="A4349">
            <v>3</v>
          </cell>
          <cell r="B4349" t="str">
            <v>AW PPO Retiree &lt;65</v>
          </cell>
          <cell r="D4349" t="str">
            <v>WALLS CAROLYN J</v>
          </cell>
          <cell r="E4349" t="str">
            <v>235641129</v>
          </cell>
          <cell r="F4349">
            <v>2</v>
          </cell>
          <cell r="G4349" t="str">
            <v>PPO Non-Union</v>
          </cell>
          <cell r="H4349" t="str">
            <v>N</v>
          </cell>
          <cell r="I4349">
            <v>1</v>
          </cell>
          <cell r="J4349">
            <v>38200</v>
          </cell>
          <cell r="K4349">
            <v>102</v>
          </cell>
          <cell r="L4349" t="str">
            <v>Single</v>
          </cell>
          <cell r="M4349">
            <v>15518</v>
          </cell>
        </row>
        <row r="4350">
          <cell r="A4350">
            <v>3</v>
          </cell>
          <cell r="B4350" t="str">
            <v>AW PPO Retiree &lt;65</v>
          </cell>
          <cell r="D4350" t="str">
            <v>WALLS ERIC D</v>
          </cell>
          <cell r="E4350" t="str">
            <v>233350505</v>
          </cell>
          <cell r="F4350">
            <v>2</v>
          </cell>
          <cell r="G4350" t="str">
            <v>PPO Non-Union</v>
          </cell>
          <cell r="H4350" t="str">
            <v>N</v>
          </cell>
          <cell r="I4350">
            <v>1</v>
          </cell>
          <cell r="J4350">
            <v>38200</v>
          </cell>
          <cell r="K4350">
            <v>101</v>
          </cell>
          <cell r="L4350" t="str">
            <v>Single</v>
          </cell>
          <cell r="M4350">
            <v>30622</v>
          </cell>
        </row>
        <row r="4351">
          <cell r="A4351">
            <v>3</v>
          </cell>
          <cell r="B4351" t="str">
            <v>AW PPO Retiree &lt;65</v>
          </cell>
          <cell r="D4351" t="str">
            <v>WARD DAVID</v>
          </cell>
          <cell r="E4351" t="str">
            <v>232174862</v>
          </cell>
          <cell r="F4351">
            <v>25</v>
          </cell>
          <cell r="G4351" t="str">
            <v>Split Family Contracts - Union</v>
          </cell>
          <cell r="H4351" t="str">
            <v>U</v>
          </cell>
          <cell r="I4351">
            <v>1</v>
          </cell>
          <cell r="J4351">
            <v>37622</v>
          </cell>
          <cell r="K4351">
            <v>101</v>
          </cell>
          <cell r="L4351" t="str">
            <v>Single</v>
          </cell>
          <cell r="M4351">
            <v>26963</v>
          </cell>
        </row>
        <row r="4352">
          <cell r="A4352">
            <v>3</v>
          </cell>
          <cell r="B4352" t="str">
            <v>AW PPO Retiree &lt;65</v>
          </cell>
          <cell r="D4352" t="str">
            <v>WEAVER ALDWILDA J</v>
          </cell>
          <cell r="E4352" t="str">
            <v>236629351</v>
          </cell>
          <cell r="F4352">
            <v>25</v>
          </cell>
          <cell r="G4352" t="str">
            <v>Split Family Contracts - Union</v>
          </cell>
          <cell r="H4352" t="str">
            <v>U</v>
          </cell>
          <cell r="I4352">
            <v>1</v>
          </cell>
          <cell r="J4352">
            <v>38261</v>
          </cell>
          <cell r="K4352">
            <v>102</v>
          </cell>
          <cell r="L4352" t="str">
            <v>Single</v>
          </cell>
          <cell r="M4352">
            <v>15084</v>
          </cell>
        </row>
        <row r="4353">
          <cell r="A4353">
            <v>3</v>
          </cell>
          <cell r="B4353" t="str">
            <v>AW PPO Retiree &lt;65</v>
          </cell>
          <cell r="D4353" t="str">
            <v>WEBB KENNITH LE</v>
          </cell>
          <cell r="E4353" t="str">
            <v>232686202</v>
          </cell>
          <cell r="F4353">
            <v>1</v>
          </cell>
          <cell r="G4353" t="str">
            <v>PPO Union</v>
          </cell>
          <cell r="H4353" t="str">
            <v>U</v>
          </cell>
          <cell r="I4353">
            <v>2</v>
          </cell>
          <cell r="J4353">
            <v>37622</v>
          </cell>
          <cell r="K4353">
            <v>111</v>
          </cell>
          <cell r="L4353" t="str">
            <v>Ee/Sp</v>
          </cell>
          <cell r="M4353">
            <v>15960</v>
          </cell>
        </row>
        <row r="4354">
          <cell r="A4354">
            <v>3</v>
          </cell>
          <cell r="B4354" t="str">
            <v>AW PPO Retiree &lt;65</v>
          </cell>
          <cell r="D4354" t="str">
            <v>WHITE CLYDE L</v>
          </cell>
          <cell r="E4354" t="str">
            <v>192305393</v>
          </cell>
          <cell r="F4354">
            <v>2</v>
          </cell>
          <cell r="G4354" t="str">
            <v>PPO Non-Union</v>
          </cell>
          <cell r="H4354" t="str">
            <v>N</v>
          </cell>
          <cell r="I4354">
            <v>2</v>
          </cell>
          <cell r="J4354">
            <v>37622</v>
          </cell>
          <cell r="K4354">
            <v>111</v>
          </cell>
          <cell r="L4354" t="str">
            <v>Ee/Sp</v>
          </cell>
          <cell r="M4354">
            <v>14919</v>
          </cell>
        </row>
        <row r="4355">
          <cell r="A4355">
            <v>3</v>
          </cell>
          <cell r="B4355" t="str">
            <v>AW PPO Retiree &lt;65</v>
          </cell>
          <cell r="D4355" t="str">
            <v>WHITESIDE JOAN R</v>
          </cell>
          <cell r="E4355" t="str">
            <v>087326327</v>
          </cell>
          <cell r="F4355">
            <v>73</v>
          </cell>
          <cell r="G4355" t="str">
            <v>PPO LI Retiree - Non-Union Diff Rx Plan</v>
          </cell>
          <cell r="H4355" t="str">
            <v>N</v>
          </cell>
          <cell r="I4355">
            <v>1</v>
          </cell>
          <cell r="J4355">
            <v>38108</v>
          </cell>
          <cell r="K4355">
            <v>102</v>
          </cell>
          <cell r="L4355" t="str">
            <v>Single</v>
          </cell>
          <cell r="M4355">
            <v>14724</v>
          </cell>
        </row>
        <row r="4356">
          <cell r="A4356">
            <v>3</v>
          </cell>
          <cell r="B4356" t="str">
            <v>AW PPO Retiree &lt;65</v>
          </cell>
          <cell r="D4356" t="str">
            <v>WHITTEN STEPHANIE J</v>
          </cell>
          <cell r="E4356" t="str">
            <v>232989107</v>
          </cell>
          <cell r="F4356">
            <v>28</v>
          </cell>
          <cell r="G4356" t="str">
            <v>Split Family Contracts - Non Union</v>
          </cell>
          <cell r="H4356" t="str">
            <v>N</v>
          </cell>
          <cell r="I4356">
            <v>1</v>
          </cell>
          <cell r="J4356">
            <v>37622</v>
          </cell>
          <cell r="K4356">
            <v>102</v>
          </cell>
          <cell r="L4356" t="str">
            <v>Single</v>
          </cell>
          <cell r="M4356">
            <v>22457</v>
          </cell>
        </row>
        <row r="4357">
          <cell r="A4357">
            <v>3</v>
          </cell>
          <cell r="B4357" t="str">
            <v>AW PPO Retiree &lt;65</v>
          </cell>
          <cell r="D4357" t="str">
            <v>WILLIAMS FRANKLIN D</v>
          </cell>
          <cell r="E4357" t="str">
            <v>233620109</v>
          </cell>
          <cell r="F4357">
            <v>28</v>
          </cell>
          <cell r="G4357" t="str">
            <v>Split Family Contracts - Non Union</v>
          </cell>
          <cell r="H4357" t="str">
            <v>N</v>
          </cell>
          <cell r="I4357">
            <v>1</v>
          </cell>
          <cell r="J4357">
            <v>38018</v>
          </cell>
          <cell r="K4357">
            <v>101</v>
          </cell>
          <cell r="L4357" t="str">
            <v>Single</v>
          </cell>
          <cell r="M4357">
            <v>14749</v>
          </cell>
        </row>
        <row r="4358">
          <cell r="A4358">
            <v>3</v>
          </cell>
          <cell r="B4358" t="str">
            <v>AW PPO Retiree &lt;65</v>
          </cell>
          <cell r="D4358" t="str">
            <v>WILLIAMS MILDRED E</v>
          </cell>
          <cell r="E4358" t="str">
            <v>500562770</v>
          </cell>
          <cell r="F4358">
            <v>25</v>
          </cell>
          <cell r="G4358" t="str">
            <v>Split Family Contracts - Union</v>
          </cell>
          <cell r="H4358" t="str">
            <v>U</v>
          </cell>
          <cell r="I4358">
            <v>1</v>
          </cell>
          <cell r="J4358">
            <v>37622</v>
          </cell>
          <cell r="K4358">
            <v>102</v>
          </cell>
          <cell r="L4358" t="str">
            <v>Single</v>
          </cell>
          <cell r="M4358">
            <v>19237</v>
          </cell>
        </row>
        <row r="4359">
          <cell r="A4359">
            <v>3</v>
          </cell>
          <cell r="B4359" t="str">
            <v>AW PPO Retiree &lt;65</v>
          </cell>
          <cell r="D4359" t="str">
            <v>WILLIS JOHNNY L</v>
          </cell>
          <cell r="E4359" t="str">
            <v>232724689</v>
          </cell>
          <cell r="F4359">
            <v>2</v>
          </cell>
          <cell r="G4359" t="str">
            <v>PPO Non-Union</v>
          </cell>
          <cell r="H4359" t="str">
            <v>N</v>
          </cell>
          <cell r="I4359">
            <v>2</v>
          </cell>
          <cell r="J4359">
            <v>37622</v>
          </cell>
          <cell r="K4359">
            <v>111</v>
          </cell>
          <cell r="L4359" t="str">
            <v>Ee/Sp</v>
          </cell>
          <cell r="M4359">
            <v>16524</v>
          </cell>
        </row>
        <row r="4360">
          <cell r="A4360">
            <v>3</v>
          </cell>
          <cell r="B4360" t="str">
            <v>AW PPO Retiree &lt;65</v>
          </cell>
          <cell r="D4360" t="str">
            <v>WILLIS MORETTA K</v>
          </cell>
          <cell r="E4360" t="str">
            <v>487465964</v>
          </cell>
          <cell r="F4360">
            <v>28</v>
          </cell>
          <cell r="G4360" t="str">
            <v>Split Family Contracts - Non Union</v>
          </cell>
          <cell r="H4360" t="str">
            <v>N</v>
          </cell>
          <cell r="I4360">
            <v>1</v>
          </cell>
          <cell r="J4360">
            <v>37622</v>
          </cell>
          <cell r="K4360">
            <v>102</v>
          </cell>
          <cell r="L4360" t="str">
            <v>Single</v>
          </cell>
          <cell r="M4360">
            <v>14948</v>
          </cell>
        </row>
        <row r="4361">
          <cell r="A4361">
            <v>3</v>
          </cell>
          <cell r="B4361" t="str">
            <v>AW PPO Retiree &lt;65</v>
          </cell>
          <cell r="D4361" t="str">
            <v>WILSON LOMA M</v>
          </cell>
          <cell r="E4361" t="str">
            <v>281449596</v>
          </cell>
          <cell r="F4361">
            <v>28</v>
          </cell>
          <cell r="G4361" t="str">
            <v>Split Family Contracts - Non Union</v>
          </cell>
          <cell r="H4361" t="str">
            <v>N</v>
          </cell>
          <cell r="I4361">
            <v>1</v>
          </cell>
          <cell r="J4361">
            <v>37622</v>
          </cell>
          <cell r="K4361">
            <v>102</v>
          </cell>
          <cell r="L4361" t="str">
            <v>Single</v>
          </cell>
          <cell r="M4361">
            <v>17116</v>
          </cell>
        </row>
        <row r="4362">
          <cell r="A4362">
            <v>3</v>
          </cell>
          <cell r="B4362" t="str">
            <v>AW PPO Retiree &lt;65</v>
          </cell>
          <cell r="D4362" t="str">
            <v>WINKLER ROGER D</v>
          </cell>
          <cell r="E4362" t="str">
            <v>402704600</v>
          </cell>
          <cell r="F4362">
            <v>1</v>
          </cell>
          <cell r="G4362" t="str">
            <v>PPO Union</v>
          </cell>
          <cell r="H4362" t="str">
            <v>U</v>
          </cell>
          <cell r="I4362">
            <v>2</v>
          </cell>
          <cell r="J4362">
            <v>37622</v>
          </cell>
          <cell r="K4362">
            <v>111</v>
          </cell>
          <cell r="L4362" t="str">
            <v>Ee/Sp</v>
          </cell>
          <cell r="M4362">
            <v>17109</v>
          </cell>
        </row>
        <row r="4363">
          <cell r="A4363">
            <v>3</v>
          </cell>
          <cell r="B4363" t="str">
            <v>AW PPO Retiree &lt;65</v>
          </cell>
          <cell r="D4363" t="str">
            <v>WINNER WALTRAUD</v>
          </cell>
          <cell r="E4363" t="str">
            <v>137365997</v>
          </cell>
          <cell r="F4363">
            <v>28</v>
          </cell>
          <cell r="G4363" t="str">
            <v>Split Family Contracts - Non Union</v>
          </cell>
          <cell r="H4363" t="str">
            <v>N</v>
          </cell>
          <cell r="I4363">
            <v>1</v>
          </cell>
          <cell r="J4363">
            <v>37622</v>
          </cell>
          <cell r="K4363">
            <v>102</v>
          </cell>
          <cell r="L4363" t="str">
            <v>Single</v>
          </cell>
          <cell r="M4363">
            <v>14590</v>
          </cell>
        </row>
        <row r="4364">
          <cell r="A4364">
            <v>3</v>
          </cell>
          <cell r="B4364" t="str">
            <v>AW PPO Retiree &lt;65</v>
          </cell>
          <cell r="D4364" t="str">
            <v>WOMACK CAROL S</v>
          </cell>
          <cell r="E4364" t="str">
            <v>345362974</v>
          </cell>
          <cell r="F4364">
            <v>25</v>
          </cell>
          <cell r="G4364" t="str">
            <v>Split Family Contracts - Union</v>
          </cell>
          <cell r="H4364" t="str">
            <v>U</v>
          </cell>
          <cell r="I4364">
            <v>1</v>
          </cell>
          <cell r="J4364">
            <v>37622</v>
          </cell>
          <cell r="K4364">
            <v>102</v>
          </cell>
          <cell r="L4364" t="str">
            <v>Single</v>
          </cell>
          <cell r="M4364">
            <v>15388</v>
          </cell>
        </row>
        <row r="4365">
          <cell r="A4365">
            <v>3</v>
          </cell>
          <cell r="B4365" t="str">
            <v>AW PPO Retiree &lt;65</v>
          </cell>
          <cell r="D4365" t="str">
            <v>YOUNG CONNIE</v>
          </cell>
          <cell r="E4365" t="str">
            <v>559549796</v>
          </cell>
          <cell r="F4365">
            <v>25</v>
          </cell>
          <cell r="G4365" t="str">
            <v>Split Family Contracts - Union</v>
          </cell>
          <cell r="H4365" t="str">
            <v>U</v>
          </cell>
          <cell r="I4365">
            <v>1</v>
          </cell>
          <cell r="J4365">
            <v>37622</v>
          </cell>
          <cell r="K4365">
            <v>102</v>
          </cell>
          <cell r="L4365" t="str">
            <v>Single</v>
          </cell>
          <cell r="M4365">
            <v>15484</v>
          </cell>
        </row>
        <row r="4366">
          <cell r="A4366">
            <v>3</v>
          </cell>
          <cell r="B4366" t="str">
            <v>AW PPO Retiree &lt;65</v>
          </cell>
          <cell r="D4366" t="str">
            <v>YOUNG HOWARD</v>
          </cell>
          <cell r="E4366" t="str">
            <v>156347887</v>
          </cell>
          <cell r="F4366">
            <v>2</v>
          </cell>
          <cell r="G4366" t="str">
            <v>PPO Non-Union</v>
          </cell>
          <cell r="H4366" t="str">
            <v>N</v>
          </cell>
          <cell r="I4366">
            <v>3</v>
          </cell>
          <cell r="J4366">
            <v>37622</v>
          </cell>
          <cell r="K4366">
            <v>119</v>
          </cell>
          <cell r="L4366" t="str">
            <v>Ee/Ch</v>
          </cell>
          <cell r="M4366">
            <v>16226</v>
          </cell>
        </row>
        <row r="4367">
          <cell r="A4367">
            <v>3</v>
          </cell>
          <cell r="B4367" t="str">
            <v>AW PPO Retiree &lt;65</v>
          </cell>
          <cell r="D4367" t="str">
            <v>ZIENTEK JOANNE</v>
          </cell>
          <cell r="E4367" t="str">
            <v>170349503</v>
          </cell>
          <cell r="F4367">
            <v>28</v>
          </cell>
          <cell r="G4367" t="str">
            <v>Split Family Contracts - Non Union</v>
          </cell>
          <cell r="H4367" t="str">
            <v>N</v>
          </cell>
          <cell r="I4367">
            <v>1</v>
          </cell>
          <cell r="J4367">
            <v>37622</v>
          </cell>
          <cell r="K4367">
            <v>102</v>
          </cell>
          <cell r="L4367" t="str">
            <v>Single</v>
          </cell>
          <cell r="M4367">
            <v>15688</v>
          </cell>
        </row>
        <row r="4368">
          <cell r="A4368">
            <v>3</v>
          </cell>
          <cell r="B4368" t="str">
            <v>AW PPO Retiree &lt;65</v>
          </cell>
          <cell r="C4368" t="str">
            <v>000000001</v>
          </cell>
          <cell r="D4368" t="str">
            <v>KELLEY EDITH C</v>
          </cell>
          <cell r="E4368" t="str">
            <v>346323491</v>
          </cell>
          <cell r="F4368">
            <v>25</v>
          </cell>
          <cell r="G4368" t="str">
            <v>Split Family Contracts - Union</v>
          </cell>
          <cell r="H4368" t="str">
            <v>U</v>
          </cell>
          <cell r="I4368">
            <v>1</v>
          </cell>
          <cell r="J4368">
            <v>38108</v>
          </cell>
          <cell r="K4368">
            <v>102</v>
          </cell>
          <cell r="L4368" t="str">
            <v>Single</v>
          </cell>
          <cell r="M4368">
            <v>15788</v>
          </cell>
        </row>
        <row r="4369">
          <cell r="A4369">
            <v>3</v>
          </cell>
          <cell r="B4369" t="str">
            <v>AW PPO Retiree &lt;65</v>
          </cell>
          <cell r="C4369" t="str">
            <v>000000001</v>
          </cell>
          <cell r="D4369" t="str">
            <v>MILLER VERNON C</v>
          </cell>
          <cell r="E4369" t="str">
            <v>186325438</v>
          </cell>
          <cell r="F4369">
            <v>1</v>
          </cell>
          <cell r="G4369" t="str">
            <v>PPO Union</v>
          </cell>
          <cell r="H4369" t="str">
            <v>U</v>
          </cell>
          <cell r="I4369">
            <v>3</v>
          </cell>
          <cell r="J4369">
            <v>37622</v>
          </cell>
          <cell r="K4369">
            <v>127</v>
          </cell>
          <cell r="L4369" t="str">
            <v>Family</v>
          </cell>
          <cell r="M4369">
            <v>15412</v>
          </cell>
        </row>
        <row r="4370">
          <cell r="A4370">
            <v>3</v>
          </cell>
          <cell r="B4370" t="str">
            <v>AW PPO Retiree &lt;65</v>
          </cell>
          <cell r="C4370" t="str">
            <v>000000130</v>
          </cell>
          <cell r="D4370" t="str">
            <v>AKRIDGE NAPOLEON B</v>
          </cell>
          <cell r="E4370" t="str">
            <v>412826194</v>
          </cell>
          <cell r="F4370">
            <v>1</v>
          </cell>
          <cell r="G4370" t="str">
            <v>PPO Union</v>
          </cell>
          <cell r="H4370" t="str">
            <v>U</v>
          </cell>
          <cell r="I4370">
            <v>2</v>
          </cell>
          <cell r="J4370">
            <v>37742</v>
          </cell>
          <cell r="K4370">
            <v>119</v>
          </cell>
          <cell r="L4370" t="str">
            <v>Ee/Ch</v>
          </cell>
          <cell r="M4370">
            <v>17536</v>
          </cell>
        </row>
        <row r="4371">
          <cell r="A4371">
            <v>3</v>
          </cell>
          <cell r="B4371" t="str">
            <v>AW PPO Retiree &lt;65</v>
          </cell>
          <cell r="C4371" t="str">
            <v>000000130</v>
          </cell>
          <cell r="D4371" t="str">
            <v>BAILEY DANIEL R</v>
          </cell>
          <cell r="E4371" t="str">
            <v>299362667</v>
          </cell>
          <cell r="F4371">
            <v>2</v>
          </cell>
          <cell r="G4371" t="str">
            <v>PPO Non-Union</v>
          </cell>
          <cell r="H4371" t="str">
            <v>N</v>
          </cell>
          <cell r="I4371">
            <v>2</v>
          </cell>
          <cell r="J4371">
            <v>38231</v>
          </cell>
          <cell r="K4371">
            <v>111</v>
          </cell>
          <cell r="L4371" t="str">
            <v>Ee/Sp</v>
          </cell>
          <cell r="M4371">
            <v>15867</v>
          </cell>
        </row>
        <row r="4372">
          <cell r="A4372">
            <v>3</v>
          </cell>
          <cell r="B4372" t="str">
            <v>AW PPO Retiree &lt;65</v>
          </cell>
          <cell r="C4372" t="str">
            <v>000000130</v>
          </cell>
          <cell r="D4372" t="str">
            <v>BENNINGTON R LOWELL</v>
          </cell>
          <cell r="E4372" t="str">
            <v>411645751</v>
          </cell>
          <cell r="F4372">
            <v>2</v>
          </cell>
          <cell r="G4372" t="str">
            <v>PPO Non-Union</v>
          </cell>
          <cell r="H4372" t="str">
            <v>N</v>
          </cell>
          <cell r="I4372">
            <v>2</v>
          </cell>
          <cell r="J4372">
            <v>38261</v>
          </cell>
          <cell r="K4372">
            <v>111</v>
          </cell>
          <cell r="L4372" t="str">
            <v>Ee/Sp</v>
          </cell>
          <cell r="M4372">
            <v>15484</v>
          </cell>
        </row>
        <row r="4373">
          <cell r="A4373">
            <v>3</v>
          </cell>
          <cell r="B4373" t="str">
            <v>AW PPO Retiree &lt;65</v>
          </cell>
          <cell r="C4373" t="str">
            <v>000000130</v>
          </cell>
          <cell r="D4373" t="str">
            <v>BLACKBURN SPENCE</v>
          </cell>
          <cell r="E4373" t="str">
            <v>410707664</v>
          </cell>
          <cell r="F4373">
            <v>1</v>
          </cell>
          <cell r="G4373" t="str">
            <v>PPO Union</v>
          </cell>
          <cell r="H4373" t="str">
            <v>U</v>
          </cell>
          <cell r="I4373">
            <v>3</v>
          </cell>
          <cell r="J4373">
            <v>38353</v>
          </cell>
          <cell r="K4373">
            <v>127</v>
          </cell>
          <cell r="L4373" t="str">
            <v>Family</v>
          </cell>
          <cell r="M4373">
            <v>17943</v>
          </cell>
        </row>
        <row r="4374">
          <cell r="A4374">
            <v>3</v>
          </cell>
          <cell r="B4374" t="str">
            <v>AW PPO Retiree &lt;65</v>
          </cell>
          <cell r="C4374" t="str">
            <v>000000130</v>
          </cell>
          <cell r="D4374" t="str">
            <v>BLEVINS ROBERT R</v>
          </cell>
          <cell r="E4374" t="str">
            <v>258667956</v>
          </cell>
          <cell r="F4374">
            <v>2</v>
          </cell>
          <cell r="G4374" t="str">
            <v>PPO Non-Union</v>
          </cell>
          <cell r="H4374" t="str">
            <v>N</v>
          </cell>
          <cell r="I4374">
            <v>2</v>
          </cell>
          <cell r="J4374">
            <v>37773</v>
          </cell>
          <cell r="K4374">
            <v>111</v>
          </cell>
          <cell r="L4374" t="str">
            <v>Ee/Sp</v>
          </cell>
          <cell r="M4374">
            <v>17236</v>
          </cell>
        </row>
        <row r="4375">
          <cell r="A4375">
            <v>3</v>
          </cell>
          <cell r="B4375" t="str">
            <v>AW PPO Retiree &lt;65</v>
          </cell>
          <cell r="C4375" t="str">
            <v>000000130</v>
          </cell>
          <cell r="D4375" t="str">
            <v>CALLOWAY HAROLD E</v>
          </cell>
          <cell r="E4375" t="str">
            <v>415747348</v>
          </cell>
          <cell r="F4375">
            <v>1</v>
          </cell>
          <cell r="G4375" t="str">
            <v>PPO Union</v>
          </cell>
          <cell r="H4375" t="str">
            <v>U</v>
          </cell>
          <cell r="I4375">
            <v>3</v>
          </cell>
          <cell r="J4375">
            <v>37926</v>
          </cell>
          <cell r="K4375">
            <v>127</v>
          </cell>
          <cell r="L4375" t="str">
            <v>Family</v>
          </cell>
          <cell r="M4375">
            <v>16752</v>
          </cell>
        </row>
        <row r="4376">
          <cell r="A4376">
            <v>3</v>
          </cell>
          <cell r="B4376" t="str">
            <v>AW PPO Retiree &lt;65</v>
          </cell>
          <cell r="C4376" t="str">
            <v>000000130</v>
          </cell>
          <cell r="D4376" t="str">
            <v>CAUDLE ELIZABETH L</v>
          </cell>
          <cell r="E4376" t="str">
            <v>253701914</v>
          </cell>
          <cell r="F4376">
            <v>2</v>
          </cell>
          <cell r="G4376" t="str">
            <v>PPO Non-Union</v>
          </cell>
          <cell r="H4376" t="str">
            <v>N</v>
          </cell>
          <cell r="I4376">
            <v>2</v>
          </cell>
          <cell r="J4376">
            <v>37834</v>
          </cell>
          <cell r="K4376">
            <v>111</v>
          </cell>
          <cell r="L4376" t="str">
            <v>Ee/Sp</v>
          </cell>
          <cell r="M4376">
            <v>16047</v>
          </cell>
        </row>
        <row r="4377">
          <cell r="A4377">
            <v>3</v>
          </cell>
          <cell r="B4377" t="str">
            <v>AW PPO Retiree &lt;65</v>
          </cell>
          <cell r="C4377" t="str">
            <v>000000130</v>
          </cell>
          <cell r="D4377" t="str">
            <v>CHRISTOPHER RUDOLPH</v>
          </cell>
          <cell r="E4377" t="str">
            <v>260627098</v>
          </cell>
          <cell r="F4377">
            <v>1</v>
          </cell>
          <cell r="G4377" t="str">
            <v>PPO Union</v>
          </cell>
          <cell r="H4377" t="str">
            <v>U</v>
          </cell>
          <cell r="I4377">
            <v>1</v>
          </cell>
          <cell r="J4377">
            <v>37895</v>
          </cell>
          <cell r="K4377">
            <v>101</v>
          </cell>
          <cell r="L4377" t="str">
            <v>Single</v>
          </cell>
          <cell r="M4377">
            <v>14999</v>
          </cell>
        </row>
        <row r="4378">
          <cell r="A4378">
            <v>3</v>
          </cell>
          <cell r="B4378" t="str">
            <v>AW PPO Retiree &lt;65</v>
          </cell>
          <cell r="C4378" t="str">
            <v>000000130</v>
          </cell>
          <cell r="D4378" t="str">
            <v>FALLS DWIGHT N</v>
          </cell>
          <cell r="E4378" t="str">
            <v>257666240</v>
          </cell>
          <cell r="F4378">
            <v>1</v>
          </cell>
          <cell r="G4378" t="str">
            <v>PPO Union</v>
          </cell>
          <cell r="H4378" t="str">
            <v>U</v>
          </cell>
          <cell r="I4378">
            <v>2</v>
          </cell>
          <cell r="J4378">
            <v>37834</v>
          </cell>
          <cell r="K4378">
            <v>111</v>
          </cell>
          <cell r="L4378" t="str">
            <v>Ee/Sp</v>
          </cell>
          <cell r="M4378">
            <v>16438</v>
          </cell>
        </row>
        <row r="4379">
          <cell r="A4379">
            <v>3</v>
          </cell>
          <cell r="B4379" t="str">
            <v>AW PPO Retiree &lt;65</v>
          </cell>
          <cell r="C4379" t="str">
            <v>000000130</v>
          </cell>
          <cell r="D4379" t="str">
            <v>FREEMAN PATRICIA A</v>
          </cell>
          <cell r="E4379" t="str">
            <v>173369153</v>
          </cell>
          <cell r="F4379">
            <v>1</v>
          </cell>
          <cell r="G4379" t="str">
            <v>PPO Union</v>
          </cell>
          <cell r="H4379" t="str">
            <v>U</v>
          </cell>
          <cell r="I4379">
            <v>1</v>
          </cell>
          <cell r="J4379">
            <v>37834</v>
          </cell>
          <cell r="K4379">
            <v>102</v>
          </cell>
          <cell r="L4379" t="str">
            <v>Single</v>
          </cell>
          <cell r="M4379">
            <v>17467</v>
          </cell>
        </row>
        <row r="4380">
          <cell r="A4380">
            <v>3</v>
          </cell>
          <cell r="B4380" t="str">
            <v>AW PPO Retiree &lt;65</v>
          </cell>
          <cell r="C4380" t="str">
            <v>000000130</v>
          </cell>
          <cell r="D4380" t="str">
            <v>HANNAH JAYNE F</v>
          </cell>
          <cell r="E4380" t="str">
            <v>411787097</v>
          </cell>
          <cell r="F4380">
            <v>2</v>
          </cell>
          <cell r="G4380" t="str">
            <v>PPO Non-Union</v>
          </cell>
          <cell r="H4380" t="str">
            <v>N</v>
          </cell>
          <cell r="I4380">
            <v>2</v>
          </cell>
          <cell r="J4380">
            <v>38353</v>
          </cell>
          <cell r="K4380">
            <v>111</v>
          </cell>
          <cell r="L4380" t="str">
            <v>Ee/Sp</v>
          </cell>
          <cell r="M4380">
            <v>18240</v>
          </cell>
        </row>
        <row r="4381">
          <cell r="A4381">
            <v>3</v>
          </cell>
          <cell r="B4381" t="str">
            <v>AW PPO Retiree &lt;65</v>
          </cell>
          <cell r="C4381" t="str">
            <v>000000130</v>
          </cell>
          <cell r="D4381" t="str">
            <v>HARRIS JOSEPH D</v>
          </cell>
          <cell r="E4381" t="str">
            <v>256581723</v>
          </cell>
          <cell r="F4381">
            <v>2</v>
          </cell>
          <cell r="G4381" t="str">
            <v>PPO Non-Union</v>
          </cell>
          <cell r="H4381" t="str">
            <v>N</v>
          </cell>
          <cell r="I4381">
            <v>2</v>
          </cell>
          <cell r="J4381">
            <v>38231</v>
          </cell>
          <cell r="K4381">
            <v>111</v>
          </cell>
          <cell r="L4381" t="str">
            <v>Ee/Sp</v>
          </cell>
          <cell r="M4381">
            <v>14705</v>
          </cell>
        </row>
        <row r="4382">
          <cell r="A4382">
            <v>3</v>
          </cell>
          <cell r="B4382" t="str">
            <v>AW PPO Retiree &lt;65</v>
          </cell>
          <cell r="C4382" t="str">
            <v>000000130</v>
          </cell>
          <cell r="D4382" t="str">
            <v>HEAD NANCY S</v>
          </cell>
          <cell r="E4382" t="str">
            <v>414627808</v>
          </cell>
          <cell r="F4382">
            <v>25</v>
          </cell>
          <cell r="G4382" t="str">
            <v>Split Family Contracts - Union</v>
          </cell>
          <cell r="H4382" t="str">
            <v>U</v>
          </cell>
          <cell r="I4382">
            <v>1</v>
          </cell>
          <cell r="J4382">
            <v>37926</v>
          </cell>
          <cell r="K4382">
            <v>102</v>
          </cell>
          <cell r="L4382" t="str">
            <v>Single</v>
          </cell>
          <cell r="M4382">
            <v>15173</v>
          </cell>
        </row>
        <row r="4383">
          <cell r="A4383">
            <v>3</v>
          </cell>
          <cell r="B4383" t="str">
            <v>AW PPO Retiree &lt;65</v>
          </cell>
          <cell r="C4383" t="str">
            <v>000000130</v>
          </cell>
          <cell r="D4383" t="str">
            <v>HENDERSON FRANK W</v>
          </cell>
          <cell r="E4383" t="str">
            <v>414727913</v>
          </cell>
          <cell r="F4383">
            <v>1</v>
          </cell>
          <cell r="G4383" t="str">
            <v>PPO Union</v>
          </cell>
          <cell r="H4383" t="str">
            <v>U</v>
          </cell>
          <cell r="I4383">
            <v>3</v>
          </cell>
          <cell r="J4383">
            <v>37865</v>
          </cell>
          <cell r="K4383">
            <v>127</v>
          </cell>
          <cell r="L4383" t="str">
            <v>Family</v>
          </cell>
          <cell r="M4383">
            <v>17757</v>
          </cell>
        </row>
        <row r="4384">
          <cell r="A4384">
            <v>3</v>
          </cell>
          <cell r="B4384" t="str">
            <v>AW PPO Retiree &lt;65</v>
          </cell>
          <cell r="C4384" t="str">
            <v>000000130</v>
          </cell>
          <cell r="D4384" t="str">
            <v>HOLLAND C  DIANNA</v>
          </cell>
          <cell r="E4384" t="str">
            <v>414728197</v>
          </cell>
          <cell r="F4384">
            <v>1</v>
          </cell>
          <cell r="G4384" t="str">
            <v>PPO Union</v>
          </cell>
          <cell r="H4384" t="str">
            <v>U</v>
          </cell>
          <cell r="I4384">
            <v>2</v>
          </cell>
          <cell r="J4384">
            <v>37834</v>
          </cell>
          <cell r="K4384">
            <v>111</v>
          </cell>
          <cell r="L4384" t="str">
            <v>Ee/Sp</v>
          </cell>
          <cell r="M4384">
            <v>16745</v>
          </cell>
        </row>
        <row r="4385">
          <cell r="A4385">
            <v>3</v>
          </cell>
          <cell r="B4385" t="str">
            <v>AW PPO Retiree &lt;65</v>
          </cell>
          <cell r="C4385" t="str">
            <v>000000130</v>
          </cell>
          <cell r="D4385" t="str">
            <v>JANOW JR HENRY A</v>
          </cell>
          <cell r="E4385" t="str">
            <v>411721165</v>
          </cell>
          <cell r="F4385">
            <v>25</v>
          </cell>
          <cell r="G4385" t="str">
            <v>Split Family Contracts - Union</v>
          </cell>
          <cell r="H4385" t="str">
            <v>U</v>
          </cell>
          <cell r="I4385">
            <v>1</v>
          </cell>
          <cell r="J4385">
            <v>38231</v>
          </cell>
          <cell r="K4385">
            <v>101</v>
          </cell>
          <cell r="L4385" t="str">
            <v>Single</v>
          </cell>
          <cell r="M4385">
            <v>16636</v>
          </cell>
        </row>
        <row r="4386">
          <cell r="A4386">
            <v>3</v>
          </cell>
          <cell r="B4386" t="str">
            <v>AW PPO Retiree &lt;65</v>
          </cell>
          <cell r="C4386" t="str">
            <v>000000130</v>
          </cell>
          <cell r="D4386" t="str">
            <v>KEYLON CHARLES F</v>
          </cell>
          <cell r="E4386" t="str">
            <v>411683994</v>
          </cell>
          <cell r="F4386">
            <v>1</v>
          </cell>
          <cell r="G4386" t="str">
            <v>PPO Union</v>
          </cell>
          <cell r="H4386" t="str">
            <v>U</v>
          </cell>
          <cell r="I4386">
            <v>2</v>
          </cell>
          <cell r="J4386">
            <v>37803</v>
          </cell>
          <cell r="K4386">
            <v>111</v>
          </cell>
          <cell r="L4386" t="str">
            <v>Ee/Sp</v>
          </cell>
          <cell r="M4386">
            <v>15125</v>
          </cell>
        </row>
        <row r="4387">
          <cell r="A4387">
            <v>3</v>
          </cell>
          <cell r="B4387" t="str">
            <v>AW PPO Retiree &lt;65</v>
          </cell>
          <cell r="C4387" t="str">
            <v>000000130</v>
          </cell>
          <cell r="D4387" t="str">
            <v>L ECUYER WILLIAM F</v>
          </cell>
          <cell r="E4387" t="str">
            <v>010329912</v>
          </cell>
          <cell r="F4387">
            <v>2</v>
          </cell>
          <cell r="G4387" t="str">
            <v>PPO Non-Union</v>
          </cell>
          <cell r="H4387" t="str">
            <v>N</v>
          </cell>
          <cell r="I4387">
            <v>2</v>
          </cell>
          <cell r="J4387">
            <v>38078</v>
          </cell>
          <cell r="K4387">
            <v>111</v>
          </cell>
          <cell r="L4387" t="str">
            <v>Ee/Sp</v>
          </cell>
          <cell r="M4387">
            <v>15376</v>
          </cell>
        </row>
        <row r="4388">
          <cell r="A4388">
            <v>3</v>
          </cell>
          <cell r="B4388" t="str">
            <v>AW PPO Retiree &lt;65</v>
          </cell>
          <cell r="C4388" t="str">
            <v>000000130</v>
          </cell>
          <cell r="D4388" t="str">
            <v>MCCORD ANITA F</v>
          </cell>
          <cell r="E4388" t="str">
            <v>257589485</v>
          </cell>
          <cell r="F4388">
            <v>2</v>
          </cell>
          <cell r="G4388" t="str">
            <v>PPO Non-Union</v>
          </cell>
          <cell r="H4388" t="str">
            <v>N</v>
          </cell>
          <cell r="I4388">
            <v>1</v>
          </cell>
          <cell r="J4388">
            <v>37987</v>
          </cell>
          <cell r="K4388">
            <v>102</v>
          </cell>
          <cell r="L4388" t="str">
            <v>Single</v>
          </cell>
          <cell r="M4388">
            <v>14664</v>
          </cell>
        </row>
        <row r="4389">
          <cell r="A4389">
            <v>3</v>
          </cell>
          <cell r="B4389" t="str">
            <v>AW PPO Retiree &lt;65</v>
          </cell>
          <cell r="C4389" t="str">
            <v>000000130</v>
          </cell>
          <cell r="D4389" t="str">
            <v>MOORE LAURIE A</v>
          </cell>
          <cell r="E4389" t="str">
            <v>572689714</v>
          </cell>
          <cell r="F4389">
            <v>1</v>
          </cell>
          <cell r="G4389" t="str">
            <v>PPO Union</v>
          </cell>
          <cell r="H4389" t="str">
            <v>U</v>
          </cell>
          <cell r="I4389">
            <v>1</v>
          </cell>
          <cell r="J4389">
            <v>37834</v>
          </cell>
          <cell r="K4389">
            <v>102</v>
          </cell>
          <cell r="L4389" t="str">
            <v>Single</v>
          </cell>
          <cell r="M4389">
            <v>17205</v>
          </cell>
        </row>
        <row r="4390">
          <cell r="A4390">
            <v>3</v>
          </cell>
          <cell r="B4390" t="str">
            <v>AW PPO Retiree &lt;65</v>
          </cell>
          <cell r="C4390" t="str">
            <v>000000130</v>
          </cell>
          <cell r="D4390" t="str">
            <v>MORROW THOMAS W</v>
          </cell>
          <cell r="E4390" t="str">
            <v>410644556</v>
          </cell>
          <cell r="F4390">
            <v>1</v>
          </cell>
          <cell r="G4390" t="str">
            <v>PPO Union</v>
          </cell>
          <cell r="H4390" t="str">
            <v>U</v>
          </cell>
          <cell r="I4390">
            <v>1</v>
          </cell>
          <cell r="J4390">
            <v>37834</v>
          </cell>
          <cell r="K4390">
            <v>101</v>
          </cell>
          <cell r="L4390" t="str">
            <v>Single</v>
          </cell>
          <cell r="M4390">
            <v>15424</v>
          </cell>
        </row>
        <row r="4391">
          <cell r="A4391">
            <v>3</v>
          </cell>
          <cell r="B4391" t="str">
            <v>AW PPO Retiree &lt;65</v>
          </cell>
          <cell r="C4391" t="str">
            <v>000000130</v>
          </cell>
          <cell r="D4391" t="str">
            <v>PENNEY R  DOYLE</v>
          </cell>
          <cell r="E4391" t="str">
            <v>408709984</v>
          </cell>
          <cell r="F4391">
            <v>1</v>
          </cell>
          <cell r="G4391" t="str">
            <v>PPO Union</v>
          </cell>
          <cell r="H4391" t="str">
            <v>U</v>
          </cell>
          <cell r="I4391">
            <v>2</v>
          </cell>
          <cell r="J4391">
            <v>38108</v>
          </cell>
          <cell r="K4391">
            <v>111</v>
          </cell>
          <cell r="L4391" t="str">
            <v>Ee/Sp</v>
          </cell>
          <cell r="M4391">
            <v>15816</v>
          </cell>
        </row>
        <row r="4392">
          <cell r="A4392">
            <v>3</v>
          </cell>
          <cell r="B4392" t="str">
            <v>AW PPO Retiree &lt;65</v>
          </cell>
          <cell r="C4392" t="str">
            <v>000000130</v>
          </cell>
          <cell r="D4392" t="str">
            <v>SMITH DAVID E</v>
          </cell>
          <cell r="E4392" t="str">
            <v>412827440</v>
          </cell>
          <cell r="F4392">
            <v>1</v>
          </cell>
          <cell r="G4392" t="str">
            <v>PPO Union</v>
          </cell>
          <cell r="H4392" t="str">
            <v>U</v>
          </cell>
          <cell r="I4392">
            <v>3</v>
          </cell>
          <cell r="J4392">
            <v>38018</v>
          </cell>
          <cell r="K4392">
            <v>127</v>
          </cell>
          <cell r="L4392" t="str">
            <v>Family</v>
          </cell>
          <cell r="M4392">
            <v>17901</v>
          </cell>
        </row>
        <row r="4393">
          <cell r="A4393">
            <v>3</v>
          </cell>
          <cell r="B4393" t="str">
            <v>AW PPO Retiree &lt;65</v>
          </cell>
          <cell r="C4393" t="str">
            <v>000000130</v>
          </cell>
          <cell r="D4393" t="str">
            <v>STANLEY LARRY K</v>
          </cell>
          <cell r="E4393" t="str">
            <v>413843748</v>
          </cell>
          <cell r="F4393">
            <v>2</v>
          </cell>
          <cell r="G4393" t="str">
            <v>PPO Non-Union</v>
          </cell>
          <cell r="H4393" t="str">
            <v>N</v>
          </cell>
          <cell r="I4393">
            <v>2</v>
          </cell>
          <cell r="J4393">
            <v>38231</v>
          </cell>
          <cell r="K4393">
            <v>111</v>
          </cell>
          <cell r="L4393" t="str">
            <v>Ee/Sp</v>
          </cell>
          <cell r="M4393">
            <v>18008</v>
          </cell>
        </row>
        <row r="4394">
          <cell r="A4394">
            <v>3</v>
          </cell>
          <cell r="B4394" t="str">
            <v>AW PPO Retiree &lt;65</v>
          </cell>
          <cell r="C4394" t="str">
            <v>000000130</v>
          </cell>
          <cell r="D4394" t="str">
            <v>TAWATER MELANIE R</v>
          </cell>
          <cell r="E4394" t="str">
            <v>414804724</v>
          </cell>
          <cell r="F4394">
            <v>1</v>
          </cell>
          <cell r="G4394" t="str">
            <v>PPO Union</v>
          </cell>
          <cell r="H4394" t="str">
            <v>U</v>
          </cell>
          <cell r="I4394">
            <v>2</v>
          </cell>
          <cell r="J4394">
            <v>38353</v>
          </cell>
          <cell r="K4394">
            <v>111</v>
          </cell>
          <cell r="L4394" t="str">
            <v>Ee/Sp</v>
          </cell>
          <cell r="M4394">
            <v>18004</v>
          </cell>
        </row>
        <row r="4395">
          <cell r="A4395">
            <v>3</v>
          </cell>
          <cell r="B4395" t="str">
            <v>AW PPO Retiree &lt;65</v>
          </cell>
          <cell r="C4395" t="str">
            <v>000000130</v>
          </cell>
          <cell r="D4395" t="str">
            <v>WILLHOIT LINDA S</v>
          </cell>
          <cell r="E4395" t="str">
            <v>413846129</v>
          </cell>
          <cell r="F4395">
            <v>1</v>
          </cell>
          <cell r="G4395" t="str">
            <v>PPO Union</v>
          </cell>
          <cell r="H4395" t="str">
            <v>U</v>
          </cell>
          <cell r="I4395">
            <v>3</v>
          </cell>
          <cell r="J4395">
            <v>37742</v>
          </cell>
          <cell r="K4395">
            <v>127</v>
          </cell>
          <cell r="L4395" t="str">
            <v>Family</v>
          </cell>
          <cell r="M4395">
            <v>18320</v>
          </cell>
        </row>
        <row r="4396">
          <cell r="A4396">
            <v>3</v>
          </cell>
          <cell r="B4396" t="str">
            <v>AW PPO Retiree &lt;65</v>
          </cell>
          <cell r="C4396" t="str">
            <v>000000233</v>
          </cell>
          <cell r="D4396" t="str">
            <v>BRAET GAIL L</v>
          </cell>
          <cell r="E4396" t="str">
            <v>478649515</v>
          </cell>
          <cell r="F4396">
            <v>2</v>
          </cell>
          <cell r="G4396" t="str">
            <v>PPO Non-Union</v>
          </cell>
          <cell r="H4396" t="str">
            <v>N</v>
          </cell>
          <cell r="I4396">
            <v>1</v>
          </cell>
          <cell r="J4396">
            <v>37895</v>
          </cell>
          <cell r="K4396">
            <v>102</v>
          </cell>
          <cell r="L4396" t="str">
            <v>Single</v>
          </cell>
          <cell r="M4396">
            <v>17795</v>
          </cell>
        </row>
        <row r="4397">
          <cell r="A4397">
            <v>3</v>
          </cell>
          <cell r="B4397" t="str">
            <v>AW PPO Retiree &lt;65</v>
          </cell>
          <cell r="C4397" t="str">
            <v>000000233</v>
          </cell>
          <cell r="D4397" t="str">
            <v>DAU PATRICIA L</v>
          </cell>
          <cell r="E4397" t="str">
            <v>340381045</v>
          </cell>
          <cell r="F4397">
            <v>2</v>
          </cell>
          <cell r="G4397" t="str">
            <v>PPO Non-Union</v>
          </cell>
          <cell r="H4397" t="str">
            <v>N</v>
          </cell>
          <cell r="I4397">
            <v>2</v>
          </cell>
          <cell r="J4397">
            <v>37712</v>
          </cell>
          <cell r="K4397">
            <v>111</v>
          </cell>
          <cell r="L4397" t="str">
            <v>Ee/Sp</v>
          </cell>
          <cell r="M4397">
            <v>17109</v>
          </cell>
        </row>
        <row r="4398">
          <cell r="A4398">
            <v>3</v>
          </cell>
          <cell r="B4398" t="str">
            <v>AW PPO Retiree &lt;65</v>
          </cell>
          <cell r="C4398" t="str">
            <v>000000233</v>
          </cell>
          <cell r="D4398" t="str">
            <v>GOTT CAROLYN F</v>
          </cell>
          <cell r="E4398" t="str">
            <v>478526996</v>
          </cell>
          <cell r="F4398">
            <v>2</v>
          </cell>
          <cell r="G4398" t="str">
            <v>PPO Non-Union</v>
          </cell>
          <cell r="H4398" t="str">
            <v>N</v>
          </cell>
          <cell r="I4398">
            <v>1</v>
          </cell>
          <cell r="J4398">
            <v>37712</v>
          </cell>
          <cell r="K4398">
            <v>102</v>
          </cell>
          <cell r="L4398" t="str">
            <v>Single</v>
          </cell>
          <cell r="M4398">
            <v>16101</v>
          </cell>
        </row>
        <row r="4399">
          <cell r="A4399">
            <v>3</v>
          </cell>
          <cell r="B4399" t="str">
            <v>AW PPO Retiree &lt;65</v>
          </cell>
          <cell r="C4399" t="str">
            <v>000000233</v>
          </cell>
          <cell r="D4399" t="str">
            <v>GRUHN DELBERT R</v>
          </cell>
          <cell r="E4399" t="str">
            <v>484627023</v>
          </cell>
          <cell r="F4399">
            <v>2</v>
          </cell>
          <cell r="G4399" t="str">
            <v>PPO Non-Union</v>
          </cell>
          <cell r="H4399" t="str">
            <v>N</v>
          </cell>
          <cell r="I4399">
            <v>1</v>
          </cell>
          <cell r="J4399">
            <v>38231</v>
          </cell>
          <cell r="K4399">
            <v>101</v>
          </cell>
          <cell r="L4399" t="str">
            <v>Single</v>
          </cell>
          <cell r="M4399">
            <v>17409</v>
          </cell>
        </row>
        <row r="4400">
          <cell r="A4400">
            <v>3</v>
          </cell>
          <cell r="B4400" t="str">
            <v>AW PPO Retiree &lt;65</v>
          </cell>
          <cell r="C4400" t="str">
            <v>000000233</v>
          </cell>
          <cell r="D4400" t="str">
            <v>HEIMANN DEAN F</v>
          </cell>
          <cell r="E4400" t="str">
            <v>484606237</v>
          </cell>
          <cell r="F4400">
            <v>1</v>
          </cell>
          <cell r="G4400" t="str">
            <v>PPO Union</v>
          </cell>
          <cell r="H4400" t="str">
            <v>U</v>
          </cell>
          <cell r="I4400">
            <v>1</v>
          </cell>
          <cell r="J4400">
            <v>37834</v>
          </cell>
          <cell r="K4400">
            <v>101</v>
          </cell>
          <cell r="L4400" t="str">
            <v>Single</v>
          </cell>
          <cell r="M4400">
            <v>17597</v>
          </cell>
        </row>
        <row r="4401">
          <cell r="A4401">
            <v>3</v>
          </cell>
          <cell r="B4401" t="str">
            <v>AW PPO Retiree &lt;65</v>
          </cell>
          <cell r="C4401" t="str">
            <v>000000233</v>
          </cell>
          <cell r="D4401" t="str">
            <v>RADER FRED S</v>
          </cell>
          <cell r="E4401" t="str">
            <v>481649935</v>
          </cell>
          <cell r="F4401">
            <v>2</v>
          </cell>
          <cell r="G4401" t="str">
            <v>PPO Non-Union</v>
          </cell>
          <cell r="H4401" t="str">
            <v>N</v>
          </cell>
          <cell r="I4401">
            <v>2</v>
          </cell>
          <cell r="J4401">
            <v>38292</v>
          </cell>
          <cell r="K4401">
            <v>111</v>
          </cell>
          <cell r="L4401" t="str">
            <v>Ee/Sp</v>
          </cell>
          <cell r="M4401">
            <v>18195</v>
          </cell>
        </row>
        <row r="4402">
          <cell r="A4402">
            <v>3</v>
          </cell>
          <cell r="B4402" t="str">
            <v>AW PPO Retiree &lt;65</v>
          </cell>
          <cell r="C4402" t="str">
            <v>000000233</v>
          </cell>
          <cell r="D4402" t="str">
            <v>TANK ROBERT G</v>
          </cell>
          <cell r="E4402" t="str">
            <v>481525919</v>
          </cell>
          <cell r="F4402">
            <v>1</v>
          </cell>
          <cell r="G4402" t="str">
            <v>PPO Union</v>
          </cell>
          <cell r="H4402" t="str">
            <v>U</v>
          </cell>
          <cell r="I4402">
            <v>2</v>
          </cell>
          <cell r="J4402">
            <v>37803</v>
          </cell>
          <cell r="K4402">
            <v>111</v>
          </cell>
          <cell r="L4402" t="str">
            <v>Ee/Sp</v>
          </cell>
          <cell r="M4402">
            <v>16292</v>
          </cell>
        </row>
        <row r="4403">
          <cell r="A4403">
            <v>3</v>
          </cell>
          <cell r="B4403" t="str">
            <v>AW PPO Retiree &lt;65</v>
          </cell>
          <cell r="C4403" t="str">
            <v>000000380</v>
          </cell>
          <cell r="D4403" t="str">
            <v>ARY DARRELL A</v>
          </cell>
          <cell r="E4403" t="str">
            <v>289387989</v>
          </cell>
          <cell r="F4403">
            <v>2</v>
          </cell>
          <cell r="G4403" t="str">
            <v>PPO Non-Union</v>
          </cell>
          <cell r="H4403" t="str">
            <v>N</v>
          </cell>
          <cell r="I4403">
            <v>2</v>
          </cell>
          <cell r="J4403">
            <v>38047</v>
          </cell>
          <cell r="K4403">
            <v>111</v>
          </cell>
          <cell r="L4403" t="str">
            <v>Ee/Sp</v>
          </cell>
          <cell r="M4403">
            <v>16131</v>
          </cell>
        </row>
        <row r="4404">
          <cell r="A4404">
            <v>3</v>
          </cell>
          <cell r="B4404" t="str">
            <v>AW PPO Retiree &lt;65</v>
          </cell>
          <cell r="C4404" t="str">
            <v>000000380</v>
          </cell>
          <cell r="D4404" t="str">
            <v>BURNS LARRY D</v>
          </cell>
          <cell r="E4404" t="str">
            <v>404726117</v>
          </cell>
          <cell r="F4404">
            <v>2</v>
          </cell>
          <cell r="G4404" t="str">
            <v>PPO Non-Union</v>
          </cell>
          <cell r="H4404" t="str">
            <v>N</v>
          </cell>
          <cell r="I4404">
            <v>2</v>
          </cell>
          <cell r="J4404">
            <v>38078</v>
          </cell>
          <cell r="K4404">
            <v>111</v>
          </cell>
          <cell r="L4404" t="str">
            <v>Ee/Sp</v>
          </cell>
          <cell r="M4404">
            <v>18029</v>
          </cell>
        </row>
        <row r="4405">
          <cell r="A4405">
            <v>3</v>
          </cell>
          <cell r="B4405" t="str">
            <v>AW PPO Retiree &lt;65</v>
          </cell>
          <cell r="C4405" t="str">
            <v>000000380</v>
          </cell>
          <cell r="D4405" t="str">
            <v>FINN WILLIAM A</v>
          </cell>
          <cell r="E4405" t="str">
            <v>404708156</v>
          </cell>
          <cell r="F4405">
            <v>1</v>
          </cell>
          <cell r="G4405" t="str">
            <v>PPO Union</v>
          </cell>
          <cell r="H4405" t="str">
            <v>U</v>
          </cell>
          <cell r="I4405">
            <v>2</v>
          </cell>
          <cell r="J4405">
            <v>38108</v>
          </cell>
          <cell r="K4405">
            <v>111</v>
          </cell>
          <cell r="L4405" t="str">
            <v>Ee/Sp</v>
          </cell>
          <cell r="M4405">
            <v>17408</v>
          </cell>
        </row>
        <row r="4406">
          <cell r="A4406">
            <v>3</v>
          </cell>
          <cell r="B4406" t="str">
            <v>AW PPO Retiree &lt;65</v>
          </cell>
          <cell r="C4406" t="str">
            <v>000000380</v>
          </cell>
          <cell r="D4406" t="str">
            <v>GARRISON HAROLD L</v>
          </cell>
          <cell r="E4406" t="str">
            <v>405543140</v>
          </cell>
          <cell r="F4406">
            <v>2</v>
          </cell>
          <cell r="G4406" t="str">
            <v>PPO Non-Union</v>
          </cell>
          <cell r="H4406" t="str">
            <v>N</v>
          </cell>
          <cell r="I4406">
            <v>2</v>
          </cell>
          <cell r="J4406">
            <v>38108</v>
          </cell>
          <cell r="K4406">
            <v>111</v>
          </cell>
          <cell r="L4406" t="str">
            <v>Ee/Sp</v>
          </cell>
          <cell r="M4406">
            <v>16288</v>
          </cell>
        </row>
        <row r="4407">
          <cell r="A4407">
            <v>3</v>
          </cell>
          <cell r="B4407" t="str">
            <v>AW PPO Retiree &lt;65</v>
          </cell>
          <cell r="C4407" t="str">
            <v>000000380</v>
          </cell>
          <cell r="D4407" t="str">
            <v>HISEL ROGER D</v>
          </cell>
          <cell r="E4407" t="str">
            <v>407689859</v>
          </cell>
          <cell r="F4407">
            <v>1</v>
          </cell>
          <cell r="G4407" t="str">
            <v>PPO Union</v>
          </cell>
          <cell r="H4407" t="str">
            <v>U</v>
          </cell>
          <cell r="I4407">
            <v>2</v>
          </cell>
          <cell r="J4407">
            <v>38139</v>
          </cell>
          <cell r="K4407">
            <v>111</v>
          </cell>
          <cell r="L4407" t="str">
            <v>Ee/Sp</v>
          </cell>
          <cell r="M4407">
            <v>18163</v>
          </cell>
        </row>
        <row r="4408">
          <cell r="A4408">
            <v>3</v>
          </cell>
          <cell r="B4408" t="str">
            <v>AW PPO Retiree &lt;65</v>
          </cell>
          <cell r="C4408" t="str">
            <v>000000380</v>
          </cell>
          <cell r="D4408" t="str">
            <v>MCCAULEY GERALD M</v>
          </cell>
          <cell r="E4408" t="str">
            <v>407649839</v>
          </cell>
          <cell r="F4408">
            <v>1</v>
          </cell>
          <cell r="G4408" t="str">
            <v>PPO Union</v>
          </cell>
          <cell r="H4408" t="str">
            <v>U</v>
          </cell>
          <cell r="I4408">
            <v>2</v>
          </cell>
          <cell r="J4408">
            <v>38231</v>
          </cell>
          <cell r="K4408">
            <v>111</v>
          </cell>
          <cell r="L4408" t="str">
            <v>Ee/Sp</v>
          </cell>
          <cell r="M4408">
            <v>17357</v>
          </cell>
        </row>
        <row r="4409">
          <cell r="A4409">
            <v>3</v>
          </cell>
          <cell r="B4409" t="str">
            <v>AW PPO Retiree &lt;65</v>
          </cell>
          <cell r="C4409" t="str">
            <v>000000380</v>
          </cell>
          <cell r="D4409" t="str">
            <v>MUNDY THOMAS O</v>
          </cell>
          <cell r="E4409" t="str">
            <v>405720582</v>
          </cell>
          <cell r="F4409">
            <v>1</v>
          </cell>
          <cell r="G4409" t="str">
            <v>PPO Union</v>
          </cell>
          <cell r="H4409" t="str">
            <v>U</v>
          </cell>
          <cell r="I4409">
            <v>2</v>
          </cell>
          <cell r="J4409">
            <v>38169</v>
          </cell>
          <cell r="K4409">
            <v>111</v>
          </cell>
          <cell r="L4409" t="str">
            <v>Ee/Sp</v>
          </cell>
          <cell r="M4409">
            <v>19031</v>
          </cell>
        </row>
        <row r="4410">
          <cell r="A4410">
            <v>3</v>
          </cell>
          <cell r="B4410" t="str">
            <v>AW PPO Retiree &lt;65</v>
          </cell>
          <cell r="C4410" t="str">
            <v>000000380</v>
          </cell>
          <cell r="D4410" t="str">
            <v>OWENS DAVID K</v>
          </cell>
          <cell r="E4410" t="str">
            <v>401724624</v>
          </cell>
          <cell r="F4410">
            <v>2</v>
          </cell>
          <cell r="G4410" t="str">
            <v>PPO Non-Union</v>
          </cell>
          <cell r="H4410" t="str">
            <v>N</v>
          </cell>
          <cell r="I4410">
            <v>2</v>
          </cell>
          <cell r="J4410">
            <v>37956</v>
          </cell>
          <cell r="K4410">
            <v>111</v>
          </cell>
          <cell r="L4410" t="str">
            <v>Ee/Sp</v>
          </cell>
          <cell r="M4410">
            <v>17849</v>
          </cell>
        </row>
        <row r="4411">
          <cell r="A4411">
            <v>3</v>
          </cell>
          <cell r="B4411" t="str">
            <v>AW PPO Retiree &lt;65</v>
          </cell>
          <cell r="C4411" t="str">
            <v>000000380</v>
          </cell>
          <cell r="D4411" t="str">
            <v>RHORER JANICE S</v>
          </cell>
          <cell r="E4411" t="str">
            <v>406682380</v>
          </cell>
          <cell r="F4411">
            <v>2</v>
          </cell>
          <cell r="G4411" t="str">
            <v>PPO Non-Union</v>
          </cell>
          <cell r="H4411" t="str">
            <v>N</v>
          </cell>
          <cell r="I4411">
            <v>2</v>
          </cell>
          <cell r="J4411">
            <v>38200</v>
          </cell>
          <cell r="K4411">
            <v>111</v>
          </cell>
          <cell r="L4411" t="str">
            <v>Ee/Sp</v>
          </cell>
          <cell r="M4411">
            <v>18047</v>
          </cell>
        </row>
        <row r="4412">
          <cell r="A4412">
            <v>3</v>
          </cell>
          <cell r="B4412" t="str">
            <v>AW PPO Retiree &lt;65</v>
          </cell>
          <cell r="C4412" t="str">
            <v>000000380</v>
          </cell>
          <cell r="D4412" t="str">
            <v>SMITH JAMES D</v>
          </cell>
          <cell r="E4412" t="str">
            <v>405642547</v>
          </cell>
          <cell r="F4412">
            <v>1</v>
          </cell>
          <cell r="G4412" t="str">
            <v>PPO Union</v>
          </cell>
          <cell r="H4412" t="str">
            <v>U</v>
          </cell>
          <cell r="I4412">
            <v>2</v>
          </cell>
          <cell r="J4412">
            <v>38261</v>
          </cell>
          <cell r="K4412">
            <v>111</v>
          </cell>
          <cell r="L4412" t="str">
            <v>Ee/Sp</v>
          </cell>
          <cell r="M4412">
            <v>17163</v>
          </cell>
        </row>
        <row r="4413">
          <cell r="A4413">
            <v>3</v>
          </cell>
          <cell r="B4413" t="str">
            <v>AW PPO Retiree &lt;65</v>
          </cell>
          <cell r="C4413" t="str">
            <v>000000380</v>
          </cell>
          <cell r="D4413" t="str">
            <v>STEPP CARRIE E</v>
          </cell>
          <cell r="E4413" t="str">
            <v>405544785</v>
          </cell>
          <cell r="F4413">
            <v>1</v>
          </cell>
          <cell r="G4413" t="str">
            <v>PPO Union</v>
          </cell>
          <cell r="H4413" t="str">
            <v>U</v>
          </cell>
          <cell r="I4413">
            <v>2</v>
          </cell>
          <cell r="J4413">
            <v>37926</v>
          </cell>
          <cell r="K4413">
            <v>111</v>
          </cell>
          <cell r="L4413" t="str">
            <v>Ee/Sp</v>
          </cell>
          <cell r="M4413">
            <v>15556</v>
          </cell>
        </row>
        <row r="4414">
          <cell r="A4414">
            <v>3</v>
          </cell>
          <cell r="B4414" t="str">
            <v>AW PPO Retiree &lt;65</v>
          </cell>
          <cell r="C4414" t="str">
            <v>000000558</v>
          </cell>
          <cell r="D4414" t="str">
            <v>HOPKINS SONDRA A</v>
          </cell>
          <cell r="E4414" t="str">
            <v>452963143</v>
          </cell>
          <cell r="F4414">
            <v>2</v>
          </cell>
          <cell r="G4414" t="str">
            <v>PPO Non-Union</v>
          </cell>
          <cell r="H4414" t="str">
            <v>N</v>
          </cell>
          <cell r="I4414">
            <v>1</v>
          </cell>
          <cell r="J4414">
            <v>38108</v>
          </cell>
          <cell r="K4414">
            <v>102</v>
          </cell>
          <cell r="L4414" t="str">
            <v>Single</v>
          </cell>
          <cell r="M4414">
            <v>18011</v>
          </cell>
        </row>
        <row r="4415">
          <cell r="A4415">
            <v>3</v>
          </cell>
          <cell r="B4415" t="str">
            <v>AW PPO Retiree &lt;65</v>
          </cell>
          <cell r="C4415" t="str">
            <v>000000558</v>
          </cell>
          <cell r="D4415" t="str">
            <v>SUTHERLAND JR JAMES C</v>
          </cell>
          <cell r="E4415" t="str">
            <v>241192864</v>
          </cell>
          <cell r="F4415">
            <v>2</v>
          </cell>
          <cell r="G4415" t="str">
            <v>PPO Non-Union</v>
          </cell>
          <cell r="H4415" t="str">
            <v>N</v>
          </cell>
          <cell r="I4415">
            <v>4</v>
          </cell>
          <cell r="J4415">
            <v>38108</v>
          </cell>
          <cell r="K4415">
            <v>127</v>
          </cell>
          <cell r="L4415" t="str">
            <v>Family</v>
          </cell>
          <cell r="M4415">
            <v>22081</v>
          </cell>
        </row>
        <row r="4416">
          <cell r="A4416">
            <v>3</v>
          </cell>
          <cell r="B4416" t="str">
            <v>AW PPO Retiree &lt;65</v>
          </cell>
          <cell r="C4416" t="str">
            <v>000000593</v>
          </cell>
          <cell r="D4416" t="str">
            <v>BUSH DANIEL R</v>
          </cell>
          <cell r="E4416" t="str">
            <v>367441772</v>
          </cell>
          <cell r="F4416">
            <v>1</v>
          </cell>
          <cell r="G4416" t="str">
            <v>PPO Union</v>
          </cell>
          <cell r="H4416" t="str">
            <v>U</v>
          </cell>
          <cell r="I4416">
            <v>2</v>
          </cell>
          <cell r="J4416">
            <v>37742</v>
          </cell>
          <cell r="K4416">
            <v>111</v>
          </cell>
          <cell r="L4416" t="str">
            <v>Ee/Sp</v>
          </cell>
          <cell r="M4416">
            <v>16381</v>
          </cell>
        </row>
        <row r="4417">
          <cell r="A4417">
            <v>3</v>
          </cell>
          <cell r="B4417" t="str">
            <v>AW PPO Retiree &lt;65</v>
          </cell>
          <cell r="C4417" t="str">
            <v>000000593</v>
          </cell>
          <cell r="D4417" t="str">
            <v>GAINES JR HARRY G</v>
          </cell>
          <cell r="E4417" t="str">
            <v>302387632</v>
          </cell>
          <cell r="F4417">
            <v>1</v>
          </cell>
          <cell r="G4417" t="str">
            <v>PPO Union</v>
          </cell>
          <cell r="H4417" t="str">
            <v>U</v>
          </cell>
          <cell r="I4417">
            <v>2</v>
          </cell>
          <cell r="J4417">
            <v>38353</v>
          </cell>
          <cell r="K4417">
            <v>111</v>
          </cell>
          <cell r="L4417" t="str">
            <v>Ee/Sp</v>
          </cell>
          <cell r="M4417">
            <v>15695</v>
          </cell>
        </row>
        <row r="4418">
          <cell r="A4418">
            <v>3</v>
          </cell>
          <cell r="B4418" t="str">
            <v>AW PPO Retiree &lt;65</v>
          </cell>
          <cell r="C4418" t="str">
            <v>000000593</v>
          </cell>
          <cell r="D4418" t="str">
            <v>PAUL CHARLENE R</v>
          </cell>
          <cell r="E4418" t="str">
            <v>293420813</v>
          </cell>
          <cell r="F4418">
            <v>2</v>
          </cell>
          <cell r="G4418" t="str">
            <v>PPO Non-Union</v>
          </cell>
          <cell r="H4418" t="str">
            <v>N</v>
          </cell>
          <cell r="I4418">
            <v>2</v>
          </cell>
          <cell r="J4418">
            <v>37681</v>
          </cell>
          <cell r="K4418">
            <v>111</v>
          </cell>
          <cell r="L4418" t="str">
            <v>Ee/Sp</v>
          </cell>
          <cell r="M4418">
            <v>17355</v>
          </cell>
        </row>
        <row r="4419">
          <cell r="A4419">
            <v>3</v>
          </cell>
          <cell r="B4419" t="str">
            <v>AW PPO Retiree &lt;65</v>
          </cell>
          <cell r="C4419" t="str">
            <v>000000595</v>
          </cell>
          <cell r="D4419" t="str">
            <v>PEPIN KEITH G</v>
          </cell>
          <cell r="E4419" t="str">
            <v>383440647</v>
          </cell>
          <cell r="F4419">
            <v>2</v>
          </cell>
          <cell r="G4419" t="str">
            <v>PPO Non-Union</v>
          </cell>
          <cell r="H4419" t="str">
            <v>N</v>
          </cell>
          <cell r="I4419">
            <v>1</v>
          </cell>
          <cell r="J4419">
            <v>37622</v>
          </cell>
          <cell r="K4419">
            <v>101</v>
          </cell>
          <cell r="L4419" t="str">
            <v>Single</v>
          </cell>
          <cell r="M4419">
            <v>17092</v>
          </cell>
        </row>
        <row r="4420">
          <cell r="A4420">
            <v>3</v>
          </cell>
          <cell r="B4420" t="str">
            <v>AW PPO Retiree &lt;65</v>
          </cell>
          <cell r="C4420" t="str">
            <v>000000601</v>
          </cell>
          <cell r="D4420" t="str">
            <v>ABREW DONALD</v>
          </cell>
          <cell r="E4420" t="str">
            <v>103389702</v>
          </cell>
          <cell r="F4420">
            <v>2</v>
          </cell>
          <cell r="G4420" t="str">
            <v>PPO Non-Union</v>
          </cell>
          <cell r="H4420" t="str">
            <v>N</v>
          </cell>
          <cell r="I4420">
            <v>3</v>
          </cell>
          <cell r="J4420">
            <v>38078</v>
          </cell>
          <cell r="K4420">
            <v>127</v>
          </cell>
          <cell r="L4420" t="str">
            <v>Family</v>
          </cell>
          <cell r="M4420">
            <v>17125</v>
          </cell>
        </row>
        <row r="4421">
          <cell r="A4421">
            <v>3</v>
          </cell>
          <cell r="B4421" t="str">
            <v>AW PPO Retiree &lt;65</v>
          </cell>
          <cell r="C4421" t="str">
            <v>000000601</v>
          </cell>
          <cell r="D4421" t="str">
            <v>BARON STEVE</v>
          </cell>
          <cell r="E4421" t="str">
            <v>090522895</v>
          </cell>
          <cell r="F4421">
            <v>1</v>
          </cell>
          <cell r="G4421" t="str">
            <v>PPO Union</v>
          </cell>
          <cell r="H4421" t="str">
            <v>U</v>
          </cell>
          <cell r="I4421">
            <v>5</v>
          </cell>
          <cell r="J4421">
            <v>38139</v>
          </cell>
          <cell r="K4421">
            <v>127</v>
          </cell>
          <cell r="L4421" t="str">
            <v>Family</v>
          </cell>
          <cell r="M4421">
            <v>22110</v>
          </cell>
        </row>
        <row r="4422">
          <cell r="A4422">
            <v>3</v>
          </cell>
          <cell r="B4422" t="str">
            <v>AW PPO Retiree &lt;65</v>
          </cell>
          <cell r="C4422" t="str">
            <v>000000601</v>
          </cell>
          <cell r="D4422" t="str">
            <v>PENZA GLORIA JEA</v>
          </cell>
          <cell r="E4422" t="str">
            <v>051329982</v>
          </cell>
          <cell r="F4422">
            <v>2</v>
          </cell>
          <cell r="G4422" t="str">
            <v>PPO Non-Union</v>
          </cell>
          <cell r="H4422" t="str">
            <v>N</v>
          </cell>
          <cell r="I4422">
            <v>1</v>
          </cell>
          <cell r="J4422">
            <v>38353</v>
          </cell>
          <cell r="K4422">
            <v>102</v>
          </cell>
          <cell r="L4422" t="str">
            <v>Single</v>
          </cell>
          <cell r="M4422">
            <v>14812</v>
          </cell>
        </row>
        <row r="4423">
          <cell r="A4423">
            <v>3</v>
          </cell>
          <cell r="B4423" t="str">
            <v>AW PPO Retiree &lt;65</v>
          </cell>
          <cell r="C4423" t="str">
            <v>000000632</v>
          </cell>
          <cell r="D4423" t="str">
            <v>BOWDEN JR RAYMOND R</v>
          </cell>
          <cell r="E4423" t="str">
            <v>333403567</v>
          </cell>
          <cell r="F4423">
            <v>2</v>
          </cell>
          <cell r="G4423" t="str">
            <v>PPO Non-Union</v>
          </cell>
          <cell r="H4423" t="str">
            <v>N</v>
          </cell>
          <cell r="I4423">
            <v>1</v>
          </cell>
          <cell r="J4423">
            <v>38261</v>
          </cell>
          <cell r="K4423">
            <v>101</v>
          </cell>
          <cell r="L4423" t="str">
            <v>Single</v>
          </cell>
          <cell r="M4423">
            <v>18156</v>
          </cell>
        </row>
        <row r="4424">
          <cell r="A4424">
            <v>3</v>
          </cell>
          <cell r="B4424" t="str">
            <v>AW PPO Retiree &lt;65</v>
          </cell>
          <cell r="C4424" t="str">
            <v>000000632</v>
          </cell>
          <cell r="D4424" t="str">
            <v>CALLEAR JERRY L</v>
          </cell>
          <cell r="E4424" t="str">
            <v>322364576</v>
          </cell>
          <cell r="F4424">
            <v>1</v>
          </cell>
          <cell r="G4424" t="str">
            <v>PPO Union</v>
          </cell>
          <cell r="H4424" t="str">
            <v>U</v>
          </cell>
          <cell r="I4424">
            <v>2</v>
          </cell>
          <cell r="J4424">
            <v>38078</v>
          </cell>
          <cell r="K4424">
            <v>111</v>
          </cell>
          <cell r="L4424" t="str">
            <v>Ee/Sp</v>
          </cell>
          <cell r="M4424">
            <v>16137</v>
          </cell>
        </row>
        <row r="4425">
          <cell r="A4425">
            <v>3</v>
          </cell>
          <cell r="B4425" t="str">
            <v>AW PPO Retiree &lt;65</v>
          </cell>
          <cell r="C4425" t="str">
            <v>000000632</v>
          </cell>
          <cell r="D4425" t="str">
            <v>CASTOR VERNON L</v>
          </cell>
          <cell r="E4425" t="str">
            <v>339368317</v>
          </cell>
          <cell r="F4425">
            <v>2</v>
          </cell>
          <cell r="G4425" t="str">
            <v>PPO Non-Union</v>
          </cell>
          <cell r="H4425" t="str">
            <v>N</v>
          </cell>
          <cell r="I4425">
            <v>2</v>
          </cell>
          <cell r="J4425">
            <v>38078</v>
          </cell>
          <cell r="K4425">
            <v>111</v>
          </cell>
          <cell r="L4425" t="str">
            <v>Ee/Sp</v>
          </cell>
          <cell r="M4425">
            <v>16322</v>
          </cell>
        </row>
        <row r="4426">
          <cell r="A4426">
            <v>3</v>
          </cell>
          <cell r="B4426" t="str">
            <v>AW PPO Retiree &lt;65</v>
          </cell>
          <cell r="C4426" t="str">
            <v>000000632</v>
          </cell>
          <cell r="D4426" t="str">
            <v>CLARK JR ROBERT F</v>
          </cell>
          <cell r="E4426" t="str">
            <v>350365124</v>
          </cell>
          <cell r="F4426">
            <v>1</v>
          </cell>
          <cell r="G4426" t="str">
            <v>PPO Union</v>
          </cell>
          <cell r="H4426" t="str">
            <v>U</v>
          </cell>
          <cell r="I4426">
            <v>2</v>
          </cell>
          <cell r="J4426">
            <v>38078</v>
          </cell>
          <cell r="K4426">
            <v>111</v>
          </cell>
          <cell r="L4426" t="str">
            <v>Ee/Sp</v>
          </cell>
          <cell r="M4426">
            <v>15869</v>
          </cell>
        </row>
        <row r="4427">
          <cell r="A4427">
            <v>3</v>
          </cell>
          <cell r="B4427" t="str">
            <v>AW PPO Retiree &lt;65</v>
          </cell>
          <cell r="C4427" t="str">
            <v>000000632</v>
          </cell>
          <cell r="D4427" t="str">
            <v>EDGAR BOBBY R</v>
          </cell>
          <cell r="E4427" t="str">
            <v>431783169</v>
          </cell>
          <cell r="F4427">
            <v>1</v>
          </cell>
          <cell r="G4427" t="str">
            <v>PPO Union</v>
          </cell>
          <cell r="H4427" t="str">
            <v>U</v>
          </cell>
          <cell r="I4427">
            <v>2</v>
          </cell>
          <cell r="J4427">
            <v>38078</v>
          </cell>
          <cell r="K4427">
            <v>111</v>
          </cell>
          <cell r="L4427" t="str">
            <v>Ee/Sp</v>
          </cell>
          <cell r="M4427">
            <v>15427</v>
          </cell>
        </row>
        <row r="4428">
          <cell r="A4428">
            <v>3</v>
          </cell>
          <cell r="B4428" t="str">
            <v>AW PPO Retiree &lt;65</v>
          </cell>
          <cell r="C4428" t="str">
            <v>000000632</v>
          </cell>
          <cell r="D4428" t="str">
            <v>ELLISON EXCEL</v>
          </cell>
          <cell r="E4428" t="str">
            <v>432765316</v>
          </cell>
          <cell r="F4428">
            <v>1</v>
          </cell>
          <cell r="G4428" t="str">
            <v>PPO Union</v>
          </cell>
          <cell r="H4428" t="str">
            <v>U</v>
          </cell>
          <cell r="I4428">
            <v>2</v>
          </cell>
          <cell r="J4428">
            <v>38231</v>
          </cell>
          <cell r="K4428">
            <v>111</v>
          </cell>
          <cell r="L4428" t="str">
            <v>Ee/Sp</v>
          </cell>
          <cell r="M4428">
            <v>15523</v>
          </cell>
        </row>
        <row r="4429">
          <cell r="A4429">
            <v>3</v>
          </cell>
          <cell r="B4429" t="str">
            <v>AW PPO Retiree &lt;65</v>
          </cell>
          <cell r="C4429" t="str">
            <v>000000632</v>
          </cell>
          <cell r="D4429" t="str">
            <v>HAKE KENT B</v>
          </cell>
          <cell r="E4429" t="str">
            <v>349328741</v>
          </cell>
          <cell r="F4429">
            <v>1</v>
          </cell>
          <cell r="G4429" t="str">
            <v>PPO Union</v>
          </cell>
          <cell r="H4429" t="str">
            <v>U</v>
          </cell>
          <cell r="I4429">
            <v>2</v>
          </cell>
          <cell r="J4429">
            <v>38200</v>
          </cell>
          <cell r="K4429">
            <v>111</v>
          </cell>
          <cell r="L4429" t="str">
            <v>Ee/Sp</v>
          </cell>
          <cell r="M4429">
            <v>15528</v>
          </cell>
        </row>
        <row r="4430">
          <cell r="A4430">
            <v>3</v>
          </cell>
          <cell r="B4430" t="str">
            <v>AW PPO Retiree &lt;65</v>
          </cell>
          <cell r="C4430" t="str">
            <v>000000632</v>
          </cell>
          <cell r="D4430" t="str">
            <v>MALEAR CRAIG A</v>
          </cell>
          <cell r="E4430" t="str">
            <v>326446074</v>
          </cell>
          <cell r="F4430">
            <v>1</v>
          </cell>
          <cell r="G4430" t="str">
            <v>PPO Union</v>
          </cell>
          <cell r="H4430" t="str">
            <v>U</v>
          </cell>
          <cell r="I4430">
            <v>2</v>
          </cell>
          <cell r="J4430">
            <v>37926</v>
          </cell>
          <cell r="K4430">
            <v>111</v>
          </cell>
          <cell r="L4430" t="str">
            <v>Ee/Sp</v>
          </cell>
          <cell r="M4430">
            <v>17966</v>
          </cell>
        </row>
        <row r="4431">
          <cell r="A4431">
            <v>3</v>
          </cell>
          <cell r="B4431" t="str">
            <v>AW PPO Retiree &lt;65</v>
          </cell>
          <cell r="C4431" t="str">
            <v>000000632</v>
          </cell>
          <cell r="D4431" t="str">
            <v>MALONE WALTER B</v>
          </cell>
          <cell r="E4431" t="str">
            <v>355349606</v>
          </cell>
          <cell r="F4431">
            <v>25</v>
          </cell>
          <cell r="G4431" t="str">
            <v>Split Family Contracts - Union</v>
          </cell>
          <cell r="H4431" t="str">
            <v>U</v>
          </cell>
          <cell r="I4431">
            <v>1</v>
          </cell>
          <cell r="J4431">
            <v>38047</v>
          </cell>
          <cell r="K4431">
            <v>101</v>
          </cell>
          <cell r="L4431" t="str">
            <v>Single</v>
          </cell>
          <cell r="M4431">
            <v>15757</v>
          </cell>
        </row>
        <row r="4432">
          <cell r="A4432">
            <v>3</v>
          </cell>
          <cell r="B4432" t="str">
            <v>AW PPO Retiree &lt;65</v>
          </cell>
          <cell r="C4432" t="str">
            <v>000000632</v>
          </cell>
          <cell r="D4432" t="str">
            <v>MCCAW JANET L</v>
          </cell>
          <cell r="E4432" t="str">
            <v>348342329</v>
          </cell>
          <cell r="F4432">
            <v>2</v>
          </cell>
          <cell r="G4432" t="str">
            <v>PPO Non-Union</v>
          </cell>
          <cell r="H4432" t="str">
            <v>N</v>
          </cell>
          <cell r="I4432">
            <v>1</v>
          </cell>
          <cell r="J4432">
            <v>38353</v>
          </cell>
          <cell r="K4432">
            <v>102</v>
          </cell>
          <cell r="L4432" t="str">
            <v>Single</v>
          </cell>
          <cell r="M4432">
            <v>15461</v>
          </cell>
        </row>
        <row r="4433">
          <cell r="A4433">
            <v>3</v>
          </cell>
          <cell r="B4433" t="str">
            <v>AW PPO Retiree &lt;65</v>
          </cell>
          <cell r="C4433" t="str">
            <v>000000632</v>
          </cell>
          <cell r="D4433" t="str">
            <v>PERRY DAVID R</v>
          </cell>
          <cell r="E4433" t="str">
            <v>333401975</v>
          </cell>
          <cell r="F4433">
            <v>2</v>
          </cell>
          <cell r="G4433" t="str">
            <v>PPO Non-Union</v>
          </cell>
          <cell r="H4433" t="str">
            <v>N</v>
          </cell>
          <cell r="I4433">
            <v>2</v>
          </cell>
          <cell r="J4433">
            <v>38108</v>
          </cell>
          <cell r="K4433">
            <v>111</v>
          </cell>
          <cell r="L4433" t="str">
            <v>Ee/Sp</v>
          </cell>
          <cell r="M4433">
            <v>17929</v>
          </cell>
        </row>
        <row r="4434">
          <cell r="A4434">
            <v>3</v>
          </cell>
          <cell r="B4434" t="str">
            <v>AW PPO Retiree &lt;65</v>
          </cell>
          <cell r="C4434" t="str">
            <v>000000632</v>
          </cell>
          <cell r="D4434" t="str">
            <v>PIESBERGEN JOHN H</v>
          </cell>
          <cell r="E4434" t="str">
            <v>323363532</v>
          </cell>
          <cell r="F4434">
            <v>2</v>
          </cell>
          <cell r="G4434" t="str">
            <v>PPO Non-Union</v>
          </cell>
          <cell r="H4434" t="str">
            <v>N</v>
          </cell>
          <cell r="I4434">
            <v>3</v>
          </cell>
          <cell r="J4434">
            <v>38169</v>
          </cell>
          <cell r="K4434">
            <v>127</v>
          </cell>
          <cell r="L4434" t="str">
            <v>Family</v>
          </cell>
          <cell r="M4434">
            <v>15933</v>
          </cell>
        </row>
        <row r="4435">
          <cell r="A4435">
            <v>3</v>
          </cell>
          <cell r="B4435" t="str">
            <v>AW PPO Retiree &lt;65</v>
          </cell>
          <cell r="C4435" t="str">
            <v>000000632</v>
          </cell>
          <cell r="D4435" t="str">
            <v>ROTH ROBERT M</v>
          </cell>
          <cell r="E4435" t="str">
            <v>353382180</v>
          </cell>
          <cell r="F4435">
            <v>2</v>
          </cell>
          <cell r="G4435" t="str">
            <v>PPO Non-Union</v>
          </cell>
          <cell r="H4435" t="str">
            <v>N</v>
          </cell>
          <cell r="I4435">
            <v>1</v>
          </cell>
          <cell r="J4435">
            <v>38261</v>
          </cell>
          <cell r="K4435">
            <v>101</v>
          </cell>
          <cell r="L4435" t="str">
            <v>Single</v>
          </cell>
          <cell r="M4435">
            <v>17475</v>
          </cell>
        </row>
        <row r="4436">
          <cell r="A4436">
            <v>3</v>
          </cell>
          <cell r="B4436" t="str">
            <v>AW PPO Retiree &lt;65</v>
          </cell>
          <cell r="C4436" t="str">
            <v>000000632</v>
          </cell>
          <cell r="D4436" t="str">
            <v>SEARS STEVEN H</v>
          </cell>
          <cell r="E4436" t="str">
            <v>320347761</v>
          </cell>
          <cell r="F4436">
            <v>2</v>
          </cell>
          <cell r="G4436" t="str">
            <v>PPO Non-Union</v>
          </cell>
          <cell r="H4436" t="str">
            <v>N</v>
          </cell>
          <cell r="I4436">
            <v>1</v>
          </cell>
          <cell r="J4436">
            <v>38200</v>
          </cell>
          <cell r="K4436">
            <v>101</v>
          </cell>
          <cell r="L4436" t="str">
            <v>Single</v>
          </cell>
          <cell r="M4436">
            <v>15244</v>
          </cell>
        </row>
        <row r="4437">
          <cell r="A4437">
            <v>3</v>
          </cell>
          <cell r="B4437" t="str">
            <v>AW PPO Retiree &lt;65</v>
          </cell>
          <cell r="C4437" t="str">
            <v>000000632</v>
          </cell>
          <cell r="D4437" t="str">
            <v>SMITH ALAN E</v>
          </cell>
          <cell r="E4437" t="str">
            <v>496520877</v>
          </cell>
          <cell r="F4437">
            <v>2</v>
          </cell>
          <cell r="G4437" t="str">
            <v>PPO Non-Union</v>
          </cell>
          <cell r="H4437" t="str">
            <v>N</v>
          </cell>
          <cell r="I4437">
            <v>3</v>
          </cell>
          <cell r="J4437">
            <v>38322</v>
          </cell>
          <cell r="K4437">
            <v>127</v>
          </cell>
          <cell r="L4437" t="str">
            <v>Family</v>
          </cell>
          <cell r="M4437">
            <v>17847</v>
          </cell>
        </row>
        <row r="4438">
          <cell r="A4438">
            <v>3</v>
          </cell>
          <cell r="B4438" t="str">
            <v>AW PPO Retiree &lt;65</v>
          </cell>
          <cell r="C4438" t="str">
            <v>000000632</v>
          </cell>
          <cell r="D4438" t="str">
            <v>VOLPERT CHARLES R</v>
          </cell>
          <cell r="E4438" t="str">
            <v>352325326</v>
          </cell>
          <cell r="F4438">
            <v>1</v>
          </cell>
          <cell r="G4438" t="str">
            <v>PPO Union</v>
          </cell>
          <cell r="H4438" t="str">
            <v>U</v>
          </cell>
          <cell r="I4438">
            <v>1</v>
          </cell>
          <cell r="J4438">
            <v>38036</v>
          </cell>
          <cell r="K4438">
            <v>101</v>
          </cell>
          <cell r="L4438" t="str">
            <v>Single</v>
          </cell>
          <cell r="M4438">
            <v>15104</v>
          </cell>
        </row>
        <row r="4439">
          <cell r="A4439">
            <v>3</v>
          </cell>
          <cell r="B4439" t="str">
            <v>AW PPO Retiree &lt;65</v>
          </cell>
          <cell r="C4439" t="str">
            <v>000000632</v>
          </cell>
          <cell r="D4439" t="str">
            <v>WEAVER KENNETH E</v>
          </cell>
          <cell r="E4439" t="str">
            <v>333401599</v>
          </cell>
          <cell r="F4439">
            <v>2</v>
          </cell>
          <cell r="G4439" t="str">
            <v>PPO Non-Union</v>
          </cell>
          <cell r="H4439" t="str">
            <v>N</v>
          </cell>
          <cell r="I4439">
            <v>2</v>
          </cell>
          <cell r="J4439">
            <v>38200</v>
          </cell>
          <cell r="K4439">
            <v>111</v>
          </cell>
          <cell r="L4439" t="str">
            <v>Ee/Sp</v>
          </cell>
          <cell r="M4439">
            <v>16958</v>
          </cell>
        </row>
        <row r="4440">
          <cell r="A4440">
            <v>3</v>
          </cell>
          <cell r="B4440" t="str">
            <v>AW PPO Retiree &lt;65</v>
          </cell>
          <cell r="C4440" t="str">
            <v>000000632</v>
          </cell>
          <cell r="D4440" t="str">
            <v>WINGERTSAHN DENNIS R</v>
          </cell>
          <cell r="E4440" t="str">
            <v>178403982</v>
          </cell>
          <cell r="F4440">
            <v>2</v>
          </cell>
          <cell r="G4440" t="str">
            <v>PPO Non-Union</v>
          </cell>
          <cell r="H4440" t="str">
            <v>N</v>
          </cell>
          <cell r="I4440">
            <v>2</v>
          </cell>
          <cell r="J4440">
            <v>38322</v>
          </cell>
          <cell r="K4440">
            <v>111</v>
          </cell>
          <cell r="L4440" t="str">
            <v>Ee/Sp</v>
          </cell>
          <cell r="M4440">
            <v>17567</v>
          </cell>
        </row>
        <row r="4441">
          <cell r="A4441">
            <v>3</v>
          </cell>
          <cell r="B4441" t="str">
            <v>AW PPO Retiree &lt;65</v>
          </cell>
          <cell r="C4441" t="str">
            <v>000000683</v>
          </cell>
          <cell r="D4441" t="str">
            <v>AMMAN ROBERT L</v>
          </cell>
          <cell r="E4441" t="str">
            <v>171362246</v>
          </cell>
          <cell r="F4441">
            <v>2</v>
          </cell>
          <cell r="G4441" t="str">
            <v>PPO Non-Union</v>
          </cell>
          <cell r="H4441" t="str">
            <v>N</v>
          </cell>
          <cell r="I4441">
            <v>2</v>
          </cell>
          <cell r="J4441">
            <v>38169</v>
          </cell>
          <cell r="K4441">
            <v>111</v>
          </cell>
          <cell r="L4441" t="str">
            <v>Ee/Sp</v>
          </cell>
          <cell r="M4441">
            <v>16253</v>
          </cell>
        </row>
        <row r="4442">
          <cell r="A4442">
            <v>3</v>
          </cell>
          <cell r="B4442" t="str">
            <v>AW PPO Retiree &lt;65</v>
          </cell>
          <cell r="C4442" t="str">
            <v>000000683</v>
          </cell>
          <cell r="D4442" t="str">
            <v>BANE JOE D</v>
          </cell>
          <cell r="E4442" t="str">
            <v>415642140</v>
          </cell>
          <cell r="F4442">
            <v>2</v>
          </cell>
          <cell r="G4442" t="str">
            <v>PPO Non-Union</v>
          </cell>
          <cell r="H4442" t="str">
            <v>N</v>
          </cell>
          <cell r="I4442">
            <v>2</v>
          </cell>
          <cell r="J4442">
            <v>37987</v>
          </cell>
          <cell r="K4442">
            <v>111</v>
          </cell>
          <cell r="L4442" t="str">
            <v>Ee/Sp</v>
          </cell>
          <cell r="M4442">
            <v>15223</v>
          </cell>
        </row>
        <row r="4443">
          <cell r="A4443">
            <v>3</v>
          </cell>
          <cell r="B4443" t="str">
            <v>AW PPO Retiree &lt;65</v>
          </cell>
          <cell r="C4443" t="str">
            <v>000000683</v>
          </cell>
          <cell r="D4443" t="str">
            <v>BELL WILLIAM T</v>
          </cell>
          <cell r="E4443" t="str">
            <v>492488020</v>
          </cell>
          <cell r="F4443">
            <v>2</v>
          </cell>
          <cell r="G4443" t="str">
            <v>PPO Non-Union</v>
          </cell>
          <cell r="H4443" t="str">
            <v>N</v>
          </cell>
          <cell r="I4443">
            <v>1</v>
          </cell>
          <cell r="J4443">
            <v>38200</v>
          </cell>
          <cell r="K4443">
            <v>101</v>
          </cell>
          <cell r="L4443" t="str">
            <v>Single</v>
          </cell>
          <cell r="M4443">
            <v>16154</v>
          </cell>
        </row>
        <row r="4444">
          <cell r="A4444">
            <v>3</v>
          </cell>
          <cell r="B4444" t="str">
            <v>AW PPO Retiree &lt;65</v>
          </cell>
          <cell r="C4444" t="str">
            <v>000000683</v>
          </cell>
          <cell r="D4444" t="str">
            <v>BLAIR ROGER L</v>
          </cell>
          <cell r="E4444" t="str">
            <v>500449692</v>
          </cell>
          <cell r="F4444">
            <v>1</v>
          </cell>
          <cell r="G4444" t="str">
            <v>PPO Union</v>
          </cell>
          <cell r="H4444" t="str">
            <v>U</v>
          </cell>
          <cell r="I4444">
            <v>3</v>
          </cell>
          <cell r="J4444">
            <v>38169</v>
          </cell>
          <cell r="K4444">
            <v>127</v>
          </cell>
          <cell r="L4444" t="str">
            <v>Family</v>
          </cell>
          <cell r="M4444">
            <v>15520</v>
          </cell>
        </row>
        <row r="4445">
          <cell r="A4445">
            <v>3</v>
          </cell>
          <cell r="B4445" t="str">
            <v>AW PPO Retiree &lt;65</v>
          </cell>
          <cell r="C4445" t="str">
            <v>000000683</v>
          </cell>
          <cell r="D4445" t="str">
            <v>BRADLEY RONALD R</v>
          </cell>
          <cell r="E4445" t="str">
            <v>495489636</v>
          </cell>
          <cell r="F4445">
            <v>1</v>
          </cell>
          <cell r="G4445" t="str">
            <v>PPO Union</v>
          </cell>
          <cell r="H4445" t="str">
            <v>U</v>
          </cell>
          <cell r="I4445">
            <v>4</v>
          </cell>
          <cell r="J4445">
            <v>38200</v>
          </cell>
          <cell r="K4445">
            <v>127</v>
          </cell>
          <cell r="L4445" t="str">
            <v>Family</v>
          </cell>
          <cell r="M4445">
            <v>16859</v>
          </cell>
        </row>
        <row r="4446">
          <cell r="A4446">
            <v>3</v>
          </cell>
          <cell r="B4446" t="str">
            <v>AW PPO Retiree &lt;65</v>
          </cell>
          <cell r="C4446" t="str">
            <v>000000683</v>
          </cell>
          <cell r="D4446" t="str">
            <v>BUHMAN JOHN J</v>
          </cell>
          <cell r="E4446" t="str">
            <v>498421151</v>
          </cell>
          <cell r="F4446">
            <v>2</v>
          </cell>
          <cell r="G4446" t="str">
            <v>PPO Non-Union</v>
          </cell>
          <cell r="H4446" t="str">
            <v>N</v>
          </cell>
          <cell r="I4446">
            <v>2</v>
          </cell>
          <cell r="J4446">
            <v>37834</v>
          </cell>
          <cell r="K4446">
            <v>111</v>
          </cell>
          <cell r="L4446" t="str">
            <v>Ee/Sp</v>
          </cell>
          <cell r="M4446">
            <v>15179</v>
          </cell>
        </row>
        <row r="4447">
          <cell r="A4447">
            <v>3</v>
          </cell>
          <cell r="B4447" t="str">
            <v>AW PPO Retiree &lt;65</v>
          </cell>
          <cell r="C4447" t="str">
            <v>000000683</v>
          </cell>
          <cell r="D4447" t="str">
            <v>CAVENDER LOLITA</v>
          </cell>
          <cell r="E4447" t="str">
            <v>498448403</v>
          </cell>
          <cell r="F4447">
            <v>2</v>
          </cell>
          <cell r="G4447" t="str">
            <v>PPO Non-Union</v>
          </cell>
          <cell r="H4447" t="str">
            <v>N</v>
          </cell>
          <cell r="I4447">
            <v>1</v>
          </cell>
          <cell r="J4447">
            <v>38108</v>
          </cell>
          <cell r="K4447">
            <v>102</v>
          </cell>
          <cell r="L4447" t="str">
            <v>Single</v>
          </cell>
          <cell r="M4447">
            <v>15460</v>
          </cell>
        </row>
        <row r="4448">
          <cell r="A4448">
            <v>3</v>
          </cell>
          <cell r="B4448" t="str">
            <v>AW PPO Retiree &lt;65</v>
          </cell>
          <cell r="C4448" t="str">
            <v>000000683</v>
          </cell>
          <cell r="D4448" t="str">
            <v>DAVENPORT JOSEPH W</v>
          </cell>
          <cell r="E4448" t="str">
            <v>339343110</v>
          </cell>
          <cell r="F4448">
            <v>2</v>
          </cell>
          <cell r="G4448" t="str">
            <v>PPO Non-Union</v>
          </cell>
          <cell r="H4448" t="str">
            <v>N</v>
          </cell>
          <cell r="I4448">
            <v>1</v>
          </cell>
          <cell r="J4448">
            <v>38231</v>
          </cell>
          <cell r="K4448">
            <v>101</v>
          </cell>
          <cell r="L4448" t="str">
            <v>Single</v>
          </cell>
          <cell r="M4448">
            <v>15629</v>
          </cell>
        </row>
        <row r="4449">
          <cell r="A4449">
            <v>3</v>
          </cell>
          <cell r="B4449" t="str">
            <v>AW PPO Retiree &lt;65</v>
          </cell>
          <cell r="C4449" t="str">
            <v>000000683</v>
          </cell>
          <cell r="D4449" t="str">
            <v>FLESHMAN BENJAMIN L</v>
          </cell>
          <cell r="E4449" t="str">
            <v>488447864</v>
          </cell>
          <cell r="F4449">
            <v>1</v>
          </cell>
          <cell r="G4449" t="str">
            <v>PPO Union</v>
          </cell>
          <cell r="H4449" t="str">
            <v>U</v>
          </cell>
          <cell r="I4449">
            <v>2</v>
          </cell>
          <cell r="J4449">
            <v>38108</v>
          </cell>
          <cell r="K4449">
            <v>111</v>
          </cell>
          <cell r="L4449" t="str">
            <v>Ee/Sp</v>
          </cell>
          <cell r="M4449">
            <v>15443</v>
          </cell>
        </row>
        <row r="4450">
          <cell r="A4450">
            <v>3</v>
          </cell>
          <cell r="B4450" t="str">
            <v>AW PPO Retiree &lt;65</v>
          </cell>
          <cell r="C4450" t="str">
            <v>000000683</v>
          </cell>
          <cell r="D4450" t="str">
            <v>HILSABECK KEITH L</v>
          </cell>
          <cell r="E4450" t="str">
            <v>498521068</v>
          </cell>
          <cell r="F4450">
            <v>2</v>
          </cell>
          <cell r="G4450" t="str">
            <v>PPO Non-Union</v>
          </cell>
          <cell r="H4450" t="str">
            <v>N</v>
          </cell>
          <cell r="I4450">
            <v>2</v>
          </cell>
          <cell r="J4450">
            <v>38261</v>
          </cell>
          <cell r="K4450">
            <v>111</v>
          </cell>
          <cell r="L4450" t="str">
            <v>Ee/Sp</v>
          </cell>
          <cell r="M4450">
            <v>17655</v>
          </cell>
        </row>
        <row r="4451">
          <cell r="A4451">
            <v>3</v>
          </cell>
          <cell r="B4451" t="str">
            <v>AW PPO Retiree &lt;65</v>
          </cell>
          <cell r="C4451" t="str">
            <v>000000683</v>
          </cell>
          <cell r="D4451" t="str">
            <v>HUDSON WAYNE K</v>
          </cell>
          <cell r="E4451" t="str">
            <v>490461312</v>
          </cell>
          <cell r="F4451">
            <v>2</v>
          </cell>
          <cell r="G4451" t="str">
            <v>PPO Non-Union</v>
          </cell>
          <cell r="H4451" t="str">
            <v>N</v>
          </cell>
          <cell r="I4451">
            <v>2</v>
          </cell>
          <cell r="J4451">
            <v>38292</v>
          </cell>
          <cell r="K4451">
            <v>111</v>
          </cell>
          <cell r="L4451" t="str">
            <v>Ee/Sp</v>
          </cell>
          <cell r="M4451">
            <v>16375</v>
          </cell>
        </row>
        <row r="4452">
          <cell r="A4452">
            <v>3</v>
          </cell>
          <cell r="B4452" t="str">
            <v>AW PPO Retiree &lt;65</v>
          </cell>
          <cell r="C4452" t="str">
            <v>000000683</v>
          </cell>
          <cell r="D4452" t="str">
            <v>LEONARD LAWRENCE A</v>
          </cell>
          <cell r="E4452" t="str">
            <v>495445250</v>
          </cell>
          <cell r="F4452">
            <v>3</v>
          </cell>
          <cell r="G4452" t="str">
            <v>Legacy-St. Louis Co. Water - Union</v>
          </cell>
          <cell r="H4452" t="str">
            <v>U</v>
          </cell>
          <cell r="I4452">
            <v>2</v>
          </cell>
          <cell r="J4452">
            <v>38231</v>
          </cell>
          <cell r="K4452">
            <v>111</v>
          </cell>
          <cell r="L4452" t="str">
            <v>Ee/Sp</v>
          </cell>
          <cell r="M4452">
            <v>15218</v>
          </cell>
        </row>
        <row r="4453">
          <cell r="A4453">
            <v>3</v>
          </cell>
          <cell r="B4453" t="str">
            <v>AW PPO Retiree &lt;65</v>
          </cell>
          <cell r="C4453" t="str">
            <v>000000683</v>
          </cell>
          <cell r="D4453" t="str">
            <v>MACLIN CHARLES L</v>
          </cell>
          <cell r="E4453" t="str">
            <v>499468617</v>
          </cell>
          <cell r="F4453">
            <v>2</v>
          </cell>
          <cell r="G4453" t="str">
            <v>PPO Non-Union</v>
          </cell>
          <cell r="H4453" t="str">
            <v>N</v>
          </cell>
          <cell r="I4453">
            <v>1</v>
          </cell>
          <cell r="J4453">
            <v>38169</v>
          </cell>
          <cell r="K4453">
            <v>101</v>
          </cell>
          <cell r="L4453" t="str">
            <v>Single</v>
          </cell>
          <cell r="M4453">
            <v>15771</v>
          </cell>
        </row>
        <row r="4454">
          <cell r="A4454">
            <v>3</v>
          </cell>
          <cell r="B4454" t="str">
            <v>AW PPO Retiree &lt;65</v>
          </cell>
          <cell r="C4454" t="str">
            <v>000000683</v>
          </cell>
          <cell r="D4454" t="str">
            <v>MCCLOSKEY ROBERT E</v>
          </cell>
          <cell r="E4454" t="str">
            <v>492486802</v>
          </cell>
          <cell r="F4454">
            <v>2</v>
          </cell>
          <cell r="G4454" t="str">
            <v>PPO Non-Union</v>
          </cell>
          <cell r="H4454" t="str">
            <v>N</v>
          </cell>
          <cell r="I4454">
            <v>1</v>
          </cell>
          <cell r="J4454">
            <v>38200</v>
          </cell>
          <cell r="K4454">
            <v>101</v>
          </cell>
          <cell r="L4454" t="str">
            <v>Single</v>
          </cell>
          <cell r="M4454">
            <v>15996</v>
          </cell>
        </row>
        <row r="4455">
          <cell r="A4455">
            <v>3</v>
          </cell>
          <cell r="B4455" t="str">
            <v>AW PPO Retiree &lt;65</v>
          </cell>
          <cell r="C4455" t="str">
            <v>000000683</v>
          </cell>
          <cell r="D4455" t="str">
            <v>MUSKOPF KENNETH H</v>
          </cell>
          <cell r="E4455" t="str">
            <v>487422201</v>
          </cell>
          <cell r="F4455">
            <v>2</v>
          </cell>
          <cell r="G4455" t="str">
            <v>PPO Non-Union</v>
          </cell>
          <cell r="H4455" t="str">
            <v>N</v>
          </cell>
          <cell r="I4455">
            <v>2</v>
          </cell>
          <cell r="J4455">
            <v>37803</v>
          </cell>
          <cell r="K4455">
            <v>111</v>
          </cell>
          <cell r="L4455" t="str">
            <v>Ee/Sp</v>
          </cell>
          <cell r="M4455">
            <v>15440</v>
          </cell>
        </row>
        <row r="4456">
          <cell r="A4456">
            <v>3</v>
          </cell>
          <cell r="B4456" t="str">
            <v>AW PPO Retiree &lt;65</v>
          </cell>
          <cell r="C4456" t="str">
            <v>000000683</v>
          </cell>
          <cell r="D4456" t="str">
            <v>NIX DAVID J</v>
          </cell>
          <cell r="E4456" t="str">
            <v>498461338</v>
          </cell>
          <cell r="F4456">
            <v>2</v>
          </cell>
          <cell r="G4456" t="str">
            <v>PPO Non-Union</v>
          </cell>
          <cell r="H4456" t="str">
            <v>N</v>
          </cell>
          <cell r="I4456">
            <v>2</v>
          </cell>
          <cell r="J4456">
            <v>38169</v>
          </cell>
          <cell r="K4456">
            <v>111</v>
          </cell>
          <cell r="L4456" t="str">
            <v>Ee/Sp</v>
          </cell>
          <cell r="M4456">
            <v>15689</v>
          </cell>
        </row>
        <row r="4457">
          <cell r="A4457">
            <v>3</v>
          </cell>
          <cell r="B4457" t="str">
            <v>AW PPO Retiree &lt;65</v>
          </cell>
          <cell r="C4457" t="str">
            <v>000000683</v>
          </cell>
          <cell r="D4457" t="str">
            <v>PACKER DAVID C</v>
          </cell>
          <cell r="E4457" t="str">
            <v>498465955</v>
          </cell>
          <cell r="F4457">
            <v>2</v>
          </cell>
          <cell r="G4457" t="str">
            <v>PPO Non-Union</v>
          </cell>
          <cell r="H4457" t="str">
            <v>N</v>
          </cell>
          <cell r="I4457">
            <v>1</v>
          </cell>
          <cell r="J4457">
            <v>38200</v>
          </cell>
          <cell r="K4457">
            <v>101</v>
          </cell>
          <cell r="L4457" t="str">
            <v>Single</v>
          </cell>
          <cell r="M4457">
            <v>15463</v>
          </cell>
        </row>
        <row r="4458">
          <cell r="A4458">
            <v>3</v>
          </cell>
          <cell r="B4458" t="str">
            <v>AW PPO Retiree &lt;65</v>
          </cell>
          <cell r="C4458" t="str">
            <v>000000683</v>
          </cell>
          <cell r="D4458" t="str">
            <v>RENAUD ALBERT J</v>
          </cell>
          <cell r="E4458" t="str">
            <v>487447656</v>
          </cell>
          <cell r="F4458">
            <v>2</v>
          </cell>
          <cell r="G4458" t="str">
            <v>PPO Non-Union</v>
          </cell>
          <cell r="H4458" t="str">
            <v>N</v>
          </cell>
          <cell r="I4458">
            <v>2</v>
          </cell>
          <cell r="J4458">
            <v>38169</v>
          </cell>
          <cell r="K4458">
            <v>111</v>
          </cell>
          <cell r="L4458" t="str">
            <v>Ee/Sp</v>
          </cell>
          <cell r="M4458">
            <v>15786</v>
          </cell>
        </row>
        <row r="4459">
          <cell r="A4459">
            <v>3</v>
          </cell>
          <cell r="B4459" t="str">
            <v>AW PPO Retiree &lt;65</v>
          </cell>
          <cell r="C4459" t="str">
            <v>000000683</v>
          </cell>
          <cell r="D4459" t="str">
            <v>SEXTON MARTHA L</v>
          </cell>
          <cell r="E4459" t="str">
            <v>494424392</v>
          </cell>
          <cell r="F4459">
            <v>2</v>
          </cell>
          <cell r="G4459" t="str">
            <v>PPO Non-Union</v>
          </cell>
          <cell r="H4459" t="str">
            <v>N</v>
          </cell>
          <cell r="I4459">
            <v>1</v>
          </cell>
          <cell r="J4459">
            <v>37622</v>
          </cell>
          <cell r="K4459">
            <v>102</v>
          </cell>
          <cell r="L4459" t="str">
            <v>Single</v>
          </cell>
          <cell r="M4459">
            <v>14758</v>
          </cell>
        </row>
        <row r="4460">
          <cell r="A4460">
            <v>3</v>
          </cell>
          <cell r="B4460" t="str">
            <v>AW PPO Retiree &lt;65</v>
          </cell>
          <cell r="C4460" t="str">
            <v>000000683</v>
          </cell>
          <cell r="D4460" t="str">
            <v>STOTTS LARRY R</v>
          </cell>
          <cell r="E4460" t="str">
            <v>497427820</v>
          </cell>
          <cell r="F4460">
            <v>1</v>
          </cell>
          <cell r="G4460" t="str">
            <v>PPO Union</v>
          </cell>
          <cell r="H4460" t="str">
            <v>U</v>
          </cell>
          <cell r="I4460">
            <v>1</v>
          </cell>
          <cell r="J4460">
            <v>37865</v>
          </cell>
          <cell r="K4460">
            <v>101</v>
          </cell>
          <cell r="L4460" t="str">
            <v>Single</v>
          </cell>
          <cell r="M4460">
            <v>15219</v>
          </cell>
        </row>
        <row r="4461">
          <cell r="A4461">
            <v>3</v>
          </cell>
          <cell r="B4461" t="str">
            <v>AW PPO Retiree &lt;65</v>
          </cell>
          <cell r="C4461" t="str">
            <v>000000683</v>
          </cell>
          <cell r="D4461" t="str">
            <v>SUTTERER FRANCIS E</v>
          </cell>
          <cell r="E4461" t="str">
            <v>487483638</v>
          </cell>
          <cell r="F4461">
            <v>2</v>
          </cell>
          <cell r="G4461" t="str">
            <v>PPO Non-Union</v>
          </cell>
          <cell r="H4461" t="str">
            <v>N</v>
          </cell>
          <cell r="I4461">
            <v>2</v>
          </cell>
          <cell r="J4461">
            <v>38169</v>
          </cell>
          <cell r="K4461">
            <v>111</v>
          </cell>
          <cell r="L4461" t="str">
            <v>Ee/Sp</v>
          </cell>
          <cell r="M4461">
            <v>15469</v>
          </cell>
        </row>
        <row r="4462">
          <cell r="A4462">
            <v>3</v>
          </cell>
          <cell r="B4462" t="str">
            <v>AW PPO Retiree &lt;65</v>
          </cell>
          <cell r="C4462" t="str">
            <v>000000683</v>
          </cell>
          <cell r="D4462" t="str">
            <v>TOWNSEND GARY F</v>
          </cell>
          <cell r="E4462" t="str">
            <v>499523146</v>
          </cell>
          <cell r="F4462">
            <v>1</v>
          </cell>
          <cell r="G4462" t="str">
            <v>PPO Union</v>
          </cell>
          <cell r="H4462" t="str">
            <v>U</v>
          </cell>
          <cell r="I4462">
            <v>2</v>
          </cell>
          <cell r="J4462">
            <v>38078</v>
          </cell>
          <cell r="K4462">
            <v>111</v>
          </cell>
          <cell r="L4462" t="str">
            <v>Ee/Sp</v>
          </cell>
          <cell r="M4462">
            <v>16144</v>
          </cell>
        </row>
        <row r="4463">
          <cell r="A4463">
            <v>3</v>
          </cell>
          <cell r="B4463" t="str">
            <v>AW PPO Retiree &lt;65</v>
          </cell>
          <cell r="C4463" t="str">
            <v>000000683</v>
          </cell>
          <cell r="D4463" t="str">
            <v>TURNER WILLIE E</v>
          </cell>
          <cell r="E4463" t="str">
            <v>413683709</v>
          </cell>
          <cell r="F4463">
            <v>3</v>
          </cell>
          <cell r="G4463" t="str">
            <v>Legacy-St. Louis Co. Water - Union</v>
          </cell>
          <cell r="H4463" t="str">
            <v>U</v>
          </cell>
          <cell r="I4463">
            <v>1</v>
          </cell>
          <cell r="J4463">
            <v>38169</v>
          </cell>
          <cell r="K4463">
            <v>101</v>
          </cell>
          <cell r="L4463" t="str">
            <v>Single</v>
          </cell>
          <cell r="M4463">
            <v>15508</v>
          </cell>
        </row>
        <row r="4464">
          <cell r="A4464">
            <v>3</v>
          </cell>
          <cell r="B4464" t="str">
            <v>AW PPO Retiree &lt;65</v>
          </cell>
          <cell r="C4464" t="str">
            <v>000000683</v>
          </cell>
          <cell r="D4464" t="str">
            <v>WELLS REGINALD</v>
          </cell>
          <cell r="E4464" t="str">
            <v>493442440</v>
          </cell>
          <cell r="F4464">
            <v>2</v>
          </cell>
          <cell r="G4464" t="str">
            <v>PPO Non-Union</v>
          </cell>
          <cell r="H4464" t="str">
            <v>N</v>
          </cell>
          <cell r="I4464">
            <v>1</v>
          </cell>
          <cell r="J4464">
            <v>38169</v>
          </cell>
          <cell r="K4464">
            <v>101</v>
          </cell>
          <cell r="L4464" t="str">
            <v>Single</v>
          </cell>
          <cell r="M4464">
            <v>14912</v>
          </cell>
        </row>
        <row r="4465">
          <cell r="A4465">
            <v>3</v>
          </cell>
          <cell r="B4465" t="str">
            <v>AW PPO Retiree &lt;65</v>
          </cell>
          <cell r="C4465" t="str">
            <v>000000724</v>
          </cell>
          <cell r="D4465" t="str">
            <v>AEMMER ROBERT E</v>
          </cell>
          <cell r="E4465" t="str">
            <v>317467500</v>
          </cell>
          <cell r="F4465">
            <v>1</v>
          </cell>
          <cell r="G4465" t="str">
            <v>PPO Union</v>
          </cell>
          <cell r="H4465" t="str">
            <v>U</v>
          </cell>
          <cell r="I4465">
            <v>2</v>
          </cell>
          <cell r="J4465">
            <v>38261</v>
          </cell>
          <cell r="K4465">
            <v>111</v>
          </cell>
          <cell r="L4465" t="str">
            <v>Ee/Sp</v>
          </cell>
          <cell r="M4465">
            <v>15598</v>
          </cell>
        </row>
        <row r="4466">
          <cell r="A4466">
            <v>3</v>
          </cell>
          <cell r="B4466" t="str">
            <v>AW PPO Retiree &lt;65</v>
          </cell>
          <cell r="C4466" t="str">
            <v>000000724</v>
          </cell>
          <cell r="D4466" t="str">
            <v>BRADEN JACK E</v>
          </cell>
          <cell r="E4466" t="str">
            <v>308461157</v>
          </cell>
          <cell r="F4466">
            <v>2</v>
          </cell>
          <cell r="G4466" t="str">
            <v>PPO Non-Union</v>
          </cell>
          <cell r="H4466" t="str">
            <v>N</v>
          </cell>
          <cell r="I4466">
            <v>2</v>
          </cell>
          <cell r="J4466">
            <v>38047</v>
          </cell>
          <cell r="K4466">
            <v>111</v>
          </cell>
          <cell r="L4466" t="str">
            <v>Ee/Sp</v>
          </cell>
          <cell r="M4466">
            <v>16325</v>
          </cell>
        </row>
        <row r="4467">
          <cell r="A4467">
            <v>3</v>
          </cell>
          <cell r="B4467" t="str">
            <v>AW PPO Retiree &lt;65</v>
          </cell>
          <cell r="C4467" t="str">
            <v>000000724</v>
          </cell>
          <cell r="D4467" t="str">
            <v>DAVIS JR HERSHEL</v>
          </cell>
          <cell r="E4467" t="str">
            <v>432741128</v>
          </cell>
          <cell r="F4467">
            <v>25</v>
          </cell>
          <cell r="G4467" t="str">
            <v>Split Family Contracts - Union</v>
          </cell>
          <cell r="H4467" t="str">
            <v>U</v>
          </cell>
          <cell r="I4467">
            <v>1</v>
          </cell>
          <cell r="J4467">
            <v>38108</v>
          </cell>
          <cell r="K4467">
            <v>101</v>
          </cell>
          <cell r="L4467" t="str">
            <v>Single</v>
          </cell>
          <cell r="M4467">
            <v>15327</v>
          </cell>
        </row>
        <row r="4468">
          <cell r="A4468">
            <v>3</v>
          </cell>
          <cell r="B4468" t="str">
            <v>AW PPO Retiree &lt;65</v>
          </cell>
          <cell r="C4468" t="str">
            <v>000000724</v>
          </cell>
          <cell r="D4468" t="str">
            <v>DAVIS DANIEL N</v>
          </cell>
          <cell r="E4468" t="str">
            <v>421542633</v>
          </cell>
          <cell r="F4468">
            <v>28</v>
          </cell>
          <cell r="G4468" t="str">
            <v>Split Family Contracts - Non Union</v>
          </cell>
          <cell r="H4468" t="str">
            <v>N</v>
          </cell>
          <cell r="I4468">
            <v>1</v>
          </cell>
          <cell r="J4468">
            <v>38047</v>
          </cell>
          <cell r="K4468">
            <v>101</v>
          </cell>
          <cell r="L4468" t="str">
            <v>Single</v>
          </cell>
          <cell r="M4468">
            <v>15418</v>
          </cell>
        </row>
        <row r="4469">
          <cell r="A4469">
            <v>3</v>
          </cell>
          <cell r="B4469" t="str">
            <v>AW PPO Retiree &lt;65</v>
          </cell>
          <cell r="C4469" t="str">
            <v>000000724</v>
          </cell>
          <cell r="D4469" t="str">
            <v>GADD JIMMY D</v>
          </cell>
          <cell r="E4469" t="str">
            <v>303420402</v>
          </cell>
          <cell r="F4469">
            <v>1</v>
          </cell>
          <cell r="G4469" t="str">
            <v>PPO Union</v>
          </cell>
          <cell r="H4469" t="str">
            <v>U</v>
          </cell>
          <cell r="I4469">
            <v>2</v>
          </cell>
          <cell r="J4469">
            <v>37987</v>
          </cell>
          <cell r="K4469">
            <v>111</v>
          </cell>
          <cell r="L4469" t="str">
            <v>Ee/Sp</v>
          </cell>
          <cell r="M4469">
            <v>14958</v>
          </cell>
        </row>
        <row r="4470">
          <cell r="A4470">
            <v>3</v>
          </cell>
          <cell r="B4470" t="str">
            <v>AW PPO Retiree &lt;65</v>
          </cell>
          <cell r="C4470" t="str">
            <v>000000724</v>
          </cell>
          <cell r="D4470" t="str">
            <v>HAMMES RICHARD E</v>
          </cell>
          <cell r="E4470" t="str">
            <v>398386466</v>
          </cell>
          <cell r="F4470">
            <v>1</v>
          </cell>
          <cell r="G4470" t="str">
            <v>PPO Union</v>
          </cell>
          <cell r="H4470" t="str">
            <v>U</v>
          </cell>
          <cell r="I4470">
            <v>2</v>
          </cell>
          <cell r="J4470">
            <v>38078</v>
          </cell>
          <cell r="K4470">
            <v>111</v>
          </cell>
          <cell r="L4470" t="str">
            <v>Ee/Sp</v>
          </cell>
          <cell r="M4470">
            <v>15415</v>
          </cell>
        </row>
        <row r="4471">
          <cell r="A4471">
            <v>3</v>
          </cell>
          <cell r="B4471" t="str">
            <v>AW PPO Retiree &lt;65</v>
          </cell>
          <cell r="C4471" t="str">
            <v>000000724</v>
          </cell>
          <cell r="D4471" t="str">
            <v>JONES THOMAS C</v>
          </cell>
          <cell r="E4471" t="str">
            <v>310549061</v>
          </cell>
          <cell r="F4471">
            <v>1</v>
          </cell>
          <cell r="G4471" t="str">
            <v>PPO Union</v>
          </cell>
          <cell r="H4471" t="str">
            <v>U</v>
          </cell>
          <cell r="I4471">
            <v>2</v>
          </cell>
          <cell r="J4471">
            <v>38231</v>
          </cell>
          <cell r="K4471">
            <v>111</v>
          </cell>
          <cell r="L4471" t="str">
            <v>Ee/Sp</v>
          </cell>
          <cell r="M4471">
            <v>18024</v>
          </cell>
        </row>
        <row r="4472">
          <cell r="A4472">
            <v>3</v>
          </cell>
          <cell r="B4472" t="str">
            <v>AW PPO Retiree &lt;65</v>
          </cell>
          <cell r="C4472" t="str">
            <v>000000724</v>
          </cell>
          <cell r="D4472" t="str">
            <v>LADUKE RITA D</v>
          </cell>
          <cell r="E4472" t="str">
            <v>304503365</v>
          </cell>
          <cell r="F4472">
            <v>2</v>
          </cell>
          <cell r="G4472" t="str">
            <v>PPO Non-Union</v>
          </cell>
          <cell r="H4472" t="str">
            <v>N</v>
          </cell>
          <cell r="I4472">
            <v>1</v>
          </cell>
          <cell r="J4472">
            <v>38047</v>
          </cell>
          <cell r="K4472">
            <v>102</v>
          </cell>
          <cell r="L4472" t="str">
            <v>Single</v>
          </cell>
          <cell r="M4472">
            <v>17921</v>
          </cell>
        </row>
        <row r="4473">
          <cell r="A4473">
            <v>3</v>
          </cell>
          <cell r="B4473" t="str">
            <v>AW PPO Retiree &lt;65</v>
          </cell>
          <cell r="C4473" t="str">
            <v>000000724</v>
          </cell>
          <cell r="D4473" t="str">
            <v>MCCORMICK RONALD J</v>
          </cell>
          <cell r="E4473" t="str">
            <v>309500964</v>
          </cell>
          <cell r="F4473">
            <v>2</v>
          </cell>
          <cell r="G4473" t="str">
            <v>PPO Non-Union</v>
          </cell>
          <cell r="H4473" t="str">
            <v>N</v>
          </cell>
          <cell r="I4473">
            <v>3</v>
          </cell>
          <cell r="J4473">
            <v>37956</v>
          </cell>
          <cell r="K4473">
            <v>127</v>
          </cell>
          <cell r="L4473" t="str">
            <v>Family</v>
          </cell>
          <cell r="M4473">
            <v>17841</v>
          </cell>
        </row>
        <row r="4474">
          <cell r="A4474">
            <v>3</v>
          </cell>
          <cell r="B4474" t="str">
            <v>AW PPO Retiree &lt;65</v>
          </cell>
          <cell r="C4474" t="str">
            <v>000000724</v>
          </cell>
          <cell r="D4474" t="str">
            <v>MCKILLOP STEVEN W</v>
          </cell>
          <cell r="E4474" t="str">
            <v>339567627</v>
          </cell>
          <cell r="F4474">
            <v>1</v>
          </cell>
          <cell r="G4474" t="str">
            <v>PPO Union</v>
          </cell>
          <cell r="H4474" t="str">
            <v>U</v>
          </cell>
          <cell r="I4474">
            <v>5</v>
          </cell>
          <cell r="J4474">
            <v>38231</v>
          </cell>
          <cell r="K4474">
            <v>127</v>
          </cell>
          <cell r="L4474" t="str">
            <v>Family</v>
          </cell>
          <cell r="M4474">
            <v>20870</v>
          </cell>
        </row>
        <row r="4475">
          <cell r="A4475">
            <v>3</v>
          </cell>
          <cell r="B4475" t="str">
            <v>AW PPO Retiree &lt;65</v>
          </cell>
          <cell r="C4475" t="str">
            <v>000000724</v>
          </cell>
          <cell r="D4475" t="str">
            <v>MOYSTNER DONALD K</v>
          </cell>
          <cell r="E4475" t="str">
            <v>316466967</v>
          </cell>
          <cell r="F4475">
            <v>2</v>
          </cell>
          <cell r="G4475" t="str">
            <v>PPO Non-Union</v>
          </cell>
          <cell r="H4475" t="str">
            <v>N</v>
          </cell>
          <cell r="I4475">
            <v>2</v>
          </cell>
          <cell r="J4475">
            <v>38078</v>
          </cell>
          <cell r="K4475">
            <v>111</v>
          </cell>
          <cell r="L4475" t="str">
            <v>Ee/Sp</v>
          </cell>
          <cell r="M4475">
            <v>16325</v>
          </cell>
        </row>
        <row r="4476">
          <cell r="A4476">
            <v>3</v>
          </cell>
          <cell r="B4476" t="str">
            <v>AW PPO Retiree &lt;65</v>
          </cell>
          <cell r="C4476" t="str">
            <v>000000724</v>
          </cell>
          <cell r="D4476" t="str">
            <v>PEARSON MARILYN I</v>
          </cell>
          <cell r="E4476" t="str">
            <v>304460714</v>
          </cell>
          <cell r="F4476">
            <v>2</v>
          </cell>
          <cell r="G4476" t="str">
            <v>PPO Non-Union</v>
          </cell>
          <cell r="H4476" t="str">
            <v>N</v>
          </cell>
          <cell r="I4476">
            <v>1</v>
          </cell>
          <cell r="J4476">
            <v>38292</v>
          </cell>
          <cell r="K4476">
            <v>102</v>
          </cell>
          <cell r="L4476" t="str">
            <v>Single</v>
          </cell>
          <cell r="M4476">
            <v>16104</v>
          </cell>
        </row>
        <row r="4477">
          <cell r="A4477">
            <v>3</v>
          </cell>
          <cell r="B4477" t="str">
            <v>AW PPO Retiree &lt;65</v>
          </cell>
          <cell r="C4477" t="str">
            <v>000000724</v>
          </cell>
          <cell r="D4477" t="str">
            <v>RHYAN PAUL T</v>
          </cell>
          <cell r="E4477" t="str">
            <v>305566478</v>
          </cell>
          <cell r="F4477">
            <v>2</v>
          </cell>
          <cell r="G4477" t="str">
            <v>PPO Non-Union</v>
          </cell>
          <cell r="H4477" t="str">
            <v>N</v>
          </cell>
          <cell r="I4477">
            <v>2</v>
          </cell>
          <cell r="J4477">
            <v>38261</v>
          </cell>
          <cell r="K4477">
            <v>111</v>
          </cell>
          <cell r="L4477" t="str">
            <v>Ee/Sp</v>
          </cell>
          <cell r="M4477">
            <v>17827</v>
          </cell>
        </row>
        <row r="4478">
          <cell r="A4478">
            <v>3</v>
          </cell>
          <cell r="B4478" t="str">
            <v>AW PPO Retiree &lt;65</v>
          </cell>
          <cell r="C4478" t="str">
            <v>000000724</v>
          </cell>
          <cell r="D4478" t="str">
            <v>RINKER GLADDEN L</v>
          </cell>
          <cell r="E4478" t="str">
            <v>300383628</v>
          </cell>
          <cell r="F4478">
            <v>1</v>
          </cell>
          <cell r="G4478" t="str">
            <v>PPO Union</v>
          </cell>
          <cell r="H4478" t="str">
            <v>U</v>
          </cell>
          <cell r="I4478">
            <v>1</v>
          </cell>
          <cell r="J4478">
            <v>37773</v>
          </cell>
          <cell r="K4478">
            <v>101</v>
          </cell>
          <cell r="L4478" t="str">
            <v>Single</v>
          </cell>
          <cell r="M4478">
            <v>15098</v>
          </cell>
        </row>
        <row r="4479">
          <cell r="A4479">
            <v>3</v>
          </cell>
          <cell r="B4479" t="str">
            <v>AW PPO Retiree &lt;65</v>
          </cell>
          <cell r="C4479" t="str">
            <v>000000724</v>
          </cell>
          <cell r="D4479" t="str">
            <v>RITCHIE REBECCA J</v>
          </cell>
          <cell r="E4479" t="str">
            <v>306442218</v>
          </cell>
          <cell r="F4479">
            <v>1</v>
          </cell>
          <cell r="G4479" t="str">
            <v>PPO Union</v>
          </cell>
          <cell r="H4479" t="str">
            <v>U</v>
          </cell>
          <cell r="I4479">
            <v>2</v>
          </cell>
          <cell r="J4479">
            <v>37895</v>
          </cell>
          <cell r="K4479">
            <v>111</v>
          </cell>
          <cell r="L4479" t="str">
            <v>Ee/Sp</v>
          </cell>
          <cell r="M4479">
            <v>15822</v>
          </cell>
        </row>
        <row r="4480">
          <cell r="A4480">
            <v>3</v>
          </cell>
          <cell r="B4480" t="str">
            <v>AW PPO Retiree &lt;65</v>
          </cell>
          <cell r="C4480" t="str">
            <v>000000724</v>
          </cell>
          <cell r="D4480" t="str">
            <v>RUBLE HOMER M</v>
          </cell>
          <cell r="E4480" t="str">
            <v>400623336</v>
          </cell>
          <cell r="F4480">
            <v>2</v>
          </cell>
          <cell r="G4480" t="str">
            <v>PPO Non-Union</v>
          </cell>
          <cell r="H4480" t="str">
            <v>N</v>
          </cell>
          <cell r="I4480">
            <v>2</v>
          </cell>
          <cell r="J4480">
            <v>37987</v>
          </cell>
          <cell r="K4480">
            <v>111</v>
          </cell>
          <cell r="L4480" t="str">
            <v>Ee/Sp</v>
          </cell>
          <cell r="M4480">
            <v>17390</v>
          </cell>
        </row>
        <row r="4481">
          <cell r="A4481">
            <v>3</v>
          </cell>
          <cell r="B4481" t="str">
            <v>AW PPO Retiree &lt;65</v>
          </cell>
          <cell r="C4481" t="str">
            <v>000000724</v>
          </cell>
          <cell r="D4481" t="str">
            <v>STEWART MICHAEL C</v>
          </cell>
          <cell r="E4481" t="str">
            <v>479520818</v>
          </cell>
          <cell r="F4481">
            <v>2</v>
          </cell>
          <cell r="G4481" t="str">
            <v>PPO Non-Union</v>
          </cell>
          <cell r="H4481" t="str">
            <v>N</v>
          </cell>
          <cell r="I4481">
            <v>2</v>
          </cell>
          <cell r="J4481">
            <v>38292</v>
          </cell>
          <cell r="K4481">
            <v>111</v>
          </cell>
          <cell r="L4481" t="str">
            <v>Ee/Sp</v>
          </cell>
          <cell r="M4481">
            <v>15949</v>
          </cell>
        </row>
        <row r="4482">
          <cell r="A4482">
            <v>3</v>
          </cell>
          <cell r="B4482" t="str">
            <v>AW PPO Retiree &lt;65</v>
          </cell>
          <cell r="C4482" t="str">
            <v>000000724</v>
          </cell>
          <cell r="D4482" t="str">
            <v>WOLFE KAREN S</v>
          </cell>
          <cell r="E4482" t="str">
            <v>304445978</v>
          </cell>
          <cell r="F4482">
            <v>1</v>
          </cell>
          <cell r="G4482" t="str">
            <v>PPO Union</v>
          </cell>
          <cell r="H4482" t="str">
            <v>U</v>
          </cell>
          <cell r="I4482">
            <v>1</v>
          </cell>
          <cell r="J4482">
            <v>38139</v>
          </cell>
          <cell r="K4482">
            <v>102</v>
          </cell>
          <cell r="L4482" t="str">
            <v>Single</v>
          </cell>
          <cell r="M4482">
            <v>15685</v>
          </cell>
        </row>
        <row r="4483">
          <cell r="A4483">
            <v>3</v>
          </cell>
          <cell r="B4483" t="str">
            <v>AW PPO Retiree &lt;65</v>
          </cell>
          <cell r="C4483" t="str">
            <v>000000779</v>
          </cell>
          <cell r="D4483" t="str">
            <v>BUGHER MARK B</v>
          </cell>
          <cell r="E4483" t="str">
            <v>312525497</v>
          </cell>
          <cell r="F4483">
            <v>2</v>
          </cell>
          <cell r="G4483" t="str">
            <v>PPO Non-Union</v>
          </cell>
          <cell r="H4483" t="str">
            <v>N</v>
          </cell>
          <cell r="I4483">
            <v>2</v>
          </cell>
          <cell r="J4483">
            <v>38200</v>
          </cell>
          <cell r="K4483">
            <v>111</v>
          </cell>
          <cell r="L4483" t="str">
            <v>Ee/Sp</v>
          </cell>
          <cell r="M4483">
            <v>17498</v>
          </cell>
        </row>
        <row r="4484">
          <cell r="A4484">
            <v>3</v>
          </cell>
          <cell r="B4484" t="str">
            <v>AW PPO Retiree &lt;65</v>
          </cell>
          <cell r="C4484" t="str">
            <v>000000779</v>
          </cell>
          <cell r="D4484" t="str">
            <v>CANTLEY ROBERT C</v>
          </cell>
          <cell r="E4484" t="str">
            <v>236685234</v>
          </cell>
          <cell r="F4484">
            <v>1</v>
          </cell>
          <cell r="G4484" t="str">
            <v>PPO Union</v>
          </cell>
          <cell r="H4484" t="str">
            <v>U</v>
          </cell>
          <cell r="I4484">
            <v>2</v>
          </cell>
          <cell r="J4484">
            <v>37712</v>
          </cell>
          <cell r="K4484">
            <v>111</v>
          </cell>
          <cell r="L4484" t="str">
            <v>Ee/Sp</v>
          </cell>
          <cell r="M4484">
            <v>15768</v>
          </cell>
        </row>
        <row r="4485">
          <cell r="A4485">
            <v>3</v>
          </cell>
          <cell r="B4485" t="str">
            <v>AW PPO Retiree &lt;65</v>
          </cell>
          <cell r="C4485" t="str">
            <v>000000779</v>
          </cell>
          <cell r="D4485" t="str">
            <v>CECIL JAMES LOWE</v>
          </cell>
          <cell r="E4485" t="str">
            <v>236641308</v>
          </cell>
          <cell r="F4485">
            <v>1</v>
          </cell>
          <cell r="G4485" t="str">
            <v>PPO Union</v>
          </cell>
          <cell r="H4485" t="str">
            <v>U</v>
          </cell>
          <cell r="I4485">
            <v>2</v>
          </cell>
          <cell r="J4485">
            <v>38078</v>
          </cell>
          <cell r="K4485">
            <v>111</v>
          </cell>
          <cell r="L4485" t="str">
            <v>Ee/Sp</v>
          </cell>
          <cell r="M4485">
            <v>15417</v>
          </cell>
        </row>
        <row r="4486">
          <cell r="A4486">
            <v>3</v>
          </cell>
          <cell r="B4486" t="str">
            <v>AW PPO Retiree &lt;65</v>
          </cell>
          <cell r="C4486" t="str">
            <v>000000779</v>
          </cell>
          <cell r="D4486" t="str">
            <v>DORSEY RICHARD OW</v>
          </cell>
          <cell r="E4486" t="str">
            <v>233685254</v>
          </cell>
          <cell r="F4486">
            <v>2</v>
          </cell>
          <cell r="G4486" t="str">
            <v>PPO Non-Union</v>
          </cell>
          <cell r="H4486" t="str">
            <v>N</v>
          </cell>
          <cell r="I4486">
            <v>2</v>
          </cell>
          <cell r="J4486">
            <v>38231</v>
          </cell>
          <cell r="K4486">
            <v>111</v>
          </cell>
          <cell r="L4486" t="str">
            <v>Ee/Sp</v>
          </cell>
          <cell r="M4486">
            <v>15577</v>
          </cell>
        </row>
        <row r="4487">
          <cell r="A4487">
            <v>3</v>
          </cell>
          <cell r="B4487" t="str">
            <v>AW PPO Retiree &lt;65</v>
          </cell>
          <cell r="C4487" t="str">
            <v>000000779</v>
          </cell>
          <cell r="D4487" t="str">
            <v>GILLESPIE GLENN SPEN</v>
          </cell>
          <cell r="E4487" t="str">
            <v>235688189</v>
          </cell>
          <cell r="F4487">
            <v>2</v>
          </cell>
          <cell r="G4487" t="str">
            <v>PPO Non-Union</v>
          </cell>
          <cell r="H4487" t="str">
            <v>N</v>
          </cell>
          <cell r="I4487">
            <v>4</v>
          </cell>
          <cell r="J4487">
            <v>38200</v>
          </cell>
          <cell r="K4487">
            <v>127</v>
          </cell>
          <cell r="L4487" t="str">
            <v>Family</v>
          </cell>
          <cell r="M4487">
            <v>15798</v>
          </cell>
        </row>
        <row r="4488">
          <cell r="A4488">
            <v>3</v>
          </cell>
          <cell r="B4488" t="str">
            <v>AW PPO Retiree &lt;65</v>
          </cell>
          <cell r="C4488" t="str">
            <v>000000779</v>
          </cell>
          <cell r="D4488" t="str">
            <v>HUGHART JOHN F</v>
          </cell>
          <cell r="E4488" t="str">
            <v>232745002</v>
          </cell>
          <cell r="F4488">
            <v>2</v>
          </cell>
          <cell r="G4488" t="str">
            <v>PPO Non-Union</v>
          </cell>
          <cell r="H4488" t="str">
            <v>N</v>
          </cell>
          <cell r="I4488">
            <v>2</v>
          </cell>
          <cell r="J4488">
            <v>38261</v>
          </cell>
          <cell r="K4488">
            <v>111</v>
          </cell>
          <cell r="L4488" t="str">
            <v>Ee/Sp</v>
          </cell>
          <cell r="M4488">
            <v>17081</v>
          </cell>
        </row>
        <row r="4489">
          <cell r="A4489">
            <v>3</v>
          </cell>
          <cell r="B4489" t="str">
            <v>AW PPO Retiree &lt;65</v>
          </cell>
          <cell r="C4489" t="str">
            <v>000000779</v>
          </cell>
          <cell r="D4489" t="str">
            <v>KESSICK RICHARD AL</v>
          </cell>
          <cell r="E4489" t="str">
            <v>232646972</v>
          </cell>
          <cell r="F4489">
            <v>1</v>
          </cell>
          <cell r="G4489" t="str">
            <v>PPO Union</v>
          </cell>
          <cell r="H4489" t="str">
            <v>U</v>
          </cell>
          <cell r="I4489">
            <v>2</v>
          </cell>
          <cell r="J4489">
            <v>38078</v>
          </cell>
          <cell r="K4489">
            <v>111</v>
          </cell>
          <cell r="L4489" t="str">
            <v>Ee/Sp</v>
          </cell>
          <cell r="M4489">
            <v>15414</v>
          </cell>
        </row>
        <row r="4490">
          <cell r="A4490">
            <v>3</v>
          </cell>
          <cell r="B4490" t="str">
            <v>AW PPO Retiree &lt;65</v>
          </cell>
          <cell r="C4490" t="str">
            <v>000000779</v>
          </cell>
          <cell r="D4490" t="str">
            <v>LILLY CLINE GEOR</v>
          </cell>
          <cell r="E4490" t="str">
            <v>236780022</v>
          </cell>
          <cell r="F4490">
            <v>2</v>
          </cell>
          <cell r="G4490" t="str">
            <v>PPO Non-Union</v>
          </cell>
          <cell r="H4490" t="str">
            <v>N</v>
          </cell>
          <cell r="I4490">
            <v>2</v>
          </cell>
          <cell r="J4490">
            <v>38200</v>
          </cell>
          <cell r="K4490">
            <v>111</v>
          </cell>
          <cell r="L4490" t="str">
            <v>Ee/Sp</v>
          </cell>
          <cell r="M4490">
            <v>18188</v>
          </cell>
        </row>
        <row r="4491">
          <cell r="A4491">
            <v>3</v>
          </cell>
          <cell r="B4491" t="str">
            <v>AW PPO Retiree &lt;65</v>
          </cell>
          <cell r="C4491" t="str">
            <v>000000779</v>
          </cell>
          <cell r="D4491" t="str">
            <v>LUCAS ALLEN ODEL</v>
          </cell>
          <cell r="E4491" t="str">
            <v>236681142</v>
          </cell>
          <cell r="F4491">
            <v>2</v>
          </cell>
          <cell r="G4491" t="str">
            <v>PPO Non-Union</v>
          </cell>
          <cell r="H4491" t="str">
            <v>N</v>
          </cell>
          <cell r="I4491">
            <v>2</v>
          </cell>
          <cell r="J4491">
            <v>38200</v>
          </cell>
          <cell r="K4491">
            <v>111</v>
          </cell>
          <cell r="L4491" t="str">
            <v>Ee/Sp</v>
          </cell>
          <cell r="M4491">
            <v>15946</v>
          </cell>
        </row>
        <row r="4492">
          <cell r="A4492">
            <v>3</v>
          </cell>
          <cell r="B4492" t="str">
            <v>AW PPO Retiree &lt;65</v>
          </cell>
          <cell r="C4492" t="str">
            <v>000000779</v>
          </cell>
          <cell r="D4492" t="str">
            <v>MOFFATT JR OKEY WILLI</v>
          </cell>
          <cell r="E4492" t="str">
            <v>232662810</v>
          </cell>
          <cell r="F4492">
            <v>2</v>
          </cell>
          <cell r="G4492" t="str">
            <v>PPO Non-Union</v>
          </cell>
          <cell r="H4492" t="str">
            <v>N</v>
          </cell>
          <cell r="I4492">
            <v>1</v>
          </cell>
          <cell r="J4492">
            <v>38200</v>
          </cell>
          <cell r="K4492">
            <v>101</v>
          </cell>
          <cell r="L4492" t="str">
            <v>Single</v>
          </cell>
          <cell r="M4492">
            <v>15296</v>
          </cell>
        </row>
        <row r="4493">
          <cell r="A4493">
            <v>3</v>
          </cell>
          <cell r="B4493" t="str">
            <v>AW PPO Retiree &lt;65</v>
          </cell>
          <cell r="C4493" t="str">
            <v>000000779</v>
          </cell>
          <cell r="D4493" t="str">
            <v>MUNCY THOMAS L</v>
          </cell>
          <cell r="E4493" t="str">
            <v>232681614</v>
          </cell>
          <cell r="F4493">
            <v>2</v>
          </cell>
          <cell r="G4493" t="str">
            <v>PPO Non-Union</v>
          </cell>
          <cell r="H4493" t="str">
            <v>N</v>
          </cell>
          <cell r="I4493">
            <v>2</v>
          </cell>
          <cell r="J4493">
            <v>38200</v>
          </cell>
          <cell r="K4493">
            <v>111</v>
          </cell>
          <cell r="L4493" t="str">
            <v>Ee/Sp</v>
          </cell>
          <cell r="M4493">
            <v>16013</v>
          </cell>
        </row>
        <row r="4494">
          <cell r="A4494">
            <v>3</v>
          </cell>
          <cell r="B4494" t="str">
            <v>AW PPO Retiree &lt;65</v>
          </cell>
          <cell r="C4494" t="str">
            <v>000000779</v>
          </cell>
          <cell r="D4494" t="str">
            <v>PENTASUGLIA JOHNNY K</v>
          </cell>
          <cell r="E4494" t="str">
            <v>232768335</v>
          </cell>
          <cell r="F4494">
            <v>2</v>
          </cell>
          <cell r="G4494" t="str">
            <v>PPO Non-Union</v>
          </cell>
          <cell r="H4494" t="str">
            <v>N</v>
          </cell>
          <cell r="I4494">
            <v>2</v>
          </cell>
          <cell r="J4494">
            <v>37895</v>
          </cell>
          <cell r="K4494">
            <v>111</v>
          </cell>
          <cell r="L4494" t="str">
            <v>Ee/Sp</v>
          </cell>
          <cell r="M4494">
            <v>17780</v>
          </cell>
        </row>
        <row r="4495">
          <cell r="A4495">
            <v>3</v>
          </cell>
          <cell r="B4495" t="str">
            <v>AW PPO Retiree &lt;65</v>
          </cell>
          <cell r="C4495" t="str">
            <v>000000779</v>
          </cell>
          <cell r="D4495" t="str">
            <v>RAWLINGS CARL EDWAR</v>
          </cell>
          <cell r="E4495" t="str">
            <v>234809304</v>
          </cell>
          <cell r="F4495">
            <v>1</v>
          </cell>
          <cell r="G4495" t="str">
            <v>PPO Union</v>
          </cell>
          <cell r="H4495" t="str">
            <v>U</v>
          </cell>
          <cell r="I4495">
            <v>1</v>
          </cell>
          <cell r="J4495">
            <v>37865</v>
          </cell>
          <cell r="K4495">
            <v>101</v>
          </cell>
          <cell r="L4495" t="str">
            <v>Single</v>
          </cell>
          <cell r="M4495">
            <v>17750</v>
          </cell>
        </row>
        <row r="4496">
          <cell r="A4496">
            <v>3</v>
          </cell>
          <cell r="B4496" t="str">
            <v>AW PPO Retiree &lt;65</v>
          </cell>
          <cell r="C4496" t="str">
            <v>000000779</v>
          </cell>
          <cell r="D4496" t="str">
            <v>RHODES WILLIAM AA</v>
          </cell>
          <cell r="E4496" t="str">
            <v>232769423</v>
          </cell>
          <cell r="F4496">
            <v>1</v>
          </cell>
          <cell r="G4496" t="str">
            <v>PPO Union</v>
          </cell>
          <cell r="H4496" t="str">
            <v>U</v>
          </cell>
          <cell r="I4496">
            <v>2</v>
          </cell>
          <cell r="J4496">
            <v>37926</v>
          </cell>
          <cell r="K4496">
            <v>111</v>
          </cell>
          <cell r="L4496" t="str">
            <v>Ee/Sp</v>
          </cell>
          <cell r="M4496">
            <v>17808</v>
          </cell>
        </row>
        <row r="4497">
          <cell r="A4497">
            <v>3</v>
          </cell>
          <cell r="B4497" t="str">
            <v>AW PPO Retiree &lt;65</v>
          </cell>
          <cell r="C4497" t="str">
            <v>000000779</v>
          </cell>
          <cell r="D4497" t="str">
            <v>SHAFFER PEGGY L</v>
          </cell>
          <cell r="E4497" t="str">
            <v>234660006</v>
          </cell>
          <cell r="F4497">
            <v>2</v>
          </cell>
          <cell r="G4497" t="str">
            <v>PPO Non-Union</v>
          </cell>
          <cell r="H4497" t="str">
            <v>N</v>
          </cell>
          <cell r="I4497">
            <v>3</v>
          </cell>
          <cell r="J4497">
            <v>38322</v>
          </cell>
          <cell r="K4497">
            <v>127</v>
          </cell>
          <cell r="L4497" t="str">
            <v>Family</v>
          </cell>
          <cell r="M4497">
            <v>15661</v>
          </cell>
        </row>
        <row r="4498">
          <cell r="A4498">
            <v>3</v>
          </cell>
          <cell r="B4498" t="str">
            <v>AW PPO Retiree &lt;65</v>
          </cell>
          <cell r="C4498" t="str">
            <v>000000779</v>
          </cell>
          <cell r="D4498" t="str">
            <v>VENCILL ANTHONY WA</v>
          </cell>
          <cell r="E4498" t="str">
            <v>236743313</v>
          </cell>
          <cell r="F4498">
            <v>2</v>
          </cell>
          <cell r="G4498" t="str">
            <v>PPO Non-Union</v>
          </cell>
          <cell r="H4498" t="str">
            <v>N</v>
          </cell>
          <cell r="I4498">
            <v>2</v>
          </cell>
          <cell r="J4498">
            <v>38261</v>
          </cell>
          <cell r="K4498">
            <v>111</v>
          </cell>
          <cell r="L4498" t="str">
            <v>Ee/Sp</v>
          </cell>
          <cell r="M4498">
            <v>16904</v>
          </cell>
        </row>
        <row r="4499">
          <cell r="A4499">
            <v>3</v>
          </cell>
          <cell r="B4499" t="str">
            <v>AW PPO Retiree &lt;65</v>
          </cell>
          <cell r="C4499" t="str">
            <v>000000779</v>
          </cell>
          <cell r="D4499" t="str">
            <v>WALKER SHELBY GEN</v>
          </cell>
          <cell r="E4499" t="str">
            <v>234743895</v>
          </cell>
          <cell r="F4499">
            <v>1</v>
          </cell>
          <cell r="G4499" t="str">
            <v>PPO Union</v>
          </cell>
          <cell r="H4499" t="str">
            <v>U</v>
          </cell>
          <cell r="I4499">
            <v>1</v>
          </cell>
          <cell r="J4499">
            <v>37834</v>
          </cell>
          <cell r="K4499">
            <v>101</v>
          </cell>
          <cell r="L4499" t="str">
            <v>Single</v>
          </cell>
          <cell r="M4499">
            <v>16829</v>
          </cell>
        </row>
        <row r="4500">
          <cell r="A4500">
            <v>3</v>
          </cell>
          <cell r="B4500" t="str">
            <v>AW PPO Retiree &lt;65</v>
          </cell>
          <cell r="C4500" t="str">
            <v>000000779</v>
          </cell>
          <cell r="D4500" t="str">
            <v>WHITLOW JUDIE DEAN</v>
          </cell>
          <cell r="E4500" t="str">
            <v>230628192</v>
          </cell>
          <cell r="F4500">
            <v>2</v>
          </cell>
          <cell r="G4500" t="str">
            <v>PPO Non-Union</v>
          </cell>
          <cell r="H4500" t="str">
            <v>N</v>
          </cell>
          <cell r="I4500">
            <v>2</v>
          </cell>
          <cell r="J4500">
            <v>38231</v>
          </cell>
          <cell r="K4500">
            <v>119</v>
          </cell>
          <cell r="L4500" t="str">
            <v>Ee/Ch</v>
          </cell>
          <cell r="M4500">
            <v>17314</v>
          </cell>
        </row>
        <row r="4501">
          <cell r="A4501">
            <v>3</v>
          </cell>
          <cell r="B4501" t="str">
            <v>AW PPO Retiree &lt;65</v>
          </cell>
          <cell r="C4501" t="str">
            <v>000000779</v>
          </cell>
          <cell r="D4501" t="str">
            <v>WILLIAMSON GENE RAY</v>
          </cell>
          <cell r="E4501" t="str">
            <v>236629065</v>
          </cell>
          <cell r="F4501">
            <v>1</v>
          </cell>
          <cell r="G4501" t="str">
            <v>PPO Union</v>
          </cell>
          <cell r="H4501" t="str">
            <v>U</v>
          </cell>
          <cell r="I4501">
            <v>1</v>
          </cell>
          <cell r="J4501">
            <v>37622</v>
          </cell>
          <cell r="K4501">
            <v>101</v>
          </cell>
          <cell r="L4501" t="str">
            <v>Single</v>
          </cell>
          <cell r="M4501">
            <v>14869</v>
          </cell>
        </row>
        <row r="4502">
          <cell r="A4502">
            <v>3</v>
          </cell>
          <cell r="B4502" t="str">
            <v>AW PPO Retiree &lt;65</v>
          </cell>
          <cell r="C4502" t="str">
            <v>000000950</v>
          </cell>
          <cell r="D4502" t="str">
            <v>BROOKS COLEMAN C</v>
          </cell>
          <cell r="E4502" t="str">
            <v>156325805</v>
          </cell>
          <cell r="F4502">
            <v>2</v>
          </cell>
          <cell r="G4502" t="str">
            <v>PPO Non-Union</v>
          </cell>
          <cell r="H4502" t="str">
            <v>N</v>
          </cell>
          <cell r="I4502">
            <v>2</v>
          </cell>
          <cell r="J4502">
            <v>38261</v>
          </cell>
          <cell r="K4502">
            <v>111</v>
          </cell>
          <cell r="L4502" t="str">
            <v>Ee/Sp</v>
          </cell>
          <cell r="M4502">
            <v>15833</v>
          </cell>
        </row>
        <row r="4503">
          <cell r="A4503">
            <v>3</v>
          </cell>
          <cell r="B4503" t="str">
            <v>AW PPO Retiree &lt;65</v>
          </cell>
          <cell r="C4503" t="str">
            <v>000000950</v>
          </cell>
          <cell r="D4503" t="str">
            <v>CHEESMAN WALTER R</v>
          </cell>
          <cell r="E4503" t="str">
            <v>143320973</v>
          </cell>
          <cell r="F4503">
            <v>2</v>
          </cell>
          <cell r="G4503" t="str">
            <v>PPO Non-Union</v>
          </cell>
          <cell r="H4503" t="str">
            <v>N</v>
          </cell>
          <cell r="I4503">
            <v>2</v>
          </cell>
          <cell r="J4503">
            <v>38078</v>
          </cell>
          <cell r="K4503">
            <v>111</v>
          </cell>
          <cell r="L4503" t="str">
            <v>Ee/Sp</v>
          </cell>
          <cell r="M4503">
            <v>15156</v>
          </cell>
        </row>
        <row r="4504">
          <cell r="A4504">
            <v>3</v>
          </cell>
          <cell r="B4504" t="str">
            <v>AW PPO Retiree &lt;65</v>
          </cell>
          <cell r="C4504" t="str">
            <v>000000950</v>
          </cell>
          <cell r="D4504" t="str">
            <v>DEL CORIO PEARL</v>
          </cell>
          <cell r="E4504" t="str">
            <v>262622966</v>
          </cell>
          <cell r="F4504">
            <v>2</v>
          </cell>
          <cell r="G4504" t="str">
            <v>PPO Non-Union</v>
          </cell>
          <cell r="H4504" t="str">
            <v>N</v>
          </cell>
          <cell r="I4504">
            <v>1</v>
          </cell>
          <cell r="J4504">
            <v>38078</v>
          </cell>
          <cell r="K4504">
            <v>102</v>
          </cell>
          <cell r="L4504" t="str">
            <v>Single</v>
          </cell>
          <cell r="M4504">
            <v>15627</v>
          </cell>
        </row>
        <row r="4505">
          <cell r="A4505">
            <v>3</v>
          </cell>
          <cell r="B4505" t="str">
            <v>AW PPO Retiree &lt;65</v>
          </cell>
          <cell r="C4505" t="str">
            <v>000000950</v>
          </cell>
          <cell r="D4505" t="str">
            <v>DI LEO RUSSELL A</v>
          </cell>
          <cell r="E4505" t="str">
            <v>136363940</v>
          </cell>
          <cell r="F4505">
            <v>1</v>
          </cell>
          <cell r="G4505" t="str">
            <v>PPO Union</v>
          </cell>
          <cell r="H4505" t="str">
            <v>U</v>
          </cell>
          <cell r="I4505">
            <v>2</v>
          </cell>
          <cell r="J4505">
            <v>38047</v>
          </cell>
          <cell r="K4505">
            <v>111</v>
          </cell>
          <cell r="L4505" t="str">
            <v>Ee/Sp</v>
          </cell>
          <cell r="M4505">
            <v>17028</v>
          </cell>
        </row>
        <row r="4506">
          <cell r="A4506">
            <v>3</v>
          </cell>
          <cell r="B4506" t="str">
            <v>AW PPO Retiree &lt;65</v>
          </cell>
          <cell r="C4506" t="str">
            <v>000000950</v>
          </cell>
          <cell r="D4506" t="str">
            <v>DOUGLAS RUSSELL L</v>
          </cell>
          <cell r="E4506" t="str">
            <v>407564348</v>
          </cell>
          <cell r="F4506">
            <v>1</v>
          </cell>
          <cell r="G4506" t="str">
            <v>PPO Union</v>
          </cell>
          <cell r="H4506" t="str">
            <v>U</v>
          </cell>
          <cell r="I4506">
            <v>1</v>
          </cell>
          <cell r="J4506">
            <v>37987</v>
          </cell>
          <cell r="K4506">
            <v>101</v>
          </cell>
          <cell r="L4506" t="str">
            <v>Single</v>
          </cell>
          <cell r="M4506">
            <v>15147</v>
          </cell>
        </row>
        <row r="4507">
          <cell r="A4507">
            <v>3</v>
          </cell>
          <cell r="B4507" t="str">
            <v>AW PPO Retiree &lt;65</v>
          </cell>
          <cell r="C4507" t="str">
            <v>000000950</v>
          </cell>
          <cell r="D4507" t="str">
            <v>EWERS EDWARD C</v>
          </cell>
          <cell r="E4507" t="str">
            <v>158381945</v>
          </cell>
          <cell r="F4507">
            <v>1</v>
          </cell>
          <cell r="G4507" t="str">
            <v>PPO Union</v>
          </cell>
          <cell r="H4507" t="str">
            <v>U</v>
          </cell>
          <cell r="I4507">
            <v>1</v>
          </cell>
          <cell r="J4507">
            <v>38200</v>
          </cell>
          <cell r="K4507">
            <v>101</v>
          </cell>
          <cell r="L4507" t="str">
            <v>Single</v>
          </cell>
          <cell r="M4507">
            <v>16916</v>
          </cell>
        </row>
        <row r="4508">
          <cell r="A4508">
            <v>3</v>
          </cell>
          <cell r="B4508" t="str">
            <v>AW PPO Retiree &lt;65</v>
          </cell>
          <cell r="C4508" t="str">
            <v>000000950</v>
          </cell>
          <cell r="D4508" t="str">
            <v>FONASH ROBERT E</v>
          </cell>
          <cell r="E4508" t="str">
            <v>146346895</v>
          </cell>
          <cell r="F4508">
            <v>2</v>
          </cell>
          <cell r="G4508" t="str">
            <v>PPO Non-Union</v>
          </cell>
          <cell r="H4508" t="str">
            <v>N</v>
          </cell>
          <cell r="I4508">
            <v>2</v>
          </cell>
          <cell r="J4508">
            <v>38078</v>
          </cell>
          <cell r="K4508">
            <v>111</v>
          </cell>
          <cell r="L4508" t="str">
            <v>Ee/Sp</v>
          </cell>
          <cell r="M4508">
            <v>16297</v>
          </cell>
        </row>
        <row r="4509">
          <cell r="A4509">
            <v>3</v>
          </cell>
          <cell r="B4509" t="str">
            <v>AW PPO Retiree &lt;65</v>
          </cell>
          <cell r="C4509" t="str">
            <v>000000950</v>
          </cell>
          <cell r="D4509" t="str">
            <v>GARDNER DONALD</v>
          </cell>
          <cell r="E4509" t="str">
            <v>149547480</v>
          </cell>
          <cell r="F4509">
            <v>1</v>
          </cell>
          <cell r="G4509" t="str">
            <v>PPO Union</v>
          </cell>
          <cell r="H4509" t="str">
            <v>U</v>
          </cell>
          <cell r="I4509">
            <v>3</v>
          </cell>
          <cell r="J4509">
            <v>37895</v>
          </cell>
          <cell r="K4509">
            <v>127</v>
          </cell>
          <cell r="L4509" t="str">
            <v>Family</v>
          </cell>
          <cell r="M4509">
            <v>23443</v>
          </cell>
        </row>
        <row r="4510">
          <cell r="A4510">
            <v>3</v>
          </cell>
          <cell r="B4510" t="str">
            <v>AW PPO Retiree &lt;65</v>
          </cell>
          <cell r="C4510" t="str">
            <v>000000950</v>
          </cell>
          <cell r="D4510" t="str">
            <v>GARRETT CHERYL L</v>
          </cell>
          <cell r="E4510" t="str">
            <v>157406539</v>
          </cell>
          <cell r="F4510">
            <v>1</v>
          </cell>
          <cell r="G4510" t="str">
            <v>PPO Union</v>
          </cell>
          <cell r="H4510" t="str">
            <v>U</v>
          </cell>
          <cell r="I4510">
            <v>1</v>
          </cell>
          <cell r="J4510">
            <v>38047</v>
          </cell>
          <cell r="K4510">
            <v>102</v>
          </cell>
          <cell r="L4510" t="str">
            <v>Single</v>
          </cell>
          <cell r="M4510">
            <v>17951</v>
          </cell>
        </row>
        <row r="4511">
          <cell r="A4511">
            <v>3</v>
          </cell>
          <cell r="B4511" t="str">
            <v>AW PPO Retiree &lt;65</v>
          </cell>
          <cell r="C4511" t="str">
            <v>000000950</v>
          </cell>
          <cell r="D4511" t="str">
            <v>GOINES SR HERBERT W</v>
          </cell>
          <cell r="E4511" t="str">
            <v>148321967</v>
          </cell>
          <cell r="F4511">
            <v>1</v>
          </cell>
          <cell r="G4511" t="str">
            <v>PPO Union</v>
          </cell>
          <cell r="H4511" t="str">
            <v>U</v>
          </cell>
          <cell r="I4511">
            <v>2</v>
          </cell>
          <cell r="J4511">
            <v>38200</v>
          </cell>
          <cell r="K4511">
            <v>111</v>
          </cell>
          <cell r="L4511" t="str">
            <v>Ee/Sp</v>
          </cell>
          <cell r="M4511">
            <v>15532</v>
          </cell>
        </row>
        <row r="4512">
          <cell r="A4512">
            <v>3</v>
          </cell>
          <cell r="B4512" t="str">
            <v>AW PPO Retiree &lt;65</v>
          </cell>
          <cell r="C4512" t="str">
            <v>000000950</v>
          </cell>
          <cell r="D4512" t="str">
            <v>HALPIN THOMAS R</v>
          </cell>
          <cell r="E4512" t="str">
            <v>142362040</v>
          </cell>
          <cell r="F4512">
            <v>1</v>
          </cell>
          <cell r="G4512" t="str">
            <v>PPO Union</v>
          </cell>
          <cell r="H4512" t="str">
            <v>U</v>
          </cell>
          <cell r="I4512">
            <v>3</v>
          </cell>
          <cell r="J4512">
            <v>37773</v>
          </cell>
          <cell r="K4512">
            <v>127</v>
          </cell>
          <cell r="L4512" t="str">
            <v>Family</v>
          </cell>
          <cell r="M4512">
            <v>17058</v>
          </cell>
        </row>
        <row r="4513">
          <cell r="A4513">
            <v>3</v>
          </cell>
          <cell r="B4513" t="str">
            <v>AW PPO Retiree &lt;65</v>
          </cell>
          <cell r="C4513" t="str">
            <v>000000950</v>
          </cell>
          <cell r="D4513" t="str">
            <v>HESS MELVYN C</v>
          </cell>
          <cell r="E4513" t="str">
            <v>152323831</v>
          </cell>
          <cell r="F4513">
            <v>25</v>
          </cell>
          <cell r="G4513" t="str">
            <v>Split Family Contracts - Union</v>
          </cell>
          <cell r="H4513" t="str">
            <v>U</v>
          </cell>
          <cell r="I4513">
            <v>1</v>
          </cell>
          <cell r="J4513">
            <v>37956</v>
          </cell>
          <cell r="K4513">
            <v>101</v>
          </cell>
          <cell r="L4513" t="str">
            <v>Single</v>
          </cell>
          <cell r="M4513">
            <v>15301</v>
          </cell>
        </row>
        <row r="4514">
          <cell r="A4514">
            <v>3</v>
          </cell>
          <cell r="B4514" t="str">
            <v>AW PPO Retiree &lt;65</v>
          </cell>
          <cell r="C4514" t="str">
            <v>000000950</v>
          </cell>
          <cell r="D4514" t="str">
            <v>LYNCH JOHN M</v>
          </cell>
          <cell r="E4514" t="str">
            <v>153445182</v>
          </cell>
          <cell r="F4514">
            <v>2</v>
          </cell>
          <cell r="G4514" t="str">
            <v>PPO Non-Union</v>
          </cell>
          <cell r="H4514" t="str">
            <v>N</v>
          </cell>
          <cell r="I4514">
            <v>2</v>
          </cell>
          <cell r="J4514">
            <v>38078</v>
          </cell>
          <cell r="K4514">
            <v>111</v>
          </cell>
          <cell r="L4514" t="str">
            <v>Ee/Sp</v>
          </cell>
          <cell r="M4514">
            <v>17512</v>
          </cell>
        </row>
        <row r="4515">
          <cell r="A4515">
            <v>3</v>
          </cell>
          <cell r="B4515" t="str">
            <v>AW PPO Retiree &lt;65</v>
          </cell>
          <cell r="C4515" t="str">
            <v>000000950</v>
          </cell>
          <cell r="D4515" t="str">
            <v>MASSA ALEXANDER J</v>
          </cell>
          <cell r="E4515" t="str">
            <v>153322954</v>
          </cell>
          <cell r="F4515">
            <v>2</v>
          </cell>
          <cell r="G4515" t="str">
            <v>PPO Non-Union</v>
          </cell>
          <cell r="H4515" t="str">
            <v>N</v>
          </cell>
          <cell r="I4515">
            <v>1</v>
          </cell>
          <cell r="J4515">
            <v>38078</v>
          </cell>
          <cell r="K4515">
            <v>101</v>
          </cell>
          <cell r="L4515" t="str">
            <v>Single</v>
          </cell>
          <cell r="M4515">
            <v>15527</v>
          </cell>
        </row>
        <row r="4516">
          <cell r="A4516">
            <v>3</v>
          </cell>
          <cell r="B4516" t="str">
            <v>AW PPO Retiree &lt;65</v>
          </cell>
          <cell r="C4516" t="str">
            <v>000000950</v>
          </cell>
          <cell r="D4516" t="str">
            <v>MILLS JAMES</v>
          </cell>
          <cell r="E4516" t="str">
            <v>205324510</v>
          </cell>
          <cell r="F4516">
            <v>1</v>
          </cell>
          <cell r="G4516" t="str">
            <v>PPO Union</v>
          </cell>
          <cell r="H4516" t="str">
            <v>U</v>
          </cell>
          <cell r="I4516">
            <v>2</v>
          </cell>
          <cell r="J4516">
            <v>37681</v>
          </cell>
          <cell r="K4516">
            <v>111</v>
          </cell>
          <cell r="L4516" t="str">
            <v>Ee/Sp</v>
          </cell>
          <cell r="M4516">
            <v>14893</v>
          </cell>
        </row>
        <row r="4517">
          <cell r="A4517">
            <v>3</v>
          </cell>
          <cell r="B4517" t="str">
            <v>AW PPO Retiree &lt;65</v>
          </cell>
          <cell r="C4517" t="str">
            <v>000000950</v>
          </cell>
          <cell r="D4517" t="str">
            <v>MITCHELL JR WILLIAM</v>
          </cell>
          <cell r="E4517" t="str">
            <v>138346046</v>
          </cell>
          <cell r="F4517">
            <v>1</v>
          </cell>
          <cell r="G4517" t="str">
            <v>PPO Union</v>
          </cell>
          <cell r="H4517" t="str">
            <v>U</v>
          </cell>
          <cell r="I4517">
            <v>2</v>
          </cell>
          <cell r="J4517">
            <v>38018</v>
          </cell>
          <cell r="K4517">
            <v>111</v>
          </cell>
          <cell r="L4517" t="str">
            <v>Ee/Sp</v>
          </cell>
          <cell r="M4517">
            <v>15368</v>
          </cell>
        </row>
        <row r="4518">
          <cell r="A4518">
            <v>3</v>
          </cell>
          <cell r="B4518" t="str">
            <v>AW PPO Retiree &lt;65</v>
          </cell>
          <cell r="C4518" t="str">
            <v>000000950</v>
          </cell>
          <cell r="D4518" t="str">
            <v>PICCIONE PHYLLIS</v>
          </cell>
          <cell r="E4518" t="str">
            <v>157304743</v>
          </cell>
          <cell r="F4518">
            <v>1</v>
          </cell>
          <cell r="G4518" t="str">
            <v>PPO Union</v>
          </cell>
          <cell r="H4518" t="str">
            <v>U</v>
          </cell>
          <cell r="I4518">
            <v>1</v>
          </cell>
          <cell r="J4518">
            <v>38018</v>
          </cell>
          <cell r="K4518">
            <v>102</v>
          </cell>
          <cell r="L4518" t="str">
            <v>Single</v>
          </cell>
          <cell r="M4518">
            <v>14926</v>
          </cell>
        </row>
        <row r="4519">
          <cell r="A4519">
            <v>3</v>
          </cell>
          <cell r="B4519" t="str">
            <v>AW PPO Retiree &lt;65</v>
          </cell>
          <cell r="C4519" t="str">
            <v>000000950</v>
          </cell>
          <cell r="D4519" t="str">
            <v>SCOTT THEODORE R</v>
          </cell>
          <cell r="E4519" t="str">
            <v>136305008</v>
          </cell>
          <cell r="F4519">
            <v>1</v>
          </cell>
          <cell r="G4519" t="str">
            <v>PPO Union</v>
          </cell>
          <cell r="H4519" t="str">
            <v>U</v>
          </cell>
          <cell r="I4519">
            <v>2</v>
          </cell>
          <cell r="J4519">
            <v>37742</v>
          </cell>
          <cell r="K4519">
            <v>111</v>
          </cell>
          <cell r="L4519" t="str">
            <v>Ee/Sp</v>
          </cell>
          <cell r="M4519">
            <v>15071</v>
          </cell>
        </row>
        <row r="4520">
          <cell r="A4520">
            <v>3</v>
          </cell>
          <cell r="B4520" t="str">
            <v>AW PPO Retiree &lt;65</v>
          </cell>
          <cell r="C4520" t="str">
            <v>000000950</v>
          </cell>
          <cell r="D4520" t="str">
            <v>SHEARMAN ARTHUR E</v>
          </cell>
          <cell r="E4520" t="str">
            <v>137386299</v>
          </cell>
          <cell r="F4520">
            <v>2</v>
          </cell>
          <cell r="G4520" t="str">
            <v>PPO Non-Union</v>
          </cell>
          <cell r="H4520" t="str">
            <v>N</v>
          </cell>
          <cell r="I4520">
            <v>2</v>
          </cell>
          <cell r="J4520">
            <v>38322</v>
          </cell>
          <cell r="K4520">
            <v>111</v>
          </cell>
          <cell r="L4520" t="str">
            <v>Ee/Sp</v>
          </cell>
          <cell r="M4520">
            <v>17151</v>
          </cell>
        </row>
        <row r="4521">
          <cell r="A4521">
            <v>3</v>
          </cell>
          <cell r="B4521" t="str">
            <v>AW PPO Retiree &lt;65</v>
          </cell>
          <cell r="C4521" t="str">
            <v>000000950</v>
          </cell>
          <cell r="D4521" t="str">
            <v>STAMPS BARBARA</v>
          </cell>
          <cell r="E4521" t="str">
            <v>436609118</v>
          </cell>
          <cell r="F4521">
            <v>28</v>
          </cell>
          <cell r="G4521" t="str">
            <v>Split Family Contracts - Non Union</v>
          </cell>
          <cell r="H4521" t="str">
            <v>N</v>
          </cell>
          <cell r="I4521">
            <v>1</v>
          </cell>
          <cell r="J4521">
            <v>38078</v>
          </cell>
          <cell r="K4521">
            <v>102</v>
          </cell>
          <cell r="L4521" t="str">
            <v>Single</v>
          </cell>
          <cell r="M4521">
            <v>15282</v>
          </cell>
        </row>
        <row r="4522">
          <cell r="A4522">
            <v>3</v>
          </cell>
          <cell r="B4522" t="str">
            <v>AW PPO Retiree &lt;65</v>
          </cell>
          <cell r="C4522" t="str">
            <v>000000950</v>
          </cell>
          <cell r="D4522" t="str">
            <v>SUTTON CAROL A</v>
          </cell>
          <cell r="E4522" t="str">
            <v>158324124</v>
          </cell>
          <cell r="F4522">
            <v>1</v>
          </cell>
          <cell r="G4522" t="str">
            <v>PPO Union</v>
          </cell>
          <cell r="H4522" t="str">
            <v>U</v>
          </cell>
          <cell r="I4522">
            <v>2</v>
          </cell>
          <cell r="J4522">
            <v>38169</v>
          </cell>
          <cell r="K4522">
            <v>111</v>
          </cell>
          <cell r="L4522" t="str">
            <v>Ee/Sp</v>
          </cell>
          <cell r="M4522">
            <v>15775</v>
          </cell>
        </row>
        <row r="4523">
          <cell r="A4523">
            <v>3</v>
          </cell>
          <cell r="B4523" t="str">
            <v>AW PPO Retiree &lt;65</v>
          </cell>
          <cell r="C4523" t="str">
            <v>000000950</v>
          </cell>
          <cell r="D4523" t="str">
            <v>THORNTON WILLIAM F</v>
          </cell>
          <cell r="E4523" t="str">
            <v>115346339</v>
          </cell>
          <cell r="F4523">
            <v>25</v>
          </cell>
          <cell r="G4523" t="str">
            <v>Split Family Contracts - Union</v>
          </cell>
          <cell r="H4523" t="str">
            <v>U</v>
          </cell>
          <cell r="I4523">
            <v>1</v>
          </cell>
          <cell r="J4523">
            <v>38078</v>
          </cell>
          <cell r="K4523">
            <v>101</v>
          </cell>
          <cell r="L4523" t="str">
            <v>Single</v>
          </cell>
          <cell r="M4523">
            <v>16014</v>
          </cell>
        </row>
        <row r="4524">
          <cell r="A4524">
            <v>3</v>
          </cell>
          <cell r="B4524" t="str">
            <v>AW PPO Retiree &lt;65</v>
          </cell>
          <cell r="C4524" t="str">
            <v>000000950</v>
          </cell>
          <cell r="D4524" t="str">
            <v>TURNER ROBERT L</v>
          </cell>
          <cell r="E4524" t="str">
            <v>156363333</v>
          </cell>
          <cell r="F4524">
            <v>2</v>
          </cell>
          <cell r="G4524" t="str">
            <v>PPO Non-Union</v>
          </cell>
          <cell r="H4524" t="str">
            <v>N</v>
          </cell>
          <cell r="I4524">
            <v>1</v>
          </cell>
          <cell r="J4524">
            <v>38078</v>
          </cell>
          <cell r="K4524">
            <v>101</v>
          </cell>
          <cell r="L4524" t="str">
            <v>Single</v>
          </cell>
          <cell r="M4524">
            <v>16350</v>
          </cell>
        </row>
        <row r="4525">
          <cell r="A4525">
            <v>3</v>
          </cell>
          <cell r="B4525" t="str">
            <v>AW PPO Retiree &lt;65</v>
          </cell>
          <cell r="C4525" t="str">
            <v>000000950</v>
          </cell>
          <cell r="D4525" t="str">
            <v>WAGNER MARIE E</v>
          </cell>
          <cell r="E4525" t="str">
            <v>139406236</v>
          </cell>
          <cell r="F4525">
            <v>2</v>
          </cell>
          <cell r="G4525" t="str">
            <v>PPO Non-Union</v>
          </cell>
          <cell r="H4525" t="str">
            <v>N</v>
          </cell>
          <cell r="I4525">
            <v>2</v>
          </cell>
          <cell r="J4525">
            <v>38078</v>
          </cell>
          <cell r="K4525">
            <v>111</v>
          </cell>
          <cell r="L4525" t="str">
            <v>Ee/Sp</v>
          </cell>
          <cell r="M4525">
            <v>17494</v>
          </cell>
        </row>
        <row r="4526">
          <cell r="A4526">
            <v>3</v>
          </cell>
          <cell r="B4526" t="str">
            <v>AW PPO Retiree &lt;65</v>
          </cell>
          <cell r="C4526" t="str">
            <v>000000965</v>
          </cell>
          <cell r="D4526" t="str">
            <v>BADEY JAMES J</v>
          </cell>
          <cell r="E4526" t="str">
            <v>182404073</v>
          </cell>
          <cell r="F4526">
            <v>2</v>
          </cell>
          <cell r="G4526" t="str">
            <v>PPO Non-Union</v>
          </cell>
          <cell r="H4526" t="str">
            <v>N</v>
          </cell>
          <cell r="I4526">
            <v>2</v>
          </cell>
          <cell r="J4526">
            <v>38231</v>
          </cell>
          <cell r="K4526">
            <v>111</v>
          </cell>
          <cell r="L4526" t="str">
            <v>Ee/Sp</v>
          </cell>
          <cell r="M4526">
            <v>17280</v>
          </cell>
        </row>
        <row r="4527">
          <cell r="A4527">
            <v>3</v>
          </cell>
          <cell r="B4527" t="str">
            <v>AW PPO Retiree &lt;65</v>
          </cell>
          <cell r="C4527" t="str">
            <v>000000965</v>
          </cell>
          <cell r="D4527" t="str">
            <v>BRANDON III FOREST</v>
          </cell>
          <cell r="E4527" t="str">
            <v>202364302</v>
          </cell>
          <cell r="F4527">
            <v>2</v>
          </cell>
          <cell r="G4527" t="str">
            <v>PPO Non-Union</v>
          </cell>
          <cell r="H4527" t="str">
            <v>N</v>
          </cell>
          <cell r="I4527">
            <v>4</v>
          </cell>
          <cell r="J4527">
            <v>38231</v>
          </cell>
          <cell r="K4527">
            <v>127</v>
          </cell>
          <cell r="L4527" t="str">
            <v>Family</v>
          </cell>
          <cell r="M4527">
            <v>17189</v>
          </cell>
        </row>
        <row r="4528">
          <cell r="A4528">
            <v>3</v>
          </cell>
          <cell r="B4528" t="str">
            <v>AW PPO Retiree &lt;65</v>
          </cell>
          <cell r="C4528" t="str">
            <v>000000965</v>
          </cell>
          <cell r="D4528" t="str">
            <v>CALABRO JOSEPH F</v>
          </cell>
          <cell r="E4528" t="str">
            <v>196324819</v>
          </cell>
          <cell r="F4528">
            <v>2</v>
          </cell>
          <cell r="G4528" t="str">
            <v>PPO Non-Union</v>
          </cell>
          <cell r="H4528" t="str">
            <v>N</v>
          </cell>
          <cell r="I4528">
            <v>2</v>
          </cell>
          <cell r="J4528">
            <v>38261</v>
          </cell>
          <cell r="K4528">
            <v>111</v>
          </cell>
          <cell r="L4528" t="str">
            <v>Ee/Sp</v>
          </cell>
          <cell r="M4528">
            <v>15609</v>
          </cell>
        </row>
        <row r="4529">
          <cell r="A4529">
            <v>3</v>
          </cell>
          <cell r="B4529" t="str">
            <v>AW PPO Retiree &lt;65</v>
          </cell>
          <cell r="C4529" t="str">
            <v>000000965</v>
          </cell>
          <cell r="D4529" t="str">
            <v>GAASCHE MARGARET A</v>
          </cell>
          <cell r="E4529" t="str">
            <v>173407913</v>
          </cell>
          <cell r="F4529">
            <v>2</v>
          </cell>
          <cell r="G4529" t="str">
            <v>PPO Non-Union</v>
          </cell>
          <cell r="H4529" t="str">
            <v>N</v>
          </cell>
          <cell r="I4529">
            <v>1</v>
          </cell>
          <cell r="J4529">
            <v>38231</v>
          </cell>
          <cell r="K4529">
            <v>102</v>
          </cell>
          <cell r="L4529" t="str">
            <v>Single</v>
          </cell>
          <cell r="M4529">
            <v>17282</v>
          </cell>
        </row>
        <row r="4530">
          <cell r="A4530">
            <v>3</v>
          </cell>
          <cell r="B4530" t="str">
            <v>AW PPO Retiree &lt;65</v>
          </cell>
          <cell r="C4530" t="str">
            <v>000000965</v>
          </cell>
          <cell r="D4530" t="str">
            <v>HOWELL LONNIE</v>
          </cell>
          <cell r="E4530" t="str">
            <v>184341674</v>
          </cell>
          <cell r="F4530">
            <v>2</v>
          </cell>
          <cell r="G4530" t="str">
            <v>PPO Non-Union</v>
          </cell>
          <cell r="H4530" t="str">
            <v>N</v>
          </cell>
          <cell r="I4530">
            <v>2</v>
          </cell>
          <cell r="J4530">
            <v>38231</v>
          </cell>
          <cell r="K4530">
            <v>111</v>
          </cell>
          <cell r="L4530" t="str">
            <v>Ee/Sp</v>
          </cell>
          <cell r="M4530">
            <v>15413</v>
          </cell>
        </row>
        <row r="4531">
          <cell r="A4531">
            <v>3</v>
          </cell>
          <cell r="B4531" t="str">
            <v>AW PPO Retiree &lt;65</v>
          </cell>
          <cell r="C4531" t="str">
            <v>000000965</v>
          </cell>
          <cell r="D4531" t="str">
            <v>KINSEY HORACE</v>
          </cell>
          <cell r="E4531" t="str">
            <v>177345591</v>
          </cell>
          <cell r="F4531">
            <v>2</v>
          </cell>
          <cell r="G4531" t="str">
            <v>PPO Non-Union</v>
          </cell>
          <cell r="H4531" t="str">
            <v>N</v>
          </cell>
          <cell r="I4531">
            <v>2</v>
          </cell>
          <cell r="J4531">
            <v>38231</v>
          </cell>
          <cell r="K4531">
            <v>111</v>
          </cell>
          <cell r="L4531" t="str">
            <v>Ee/Sp</v>
          </cell>
          <cell r="M4531">
            <v>15217</v>
          </cell>
        </row>
        <row r="4532">
          <cell r="A4532">
            <v>3</v>
          </cell>
          <cell r="B4532" t="str">
            <v>AW PPO Retiree &lt;65</v>
          </cell>
          <cell r="C4532" t="str">
            <v>000000965</v>
          </cell>
          <cell r="D4532" t="str">
            <v>MORRIS JAMES A</v>
          </cell>
          <cell r="E4532" t="str">
            <v>178367567</v>
          </cell>
          <cell r="F4532">
            <v>1</v>
          </cell>
          <cell r="G4532" t="str">
            <v>PPO Union</v>
          </cell>
          <cell r="H4532" t="str">
            <v>U</v>
          </cell>
          <cell r="I4532">
            <v>1</v>
          </cell>
          <cell r="J4532">
            <v>38047</v>
          </cell>
          <cell r="K4532">
            <v>101</v>
          </cell>
          <cell r="L4532" t="str">
            <v>Single</v>
          </cell>
          <cell r="M4532">
            <v>17673</v>
          </cell>
        </row>
        <row r="4533">
          <cell r="A4533">
            <v>3</v>
          </cell>
          <cell r="B4533" t="str">
            <v>AW PPO Retiree &lt;65</v>
          </cell>
          <cell r="C4533" t="str">
            <v>000000965</v>
          </cell>
          <cell r="D4533" t="str">
            <v>OWENS JOSEPH L</v>
          </cell>
          <cell r="E4533" t="str">
            <v>209389910</v>
          </cell>
          <cell r="F4533">
            <v>2</v>
          </cell>
          <cell r="G4533" t="str">
            <v>PPO Non-Union</v>
          </cell>
          <cell r="H4533" t="str">
            <v>N</v>
          </cell>
          <cell r="I4533">
            <v>4</v>
          </cell>
          <cell r="J4533">
            <v>38231</v>
          </cell>
          <cell r="K4533">
            <v>127</v>
          </cell>
          <cell r="L4533" t="str">
            <v>Family</v>
          </cell>
          <cell r="M4533">
            <v>17726</v>
          </cell>
        </row>
        <row r="4534">
          <cell r="A4534">
            <v>3</v>
          </cell>
          <cell r="B4534" t="str">
            <v>AW PPO Retiree &lt;65</v>
          </cell>
          <cell r="C4534" t="str">
            <v>000000965</v>
          </cell>
          <cell r="D4534" t="str">
            <v>REEDY LEE H</v>
          </cell>
          <cell r="E4534" t="str">
            <v>185343911</v>
          </cell>
          <cell r="F4534">
            <v>2</v>
          </cell>
          <cell r="G4534" t="str">
            <v>PPO Non-Union</v>
          </cell>
          <cell r="H4534" t="str">
            <v>N</v>
          </cell>
          <cell r="I4534">
            <v>1</v>
          </cell>
          <cell r="J4534">
            <v>38231</v>
          </cell>
          <cell r="K4534">
            <v>101</v>
          </cell>
          <cell r="L4534" t="str">
            <v>Single</v>
          </cell>
          <cell r="M4534">
            <v>16101</v>
          </cell>
        </row>
        <row r="4535">
          <cell r="A4535">
            <v>3</v>
          </cell>
          <cell r="B4535" t="str">
            <v>AW PPO Retiree &lt;65</v>
          </cell>
          <cell r="C4535" t="str">
            <v>000000965</v>
          </cell>
          <cell r="D4535" t="str">
            <v>SELIGA RICHARD</v>
          </cell>
          <cell r="E4535" t="str">
            <v>171367070</v>
          </cell>
          <cell r="F4535">
            <v>2</v>
          </cell>
          <cell r="G4535" t="str">
            <v>PPO Non-Union</v>
          </cell>
          <cell r="H4535" t="str">
            <v>N</v>
          </cell>
          <cell r="I4535">
            <v>3</v>
          </cell>
          <cell r="J4535">
            <v>38231</v>
          </cell>
          <cell r="K4535">
            <v>127</v>
          </cell>
          <cell r="L4535" t="str">
            <v>Family</v>
          </cell>
          <cell r="M4535">
            <v>17019</v>
          </cell>
        </row>
        <row r="4536">
          <cell r="A4536">
            <v>3</v>
          </cell>
          <cell r="B4536" t="str">
            <v>AW PPO Retiree &lt;65</v>
          </cell>
          <cell r="C4536" t="str">
            <v>000000965</v>
          </cell>
          <cell r="D4536" t="str">
            <v>SHIMER WILBUR W</v>
          </cell>
          <cell r="E4536" t="str">
            <v>307445618</v>
          </cell>
          <cell r="F4536">
            <v>2</v>
          </cell>
          <cell r="G4536" t="str">
            <v>PPO Non-Union</v>
          </cell>
          <cell r="H4536" t="str">
            <v>N</v>
          </cell>
          <cell r="I4536">
            <v>2</v>
          </cell>
          <cell r="J4536">
            <v>38231</v>
          </cell>
          <cell r="K4536">
            <v>111</v>
          </cell>
          <cell r="L4536" t="str">
            <v>Ee/Sp</v>
          </cell>
          <cell r="M4536">
            <v>16234</v>
          </cell>
        </row>
        <row r="4537">
          <cell r="A4537">
            <v>3</v>
          </cell>
          <cell r="B4537" t="str">
            <v>AW PPO Retiree &lt;65</v>
          </cell>
          <cell r="C4537" t="str">
            <v>000000965</v>
          </cell>
          <cell r="D4537" t="str">
            <v>TUCKER CARROLL</v>
          </cell>
          <cell r="E4537" t="str">
            <v>189321826</v>
          </cell>
          <cell r="F4537">
            <v>2</v>
          </cell>
          <cell r="G4537" t="str">
            <v>PPO Non-Union</v>
          </cell>
          <cell r="H4537" t="str">
            <v>N</v>
          </cell>
          <cell r="I4537">
            <v>2</v>
          </cell>
          <cell r="J4537">
            <v>38231</v>
          </cell>
          <cell r="K4537">
            <v>111</v>
          </cell>
          <cell r="L4537" t="str">
            <v>Ee/Sp</v>
          </cell>
          <cell r="M4537">
            <v>15928</v>
          </cell>
        </row>
        <row r="4538">
          <cell r="A4538">
            <v>3</v>
          </cell>
          <cell r="B4538" t="str">
            <v>AW PPO Retiree &lt;65</v>
          </cell>
          <cell r="C4538" t="str">
            <v>000000965</v>
          </cell>
          <cell r="D4538" t="str">
            <v>WILEY JOAN W</v>
          </cell>
          <cell r="E4538" t="str">
            <v>173327152</v>
          </cell>
          <cell r="F4538">
            <v>2</v>
          </cell>
          <cell r="G4538" t="str">
            <v>PPO Non-Union</v>
          </cell>
          <cell r="H4538" t="str">
            <v>N</v>
          </cell>
          <cell r="I4538">
            <v>1</v>
          </cell>
          <cell r="J4538">
            <v>38108</v>
          </cell>
          <cell r="K4538">
            <v>102</v>
          </cell>
          <cell r="L4538" t="str">
            <v>Single</v>
          </cell>
          <cell r="M4538">
            <v>14943</v>
          </cell>
        </row>
        <row r="4539">
          <cell r="A4539">
            <v>3</v>
          </cell>
          <cell r="B4539" t="str">
            <v>AW PPO Retiree &lt;65</v>
          </cell>
          <cell r="C4539" t="str">
            <v>000000970</v>
          </cell>
          <cell r="D4539" t="str">
            <v>BRUCE WILLIAM D</v>
          </cell>
          <cell r="E4539" t="str">
            <v>225540044</v>
          </cell>
          <cell r="F4539">
            <v>1</v>
          </cell>
          <cell r="G4539" t="str">
            <v>PPO Union</v>
          </cell>
          <cell r="H4539" t="str">
            <v>U</v>
          </cell>
          <cell r="I4539">
            <v>2</v>
          </cell>
          <cell r="J4539">
            <v>38108</v>
          </cell>
          <cell r="K4539">
            <v>111</v>
          </cell>
          <cell r="L4539" t="str">
            <v>Ee/Sp</v>
          </cell>
          <cell r="M4539">
            <v>15448</v>
          </cell>
        </row>
        <row r="4540">
          <cell r="A4540">
            <v>3</v>
          </cell>
          <cell r="B4540" t="str">
            <v>AW PPO Retiree &lt;65</v>
          </cell>
          <cell r="C4540" t="str">
            <v>000000970</v>
          </cell>
          <cell r="D4540" t="str">
            <v>CHARVAT SUSAN H</v>
          </cell>
          <cell r="E4540" t="str">
            <v>229702311</v>
          </cell>
          <cell r="F4540">
            <v>2</v>
          </cell>
          <cell r="G4540" t="str">
            <v>PPO Non-Union</v>
          </cell>
          <cell r="H4540" t="str">
            <v>N</v>
          </cell>
          <cell r="I4540">
            <v>2</v>
          </cell>
          <cell r="J4540">
            <v>38139</v>
          </cell>
          <cell r="K4540">
            <v>111</v>
          </cell>
          <cell r="L4540" t="str">
            <v>Ee/Sp</v>
          </cell>
          <cell r="M4540">
            <v>17883</v>
          </cell>
        </row>
        <row r="4541">
          <cell r="A4541">
            <v>3</v>
          </cell>
          <cell r="B4541" t="str">
            <v>AW PPO Retiree &lt;65</v>
          </cell>
          <cell r="C4541" t="str">
            <v>000000970</v>
          </cell>
          <cell r="D4541" t="str">
            <v>WILLIAMSON JUDY C</v>
          </cell>
          <cell r="E4541" t="str">
            <v>225529167</v>
          </cell>
          <cell r="F4541">
            <v>28</v>
          </cell>
          <cell r="G4541" t="str">
            <v>Split Family Contracts - Non Union</v>
          </cell>
          <cell r="H4541" t="str">
            <v>N</v>
          </cell>
          <cell r="I4541">
            <v>1</v>
          </cell>
          <cell r="J4541">
            <v>37622</v>
          </cell>
          <cell r="K4541">
            <v>102</v>
          </cell>
          <cell r="L4541" t="str">
            <v>Single</v>
          </cell>
          <cell r="M4541">
            <v>14874</v>
          </cell>
        </row>
        <row r="4542">
          <cell r="A4542">
            <v>3</v>
          </cell>
          <cell r="B4542" t="str">
            <v>AW PPO Retiree &lt;65</v>
          </cell>
          <cell r="C4542" t="str">
            <v>000000997</v>
          </cell>
          <cell r="D4542" t="str">
            <v>ALMOND STONE JUDITH L</v>
          </cell>
          <cell r="E4542" t="str">
            <v>569749011</v>
          </cell>
          <cell r="F4542">
            <v>2</v>
          </cell>
          <cell r="G4542" t="str">
            <v>PPO Non-Union</v>
          </cell>
          <cell r="H4542" t="str">
            <v>N</v>
          </cell>
          <cell r="I4542">
            <v>1</v>
          </cell>
          <cell r="J4542">
            <v>38139</v>
          </cell>
          <cell r="K4542">
            <v>102</v>
          </cell>
          <cell r="L4542" t="str">
            <v>Single</v>
          </cell>
          <cell r="M4542">
            <v>17416</v>
          </cell>
        </row>
        <row r="4543">
          <cell r="A4543">
            <v>3</v>
          </cell>
          <cell r="B4543" t="str">
            <v>AW PPO Retiree &lt;65</v>
          </cell>
          <cell r="C4543" t="str">
            <v>000000997</v>
          </cell>
          <cell r="D4543" t="str">
            <v>BARR J  JAMES</v>
          </cell>
          <cell r="E4543" t="str">
            <v>149327171</v>
          </cell>
          <cell r="F4543">
            <v>7</v>
          </cell>
          <cell r="G4543" t="str">
            <v>Excutive Plan</v>
          </cell>
          <cell r="H4543" t="str">
            <v>N</v>
          </cell>
          <cell r="I4543">
            <v>2</v>
          </cell>
          <cell r="J4543">
            <v>37653</v>
          </cell>
          <cell r="K4543">
            <v>111</v>
          </cell>
          <cell r="L4543" t="str">
            <v>Ee/Sp</v>
          </cell>
          <cell r="M4543">
            <v>15153</v>
          </cell>
        </row>
        <row r="4544">
          <cell r="A4544">
            <v>3</v>
          </cell>
          <cell r="B4544" t="str">
            <v>AW PPO Retiree &lt;65</v>
          </cell>
          <cell r="C4544" t="str">
            <v>000000997</v>
          </cell>
          <cell r="D4544" t="str">
            <v>BLANCO PHILIP M</v>
          </cell>
          <cell r="E4544" t="str">
            <v>153406183</v>
          </cell>
          <cell r="F4544">
            <v>2</v>
          </cell>
          <cell r="G4544" t="str">
            <v>PPO Non-Union</v>
          </cell>
          <cell r="H4544" t="str">
            <v>N</v>
          </cell>
          <cell r="I4544">
            <v>2</v>
          </cell>
          <cell r="J4544">
            <v>38353</v>
          </cell>
          <cell r="K4544">
            <v>119</v>
          </cell>
          <cell r="L4544" t="str">
            <v>Ee/Ch</v>
          </cell>
          <cell r="M4544">
            <v>17296</v>
          </cell>
        </row>
        <row r="4545">
          <cell r="A4545">
            <v>3</v>
          </cell>
          <cell r="B4545" t="str">
            <v>AW PPO Retiree &lt;65</v>
          </cell>
          <cell r="C4545" t="str">
            <v>000000997</v>
          </cell>
          <cell r="D4545" t="str">
            <v>BUSH COLEMAN D</v>
          </cell>
          <cell r="E4545" t="str">
            <v>407646211</v>
          </cell>
          <cell r="F4545">
            <v>2</v>
          </cell>
          <cell r="G4545" t="str">
            <v>PPO Non-Union</v>
          </cell>
          <cell r="H4545" t="str">
            <v>N</v>
          </cell>
          <cell r="I4545">
            <v>2</v>
          </cell>
          <cell r="J4545">
            <v>38139</v>
          </cell>
          <cell r="K4545">
            <v>111</v>
          </cell>
          <cell r="L4545" t="str">
            <v>Ee/Sp</v>
          </cell>
          <cell r="M4545">
            <v>18047</v>
          </cell>
        </row>
        <row r="4546">
          <cell r="A4546">
            <v>3</v>
          </cell>
          <cell r="B4546" t="str">
            <v>AW PPO Retiree &lt;65</v>
          </cell>
          <cell r="C4546" t="str">
            <v>000000997</v>
          </cell>
          <cell r="D4546" t="str">
            <v>CHERN MICHAEL J</v>
          </cell>
          <cell r="E4546" t="str">
            <v>179387731</v>
          </cell>
          <cell r="F4546">
            <v>2</v>
          </cell>
          <cell r="G4546" t="str">
            <v>PPO Non-Union</v>
          </cell>
          <cell r="H4546" t="str">
            <v>N</v>
          </cell>
          <cell r="I4546">
            <v>3</v>
          </cell>
          <cell r="J4546">
            <v>37773</v>
          </cell>
          <cell r="K4546">
            <v>127</v>
          </cell>
          <cell r="L4546" t="str">
            <v>Family</v>
          </cell>
          <cell r="M4546">
            <v>17531</v>
          </cell>
        </row>
        <row r="4547">
          <cell r="A4547">
            <v>3</v>
          </cell>
          <cell r="B4547" t="str">
            <v>AW PPO Retiree &lt;65</v>
          </cell>
          <cell r="C4547" t="str">
            <v>000000997</v>
          </cell>
          <cell r="D4547" t="str">
            <v>COLE DUANE D</v>
          </cell>
          <cell r="E4547" t="str">
            <v>380501131</v>
          </cell>
          <cell r="F4547">
            <v>2</v>
          </cell>
          <cell r="G4547" t="str">
            <v>PPO Non-Union</v>
          </cell>
          <cell r="H4547" t="str">
            <v>N</v>
          </cell>
          <cell r="I4547">
            <v>3</v>
          </cell>
          <cell r="J4547">
            <v>38261</v>
          </cell>
          <cell r="K4547">
            <v>127</v>
          </cell>
          <cell r="L4547" t="str">
            <v>Family</v>
          </cell>
          <cell r="M4547">
            <v>17237</v>
          </cell>
        </row>
        <row r="4548">
          <cell r="A4548">
            <v>3</v>
          </cell>
          <cell r="B4548" t="str">
            <v>AW PPO Retiree &lt;65</v>
          </cell>
          <cell r="C4548" t="str">
            <v>000000997</v>
          </cell>
          <cell r="D4548" t="str">
            <v>DESANTIS ADA M</v>
          </cell>
          <cell r="E4548" t="str">
            <v>148306503</v>
          </cell>
          <cell r="F4548">
            <v>2</v>
          </cell>
          <cell r="G4548" t="str">
            <v>PPO Non-Union</v>
          </cell>
          <cell r="H4548" t="str">
            <v>N</v>
          </cell>
          <cell r="I4548">
            <v>2</v>
          </cell>
          <cell r="J4548">
            <v>38047</v>
          </cell>
          <cell r="K4548">
            <v>111</v>
          </cell>
          <cell r="L4548" t="str">
            <v>Ee/Sp</v>
          </cell>
          <cell r="M4548">
            <v>14917</v>
          </cell>
        </row>
        <row r="4549">
          <cell r="A4549">
            <v>3</v>
          </cell>
          <cell r="B4549" t="str">
            <v>AW PPO Retiree &lt;65</v>
          </cell>
          <cell r="C4549" t="str">
            <v>000000997</v>
          </cell>
          <cell r="D4549" t="str">
            <v>FERRELL SR ROY L</v>
          </cell>
          <cell r="E4549" t="str">
            <v>234664356</v>
          </cell>
          <cell r="F4549">
            <v>2</v>
          </cell>
          <cell r="G4549" t="str">
            <v>PPO Non-Union</v>
          </cell>
          <cell r="H4549" t="str">
            <v>N</v>
          </cell>
          <cell r="I4549">
            <v>3</v>
          </cell>
          <cell r="J4549">
            <v>38261</v>
          </cell>
          <cell r="K4549">
            <v>127</v>
          </cell>
          <cell r="L4549" t="str">
            <v>Family</v>
          </cell>
          <cell r="M4549">
            <v>15798</v>
          </cell>
        </row>
        <row r="4550">
          <cell r="A4550">
            <v>3</v>
          </cell>
          <cell r="B4550" t="str">
            <v>AW PPO Retiree &lt;65</v>
          </cell>
          <cell r="C4550" t="str">
            <v>000000997</v>
          </cell>
          <cell r="D4550" t="str">
            <v>FREDO BARBARA W</v>
          </cell>
          <cell r="E4550" t="str">
            <v>153348678</v>
          </cell>
          <cell r="F4550">
            <v>2</v>
          </cell>
          <cell r="G4550" t="str">
            <v>PPO Non-Union</v>
          </cell>
          <cell r="H4550" t="str">
            <v>N</v>
          </cell>
          <cell r="I4550">
            <v>1</v>
          </cell>
          <cell r="J4550">
            <v>37681</v>
          </cell>
          <cell r="K4550">
            <v>102</v>
          </cell>
          <cell r="L4550" t="str">
            <v>Single</v>
          </cell>
          <cell r="M4550">
            <v>16571</v>
          </cell>
        </row>
        <row r="4551">
          <cell r="A4551">
            <v>3</v>
          </cell>
          <cell r="B4551" t="str">
            <v>AW PPO Retiree &lt;65</v>
          </cell>
          <cell r="C4551" t="str">
            <v>000000997</v>
          </cell>
          <cell r="D4551" t="str">
            <v>GALLO ROBERT J</v>
          </cell>
          <cell r="E4551" t="str">
            <v>045348742</v>
          </cell>
          <cell r="F4551">
            <v>2</v>
          </cell>
          <cell r="G4551" t="str">
            <v>PPO Non-Union</v>
          </cell>
          <cell r="H4551" t="str">
            <v>N</v>
          </cell>
          <cell r="I4551">
            <v>3</v>
          </cell>
          <cell r="J4551">
            <v>37712</v>
          </cell>
          <cell r="K4551">
            <v>127</v>
          </cell>
          <cell r="L4551" t="str">
            <v>Family</v>
          </cell>
          <cell r="M4551">
            <v>16939</v>
          </cell>
        </row>
        <row r="4552">
          <cell r="A4552">
            <v>3</v>
          </cell>
          <cell r="B4552" t="str">
            <v>AW PPO Retiree &lt;65</v>
          </cell>
          <cell r="C4552" t="str">
            <v>000000997</v>
          </cell>
          <cell r="D4552" t="str">
            <v>GIVENS STEPHEN B</v>
          </cell>
          <cell r="E4552" t="str">
            <v>308426638</v>
          </cell>
          <cell r="F4552">
            <v>2</v>
          </cell>
          <cell r="G4552" t="str">
            <v>PPO Non-Union</v>
          </cell>
          <cell r="H4552" t="str">
            <v>N</v>
          </cell>
          <cell r="I4552">
            <v>2</v>
          </cell>
          <cell r="J4552">
            <v>37712</v>
          </cell>
          <cell r="K4552">
            <v>111</v>
          </cell>
          <cell r="L4552" t="str">
            <v>Ee/Sp</v>
          </cell>
          <cell r="M4552">
            <v>15040</v>
          </cell>
        </row>
        <row r="4553">
          <cell r="A4553">
            <v>3</v>
          </cell>
          <cell r="B4553" t="str">
            <v>AW PPO Retiree &lt;65</v>
          </cell>
          <cell r="C4553" t="str">
            <v>000000997</v>
          </cell>
          <cell r="D4553" t="str">
            <v>HARRISON JAMES E</v>
          </cell>
          <cell r="E4553" t="str">
            <v>313442309</v>
          </cell>
          <cell r="F4553">
            <v>2</v>
          </cell>
          <cell r="G4553" t="str">
            <v>PPO Non-Union</v>
          </cell>
          <cell r="H4553" t="str">
            <v>N</v>
          </cell>
          <cell r="I4553">
            <v>4</v>
          </cell>
          <cell r="J4553">
            <v>38231</v>
          </cell>
          <cell r="K4553">
            <v>127</v>
          </cell>
          <cell r="L4553" t="str">
            <v>Family</v>
          </cell>
          <cell r="M4553">
            <v>15575</v>
          </cell>
        </row>
        <row r="4554">
          <cell r="A4554">
            <v>3</v>
          </cell>
          <cell r="B4554" t="str">
            <v>AW PPO Retiree &lt;65</v>
          </cell>
          <cell r="C4554" t="str">
            <v>000000997</v>
          </cell>
          <cell r="D4554" t="str">
            <v>HEATH HENRY D</v>
          </cell>
          <cell r="E4554" t="str">
            <v>315445205</v>
          </cell>
          <cell r="F4554">
            <v>2</v>
          </cell>
          <cell r="G4554" t="str">
            <v>PPO Non-Union</v>
          </cell>
          <cell r="H4554" t="str">
            <v>N</v>
          </cell>
          <cell r="I4554">
            <v>3</v>
          </cell>
          <cell r="J4554">
            <v>38018</v>
          </cell>
          <cell r="K4554">
            <v>127</v>
          </cell>
          <cell r="L4554" t="str">
            <v>Family</v>
          </cell>
          <cell r="M4554">
            <v>15271</v>
          </cell>
        </row>
        <row r="4555">
          <cell r="A4555">
            <v>3</v>
          </cell>
          <cell r="B4555" t="str">
            <v>AW PPO Retiree &lt;65</v>
          </cell>
          <cell r="C4555" t="str">
            <v>000000997</v>
          </cell>
          <cell r="D4555" t="str">
            <v>MASCHERI SALLY K</v>
          </cell>
          <cell r="E4555" t="str">
            <v>210329531</v>
          </cell>
          <cell r="F4555">
            <v>2</v>
          </cell>
          <cell r="G4555" t="str">
            <v>PPO Non-Union</v>
          </cell>
          <cell r="H4555" t="str">
            <v>N</v>
          </cell>
          <cell r="I4555">
            <v>1</v>
          </cell>
          <cell r="J4555">
            <v>38322</v>
          </cell>
          <cell r="K4555">
            <v>102</v>
          </cell>
          <cell r="L4555" t="str">
            <v>Single</v>
          </cell>
          <cell r="M4555">
            <v>15664</v>
          </cell>
        </row>
        <row r="4556">
          <cell r="A4556">
            <v>3</v>
          </cell>
          <cell r="B4556" t="str">
            <v>AW PPO Retiree &lt;65</v>
          </cell>
          <cell r="C4556" t="str">
            <v>000000997</v>
          </cell>
          <cell r="D4556" t="str">
            <v>MCCLURE REBECCA KA</v>
          </cell>
          <cell r="E4556" t="str">
            <v>236808677</v>
          </cell>
          <cell r="F4556">
            <v>2</v>
          </cell>
          <cell r="G4556" t="str">
            <v>PPO Non-Union</v>
          </cell>
          <cell r="H4556" t="str">
            <v>N</v>
          </cell>
          <cell r="I4556">
            <v>2</v>
          </cell>
          <cell r="J4556">
            <v>38353</v>
          </cell>
          <cell r="K4556">
            <v>111</v>
          </cell>
          <cell r="L4556" t="str">
            <v>Ee/Sp</v>
          </cell>
          <cell r="M4556">
            <v>17968</v>
          </cell>
        </row>
        <row r="4557">
          <cell r="A4557">
            <v>3</v>
          </cell>
          <cell r="B4557" t="str">
            <v>AW PPO Retiree &lt;65</v>
          </cell>
          <cell r="C4557" t="str">
            <v>000000997</v>
          </cell>
          <cell r="D4557" t="str">
            <v>MCLEMORE SHIRLEY A</v>
          </cell>
          <cell r="E4557" t="str">
            <v>485588068</v>
          </cell>
          <cell r="F4557">
            <v>2</v>
          </cell>
          <cell r="G4557" t="str">
            <v>PPO Non-Union</v>
          </cell>
          <cell r="H4557" t="str">
            <v>N</v>
          </cell>
          <cell r="I4557">
            <v>2</v>
          </cell>
          <cell r="J4557">
            <v>38322</v>
          </cell>
          <cell r="K4557">
            <v>111</v>
          </cell>
          <cell r="L4557" t="str">
            <v>Ee/Sp</v>
          </cell>
          <cell r="M4557">
            <v>17618</v>
          </cell>
        </row>
        <row r="4558">
          <cell r="A4558">
            <v>3</v>
          </cell>
          <cell r="B4558" t="str">
            <v>AW PPO Retiree &lt;65</v>
          </cell>
          <cell r="C4558" t="str">
            <v>000000997</v>
          </cell>
          <cell r="D4558" t="str">
            <v>MOSER RICHARD H</v>
          </cell>
          <cell r="E4558" t="str">
            <v>190326512</v>
          </cell>
          <cell r="F4558">
            <v>2</v>
          </cell>
          <cell r="G4558" t="str">
            <v>PPO Non-Union</v>
          </cell>
          <cell r="H4558" t="str">
            <v>N</v>
          </cell>
          <cell r="I4558">
            <v>2</v>
          </cell>
          <cell r="J4558">
            <v>37773</v>
          </cell>
          <cell r="K4558">
            <v>111</v>
          </cell>
          <cell r="L4558" t="str">
            <v>Ee/Sp</v>
          </cell>
          <cell r="M4558">
            <v>14959</v>
          </cell>
        </row>
        <row r="4559">
          <cell r="A4559">
            <v>3</v>
          </cell>
          <cell r="B4559" t="str">
            <v>AW PPO Retiree &lt;65</v>
          </cell>
          <cell r="C4559" t="str">
            <v>000000997</v>
          </cell>
          <cell r="D4559" t="str">
            <v>OLLIVER JOANN</v>
          </cell>
          <cell r="E4559" t="str">
            <v>139365058</v>
          </cell>
          <cell r="F4559">
            <v>28</v>
          </cell>
          <cell r="G4559" t="str">
            <v>Split Family Contracts - Non Union</v>
          </cell>
          <cell r="H4559" t="str">
            <v>N</v>
          </cell>
          <cell r="I4559">
            <v>1</v>
          </cell>
          <cell r="J4559">
            <v>38108</v>
          </cell>
          <cell r="K4559">
            <v>102</v>
          </cell>
          <cell r="L4559" t="str">
            <v>Single</v>
          </cell>
          <cell r="M4559">
            <v>17059</v>
          </cell>
        </row>
        <row r="4560">
          <cell r="A4560">
            <v>3</v>
          </cell>
          <cell r="B4560" t="str">
            <v>AW PPO Retiree &lt;65</v>
          </cell>
          <cell r="C4560" t="str">
            <v>000000997</v>
          </cell>
          <cell r="D4560" t="str">
            <v>ORTHMEYER ELIZABETH A</v>
          </cell>
          <cell r="E4560" t="str">
            <v>292408803</v>
          </cell>
          <cell r="F4560">
            <v>2</v>
          </cell>
          <cell r="G4560" t="str">
            <v>PPO Non-Union</v>
          </cell>
          <cell r="H4560" t="str">
            <v>N</v>
          </cell>
          <cell r="I4560">
            <v>1</v>
          </cell>
          <cell r="J4560">
            <v>37987</v>
          </cell>
          <cell r="K4560">
            <v>102</v>
          </cell>
          <cell r="L4560" t="str">
            <v>Single</v>
          </cell>
          <cell r="M4560">
            <v>17071</v>
          </cell>
        </row>
        <row r="4561">
          <cell r="A4561">
            <v>3</v>
          </cell>
          <cell r="B4561" t="str">
            <v>AW PPO Retiree &lt;65</v>
          </cell>
          <cell r="C4561" t="str">
            <v>000000997</v>
          </cell>
          <cell r="D4561" t="str">
            <v>PIERCE II C  GLENN</v>
          </cell>
          <cell r="E4561" t="str">
            <v>235669669</v>
          </cell>
          <cell r="F4561">
            <v>2</v>
          </cell>
          <cell r="G4561" t="str">
            <v>PPO Non-Union</v>
          </cell>
          <cell r="H4561" t="str">
            <v>N</v>
          </cell>
          <cell r="I4561">
            <v>2</v>
          </cell>
          <cell r="J4561">
            <v>37926</v>
          </cell>
          <cell r="K4561">
            <v>111</v>
          </cell>
          <cell r="L4561" t="str">
            <v>Ee/Sp</v>
          </cell>
          <cell r="M4561">
            <v>15965</v>
          </cell>
        </row>
        <row r="4562">
          <cell r="A4562">
            <v>3</v>
          </cell>
          <cell r="B4562" t="str">
            <v>AW PPO Retiree &lt;65</v>
          </cell>
          <cell r="C4562" t="str">
            <v>000000997</v>
          </cell>
          <cell r="D4562" t="str">
            <v>RABOURN DEANE F</v>
          </cell>
          <cell r="E4562" t="str">
            <v>304447870</v>
          </cell>
          <cell r="F4562">
            <v>2</v>
          </cell>
          <cell r="G4562" t="str">
            <v>PPO Non-Union</v>
          </cell>
          <cell r="H4562" t="str">
            <v>N</v>
          </cell>
          <cell r="I4562">
            <v>2</v>
          </cell>
          <cell r="J4562">
            <v>38261</v>
          </cell>
          <cell r="K4562">
            <v>111</v>
          </cell>
          <cell r="L4562" t="str">
            <v>Ee/Sp</v>
          </cell>
          <cell r="M4562">
            <v>14955</v>
          </cell>
        </row>
        <row r="4563">
          <cell r="A4563">
            <v>3</v>
          </cell>
          <cell r="B4563" t="str">
            <v>AW PPO Retiree &lt;65</v>
          </cell>
          <cell r="C4563" t="str">
            <v>000000997</v>
          </cell>
          <cell r="D4563" t="str">
            <v>ROHR MARSHA L</v>
          </cell>
          <cell r="E4563" t="str">
            <v>324429636</v>
          </cell>
          <cell r="F4563">
            <v>2</v>
          </cell>
          <cell r="G4563" t="str">
            <v>PPO Non-Union</v>
          </cell>
          <cell r="H4563" t="str">
            <v>N</v>
          </cell>
          <cell r="I4563">
            <v>2</v>
          </cell>
          <cell r="J4563">
            <v>37926</v>
          </cell>
          <cell r="K4563">
            <v>111</v>
          </cell>
          <cell r="L4563" t="str">
            <v>Ee/Sp</v>
          </cell>
          <cell r="M4563">
            <v>17819</v>
          </cell>
        </row>
        <row r="4564">
          <cell r="A4564">
            <v>3</v>
          </cell>
          <cell r="B4564" t="str">
            <v>AW PPO Retiree &lt;65</v>
          </cell>
          <cell r="C4564" t="str">
            <v>000000997</v>
          </cell>
          <cell r="D4564" t="str">
            <v>SASHER CECIL E</v>
          </cell>
          <cell r="E4564" t="str">
            <v>312540871</v>
          </cell>
          <cell r="F4564">
            <v>2</v>
          </cell>
          <cell r="G4564" t="str">
            <v>PPO Non-Union</v>
          </cell>
          <cell r="H4564" t="str">
            <v>N</v>
          </cell>
          <cell r="I4564">
            <v>2</v>
          </cell>
          <cell r="J4564">
            <v>38292</v>
          </cell>
          <cell r="K4564">
            <v>111</v>
          </cell>
          <cell r="L4564" t="str">
            <v>Ee/Sp</v>
          </cell>
          <cell r="M4564">
            <v>17673</v>
          </cell>
        </row>
        <row r="4565">
          <cell r="A4565">
            <v>3</v>
          </cell>
          <cell r="B4565" t="str">
            <v>AW PPO Retiree &lt;65</v>
          </cell>
          <cell r="C4565" t="str">
            <v>000000997</v>
          </cell>
          <cell r="D4565" t="str">
            <v>SCHMIDT RONALD E</v>
          </cell>
          <cell r="E4565" t="str">
            <v>336342698</v>
          </cell>
          <cell r="F4565">
            <v>2</v>
          </cell>
          <cell r="G4565" t="str">
            <v>PPO Non-Union</v>
          </cell>
          <cell r="H4565" t="str">
            <v>N</v>
          </cell>
          <cell r="I4565">
            <v>2</v>
          </cell>
          <cell r="J4565">
            <v>37987</v>
          </cell>
          <cell r="K4565">
            <v>111</v>
          </cell>
          <cell r="L4565" t="str">
            <v>Ee/Sp</v>
          </cell>
          <cell r="M4565">
            <v>15250</v>
          </cell>
        </row>
        <row r="4566">
          <cell r="A4566">
            <v>3</v>
          </cell>
          <cell r="B4566" t="str">
            <v>AW PPO Retiree &lt;65</v>
          </cell>
          <cell r="C4566" t="str">
            <v>000000997</v>
          </cell>
          <cell r="D4566" t="str">
            <v>SCHWEIGER FRANK J</v>
          </cell>
          <cell r="E4566" t="str">
            <v>189381875</v>
          </cell>
          <cell r="F4566">
            <v>2</v>
          </cell>
          <cell r="G4566" t="str">
            <v>PPO Non-Union</v>
          </cell>
          <cell r="H4566" t="str">
            <v>N</v>
          </cell>
          <cell r="I4566">
            <v>2</v>
          </cell>
          <cell r="J4566">
            <v>37681</v>
          </cell>
          <cell r="K4566">
            <v>111</v>
          </cell>
          <cell r="L4566" t="str">
            <v>Ee/Sp</v>
          </cell>
          <cell r="M4566">
            <v>16716</v>
          </cell>
        </row>
        <row r="4567">
          <cell r="A4567">
            <v>3</v>
          </cell>
          <cell r="B4567" t="str">
            <v>AW PPO Retiree &lt;65</v>
          </cell>
          <cell r="C4567" t="str">
            <v>000000997</v>
          </cell>
          <cell r="D4567" t="str">
            <v>SKAGGS THOMAS EDW</v>
          </cell>
          <cell r="E4567" t="str">
            <v>232805872</v>
          </cell>
          <cell r="F4567">
            <v>2</v>
          </cell>
          <cell r="G4567" t="str">
            <v>PPO Non-Union</v>
          </cell>
          <cell r="H4567" t="str">
            <v>N</v>
          </cell>
          <cell r="I4567">
            <v>2</v>
          </cell>
          <cell r="J4567">
            <v>38353</v>
          </cell>
          <cell r="K4567">
            <v>111</v>
          </cell>
          <cell r="L4567" t="str">
            <v>Ee/Sp</v>
          </cell>
          <cell r="M4567">
            <v>18192</v>
          </cell>
        </row>
        <row r="4568">
          <cell r="A4568">
            <v>3</v>
          </cell>
          <cell r="B4568" t="str">
            <v>AW PPO Retiree &lt;65</v>
          </cell>
          <cell r="C4568" t="str">
            <v>000000997</v>
          </cell>
          <cell r="D4568" t="str">
            <v>TOKMAJIAN WILLIAM H</v>
          </cell>
          <cell r="E4568" t="str">
            <v>200321204</v>
          </cell>
          <cell r="F4568">
            <v>2</v>
          </cell>
          <cell r="G4568" t="str">
            <v>PPO Non-Union</v>
          </cell>
          <cell r="H4568" t="str">
            <v>N</v>
          </cell>
          <cell r="I4568">
            <v>2</v>
          </cell>
          <cell r="J4568">
            <v>37926</v>
          </cell>
          <cell r="K4568">
            <v>111</v>
          </cell>
          <cell r="L4568" t="str">
            <v>Ee/Sp</v>
          </cell>
          <cell r="M4568">
            <v>15251</v>
          </cell>
        </row>
        <row r="4569">
          <cell r="A4569">
            <v>3</v>
          </cell>
          <cell r="B4569" t="str">
            <v>AW PPO Retiree &lt;65</v>
          </cell>
          <cell r="C4569" t="str">
            <v>060800000</v>
          </cell>
          <cell r="D4569" t="str">
            <v>ELKNER BONNIE R</v>
          </cell>
          <cell r="E4569" t="str">
            <v>158362971</v>
          </cell>
          <cell r="F4569">
            <v>28</v>
          </cell>
          <cell r="G4569" t="str">
            <v>Split Family Contracts - Non Union</v>
          </cell>
          <cell r="H4569" t="str">
            <v>N</v>
          </cell>
          <cell r="I4569">
            <v>2</v>
          </cell>
          <cell r="J4569">
            <v>37803</v>
          </cell>
          <cell r="K4569">
            <v>111</v>
          </cell>
          <cell r="L4569" t="str">
            <v>Ee/Sp</v>
          </cell>
          <cell r="M4569">
            <v>16277</v>
          </cell>
        </row>
        <row r="4570">
          <cell r="A4570">
            <v>6</v>
          </cell>
          <cell r="B4570" t="str">
            <v>AW Indemnity Cobra</v>
          </cell>
          <cell r="C4570" t="str">
            <v>000000683</v>
          </cell>
          <cell r="D4570" t="str">
            <v>BARNUM GARY L</v>
          </cell>
          <cell r="E4570" t="str">
            <v>513568418</v>
          </cell>
          <cell r="F4570">
            <v>8</v>
          </cell>
          <cell r="G4570" t="str">
            <v>Out of Area - Union</v>
          </cell>
          <cell r="H4570" t="str">
            <v>U</v>
          </cell>
          <cell r="I4570">
            <v>1</v>
          </cell>
          <cell r="J4570">
            <v>38021</v>
          </cell>
          <cell r="K4570">
            <v>101</v>
          </cell>
          <cell r="L4570" t="str">
            <v>Single</v>
          </cell>
          <cell r="M4570">
            <v>18723</v>
          </cell>
        </row>
        <row r="4571">
          <cell r="A4571">
            <v>8</v>
          </cell>
          <cell r="B4571" t="str">
            <v>AW Indemnity Retiree &lt;65</v>
          </cell>
          <cell r="D4571" t="str">
            <v>KILLINGSWORTH ROBERTA J</v>
          </cell>
          <cell r="E4571" t="str">
            <v>509560581</v>
          </cell>
          <cell r="F4571">
            <v>8</v>
          </cell>
          <cell r="G4571" t="str">
            <v>Out of Area - Union</v>
          </cell>
          <cell r="H4571" t="str">
            <v>U</v>
          </cell>
          <cell r="I4571">
            <v>1</v>
          </cell>
          <cell r="J4571">
            <v>37956</v>
          </cell>
          <cell r="K4571">
            <v>102</v>
          </cell>
          <cell r="L4571" t="str">
            <v>Single</v>
          </cell>
          <cell r="M4571">
            <v>19008</v>
          </cell>
        </row>
        <row r="4572">
          <cell r="A4572">
            <v>10</v>
          </cell>
          <cell r="B4572" t="str">
            <v>AW Indemnity Retiree &gt;65 Medicare Supplement</v>
          </cell>
          <cell r="D4572" t="str">
            <v>ABERLE FRANCIS A</v>
          </cell>
          <cell r="E4572" t="str">
            <v>336341296</v>
          </cell>
          <cell r="F4572">
            <v>11</v>
          </cell>
          <cell r="G4572" t="str">
            <v>Medicare O65R S/PC - Union</v>
          </cell>
          <cell r="H4572" t="str">
            <v>U</v>
          </cell>
          <cell r="I4572">
            <v>1</v>
          </cell>
          <cell r="J4572">
            <v>37803</v>
          </cell>
          <cell r="K4572">
            <v>101</v>
          </cell>
          <cell r="L4572" t="str">
            <v>Single</v>
          </cell>
          <cell r="M4572">
            <v>15416</v>
          </cell>
        </row>
        <row r="4573">
          <cell r="A4573">
            <v>10</v>
          </cell>
          <cell r="B4573" t="str">
            <v>AW Indemnity Retiree &gt;65 Medicare Supplement</v>
          </cell>
          <cell r="D4573" t="str">
            <v>ABRAMS HERMAN</v>
          </cell>
          <cell r="E4573" t="str">
            <v>416092561</v>
          </cell>
          <cell r="F4573">
            <v>12</v>
          </cell>
          <cell r="G4573" t="str">
            <v>Medicare O65RHW/F - Union</v>
          </cell>
          <cell r="H4573" t="str">
            <v>U</v>
          </cell>
          <cell r="I4573">
            <v>2</v>
          </cell>
          <cell r="J4573">
            <v>37622</v>
          </cell>
          <cell r="K4573">
            <v>111</v>
          </cell>
          <cell r="L4573" t="str">
            <v>Ee/Sp</v>
          </cell>
          <cell r="M4573">
            <v>6445</v>
          </cell>
        </row>
        <row r="4574">
          <cell r="A4574">
            <v>10</v>
          </cell>
          <cell r="B4574" t="str">
            <v>AW Indemnity Retiree &gt;65 Medicare Supplement</v>
          </cell>
          <cell r="D4574" t="str">
            <v>ACERRA FREDERICK V</v>
          </cell>
          <cell r="E4574" t="str">
            <v>144183254</v>
          </cell>
          <cell r="F4574">
            <v>13</v>
          </cell>
          <cell r="G4574" t="str">
            <v>Medicare O65R S/PC - Non-Union</v>
          </cell>
          <cell r="H4574" t="str">
            <v>N</v>
          </cell>
          <cell r="I4574">
            <v>1</v>
          </cell>
          <cell r="J4574">
            <v>37622</v>
          </cell>
          <cell r="K4574">
            <v>101</v>
          </cell>
          <cell r="L4574" t="str">
            <v>Single</v>
          </cell>
          <cell r="M4574">
            <v>9177</v>
          </cell>
        </row>
        <row r="4575">
          <cell r="A4575">
            <v>10</v>
          </cell>
          <cell r="B4575" t="str">
            <v>AW Indemnity Retiree &gt;65 Medicare Supplement</v>
          </cell>
          <cell r="D4575" t="str">
            <v>ADAMS SR HARRY L</v>
          </cell>
          <cell r="E4575" t="str">
            <v>141266612</v>
          </cell>
          <cell r="F4575">
            <v>12</v>
          </cell>
          <cell r="G4575" t="str">
            <v>Medicare O65RHW/F - Union</v>
          </cell>
          <cell r="H4575" t="str">
            <v>U</v>
          </cell>
          <cell r="I4575">
            <v>2</v>
          </cell>
          <cell r="J4575">
            <v>38108</v>
          </cell>
          <cell r="K4575">
            <v>111</v>
          </cell>
          <cell r="L4575" t="str">
            <v>Ee/Sp</v>
          </cell>
          <cell r="M4575">
            <v>12538</v>
          </cell>
        </row>
        <row r="4576">
          <cell r="A4576">
            <v>10</v>
          </cell>
          <cell r="B4576" t="str">
            <v>AW Indemnity Retiree &gt;65 Medicare Supplement</v>
          </cell>
          <cell r="D4576" t="str">
            <v>ADAMS LAURA P</v>
          </cell>
          <cell r="E4576" t="str">
            <v>201264374</v>
          </cell>
          <cell r="F4576">
            <v>13</v>
          </cell>
          <cell r="G4576" t="str">
            <v>Medicare O65R S/PC - Non-Union</v>
          </cell>
          <cell r="H4576" t="str">
            <v>N</v>
          </cell>
          <cell r="I4576">
            <v>1</v>
          </cell>
          <cell r="J4576">
            <v>37622</v>
          </cell>
          <cell r="K4576">
            <v>102</v>
          </cell>
          <cell r="L4576" t="str">
            <v>Single</v>
          </cell>
          <cell r="M4576">
            <v>13260</v>
          </cell>
        </row>
        <row r="4577">
          <cell r="A4577">
            <v>10</v>
          </cell>
          <cell r="B4577" t="str">
            <v>AW Indemnity Retiree &gt;65 Medicare Supplement</v>
          </cell>
          <cell r="D4577" t="str">
            <v>ADAMS WINIFRED A</v>
          </cell>
          <cell r="E4577" t="str">
            <v>554280539</v>
          </cell>
          <cell r="F4577">
            <v>13</v>
          </cell>
          <cell r="G4577" t="str">
            <v>Medicare O65R S/PC - Non-Union</v>
          </cell>
          <cell r="H4577" t="str">
            <v>N</v>
          </cell>
          <cell r="I4577">
            <v>1</v>
          </cell>
          <cell r="J4577">
            <v>37622</v>
          </cell>
          <cell r="K4577">
            <v>102</v>
          </cell>
          <cell r="L4577" t="str">
            <v>Single</v>
          </cell>
          <cell r="M4577">
            <v>7598</v>
          </cell>
        </row>
        <row r="4578">
          <cell r="A4578">
            <v>10</v>
          </cell>
          <cell r="B4578" t="str">
            <v>AW Indemnity Retiree &gt;65 Medicare Supplement</v>
          </cell>
          <cell r="D4578" t="str">
            <v>ADKINS ORVEL G</v>
          </cell>
          <cell r="E4578" t="str">
            <v>235542599</v>
          </cell>
          <cell r="F4578">
            <v>11</v>
          </cell>
          <cell r="G4578" t="str">
            <v>Medicare O65R S/PC - Union</v>
          </cell>
          <cell r="H4578" t="str">
            <v>U</v>
          </cell>
          <cell r="I4578">
            <v>1</v>
          </cell>
          <cell r="J4578">
            <v>37622</v>
          </cell>
          <cell r="K4578">
            <v>101</v>
          </cell>
          <cell r="L4578" t="str">
            <v>Single</v>
          </cell>
          <cell r="M4578">
            <v>13996</v>
          </cell>
        </row>
        <row r="4579">
          <cell r="A4579">
            <v>10</v>
          </cell>
          <cell r="B4579" t="str">
            <v>AW Indemnity Retiree &gt;65 Medicare Supplement</v>
          </cell>
          <cell r="D4579" t="str">
            <v>AGULIA FRANK P</v>
          </cell>
          <cell r="E4579" t="str">
            <v>031142480</v>
          </cell>
          <cell r="F4579">
            <v>14</v>
          </cell>
          <cell r="G4579" t="str">
            <v>Medicare O65RHW/F - Non-Union</v>
          </cell>
          <cell r="H4579" t="str">
            <v>N</v>
          </cell>
          <cell r="I4579">
            <v>2</v>
          </cell>
          <cell r="J4579">
            <v>37622</v>
          </cell>
          <cell r="K4579">
            <v>111</v>
          </cell>
          <cell r="L4579" t="str">
            <v>Ee/Sp</v>
          </cell>
          <cell r="M4579">
            <v>9247</v>
          </cell>
        </row>
        <row r="4580">
          <cell r="A4580">
            <v>10</v>
          </cell>
          <cell r="B4580" t="str">
            <v>AW Indemnity Retiree &gt;65 Medicare Supplement</v>
          </cell>
          <cell r="D4580" t="str">
            <v>AKERS RONALD H</v>
          </cell>
          <cell r="E4580" t="str">
            <v>233567577</v>
          </cell>
          <cell r="F4580">
            <v>13</v>
          </cell>
          <cell r="G4580" t="str">
            <v>Medicare O65R S/PC - Non-Union</v>
          </cell>
          <cell r="H4580" t="str">
            <v>N</v>
          </cell>
          <cell r="I4580">
            <v>1</v>
          </cell>
          <cell r="J4580">
            <v>37622</v>
          </cell>
          <cell r="K4580">
            <v>101</v>
          </cell>
          <cell r="L4580" t="str">
            <v>Single</v>
          </cell>
          <cell r="M4580">
            <v>13457</v>
          </cell>
        </row>
        <row r="4581">
          <cell r="A4581">
            <v>10</v>
          </cell>
          <cell r="B4581" t="str">
            <v>AW Indemnity Retiree &gt;65 Medicare Supplement</v>
          </cell>
          <cell r="D4581" t="str">
            <v>AKLEY MACKEY E</v>
          </cell>
          <cell r="E4581" t="str">
            <v>232408143</v>
          </cell>
          <cell r="F4581">
            <v>14</v>
          </cell>
          <cell r="G4581" t="str">
            <v>Medicare O65RHW/F - Non-Union</v>
          </cell>
          <cell r="H4581" t="str">
            <v>N</v>
          </cell>
          <cell r="I4581">
            <v>2</v>
          </cell>
          <cell r="J4581">
            <v>37622</v>
          </cell>
          <cell r="K4581">
            <v>111</v>
          </cell>
          <cell r="L4581" t="str">
            <v>Ee/Sp</v>
          </cell>
          <cell r="M4581">
            <v>9421</v>
          </cell>
        </row>
        <row r="4582">
          <cell r="A4582">
            <v>10</v>
          </cell>
          <cell r="B4582" t="str">
            <v>AW Indemnity Retiree &gt;65 Medicare Supplement</v>
          </cell>
          <cell r="D4582" t="str">
            <v>ALBERT CLYDE H</v>
          </cell>
          <cell r="E4582" t="str">
            <v>178228341</v>
          </cell>
          <cell r="F4582">
            <v>14</v>
          </cell>
          <cell r="G4582" t="str">
            <v>Medicare O65RHW/F - Non-Union</v>
          </cell>
          <cell r="H4582" t="str">
            <v>N</v>
          </cell>
          <cell r="I4582">
            <v>2</v>
          </cell>
          <cell r="J4582">
            <v>37622</v>
          </cell>
          <cell r="K4582">
            <v>111</v>
          </cell>
          <cell r="L4582" t="str">
            <v>Ee/Sp</v>
          </cell>
          <cell r="M4582">
            <v>10559</v>
          </cell>
        </row>
        <row r="4583">
          <cell r="A4583">
            <v>10</v>
          </cell>
          <cell r="B4583" t="str">
            <v>AW Indemnity Retiree &gt;65 Medicare Supplement</v>
          </cell>
          <cell r="D4583" t="str">
            <v>ALBERTSON ROBERT L</v>
          </cell>
          <cell r="E4583" t="str">
            <v>209161087</v>
          </cell>
          <cell r="F4583">
            <v>14</v>
          </cell>
          <cell r="G4583" t="str">
            <v>Medicare O65RHW/F - Non-Union</v>
          </cell>
          <cell r="H4583" t="str">
            <v>N</v>
          </cell>
          <cell r="I4583">
            <v>2</v>
          </cell>
          <cell r="J4583">
            <v>37622</v>
          </cell>
          <cell r="K4583">
            <v>111</v>
          </cell>
          <cell r="L4583" t="str">
            <v>Ee/Sp</v>
          </cell>
          <cell r="M4583">
            <v>9771</v>
          </cell>
        </row>
        <row r="4584">
          <cell r="A4584">
            <v>10</v>
          </cell>
          <cell r="B4584" t="str">
            <v>AW Indemnity Retiree &gt;65 Medicare Supplement</v>
          </cell>
          <cell r="D4584" t="str">
            <v>ALLAN MARY R</v>
          </cell>
          <cell r="E4584" t="str">
            <v>147056922</v>
          </cell>
          <cell r="F4584">
            <v>11</v>
          </cell>
          <cell r="G4584" t="str">
            <v>Medicare O65R S/PC - Union</v>
          </cell>
          <cell r="H4584" t="str">
            <v>U</v>
          </cell>
          <cell r="I4584">
            <v>1</v>
          </cell>
          <cell r="J4584">
            <v>37622</v>
          </cell>
          <cell r="K4584">
            <v>102</v>
          </cell>
          <cell r="L4584" t="str">
            <v>Single</v>
          </cell>
          <cell r="M4584">
            <v>6927</v>
          </cell>
        </row>
        <row r="4585">
          <cell r="A4585">
            <v>10</v>
          </cell>
          <cell r="B4585" t="str">
            <v>AW Indemnity Retiree &gt;65 Medicare Supplement</v>
          </cell>
          <cell r="D4585" t="str">
            <v>ALLEN CHARLES R</v>
          </cell>
          <cell r="E4585" t="str">
            <v>232465790</v>
          </cell>
          <cell r="F4585">
            <v>14</v>
          </cell>
          <cell r="G4585" t="str">
            <v>Medicare O65RHW/F - Non-Union</v>
          </cell>
          <cell r="H4585" t="str">
            <v>N</v>
          </cell>
          <cell r="I4585">
            <v>2</v>
          </cell>
          <cell r="J4585">
            <v>37803</v>
          </cell>
          <cell r="K4585">
            <v>111</v>
          </cell>
          <cell r="L4585" t="str">
            <v>Ee/Sp</v>
          </cell>
          <cell r="M4585">
            <v>11389</v>
          </cell>
        </row>
        <row r="4586">
          <cell r="A4586">
            <v>10</v>
          </cell>
          <cell r="B4586" t="str">
            <v>AW Indemnity Retiree &gt;65 Medicare Supplement</v>
          </cell>
          <cell r="D4586" t="str">
            <v>ALLEN MARY E</v>
          </cell>
          <cell r="E4586" t="str">
            <v>318240124</v>
          </cell>
          <cell r="F4586">
            <v>12</v>
          </cell>
          <cell r="G4586" t="str">
            <v>Medicare O65RHW/F - Union</v>
          </cell>
          <cell r="H4586" t="str">
            <v>U</v>
          </cell>
          <cell r="I4586">
            <v>2</v>
          </cell>
          <cell r="J4586">
            <v>37622</v>
          </cell>
          <cell r="K4586">
            <v>111</v>
          </cell>
          <cell r="L4586" t="str">
            <v>Ee/Sp</v>
          </cell>
          <cell r="M4586">
            <v>11195</v>
          </cell>
        </row>
        <row r="4587">
          <cell r="A4587">
            <v>10</v>
          </cell>
          <cell r="B4587" t="str">
            <v>AW Indemnity Retiree &gt;65 Medicare Supplement</v>
          </cell>
          <cell r="D4587" t="str">
            <v>ALLEN WILLIAM L</v>
          </cell>
          <cell r="E4587" t="str">
            <v>146306189</v>
          </cell>
          <cell r="F4587">
            <v>13</v>
          </cell>
          <cell r="G4587" t="str">
            <v>Medicare O65R S/PC - Non-Union</v>
          </cell>
          <cell r="H4587" t="str">
            <v>N</v>
          </cell>
          <cell r="I4587">
            <v>1</v>
          </cell>
          <cell r="J4587">
            <v>37987</v>
          </cell>
          <cell r="K4587">
            <v>101</v>
          </cell>
          <cell r="L4587" t="str">
            <v>Single</v>
          </cell>
          <cell r="M4587">
            <v>14249</v>
          </cell>
        </row>
        <row r="4588">
          <cell r="A4588">
            <v>10</v>
          </cell>
          <cell r="B4588" t="str">
            <v>AW Indemnity Retiree &gt;65 Medicare Supplement</v>
          </cell>
          <cell r="D4588" t="str">
            <v>ALLISON JOE D</v>
          </cell>
          <cell r="E4588" t="str">
            <v>414604484</v>
          </cell>
          <cell r="F4588">
            <v>13</v>
          </cell>
          <cell r="G4588" t="str">
            <v>Medicare O65R S/PC - Non-Union</v>
          </cell>
          <cell r="H4588" t="str">
            <v>N</v>
          </cell>
          <cell r="I4588">
            <v>1</v>
          </cell>
          <cell r="J4588">
            <v>38200</v>
          </cell>
          <cell r="K4588">
            <v>101</v>
          </cell>
          <cell r="L4588" t="str">
            <v>Single</v>
          </cell>
          <cell r="M4588">
            <v>14471</v>
          </cell>
        </row>
        <row r="4589">
          <cell r="A4589">
            <v>10</v>
          </cell>
          <cell r="B4589" t="str">
            <v>AW Indemnity Retiree &gt;65 Medicare Supplement</v>
          </cell>
          <cell r="D4589" t="str">
            <v>ALLISON JOHN B</v>
          </cell>
          <cell r="E4589" t="str">
            <v>485386497</v>
          </cell>
          <cell r="F4589">
            <v>14</v>
          </cell>
          <cell r="G4589" t="str">
            <v>Medicare O65RHW/F - Non-Union</v>
          </cell>
          <cell r="H4589" t="str">
            <v>N</v>
          </cell>
          <cell r="I4589">
            <v>2</v>
          </cell>
          <cell r="J4589">
            <v>38108</v>
          </cell>
          <cell r="K4589">
            <v>111</v>
          </cell>
          <cell r="L4589" t="str">
            <v>Ee/Sp</v>
          </cell>
          <cell r="M4589">
            <v>13608</v>
          </cell>
        </row>
        <row r="4590">
          <cell r="A4590">
            <v>10</v>
          </cell>
          <cell r="B4590" t="str">
            <v>AW Indemnity Retiree &gt;65 Medicare Supplement</v>
          </cell>
          <cell r="D4590" t="str">
            <v>ALTMAN GERALD L</v>
          </cell>
          <cell r="E4590" t="str">
            <v>206284749</v>
          </cell>
          <cell r="F4590">
            <v>11</v>
          </cell>
          <cell r="G4590" t="str">
            <v>Medicare O65R S/PC - Union</v>
          </cell>
          <cell r="H4590" t="str">
            <v>U</v>
          </cell>
          <cell r="I4590">
            <v>1</v>
          </cell>
          <cell r="J4590">
            <v>37622</v>
          </cell>
          <cell r="K4590">
            <v>101</v>
          </cell>
          <cell r="L4590" t="str">
            <v>Single</v>
          </cell>
          <cell r="M4590">
            <v>13209</v>
          </cell>
        </row>
        <row r="4591">
          <cell r="A4591">
            <v>10</v>
          </cell>
          <cell r="B4591" t="str">
            <v>AW Indemnity Retiree &gt;65 Medicare Supplement</v>
          </cell>
          <cell r="D4591" t="str">
            <v>ALTMAN WILLIAM A</v>
          </cell>
          <cell r="E4591" t="str">
            <v>190164575</v>
          </cell>
          <cell r="F4591">
            <v>12</v>
          </cell>
          <cell r="G4591" t="str">
            <v>Medicare O65RHW/F - Union</v>
          </cell>
          <cell r="H4591" t="str">
            <v>U</v>
          </cell>
          <cell r="I4591">
            <v>2</v>
          </cell>
          <cell r="J4591">
            <v>37622</v>
          </cell>
          <cell r="K4591">
            <v>111</v>
          </cell>
          <cell r="L4591" t="str">
            <v>Ee/Sp</v>
          </cell>
          <cell r="M4591">
            <v>9048</v>
          </cell>
        </row>
        <row r="4592">
          <cell r="A4592">
            <v>10</v>
          </cell>
          <cell r="B4592" t="str">
            <v>AW Indemnity Retiree &gt;65 Medicare Supplement</v>
          </cell>
          <cell r="D4592" t="str">
            <v>AMMAN BETTY</v>
          </cell>
          <cell r="E4592" t="str">
            <v>175226810</v>
          </cell>
          <cell r="F4592">
            <v>13</v>
          </cell>
          <cell r="G4592" t="str">
            <v>Medicare O65R S/PC - Non-Union</v>
          </cell>
          <cell r="H4592" t="str">
            <v>N</v>
          </cell>
          <cell r="I4592">
            <v>1</v>
          </cell>
          <cell r="J4592">
            <v>37622</v>
          </cell>
          <cell r="K4592">
            <v>102</v>
          </cell>
          <cell r="L4592" t="str">
            <v>Single</v>
          </cell>
          <cell r="M4592">
            <v>10686</v>
          </cell>
        </row>
        <row r="4593">
          <cell r="A4593">
            <v>10</v>
          </cell>
          <cell r="B4593" t="str">
            <v>AW Indemnity Retiree &gt;65 Medicare Supplement</v>
          </cell>
          <cell r="D4593" t="str">
            <v>AMOROSO ANGELO</v>
          </cell>
          <cell r="E4593" t="str">
            <v>166326742</v>
          </cell>
          <cell r="F4593">
            <v>12</v>
          </cell>
          <cell r="G4593" t="str">
            <v>Medicare O65RHW/F - Union</v>
          </cell>
          <cell r="H4593" t="str">
            <v>U</v>
          </cell>
          <cell r="I4593">
            <v>2</v>
          </cell>
          <cell r="J4593">
            <v>37622</v>
          </cell>
          <cell r="K4593">
            <v>111</v>
          </cell>
          <cell r="L4593" t="str">
            <v>Ee/Sp</v>
          </cell>
          <cell r="M4593">
            <v>10314</v>
          </cell>
        </row>
        <row r="4594">
          <cell r="A4594">
            <v>10</v>
          </cell>
          <cell r="B4594" t="str">
            <v>AW Indemnity Retiree &gt;65 Medicare Supplement</v>
          </cell>
          <cell r="D4594" t="str">
            <v>ANDERSON DORIS J</v>
          </cell>
          <cell r="E4594" t="str">
            <v>236501944</v>
          </cell>
          <cell r="F4594">
            <v>13</v>
          </cell>
          <cell r="G4594" t="str">
            <v>Medicare O65R S/PC - Non-Union</v>
          </cell>
          <cell r="H4594" t="str">
            <v>N</v>
          </cell>
          <cell r="I4594">
            <v>1</v>
          </cell>
          <cell r="J4594">
            <v>37622</v>
          </cell>
          <cell r="K4594">
            <v>102</v>
          </cell>
          <cell r="L4594" t="str">
            <v>Single</v>
          </cell>
          <cell r="M4594">
            <v>12361</v>
          </cell>
        </row>
        <row r="4595">
          <cell r="A4595">
            <v>10</v>
          </cell>
          <cell r="B4595" t="str">
            <v>AW Indemnity Retiree &gt;65 Medicare Supplement</v>
          </cell>
          <cell r="D4595" t="str">
            <v>ANDERSON THOMAS N</v>
          </cell>
          <cell r="E4595" t="str">
            <v>304384454</v>
          </cell>
          <cell r="F4595">
            <v>12</v>
          </cell>
          <cell r="G4595" t="str">
            <v>Medicare O65RHW/F - Union</v>
          </cell>
          <cell r="H4595" t="str">
            <v>U</v>
          </cell>
          <cell r="I4595">
            <v>2</v>
          </cell>
          <cell r="J4595">
            <v>37622</v>
          </cell>
          <cell r="K4595">
            <v>111</v>
          </cell>
          <cell r="L4595" t="str">
            <v>Ee/Sp</v>
          </cell>
          <cell r="M4595">
            <v>13359</v>
          </cell>
        </row>
        <row r="4596">
          <cell r="A4596">
            <v>10</v>
          </cell>
          <cell r="B4596" t="str">
            <v>AW Indemnity Retiree &gt;65 Medicare Supplement</v>
          </cell>
          <cell r="D4596" t="str">
            <v>ANDREWS CHARLES M</v>
          </cell>
          <cell r="E4596" t="str">
            <v>208200606</v>
          </cell>
          <cell r="F4596">
            <v>14</v>
          </cell>
          <cell r="G4596" t="str">
            <v>Medicare O65RHW/F - Non-Union</v>
          </cell>
          <cell r="H4596" t="str">
            <v>N</v>
          </cell>
          <cell r="I4596">
            <v>2</v>
          </cell>
          <cell r="J4596">
            <v>37622</v>
          </cell>
          <cell r="K4596">
            <v>111</v>
          </cell>
          <cell r="L4596" t="str">
            <v>Ee/Sp</v>
          </cell>
          <cell r="M4596">
            <v>9918</v>
          </cell>
        </row>
        <row r="4597">
          <cell r="A4597">
            <v>10</v>
          </cell>
          <cell r="B4597" t="str">
            <v>AW Indemnity Retiree &gt;65 Medicare Supplement</v>
          </cell>
          <cell r="D4597" t="str">
            <v>ANEIRO ALLENE S</v>
          </cell>
          <cell r="E4597" t="str">
            <v>564449708</v>
          </cell>
          <cell r="F4597">
            <v>12</v>
          </cell>
          <cell r="G4597" t="str">
            <v>Medicare O65RHW/F - Union</v>
          </cell>
          <cell r="H4597" t="str">
            <v>U</v>
          </cell>
          <cell r="I4597">
            <v>2</v>
          </cell>
          <cell r="J4597">
            <v>37622</v>
          </cell>
          <cell r="K4597">
            <v>111</v>
          </cell>
          <cell r="L4597" t="str">
            <v>Ee/Sp</v>
          </cell>
          <cell r="M4597">
            <v>12942</v>
          </cell>
        </row>
        <row r="4598">
          <cell r="A4598">
            <v>10</v>
          </cell>
          <cell r="B4598" t="str">
            <v>AW Indemnity Retiree &gt;65 Medicare Supplement</v>
          </cell>
          <cell r="D4598" t="str">
            <v>ANNA RAYMOND</v>
          </cell>
          <cell r="E4598" t="str">
            <v>319289774</v>
          </cell>
          <cell r="F4598">
            <v>11</v>
          </cell>
          <cell r="G4598" t="str">
            <v>Medicare O65R S/PC - Union</v>
          </cell>
          <cell r="H4598" t="str">
            <v>U</v>
          </cell>
          <cell r="I4598">
            <v>1</v>
          </cell>
          <cell r="J4598">
            <v>37622</v>
          </cell>
          <cell r="K4598">
            <v>101</v>
          </cell>
          <cell r="L4598" t="str">
            <v>Single</v>
          </cell>
          <cell r="M4598">
            <v>13037</v>
          </cell>
        </row>
        <row r="4599">
          <cell r="A4599">
            <v>10</v>
          </cell>
          <cell r="B4599" t="str">
            <v>AW Indemnity Retiree &gt;65 Medicare Supplement</v>
          </cell>
          <cell r="D4599" t="str">
            <v>APPLE JR GEORGE W</v>
          </cell>
          <cell r="E4599" t="str">
            <v>315387402</v>
          </cell>
          <cell r="F4599">
            <v>12</v>
          </cell>
          <cell r="G4599" t="str">
            <v>Medicare O65RHW/F - Union</v>
          </cell>
          <cell r="H4599" t="str">
            <v>U</v>
          </cell>
          <cell r="I4599">
            <v>2</v>
          </cell>
          <cell r="J4599">
            <v>37622</v>
          </cell>
          <cell r="K4599">
            <v>111</v>
          </cell>
          <cell r="L4599" t="str">
            <v>Ee/Sp</v>
          </cell>
          <cell r="M4599">
            <v>14389</v>
          </cell>
        </row>
        <row r="4600">
          <cell r="A4600">
            <v>10</v>
          </cell>
          <cell r="B4600" t="str">
            <v>AW Indemnity Retiree &gt;65 Medicare Supplement</v>
          </cell>
          <cell r="D4600" t="str">
            <v>ARCANGELO JOSEPH A</v>
          </cell>
          <cell r="E4600" t="str">
            <v>151183133</v>
          </cell>
          <cell r="F4600">
            <v>12</v>
          </cell>
          <cell r="G4600" t="str">
            <v>Medicare O65RHW/F - Union</v>
          </cell>
          <cell r="H4600" t="str">
            <v>U</v>
          </cell>
          <cell r="I4600">
            <v>2</v>
          </cell>
          <cell r="J4600">
            <v>37622</v>
          </cell>
          <cell r="K4600">
            <v>111</v>
          </cell>
          <cell r="L4600" t="str">
            <v>Ee/Sp</v>
          </cell>
          <cell r="M4600">
            <v>9901</v>
          </cell>
        </row>
        <row r="4601">
          <cell r="A4601">
            <v>10</v>
          </cell>
          <cell r="B4601" t="str">
            <v>AW Indemnity Retiree &gt;65 Medicare Supplement</v>
          </cell>
          <cell r="D4601" t="str">
            <v>ARDOLINO ALBERT</v>
          </cell>
          <cell r="E4601" t="str">
            <v>144184446</v>
          </cell>
          <cell r="F4601">
            <v>12</v>
          </cell>
          <cell r="G4601" t="str">
            <v>Medicare O65RHW/F - Union</v>
          </cell>
          <cell r="H4601" t="str">
            <v>U</v>
          </cell>
          <cell r="I4601">
            <v>2</v>
          </cell>
          <cell r="J4601">
            <v>37622</v>
          </cell>
          <cell r="K4601">
            <v>111</v>
          </cell>
          <cell r="L4601" t="str">
            <v>Ee/Sp</v>
          </cell>
          <cell r="M4601">
            <v>8514</v>
          </cell>
        </row>
        <row r="4602">
          <cell r="A4602">
            <v>10</v>
          </cell>
          <cell r="B4602" t="str">
            <v>AW Indemnity Retiree &gt;65 Medicare Supplement</v>
          </cell>
          <cell r="D4602" t="str">
            <v>ARKWRIGHT GLORIA A</v>
          </cell>
          <cell r="E4602" t="str">
            <v>160300032</v>
          </cell>
          <cell r="F4602">
            <v>11</v>
          </cell>
          <cell r="G4602" t="str">
            <v>Medicare O65R S/PC - Union</v>
          </cell>
          <cell r="H4602" t="str">
            <v>U</v>
          </cell>
          <cell r="I4602">
            <v>1</v>
          </cell>
          <cell r="J4602">
            <v>38139</v>
          </cell>
          <cell r="K4602">
            <v>102</v>
          </cell>
          <cell r="L4602" t="str">
            <v>Single</v>
          </cell>
          <cell r="M4602">
            <v>13790</v>
          </cell>
        </row>
        <row r="4603">
          <cell r="A4603">
            <v>10</v>
          </cell>
          <cell r="B4603" t="str">
            <v>AW Indemnity Retiree &gt;65 Medicare Supplement</v>
          </cell>
          <cell r="D4603" t="str">
            <v>ARMSTRONG JACK</v>
          </cell>
          <cell r="E4603" t="str">
            <v>300285048</v>
          </cell>
          <cell r="F4603">
            <v>14</v>
          </cell>
          <cell r="G4603" t="str">
            <v>Medicare O65RHW/F - Non-Union</v>
          </cell>
          <cell r="H4603" t="str">
            <v>N</v>
          </cell>
          <cell r="I4603">
            <v>2</v>
          </cell>
          <cell r="J4603">
            <v>37987</v>
          </cell>
          <cell r="K4603">
            <v>111</v>
          </cell>
          <cell r="L4603" t="str">
            <v>Ee/Sp</v>
          </cell>
          <cell r="M4603">
            <v>13636</v>
          </cell>
        </row>
        <row r="4604">
          <cell r="A4604">
            <v>10</v>
          </cell>
          <cell r="B4604" t="str">
            <v>AW Indemnity Retiree &gt;65 Medicare Supplement</v>
          </cell>
          <cell r="D4604" t="str">
            <v>ARMSTRONG JAMES A</v>
          </cell>
          <cell r="E4604" t="str">
            <v>352204491</v>
          </cell>
          <cell r="F4604">
            <v>12</v>
          </cell>
          <cell r="G4604" t="str">
            <v>Medicare O65RHW/F - Union</v>
          </cell>
          <cell r="H4604" t="str">
            <v>U</v>
          </cell>
          <cell r="I4604">
            <v>2</v>
          </cell>
          <cell r="J4604">
            <v>37622</v>
          </cell>
          <cell r="K4604">
            <v>111</v>
          </cell>
          <cell r="L4604" t="str">
            <v>Ee/Sp</v>
          </cell>
          <cell r="M4604">
            <v>10173</v>
          </cell>
        </row>
        <row r="4605">
          <cell r="A4605">
            <v>10</v>
          </cell>
          <cell r="B4605" t="str">
            <v>AW Indemnity Retiree &gt;65 Medicare Supplement</v>
          </cell>
          <cell r="D4605" t="str">
            <v>ASBURY ORVILLE</v>
          </cell>
          <cell r="E4605" t="str">
            <v>233362738</v>
          </cell>
          <cell r="F4605">
            <v>11</v>
          </cell>
          <cell r="G4605" t="str">
            <v>Medicare O65R S/PC - Union</v>
          </cell>
          <cell r="H4605" t="str">
            <v>U</v>
          </cell>
          <cell r="I4605">
            <v>1</v>
          </cell>
          <cell r="J4605">
            <v>37622</v>
          </cell>
          <cell r="K4605">
            <v>101</v>
          </cell>
          <cell r="L4605" t="str">
            <v>Single</v>
          </cell>
          <cell r="M4605">
            <v>9232</v>
          </cell>
        </row>
        <row r="4606">
          <cell r="A4606">
            <v>10</v>
          </cell>
          <cell r="B4606" t="str">
            <v>AW Indemnity Retiree &gt;65 Medicare Supplement</v>
          </cell>
          <cell r="D4606" t="str">
            <v>ASHBY JR MONROE HEN</v>
          </cell>
          <cell r="E4606" t="str">
            <v>236586330</v>
          </cell>
          <cell r="F4606">
            <v>11</v>
          </cell>
          <cell r="G4606" t="str">
            <v>Medicare O65R S/PC - Union</v>
          </cell>
          <cell r="H4606" t="str">
            <v>U</v>
          </cell>
          <cell r="I4606">
            <v>1</v>
          </cell>
          <cell r="J4606">
            <v>37742</v>
          </cell>
          <cell r="K4606">
            <v>101</v>
          </cell>
          <cell r="L4606" t="str">
            <v>Single</v>
          </cell>
          <cell r="M4606">
            <v>14016</v>
          </cell>
        </row>
        <row r="4607">
          <cell r="A4607">
            <v>10</v>
          </cell>
          <cell r="B4607" t="str">
            <v>AW Indemnity Retiree &gt;65 Medicare Supplement</v>
          </cell>
          <cell r="D4607" t="str">
            <v>ASHBY ROBERT BER</v>
          </cell>
          <cell r="E4607" t="str">
            <v>233647890</v>
          </cell>
          <cell r="F4607">
            <v>11</v>
          </cell>
          <cell r="G4607" t="str">
            <v>Medicare O65R S/PC - Union</v>
          </cell>
          <cell r="H4607" t="str">
            <v>U</v>
          </cell>
          <cell r="I4607">
            <v>1</v>
          </cell>
          <cell r="J4607">
            <v>38047</v>
          </cell>
          <cell r="K4607">
            <v>101</v>
          </cell>
          <cell r="L4607" t="str">
            <v>Single</v>
          </cell>
          <cell r="M4607">
            <v>14308</v>
          </cell>
        </row>
        <row r="4608">
          <cell r="A4608">
            <v>10</v>
          </cell>
          <cell r="B4608" t="str">
            <v>AW Indemnity Retiree &gt;65 Medicare Supplement</v>
          </cell>
          <cell r="D4608" t="str">
            <v>ASHLEY EDWIN</v>
          </cell>
          <cell r="E4608" t="str">
            <v>235501383</v>
          </cell>
          <cell r="F4608">
            <v>11</v>
          </cell>
          <cell r="G4608" t="str">
            <v>Medicare O65R S/PC - Union</v>
          </cell>
          <cell r="H4608" t="str">
            <v>U</v>
          </cell>
          <cell r="I4608">
            <v>1</v>
          </cell>
          <cell r="J4608">
            <v>37622</v>
          </cell>
          <cell r="K4608">
            <v>101</v>
          </cell>
          <cell r="L4608" t="str">
            <v>Single</v>
          </cell>
          <cell r="M4608">
            <v>12821</v>
          </cell>
        </row>
        <row r="4609">
          <cell r="A4609">
            <v>10</v>
          </cell>
          <cell r="B4609" t="str">
            <v>AW Indemnity Retiree &gt;65 Medicare Supplement</v>
          </cell>
          <cell r="D4609" t="str">
            <v>ASHLEY WORTH L</v>
          </cell>
          <cell r="E4609" t="str">
            <v>241441611</v>
          </cell>
          <cell r="F4609">
            <v>12</v>
          </cell>
          <cell r="G4609" t="str">
            <v>Medicare O65RHW/F - Union</v>
          </cell>
          <cell r="H4609" t="str">
            <v>U</v>
          </cell>
          <cell r="I4609">
            <v>2</v>
          </cell>
          <cell r="J4609">
            <v>37622</v>
          </cell>
          <cell r="K4609">
            <v>111</v>
          </cell>
          <cell r="L4609" t="str">
            <v>Ee/Sp</v>
          </cell>
          <cell r="M4609">
            <v>11357</v>
          </cell>
        </row>
        <row r="4610">
          <cell r="A4610">
            <v>10</v>
          </cell>
          <cell r="B4610" t="str">
            <v>AW Indemnity Retiree &gt;65 Medicare Supplement</v>
          </cell>
          <cell r="D4610" t="str">
            <v>ATKINSON MAX</v>
          </cell>
          <cell r="E4610" t="str">
            <v>212346062</v>
          </cell>
          <cell r="F4610">
            <v>11</v>
          </cell>
          <cell r="G4610" t="str">
            <v>Medicare O65R S/PC - Union</v>
          </cell>
          <cell r="H4610" t="str">
            <v>U</v>
          </cell>
          <cell r="I4610">
            <v>1</v>
          </cell>
          <cell r="J4610">
            <v>37622</v>
          </cell>
          <cell r="K4610">
            <v>101</v>
          </cell>
          <cell r="L4610" t="str">
            <v>Single</v>
          </cell>
          <cell r="M4610">
            <v>13383</v>
          </cell>
        </row>
        <row r="4611">
          <cell r="A4611">
            <v>10</v>
          </cell>
          <cell r="B4611" t="str">
            <v>AW Indemnity Retiree &gt;65 Medicare Supplement</v>
          </cell>
          <cell r="D4611" t="str">
            <v>ATWELL A  REA</v>
          </cell>
          <cell r="E4611" t="str">
            <v>200264723</v>
          </cell>
          <cell r="F4611">
            <v>11</v>
          </cell>
          <cell r="G4611" t="str">
            <v>Medicare O65R S/PC - Union</v>
          </cell>
          <cell r="H4611" t="str">
            <v>U</v>
          </cell>
          <cell r="I4611">
            <v>1</v>
          </cell>
          <cell r="J4611">
            <v>37622</v>
          </cell>
          <cell r="K4611">
            <v>101</v>
          </cell>
          <cell r="L4611" t="str">
            <v>Single</v>
          </cell>
          <cell r="M4611">
            <v>12617</v>
          </cell>
        </row>
        <row r="4612">
          <cell r="A4612">
            <v>10</v>
          </cell>
          <cell r="B4612" t="str">
            <v>AW Indemnity Retiree &gt;65 Medicare Supplement</v>
          </cell>
          <cell r="D4612" t="str">
            <v>ATWOOD BARBARA A</v>
          </cell>
          <cell r="E4612" t="str">
            <v>173362771</v>
          </cell>
          <cell r="F4612">
            <v>11</v>
          </cell>
          <cell r="G4612" t="str">
            <v>Medicare O65R S/PC - Union</v>
          </cell>
          <cell r="H4612" t="str">
            <v>U</v>
          </cell>
          <cell r="I4612">
            <v>1</v>
          </cell>
          <cell r="J4612">
            <v>37622</v>
          </cell>
          <cell r="K4612">
            <v>102</v>
          </cell>
          <cell r="L4612" t="str">
            <v>Single</v>
          </cell>
          <cell r="M4612">
            <v>16293</v>
          </cell>
        </row>
        <row r="4613">
          <cell r="A4613">
            <v>10</v>
          </cell>
          <cell r="B4613" t="str">
            <v>AW Indemnity Retiree &gt;65 Medicare Supplement</v>
          </cell>
          <cell r="D4613" t="str">
            <v>AUCLAIR CHRISTINA G</v>
          </cell>
          <cell r="E4613" t="str">
            <v>028125992</v>
          </cell>
          <cell r="F4613">
            <v>13</v>
          </cell>
          <cell r="G4613" t="str">
            <v>Medicare O65R S/PC - Non-Union</v>
          </cell>
          <cell r="H4613" t="str">
            <v>N</v>
          </cell>
          <cell r="I4613">
            <v>1</v>
          </cell>
          <cell r="J4613">
            <v>37622</v>
          </cell>
          <cell r="K4613">
            <v>102</v>
          </cell>
          <cell r="L4613" t="str">
            <v>Single</v>
          </cell>
          <cell r="M4613">
            <v>9364</v>
          </cell>
        </row>
        <row r="4614">
          <cell r="A4614">
            <v>10</v>
          </cell>
          <cell r="B4614" t="str">
            <v>AW Indemnity Retiree &gt;65 Medicare Supplement</v>
          </cell>
          <cell r="D4614" t="str">
            <v>AUER PEGGY L</v>
          </cell>
          <cell r="E4614" t="str">
            <v>307242056</v>
          </cell>
          <cell r="F4614">
            <v>13</v>
          </cell>
          <cell r="G4614" t="str">
            <v>Medicare O65R S/PC - Non-Union</v>
          </cell>
          <cell r="H4614" t="str">
            <v>N</v>
          </cell>
          <cell r="I4614">
            <v>1</v>
          </cell>
          <cell r="J4614">
            <v>37622</v>
          </cell>
          <cell r="K4614">
            <v>102</v>
          </cell>
          <cell r="L4614" t="str">
            <v>Single</v>
          </cell>
          <cell r="M4614">
            <v>10561</v>
          </cell>
        </row>
        <row r="4615">
          <cell r="A4615">
            <v>10</v>
          </cell>
          <cell r="B4615" t="str">
            <v>AW Indemnity Retiree &gt;65 Medicare Supplement</v>
          </cell>
          <cell r="D4615" t="str">
            <v>AYDT DOROTHEA A</v>
          </cell>
          <cell r="E4615" t="str">
            <v>142303103</v>
          </cell>
          <cell r="F4615">
            <v>14</v>
          </cell>
          <cell r="G4615" t="str">
            <v>Medicare O65RHW/F - Non-Union</v>
          </cell>
          <cell r="H4615" t="str">
            <v>N</v>
          </cell>
          <cell r="I4615">
            <v>2</v>
          </cell>
          <cell r="J4615">
            <v>37622</v>
          </cell>
          <cell r="K4615">
            <v>111</v>
          </cell>
          <cell r="L4615" t="str">
            <v>Ee/Sp</v>
          </cell>
          <cell r="M4615">
            <v>14245</v>
          </cell>
        </row>
        <row r="4616">
          <cell r="A4616">
            <v>10</v>
          </cell>
          <cell r="B4616" t="str">
            <v>AW Indemnity Retiree &gt;65 Medicare Supplement</v>
          </cell>
          <cell r="D4616" t="str">
            <v>BAAS ROBERT</v>
          </cell>
          <cell r="E4616" t="str">
            <v>317401825</v>
          </cell>
          <cell r="F4616">
            <v>13</v>
          </cell>
          <cell r="G4616" t="str">
            <v>Medicare O65R S/PC - Non-Union</v>
          </cell>
          <cell r="H4616" t="str">
            <v>N</v>
          </cell>
          <cell r="I4616">
            <v>1</v>
          </cell>
          <cell r="J4616">
            <v>37622</v>
          </cell>
          <cell r="K4616">
            <v>101</v>
          </cell>
          <cell r="L4616" t="str">
            <v>Single</v>
          </cell>
          <cell r="M4616">
            <v>14740</v>
          </cell>
        </row>
        <row r="4617">
          <cell r="A4617">
            <v>10</v>
          </cell>
          <cell r="B4617" t="str">
            <v>AW Indemnity Retiree &gt;65 Medicare Supplement</v>
          </cell>
          <cell r="D4617" t="str">
            <v>BAGNARD IRIS</v>
          </cell>
          <cell r="E4617" t="str">
            <v>478306598</v>
          </cell>
          <cell r="F4617">
            <v>13</v>
          </cell>
          <cell r="G4617" t="str">
            <v>Medicare O65R S/PC - Non-Union</v>
          </cell>
          <cell r="H4617" t="str">
            <v>N</v>
          </cell>
          <cell r="I4617">
            <v>1</v>
          </cell>
          <cell r="J4617">
            <v>37622</v>
          </cell>
          <cell r="K4617">
            <v>102</v>
          </cell>
          <cell r="L4617" t="str">
            <v>Single</v>
          </cell>
          <cell r="M4617">
            <v>9480</v>
          </cell>
        </row>
        <row r="4618">
          <cell r="A4618">
            <v>10</v>
          </cell>
          <cell r="B4618" t="str">
            <v>AW Indemnity Retiree &gt;65 Medicare Supplement</v>
          </cell>
          <cell r="D4618" t="str">
            <v>BAGSHAW DONALD A</v>
          </cell>
          <cell r="E4618" t="str">
            <v>168304715</v>
          </cell>
          <cell r="F4618">
            <v>13</v>
          </cell>
          <cell r="G4618" t="str">
            <v>Medicare O65R S/PC - Non-Union</v>
          </cell>
          <cell r="H4618" t="str">
            <v>N</v>
          </cell>
          <cell r="I4618">
            <v>1</v>
          </cell>
          <cell r="J4618">
            <v>37622</v>
          </cell>
          <cell r="K4618">
            <v>101</v>
          </cell>
          <cell r="L4618" t="str">
            <v>Single</v>
          </cell>
          <cell r="M4618">
            <v>12738</v>
          </cell>
        </row>
        <row r="4619">
          <cell r="A4619">
            <v>10</v>
          </cell>
          <cell r="B4619" t="str">
            <v>AW Indemnity Retiree &gt;65 Medicare Supplement</v>
          </cell>
          <cell r="D4619" t="str">
            <v>BAILEY WILLIAM D</v>
          </cell>
          <cell r="E4619" t="str">
            <v>224224575</v>
          </cell>
          <cell r="F4619">
            <v>12</v>
          </cell>
          <cell r="G4619" t="str">
            <v>Medicare O65RHW/F - Union</v>
          </cell>
          <cell r="H4619" t="str">
            <v>U</v>
          </cell>
          <cell r="I4619">
            <v>2</v>
          </cell>
          <cell r="J4619">
            <v>37622</v>
          </cell>
          <cell r="K4619">
            <v>111</v>
          </cell>
          <cell r="L4619" t="str">
            <v>Ee/Sp</v>
          </cell>
          <cell r="M4619">
            <v>9132</v>
          </cell>
        </row>
        <row r="4620">
          <cell r="A4620">
            <v>10</v>
          </cell>
          <cell r="B4620" t="str">
            <v>AW Indemnity Retiree &gt;65 Medicare Supplement</v>
          </cell>
          <cell r="D4620" t="str">
            <v>BAKER FREDERICK W</v>
          </cell>
          <cell r="E4620" t="str">
            <v>197030468</v>
          </cell>
          <cell r="F4620">
            <v>13</v>
          </cell>
          <cell r="G4620" t="str">
            <v>Medicare O65R S/PC - Non-Union</v>
          </cell>
          <cell r="H4620" t="str">
            <v>N</v>
          </cell>
          <cell r="I4620">
            <v>1</v>
          </cell>
          <cell r="J4620">
            <v>37622</v>
          </cell>
          <cell r="K4620">
            <v>101</v>
          </cell>
          <cell r="L4620" t="str">
            <v>Single</v>
          </cell>
          <cell r="M4620">
            <v>6054</v>
          </cell>
        </row>
        <row r="4621">
          <cell r="A4621">
            <v>10</v>
          </cell>
          <cell r="B4621" t="str">
            <v>AW Indemnity Retiree &gt;65 Medicare Supplement</v>
          </cell>
          <cell r="D4621" t="str">
            <v>BALDWIN THOMAS H</v>
          </cell>
          <cell r="E4621" t="str">
            <v>331306828</v>
          </cell>
          <cell r="F4621">
            <v>11</v>
          </cell>
          <cell r="G4621" t="str">
            <v>Medicare O65R S/PC - Union</v>
          </cell>
          <cell r="H4621" t="str">
            <v>U</v>
          </cell>
          <cell r="I4621">
            <v>1</v>
          </cell>
          <cell r="J4621">
            <v>37622</v>
          </cell>
          <cell r="K4621">
            <v>101</v>
          </cell>
          <cell r="L4621" t="str">
            <v>Single</v>
          </cell>
          <cell r="M4621">
            <v>13733</v>
          </cell>
        </row>
        <row r="4622">
          <cell r="A4622">
            <v>10</v>
          </cell>
          <cell r="B4622" t="str">
            <v>AW Indemnity Retiree &gt;65 Medicare Supplement</v>
          </cell>
          <cell r="D4622" t="str">
            <v>BALDWIN WILLIAM F</v>
          </cell>
          <cell r="E4622" t="str">
            <v>305326806</v>
          </cell>
          <cell r="F4622">
            <v>13</v>
          </cell>
          <cell r="G4622" t="str">
            <v>Medicare O65R S/PC - Non-Union</v>
          </cell>
          <cell r="H4622" t="str">
            <v>N</v>
          </cell>
          <cell r="I4622">
            <v>1</v>
          </cell>
          <cell r="J4622">
            <v>37622</v>
          </cell>
          <cell r="K4622">
            <v>101</v>
          </cell>
          <cell r="L4622" t="str">
            <v>Single</v>
          </cell>
          <cell r="M4622">
            <v>12958</v>
          </cell>
        </row>
        <row r="4623">
          <cell r="A4623">
            <v>10</v>
          </cell>
          <cell r="B4623" t="str">
            <v>AW Indemnity Retiree &gt;65 Medicare Supplement</v>
          </cell>
          <cell r="D4623" t="str">
            <v>BALLERINI NICOLA</v>
          </cell>
          <cell r="E4623" t="str">
            <v>164281437</v>
          </cell>
          <cell r="F4623">
            <v>14</v>
          </cell>
          <cell r="G4623" t="str">
            <v>Medicare O65RHW/F - Non-Union</v>
          </cell>
          <cell r="H4623" t="str">
            <v>N</v>
          </cell>
          <cell r="I4623">
            <v>2</v>
          </cell>
          <cell r="J4623">
            <v>37622</v>
          </cell>
          <cell r="K4623">
            <v>111</v>
          </cell>
          <cell r="L4623" t="str">
            <v>Ee/Sp</v>
          </cell>
          <cell r="M4623">
            <v>10540</v>
          </cell>
        </row>
        <row r="4624">
          <cell r="A4624">
            <v>10</v>
          </cell>
          <cell r="B4624" t="str">
            <v>AW Indemnity Retiree &gt;65 Medicare Supplement</v>
          </cell>
          <cell r="D4624" t="str">
            <v>BAMFORD NEIL L</v>
          </cell>
          <cell r="E4624" t="str">
            <v>153204944</v>
          </cell>
          <cell r="F4624">
            <v>11</v>
          </cell>
          <cell r="G4624" t="str">
            <v>Medicare O65R S/PC - Union</v>
          </cell>
          <cell r="H4624" t="str">
            <v>U</v>
          </cell>
          <cell r="I4624">
            <v>1</v>
          </cell>
          <cell r="J4624">
            <v>37622</v>
          </cell>
          <cell r="K4624">
            <v>101</v>
          </cell>
          <cell r="L4624" t="str">
            <v>Single</v>
          </cell>
          <cell r="M4624">
            <v>11335</v>
          </cell>
        </row>
        <row r="4625">
          <cell r="A4625">
            <v>10</v>
          </cell>
          <cell r="B4625" t="str">
            <v>AW Indemnity Retiree &gt;65 Medicare Supplement</v>
          </cell>
          <cell r="D4625" t="str">
            <v>BANZ ORVILLE</v>
          </cell>
          <cell r="E4625" t="str">
            <v>509185020</v>
          </cell>
          <cell r="F4625">
            <v>14</v>
          </cell>
          <cell r="G4625" t="str">
            <v>Medicare O65RHW/F - Non-Union</v>
          </cell>
          <cell r="H4625" t="str">
            <v>N</v>
          </cell>
          <cell r="I4625">
            <v>2</v>
          </cell>
          <cell r="J4625">
            <v>37622</v>
          </cell>
          <cell r="K4625">
            <v>111</v>
          </cell>
          <cell r="L4625" t="str">
            <v>Ee/Sp</v>
          </cell>
          <cell r="M4625">
            <v>6378</v>
          </cell>
        </row>
        <row r="4626">
          <cell r="A4626">
            <v>10</v>
          </cell>
          <cell r="B4626" t="str">
            <v>AW Indemnity Retiree &gt;65 Medicare Supplement</v>
          </cell>
          <cell r="D4626" t="str">
            <v>BARNETT JOE E</v>
          </cell>
          <cell r="E4626" t="str">
            <v>497381950</v>
          </cell>
          <cell r="F4626">
            <v>12</v>
          </cell>
          <cell r="G4626" t="str">
            <v>Medicare O65RHW/F - Union</v>
          </cell>
          <cell r="H4626" t="str">
            <v>U</v>
          </cell>
          <cell r="I4626">
            <v>2</v>
          </cell>
          <cell r="J4626">
            <v>37622</v>
          </cell>
          <cell r="K4626">
            <v>111</v>
          </cell>
          <cell r="L4626" t="str">
            <v>Ee/Sp</v>
          </cell>
          <cell r="M4626">
            <v>13624</v>
          </cell>
        </row>
        <row r="4627">
          <cell r="A4627">
            <v>10</v>
          </cell>
          <cell r="B4627" t="str">
            <v>AW Indemnity Retiree &gt;65 Medicare Supplement</v>
          </cell>
          <cell r="D4627" t="str">
            <v>BARNETT MAURINE L</v>
          </cell>
          <cell r="E4627" t="str">
            <v>236384976</v>
          </cell>
          <cell r="F4627">
            <v>13</v>
          </cell>
          <cell r="G4627" t="str">
            <v>Medicare O65R S/PC - Non-Union</v>
          </cell>
          <cell r="H4627" t="str">
            <v>N</v>
          </cell>
          <cell r="I4627">
            <v>1</v>
          </cell>
          <cell r="J4627">
            <v>37622</v>
          </cell>
          <cell r="K4627">
            <v>102</v>
          </cell>
          <cell r="L4627" t="str">
            <v>Single</v>
          </cell>
          <cell r="M4627">
            <v>3489</v>
          </cell>
        </row>
        <row r="4628">
          <cell r="A4628">
            <v>10</v>
          </cell>
          <cell r="B4628" t="str">
            <v>AW Indemnity Retiree &gt;65 Medicare Supplement</v>
          </cell>
          <cell r="D4628" t="str">
            <v>BARNEY SR WILLIAM E</v>
          </cell>
          <cell r="E4628" t="str">
            <v>152281630</v>
          </cell>
          <cell r="F4628">
            <v>14</v>
          </cell>
          <cell r="G4628" t="str">
            <v>Medicare O65RHW/F - Non-Union</v>
          </cell>
          <cell r="H4628" t="str">
            <v>N</v>
          </cell>
          <cell r="I4628">
            <v>2</v>
          </cell>
          <cell r="J4628">
            <v>37622</v>
          </cell>
          <cell r="K4628">
            <v>111</v>
          </cell>
          <cell r="L4628" t="str">
            <v>Ee/Sp</v>
          </cell>
          <cell r="M4628">
            <v>13127</v>
          </cell>
        </row>
        <row r="4629">
          <cell r="A4629">
            <v>10</v>
          </cell>
          <cell r="B4629" t="str">
            <v>AW Indemnity Retiree &gt;65 Medicare Supplement</v>
          </cell>
          <cell r="D4629" t="str">
            <v>BARTHOLOMEW CAROL</v>
          </cell>
          <cell r="E4629" t="str">
            <v>145229189</v>
          </cell>
          <cell r="F4629">
            <v>13</v>
          </cell>
          <cell r="G4629" t="str">
            <v>Medicare O65R S/PC - Non-Union</v>
          </cell>
          <cell r="H4629" t="str">
            <v>N</v>
          </cell>
          <cell r="I4629">
            <v>1</v>
          </cell>
          <cell r="J4629">
            <v>37622</v>
          </cell>
          <cell r="K4629">
            <v>102</v>
          </cell>
          <cell r="L4629" t="str">
            <v>Single</v>
          </cell>
          <cell r="M4629">
            <v>11606</v>
          </cell>
        </row>
        <row r="4630">
          <cell r="A4630">
            <v>10</v>
          </cell>
          <cell r="B4630" t="str">
            <v>AW Indemnity Retiree &gt;65 Medicare Supplement</v>
          </cell>
          <cell r="D4630" t="str">
            <v>BARTLETT RALPH B</v>
          </cell>
          <cell r="E4630" t="str">
            <v>199031293</v>
          </cell>
          <cell r="F4630">
            <v>14</v>
          </cell>
          <cell r="G4630" t="str">
            <v>Medicare O65RHW/F - Non-Union</v>
          </cell>
          <cell r="H4630" t="str">
            <v>N</v>
          </cell>
          <cell r="I4630">
            <v>2</v>
          </cell>
          <cell r="J4630">
            <v>37622</v>
          </cell>
          <cell r="K4630">
            <v>111</v>
          </cell>
          <cell r="L4630" t="str">
            <v>Ee/Sp</v>
          </cell>
          <cell r="M4630">
            <v>7327</v>
          </cell>
        </row>
        <row r="4631">
          <cell r="A4631">
            <v>10</v>
          </cell>
          <cell r="B4631" t="str">
            <v>AW Indemnity Retiree &gt;65 Medicare Supplement</v>
          </cell>
          <cell r="D4631" t="str">
            <v>BARTLETT RUSSELL D</v>
          </cell>
          <cell r="E4631" t="str">
            <v>007055416</v>
          </cell>
          <cell r="F4631">
            <v>13</v>
          </cell>
          <cell r="G4631" t="str">
            <v>Medicare O65R S/PC - Non-Union</v>
          </cell>
          <cell r="H4631" t="str">
            <v>N</v>
          </cell>
          <cell r="I4631">
            <v>1</v>
          </cell>
          <cell r="J4631">
            <v>37622</v>
          </cell>
          <cell r="K4631">
            <v>101</v>
          </cell>
          <cell r="L4631" t="str">
            <v>Single</v>
          </cell>
          <cell r="M4631">
            <v>5956</v>
          </cell>
        </row>
        <row r="4632">
          <cell r="A4632">
            <v>10</v>
          </cell>
          <cell r="B4632" t="str">
            <v>AW Indemnity Retiree &gt;65 Medicare Supplement</v>
          </cell>
          <cell r="D4632" t="str">
            <v>BAUDER JEANNETTE E</v>
          </cell>
          <cell r="E4632" t="str">
            <v>520446049</v>
          </cell>
          <cell r="F4632">
            <v>12</v>
          </cell>
          <cell r="G4632" t="str">
            <v>Medicare O65RHW/F - Union</v>
          </cell>
          <cell r="H4632" t="str">
            <v>U</v>
          </cell>
          <cell r="I4632">
            <v>2</v>
          </cell>
          <cell r="J4632">
            <v>37622</v>
          </cell>
          <cell r="K4632">
            <v>111</v>
          </cell>
          <cell r="L4632" t="str">
            <v>Ee/Sp</v>
          </cell>
          <cell r="M4632">
            <v>13087</v>
          </cell>
        </row>
        <row r="4633">
          <cell r="A4633">
            <v>10</v>
          </cell>
          <cell r="B4633" t="str">
            <v>AW Indemnity Retiree &gt;65 Medicare Supplement</v>
          </cell>
          <cell r="D4633" t="str">
            <v>BAUSCH NANCY J</v>
          </cell>
          <cell r="E4633" t="str">
            <v>211124974</v>
          </cell>
          <cell r="F4633">
            <v>11</v>
          </cell>
          <cell r="G4633" t="str">
            <v>Medicare O65R S/PC - Union</v>
          </cell>
          <cell r="H4633" t="str">
            <v>U</v>
          </cell>
          <cell r="I4633">
            <v>1</v>
          </cell>
          <cell r="J4633">
            <v>37622</v>
          </cell>
          <cell r="K4633">
            <v>102</v>
          </cell>
          <cell r="L4633" t="str">
            <v>Single</v>
          </cell>
          <cell r="M4633">
            <v>9624</v>
          </cell>
        </row>
        <row r="4634">
          <cell r="A4634">
            <v>10</v>
          </cell>
          <cell r="B4634" t="str">
            <v>AW Indemnity Retiree &gt;65 Medicare Supplement</v>
          </cell>
          <cell r="D4634" t="str">
            <v>BAYLOR INGEBORG M</v>
          </cell>
          <cell r="E4634" t="str">
            <v>168223274</v>
          </cell>
          <cell r="F4634">
            <v>14</v>
          </cell>
          <cell r="G4634" t="str">
            <v>Medicare O65RHW/F - Non-Union</v>
          </cell>
          <cell r="H4634" t="str">
            <v>N</v>
          </cell>
          <cell r="I4634">
            <v>2</v>
          </cell>
          <cell r="J4634">
            <v>37622</v>
          </cell>
          <cell r="K4634">
            <v>111</v>
          </cell>
          <cell r="L4634" t="str">
            <v>Ee/Sp</v>
          </cell>
          <cell r="M4634">
            <v>9414</v>
          </cell>
        </row>
        <row r="4635">
          <cell r="A4635">
            <v>10</v>
          </cell>
          <cell r="B4635" t="str">
            <v>AW Indemnity Retiree &gt;65 Medicare Supplement</v>
          </cell>
          <cell r="D4635" t="str">
            <v>BEATTY GLADYS E</v>
          </cell>
          <cell r="E4635" t="str">
            <v>317328841</v>
          </cell>
          <cell r="F4635">
            <v>12</v>
          </cell>
          <cell r="G4635" t="str">
            <v>Medicare O65RHW/F - Union</v>
          </cell>
          <cell r="H4635" t="str">
            <v>U</v>
          </cell>
          <cell r="I4635">
            <v>2</v>
          </cell>
          <cell r="J4635">
            <v>37622</v>
          </cell>
          <cell r="K4635">
            <v>111</v>
          </cell>
          <cell r="L4635" t="str">
            <v>Ee/Sp</v>
          </cell>
          <cell r="M4635">
            <v>12412</v>
          </cell>
        </row>
        <row r="4636">
          <cell r="A4636">
            <v>10</v>
          </cell>
          <cell r="B4636" t="str">
            <v>AW Indemnity Retiree &gt;65 Medicare Supplement</v>
          </cell>
          <cell r="D4636" t="str">
            <v>BECERRA SR ROBERTO</v>
          </cell>
          <cell r="E4636" t="str">
            <v>563529818</v>
          </cell>
          <cell r="F4636">
            <v>13</v>
          </cell>
          <cell r="G4636" t="str">
            <v>Medicare O65R S/PC - Non-Union</v>
          </cell>
          <cell r="H4636" t="str">
            <v>N</v>
          </cell>
          <cell r="I4636">
            <v>1</v>
          </cell>
          <cell r="J4636">
            <v>37622</v>
          </cell>
          <cell r="K4636">
            <v>101</v>
          </cell>
          <cell r="L4636" t="str">
            <v>Single</v>
          </cell>
          <cell r="M4636">
            <v>12704</v>
          </cell>
        </row>
        <row r="4637">
          <cell r="A4637">
            <v>10</v>
          </cell>
          <cell r="B4637" t="str">
            <v>AW Indemnity Retiree &gt;65 Medicare Supplement</v>
          </cell>
          <cell r="D4637" t="str">
            <v>BECHTEL MIRIAM L</v>
          </cell>
          <cell r="E4637" t="str">
            <v>195284128</v>
          </cell>
          <cell r="F4637">
            <v>13</v>
          </cell>
          <cell r="G4637" t="str">
            <v>Medicare O65R S/PC - Non-Union</v>
          </cell>
          <cell r="H4637" t="str">
            <v>N</v>
          </cell>
          <cell r="I4637">
            <v>1</v>
          </cell>
          <cell r="J4637">
            <v>37622</v>
          </cell>
          <cell r="K4637">
            <v>102</v>
          </cell>
          <cell r="L4637" t="str">
            <v>Single</v>
          </cell>
          <cell r="M4637">
            <v>13478</v>
          </cell>
        </row>
        <row r="4638">
          <cell r="A4638">
            <v>10</v>
          </cell>
          <cell r="B4638" t="str">
            <v>AW Indemnity Retiree &gt;65 Medicare Supplement</v>
          </cell>
          <cell r="D4638" t="str">
            <v>BECHTOLD GEORGE H</v>
          </cell>
          <cell r="E4638" t="str">
            <v>340167101</v>
          </cell>
          <cell r="F4638">
            <v>12</v>
          </cell>
          <cell r="G4638" t="str">
            <v>Medicare O65RHW/F - Union</v>
          </cell>
          <cell r="H4638" t="str">
            <v>U</v>
          </cell>
          <cell r="I4638">
            <v>2</v>
          </cell>
          <cell r="J4638">
            <v>37622</v>
          </cell>
          <cell r="K4638">
            <v>111</v>
          </cell>
          <cell r="L4638" t="str">
            <v>Ee/Sp</v>
          </cell>
          <cell r="M4638">
            <v>8414</v>
          </cell>
        </row>
        <row r="4639">
          <cell r="A4639">
            <v>10</v>
          </cell>
          <cell r="B4639" t="str">
            <v>AW Indemnity Retiree &gt;65 Medicare Supplement</v>
          </cell>
          <cell r="D4639" t="str">
            <v>BECK DON E</v>
          </cell>
          <cell r="E4639" t="str">
            <v>280140856</v>
          </cell>
          <cell r="F4639">
            <v>12</v>
          </cell>
          <cell r="G4639" t="str">
            <v>Medicare O65RHW/F - Union</v>
          </cell>
          <cell r="H4639" t="str">
            <v>U</v>
          </cell>
          <cell r="I4639">
            <v>2</v>
          </cell>
          <cell r="J4639">
            <v>37622</v>
          </cell>
          <cell r="K4639">
            <v>111</v>
          </cell>
          <cell r="L4639" t="str">
            <v>Ee/Sp</v>
          </cell>
          <cell r="M4639">
            <v>9997</v>
          </cell>
        </row>
        <row r="4640">
          <cell r="A4640">
            <v>10</v>
          </cell>
          <cell r="B4640" t="str">
            <v>AW Indemnity Retiree &gt;65 Medicare Supplement</v>
          </cell>
          <cell r="D4640" t="str">
            <v>BECKER PETER L</v>
          </cell>
          <cell r="E4640" t="str">
            <v>187163070</v>
          </cell>
          <cell r="F4640">
            <v>12</v>
          </cell>
          <cell r="G4640" t="str">
            <v>Medicare O65RHW/F - Union</v>
          </cell>
          <cell r="H4640" t="str">
            <v>U</v>
          </cell>
          <cell r="I4640">
            <v>2</v>
          </cell>
          <cell r="J4640">
            <v>37622</v>
          </cell>
          <cell r="K4640">
            <v>111</v>
          </cell>
          <cell r="L4640" t="str">
            <v>Ee/Sp</v>
          </cell>
          <cell r="M4640">
            <v>7195</v>
          </cell>
        </row>
        <row r="4641">
          <cell r="A4641">
            <v>10</v>
          </cell>
          <cell r="B4641" t="str">
            <v>AW Indemnity Retiree &gt;65 Medicare Supplement</v>
          </cell>
          <cell r="D4641" t="str">
            <v>BEISWENGER JEAN V</v>
          </cell>
          <cell r="E4641" t="str">
            <v>181161764</v>
          </cell>
          <cell r="F4641">
            <v>11</v>
          </cell>
          <cell r="G4641" t="str">
            <v>Medicare O65R S/PC - Union</v>
          </cell>
          <cell r="H4641" t="str">
            <v>U</v>
          </cell>
          <cell r="I4641">
            <v>1</v>
          </cell>
          <cell r="J4641">
            <v>37622</v>
          </cell>
          <cell r="K4641">
            <v>102</v>
          </cell>
          <cell r="L4641" t="str">
            <v>Single</v>
          </cell>
          <cell r="M4641">
            <v>6883</v>
          </cell>
        </row>
        <row r="4642">
          <cell r="A4642">
            <v>10</v>
          </cell>
          <cell r="B4642" t="str">
            <v>AW Indemnity Retiree &gt;65 Medicare Supplement</v>
          </cell>
          <cell r="D4642" t="str">
            <v>BELL THOMAS J</v>
          </cell>
          <cell r="E4642" t="str">
            <v>174221975</v>
          </cell>
          <cell r="F4642">
            <v>11</v>
          </cell>
          <cell r="G4642" t="str">
            <v>Medicare O65R S/PC - Union</v>
          </cell>
          <cell r="H4642" t="str">
            <v>U</v>
          </cell>
          <cell r="I4642">
            <v>1</v>
          </cell>
          <cell r="J4642">
            <v>37622</v>
          </cell>
          <cell r="K4642">
            <v>101</v>
          </cell>
          <cell r="L4642" t="str">
            <v>Single</v>
          </cell>
          <cell r="M4642">
            <v>9199</v>
          </cell>
        </row>
        <row r="4643">
          <cell r="A4643">
            <v>10</v>
          </cell>
          <cell r="B4643" t="str">
            <v>AW Indemnity Retiree &gt;65 Medicare Supplement</v>
          </cell>
          <cell r="D4643" t="str">
            <v>BEMBRY ROBERT H</v>
          </cell>
          <cell r="E4643" t="str">
            <v>172229188</v>
          </cell>
          <cell r="F4643">
            <v>14</v>
          </cell>
          <cell r="G4643" t="str">
            <v>Medicare O65RHW/F - Non-Union</v>
          </cell>
          <cell r="H4643" t="str">
            <v>N</v>
          </cell>
          <cell r="I4643">
            <v>2</v>
          </cell>
          <cell r="J4643">
            <v>37622</v>
          </cell>
          <cell r="K4643">
            <v>111</v>
          </cell>
          <cell r="L4643" t="str">
            <v>Ee/Sp</v>
          </cell>
          <cell r="M4643">
            <v>10128</v>
          </cell>
        </row>
        <row r="4644">
          <cell r="A4644">
            <v>10</v>
          </cell>
          <cell r="B4644" t="str">
            <v>AW Indemnity Retiree &gt;65 Medicare Supplement</v>
          </cell>
          <cell r="D4644" t="str">
            <v>BENDER JOHN M</v>
          </cell>
          <cell r="E4644" t="str">
            <v>191200031</v>
          </cell>
          <cell r="F4644">
            <v>14</v>
          </cell>
          <cell r="G4644" t="str">
            <v>Medicare O65RHW/F - Non-Union</v>
          </cell>
          <cell r="H4644" t="str">
            <v>N</v>
          </cell>
          <cell r="I4644">
            <v>2</v>
          </cell>
          <cell r="J4644">
            <v>37622</v>
          </cell>
          <cell r="K4644">
            <v>111</v>
          </cell>
          <cell r="L4644" t="str">
            <v>Ee/Sp</v>
          </cell>
          <cell r="M4644">
            <v>9870</v>
          </cell>
        </row>
        <row r="4645">
          <cell r="A4645">
            <v>10</v>
          </cell>
          <cell r="B4645" t="str">
            <v>AW Indemnity Retiree &gt;65 Medicare Supplement</v>
          </cell>
          <cell r="D4645" t="str">
            <v>BENEFIELD CLYDE</v>
          </cell>
          <cell r="E4645" t="str">
            <v>409428062</v>
          </cell>
          <cell r="F4645">
            <v>12</v>
          </cell>
          <cell r="G4645" t="str">
            <v>Medicare O65RHW/F - Union</v>
          </cell>
          <cell r="H4645" t="str">
            <v>U</v>
          </cell>
          <cell r="I4645">
            <v>2</v>
          </cell>
          <cell r="J4645">
            <v>37622</v>
          </cell>
          <cell r="K4645">
            <v>111</v>
          </cell>
          <cell r="L4645" t="str">
            <v>Ee/Sp</v>
          </cell>
          <cell r="M4645">
            <v>10674</v>
          </cell>
        </row>
        <row r="4646">
          <cell r="A4646">
            <v>10</v>
          </cell>
          <cell r="B4646" t="str">
            <v>AW Indemnity Retiree &gt;65 Medicare Supplement</v>
          </cell>
          <cell r="D4646" t="str">
            <v>BENISCH FRANK H</v>
          </cell>
          <cell r="E4646" t="str">
            <v>079281589</v>
          </cell>
          <cell r="F4646">
            <v>12</v>
          </cell>
          <cell r="G4646" t="str">
            <v>Medicare O65RHW/F - Union</v>
          </cell>
          <cell r="H4646" t="str">
            <v>U</v>
          </cell>
          <cell r="I4646">
            <v>2</v>
          </cell>
          <cell r="J4646">
            <v>37622</v>
          </cell>
          <cell r="K4646">
            <v>111</v>
          </cell>
          <cell r="L4646" t="str">
            <v>Ee/Sp</v>
          </cell>
          <cell r="M4646">
            <v>10735</v>
          </cell>
        </row>
        <row r="4647">
          <cell r="A4647">
            <v>10</v>
          </cell>
          <cell r="B4647" t="str">
            <v>AW Indemnity Retiree &gt;65 Medicare Supplement</v>
          </cell>
          <cell r="D4647" t="str">
            <v>BENNETT ALBERT I</v>
          </cell>
          <cell r="E4647" t="str">
            <v>139244892</v>
          </cell>
          <cell r="F4647">
            <v>13</v>
          </cell>
          <cell r="G4647" t="str">
            <v>Medicare O65R S/PC - Non-Union</v>
          </cell>
          <cell r="H4647" t="str">
            <v>N</v>
          </cell>
          <cell r="I4647">
            <v>1</v>
          </cell>
          <cell r="J4647">
            <v>37622</v>
          </cell>
          <cell r="K4647">
            <v>101</v>
          </cell>
          <cell r="L4647" t="str">
            <v>Single</v>
          </cell>
          <cell r="M4647">
            <v>11756</v>
          </cell>
        </row>
        <row r="4648">
          <cell r="A4648">
            <v>10</v>
          </cell>
          <cell r="B4648" t="str">
            <v>AW Indemnity Retiree &gt;65 Medicare Supplement</v>
          </cell>
          <cell r="D4648" t="str">
            <v>BENNETTS HARRY D</v>
          </cell>
          <cell r="E4648" t="str">
            <v>382269997</v>
          </cell>
          <cell r="F4648">
            <v>14</v>
          </cell>
          <cell r="G4648" t="str">
            <v>Medicare O65RHW/F - Non-Union</v>
          </cell>
          <cell r="H4648" t="str">
            <v>N</v>
          </cell>
          <cell r="I4648">
            <v>2</v>
          </cell>
          <cell r="J4648">
            <v>37622</v>
          </cell>
          <cell r="K4648">
            <v>111</v>
          </cell>
          <cell r="L4648" t="str">
            <v>Ee/Sp</v>
          </cell>
          <cell r="M4648">
            <v>10778</v>
          </cell>
        </row>
        <row r="4649">
          <cell r="A4649">
            <v>10</v>
          </cell>
          <cell r="B4649" t="str">
            <v>AW Indemnity Retiree &gt;65 Medicare Supplement</v>
          </cell>
          <cell r="D4649" t="str">
            <v>BENNINGTON IMOGENE BA</v>
          </cell>
          <cell r="E4649" t="str">
            <v>233387381</v>
          </cell>
          <cell r="F4649">
            <v>13</v>
          </cell>
          <cell r="G4649" t="str">
            <v>Medicare O65R S/PC - Non-Union</v>
          </cell>
          <cell r="H4649" t="str">
            <v>N</v>
          </cell>
          <cell r="I4649">
            <v>1</v>
          </cell>
          <cell r="J4649">
            <v>38117</v>
          </cell>
          <cell r="K4649">
            <v>102</v>
          </cell>
          <cell r="L4649" t="str">
            <v>Single</v>
          </cell>
          <cell r="M4649">
            <v>10254</v>
          </cell>
        </row>
        <row r="4650">
          <cell r="A4650">
            <v>10</v>
          </cell>
          <cell r="B4650" t="str">
            <v>AW Indemnity Retiree &gt;65 Medicare Supplement</v>
          </cell>
          <cell r="D4650" t="str">
            <v>BENZ RICHARD J</v>
          </cell>
          <cell r="E4650" t="str">
            <v>168282401</v>
          </cell>
          <cell r="F4650">
            <v>12</v>
          </cell>
          <cell r="G4650" t="str">
            <v>Medicare O65RHW/F - Union</v>
          </cell>
          <cell r="H4650" t="str">
            <v>U</v>
          </cell>
          <cell r="I4650">
            <v>2</v>
          </cell>
          <cell r="J4650">
            <v>37622</v>
          </cell>
          <cell r="K4650">
            <v>111</v>
          </cell>
          <cell r="L4650" t="str">
            <v>Ee/Sp</v>
          </cell>
          <cell r="M4650">
            <v>13314</v>
          </cell>
        </row>
        <row r="4651">
          <cell r="A4651">
            <v>10</v>
          </cell>
          <cell r="B4651" t="str">
            <v>AW Indemnity Retiree &gt;65 Medicare Supplement</v>
          </cell>
          <cell r="D4651" t="str">
            <v>BERAN JAMES</v>
          </cell>
          <cell r="E4651" t="str">
            <v>319281222</v>
          </cell>
          <cell r="F4651">
            <v>14</v>
          </cell>
          <cell r="G4651" t="str">
            <v>Medicare O65RHW/F - Non-Union</v>
          </cell>
          <cell r="H4651" t="str">
            <v>N</v>
          </cell>
          <cell r="I4651">
            <v>2</v>
          </cell>
          <cell r="J4651">
            <v>37622</v>
          </cell>
          <cell r="K4651">
            <v>111</v>
          </cell>
          <cell r="L4651" t="str">
            <v>Ee/Sp</v>
          </cell>
          <cell r="M4651">
            <v>13001</v>
          </cell>
        </row>
        <row r="4652">
          <cell r="A4652">
            <v>10</v>
          </cell>
          <cell r="B4652" t="str">
            <v>AW Indemnity Retiree &gt;65 Medicare Supplement</v>
          </cell>
          <cell r="D4652" t="str">
            <v>BERNHARDT MARY E</v>
          </cell>
          <cell r="E4652" t="str">
            <v>149307018</v>
          </cell>
          <cell r="F4652">
            <v>14</v>
          </cell>
          <cell r="G4652" t="str">
            <v>Medicare O65RHW/F - Non-Union</v>
          </cell>
          <cell r="H4652" t="str">
            <v>N</v>
          </cell>
          <cell r="I4652">
            <v>2</v>
          </cell>
          <cell r="J4652">
            <v>37622</v>
          </cell>
          <cell r="K4652">
            <v>111</v>
          </cell>
          <cell r="L4652" t="str">
            <v>Ee/Sp</v>
          </cell>
          <cell r="M4652">
            <v>14089</v>
          </cell>
        </row>
        <row r="4653">
          <cell r="A4653">
            <v>10</v>
          </cell>
          <cell r="B4653" t="str">
            <v>AW Indemnity Retiree &gt;65 Medicare Supplement</v>
          </cell>
          <cell r="D4653" t="str">
            <v>BERRY TRAVIS L</v>
          </cell>
          <cell r="E4653" t="str">
            <v>525660607</v>
          </cell>
          <cell r="F4653">
            <v>14</v>
          </cell>
          <cell r="G4653" t="str">
            <v>Medicare O65RHW/F - Non-Union</v>
          </cell>
          <cell r="H4653" t="str">
            <v>N</v>
          </cell>
          <cell r="I4653">
            <v>2</v>
          </cell>
          <cell r="J4653">
            <v>37622</v>
          </cell>
          <cell r="K4653">
            <v>111</v>
          </cell>
          <cell r="L4653" t="str">
            <v>Ee/Sp</v>
          </cell>
          <cell r="M4653">
            <v>11234</v>
          </cell>
        </row>
        <row r="4654">
          <cell r="A4654">
            <v>10</v>
          </cell>
          <cell r="B4654" t="str">
            <v>AW Indemnity Retiree &gt;65 Medicare Supplement</v>
          </cell>
          <cell r="D4654" t="str">
            <v>BESICK GERALD E</v>
          </cell>
          <cell r="E4654" t="str">
            <v>479341688</v>
          </cell>
          <cell r="F4654">
            <v>12</v>
          </cell>
          <cell r="G4654" t="str">
            <v>Medicare O65RHW/F - Union</v>
          </cell>
          <cell r="H4654" t="str">
            <v>U</v>
          </cell>
          <cell r="I4654">
            <v>2</v>
          </cell>
          <cell r="J4654">
            <v>37622</v>
          </cell>
          <cell r="K4654">
            <v>111</v>
          </cell>
          <cell r="L4654" t="str">
            <v>Ee/Sp</v>
          </cell>
          <cell r="M4654">
            <v>12126</v>
          </cell>
        </row>
        <row r="4655">
          <cell r="A4655">
            <v>10</v>
          </cell>
          <cell r="B4655" t="str">
            <v>AW Indemnity Retiree &gt;65 Medicare Supplement</v>
          </cell>
          <cell r="D4655" t="str">
            <v>BETTLEYON MARLIN</v>
          </cell>
          <cell r="E4655" t="str">
            <v>193280846</v>
          </cell>
          <cell r="F4655">
            <v>13</v>
          </cell>
          <cell r="G4655" t="str">
            <v>Medicare O65R S/PC - Non-Union</v>
          </cell>
          <cell r="H4655" t="str">
            <v>N</v>
          </cell>
          <cell r="I4655">
            <v>1</v>
          </cell>
          <cell r="J4655">
            <v>37622</v>
          </cell>
          <cell r="K4655">
            <v>101</v>
          </cell>
          <cell r="L4655" t="str">
            <v>Single</v>
          </cell>
          <cell r="M4655">
            <v>13265</v>
          </cell>
        </row>
        <row r="4656">
          <cell r="A4656">
            <v>10</v>
          </cell>
          <cell r="B4656" t="str">
            <v>AW Indemnity Retiree &gt;65 Medicare Supplement</v>
          </cell>
          <cell r="D4656" t="str">
            <v>BEUN ANNA S</v>
          </cell>
          <cell r="E4656" t="str">
            <v>145056825</v>
          </cell>
          <cell r="F4656">
            <v>11</v>
          </cell>
          <cell r="G4656" t="str">
            <v>Medicare O65R S/PC - Union</v>
          </cell>
          <cell r="H4656" t="str">
            <v>U</v>
          </cell>
          <cell r="I4656">
            <v>1</v>
          </cell>
          <cell r="J4656">
            <v>37622</v>
          </cell>
          <cell r="K4656">
            <v>102</v>
          </cell>
          <cell r="L4656" t="str">
            <v>Single</v>
          </cell>
          <cell r="M4656">
            <v>2740</v>
          </cell>
        </row>
        <row r="4657">
          <cell r="A4657">
            <v>10</v>
          </cell>
          <cell r="B4657" t="str">
            <v>AW Indemnity Retiree &gt;65 Medicare Supplement</v>
          </cell>
          <cell r="D4657" t="str">
            <v>BEVER JOHN H</v>
          </cell>
          <cell r="E4657" t="str">
            <v>315283457</v>
          </cell>
          <cell r="F4657">
            <v>12</v>
          </cell>
          <cell r="G4657" t="str">
            <v>Medicare O65RHW/F - Union</v>
          </cell>
          <cell r="H4657" t="str">
            <v>U</v>
          </cell>
          <cell r="I4657">
            <v>2</v>
          </cell>
          <cell r="J4657">
            <v>37622</v>
          </cell>
          <cell r="K4657">
            <v>111</v>
          </cell>
          <cell r="L4657" t="str">
            <v>Ee/Sp</v>
          </cell>
          <cell r="M4657">
            <v>6722</v>
          </cell>
        </row>
        <row r="4658">
          <cell r="A4658">
            <v>10</v>
          </cell>
          <cell r="B4658" t="str">
            <v>AW Indemnity Retiree &gt;65 Medicare Supplement</v>
          </cell>
          <cell r="D4658" t="str">
            <v>BILBREY TONY C</v>
          </cell>
          <cell r="E4658" t="str">
            <v>410445750</v>
          </cell>
          <cell r="F4658">
            <v>11</v>
          </cell>
          <cell r="G4658" t="str">
            <v>Medicare O65R S/PC - Union</v>
          </cell>
          <cell r="H4658" t="str">
            <v>U</v>
          </cell>
          <cell r="I4658">
            <v>1</v>
          </cell>
          <cell r="J4658">
            <v>37622</v>
          </cell>
          <cell r="K4658">
            <v>101</v>
          </cell>
          <cell r="L4658" t="str">
            <v>Single</v>
          </cell>
          <cell r="M4658">
            <v>11716</v>
          </cell>
        </row>
        <row r="4659">
          <cell r="A4659">
            <v>10</v>
          </cell>
          <cell r="B4659" t="str">
            <v>AW Indemnity Retiree &gt;65 Medicare Supplement</v>
          </cell>
          <cell r="D4659" t="str">
            <v>BILLINGTON JUNIOR H</v>
          </cell>
          <cell r="E4659" t="str">
            <v>460343140</v>
          </cell>
          <cell r="F4659">
            <v>14</v>
          </cell>
          <cell r="G4659" t="str">
            <v>Medicare O65RHW/F - Non-Union</v>
          </cell>
          <cell r="H4659" t="str">
            <v>N</v>
          </cell>
          <cell r="I4659">
            <v>2</v>
          </cell>
          <cell r="J4659">
            <v>37622</v>
          </cell>
          <cell r="K4659">
            <v>111</v>
          </cell>
          <cell r="L4659" t="str">
            <v>Ee/Sp</v>
          </cell>
          <cell r="M4659">
            <v>10518</v>
          </cell>
        </row>
        <row r="4660">
          <cell r="A4660">
            <v>10</v>
          </cell>
          <cell r="B4660" t="str">
            <v>AW Indemnity Retiree &gt;65 Medicare Supplement</v>
          </cell>
          <cell r="D4660" t="str">
            <v>BIZZACK BERNARD</v>
          </cell>
          <cell r="E4660" t="str">
            <v>201263771</v>
          </cell>
          <cell r="F4660">
            <v>11</v>
          </cell>
          <cell r="G4660" t="str">
            <v>Medicare O65R S/PC - Union</v>
          </cell>
          <cell r="H4660" t="str">
            <v>U</v>
          </cell>
          <cell r="I4660">
            <v>1</v>
          </cell>
          <cell r="J4660">
            <v>37622</v>
          </cell>
          <cell r="K4660">
            <v>101</v>
          </cell>
          <cell r="L4660" t="str">
            <v>Single</v>
          </cell>
          <cell r="M4660">
            <v>12375</v>
          </cell>
        </row>
        <row r="4661">
          <cell r="A4661">
            <v>10</v>
          </cell>
          <cell r="B4661" t="str">
            <v>AW Indemnity Retiree &gt;65 Medicare Supplement</v>
          </cell>
          <cell r="D4661" t="str">
            <v>BLACK RAYMOND J</v>
          </cell>
          <cell r="E4661" t="str">
            <v>205124841</v>
          </cell>
          <cell r="F4661">
            <v>14</v>
          </cell>
          <cell r="G4661" t="str">
            <v>Medicare O65RHW/F - Non-Union</v>
          </cell>
          <cell r="H4661" t="str">
            <v>N</v>
          </cell>
          <cell r="I4661">
            <v>2</v>
          </cell>
          <cell r="J4661">
            <v>37622</v>
          </cell>
          <cell r="K4661">
            <v>111</v>
          </cell>
          <cell r="L4661" t="str">
            <v>Ee/Sp</v>
          </cell>
          <cell r="M4661">
            <v>9415</v>
          </cell>
        </row>
        <row r="4662">
          <cell r="A4662">
            <v>10</v>
          </cell>
          <cell r="B4662" t="str">
            <v>AW Indemnity Retiree &gt;65 Medicare Supplement</v>
          </cell>
          <cell r="D4662" t="str">
            <v>BLACK ROBERT V</v>
          </cell>
          <cell r="E4662" t="str">
            <v>205124930</v>
          </cell>
          <cell r="F4662">
            <v>13</v>
          </cell>
          <cell r="G4662" t="str">
            <v>Medicare O65R S/PC - Non-Union</v>
          </cell>
          <cell r="H4662" t="str">
            <v>N</v>
          </cell>
          <cell r="I4662">
            <v>1</v>
          </cell>
          <cell r="J4662">
            <v>37622</v>
          </cell>
          <cell r="K4662">
            <v>101</v>
          </cell>
          <cell r="L4662" t="str">
            <v>Single</v>
          </cell>
          <cell r="M4662">
            <v>9996</v>
          </cell>
        </row>
        <row r="4663">
          <cell r="A4663">
            <v>10</v>
          </cell>
          <cell r="B4663" t="str">
            <v>AW Indemnity Retiree &gt;65 Medicare Supplement</v>
          </cell>
          <cell r="D4663" t="str">
            <v>BLANCK CLARENCE</v>
          </cell>
          <cell r="E4663" t="str">
            <v>478280984</v>
          </cell>
          <cell r="F4663">
            <v>14</v>
          </cell>
          <cell r="G4663" t="str">
            <v>Medicare O65RHW/F - Non-Union</v>
          </cell>
          <cell r="H4663" t="str">
            <v>N</v>
          </cell>
          <cell r="I4663">
            <v>2</v>
          </cell>
          <cell r="J4663">
            <v>37622</v>
          </cell>
          <cell r="K4663">
            <v>111</v>
          </cell>
          <cell r="L4663" t="str">
            <v>Ee/Sp</v>
          </cell>
          <cell r="M4663">
            <v>10987</v>
          </cell>
        </row>
        <row r="4664">
          <cell r="A4664">
            <v>10</v>
          </cell>
          <cell r="B4664" t="str">
            <v>AW Indemnity Retiree &gt;65 Medicare Supplement</v>
          </cell>
          <cell r="D4664" t="str">
            <v>BLANDING ULYSSES</v>
          </cell>
          <cell r="E4664" t="str">
            <v>224408926</v>
          </cell>
          <cell r="F4664">
            <v>11</v>
          </cell>
          <cell r="G4664" t="str">
            <v>Medicare O65R S/PC - Union</v>
          </cell>
          <cell r="H4664" t="str">
            <v>U</v>
          </cell>
          <cell r="I4664">
            <v>1</v>
          </cell>
          <cell r="J4664">
            <v>37622</v>
          </cell>
          <cell r="K4664">
            <v>101</v>
          </cell>
          <cell r="L4664" t="str">
            <v>Single</v>
          </cell>
          <cell r="M4664">
            <v>13035</v>
          </cell>
        </row>
        <row r="4665">
          <cell r="A4665">
            <v>10</v>
          </cell>
          <cell r="B4665" t="str">
            <v>AW Indemnity Retiree &gt;65 Medicare Supplement</v>
          </cell>
          <cell r="D4665" t="str">
            <v>BLEICHNER HAROLD L</v>
          </cell>
          <cell r="E4665" t="str">
            <v>335221220</v>
          </cell>
          <cell r="F4665">
            <v>11</v>
          </cell>
          <cell r="G4665" t="str">
            <v>Medicare O65R S/PC - Union</v>
          </cell>
          <cell r="H4665" t="str">
            <v>U</v>
          </cell>
          <cell r="I4665">
            <v>1</v>
          </cell>
          <cell r="J4665">
            <v>38097</v>
          </cell>
          <cell r="K4665">
            <v>101</v>
          </cell>
          <cell r="L4665" t="str">
            <v>Single</v>
          </cell>
          <cell r="M4665">
            <v>9754</v>
          </cell>
        </row>
        <row r="4666">
          <cell r="A4666">
            <v>10</v>
          </cell>
          <cell r="B4666" t="str">
            <v>AW Indemnity Retiree &gt;65 Medicare Supplement</v>
          </cell>
          <cell r="D4666" t="str">
            <v>BOBAK PAUL</v>
          </cell>
          <cell r="E4666" t="str">
            <v>160223819</v>
          </cell>
          <cell r="F4666">
            <v>12</v>
          </cell>
          <cell r="G4666" t="str">
            <v>Medicare O65RHW/F - Union</v>
          </cell>
          <cell r="H4666" t="str">
            <v>U</v>
          </cell>
          <cell r="I4666">
            <v>2</v>
          </cell>
          <cell r="J4666">
            <v>37622</v>
          </cell>
          <cell r="K4666">
            <v>111</v>
          </cell>
          <cell r="L4666" t="str">
            <v>Ee/Sp</v>
          </cell>
          <cell r="M4666">
            <v>11453</v>
          </cell>
        </row>
        <row r="4667">
          <cell r="A4667">
            <v>10</v>
          </cell>
          <cell r="B4667" t="str">
            <v>AW Indemnity Retiree &gt;65 Medicare Supplement</v>
          </cell>
          <cell r="D4667" t="str">
            <v>BODNAR JAMES J</v>
          </cell>
          <cell r="E4667" t="str">
            <v>307303344</v>
          </cell>
          <cell r="F4667">
            <v>13</v>
          </cell>
          <cell r="G4667" t="str">
            <v>Medicare O65R S/PC - Non-Union</v>
          </cell>
          <cell r="H4667" t="str">
            <v>N</v>
          </cell>
          <cell r="I4667">
            <v>1</v>
          </cell>
          <cell r="J4667">
            <v>37622</v>
          </cell>
          <cell r="K4667">
            <v>101</v>
          </cell>
          <cell r="L4667" t="str">
            <v>Single</v>
          </cell>
          <cell r="M4667">
            <v>11850</v>
          </cell>
        </row>
        <row r="4668">
          <cell r="A4668">
            <v>10</v>
          </cell>
          <cell r="B4668" t="str">
            <v>AW Indemnity Retiree &gt;65 Medicare Supplement</v>
          </cell>
          <cell r="D4668" t="str">
            <v>BOGARD ROBERT J</v>
          </cell>
          <cell r="E4668" t="str">
            <v>305423240</v>
          </cell>
          <cell r="F4668">
            <v>11</v>
          </cell>
          <cell r="G4668" t="str">
            <v>Medicare O65R S/PC - Union</v>
          </cell>
          <cell r="H4668" t="str">
            <v>U</v>
          </cell>
          <cell r="I4668">
            <v>1</v>
          </cell>
          <cell r="J4668">
            <v>37622</v>
          </cell>
          <cell r="K4668">
            <v>101</v>
          </cell>
          <cell r="L4668" t="str">
            <v>Single</v>
          </cell>
          <cell r="M4668">
            <v>13149</v>
          </cell>
        </row>
        <row r="4669">
          <cell r="A4669">
            <v>10</v>
          </cell>
          <cell r="B4669" t="str">
            <v>AW Indemnity Retiree &gt;65 Medicare Supplement</v>
          </cell>
          <cell r="D4669" t="str">
            <v>BOGGESS DELBERT</v>
          </cell>
          <cell r="E4669" t="str">
            <v>235568689</v>
          </cell>
          <cell r="F4669">
            <v>11</v>
          </cell>
          <cell r="G4669" t="str">
            <v>Medicare O65R S/PC - Union</v>
          </cell>
          <cell r="H4669" t="str">
            <v>U</v>
          </cell>
          <cell r="I4669">
            <v>1</v>
          </cell>
          <cell r="J4669">
            <v>37622</v>
          </cell>
          <cell r="K4669">
            <v>101</v>
          </cell>
          <cell r="L4669" t="str">
            <v>Single</v>
          </cell>
          <cell r="M4669">
            <v>13593</v>
          </cell>
        </row>
        <row r="4670">
          <cell r="A4670">
            <v>10</v>
          </cell>
          <cell r="B4670" t="str">
            <v>AW Indemnity Retiree &gt;65 Medicare Supplement</v>
          </cell>
          <cell r="D4670" t="str">
            <v>BOLIN CHARLES</v>
          </cell>
          <cell r="E4670" t="str">
            <v>145144944</v>
          </cell>
          <cell r="F4670">
            <v>12</v>
          </cell>
          <cell r="G4670" t="str">
            <v>Medicare O65RHW/F - Union</v>
          </cell>
          <cell r="H4670" t="str">
            <v>U</v>
          </cell>
          <cell r="I4670">
            <v>2</v>
          </cell>
          <cell r="J4670">
            <v>37622</v>
          </cell>
          <cell r="K4670">
            <v>111</v>
          </cell>
          <cell r="L4670" t="str">
            <v>Ee/Sp</v>
          </cell>
          <cell r="M4670">
            <v>9706</v>
          </cell>
        </row>
        <row r="4671">
          <cell r="A4671">
            <v>10</v>
          </cell>
          <cell r="B4671" t="str">
            <v>AW Indemnity Retiree &gt;65 Medicare Supplement</v>
          </cell>
          <cell r="D4671" t="str">
            <v>BOLLING GEORGE F</v>
          </cell>
          <cell r="E4671" t="str">
            <v>162300842</v>
          </cell>
          <cell r="F4671">
            <v>11</v>
          </cell>
          <cell r="G4671" t="str">
            <v>Medicare O65R S/PC - Union</v>
          </cell>
          <cell r="H4671" t="str">
            <v>U</v>
          </cell>
          <cell r="I4671">
            <v>1</v>
          </cell>
          <cell r="J4671">
            <v>37622</v>
          </cell>
          <cell r="K4671">
            <v>101</v>
          </cell>
          <cell r="L4671" t="str">
            <v>Single</v>
          </cell>
          <cell r="M4671">
            <v>13645</v>
          </cell>
        </row>
        <row r="4672">
          <cell r="A4672">
            <v>10</v>
          </cell>
          <cell r="B4672" t="str">
            <v>AW Indemnity Retiree &gt;65 Medicare Supplement</v>
          </cell>
          <cell r="D4672" t="str">
            <v>BOMARITO NICK</v>
          </cell>
          <cell r="E4672" t="str">
            <v>549448444</v>
          </cell>
          <cell r="F4672">
            <v>12</v>
          </cell>
          <cell r="G4672" t="str">
            <v>Medicare O65RHW/F - Union</v>
          </cell>
          <cell r="H4672" t="str">
            <v>U</v>
          </cell>
          <cell r="I4672">
            <v>2</v>
          </cell>
          <cell r="J4672">
            <v>37622</v>
          </cell>
          <cell r="K4672">
            <v>111</v>
          </cell>
          <cell r="L4672" t="str">
            <v>Ee/Sp</v>
          </cell>
          <cell r="M4672">
            <v>11238</v>
          </cell>
        </row>
        <row r="4673">
          <cell r="A4673">
            <v>10</v>
          </cell>
          <cell r="B4673" t="str">
            <v>AW Indemnity Retiree &gt;65 Medicare Supplement</v>
          </cell>
          <cell r="D4673" t="str">
            <v>BOMBLOSKY GEORGE</v>
          </cell>
          <cell r="E4673" t="str">
            <v>187267555</v>
          </cell>
          <cell r="F4673">
            <v>12</v>
          </cell>
          <cell r="G4673" t="str">
            <v>Medicare O65RHW/F - Union</v>
          </cell>
          <cell r="H4673" t="str">
            <v>U</v>
          </cell>
          <cell r="I4673">
            <v>2</v>
          </cell>
          <cell r="J4673">
            <v>37622</v>
          </cell>
          <cell r="K4673">
            <v>111</v>
          </cell>
          <cell r="L4673" t="str">
            <v>Ee/Sp</v>
          </cell>
          <cell r="M4673">
            <v>13100</v>
          </cell>
        </row>
        <row r="4674">
          <cell r="A4674">
            <v>10</v>
          </cell>
          <cell r="B4674" t="str">
            <v>AW Indemnity Retiree &gt;65 Medicare Supplement</v>
          </cell>
          <cell r="D4674" t="str">
            <v>BONN HAROLD S</v>
          </cell>
          <cell r="E4674" t="str">
            <v>321246269</v>
          </cell>
          <cell r="F4674">
            <v>14</v>
          </cell>
          <cell r="G4674" t="str">
            <v>Medicare O65RHW/F - Non-Union</v>
          </cell>
          <cell r="H4674" t="str">
            <v>N</v>
          </cell>
          <cell r="I4674">
            <v>2</v>
          </cell>
          <cell r="J4674">
            <v>37622</v>
          </cell>
          <cell r="K4674">
            <v>111</v>
          </cell>
          <cell r="L4674" t="str">
            <v>Ee/Sp</v>
          </cell>
          <cell r="M4674">
            <v>10493</v>
          </cell>
        </row>
        <row r="4675">
          <cell r="A4675">
            <v>10</v>
          </cell>
          <cell r="B4675" t="str">
            <v>AW Indemnity Retiree &gt;65 Medicare Supplement</v>
          </cell>
          <cell r="D4675" t="str">
            <v>BOOSER MARGARET E</v>
          </cell>
          <cell r="E4675" t="str">
            <v>163185248</v>
          </cell>
          <cell r="F4675">
            <v>14</v>
          </cell>
          <cell r="G4675" t="str">
            <v>Medicare O65RHW/F - Non-Union</v>
          </cell>
          <cell r="H4675" t="str">
            <v>N</v>
          </cell>
          <cell r="I4675">
            <v>2</v>
          </cell>
          <cell r="J4675">
            <v>37712</v>
          </cell>
          <cell r="K4675">
            <v>111</v>
          </cell>
          <cell r="L4675" t="str">
            <v>Ee/Sp</v>
          </cell>
          <cell r="M4675">
            <v>6917</v>
          </cell>
        </row>
        <row r="4676">
          <cell r="A4676">
            <v>10</v>
          </cell>
          <cell r="B4676" t="str">
            <v>AW Indemnity Retiree &gt;65 Medicare Supplement</v>
          </cell>
          <cell r="D4676" t="str">
            <v>BORKOWSKI CHESTER L</v>
          </cell>
          <cell r="E4676" t="str">
            <v>327227369</v>
          </cell>
          <cell r="F4676">
            <v>12</v>
          </cell>
          <cell r="G4676" t="str">
            <v>Medicare O65RHW/F - Union</v>
          </cell>
          <cell r="H4676" t="str">
            <v>U</v>
          </cell>
          <cell r="I4676">
            <v>2</v>
          </cell>
          <cell r="J4676">
            <v>38169</v>
          </cell>
          <cell r="K4676">
            <v>111</v>
          </cell>
          <cell r="L4676" t="str">
            <v>Ee/Sp</v>
          </cell>
          <cell r="M4676">
            <v>10202</v>
          </cell>
        </row>
        <row r="4677">
          <cell r="A4677">
            <v>10</v>
          </cell>
          <cell r="B4677" t="str">
            <v>AW Indemnity Retiree &gt;65 Medicare Supplement</v>
          </cell>
          <cell r="D4677" t="str">
            <v>BORNEMAN RICHARD</v>
          </cell>
          <cell r="E4677" t="str">
            <v>166242955</v>
          </cell>
          <cell r="F4677">
            <v>14</v>
          </cell>
          <cell r="G4677" t="str">
            <v>Medicare O65RHW/F - Non-Union</v>
          </cell>
          <cell r="H4677" t="str">
            <v>N</v>
          </cell>
          <cell r="I4677">
            <v>2</v>
          </cell>
          <cell r="J4677">
            <v>37622</v>
          </cell>
          <cell r="K4677">
            <v>111</v>
          </cell>
          <cell r="L4677" t="str">
            <v>Ee/Sp</v>
          </cell>
          <cell r="M4677">
            <v>11044</v>
          </cell>
        </row>
        <row r="4678">
          <cell r="A4678">
            <v>10</v>
          </cell>
          <cell r="B4678" t="str">
            <v>AW Indemnity Retiree &gt;65 Medicare Supplement</v>
          </cell>
          <cell r="D4678" t="str">
            <v>BORZOK WALTER</v>
          </cell>
          <cell r="E4678" t="str">
            <v>137147895</v>
          </cell>
          <cell r="F4678">
            <v>12</v>
          </cell>
          <cell r="G4678" t="str">
            <v>Medicare O65RHW/F - Union</v>
          </cell>
          <cell r="H4678" t="str">
            <v>U</v>
          </cell>
          <cell r="I4678">
            <v>2</v>
          </cell>
          <cell r="J4678">
            <v>37622</v>
          </cell>
          <cell r="K4678">
            <v>111</v>
          </cell>
          <cell r="L4678" t="str">
            <v>Ee/Sp</v>
          </cell>
          <cell r="M4678">
            <v>8265</v>
          </cell>
        </row>
        <row r="4679">
          <cell r="A4679">
            <v>10</v>
          </cell>
          <cell r="B4679" t="str">
            <v>AW Indemnity Retiree &gt;65 Medicare Supplement</v>
          </cell>
          <cell r="D4679" t="str">
            <v>BOTHELL RICHARD E</v>
          </cell>
          <cell r="E4679" t="str">
            <v>190304406</v>
          </cell>
          <cell r="F4679">
            <v>11</v>
          </cell>
          <cell r="G4679" t="str">
            <v>Medicare O65R S/PC - Union</v>
          </cell>
          <cell r="H4679" t="str">
            <v>U</v>
          </cell>
          <cell r="I4679">
            <v>1</v>
          </cell>
          <cell r="J4679">
            <v>37622</v>
          </cell>
          <cell r="K4679">
            <v>101</v>
          </cell>
          <cell r="L4679" t="str">
            <v>Single</v>
          </cell>
          <cell r="M4679">
            <v>13754</v>
          </cell>
        </row>
        <row r="4680">
          <cell r="A4680">
            <v>10</v>
          </cell>
          <cell r="B4680" t="str">
            <v>AW Indemnity Retiree &gt;65 Medicare Supplement</v>
          </cell>
          <cell r="D4680" t="str">
            <v>BOWEN LOIS J</v>
          </cell>
          <cell r="E4680" t="str">
            <v>232404232</v>
          </cell>
          <cell r="F4680">
            <v>12</v>
          </cell>
          <cell r="G4680" t="str">
            <v>Medicare O65RHW/F - Union</v>
          </cell>
          <cell r="H4680" t="str">
            <v>U</v>
          </cell>
          <cell r="I4680">
            <v>2</v>
          </cell>
          <cell r="J4680">
            <v>37622</v>
          </cell>
          <cell r="K4680">
            <v>111</v>
          </cell>
          <cell r="L4680" t="str">
            <v>Ee/Sp</v>
          </cell>
          <cell r="M4680">
            <v>11331</v>
          </cell>
        </row>
        <row r="4681">
          <cell r="A4681">
            <v>10</v>
          </cell>
          <cell r="B4681" t="str">
            <v>AW Indemnity Retiree &gt;65 Medicare Supplement</v>
          </cell>
          <cell r="D4681" t="str">
            <v>BOWEN RAYMOND C</v>
          </cell>
          <cell r="E4681" t="str">
            <v>234761141</v>
          </cell>
          <cell r="F4681">
            <v>11</v>
          </cell>
          <cell r="G4681" t="str">
            <v>Medicare O65R S/PC - Union</v>
          </cell>
          <cell r="H4681" t="str">
            <v>U</v>
          </cell>
          <cell r="I4681">
            <v>1</v>
          </cell>
          <cell r="J4681">
            <v>37622</v>
          </cell>
          <cell r="K4681">
            <v>101</v>
          </cell>
          <cell r="L4681" t="str">
            <v>Single</v>
          </cell>
          <cell r="M4681">
            <v>18138</v>
          </cell>
        </row>
        <row r="4682">
          <cell r="A4682">
            <v>10</v>
          </cell>
          <cell r="B4682" t="str">
            <v>AW Indemnity Retiree &gt;65 Medicare Supplement</v>
          </cell>
          <cell r="D4682" t="str">
            <v>BOWKER JR LLOYD A</v>
          </cell>
          <cell r="E4682" t="str">
            <v>018166648</v>
          </cell>
          <cell r="F4682">
            <v>14</v>
          </cell>
          <cell r="G4682" t="str">
            <v>Medicare O65RHW/F - Non-Union</v>
          </cell>
          <cell r="H4682" t="str">
            <v>N</v>
          </cell>
          <cell r="I4682">
            <v>2</v>
          </cell>
          <cell r="J4682">
            <v>37622</v>
          </cell>
          <cell r="K4682">
            <v>111</v>
          </cell>
          <cell r="L4682" t="str">
            <v>Ee/Sp</v>
          </cell>
          <cell r="M4682">
            <v>6270</v>
          </cell>
        </row>
        <row r="4683">
          <cell r="A4683">
            <v>10</v>
          </cell>
          <cell r="B4683" t="str">
            <v>AW Indemnity Retiree &gt;65 Medicare Supplement</v>
          </cell>
          <cell r="D4683" t="str">
            <v>BOWMAN JAMES M</v>
          </cell>
          <cell r="E4683" t="str">
            <v>227409632</v>
          </cell>
          <cell r="F4683">
            <v>12</v>
          </cell>
          <cell r="G4683" t="str">
            <v>Medicare O65RHW/F - Union</v>
          </cell>
          <cell r="H4683" t="str">
            <v>U</v>
          </cell>
          <cell r="I4683">
            <v>2</v>
          </cell>
          <cell r="J4683">
            <v>37773</v>
          </cell>
          <cell r="K4683">
            <v>111</v>
          </cell>
          <cell r="L4683" t="str">
            <v>Ee/Sp</v>
          </cell>
          <cell r="M4683">
            <v>12639</v>
          </cell>
        </row>
        <row r="4684">
          <cell r="A4684">
            <v>10</v>
          </cell>
          <cell r="B4684" t="str">
            <v>AW Indemnity Retiree &gt;65 Medicare Supplement</v>
          </cell>
          <cell r="D4684" t="str">
            <v>BOWMAN MARTHA J</v>
          </cell>
          <cell r="E4684" t="str">
            <v>316201019</v>
          </cell>
          <cell r="F4684">
            <v>13</v>
          </cell>
          <cell r="G4684" t="str">
            <v>Medicare O65R S/PC - Non-Union</v>
          </cell>
          <cell r="H4684" t="str">
            <v>N</v>
          </cell>
          <cell r="I4684">
            <v>1</v>
          </cell>
          <cell r="J4684">
            <v>37622</v>
          </cell>
          <cell r="K4684">
            <v>102</v>
          </cell>
          <cell r="L4684" t="str">
            <v>Single</v>
          </cell>
          <cell r="M4684">
            <v>9804</v>
          </cell>
        </row>
        <row r="4685">
          <cell r="A4685">
            <v>10</v>
          </cell>
          <cell r="B4685" t="str">
            <v>AW Indemnity Retiree &gt;65 Medicare Supplement</v>
          </cell>
          <cell r="D4685" t="str">
            <v>BOYD JAMES L</v>
          </cell>
          <cell r="E4685" t="str">
            <v>169281705</v>
          </cell>
          <cell r="F4685">
            <v>11</v>
          </cell>
          <cell r="G4685" t="str">
            <v>Medicare O65R S/PC - Union</v>
          </cell>
          <cell r="H4685" t="str">
            <v>U</v>
          </cell>
          <cell r="I4685">
            <v>1</v>
          </cell>
          <cell r="J4685">
            <v>37622</v>
          </cell>
          <cell r="K4685">
            <v>101</v>
          </cell>
          <cell r="L4685" t="str">
            <v>Single</v>
          </cell>
          <cell r="M4685">
            <v>13622</v>
          </cell>
        </row>
        <row r="4686">
          <cell r="A4686">
            <v>10</v>
          </cell>
          <cell r="B4686" t="str">
            <v>AW Indemnity Retiree &gt;65 Medicare Supplement</v>
          </cell>
          <cell r="D4686" t="str">
            <v>BRAGG ROBERT L</v>
          </cell>
          <cell r="E4686" t="str">
            <v>235705768</v>
          </cell>
          <cell r="F4686">
            <v>11</v>
          </cell>
          <cell r="G4686" t="str">
            <v>Medicare O65R S/PC - Union</v>
          </cell>
          <cell r="H4686" t="str">
            <v>U</v>
          </cell>
          <cell r="I4686">
            <v>1</v>
          </cell>
          <cell r="J4686">
            <v>37622</v>
          </cell>
          <cell r="K4686">
            <v>101</v>
          </cell>
          <cell r="L4686" t="str">
            <v>Single</v>
          </cell>
          <cell r="M4686">
            <v>16877</v>
          </cell>
        </row>
        <row r="4687">
          <cell r="A4687">
            <v>10</v>
          </cell>
          <cell r="B4687" t="str">
            <v>AW Indemnity Retiree &gt;65 Medicare Supplement</v>
          </cell>
          <cell r="D4687" t="str">
            <v>BRAGLIO ROBERT A</v>
          </cell>
          <cell r="E4687" t="str">
            <v>184289905</v>
          </cell>
          <cell r="F4687">
            <v>13</v>
          </cell>
          <cell r="G4687" t="str">
            <v>Medicare O65R S/PC - Non-Union</v>
          </cell>
          <cell r="H4687" t="str">
            <v>N</v>
          </cell>
          <cell r="I4687">
            <v>1</v>
          </cell>
          <cell r="J4687">
            <v>37622</v>
          </cell>
          <cell r="K4687">
            <v>101</v>
          </cell>
          <cell r="L4687" t="str">
            <v>Single</v>
          </cell>
          <cell r="M4687">
            <v>12949</v>
          </cell>
        </row>
        <row r="4688">
          <cell r="A4688">
            <v>10</v>
          </cell>
          <cell r="B4688" t="str">
            <v>AW Indemnity Retiree &gt;65 Medicare Supplement</v>
          </cell>
          <cell r="D4688" t="str">
            <v>BRANHAM EUGENE</v>
          </cell>
          <cell r="E4688" t="str">
            <v>405222226</v>
          </cell>
          <cell r="F4688">
            <v>11</v>
          </cell>
          <cell r="G4688" t="str">
            <v>Medicare O65R S/PC - Union</v>
          </cell>
          <cell r="H4688" t="str">
            <v>U</v>
          </cell>
          <cell r="I4688">
            <v>1</v>
          </cell>
          <cell r="J4688">
            <v>37622</v>
          </cell>
          <cell r="K4688">
            <v>101</v>
          </cell>
          <cell r="L4688" t="str">
            <v>Single</v>
          </cell>
          <cell r="M4688">
            <v>9734</v>
          </cell>
        </row>
        <row r="4689">
          <cell r="A4689">
            <v>10</v>
          </cell>
          <cell r="B4689" t="str">
            <v>AW Indemnity Retiree &gt;65 Medicare Supplement</v>
          </cell>
          <cell r="D4689" t="str">
            <v>BREECE HORACE W</v>
          </cell>
          <cell r="E4689" t="str">
            <v>187189504</v>
          </cell>
          <cell r="F4689">
            <v>13</v>
          </cell>
          <cell r="G4689" t="str">
            <v>Medicare O65R S/PC - Non-Union</v>
          </cell>
          <cell r="H4689" t="str">
            <v>N</v>
          </cell>
          <cell r="I4689">
            <v>1</v>
          </cell>
          <cell r="J4689">
            <v>37622</v>
          </cell>
          <cell r="K4689">
            <v>101</v>
          </cell>
          <cell r="L4689" t="str">
            <v>Single</v>
          </cell>
          <cell r="M4689">
            <v>7455</v>
          </cell>
        </row>
        <row r="4690">
          <cell r="A4690">
            <v>10</v>
          </cell>
          <cell r="B4690" t="str">
            <v>AW Indemnity Retiree &gt;65 Medicare Supplement</v>
          </cell>
          <cell r="D4690" t="str">
            <v>BREISINGER DONALD</v>
          </cell>
          <cell r="E4690" t="str">
            <v>190240287</v>
          </cell>
          <cell r="F4690">
            <v>12</v>
          </cell>
          <cell r="G4690" t="str">
            <v>Medicare O65RHW/F - Union</v>
          </cell>
          <cell r="H4690" t="str">
            <v>U</v>
          </cell>
          <cell r="I4690">
            <v>2</v>
          </cell>
          <cell r="J4690">
            <v>37622</v>
          </cell>
          <cell r="K4690">
            <v>111</v>
          </cell>
          <cell r="L4690" t="str">
            <v>Ee/Sp</v>
          </cell>
          <cell r="M4690">
            <v>11806</v>
          </cell>
        </row>
        <row r="4691">
          <cell r="A4691">
            <v>10</v>
          </cell>
          <cell r="B4691" t="str">
            <v>AW Indemnity Retiree &gt;65 Medicare Supplement</v>
          </cell>
          <cell r="D4691" t="str">
            <v>BREISINGER GERALD</v>
          </cell>
          <cell r="E4691" t="str">
            <v>183287336</v>
          </cell>
          <cell r="F4691">
            <v>12</v>
          </cell>
          <cell r="G4691" t="str">
            <v>Medicare O65RHW/F - Union</v>
          </cell>
          <cell r="H4691" t="str">
            <v>U</v>
          </cell>
          <cell r="I4691">
            <v>2</v>
          </cell>
          <cell r="J4691">
            <v>38108</v>
          </cell>
          <cell r="K4691">
            <v>111</v>
          </cell>
          <cell r="L4691" t="str">
            <v>Ee/Sp</v>
          </cell>
          <cell r="M4691">
            <v>13028</v>
          </cell>
        </row>
        <row r="4692">
          <cell r="A4692">
            <v>10</v>
          </cell>
          <cell r="B4692" t="str">
            <v>AW Indemnity Retiree &gt;65 Medicare Supplement</v>
          </cell>
          <cell r="D4692" t="str">
            <v>BRENNAN MARY C</v>
          </cell>
          <cell r="E4692" t="str">
            <v>156016444</v>
          </cell>
          <cell r="F4692">
            <v>11</v>
          </cell>
          <cell r="G4692" t="str">
            <v>Medicare O65R S/PC - Union</v>
          </cell>
          <cell r="H4692" t="str">
            <v>U</v>
          </cell>
          <cell r="I4692">
            <v>1</v>
          </cell>
          <cell r="J4692">
            <v>37622</v>
          </cell>
          <cell r="K4692">
            <v>102</v>
          </cell>
          <cell r="L4692" t="str">
            <v>Single</v>
          </cell>
          <cell r="M4692">
            <v>7497</v>
          </cell>
        </row>
        <row r="4693">
          <cell r="A4693">
            <v>10</v>
          </cell>
          <cell r="B4693" t="str">
            <v>AW Indemnity Retiree &gt;65 Medicare Supplement</v>
          </cell>
          <cell r="D4693" t="str">
            <v>BREWER BILLY J</v>
          </cell>
          <cell r="E4693" t="str">
            <v>458525155</v>
          </cell>
          <cell r="F4693">
            <v>14</v>
          </cell>
          <cell r="G4693" t="str">
            <v>Medicare O65RHW/F - Non-Union</v>
          </cell>
          <cell r="H4693" t="str">
            <v>N</v>
          </cell>
          <cell r="I4693">
            <v>2</v>
          </cell>
          <cell r="J4693">
            <v>38047</v>
          </cell>
          <cell r="K4693">
            <v>111</v>
          </cell>
          <cell r="L4693" t="str">
            <v>Ee/Sp</v>
          </cell>
          <cell r="M4693">
            <v>12652</v>
          </cell>
        </row>
        <row r="4694">
          <cell r="A4694">
            <v>10</v>
          </cell>
          <cell r="B4694" t="str">
            <v>AW Indemnity Retiree &gt;65 Medicare Supplement</v>
          </cell>
          <cell r="D4694" t="str">
            <v>BRIGHT JACK S</v>
          </cell>
          <cell r="E4694" t="str">
            <v>545368972</v>
          </cell>
          <cell r="F4694">
            <v>14</v>
          </cell>
          <cell r="G4694" t="str">
            <v>Medicare O65RHW/F - Non-Union</v>
          </cell>
          <cell r="H4694" t="str">
            <v>N</v>
          </cell>
          <cell r="I4694">
            <v>2</v>
          </cell>
          <cell r="J4694">
            <v>37895</v>
          </cell>
          <cell r="K4694">
            <v>111</v>
          </cell>
          <cell r="L4694" t="str">
            <v>Ee/Sp</v>
          </cell>
          <cell r="M4694">
            <v>9700</v>
          </cell>
        </row>
        <row r="4695">
          <cell r="A4695">
            <v>10</v>
          </cell>
          <cell r="B4695" t="str">
            <v>AW Indemnity Retiree &gt;65 Medicare Supplement</v>
          </cell>
          <cell r="D4695" t="str">
            <v>BRIGHT PHILIP N</v>
          </cell>
          <cell r="E4695" t="str">
            <v>146268614</v>
          </cell>
          <cell r="F4695">
            <v>14</v>
          </cell>
          <cell r="G4695" t="str">
            <v>Medicare O65RHW/F - Non-Union</v>
          </cell>
          <cell r="H4695" t="str">
            <v>N</v>
          </cell>
          <cell r="I4695">
            <v>2</v>
          </cell>
          <cell r="J4695">
            <v>37622</v>
          </cell>
          <cell r="K4695">
            <v>111</v>
          </cell>
          <cell r="L4695" t="str">
            <v>Ee/Sp</v>
          </cell>
          <cell r="M4695">
            <v>12888</v>
          </cell>
        </row>
        <row r="4696">
          <cell r="A4696">
            <v>10</v>
          </cell>
          <cell r="B4696" t="str">
            <v>AW Indemnity Retiree &gt;65 Medicare Supplement</v>
          </cell>
          <cell r="D4696" t="str">
            <v>BRINKMAN LAWRENCE W</v>
          </cell>
          <cell r="E4696" t="str">
            <v>203226914</v>
          </cell>
          <cell r="F4696">
            <v>13</v>
          </cell>
          <cell r="G4696" t="str">
            <v>Medicare O65R S/PC - Non-Union</v>
          </cell>
          <cell r="H4696" t="str">
            <v>N</v>
          </cell>
          <cell r="I4696">
            <v>1</v>
          </cell>
          <cell r="J4696">
            <v>37622</v>
          </cell>
          <cell r="K4696">
            <v>101</v>
          </cell>
          <cell r="L4696" t="str">
            <v>Single</v>
          </cell>
          <cell r="M4696">
            <v>9965</v>
          </cell>
        </row>
        <row r="4697">
          <cell r="A4697">
            <v>10</v>
          </cell>
          <cell r="B4697" t="str">
            <v>AW Indemnity Retiree &gt;65 Medicare Supplement</v>
          </cell>
          <cell r="D4697" t="str">
            <v>BROADUS JOHN K</v>
          </cell>
          <cell r="E4697" t="str">
            <v>183287295</v>
          </cell>
          <cell r="F4697">
            <v>13</v>
          </cell>
          <cell r="G4697" t="str">
            <v>Medicare O65R S/PC - Non-Union</v>
          </cell>
          <cell r="H4697" t="str">
            <v>N</v>
          </cell>
          <cell r="I4697">
            <v>1</v>
          </cell>
          <cell r="J4697">
            <v>37834</v>
          </cell>
          <cell r="K4697">
            <v>101</v>
          </cell>
          <cell r="L4697" t="str">
            <v>Single</v>
          </cell>
          <cell r="M4697">
            <v>14114</v>
          </cell>
        </row>
        <row r="4698">
          <cell r="A4698">
            <v>10</v>
          </cell>
          <cell r="B4698" t="str">
            <v>AW Indemnity Retiree &gt;65 Medicare Supplement</v>
          </cell>
          <cell r="D4698" t="str">
            <v>BROGAN OEDA A</v>
          </cell>
          <cell r="E4698" t="str">
            <v>225341827</v>
          </cell>
          <cell r="F4698">
            <v>12</v>
          </cell>
          <cell r="G4698" t="str">
            <v>Medicare O65RHW/F - Union</v>
          </cell>
          <cell r="H4698" t="str">
            <v>U</v>
          </cell>
          <cell r="I4698">
            <v>2</v>
          </cell>
          <cell r="J4698">
            <v>37622</v>
          </cell>
          <cell r="K4698">
            <v>111</v>
          </cell>
          <cell r="L4698" t="str">
            <v>Ee/Sp</v>
          </cell>
          <cell r="M4698">
            <v>11791</v>
          </cell>
        </row>
        <row r="4699">
          <cell r="A4699">
            <v>10</v>
          </cell>
          <cell r="B4699" t="str">
            <v>AW Indemnity Retiree &gt;65 Medicare Supplement</v>
          </cell>
          <cell r="D4699" t="str">
            <v>BROKAW LES W</v>
          </cell>
          <cell r="E4699" t="str">
            <v>153241756</v>
          </cell>
          <cell r="F4699">
            <v>14</v>
          </cell>
          <cell r="G4699" t="str">
            <v>Medicare O65RHW/F - Non-Union</v>
          </cell>
          <cell r="H4699" t="str">
            <v>N</v>
          </cell>
          <cell r="I4699">
            <v>2</v>
          </cell>
          <cell r="J4699">
            <v>37622</v>
          </cell>
          <cell r="K4699">
            <v>111</v>
          </cell>
          <cell r="L4699" t="str">
            <v>Ee/Sp</v>
          </cell>
          <cell r="M4699">
            <v>11684</v>
          </cell>
        </row>
        <row r="4700">
          <cell r="A4700">
            <v>10</v>
          </cell>
          <cell r="B4700" t="str">
            <v>AW Indemnity Retiree &gt;65 Medicare Supplement</v>
          </cell>
          <cell r="D4700" t="str">
            <v>BROOKS DAVID E</v>
          </cell>
          <cell r="E4700" t="str">
            <v>234503033</v>
          </cell>
          <cell r="F4700">
            <v>13</v>
          </cell>
          <cell r="G4700" t="str">
            <v>Medicare O65R S/PC - Non-Union</v>
          </cell>
          <cell r="H4700" t="str">
            <v>N</v>
          </cell>
          <cell r="I4700">
            <v>1</v>
          </cell>
          <cell r="J4700">
            <v>37622</v>
          </cell>
          <cell r="K4700">
            <v>101</v>
          </cell>
          <cell r="L4700" t="str">
            <v>Single</v>
          </cell>
          <cell r="M4700">
            <v>13053</v>
          </cell>
        </row>
        <row r="4701">
          <cell r="A4701">
            <v>10</v>
          </cell>
          <cell r="B4701" t="str">
            <v>AW Indemnity Retiree &gt;65 Medicare Supplement</v>
          </cell>
          <cell r="D4701" t="str">
            <v>BROOKS DONNA J</v>
          </cell>
          <cell r="E4701" t="str">
            <v>507329966</v>
          </cell>
          <cell r="F4701">
            <v>11</v>
          </cell>
          <cell r="G4701" t="str">
            <v>Medicare O65R S/PC - Union</v>
          </cell>
          <cell r="H4701" t="str">
            <v>U</v>
          </cell>
          <cell r="I4701">
            <v>1</v>
          </cell>
          <cell r="J4701">
            <v>37622</v>
          </cell>
          <cell r="K4701">
            <v>102</v>
          </cell>
          <cell r="L4701" t="str">
            <v>Single</v>
          </cell>
          <cell r="M4701">
            <v>11909</v>
          </cell>
        </row>
        <row r="4702">
          <cell r="A4702">
            <v>10</v>
          </cell>
          <cell r="B4702" t="str">
            <v>AW Indemnity Retiree &gt;65 Medicare Supplement</v>
          </cell>
          <cell r="D4702" t="str">
            <v>BROUSE KENNETH W</v>
          </cell>
          <cell r="E4702" t="str">
            <v>180225766</v>
          </cell>
          <cell r="F4702">
            <v>12</v>
          </cell>
          <cell r="G4702" t="str">
            <v>Medicare O65RHW/F - Union</v>
          </cell>
          <cell r="H4702" t="str">
            <v>U</v>
          </cell>
          <cell r="I4702">
            <v>2</v>
          </cell>
          <cell r="J4702">
            <v>37622</v>
          </cell>
          <cell r="K4702">
            <v>111</v>
          </cell>
          <cell r="L4702" t="str">
            <v>Ee/Sp</v>
          </cell>
          <cell r="M4702">
            <v>10161</v>
          </cell>
        </row>
        <row r="4703">
          <cell r="A4703">
            <v>10</v>
          </cell>
          <cell r="B4703" t="str">
            <v>AW Indemnity Retiree &gt;65 Medicare Supplement</v>
          </cell>
          <cell r="D4703" t="str">
            <v>BROWN CHARLES L</v>
          </cell>
          <cell r="E4703" t="str">
            <v>500346567</v>
          </cell>
          <cell r="F4703">
            <v>11</v>
          </cell>
          <cell r="G4703" t="str">
            <v>Medicare O65R S/PC - Union</v>
          </cell>
          <cell r="H4703" t="str">
            <v>U</v>
          </cell>
          <cell r="I4703">
            <v>1</v>
          </cell>
          <cell r="J4703">
            <v>37622</v>
          </cell>
          <cell r="K4703">
            <v>101</v>
          </cell>
          <cell r="L4703" t="str">
            <v>Single</v>
          </cell>
          <cell r="M4703">
            <v>13428</v>
          </cell>
        </row>
        <row r="4704">
          <cell r="A4704">
            <v>10</v>
          </cell>
          <cell r="B4704" t="str">
            <v>AW Indemnity Retiree &gt;65 Medicare Supplement</v>
          </cell>
          <cell r="D4704" t="str">
            <v>BROWN CHARLES T</v>
          </cell>
          <cell r="E4704" t="str">
            <v>488228636</v>
          </cell>
          <cell r="F4704">
            <v>12</v>
          </cell>
          <cell r="G4704" t="str">
            <v>Medicare O65RHW/F - Union</v>
          </cell>
          <cell r="H4704" t="str">
            <v>U</v>
          </cell>
          <cell r="I4704">
            <v>2</v>
          </cell>
          <cell r="J4704">
            <v>37622</v>
          </cell>
          <cell r="K4704">
            <v>111</v>
          </cell>
          <cell r="L4704" t="str">
            <v>Ee/Sp</v>
          </cell>
          <cell r="M4704">
            <v>9070</v>
          </cell>
        </row>
        <row r="4705">
          <cell r="A4705">
            <v>10</v>
          </cell>
          <cell r="B4705" t="str">
            <v>AW Indemnity Retiree &gt;65 Medicare Supplement</v>
          </cell>
          <cell r="D4705" t="str">
            <v>BROWN DONALD</v>
          </cell>
          <cell r="E4705" t="str">
            <v>191263585</v>
          </cell>
          <cell r="F4705">
            <v>11</v>
          </cell>
          <cell r="G4705" t="str">
            <v>Medicare O65R S/PC - Union</v>
          </cell>
          <cell r="H4705" t="str">
            <v>U</v>
          </cell>
          <cell r="I4705">
            <v>1</v>
          </cell>
          <cell r="J4705">
            <v>37622</v>
          </cell>
          <cell r="K4705">
            <v>101</v>
          </cell>
          <cell r="L4705" t="str">
            <v>Single</v>
          </cell>
          <cell r="M4705">
            <v>12850</v>
          </cell>
        </row>
        <row r="4706">
          <cell r="A4706">
            <v>10</v>
          </cell>
          <cell r="B4706" t="str">
            <v>AW Indemnity Retiree &gt;65 Medicare Supplement</v>
          </cell>
          <cell r="D4706" t="str">
            <v>BROWN IRENE E</v>
          </cell>
          <cell r="E4706" t="str">
            <v>188221867</v>
          </cell>
          <cell r="F4706">
            <v>12</v>
          </cell>
          <cell r="G4706" t="str">
            <v>Medicare O65RHW/F - Union</v>
          </cell>
          <cell r="H4706" t="str">
            <v>U</v>
          </cell>
          <cell r="I4706">
            <v>2</v>
          </cell>
          <cell r="J4706">
            <v>37622</v>
          </cell>
          <cell r="K4706">
            <v>111</v>
          </cell>
          <cell r="L4706" t="str">
            <v>Ee/Sp</v>
          </cell>
          <cell r="M4706">
            <v>10286</v>
          </cell>
        </row>
        <row r="4707">
          <cell r="A4707">
            <v>10</v>
          </cell>
          <cell r="B4707" t="str">
            <v>AW Indemnity Retiree &gt;65 Medicare Supplement</v>
          </cell>
          <cell r="D4707" t="str">
            <v>BROWN WILLIAM</v>
          </cell>
          <cell r="E4707" t="str">
            <v>090037381</v>
          </cell>
          <cell r="F4707">
            <v>11</v>
          </cell>
          <cell r="G4707" t="str">
            <v>Medicare O65R S/PC - Union</v>
          </cell>
          <cell r="H4707" t="str">
            <v>U</v>
          </cell>
          <cell r="I4707">
            <v>1</v>
          </cell>
          <cell r="J4707">
            <v>37622</v>
          </cell>
          <cell r="K4707">
            <v>101</v>
          </cell>
          <cell r="L4707" t="str">
            <v>Single</v>
          </cell>
          <cell r="M4707">
            <v>6050</v>
          </cell>
        </row>
        <row r="4708">
          <cell r="A4708">
            <v>10</v>
          </cell>
          <cell r="B4708" t="str">
            <v>AW Indemnity Retiree &gt;65 Medicare Supplement</v>
          </cell>
          <cell r="D4708" t="str">
            <v>BUCHANAN EDWARD</v>
          </cell>
          <cell r="E4708" t="str">
            <v>208264579</v>
          </cell>
          <cell r="F4708">
            <v>12</v>
          </cell>
          <cell r="G4708" t="str">
            <v>Medicare O65RHW/F - Union</v>
          </cell>
          <cell r="H4708" t="str">
            <v>U</v>
          </cell>
          <cell r="I4708">
            <v>2</v>
          </cell>
          <cell r="J4708">
            <v>37622</v>
          </cell>
          <cell r="K4708">
            <v>111</v>
          </cell>
          <cell r="L4708" t="str">
            <v>Ee/Sp</v>
          </cell>
          <cell r="M4708">
            <v>11845</v>
          </cell>
        </row>
        <row r="4709">
          <cell r="A4709">
            <v>10</v>
          </cell>
          <cell r="B4709" t="str">
            <v>AW Indemnity Retiree &gt;65 Medicare Supplement</v>
          </cell>
          <cell r="D4709" t="str">
            <v>BUCHANAN TRUMAN A</v>
          </cell>
          <cell r="E4709" t="str">
            <v>234365029</v>
          </cell>
          <cell r="F4709">
            <v>14</v>
          </cell>
          <cell r="G4709" t="str">
            <v>Medicare O65RHW/F - Non-Union</v>
          </cell>
          <cell r="H4709" t="str">
            <v>N</v>
          </cell>
          <cell r="I4709">
            <v>2</v>
          </cell>
          <cell r="J4709">
            <v>37622</v>
          </cell>
          <cell r="K4709">
            <v>111</v>
          </cell>
          <cell r="L4709" t="str">
            <v>Ee/Sp</v>
          </cell>
          <cell r="M4709">
            <v>9806</v>
          </cell>
        </row>
        <row r="4710">
          <cell r="A4710">
            <v>10</v>
          </cell>
          <cell r="B4710" t="str">
            <v>AW Indemnity Retiree &gt;65 Medicare Supplement</v>
          </cell>
          <cell r="D4710" t="str">
            <v>BURDAN PAUL</v>
          </cell>
          <cell r="E4710" t="str">
            <v>182243107</v>
          </cell>
          <cell r="F4710">
            <v>14</v>
          </cell>
          <cell r="G4710" t="str">
            <v>Medicare O65RHW/F - Non-Union</v>
          </cell>
          <cell r="H4710" t="str">
            <v>N</v>
          </cell>
          <cell r="I4710">
            <v>2</v>
          </cell>
          <cell r="J4710">
            <v>37622</v>
          </cell>
          <cell r="K4710">
            <v>111</v>
          </cell>
          <cell r="L4710" t="str">
            <v>Ee/Sp</v>
          </cell>
          <cell r="M4710">
            <v>11479</v>
          </cell>
        </row>
        <row r="4711">
          <cell r="A4711">
            <v>10</v>
          </cell>
          <cell r="B4711" t="str">
            <v>AW Indemnity Retiree &gt;65 Medicare Supplement</v>
          </cell>
          <cell r="D4711" t="str">
            <v>BURDETTE KENNETH RA</v>
          </cell>
          <cell r="E4711" t="str">
            <v>233585268</v>
          </cell>
          <cell r="F4711">
            <v>12</v>
          </cell>
          <cell r="G4711" t="str">
            <v>Medicare O65RHW/F - Union</v>
          </cell>
          <cell r="H4711" t="str">
            <v>U</v>
          </cell>
          <cell r="I4711">
            <v>2</v>
          </cell>
          <cell r="J4711">
            <v>38047</v>
          </cell>
          <cell r="K4711">
            <v>111</v>
          </cell>
          <cell r="L4711" t="str">
            <v>Ee/Sp</v>
          </cell>
          <cell r="M4711">
            <v>14313</v>
          </cell>
        </row>
        <row r="4712">
          <cell r="A4712">
            <v>10</v>
          </cell>
          <cell r="B4712" t="str">
            <v>AW Indemnity Retiree &gt;65 Medicare Supplement</v>
          </cell>
          <cell r="D4712" t="str">
            <v>BURGESS JIM H</v>
          </cell>
          <cell r="E4712" t="str">
            <v>402405494</v>
          </cell>
          <cell r="F4712">
            <v>12</v>
          </cell>
          <cell r="G4712" t="str">
            <v>Medicare O65RHW/F - Union</v>
          </cell>
          <cell r="H4712" t="str">
            <v>U</v>
          </cell>
          <cell r="I4712">
            <v>2</v>
          </cell>
          <cell r="J4712">
            <v>37622</v>
          </cell>
          <cell r="K4712">
            <v>111</v>
          </cell>
          <cell r="L4712" t="str">
            <v>Ee/Sp</v>
          </cell>
          <cell r="M4712">
            <v>11482</v>
          </cell>
        </row>
        <row r="4713">
          <cell r="A4713">
            <v>10</v>
          </cell>
          <cell r="B4713" t="str">
            <v>AW Indemnity Retiree &gt;65 Medicare Supplement</v>
          </cell>
          <cell r="D4713" t="str">
            <v>BURKE RUTH A</v>
          </cell>
          <cell r="E4713" t="str">
            <v>145284440</v>
          </cell>
          <cell r="F4713">
            <v>13</v>
          </cell>
          <cell r="G4713" t="str">
            <v>Medicare O65R S/PC - Non-Union</v>
          </cell>
          <cell r="H4713" t="str">
            <v>N</v>
          </cell>
          <cell r="I4713">
            <v>1</v>
          </cell>
          <cell r="J4713">
            <v>37622</v>
          </cell>
          <cell r="K4713">
            <v>102</v>
          </cell>
          <cell r="L4713" t="str">
            <v>Single</v>
          </cell>
          <cell r="M4713">
            <v>13533</v>
          </cell>
        </row>
        <row r="4714">
          <cell r="A4714">
            <v>10</v>
          </cell>
          <cell r="B4714" t="str">
            <v>AW Indemnity Retiree &gt;65 Medicare Supplement</v>
          </cell>
          <cell r="D4714" t="str">
            <v>BURNS CHARLES R</v>
          </cell>
          <cell r="E4714" t="str">
            <v>331185254</v>
          </cell>
          <cell r="F4714">
            <v>12</v>
          </cell>
          <cell r="G4714" t="str">
            <v>Medicare O65RHW/F - Union</v>
          </cell>
          <cell r="H4714" t="str">
            <v>U</v>
          </cell>
          <cell r="I4714">
            <v>2</v>
          </cell>
          <cell r="J4714">
            <v>37622</v>
          </cell>
          <cell r="K4714">
            <v>111</v>
          </cell>
          <cell r="L4714" t="str">
            <v>Ee/Sp</v>
          </cell>
          <cell r="M4714">
            <v>8508</v>
          </cell>
        </row>
        <row r="4715">
          <cell r="A4715">
            <v>10</v>
          </cell>
          <cell r="B4715" t="str">
            <v>AW Indemnity Retiree &gt;65 Medicare Supplement</v>
          </cell>
          <cell r="D4715" t="str">
            <v>BURNS MARY R</v>
          </cell>
          <cell r="E4715" t="str">
            <v>188305943</v>
          </cell>
          <cell r="F4715">
            <v>13</v>
          </cell>
          <cell r="G4715" t="str">
            <v>Medicare O65R S/PC - Non-Union</v>
          </cell>
          <cell r="H4715" t="str">
            <v>N</v>
          </cell>
          <cell r="I4715">
            <v>1</v>
          </cell>
          <cell r="J4715">
            <v>37622</v>
          </cell>
          <cell r="K4715">
            <v>102</v>
          </cell>
          <cell r="L4715" t="str">
            <v>Single</v>
          </cell>
          <cell r="M4715">
            <v>4702</v>
          </cell>
        </row>
        <row r="4716">
          <cell r="A4716">
            <v>10</v>
          </cell>
          <cell r="B4716" t="str">
            <v>AW Indemnity Retiree &gt;65 Medicare Supplement</v>
          </cell>
          <cell r="D4716" t="str">
            <v>BURNS RAYMOND L</v>
          </cell>
          <cell r="E4716" t="str">
            <v>525605413</v>
          </cell>
          <cell r="F4716">
            <v>14</v>
          </cell>
          <cell r="G4716" t="str">
            <v>Medicare O65RHW/F - Non-Union</v>
          </cell>
          <cell r="H4716" t="str">
            <v>N</v>
          </cell>
          <cell r="I4716">
            <v>2</v>
          </cell>
          <cell r="J4716">
            <v>37622</v>
          </cell>
          <cell r="K4716">
            <v>111</v>
          </cell>
          <cell r="L4716" t="str">
            <v>Ee/Sp</v>
          </cell>
          <cell r="M4716">
            <v>12699</v>
          </cell>
        </row>
        <row r="4717">
          <cell r="A4717">
            <v>10</v>
          </cell>
          <cell r="B4717" t="str">
            <v>AW Indemnity Retiree &gt;65 Medicare Supplement</v>
          </cell>
          <cell r="D4717" t="str">
            <v>BURRELL ROBERT L</v>
          </cell>
          <cell r="E4717" t="str">
            <v>410628227</v>
          </cell>
          <cell r="F4717">
            <v>13</v>
          </cell>
          <cell r="G4717" t="str">
            <v>Medicare O65R S/PC - Non-Union</v>
          </cell>
          <cell r="H4717" t="str">
            <v>N</v>
          </cell>
          <cell r="I4717">
            <v>1</v>
          </cell>
          <cell r="J4717">
            <v>37926</v>
          </cell>
          <cell r="K4717">
            <v>101</v>
          </cell>
          <cell r="L4717" t="str">
            <v>Single</v>
          </cell>
          <cell r="M4717">
            <v>14196</v>
          </cell>
        </row>
        <row r="4718">
          <cell r="A4718">
            <v>10</v>
          </cell>
          <cell r="B4718" t="str">
            <v>AW Indemnity Retiree &gt;65 Medicare Supplement</v>
          </cell>
          <cell r="D4718" t="str">
            <v>BURTON JEWELL M</v>
          </cell>
          <cell r="E4718" t="str">
            <v>235528734</v>
          </cell>
          <cell r="F4718">
            <v>14</v>
          </cell>
          <cell r="G4718" t="str">
            <v>Medicare O65RHW/F - Non-Union</v>
          </cell>
          <cell r="H4718" t="str">
            <v>N</v>
          </cell>
          <cell r="I4718">
            <v>2</v>
          </cell>
          <cell r="J4718">
            <v>37622</v>
          </cell>
          <cell r="K4718">
            <v>111</v>
          </cell>
          <cell r="L4718" t="str">
            <v>Ee/Sp</v>
          </cell>
          <cell r="M4718">
            <v>13410</v>
          </cell>
        </row>
        <row r="4719">
          <cell r="A4719">
            <v>10</v>
          </cell>
          <cell r="B4719" t="str">
            <v>AW Indemnity Retiree &gt;65 Medicare Supplement</v>
          </cell>
          <cell r="D4719" t="str">
            <v>BUSH MARTHA G</v>
          </cell>
          <cell r="E4719" t="str">
            <v>411206035</v>
          </cell>
          <cell r="F4719">
            <v>13</v>
          </cell>
          <cell r="G4719" t="str">
            <v>Medicare O65R S/PC - Non-Union</v>
          </cell>
          <cell r="H4719" t="str">
            <v>N</v>
          </cell>
          <cell r="I4719">
            <v>1</v>
          </cell>
          <cell r="J4719">
            <v>37622</v>
          </cell>
          <cell r="K4719">
            <v>102</v>
          </cell>
          <cell r="L4719" t="str">
            <v>Single</v>
          </cell>
          <cell r="M4719">
            <v>8146</v>
          </cell>
        </row>
        <row r="4720">
          <cell r="A4720">
            <v>10</v>
          </cell>
          <cell r="B4720" t="str">
            <v>AW Indemnity Retiree &gt;65 Medicare Supplement</v>
          </cell>
          <cell r="D4720" t="str">
            <v>BUTCHER MARILYN W</v>
          </cell>
          <cell r="E4720" t="str">
            <v>416501845</v>
          </cell>
          <cell r="F4720">
            <v>11</v>
          </cell>
          <cell r="G4720" t="str">
            <v>Medicare O65R S/PC - Union</v>
          </cell>
          <cell r="H4720" t="str">
            <v>U</v>
          </cell>
          <cell r="I4720">
            <v>1</v>
          </cell>
          <cell r="J4720">
            <v>37773</v>
          </cell>
          <cell r="K4720">
            <v>102</v>
          </cell>
          <cell r="L4720" t="str">
            <v>Single</v>
          </cell>
          <cell r="M4720">
            <v>14038</v>
          </cell>
        </row>
        <row r="4721">
          <cell r="A4721">
            <v>10</v>
          </cell>
          <cell r="B4721" t="str">
            <v>AW Indemnity Retiree &gt;65 Medicare Supplement</v>
          </cell>
          <cell r="D4721" t="str">
            <v>BUTCHER PIERSON J</v>
          </cell>
          <cell r="E4721" t="str">
            <v>236185849</v>
          </cell>
          <cell r="F4721">
            <v>13</v>
          </cell>
          <cell r="G4721" t="str">
            <v>Medicare O65R S/PC - Non-Union</v>
          </cell>
          <cell r="H4721" t="str">
            <v>N</v>
          </cell>
          <cell r="I4721">
            <v>1</v>
          </cell>
          <cell r="J4721">
            <v>37622</v>
          </cell>
          <cell r="K4721">
            <v>101</v>
          </cell>
          <cell r="L4721" t="str">
            <v>Single</v>
          </cell>
          <cell r="M4721">
            <v>5798</v>
          </cell>
        </row>
        <row r="4722">
          <cell r="A4722">
            <v>10</v>
          </cell>
          <cell r="B4722" t="str">
            <v>AW Indemnity Retiree &gt;65 Medicare Supplement</v>
          </cell>
          <cell r="D4722" t="str">
            <v>BUTKOWSKI HARRY P</v>
          </cell>
          <cell r="E4722" t="str">
            <v>168289538</v>
          </cell>
          <cell r="F4722">
            <v>11</v>
          </cell>
          <cell r="G4722" t="str">
            <v>Medicare O65R S/PC - Union</v>
          </cell>
          <cell r="H4722" t="str">
            <v>U</v>
          </cell>
          <cell r="I4722">
            <v>1</v>
          </cell>
          <cell r="J4722">
            <v>37622</v>
          </cell>
          <cell r="K4722">
            <v>101</v>
          </cell>
          <cell r="L4722" t="str">
            <v>Single</v>
          </cell>
          <cell r="M4722">
            <v>13344</v>
          </cell>
        </row>
        <row r="4723">
          <cell r="A4723">
            <v>10</v>
          </cell>
          <cell r="B4723" t="str">
            <v>AW Indemnity Retiree &gt;65 Medicare Supplement</v>
          </cell>
          <cell r="D4723" t="str">
            <v>BUTLER FLORENCE M</v>
          </cell>
          <cell r="E4723" t="str">
            <v>226263417</v>
          </cell>
          <cell r="F4723">
            <v>12</v>
          </cell>
          <cell r="G4723" t="str">
            <v>Medicare O65RHW/F - Union</v>
          </cell>
          <cell r="H4723" t="str">
            <v>U</v>
          </cell>
          <cell r="I4723">
            <v>2</v>
          </cell>
          <cell r="J4723">
            <v>37622</v>
          </cell>
          <cell r="K4723">
            <v>111</v>
          </cell>
          <cell r="L4723" t="str">
            <v>Ee/Sp</v>
          </cell>
          <cell r="M4723">
            <v>6511</v>
          </cell>
        </row>
        <row r="4724">
          <cell r="A4724">
            <v>10</v>
          </cell>
          <cell r="B4724" t="str">
            <v>AW Indemnity Retiree &gt;65 Medicare Supplement</v>
          </cell>
          <cell r="D4724" t="str">
            <v>CABINESS BILLY M</v>
          </cell>
          <cell r="E4724" t="str">
            <v>229365503</v>
          </cell>
          <cell r="F4724">
            <v>14</v>
          </cell>
          <cell r="G4724" t="str">
            <v>Medicare O65RHW/F - Non-Union</v>
          </cell>
          <cell r="H4724" t="str">
            <v>N</v>
          </cell>
          <cell r="I4724">
            <v>2</v>
          </cell>
          <cell r="J4724">
            <v>37622</v>
          </cell>
          <cell r="K4724">
            <v>111</v>
          </cell>
          <cell r="L4724" t="str">
            <v>Ee/Sp</v>
          </cell>
          <cell r="M4724">
            <v>11970</v>
          </cell>
        </row>
        <row r="4725">
          <cell r="A4725">
            <v>10</v>
          </cell>
          <cell r="B4725" t="str">
            <v>AW Indemnity Retiree &gt;65 Medicare Supplement</v>
          </cell>
          <cell r="D4725" t="str">
            <v>CALABRESE CAMERON A</v>
          </cell>
          <cell r="E4725" t="str">
            <v>185225591</v>
          </cell>
          <cell r="F4725">
            <v>13</v>
          </cell>
          <cell r="G4725" t="str">
            <v>Medicare O65R S/PC - Non-Union</v>
          </cell>
          <cell r="H4725" t="str">
            <v>N</v>
          </cell>
          <cell r="I4725">
            <v>1</v>
          </cell>
          <cell r="J4725">
            <v>37622</v>
          </cell>
          <cell r="K4725">
            <v>101</v>
          </cell>
          <cell r="L4725" t="str">
            <v>Single</v>
          </cell>
          <cell r="M4725">
            <v>10759</v>
          </cell>
        </row>
        <row r="4726">
          <cell r="A4726">
            <v>10</v>
          </cell>
          <cell r="B4726" t="str">
            <v>AW Indemnity Retiree &gt;65 Medicare Supplement</v>
          </cell>
          <cell r="D4726" t="str">
            <v>CALDWELL COURTNEY H</v>
          </cell>
          <cell r="E4726" t="str">
            <v>223308257</v>
          </cell>
          <cell r="F4726">
            <v>12</v>
          </cell>
          <cell r="G4726" t="str">
            <v>Medicare O65RHW/F - Union</v>
          </cell>
          <cell r="H4726" t="str">
            <v>U</v>
          </cell>
          <cell r="I4726">
            <v>2</v>
          </cell>
          <cell r="J4726">
            <v>37622</v>
          </cell>
          <cell r="K4726">
            <v>111</v>
          </cell>
          <cell r="L4726" t="str">
            <v>Ee/Sp</v>
          </cell>
          <cell r="M4726">
            <v>9665</v>
          </cell>
        </row>
        <row r="4727">
          <cell r="A4727">
            <v>10</v>
          </cell>
          <cell r="B4727" t="str">
            <v>AW Indemnity Retiree &gt;65 Medicare Supplement</v>
          </cell>
          <cell r="D4727" t="str">
            <v>CAMERON JOHN E</v>
          </cell>
          <cell r="E4727" t="str">
            <v>210209303</v>
          </cell>
          <cell r="F4727">
            <v>12</v>
          </cell>
          <cell r="G4727" t="str">
            <v>Medicare O65RHW/F - Union</v>
          </cell>
          <cell r="H4727" t="str">
            <v>U</v>
          </cell>
          <cell r="I4727">
            <v>2</v>
          </cell>
          <cell r="J4727">
            <v>37622</v>
          </cell>
          <cell r="K4727">
            <v>111</v>
          </cell>
          <cell r="L4727" t="str">
            <v>Ee/Sp</v>
          </cell>
          <cell r="M4727">
            <v>10419</v>
          </cell>
        </row>
        <row r="4728">
          <cell r="A4728">
            <v>10</v>
          </cell>
          <cell r="B4728" t="str">
            <v>AW Indemnity Retiree &gt;65 Medicare Supplement</v>
          </cell>
          <cell r="D4728" t="str">
            <v>CAMERON LEROY A</v>
          </cell>
          <cell r="E4728" t="str">
            <v>256543498</v>
          </cell>
          <cell r="F4728">
            <v>12</v>
          </cell>
          <cell r="G4728" t="str">
            <v>Medicare O65RHW/F - Union</v>
          </cell>
          <cell r="H4728" t="str">
            <v>U</v>
          </cell>
          <cell r="I4728">
            <v>2</v>
          </cell>
          <cell r="J4728">
            <v>37681</v>
          </cell>
          <cell r="K4728">
            <v>111</v>
          </cell>
          <cell r="L4728" t="str">
            <v>Ee/Sp</v>
          </cell>
          <cell r="M4728">
            <v>13238</v>
          </cell>
        </row>
        <row r="4729">
          <cell r="A4729">
            <v>10</v>
          </cell>
          <cell r="B4729" t="str">
            <v>AW Indemnity Retiree &gt;65 Medicare Supplement</v>
          </cell>
          <cell r="D4729" t="str">
            <v>CAMP LEON E</v>
          </cell>
          <cell r="E4729" t="str">
            <v>255264791</v>
          </cell>
          <cell r="F4729">
            <v>12</v>
          </cell>
          <cell r="G4729" t="str">
            <v>Medicare O65RHW/F - Union</v>
          </cell>
          <cell r="H4729" t="str">
            <v>U</v>
          </cell>
          <cell r="I4729">
            <v>2</v>
          </cell>
          <cell r="J4729">
            <v>37622</v>
          </cell>
          <cell r="K4729">
            <v>111</v>
          </cell>
          <cell r="L4729" t="str">
            <v>Ee/Sp</v>
          </cell>
          <cell r="M4729">
            <v>7442</v>
          </cell>
        </row>
        <row r="4730">
          <cell r="A4730">
            <v>10</v>
          </cell>
          <cell r="B4730" t="str">
            <v>AW Indemnity Retiree &gt;65 Medicare Supplement</v>
          </cell>
          <cell r="D4730" t="str">
            <v>CAMPAGNE RUDOLPH V</v>
          </cell>
          <cell r="E4730" t="str">
            <v>292141428</v>
          </cell>
          <cell r="F4730">
            <v>12</v>
          </cell>
          <cell r="G4730" t="str">
            <v>Medicare O65RHW/F - Union</v>
          </cell>
          <cell r="H4730" t="str">
            <v>U</v>
          </cell>
          <cell r="I4730">
            <v>2</v>
          </cell>
          <cell r="J4730">
            <v>37622</v>
          </cell>
          <cell r="K4730">
            <v>111</v>
          </cell>
          <cell r="L4730" t="str">
            <v>Ee/Sp</v>
          </cell>
          <cell r="M4730">
            <v>8375</v>
          </cell>
        </row>
        <row r="4731">
          <cell r="A4731">
            <v>10</v>
          </cell>
          <cell r="B4731" t="str">
            <v>AW Indemnity Retiree &gt;65 Medicare Supplement</v>
          </cell>
          <cell r="D4731" t="str">
            <v>CAMPBELL CLYDE M</v>
          </cell>
          <cell r="E4731" t="str">
            <v>198300225</v>
          </cell>
          <cell r="F4731">
            <v>11</v>
          </cell>
          <cell r="G4731" t="str">
            <v>Medicare O65R S/PC - Union</v>
          </cell>
          <cell r="H4731" t="str">
            <v>U</v>
          </cell>
          <cell r="I4731">
            <v>1</v>
          </cell>
          <cell r="J4731">
            <v>37622</v>
          </cell>
          <cell r="K4731">
            <v>101</v>
          </cell>
          <cell r="L4731" t="str">
            <v>Single</v>
          </cell>
          <cell r="M4731">
            <v>14701</v>
          </cell>
        </row>
        <row r="4732">
          <cell r="A4732">
            <v>10</v>
          </cell>
          <cell r="B4732" t="str">
            <v>AW Indemnity Retiree &gt;65 Medicare Supplement</v>
          </cell>
          <cell r="D4732" t="str">
            <v>CAPONIGRO MICHAEL J</v>
          </cell>
          <cell r="E4732" t="str">
            <v>159306685</v>
          </cell>
          <cell r="F4732">
            <v>13</v>
          </cell>
          <cell r="G4732" t="str">
            <v>Medicare O65R S/PC - Non-Union</v>
          </cell>
          <cell r="H4732" t="str">
            <v>N</v>
          </cell>
          <cell r="I4732">
            <v>1</v>
          </cell>
          <cell r="J4732">
            <v>37622</v>
          </cell>
          <cell r="K4732">
            <v>101</v>
          </cell>
          <cell r="L4732" t="str">
            <v>Single</v>
          </cell>
          <cell r="M4732">
            <v>13891</v>
          </cell>
        </row>
        <row r="4733">
          <cell r="A4733">
            <v>10</v>
          </cell>
          <cell r="B4733" t="str">
            <v>AW Indemnity Retiree &gt;65 Medicare Supplement</v>
          </cell>
          <cell r="D4733" t="str">
            <v>CARICHOFF PHILLIP L</v>
          </cell>
          <cell r="E4733" t="str">
            <v>309302886</v>
          </cell>
          <cell r="F4733">
            <v>14</v>
          </cell>
          <cell r="G4733" t="str">
            <v>Medicare O65RHW/F - Non-Union</v>
          </cell>
          <cell r="H4733" t="str">
            <v>N</v>
          </cell>
          <cell r="I4733">
            <v>2</v>
          </cell>
          <cell r="J4733">
            <v>37773</v>
          </cell>
          <cell r="K4733">
            <v>111</v>
          </cell>
          <cell r="L4733" t="str">
            <v>Ee/Sp</v>
          </cell>
          <cell r="M4733">
            <v>11927</v>
          </cell>
        </row>
        <row r="4734">
          <cell r="A4734">
            <v>10</v>
          </cell>
          <cell r="B4734" t="str">
            <v>AW Indemnity Retiree &gt;65 Medicare Supplement</v>
          </cell>
          <cell r="D4734" t="str">
            <v>CARLOCK MARIE L</v>
          </cell>
          <cell r="E4734" t="str">
            <v>198128829</v>
          </cell>
          <cell r="F4734">
            <v>13</v>
          </cell>
          <cell r="G4734" t="str">
            <v>Medicare O65R S/PC - Non-Union</v>
          </cell>
          <cell r="H4734" t="str">
            <v>N</v>
          </cell>
          <cell r="I4734">
            <v>1</v>
          </cell>
          <cell r="J4734">
            <v>37622</v>
          </cell>
          <cell r="K4734">
            <v>102</v>
          </cell>
          <cell r="L4734" t="str">
            <v>Single</v>
          </cell>
          <cell r="M4734">
            <v>9032</v>
          </cell>
        </row>
        <row r="4735">
          <cell r="A4735">
            <v>10</v>
          </cell>
          <cell r="B4735" t="str">
            <v>AW Indemnity Retiree &gt;65 Medicare Supplement</v>
          </cell>
          <cell r="D4735" t="str">
            <v>CARPENTER DONALD M</v>
          </cell>
          <cell r="E4735" t="str">
            <v>315283012</v>
          </cell>
          <cell r="F4735">
            <v>11</v>
          </cell>
          <cell r="G4735" t="str">
            <v>Medicare O65R S/PC - Union</v>
          </cell>
          <cell r="H4735" t="str">
            <v>U</v>
          </cell>
          <cell r="I4735">
            <v>1</v>
          </cell>
          <cell r="J4735">
            <v>37622</v>
          </cell>
          <cell r="K4735">
            <v>101</v>
          </cell>
          <cell r="L4735" t="str">
            <v>Single</v>
          </cell>
          <cell r="M4735">
            <v>10103</v>
          </cell>
        </row>
        <row r="4736">
          <cell r="A4736">
            <v>10</v>
          </cell>
          <cell r="B4736" t="str">
            <v>AW Indemnity Retiree &gt;65 Medicare Supplement</v>
          </cell>
          <cell r="D4736" t="str">
            <v>CARR DARRELL K</v>
          </cell>
          <cell r="E4736" t="str">
            <v>234586476</v>
          </cell>
          <cell r="F4736">
            <v>13</v>
          </cell>
          <cell r="G4736" t="str">
            <v>Medicare O65R S/PC - Non-Union</v>
          </cell>
          <cell r="H4736" t="str">
            <v>N</v>
          </cell>
          <cell r="I4736">
            <v>1</v>
          </cell>
          <cell r="J4736">
            <v>37622</v>
          </cell>
          <cell r="K4736">
            <v>101</v>
          </cell>
          <cell r="L4736" t="str">
            <v>Single</v>
          </cell>
          <cell r="M4736">
            <v>13746</v>
          </cell>
        </row>
        <row r="4737">
          <cell r="A4737">
            <v>10</v>
          </cell>
          <cell r="B4737" t="str">
            <v>AW Indemnity Retiree &gt;65 Medicare Supplement</v>
          </cell>
          <cell r="D4737" t="str">
            <v>CARRABINE EUGENE P</v>
          </cell>
          <cell r="E4737" t="str">
            <v>308324320</v>
          </cell>
          <cell r="F4737">
            <v>13</v>
          </cell>
          <cell r="G4737" t="str">
            <v>Medicare O65R S/PC - Non-Union</v>
          </cell>
          <cell r="H4737" t="str">
            <v>N</v>
          </cell>
          <cell r="I4737">
            <v>1</v>
          </cell>
          <cell r="J4737">
            <v>37622</v>
          </cell>
          <cell r="K4737">
            <v>101</v>
          </cell>
          <cell r="L4737" t="str">
            <v>Single</v>
          </cell>
          <cell r="M4737">
            <v>12320</v>
          </cell>
        </row>
        <row r="4738">
          <cell r="A4738">
            <v>10</v>
          </cell>
          <cell r="B4738" t="str">
            <v>AW Indemnity Retiree &gt;65 Medicare Supplement</v>
          </cell>
          <cell r="D4738" t="str">
            <v>CARRIER GERALDINE R</v>
          </cell>
          <cell r="E4738" t="str">
            <v>191030486</v>
          </cell>
          <cell r="F4738">
            <v>13</v>
          </cell>
          <cell r="G4738" t="str">
            <v>Medicare O65R S/PC - Non-Union</v>
          </cell>
          <cell r="H4738" t="str">
            <v>N</v>
          </cell>
          <cell r="I4738">
            <v>1</v>
          </cell>
          <cell r="J4738">
            <v>37622</v>
          </cell>
          <cell r="K4738">
            <v>102</v>
          </cell>
          <cell r="L4738" t="str">
            <v>Single</v>
          </cell>
          <cell r="M4738">
            <v>5843</v>
          </cell>
        </row>
        <row r="4739">
          <cell r="A4739">
            <v>10</v>
          </cell>
          <cell r="B4739" t="str">
            <v>AW Indemnity Retiree &gt;65 Medicare Supplement</v>
          </cell>
          <cell r="D4739" t="str">
            <v>CARRUBA JR SAMUEL</v>
          </cell>
          <cell r="E4739" t="str">
            <v>169280076</v>
          </cell>
          <cell r="F4739">
            <v>13</v>
          </cell>
          <cell r="G4739" t="str">
            <v>Medicare O65R S/PC - Non-Union</v>
          </cell>
          <cell r="H4739" t="str">
            <v>N</v>
          </cell>
          <cell r="I4739">
            <v>1</v>
          </cell>
          <cell r="J4739">
            <v>37622</v>
          </cell>
          <cell r="K4739">
            <v>101</v>
          </cell>
          <cell r="L4739" t="str">
            <v>Single</v>
          </cell>
          <cell r="M4739">
            <v>13892</v>
          </cell>
        </row>
        <row r="4740">
          <cell r="A4740">
            <v>10</v>
          </cell>
          <cell r="B4740" t="str">
            <v>AW Indemnity Retiree &gt;65 Medicare Supplement</v>
          </cell>
          <cell r="D4740" t="str">
            <v>CARUSO ERMA L</v>
          </cell>
          <cell r="E4740" t="str">
            <v>171266368</v>
          </cell>
          <cell r="F4740">
            <v>12</v>
          </cell>
          <cell r="G4740" t="str">
            <v>Medicare O65RHW/F - Union</v>
          </cell>
          <cell r="H4740" t="str">
            <v>U</v>
          </cell>
          <cell r="I4740">
            <v>2</v>
          </cell>
          <cell r="J4740">
            <v>37622</v>
          </cell>
          <cell r="K4740">
            <v>111</v>
          </cell>
          <cell r="L4740" t="str">
            <v>Ee/Sp</v>
          </cell>
          <cell r="M4740">
            <v>12419</v>
          </cell>
        </row>
        <row r="4741">
          <cell r="A4741">
            <v>10</v>
          </cell>
          <cell r="B4741" t="str">
            <v>AW Indemnity Retiree &gt;65 Medicare Supplement</v>
          </cell>
          <cell r="D4741" t="str">
            <v>CASADA BOBBY G</v>
          </cell>
          <cell r="E4741" t="str">
            <v>492288626</v>
          </cell>
          <cell r="F4741">
            <v>14</v>
          </cell>
          <cell r="G4741" t="str">
            <v>Medicare O65RHW/F - Non-Union</v>
          </cell>
          <cell r="H4741" t="str">
            <v>N</v>
          </cell>
          <cell r="I4741">
            <v>2</v>
          </cell>
          <cell r="J4741">
            <v>37622</v>
          </cell>
          <cell r="K4741">
            <v>111</v>
          </cell>
          <cell r="L4741" t="str">
            <v>Ee/Sp</v>
          </cell>
          <cell r="M4741">
            <v>10900</v>
          </cell>
        </row>
        <row r="4742">
          <cell r="A4742">
            <v>10</v>
          </cell>
          <cell r="B4742" t="str">
            <v>AW Indemnity Retiree &gt;65 Medicare Supplement</v>
          </cell>
          <cell r="D4742" t="str">
            <v>CASKOWSKI MITSUE</v>
          </cell>
          <cell r="E4742" t="str">
            <v>196522529</v>
          </cell>
          <cell r="F4742">
            <v>11</v>
          </cell>
          <cell r="G4742" t="str">
            <v>Medicare O65R S/PC - Union</v>
          </cell>
          <cell r="H4742" t="str">
            <v>U</v>
          </cell>
          <cell r="I4742">
            <v>1</v>
          </cell>
          <cell r="J4742">
            <v>37803</v>
          </cell>
          <cell r="K4742">
            <v>102</v>
          </cell>
          <cell r="L4742" t="str">
            <v>Single</v>
          </cell>
          <cell r="M4742">
            <v>14039</v>
          </cell>
        </row>
        <row r="4743">
          <cell r="A4743">
            <v>10</v>
          </cell>
          <cell r="B4743" t="str">
            <v>AW Indemnity Retiree &gt;65 Medicare Supplement</v>
          </cell>
          <cell r="D4743" t="str">
            <v>CASTLEBERRY LEROY</v>
          </cell>
          <cell r="E4743" t="str">
            <v>258469918</v>
          </cell>
          <cell r="F4743">
            <v>11</v>
          </cell>
          <cell r="G4743" t="str">
            <v>Medicare O65R S/PC - Union</v>
          </cell>
          <cell r="H4743" t="str">
            <v>U</v>
          </cell>
          <cell r="I4743">
            <v>1</v>
          </cell>
          <cell r="J4743">
            <v>37622</v>
          </cell>
          <cell r="K4743">
            <v>101</v>
          </cell>
          <cell r="L4743" t="str">
            <v>Single</v>
          </cell>
          <cell r="M4743">
            <v>11279</v>
          </cell>
        </row>
        <row r="4744">
          <cell r="A4744">
            <v>10</v>
          </cell>
          <cell r="B4744" t="str">
            <v>AW Indemnity Retiree &gt;65 Medicare Supplement</v>
          </cell>
          <cell r="D4744" t="str">
            <v>CATLIN EDWARD H</v>
          </cell>
          <cell r="E4744" t="str">
            <v>185012683</v>
          </cell>
          <cell r="F4744">
            <v>14</v>
          </cell>
          <cell r="G4744" t="str">
            <v>Medicare O65RHW/F - Non-Union</v>
          </cell>
          <cell r="H4744" t="str">
            <v>N</v>
          </cell>
          <cell r="I4744">
            <v>2</v>
          </cell>
          <cell r="J4744">
            <v>37622</v>
          </cell>
          <cell r="K4744">
            <v>111</v>
          </cell>
          <cell r="L4744" t="str">
            <v>Ee/Sp</v>
          </cell>
          <cell r="M4744">
            <v>7238</v>
          </cell>
        </row>
        <row r="4745">
          <cell r="A4745">
            <v>10</v>
          </cell>
          <cell r="B4745" t="str">
            <v>AW Indemnity Retiree &gt;65 Medicare Supplement</v>
          </cell>
          <cell r="D4745" t="str">
            <v>CHAIN JR WILLIAM B</v>
          </cell>
          <cell r="E4745" t="str">
            <v>143223204</v>
          </cell>
          <cell r="F4745">
            <v>14</v>
          </cell>
          <cell r="G4745" t="str">
            <v>Medicare O65RHW/F - Non-Union</v>
          </cell>
          <cell r="H4745" t="str">
            <v>N</v>
          </cell>
          <cell r="I4745">
            <v>2</v>
          </cell>
          <cell r="J4745">
            <v>37622</v>
          </cell>
          <cell r="K4745">
            <v>111</v>
          </cell>
          <cell r="L4745" t="str">
            <v>Ee/Sp</v>
          </cell>
          <cell r="M4745">
            <v>10907</v>
          </cell>
        </row>
        <row r="4746">
          <cell r="A4746">
            <v>10</v>
          </cell>
          <cell r="B4746" t="str">
            <v>AW Indemnity Retiree &gt;65 Medicare Supplement</v>
          </cell>
          <cell r="D4746" t="str">
            <v>CHAMBERS HENRY O</v>
          </cell>
          <cell r="E4746" t="str">
            <v>426580415</v>
          </cell>
          <cell r="F4746">
            <v>12</v>
          </cell>
          <cell r="G4746" t="str">
            <v>Medicare O65RHW/F - Union</v>
          </cell>
          <cell r="H4746" t="str">
            <v>U</v>
          </cell>
          <cell r="I4746">
            <v>2</v>
          </cell>
          <cell r="J4746">
            <v>37622</v>
          </cell>
          <cell r="K4746">
            <v>111</v>
          </cell>
          <cell r="L4746" t="str">
            <v>Ee/Sp</v>
          </cell>
          <cell r="M4746">
            <v>12635</v>
          </cell>
        </row>
        <row r="4747">
          <cell r="A4747">
            <v>10</v>
          </cell>
          <cell r="B4747" t="str">
            <v>AW Indemnity Retiree &gt;65 Medicare Supplement</v>
          </cell>
          <cell r="D4747" t="str">
            <v>CHANEY MELVIN E</v>
          </cell>
          <cell r="E4747" t="str">
            <v>317165883</v>
          </cell>
          <cell r="F4747">
            <v>11</v>
          </cell>
          <cell r="G4747" t="str">
            <v>Medicare O65R S/PC - Union</v>
          </cell>
          <cell r="H4747" t="str">
            <v>U</v>
          </cell>
          <cell r="I4747">
            <v>1</v>
          </cell>
          <cell r="J4747">
            <v>38169</v>
          </cell>
          <cell r="K4747">
            <v>101</v>
          </cell>
          <cell r="L4747" t="str">
            <v>Single</v>
          </cell>
          <cell r="M4747">
            <v>8216</v>
          </cell>
        </row>
        <row r="4748">
          <cell r="A4748">
            <v>10</v>
          </cell>
          <cell r="B4748" t="str">
            <v>AW Indemnity Retiree &gt;65 Medicare Supplement</v>
          </cell>
          <cell r="D4748" t="str">
            <v>CHAPMAN BILLY JR</v>
          </cell>
          <cell r="E4748" t="str">
            <v>232421955</v>
          </cell>
          <cell r="F4748">
            <v>12</v>
          </cell>
          <cell r="G4748" t="str">
            <v>Medicare O65RHW/F - Union</v>
          </cell>
          <cell r="H4748" t="str">
            <v>U</v>
          </cell>
          <cell r="I4748">
            <v>2</v>
          </cell>
          <cell r="J4748">
            <v>37622</v>
          </cell>
          <cell r="K4748">
            <v>111</v>
          </cell>
          <cell r="L4748" t="str">
            <v>Ee/Sp</v>
          </cell>
          <cell r="M4748">
            <v>11519</v>
          </cell>
        </row>
        <row r="4749">
          <cell r="A4749">
            <v>10</v>
          </cell>
          <cell r="B4749" t="str">
            <v>AW Indemnity Retiree &gt;65 Medicare Supplement</v>
          </cell>
          <cell r="D4749" t="str">
            <v>CHARLES SHIRLEY</v>
          </cell>
          <cell r="E4749" t="str">
            <v>311345090</v>
          </cell>
          <cell r="F4749">
            <v>14</v>
          </cell>
          <cell r="G4749" t="str">
            <v>Medicare O65RHW/F - Non-Union</v>
          </cell>
          <cell r="H4749" t="str">
            <v>N</v>
          </cell>
          <cell r="I4749">
            <v>2</v>
          </cell>
          <cell r="J4749">
            <v>37622</v>
          </cell>
          <cell r="K4749">
            <v>111</v>
          </cell>
          <cell r="L4749" t="str">
            <v>Ee/Sp</v>
          </cell>
          <cell r="M4749">
            <v>13142</v>
          </cell>
        </row>
        <row r="4750">
          <cell r="A4750">
            <v>10</v>
          </cell>
          <cell r="B4750" t="str">
            <v>AW Indemnity Retiree &gt;65 Medicare Supplement</v>
          </cell>
          <cell r="D4750" t="str">
            <v>CHARLES STEPHAN R</v>
          </cell>
          <cell r="E4750" t="str">
            <v>157282598</v>
          </cell>
          <cell r="F4750">
            <v>11</v>
          </cell>
          <cell r="G4750" t="str">
            <v>Medicare O65R S/PC - Union</v>
          </cell>
          <cell r="H4750" t="str">
            <v>U</v>
          </cell>
          <cell r="I4750">
            <v>1</v>
          </cell>
          <cell r="J4750">
            <v>37653</v>
          </cell>
          <cell r="K4750">
            <v>101</v>
          </cell>
          <cell r="L4750" t="str">
            <v>Single</v>
          </cell>
          <cell r="M4750">
            <v>13929</v>
          </cell>
        </row>
        <row r="4751">
          <cell r="A4751">
            <v>10</v>
          </cell>
          <cell r="B4751" t="str">
            <v>AW Indemnity Retiree &gt;65 Medicare Supplement</v>
          </cell>
          <cell r="D4751" t="str">
            <v>CHARYNA MYRON</v>
          </cell>
          <cell r="E4751" t="str">
            <v>205343686</v>
          </cell>
          <cell r="F4751">
            <v>14</v>
          </cell>
          <cell r="G4751" t="str">
            <v>Medicare O65RHW/F - Non-Union</v>
          </cell>
          <cell r="H4751" t="str">
            <v>N</v>
          </cell>
          <cell r="I4751">
            <v>2</v>
          </cell>
          <cell r="J4751">
            <v>37622</v>
          </cell>
          <cell r="K4751">
            <v>111</v>
          </cell>
          <cell r="L4751" t="str">
            <v>Ee/Sp</v>
          </cell>
          <cell r="M4751">
            <v>7934</v>
          </cell>
        </row>
        <row r="4752">
          <cell r="A4752">
            <v>10</v>
          </cell>
          <cell r="B4752" t="str">
            <v>AW Indemnity Retiree &gt;65 Medicare Supplement</v>
          </cell>
          <cell r="D4752" t="str">
            <v>CHAVIS ERNEST</v>
          </cell>
          <cell r="E4752" t="str">
            <v>246528935</v>
          </cell>
          <cell r="F4752">
            <v>12</v>
          </cell>
          <cell r="G4752" t="str">
            <v>Medicare O65RHW/F - Union</v>
          </cell>
          <cell r="H4752" t="str">
            <v>U</v>
          </cell>
          <cell r="I4752">
            <v>2</v>
          </cell>
          <cell r="J4752">
            <v>37622</v>
          </cell>
          <cell r="K4752">
            <v>111</v>
          </cell>
          <cell r="L4752" t="str">
            <v>Ee/Sp</v>
          </cell>
          <cell r="M4752">
            <v>13650</v>
          </cell>
        </row>
        <row r="4753">
          <cell r="A4753">
            <v>10</v>
          </cell>
          <cell r="B4753" t="str">
            <v>AW Indemnity Retiree &gt;65 Medicare Supplement</v>
          </cell>
          <cell r="D4753" t="str">
            <v>CHOLISTER EARL G</v>
          </cell>
          <cell r="E4753" t="str">
            <v>138226422</v>
          </cell>
          <cell r="F4753">
            <v>11</v>
          </cell>
          <cell r="G4753" t="str">
            <v>Medicare O65R S/PC - Union</v>
          </cell>
          <cell r="H4753" t="str">
            <v>U</v>
          </cell>
          <cell r="I4753">
            <v>1</v>
          </cell>
          <cell r="J4753">
            <v>38330</v>
          </cell>
          <cell r="K4753">
            <v>101</v>
          </cell>
          <cell r="L4753" t="str">
            <v>Single</v>
          </cell>
          <cell r="M4753">
            <v>10627</v>
          </cell>
        </row>
        <row r="4754">
          <cell r="A4754">
            <v>10</v>
          </cell>
          <cell r="B4754" t="str">
            <v>AW Indemnity Retiree &gt;65 Medicare Supplement</v>
          </cell>
          <cell r="D4754" t="str">
            <v>CHRISTENSEN GEORGE C</v>
          </cell>
          <cell r="E4754" t="str">
            <v>164245050</v>
          </cell>
          <cell r="F4754">
            <v>14</v>
          </cell>
          <cell r="G4754" t="str">
            <v>Medicare O65RHW/F - Non-Union</v>
          </cell>
          <cell r="H4754" t="str">
            <v>N</v>
          </cell>
          <cell r="I4754">
            <v>2</v>
          </cell>
          <cell r="J4754">
            <v>37622</v>
          </cell>
          <cell r="K4754">
            <v>111</v>
          </cell>
          <cell r="L4754" t="str">
            <v>Ee/Sp</v>
          </cell>
          <cell r="M4754">
            <v>11524</v>
          </cell>
        </row>
        <row r="4755">
          <cell r="A4755">
            <v>10</v>
          </cell>
          <cell r="B4755" t="str">
            <v>AW Indemnity Retiree &gt;65 Medicare Supplement</v>
          </cell>
          <cell r="D4755" t="str">
            <v>CHURCH PAUL E</v>
          </cell>
          <cell r="E4755" t="str">
            <v>240569477</v>
          </cell>
          <cell r="F4755">
            <v>12</v>
          </cell>
          <cell r="G4755" t="str">
            <v>Medicare O65RHW/F - Union</v>
          </cell>
          <cell r="H4755" t="str">
            <v>U</v>
          </cell>
          <cell r="I4755">
            <v>2</v>
          </cell>
          <cell r="J4755">
            <v>37926</v>
          </cell>
          <cell r="K4755">
            <v>111</v>
          </cell>
          <cell r="L4755" t="str">
            <v>Ee/Sp</v>
          </cell>
          <cell r="M4755">
            <v>14194</v>
          </cell>
        </row>
        <row r="4756">
          <cell r="A4756">
            <v>10</v>
          </cell>
          <cell r="B4756" t="str">
            <v>AW Indemnity Retiree &gt;65 Medicare Supplement</v>
          </cell>
          <cell r="D4756" t="str">
            <v>CIMINO EMIL</v>
          </cell>
          <cell r="E4756" t="str">
            <v>136325864</v>
          </cell>
          <cell r="F4756">
            <v>12</v>
          </cell>
          <cell r="G4756" t="str">
            <v>Medicare O65RHW/F - Union</v>
          </cell>
          <cell r="H4756" t="str">
            <v>U</v>
          </cell>
          <cell r="I4756">
            <v>2</v>
          </cell>
          <cell r="J4756">
            <v>37653</v>
          </cell>
          <cell r="K4756">
            <v>111</v>
          </cell>
          <cell r="L4756" t="str">
            <v>Ee/Sp</v>
          </cell>
          <cell r="M4756">
            <v>13935</v>
          </cell>
        </row>
        <row r="4757">
          <cell r="A4757">
            <v>10</v>
          </cell>
          <cell r="B4757" t="str">
            <v>AW Indemnity Retiree &gt;65 Medicare Supplement</v>
          </cell>
          <cell r="D4757" t="str">
            <v>CLARK GEORGE W</v>
          </cell>
          <cell r="E4757" t="str">
            <v>176030137</v>
          </cell>
          <cell r="F4757">
            <v>14</v>
          </cell>
          <cell r="G4757" t="str">
            <v>Medicare O65RHW/F - Non-Union</v>
          </cell>
          <cell r="H4757" t="str">
            <v>N</v>
          </cell>
          <cell r="I4757">
            <v>2</v>
          </cell>
          <cell r="J4757">
            <v>37622</v>
          </cell>
          <cell r="K4757">
            <v>111</v>
          </cell>
          <cell r="L4757" t="str">
            <v>Ee/Sp</v>
          </cell>
          <cell r="M4757">
            <v>6323</v>
          </cell>
        </row>
        <row r="4758">
          <cell r="A4758">
            <v>10</v>
          </cell>
          <cell r="B4758" t="str">
            <v>AW Indemnity Retiree &gt;65 Medicare Supplement</v>
          </cell>
          <cell r="D4758" t="str">
            <v>CLARK HOMER D</v>
          </cell>
          <cell r="E4758" t="str">
            <v>232401668</v>
          </cell>
          <cell r="F4758">
            <v>14</v>
          </cell>
          <cell r="G4758" t="str">
            <v>Medicare O65RHW/F - Non-Union</v>
          </cell>
          <cell r="H4758" t="str">
            <v>N</v>
          </cell>
          <cell r="I4758">
            <v>2</v>
          </cell>
          <cell r="J4758">
            <v>37622</v>
          </cell>
          <cell r="K4758">
            <v>111</v>
          </cell>
          <cell r="L4758" t="str">
            <v>Ee/Sp</v>
          </cell>
          <cell r="M4758">
            <v>10501</v>
          </cell>
        </row>
        <row r="4759">
          <cell r="A4759">
            <v>10</v>
          </cell>
          <cell r="B4759" t="str">
            <v>AW Indemnity Retiree &gt;65 Medicare Supplement</v>
          </cell>
          <cell r="D4759" t="str">
            <v>CLARK KENNETH P</v>
          </cell>
          <cell r="E4759" t="str">
            <v>356202586</v>
          </cell>
          <cell r="F4759">
            <v>14</v>
          </cell>
          <cell r="G4759" t="str">
            <v>Medicare O65RHW/F - Non-Union</v>
          </cell>
          <cell r="H4759" t="str">
            <v>N</v>
          </cell>
          <cell r="I4759">
            <v>2</v>
          </cell>
          <cell r="J4759">
            <v>37622</v>
          </cell>
          <cell r="K4759">
            <v>111</v>
          </cell>
          <cell r="L4759" t="str">
            <v>Ee/Sp</v>
          </cell>
          <cell r="M4759">
            <v>10102</v>
          </cell>
        </row>
        <row r="4760">
          <cell r="A4760">
            <v>10</v>
          </cell>
          <cell r="B4760" t="str">
            <v>AW Indemnity Retiree &gt;65 Medicare Supplement</v>
          </cell>
          <cell r="D4760" t="str">
            <v>CLARKE SHIRLEY A</v>
          </cell>
          <cell r="E4760" t="str">
            <v>187262724</v>
          </cell>
          <cell r="F4760">
            <v>13</v>
          </cell>
          <cell r="G4760" t="str">
            <v>Medicare O65R S/PC - Non-Union</v>
          </cell>
          <cell r="H4760" t="str">
            <v>N</v>
          </cell>
          <cell r="I4760">
            <v>1</v>
          </cell>
          <cell r="J4760">
            <v>37622</v>
          </cell>
          <cell r="K4760">
            <v>102</v>
          </cell>
          <cell r="L4760" t="str">
            <v>Single</v>
          </cell>
          <cell r="M4760">
            <v>12661</v>
          </cell>
        </row>
        <row r="4761">
          <cell r="A4761">
            <v>10</v>
          </cell>
          <cell r="B4761" t="str">
            <v>AW Indemnity Retiree &gt;65 Medicare Supplement</v>
          </cell>
          <cell r="D4761" t="str">
            <v>CLEMENS ARTHUR B</v>
          </cell>
          <cell r="E4761" t="str">
            <v>491012274</v>
          </cell>
          <cell r="F4761">
            <v>11</v>
          </cell>
          <cell r="G4761" t="str">
            <v>Medicare O65R S/PC - Union</v>
          </cell>
          <cell r="H4761" t="str">
            <v>U</v>
          </cell>
          <cell r="I4761">
            <v>1</v>
          </cell>
          <cell r="J4761">
            <v>37622</v>
          </cell>
          <cell r="K4761">
            <v>101</v>
          </cell>
          <cell r="L4761" t="str">
            <v>Single</v>
          </cell>
          <cell r="M4761">
            <v>6479</v>
          </cell>
        </row>
        <row r="4762">
          <cell r="A4762">
            <v>10</v>
          </cell>
          <cell r="B4762" t="str">
            <v>AW Indemnity Retiree &gt;65 Medicare Supplement</v>
          </cell>
          <cell r="D4762" t="str">
            <v>CLEVELAND ROY S</v>
          </cell>
          <cell r="E4762" t="str">
            <v>228386200</v>
          </cell>
          <cell r="F4762">
            <v>11</v>
          </cell>
          <cell r="G4762" t="str">
            <v>Medicare O65R S/PC - Union</v>
          </cell>
          <cell r="H4762" t="str">
            <v>U</v>
          </cell>
          <cell r="I4762">
            <v>1</v>
          </cell>
          <cell r="J4762">
            <v>37622</v>
          </cell>
          <cell r="K4762">
            <v>101</v>
          </cell>
          <cell r="L4762" t="str">
            <v>Single</v>
          </cell>
          <cell r="M4762">
            <v>12592</v>
          </cell>
        </row>
        <row r="4763">
          <cell r="A4763">
            <v>10</v>
          </cell>
          <cell r="B4763" t="str">
            <v>AW Indemnity Retiree &gt;65 Medicare Supplement</v>
          </cell>
          <cell r="D4763" t="str">
            <v>CLINE CLAGG DELLA</v>
          </cell>
          <cell r="E4763" t="str">
            <v>236480872</v>
          </cell>
          <cell r="F4763">
            <v>11</v>
          </cell>
          <cell r="G4763" t="str">
            <v>Medicare O65R S/PC - Union</v>
          </cell>
          <cell r="H4763" t="str">
            <v>U</v>
          </cell>
          <cell r="I4763">
            <v>1</v>
          </cell>
          <cell r="J4763">
            <v>37622</v>
          </cell>
          <cell r="K4763">
            <v>102</v>
          </cell>
          <cell r="L4763" t="str">
            <v>Single</v>
          </cell>
          <cell r="M4763">
            <v>12320</v>
          </cell>
        </row>
        <row r="4764">
          <cell r="A4764">
            <v>10</v>
          </cell>
          <cell r="B4764" t="str">
            <v>AW Indemnity Retiree &gt;65 Medicare Supplement</v>
          </cell>
          <cell r="D4764" t="str">
            <v>CLINE RALPH</v>
          </cell>
          <cell r="E4764" t="str">
            <v>365209833</v>
          </cell>
          <cell r="F4764">
            <v>12</v>
          </cell>
          <cell r="G4764" t="str">
            <v>Medicare O65RHW/F - Union</v>
          </cell>
          <cell r="H4764" t="str">
            <v>U</v>
          </cell>
          <cell r="I4764">
            <v>2</v>
          </cell>
          <cell r="J4764">
            <v>37622</v>
          </cell>
          <cell r="K4764">
            <v>111</v>
          </cell>
          <cell r="L4764" t="str">
            <v>Ee/Sp</v>
          </cell>
          <cell r="M4764">
            <v>9909</v>
          </cell>
        </row>
        <row r="4765">
          <cell r="A4765">
            <v>10</v>
          </cell>
          <cell r="B4765" t="str">
            <v>AW Indemnity Retiree &gt;65 Medicare Supplement</v>
          </cell>
          <cell r="D4765" t="str">
            <v>CLINE ROBERT CAR</v>
          </cell>
          <cell r="E4765" t="str">
            <v>235601160</v>
          </cell>
          <cell r="F4765">
            <v>11</v>
          </cell>
          <cell r="G4765" t="str">
            <v>Medicare O65R S/PC - Union</v>
          </cell>
          <cell r="H4765" t="str">
            <v>U</v>
          </cell>
          <cell r="I4765">
            <v>1</v>
          </cell>
          <cell r="J4765">
            <v>38292</v>
          </cell>
          <cell r="K4765">
            <v>101</v>
          </cell>
          <cell r="L4765" t="str">
            <v>Single</v>
          </cell>
          <cell r="M4765">
            <v>14560</v>
          </cell>
        </row>
        <row r="4766">
          <cell r="A4766">
            <v>10</v>
          </cell>
          <cell r="B4766" t="str">
            <v>AW Indemnity Retiree &gt;65 Medicare Supplement</v>
          </cell>
          <cell r="D4766" t="str">
            <v>COBB WILLIAM</v>
          </cell>
          <cell r="E4766" t="str">
            <v>237549988</v>
          </cell>
          <cell r="F4766">
            <v>14</v>
          </cell>
          <cell r="G4766" t="str">
            <v>Medicare O65RHW/F - Non-Union</v>
          </cell>
          <cell r="H4766" t="str">
            <v>N</v>
          </cell>
          <cell r="I4766">
            <v>2</v>
          </cell>
          <cell r="J4766">
            <v>38292</v>
          </cell>
          <cell r="K4766">
            <v>111</v>
          </cell>
          <cell r="L4766" t="str">
            <v>Ee/Sp</v>
          </cell>
          <cell r="M4766">
            <v>12443</v>
          </cell>
        </row>
        <row r="4767">
          <cell r="A4767">
            <v>10</v>
          </cell>
          <cell r="B4767" t="str">
            <v>AW Indemnity Retiree &gt;65 Medicare Supplement</v>
          </cell>
          <cell r="D4767" t="str">
            <v>CODISPOT VETO</v>
          </cell>
          <cell r="E4767" t="str">
            <v>186262259</v>
          </cell>
          <cell r="F4767">
            <v>12</v>
          </cell>
          <cell r="G4767" t="str">
            <v>Medicare O65RHW/F - Union</v>
          </cell>
          <cell r="H4767" t="str">
            <v>U</v>
          </cell>
          <cell r="I4767">
            <v>2</v>
          </cell>
          <cell r="J4767">
            <v>37926</v>
          </cell>
          <cell r="K4767">
            <v>111</v>
          </cell>
          <cell r="L4767" t="str">
            <v>Ee/Sp</v>
          </cell>
          <cell r="M4767">
            <v>13197</v>
          </cell>
        </row>
        <row r="4768">
          <cell r="A4768">
            <v>10</v>
          </cell>
          <cell r="B4768" t="str">
            <v>AW Indemnity Retiree &gt;65 Medicare Supplement</v>
          </cell>
          <cell r="D4768" t="str">
            <v>CODY ARTHUR L</v>
          </cell>
          <cell r="E4768" t="str">
            <v>024264691</v>
          </cell>
          <cell r="F4768">
            <v>14</v>
          </cell>
          <cell r="G4768" t="str">
            <v>Medicare O65RHW/F - Non-Union</v>
          </cell>
          <cell r="H4768" t="str">
            <v>N</v>
          </cell>
          <cell r="I4768">
            <v>2</v>
          </cell>
          <cell r="J4768">
            <v>38169</v>
          </cell>
          <cell r="K4768">
            <v>111</v>
          </cell>
          <cell r="L4768" t="str">
            <v>Ee/Sp</v>
          </cell>
          <cell r="M4768">
            <v>13082</v>
          </cell>
        </row>
        <row r="4769">
          <cell r="A4769">
            <v>10</v>
          </cell>
          <cell r="B4769" t="str">
            <v>AW Indemnity Retiree &gt;65 Medicare Supplement</v>
          </cell>
          <cell r="D4769" t="str">
            <v>COFER LEROY</v>
          </cell>
          <cell r="E4769" t="str">
            <v>147160667</v>
          </cell>
          <cell r="F4769">
            <v>14</v>
          </cell>
          <cell r="G4769" t="str">
            <v>Medicare O65RHW/F - Non-Union</v>
          </cell>
          <cell r="H4769" t="str">
            <v>N</v>
          </cell>
          <cell r="I4769">
            <v>2</v>
          </cell>
          <cell r="J4769">
            <v>37622</v>
          </cell>
          <cell r="K4769">
            <v>111</v>
          </cell>
          <cell r="L4769" t="str">
            <v>Ee/Sp</v>
          </cell>
          <cell r="M4769">
            <v>9876</v>
          </cell>
        </row>
        <row r="4770">
          <cell r="A4770">
            <v>10</v>
          </cell>
          <cell r="B4770" t="str">
            <v>AW Indemnity Retiree &gt;65 Medicare Supplement</v>
          </cell>
          <cell r="D4770" t="str">
            <v>COFFMAN H  JOYCE</v>
          </cell>
          <cell r="E4770" t="str">
            <v>183302543</v>
          </cell>
          <cell r="F4770">
            <v>11</v>
          </cell>
          <cell r="G4770" t="str">
            <v>Medicare O65R S/PC - Union</v>
          </cell>
          <cell r="H4770" t="str">
            <v>U</v>
          </cell>
          <cell r="I4770">
            <v>1</v>
          </cell>
          <cell r="J4770">
            <v>37622</v>
          </cell>
          <cell r="K4770">
            <v>102</v>
          </cell>
          <cell r="L4770" t="str">
            <v>Single</v>
          </cell>
          <cell r="M4770">
            <v>13802</v>
          </cell>
        </row>
        <row r="4771">
          <cell r="A4771">
            <v>10</v>
          </cell>
          <cell r="B4771" t="str">
            <v>AW Indemnity Retiree &gt;65 Medicare Supplement</v>
          </cell>
          <cell r="D4771" t="str">
            <v>COKE JAY RAY</v>
          </cell>
          <cell r="E4771" t="str">
            <v>223448083</v>
          </cell>
          <cell r="F4771">
            <v>12</v>
          </cell>
          <cell r="G4771" t="str">
            <v>Medicare O65RHW/F - Union</v>
          </cell>
          <cell r="H4771" t="str">
            <v>U</v>
          </cell>
          <cell r="I4771">
            <v>2</v>
          </cell>
          <cell r="J4771">
            <v>37987</v>
          </cell>
          <cell r="K4771">
            <v>111</v>
          </cell>
          <cell r="L4771" t="str">
            <v>Ee/Sp</v>
          </cell>
          <cell r="M4771">
            <v>13563</v>
          </cell>
        </row>
        <row r="4772">
          <cell r="A4772">
            <v>10</v>
          </cell>
          <cell r="B4772" t="str">
            <v>AW Indemnity Retiree &gt;65 Medicare Supplement</v>
          </cell>
          <cell r="D4772" t="str">
            <v>COLE HAROLD G</v>
          </cell>
          <cell r="E4772" t="str">
            <v>488243007</v>
          </cell>
          <cell r="F4772">
            <v>12</v>
          </cell>
          <cell r="G4772" t="str">
            <v>Medicare O65RHW/F - Union</v>
          </cell>
          <cell r="H4772" t="str">
            <v>U</v>
          </cell>
          <cell r="I4772">
            <v>2</v>
          </cell>
          <cell r="J4772">
            <v>37622</v>
          </cell>
          <cell r="K4772">
            <v>111</v>
          </cell>
          <cell r="L4772" t="str">
            <v>Ee/Sp</v>
          </cell>
          <cell r="M4772">
            <v>8521</v>
          </cell>
        </row>
        <row r="4773">
          <cell r="A4773">
            <v>10</v>
          </cell>
          <cell r="B4773" t="str">
            <v>AW Indemnity Retiree &gt;65 Medicare Supplement</v>
          </cell>
          <cell r="D4773" t="str">
            <v>COLE HAROLD W</v>
          </cell>
          <cell r="E4773" t="str">
            <v>489324810</v>
          </cell>
          <cell r="F4773">
            <v>13</v>
          </cell>
          <cell r="G4773" t="str">
            <v>Medicare O65R S/PC - Non-Union</v>
          </cell>
          <cell r="H4773" t="str">
            <v>N</v>
          </cell>
          <cell r="I4773">
            <v>1</v>
          </cell>
          <cell r="J4773">
            <v>37622</v>
          </cell>
          <cell r="K4773">
            <v>101</v>
          </cell>
          <cell r="L4773" t="str">
            <v>Single</v>
          </cell>
          <cell r="M4773">
            <v>12875</v>
          </cell>
        </row>
        <row r="4774">
          <cell r="A4774">
            <v>10</v>
          </cell>
          <cell r="B4774" t="str">
            <v>AW Indemnity Retiree &gt;65 Medicare Supplement</v>
          </cell>
          <cell r="D4774" t="str">
            <v>COLE JAMES B</v>
          </cell>
          <cell r="E4774" t="str">
            <v>490349198</v>
          </cell>
          <cell r="F4774">
            <v>12</v>
          </cell>
          <cell r="G4774" t="str">
            <v>Medicare O65RHW/F - Union</v>
          </cell>
          <cell r="H4774" t="str">
            <v>U</v>
          </cell>
          <cell r="I4774">
            <v>2</v>
          </cell>
          <cell r="J4774">
            <v>37622</v>
          </cell>
          <cell r="K4774">
            <v>111</v>
          </cell>
          <cell r="L4774" t="str">
            <v>Ee/Sp</v>
          </cell>
          <cell r="M4774">
            <v>12333</v>
          </cell>
        </row>
        <row r="4775">
          <cell r="A4775">
            <v>10</v>
          </cell>
          <cell r="B4775" t="str">
            <v>AW Indemnity Retiree &gt;65 Medicare Supplement</v>
          </cell>
          <cell r="D4775" t="str">
            <v>COLEMAN T  WILKES</v>
          </cell>
          <cell r="E4775" t="str">
            <v>146289794</v>
          </cell>
          <cell r="F4775">
            <v>14</v>
          </cell>
          <cell r="G4775" t="str">
            <v>Medicare O65RHW/F - Non-Union</v>
          </cell>
          <cell r="H4775" t="str">
            <v>N</v>
          </cell>
          <cell r="I4775">
            <v>2</v>
          </cell>
          <cell r="J4775">
            <v>37895</v>
          </cell>
          <cell r="K4775">
            <v>111</v>
          </cell>
          <cell r="L4775" t="str">
            <v>Ee/Sp</v>
          </cell>
          <cell r="M4775">
            <v>14091</v>
          </cell>
        </row>
        <row r="4776">
          <cell r="A4776">
            <v>10</v>
          </cell>
          <cell r="B4776" t="str">
            <v>AW Indemnity Retiree &gt;65 Medicare Supplement</v>
          </cell>
          <cell r="D4776" t="str">
            <v>COLLEY MORRIS N</v>
          </cell>
          <cell r="E4776" t="str">
            <v>234241756</v>
          </cell>
          <cell r="F4776">
            <v>12</v>
          </cell>
          <cell r="G4776" t="str">
            <v>Medicare O65RHW/F - Union</v>
          </cell>
          <cell r="H4776" t="str">
            <v>U</v>
          </cell>
          <cell r="I4776">
            <v>2</v>
          </cell>
          <cell r="J4776">
            <v>37622</v>
          </cell>
          <cell r="K4776">
            <v>111</v>
          </cell>
          <cell r="L4776" t="str">
            <v>Ee/Sp</v>
          </cell>
          <cell r="M4776">
            <v>8836</v>
          </cell>
        </row>
        <row r="4777">
          <cell r="A4777">
            <v>10</v>
          </cell>
          <cell r="B4777" t="str">
            <v>AW Indemnity Retiree &gt;65 Medicare Supplement</v>
          </cell>
          <cell r="D4777" t="str">
            <v>COLLINS JR HENRY C</v>
          </cell>
          <cell r="E4777" t="str">
            <v>412248180</v>
          </cell>
          <cell r="F4777">
            <v>14</v>
          </cell>
          <cell r="G4777" t="str">
            <v>Medicare O65RHW/F - Non-Union</v>
          </cell>
          <cell r="H4777" t="str">
            <v>N</v>
          </cell>
          <cell r="I4777">
            <v>2</v>
          </cell>
          <cell r="J4777">
            <v>37622</v>
          </cell>
          <cell r="K4777">
            <v>111</v>
          </cell>
          <cell r="L4777" t="str">
            <v>Ee/Sp</v>
          </cell>
          <cell r="M4777">
            <v>8985</v>
          </cell>
        </row>
        <row r="4778">
          <cell r="A4778">
            <v>10</v>
          </cell>
          <cell r="B4778" t="str">
            <v>AW Indemnity Retiree &gt;65 Medicare Supplement</v>
          </cell>
          <cell r="D4778" t="str">
            <v>COLLINS CLYDE O</v>
          </cell>
          <cell r="E4778" t="str">
            <v>244448643</v>
          </cell>
          <cell r="F4778">
            <v>11</v>
          </cell>
          <cell r="G4778" t="str">
            <v>Medicare O65R S/PC - Union</v>
          </cell>
          <cell r="H4778" t="str">
            <v>U</v>
          </cell>
          <cell r="I4778">
            <v>1</v>
          </cell>
          <cell r="J4778">
            <v>37622</v>
          </cell>
          <cell r="K4778">
            <v>101</v>
          </cell>
          <cell r="L4778" t="str">
            <v>Single</v>
          </cell>
          <cell r="M4778">
            <v>12382</v>
          </cell>
        </row>
        <row r="4779">
          <cell r="A4779">
            <v>10</v>
          </cell>
          <cell r="B4779" t="str">
            <v>AW Indemnity Retiree &gt;65 Medicare Supplement</v>
          </cell>
          <cell r="D4779" t="str">
            <v>COLLINS RAYMOND J</v>
          </cell>
          <cell r="E4779" t="str">
            <v>406201211</v>
          </cell>
          <cell r="F4779">
            <v>14</v>
          </cell>
          <cell r="G4779" t="str">
            <v>Medicare O65RHW/F - Non-Union</v>
          </cell>
          <cell r="H4779" t="str">
            <v>N</v>
          </cell>
          <cell r="I4779">
            <v>2</v>
          </cell>
          <cell r="J4779">
            <v>37834</v>
          </cell>
          <cell r="K4779">
            <v>111</v>
          </cell>
          <cell r="L4779" t="str">
            <v>Ee/Sp</v>
          </cell>
          <cell r="M4779">
            <v>8726</v>
          </cell>
        </row>
        <row r="4780">
          <cell r="A4780">
            <v>10</v>
          </cell>
          <cell r="B4780" t="str">
            <v>AW Indemnity Retiree &gt;65 Medicare Supplement</v>
          </cell>
          <cell r="D4780" t="str">
            <v>COLSON MARY E</v>
          </cell>
          <cell r="E4780" t="str">
            <v>308249522</v>
          </cell>
          <cell r="F4780">
            <v>13</v>
          </cell>
          <cell r="G4780" t="str">
            <v>Medicare O65R S/PC - Non-Union</v>
          </cell>
          <cell r="H4780" t="str">
            <v>N</v>
          </cell>
          <cell r="I4780">
            <v>1</v>
          </cell>
          <cell r="J4780">
            <v>37622</v>
          </cell>
          <cell r="K4780">
            <v>102</v>
          </cell>
          <cell r="L4780" t="str">
            <v>Single</v>
          </cell>
          <cell r="M4780">
            <v>10651</v>
          </cell>
        </row>
        <row r="4781">
          <cell r="A4781">
            <v>10</v>
          </cell>
          <cell r="B4781" t="str">
            <v>AW Indemnity Retiree &gt;65 Medicare Supplement</v>
          </cell>
          <cell r="D4781" t="str">
            <v>CONING CORDIA E</v>
          </cell>
          <cell r="E4781" t="str">
            <v>446327376</v>
          </cell>
          <cell r="F4781">
            <v>14</v>
          </cell>
          <cell r="G4781" t="str">
            <v>Medicare O65RHW/F - Non-Union</v>
          </cell>
          <cell r="H4781" t="str">
            <v>N</v>
          </cell>
          <cell r="I4781">
            <v>2</v>
          </cell>
          <cell r="J4781">
            <v>37622</v>
          </cell>
          <cell r="K4781">
            <v>111</v>
          </cell>
          <cell r="L4781" t="str">
            <v>Ee/Sp</v>
          </cell>
          <cell r="M4781">
            <v>13003</v>
          </cell>
        </row>
        <row r="4782">
          <cell r="A4782">
            <v>10</v>
          </cell>
          <cell r="B4782" t="str">
            <v>AW Indemnity Retiree &gt;65 Medicare Supplement</v>
          </cell>
          <cell r="D4782" t="str">
            <v>CONNELLY LOUIS G</v>
          </cell>
          <cell r="E4782" t="str">
            <v>321244335</v>
          </cell>
          <cell r="F4782">
            <v>12</v>
          </cell>
          <cell r="G4782" t="str">
            <v>Medicare O65RHW/F - Union</v>
          </cell>
          <cell r="H4782" t="str">
            <v>U</v>
          </cell>
          <cell r="I4782">
            <v>2</v>
          </cell>
          <cell r="J4782">
            <v>37622</v>
          </cell>
          <cell r="K4782">
            <v>111</v>
          </cell>
          <cell r="L4782" t="str">
            <v>Ee/Sp</v>
          </cell>
          <cell r="M4782">
            <v>11147</v>
          </cell>
        </row>
        <row r="4783">
          <cell r="A4783">
            <v>10</v>
          </cell>
          <cell r="B4783" t="str">
            <v>AW Indemnity Retiree &gt;65 Medicare Supplement</v>
          </cell>
          <cell r="D4783" t="str">
            <v>CONNER CONDEL</v>
          </cell>
          <cell r="E4783" t="str">
            <v>235549958</v>
          </cell>
          <cell r="F4783">
            <v>13</v>
          </cell>
          <cell r="G4783" t="str">
            <v>Medicare O65R S/PC - Non-Union</v>
          </cell>
          <cell r="H4783" t="str">
            <v>N</v>
          </cell>
          <cell r="I4783">
            <v>1</v>
          </cell>
          <cell r="J4783">
            <v>37622</v>
          </cell>
          <cell r="K4783">
            <v>101</v>
          </cell>
          <cell r="L4783" t="str">
            <v>Single</v>
          </cell>
          <cell r="M4783">
            <v>13640</v>
          </cell>
        </row>
        <row r="4784">
          <cell r="A4784">
            <v>10</v>
          </cell>
          <cell r="B4784" t="str">
            <v>AW Indemnity Retiree &gt;65 Medicare Supplement</v>
          </cell>
          <cell r="D4784" t="str">
            <v>CONNER GEORGE F</v>
          </cell>
          <cell r="E4784" t="str">
            <v>246487851</v>
          </cell>
          <cell r="F4784">
            <v>12</v>
          </cell>
          <cell r="G4784" t="str">
            <v>Medicare O65RHW/F - Union</v>
          </cell>
          <cell r="H4784" t="str">
            <v>U</v>
          </cell>
          <cell r="I4784">
            <v>2</v>
          </cell>
          <cell r="J4784">
            <v>37622</v>
          </cell>
          <cell r="K4784">
            <v>111</v>
          </cell>
          <cell r="L4784" t="str">
            <v>Ee/Sp</v>
          </cell>
          <cell r="M4784">
            <v>11612</v>
          </cell>
        </row>
        <row r="4785">
          <cell r="A4785">
            <v>10</v>
          </cell>
          <cell r="B4785" t="str">
            <v>AW Indemnity Retiree &gt;65 Medicare Supplement</v>
          </cell>
          <cell r="D4785" t="str">
            <v>CONNER THOMAS M</v>
          </cell>
          <cell r="E4785" t="str">
            <v>411508391</v>
          </cell>
          <cell r="F4785">
            <v>13</v>
          </cell>
          <cell r="G4785" t="str">
            <v>Medicare O65R S/PC - Non-Union</v>
          </cell>
          <cell r="H4785" t="str">
            <v>N</v>
          </cell>
          <cell r="I4785">
            <v>1</v>
          </cell>
          <cell r="J4785">
            <v>37622</v>
          </cell>
          <cell r="K4785">
            <v>101</v>
          </cell>
          <cell r="L4785" t="str">
            <v>Single</v>
          </cell>
          <cell r="M4785">
            <v>13398</v>
          </cell>
        </row>
        <row r="4786">
          <cell r="A4786">
            <v>10</v>
          </cell>
          <cell r="B4786" t="str">
            <v>AW Indemnity Retiree &gt;65 Medicare Supplement</v>
          </cell>
          <cell r="D4786" t="str">
            <v>CONRAD WAYNE M</v>
          </cell>
          <cell r="E4786" t="str">
            <v>348269163</v>
          </cell>
          <cell r="F4786">
            <v>12</v>
          </cell>
          <cell r="G4786" t="str">
            <v>Medicare O65RHW/F - Union</v>
          </cell>
          <cell r="H4786" t="str">
            <v>U</v>
          </cell>
          <cell r="I4786">
            <v>2</v>
          </cell>
          <cell r="J4786">
            <v>37622</v>
          </cell>
          <cell r="K4786">
            <v>111</v>
          </cell>
          <cell r="L4786" t="str">
            <v>Ee/Sp</v>
          </cell>
          <cell r="M4786">
            <v>12243</v>
          </cell>
        </row>
        <row r="4787">
          <cell r="A4787">
            <v>10</v>
          </cell>
          <cell r="B4787" t="str">
            <v>AW Indemnity Retiree &gt;65 Medicare Supplement</v>
          </cell>
          <cell r="D4787" t="str">
            <v>CONYERS DONALD L</v>
          </cell>
          <cell r="E4787" t="str">
            <v>316289891</v>
          </cell>
          <cell r="F4787">
            <v>14</v>
          </cell>
          <cell r="G4787" t="str">
            <v>Medicare O65RHW/F - Non-Union</v>
          </cell>
          <cell r="H4787" t="str">
            <v>N</v>
          </cell>
          <cell r="I4787">
            <v>2</v>
          </cell>
          <cell r="J4787">
            <v>37622</v>
          </cell>
          <cell r="K4787">
            <v>111</v>
          </cell>
          <cell r="L4787" t="str">
            <v>Ee/Sp</v>
          </cell>
          <cell r="M4787">
            <v>11880</v>
          </cell>
        </row>
        <row r="4788">
          <cell r="A4788">
            <v>10</v>
          </cell>
          <cell r="B4788" t="str">
            <v>AW Indemnity Retiree &gt;65 Medicare Supplement</v>
          </cell>
          <cell r="D4788" t="str">
            <v>COOK PAUL N</v>
          </cell>
          <cell r="E4788" t="str">
            <v>360161432</v>
          </cell>
          <cell r="F4788">
            <v>12</v>
          </cell>
          <cell r="G4788" t="str">
            <v>Medicare O65RHW/F - Union</v>
          </cell>
          <cell r="H4788" t="str">
            <v>U</v>
          </cell>
          <cell r="I4788">
            <v>2</v>
          </cell>
          <cell r="J4788">
            <v>37622</v>
          </cell>
          <cell r="K4788">
            <v>111</v>
          </cell>
          <cell r="L4788" t="str">
            <v>Ee/Sp</v>
          </cell>
          <cell r="M4788">
            <v>10359</v>
          </cell>
        </row>
        <row r="4789">
          <cell r="A4789">
            <v>10</v>
          </cell>
          <cell r="B4789" t="str">
            <v>AW Indemnity Retiree &gt;65 Medicare Supplement</v>
          </cell>
          <cell r="D4789" t="str">
            <v>COOPER OLIVIA</v>
          </cell>
          <cell r="E4789" t="str">
            <v>405401085</v>
          </cell>
          <cell r="F4789">
            <v>11</v>
          </cell>
          <cell r="G4789" t="str">
            <v>Medicare O65R S/PC - Union</v>
          </cell>
          <cell r="H4789" t="str">
            <v>U</v>
          </cell>
          <cell r="I4789">
            <v>1</v>
          </cell>
          <cell r="J4789">
            <v>37622</v>
          </cell>
          <cell r="K4789">
            <v>102</v>
          </cell>
          <cell r="L4789" t="str">
            <v>Single</v>
          </cell>
          <cell r="M4789">
            <v>11498</v>
          </cell>
        </row>
        <row r="4790">
          <cell r="A4790">
            <v>10</v>
          </cell>
          <cell r="B4790" t="str">
            <v>AW Indemnity Retiree &gt;65 Medicare Supplement</v>
          </cell>
          <cell r="D4790" t="str">
            <v>COPELAND MARY E</v>
          </cell>
          <cell r="E4790" t="str">
            <v>415485178</v>
          </cell>
          <cell r="F4790">
            <v>12</v>
          </cell>
          <cell r="G4790" t="str">
            <v>Medicare O65RHW/F - Union</v>
          </cell>
          <cell r="H4790" t="str">
            <v>U</v>
          </cell>
          <cell r="I4790">
            <v>2</v>
          </cell>
          <cell r="J4790">
            <v>37622</v>
          </cell>
          <cell r="K4790">
            <v>111</v>
          </cell>
          <cell r="L4790" t="str">
            <v>Ee/Sp</v>
          </cell>
          <cell r="M4790">
            <v>12690</v>
          </cell>
        </row>
        <row r="4791">
          <cell r="A4791">
            <v>10</v>
          </cell>
          <cell r="B4791" t="str">
            <v>AW Indemnity Retiree &gt;65 Medicare Supplement</v>
          </cell>
          <cell r="D4791" t="str">
            <v>CORNEW JOHN W</v>
          </cell>
          <cell r="E4791" t="str">
            <v>155141717</v>
          </cell>
          <cell r="F4791">
            <v>12</v>
          </cell>
          <cell r="G4791" t="str">
            <v>Medicare O65RHW/F - Union</v>
          </cell>
          <cell r="H4791" t="str">
            <v>U</v>
          </cell>
          <cell r="I4791">
            <v>2</v>
          </cell>
          <cell r="J4791">
            <v>37622</v>
          </cell>
          <cell r="K4791">
            <v>111</v>
          </cell>
          <cell r="L4791" t="str">
            <v>Ee/Sp</v>
          </cell>
          <cell r="M4791">
            <v>6842</v>
          </cell>
        </row>
        <row r="4792">
          <cell r="A4792">
            <v>10</v>
          </cell>
          <cell r="B4792" t="str">
            <v>AW Indemnity Retiree &gt;65 Medicare Supplement</v>
          </cell>
          <cell r="D4792" t="str">
            <v>COSTELLO VIRGINIA A</v>
          </cell>
          <cell r="E4792" t="str">
            <v>156160664</v>
          </cell>
          <cell r="F4792">
            <v>13</v>
          </cell>
          <cell r="G4792" t="str">
            <v>Medicare O65R S/PC - Non-Union</v>
          </cell>
          <cell r="H4792" t="str">
            <v>N</v>
          </cell>
          <cell r="I4792">
            <v>1</v>
          </cell>
          <cell r="J4792">
            <v>37622</v>
          </cell>
          <cell r="K4792">
            <v>102</v>
          </cell>
          <cell r="L4792" t="str">
            <v>Single</v>
          </cell>
          <cell r="M4792">
            <v>8613</v>
          </cell>
        </row>
        <row r="4793">
          <cell r="A4793">
            <v>10</v>
          </cell>
          <cell r="B4793" t="str">
            <v>AW Indemnity Retiree &gt;65 Medicare Supplement</v>
          </cell>
          <cell r="D4793" t="str">
            <v>COUCH GILBERT S</v>
          </cell>
          <cell r="E4793" t="str">
            <v>193072503</v>
          </cell>
          <cell r="F4793">
            <v>14</v>
          </cell>
          <cell r="G4793" t="str">
            <v>Medicare O65RHW/F - Non-Union</v>
          </cell>
          <cell r="H4793" t="str">
            <v>N</v>
          </cell>
          <cell r="I4793">
            <v>2</v>
          </cell>
          <cell r="J4793">
            <v>37622</v>
          </cell>
          <cell r="K4793">
            <v>111</v>
          </cell>
          <cell r="L4793" t="str">
            <v>Ee/Sp</v>
          </cell>
          <cell r="M4793">
            <v>3490</v>
          </cell>
        </row>
        <row r="4794">
          <cell r="A4794">
            <v>10</v>
          </cell>
          <cell r="B4794" t="str">
            <v>AW Indemnity Retiree &gt;65 Medicare Supplement</v>
          </cell>
          <cell r="D4794" t="str">
            <v>COUCH ROSALYN D</v>
          </cell>
          <cell r="E4794" t="str">
            <v>227443517</v>
          </cell>
          <cell r="F4794">
            <v>13</v>
          </cell>
          <cell r="G4794" t="str">
            <v>Medicare O65R S/PC - Non-Union</v>
          </cell>
          <cell r="H4794" t="str">
            <v>N</v>
          </cell>
          <cell r="I4794">
            <v>1</v>
          </cell>
          <cell r="J4794">
            <v>37622</v>
          </cell>
          <cell r="K4794">
            <v>102</v>
          </cell>
          <cell r="L4794" t="str">
            <v>Single</v>
          </cell>
          <cell r="M4794">
            <v>12966</v>
          </cell>
        </row>
        <row r="4795">
          <cell r="A4795">
            <v>10</v>
          </cell>
          <cell r="B4795" t="str">
            <v>AW Indemnity Retiree &gt;65 Medicare Supplement</v>
          </cell>
          <cell r="D4795" t="str">
            <v>COX GEORGE J</v>
          </cell>
          <cell r="E4795" t="str">
            <v>175223476</v>
          </cell>
          <cell r="F4795">
            <v>12</v>
          </cell>
          <cell r="G4795" t="str">
            <v>Medicare O65RHW/F - Union</v>
          </cell>
          <cell r="H4795" t="str">
            <v>U</v>
          </cell>
          <cell r="I4795">
            <v>2</v>
          </cell>
          <cell r="J4795">
            <v>37622</v>
          </cell>
          <cell r="K4795">
            <v>111</v>
          </cell>
          <cell r="L4795" t="str">
            <v>Ee/Sp</v>
          </cell>
          <cell r="M4795">
            <v>9840</v>
          </cell>
        </row>
        <row r="4796">
          <cell r="A4796">
            <v>10</v>
          </cell>
          <cell r="B4796" t="str">
            <v>AW Indemnity Retiree &gt;65 Medicare Supplement</v>
          </cell>
          <cell r="D4796" t="str">
            <v>CRABTREE MARGE J</v>
          </cell>
          <cell r="E4796" t="str">
            <v>310326256</v>
          </cell>
          <cell r="F4796">
            <v>12</v>
          </cell>
          <cell r="G4796" t="str">
            <v>Medicare O65RHW/F - Union</v>
          </cell>
          <cell r="H4796" t="str">
            <v>U</v>
          </cell>
          <cell r="I4796">
            <v>2</v>
          </cell>
          <cell r="J4796">
            <v>37622</v>
          </cell>
          <cell r="K4796">
            <v>111</v>
          </cell>
          <cell r="L4796" t="str">
            <v>Ee/Sp</v>
          </cell>
          <cell r="M4796">
            <v>12824</v>
          </cell>
        </row>
        <row r="4797">
          <cell r="A4797">
            <v>10</v>
          </cell>
          <cell r="B4797" t="str">
            <v>AW Indemnity Retiree &gt;65 Medicare Supplement</v>
          </cell>
          <cell r="D4797" t="str">
            <v>CRAIN RUTH D</v>
          </cell>
          <cell r="E4797" t="str">
            <v>279051330</v>
          </cell>
          <cell r="F4797">
            <v>13</v>
          </cell>
          <cell r="G4797" t="str">
            <v>Medicare O65R S/PC - Non-Union</v>
          </cell>
          <cell r="H4797" t="str">
            <v>N</v>
          </cell>
          <cell r="I4797">
            <v>1</v>
          </cell>
          <cell r="J4797">
            <v>37622</v>
          </cell>
          <cell r="K4797">
            <v>102</v>
          </cell>
          <cell r="L4797" t="str">
            <v>Single</v>
          </cell>
          <cell r="M4797">
            <v>4869</v>
          </cell>
        </row>
        <row r="4798">
          <cell r="A4798">
            <v>10</v>
          </cell>
          <cell r="B4798" t="str">
            <v>AW Indemnity Retiree &gt;65 Medicare Supplement</v>
          </cell>
          <cell r="D4798" t="str">
            <v>CREEK GEORGE H</v>
          </cell>
          <cell r="E4798" t="str">
            <v>412321940</v>
          </cell>
          <cell r="F4798">
            <v>14</v>
          </cell>
          <cell r="G4798" t="str">
            <v>Medicare O65RHW/F - Non-Union</v>
          </cell>
          <cell r="H4798" t="str">
            <v>N</v>
          </cell>
          <cell r="I4798">
            <v>2</v>
          </cell>
          <cell r="J4798">
            <v>37622</v>
          </cell>
          <cell r="K4798">
            <v>111</v>
          </cell>
          <cell r="L4798" t="str">
            <v>Ee/Sp</v>
          </cell>
          <cell r="M4798">
            <v>9634</v>
          </cell>
        </row>
        <row r="4799">
          <cell r="A4799">
            <v>10</v>
          </cell>
          <cell r="B4799" t="str">
            <v>AW Indemnity Retiree &gt;65 Medicare Supplement</v>
          </cell>
          <cell r="D4799" t="str">
            <v>CRIST JOHNNIE L</v>
          </cell>
          <cell r="E4799" t="str">
            <v>304325637</v>
          </cell>
          <cell r="F4799">
            <v>12</v>
          </cell>
          <cell r="G4799" t="str">
            <v>Medicare O65RHW/F - Union</v>
          </cell>
          <cell r="H4799" t="str">
            <v>U</v>
          </cell>
          <cell r="I4799">
            <v>2</v>
          </cell>
          <cell r="J4799">
            <v>38292</v>
          </cell>
          <cell r="K4799">
            <v>111</v>
          </cell>
          <cell r="L4799" t="str">
            <v>Ee/Sp</v>
          </cell>
          <cell r="M4799">
            <v>12176</v>
          </cell>
        </row>
        <row r="4800">
          <cell r="A4800">
            <v>10</v>
          </cell>
          <cell r="B4800" t="str">
            <v>AW Indemnity Retiree &gt;65 Medicare Supplement</v>
          </cell>
          <cell r="D4800" t="str">
            <v>CROOKS ARLYE G</v>
          </cell>
          <cell r="E4800" t="str">
            <v>525646729</v>
          </cell>
          <cell r="F4800">
            <v>14</v>
          </cell>
          <cell r="G4800" t="str">
            <v>Medicare O65RHW/F - Non-Union</v>
          </cell>
          <cell r="H4800" t="str">
            <v>N</v>
          </cell>
          <cell r="I4800">
            <v>2</v>
          </cell>
          <cell r="J4800">
            <v>37622</v>
          </cell>
          <cell r="K4800">
            <v>111</v>
          </cell>
          <cell r="L4800" t="str">
            <v>Ee/Sp</v>
          </cell>
          <cell r="M4800">
            <v>12550</v>
          </cell>
        </row>
        <row r="4801">
          <cell r="A4801">
            <v>10</v>
          </cell>
          <cell r="B4801" t="str">
            <v>AW Indemnity Retiree &gt;65 Medicare Supplement</v>
          </cell>
          <cell r="D4801" t="str">
            <v>CROW GEORGE M</v>
          </cell>
          <cell r="E4801" t="str">
            <v>310342629</v>
          </cell>
          <cell r="F4801">
            <v>11</v>
          </cell>
          <cell r="G4801" t="str">
            <v>Medicare O65R S/PC - Union</v>
          </cell>
          <cell r="H4801" t="str">
            <v>U</v>
          </cell>
          <cell r="I4801">
            <v>1</v>
          </cell>
          <cell r="J4801">
            <v>37622</v>
          </cell>
          <cell r="K4801">
            <v>101</v>
          </cell>
          <cell r="L4801" t="str">
            <v>Single</v>
          </cell>
          <cell r="M4801">
            <v>12236</v>
          </cell>
        </row>
        <row r="4802">
          <cell r="A4802">
            <v>10</v>
          </cell>
          <cell r="B4802" t="str">
            <v>AW Indemnity Retiree &gt;65 Medicare Supplement</v>
          </cell>
          <cell r="D4802" t="str">
            <v>CROWELL JR S  BRUCE</v>
          </cell>
          <cell r="E4802" t="str">
            <v>157283598</v>
          </cell>
          <cell r="F4802">
            <v>13</v>
          </cell>
          <cell r="G4802" t="str">
            <v>Medicare O65R S/PC - Non-Union</v>
          </cell>
          <cell r="H4802" t="str">
            <v>N</v>
          </cell>
          <cell r="I4802">
            <v>1</v>
          </cell>
          <cell r="J4802">
            <v>38322</v>
          </cell>
          <cell r="K4802">
            <v>101</v>
          </cell>
          <cell r="L4802" t="str">
            <v>Single</v>
          </cell>
          <cell r="M4802">
            <v>14583</v>
          </cell>
        </row>
        <row r="4803">
          <cell r="A4803">
            <v>10</v>
          </cell>
          <cell r="B4803" t="str">
            <v>AW Indemnity Retiree &gt;65 Medicare Supplement</v>
          </cell>
          <cell r="D4803" t="str">
            <v>CRUSE LEROY A</v>
          </cell>
          <cell r="E4803" t="str">
            <v>336289572</v>
          </cell>
          <cell r="F4803">
            <v>12</v>
          </cell>
          <cell r="G4803" t="str">
            <v>Medicare O65RHW/F - Union</v>
          </cell>
          <cell r="H4803" t="str">
            <v>U</v>
          </cell>
          <cell r="I4803">
            <v>2</v>
          </cell>
          <cell r="J4803">
            <v>37622</v>
          </cell>
          <cell r="K4803">
            <v>111</v>
          </cell>
          <cell r="L4803" t="str">
            <v>Ee/Sp</v>
          </cell>
          <cell r="M4803">
            <v>12629</v>
          </cell>
        </row>
        <row r="4804">
          <cell r="A4804">
            <v>10</v>
          </cell>
          <cell r="B4804" t="str">
            <v>AW Indemnity Retiree &gt;65 Medicare Supplement</v>
          </cell>
          <cell r="D4804" t="str">
            <v>CRUZ DINELIA</v>
          </cell>
          <cell r="E4804" t="str">
            <v>135561203</v>
          </cell>
          <cell r="F4804">
            <v>13</v>
          </cell>
          <cell r="G4804" t="str">
            <v>Medicare O65R S/PC - Non-Union</v>
          </cell>
          <cell r="H4804" t="str">
            <v>N</v>
          </cell>
          <cell r="I4804">
            <v>1</v>
          </cell>
          <cell r="J4804">
            <v>37622</v>
          </cell>
          <cell r="K4804">
            <v>102</v>
          </cell>
          <cell r="L4804" t="str">
            <v>Single</v>
          </cell>
          <cell r="M4804">
            <v>20608</v>
          </cell>
        </row>
        <row r="4805">
          <cell r="A4805">
            <v>10</v>
          </cell>
          <cell r="B4805" t="str">
            <v>AW Indemnity Retiree &gt;65 Medicare Supplement</v>
          </cell>
          <cell r="D4805" t="str">
            <v>CRYTZER GARY L</v>
          </cell>
          <cell r="E4805" t="str">
            <v>195380283</v>
          </cell>
          <cell r="F4805">
            <v>11</v>
          </cell>
          <cell r="G4805" t="str">
            <v>Medicare O65R S/PC - Union</v>
          </cell>
          <cell r="H4805" t="str">
            <v>U</v>
          </cell>
          <cell r="I4805">
            <v>1</v>
          </cell>
          <cell r="J4805">
            <v>38108</v>
          </cell>
          <cell r="K4805">
            <v>101</v>
          </cell>
          <cell r="L4805" t="str">
            <v>Single</v>
          </cell>
          <cell r="M4805">
            <v>16876</v>
          </cell>
        </row>
        <row r="4806">
          <cell r="A4806">
            <v>10</v>
          </cell>
          <cell r="B4806" t="str">
            <v>AW Indemnity Retiree &gt;65 Medicare Supplement</v>
          </cell>
          <cell r="D4806" t="str">
            <v>CULBERTSON KINGSLEY</v>
          </cell>
          <cell r="E4806" t="str">
            <v>102249094</v>
          </cell>
          <cell r="F4806">
            <v>13</v>
          </cell>
          <cell r="G4806" t="str">
            <v>Medicare O65R S/PC - Non-Union</v>
          </cell>
          <cell r="H4806" t="str">
            <v>N</v>
          </cell>
          <cell r="I4806">
            <v>1</v>
          </cell>
          <cell r="J4806">
            <v>37622</v>
          </cell>
          <cell r="K4806">
            <v>101</v>
          </cell>
          <cell r="L4806" t="str">
            <v>Single</v>
          </cell>
          <cell r="M4806">
            <v>11839</v>
          </cell>
        </row>
        <row r="4807">
          <cell r="A4807">
            <v>10</v>
          </cell>
          <cell r="B4807" t="str">
            <v>AW Indemnity Retiree &gt;65 Medicare Supplement</v>
          </cell>
          <cell r="D4807" t="str">
            <v>CUNNINGHAM HAROLD B</v>
          </cell>
          <cell r="E4807" t="str">
            <v>163127177</v>
          </cell>
          <cell r="F4807">
            <v>14</v>
          </cell>
          <cell r="G4807" t="str">
            <v>Medicare O65RHW/F - Non-Union</v>
          </cell>
          <cell r="H4807" t="str">
            <v>N</v>
          </cell>
          <cell r="I4807">
            <v>2</v>
          </cell>
          <cell r="J4807">
            <v>37622</v>
          </cell>
          <cell r="K4807">
            <v>111</v>
          </cell>
          <cell r="L4807" t="str">
            <v>Ee/Sp</v>
          </cell>
          <cell r="M4807">
            <v>8847</v>
          </cell>
        </row>
        <row r="4808">
          <cell r="A4808">
            <v>10</v>
          </cell>
          <cell r="B4808" t="str">
            <v>AW Indemnity Retiree &gt;65 Medicare Supplement</v>
          </cell>
          <cell r="D4808" t="str">
            <v>CUNNINGHAM LAWRENCE M</v>
          </cell>
          <cell r="E4808" t="str">
            <v>208260762</v>
          </cell>
          <cell r="F4808">
            <v>13</v>
          </cell>
          <cell r="G4808" t="str">
            <v>Medicare O65R S/PC - Non-Union</v>
          </cell>
          <cell r="H4808" t="str">
            <v>N</v>
          </cell>
          <cell r="I4808">
            <v>1</v>
          </cell>
          <cell r="J4808">
            <v>37622</v>
          </cell>
          <cell r="K4808">
            <v>101</v>
          </cell>
          <cell r="L4808" t="str">
            <v>Single</v>
          </cell>
          <cell r="M4808">
            <v>13341</v>
          </cell>
        </row>
        <row r="4809">
          <cell r="A4809">
            <v>10</v>
          </cell>
          <cell r="B4809" t="str">
            <v>AW Indemnity Retiree &gt;65 Medicare Supplement</v>
          </cell>
          <cell r="D4809" t="str">
            <v>CUNNINGHAM MARGARET A</v>
          </cell>
          <cell r="E4809" t="str">
            <v>234627608</v>
          </cell>
          <cell r="F4809">
            <v>14</v>
          </cell>
          <cell r="G4809" t="str">
            <v>Medicare O65RHW/F - Non-Union</v>
          </cell>
          <cell r="H4809" t="str">
            <v>N</v>
          </cell>
          <cell r="I4809">
            <v>2</v>
          </cell>
          <cell r="J4809">
            <v>38261</v>
          </cell>
          <cell r="K4809">
            <v>111</v>
          </cell>
          <cell r="L4809" t="str">
            <v>Ee/Sp</v>
          </cell>
          <cell r="M4809">
            <v>14519</v>
          </cell>
        </row>
        <row r="4810">
          <cell r="A4810">
            <v>10</v>
          </cell>
          <cell r="B4810" t="str">
            <v>AW Indemnity Retiree &gt;65 Medicare Supplement</v>
          </cell>
          <cell r="D4810" t="str">
            <v>CURRY JR JESSE E</v>
          </cell>
          <cell r="E4810" t="str">
            <v>235282941</v>
          </cell>
          <cell r="F4810">
            <v>13</v>
          </cell>
          <cell r="G4810" t="str">
            <v>Medicare O65R S/PC - Non-Union</v>
          </cell>
          <cell r="H4810" t="str">
            <v>N</v>
          </cell>
          <cell r="I4810">
            <v>1</v>
          </cell>
          <cell r="J4810">
            <v>37622</v>
          </cell>
          <cell r="K4810">
            <v>101</v>
          </cell>
          <cell r="L4810" t="str">
            <v>Single</v>
          </cell>
          <cell r="M4810">
            <v>8213</v>
          </cell>
        </row>
        <row r="4811">
          <cell r="A4811">
            <v>10</v>
          </cell>
          <cell r="B4811" t="str">
            <v>AW Indemnity Retiree &gt;65 Medicare Supplement</v>
          </cell>
          <cell r="D4811" t="str">
            <v>CURTRIGHT JAMES OJ</v>
          </cell>
          <cell r="E4811" t="str">
            <v>491327997</v>
          </cell>
          <cell r="F4811">
            <v>11</v>
          </cell>
          <cell r="G4811" t="str">
            <v>Medicare O65R S/PC - Union</v>
          </cell>
          <cell r="H4811" t="str">
            <v>U</v>
          </cell>
          <cell r="I4811">
            <v>1</v>
          </cell>
          <cell r="J4811">
            <v>37622</v>
          </cell>
          <cell r="K4811">
            <v>101</v>
          </cell>
          <cell r="L4811" t="str">
            <v>Single</v>
          </cell>
          <cell r="M4811">
            <v>11389</v>
          </cell>
        </row>
        <row r="4812">
          <cell r="A4812">
            <v>10</v>
          </cell>
          <cell r="B4812" t="str">
            <v>AW Indemnity Retiree &gt;65 Medicare Supplement</v>
          </cell>
          <cell r="D4812" t="str">
            <v>CUTLER LILLIAN M</v>
          </cell>
          <cell r="E4812" t="str">
            <v>138245353</v>
          </cell>
          <cell r="F4812">
            <v>13</v>
          </cell>
          <cell r="G4812" t="str">
            <v>Medicare O65R S/PC - Non-Union</v>
          </cell>
          <cell r="H4812" t="str">
            <v>N</v>
          </cell>
          <cell r="I4812">
            <v>1</v>
          </cell>
          <cell r="J4812">
            <v>37622</v>
          </cell>
          <cell r="K4812">
            <v>102</v>
          </cell>
          <cell r="L4812" t="str">
            <v>Single</v>
          </cell>
          <cell r="M4812">
            <v>4534</v>
          </cell>
        </row>
        <row r="4813">
          <cell r="A4813">
            <v>10</v>
          </cell>
          <cell r="B4813" t="str">
            <v>AW Indemnity Retiree &gt;65 Medicare Supplement</v>
          </cell>
          <cell r="D4813" t="str">
            <v>DABNEY EUGENE N</v>
          </cell>
          <cell r="E4813" t="str">
            <v>235467824</v>
          </cell>
          <cell r="F4813">
            <v>14</v>
          </cell>
          <cell r="G4813" t="str">
            <v>Medicare O65RHW/F - Non-Union</v>
          </cell>
          <cell r="H4813" t="str">
            <v>N</v>
          </cell>
          <cell r="I4813">
            <v>2</v>
          </cell>
          <cell r="J4813">
            <v>37622</v>
          </cell>
          <cell r="K4813">
            <v>111</v>
          </cell>
          <cell r="L4813" t="str">
            <v>Ee/Sp</v>
          </cell>
          <cell r="M4813">
            <v>11715</v>
          </cell>
        </row>
        <row r="4814">
          <cell r="A4814">
            <v>10</v>
          </cell>
          <cell r="B4814" t="str">
            <v>AW Indemnity Retiree &gt;65 Medicare Supplement</v>
          </cell>
          <cell r="D4814" t="str">
            <v>DADIG RAYMOND M</v>
          </cell>
          <cell r="E4814" t="str">
            <v>188204320</v>
          </cell>
          <cell r="F4814">
            <v>14</v>
          </cell>
          <cell r="G4814" t="str">
            <v>Medicare O65RHW/F - Non-Union</v>
          </cell>
          <cell r="H4814" t="str">
            <v>N</v>
          </cell>
          <cell r="I4814">
            <v>2</v>
          </cell>
          <cell r="J4814">
            <v>37622</v>
          </cell>
          <cell r="K4814">
            <v>111</v>
          </cell>
          <cell r="L4814" t="str">
            <v>Ee/Sp</v>
          </cell>
          <cell r="M4814">
            <v>10708</v>
          </cell>
        </row>
        <row r="4815">
          <cell r="A4815">
            <v>10</v>
          </cell>
          <cell r="B4815" t="str">
            <v>AW Indemnity Retiree &gt;65 Medicare Supplement</v>
          </cell>
          <cell r="D4815" t="str">
            <v>DANIELS RICHARD F</v>
          </cell>
          <cell r="E4815" t="str">
            <v>194264195</v>
          </cell>
          <cell r="F4815">
            <v>11</v>
          </cell>
          <cell r="G4815" t="str">
            <v>Medicare O65R S/PC - Union</v>
          </cell>
          <cell r="H4815" t="str">
            <v>U</v>
          </cell>
          <cell r="I4815">
            <v>1</v>
          </cell>
          <cell r="J4815">
            <v>37622</v>
          </cell>
          <cell r="K4815">
            <v>101</v>
          </cell>
          <cell r="L4815" t="str">
            <v>Single</v>
          </cell>
          <cell r="M4815">
            <v>13089</v>
          </cell>
        </row>
        <row r="4816">
          <cell r="A4816">
            <v>10</v>
          </cell>
          <cell r="B4816" t="str">
            <v>AW Indemnity Retiree &gt;65 Medicare Supplement</v>
          </cell>
          <cell r="D4816" t="str">
            <v>DARIS MARCELLO</v>
          </cell>
          <cell r="E4816" t="str">
            <v>173286583</v>
          </cell>
          <cell r="F4816">
            <v>12</v>
          </cell>
          <cell r="G4816" t="str">
            <v>Medicare O65RHW/F - Union</v>
          </cell>
          <cell r="H4816" t="str">
            <v>U</v>
          </cell>
          <cell r="I4816">
            <v>2</v>
          </cell>
          <cell r="J4816">
            <v>37622</v>
          </cell>
          <cell r="K4816">
            <v>111</v>
          </cell>
          <cell r="L4816" t="str">
            <v>Ee/Sp</v>
          </cell>
          <cell r="M4816">
            <v>10397</v>
          </cell>
        </row>
        <row r="4817">
          <cell r="A4817">
            <v>10</v>
          </cell>
          <cell r="B4817" t="str">
            <v>AW Indemnity Retiree &gt;65 Medicare Supplement</v>
          </cell>
          <cell r="D4817" t="str">
            <v>DARNELL HOWARD C</v>
          </cell>
          <cell r="E4817" t="str">
            <v>164144795</v>
          </cell>
          <cell r="F4817">
            <v>14</v>
          </cell>
          <cell r="G4817" t="str">
            <v>Medicare O65RHW/F - Non-Union</v>
          </cell>
          <cell r="H4817" t="str">
            <v>N</v>
          </cell>
          <cell r="I4817">
            <v>2</v>
          </cell>
          <cell r="J4817">
            <v>37622</v>
          </cell>
          <cell r="K4817">
            <v>111</v>
          </cell>
          <cell r="L4817" t="str">
            <v>Ee/Sp</v>
          </cell>
          <cell r="M4817">
            <v>5504</v>
          </cell>
        </row>
        <row r="4818">
          <cell r="A4818">
            <v>10</v>
          </cell>
          <cell r="B4818" t="str">
            <v>AW Indemnity Retiree &gt;65 Medicare Supplement</v>
          </cell>
          <cell r="D4818" t="str">
            <v>DASCHBACH WILLIAM J</v>
          </cell>
          <cell r="E4818" t="str">
            <v>196300649</v>
          </cell>
          <cell r="F4818">
            <v>13</v>
          </cell>
          <cell r="G4818" t="str">
            <v>Medicare O65R S/PC - Non-Union</v>
          </cell>
          <cell r="H4818" t="str">
            <v>N</v>
          </cell>
          <cell r="I4818">
            <v>1</v>
          </cell>
          <cell r="J4818">
            <v>37622</v>
          </cell>
          <cell r="K4818">
            <v>101</v>
          </cell>
          <cell r="L4818" t="str">
            <v>Single</v>
          </cell>
          <cell r="M4818">
            <v>13655</v>
          </cell>
        </row>
        <row r="4819">
          <cell r="A4819">
            <v>10</v>
          </cell>
          <cell r="B4819" t="str">
            <v>AW Indemnity Retiree &gt;65 Medicare Supplement</v>
          </cell>
          <cell r="D4819" t="str">
            <v>DATIG VIRGINIA</v>
          </cell>
          <cell r="E4819" t="str">
            <v>178120843</v>
          </cell>
          <cell r="F4819">
            <v>13</v>
          </cell>
          <cell r="G4819" t="str">
            <v>Medicare O65R S/PC - Non-Union</v>
          </cell>
          <cell r="H4819" t="str">
            <v>N</v>
          </cell>
          <cell r="I4819">
            <v>1</v>
          </cell>
          <cell r="J4819">
            <v>37622</v>
          </cell>
          <cell r="K4819">
            <v>102</v>
          </cell>
          <cell r="L4819" t="str">
            <v>Single</v>
          </cell>
          <cell r="M4819">
            <v>7948</v>
          </cell>
        </row>
        <row r="4820">
          <cell r="A4820">
            <v>10</v>
          </cell>
          <cell r="B4820" t="str">
            <v>AW Indemnity Retiree &gt;65 Medicare Supplement</v>
          </cell>
          <cell r="D4820" t="str">
            <v>DATIG WILLIAM F</v>
          </cell>
          <cell r="E4820" t="str">
            <v>198244360</v>
          </cell>
          <cell r="F4820">
            <v>14</v>
          </cell>
          <cell r="G4820" t="str">
            <v>Medicare O65RHW/F - Non-Union</v>
          </cell>
          <cell r="H4820" t="str">
            <v>N</v>
          </cell>
          <cell r="I4820">
            <v>2</v>
          </cell>
          <cell r="J4820">
            <v>37622</v>
          </cell>
          <cell r="K4820">
            <v>111</v>
          </cell>
          <cell r="L4820" t="str">
            <v>Ee/Sp</v>
          </cell>
          <cell r="M4820">
            <v>11618</v>
          </cell>
        </row>
        <row r="4821">
          <cell r="A4821">
            <v>10</v>
          </cell>
          <cell r="B4821" t="str">
            <v>AW Indemnity Retiree &gt;65 Medicare Supplement</v>
          </cell>
          <cell r="D4821" t="str">
            <v>DAVIS CAROL R</v>
          </cell>
          <cell r="E4821" t="str">
            <v>411506038</v>
          </cell>
          <cell r="F4821">
            <v>12</v>
          </cell>
          <cell r="G4821" t="str">
            <v>Medicare O65RHW/F - Union</v>
          </cell>
          <cell r="H4821" t="str">
            <v>U</v>
          </cell>
          <cell r="I4821">
            <v>2</v>
          </cell>
          <cell r="J4821">
            <v>38200</v>
          </cell>
          <cell r="K4821">
            <v>111</v>
          </cell>
          <cell r="L4821" t="str">
            <v>Ee/Sp</v>
          </cell>
          <cell r="M4821">
            <v>13195</v>
          </cell>
        </row>
        <row r="4822">
          <cell r="A4822">
            <v>10</v>
          </cell>
          <cell r="B4822" t="str">
            <v>AW Indemnity Retiree &gt;65 Medicare Supplement</v>
          </cell>
          <cell r="D4822" t="str">
            <v>DAVIS HELEN M</v>
          </cell>
          <cell r="E4822" t="str">
            <v>236380801</v>
          </cell>
          <cell r="F4822">
            <v>13</v>
          </cell>
          <cell r="G4822" t="str">
            <v>Medicare O65R S/PC - Non-Union</v>
          </cell>
          <cell r="H4822" t="str">
            <v>N</v>
          </cell>
          <cell r="I4822">
            <v>1</v>
          </cell>
          <cell r="J4822">
            <v>37622</v>
          </cell>
          <cell r="K4822">
            <v>102</v>
          </cell>
          <cell r="L4822" t="str">
            <v>Single</v>
          </cell>
          <cell r="M4822">
            <v>9234</v>
          </cell>
        </row>
        <row r="4823">
          <cell r="A4823">
            <v>10</v>
          </cell>
          <cell r="B4823" t="str">
            <v>AW Indemnity Retiree &gt;65 Medicare Supplement</v>
          </cell>
          <cell r="D4823" t="str">
            <v>DAVIS HELEN V</v>
          </cell>
          <cell r="E4823" t="str">
            <v>411606856</v>
          </cell>
          <cell r="F4823">
            <v>13</v>
          </cell>
          <cell r="G4823" t="str">
            <v>Medicare O65R S/PC - Non-Union</v>
          </cell>
          <cell r="H4823" t="str">
            <v>N</v>
          </cell>
          <cell r="I4823">
            <v>1</v>
          </cell>
          <cell r="J4823">
            <v>38047</v>
          </cell>
          <cell r="K4823">
            <v>102</v>
          </cell>
          <cell r="L4823" t="str">
            <v>Single</v>
          </cell>
          <cell r="M4823">
            <v>14327</v>
          </cell>
        </row>
        <row r="4824">
          <cell r="A4824">
            <v>10</v>
          </cell>
          <cell r="B4824" t="str">
            <v>AW Indemnity Retiree &gt;65 Medicare Supplement</v>
          </cell>
          <cell r="D4824" t="str">
            <v>DAVIS JIMMY D</v>
          </cell>
          <cell r="E4824" t="str">
            <v>486400108</v>
          </cell>
          <cell r="F4824">
            <v>11</v>
          </cell>
          <cell r="G4824" t="str">
            <v>Medicare O65R S/PC - Union</v>
          </cell>
          <cell r="H4824" t="str">
            <v>U</v>
          </cell>
          <cell r="I4824">
            <v>1</v>
          </cell>
          <cell r="J4824">
            <v>37834</v>
          </cell>
          <cell r="K4824">
            <v>101</v>
          </cell>
          <cell r="L4824" t="str">
            <v>Single</v>
          </cell>
          <cell r="M4824">
            <v>14117</v>
          </cell>
        </row>
        <row r="4825">
          <cell r="A4825">
            <v>10</v>
          </cell>
          <cell r="B4825" t="str">
            <v>AW Indemnity Retiree &gt;65 Medicare Supplement</v>
          </cell>
          <cell r="D4825" t="str">
            <v>DAVIS ROBERT D</v>
          </cell>
          <cell r="E4825" t="str">
            <v>175207293</v>
          </cell>
          <cell r="F4825">
            <v>14</v>
          </cell>
          <cell r="G4825" t="str">
            <v>Medicare O65RHW/F - Non-Union</v>
          </cell>
          <cell r="H4825" t="str">
            <v>N</v>
          </cell>
          <cell r="I4825">
            <v>2</v>
          </cell>
          <cell r="J4825">
            <v>37622</v>
          </cell>
          <cell r="K4825">
            <v>111</v>
          </cell>
          <cell r="L4825" t="str">
            <v>Ee/Sp</v>
          </cell>
          <cell r="M4825">
            <v>10295</v>
          </cell>
        </row>
        <row r="4826">
          <cell r="A4826">
            <v>10</v>
          </cell>
          <cell r="B4826" t="str">
            <v>AW Indemnity Retiree &gt;65 Medicare Supplement</v>
          </cell>
          <cell r="D4826" t="str">
            <v>DAVIS RONALD L</v>
          </cell>
          <cell r="E4826" t="str">
            <v>316329550</v>
          </cell>
          <cell r="F4826">
            <v>13</v>
          </cell>
          <cell r="G4826" t="str">
            <v>Medicare O65R S/PC - Non-Union</v>
          </cell>
          <cell r="H4826" t="str">
            <v>N</v>
          </cell>
          <cell r="I4826">
            <v>1</v>
          </cell>
          <cell r="J4826">
            <v>37622</v>
          </cell>
          <cell r="K4826">
            <v>101</v>
          </cell>
          <cell r="L4826" t="str">
            <v>Single</v>
          </cell>
          <cell r="M4826">
            <v>12195</v>
          </cell>
        </row>
        <row r="4827">
          <cell r="A4827">
            <v>10</v>
          </cell>
          <cell r="B4827" t="str">
            <v>AW Indemnity Retiree &gt;65 Medicare Supplement</v>
          </cell>
          <cell r="D4827" t="str">
            <v>DAVIS SADIE L</v>
          </cell>
          <cell r="E4827" t="str">
            <v>429706590</v>
          </cell>
          <cell r="F4827">
            <v>11</v>
          </cell>
          <cell r="G4827" t="str">
            <v>Medicare O65R S/PC - Union</v>
          </cell>
          <cell r="H4827" t="str">
            <v>U</v>
          </cell>
          <cell r="I4827">
            <v>1</v>
          </cell>
          <cell r="J4827">
            <v>38108</v>
          </cell>
          <cell r="K4827">
            <v>102</v>
          </cell>
          <cell r="L4827" t="str">
            <v>Single</v>
          </cell>
          <cell r="M4827">
            <v>14160</v>
          </cell>
        </row>
        <row r="4828">
          <cell r="A4828">
            <v>10</v>
          </cell>
          <cell r="B4828" t="str">
            <v>AW Indemnity Retiree &gt;65 Medicare Supplement</v>
          </cell>
          <cell r="D4828" t="str">
            <v>DAWSON ALMA G</v>
          </cell>
          <cell r="E4828" t="str">
            <v>232245956</v>
          </cell>
          <cell r="F4828">
            <v>13</v>
          </cell>
          <cell r="G4828" t="str">
            <v>Medicare O65R S/PC - Non-Union</v>
          </cell>
          <cell r="H4828" t="str">
            <v>N</v>
          </cell>
          <cell r="I4828">
            <v>1</v>
          </cell>
          <cell r="J4828">
            <v>37622</v>
          </cell>
          <cell r="K4828">
            <v>102</v>
          </cell>
          <cell r="L4828" t="str">
            <v>Single</v>
          </cell>
          <cell r="M4828">
            <v>7572</v>
          </cell>
        </row>
        <row r="4829">
          <cell r="A4829">
            <v>10</v>
          </cell>
          <cell r="B4829" t="str">
            <v>AW Indemnity Retiree &gt;65 Medicare Supplement</v>
          </cell>
          <cell r="D4829" t="str">
            <v>DAWSON IDA M</v>
          </cell>
          <cell r="E4829" t="str">
            <v>152284406</v>
          </cell>
          <cell r="F4829">
            <v>13</v>
          </cell>
          <cell r="G4829" t="str">
            <v>Medicare O65R S/PC - Non-Union</v>
          </cell>
          <cell r="H4829" t="str">
            <v>N</v>
          </cell>
          <cell r="I4829">
            <v>1</v>
          </cell>
          <cell r="J4829">
            <v>38078</v>
          </cell>
          <cell r="K4829">
            <v>102</v>
          </cell>
          <cell r="L4829" t="str">
            <v>Single</v>
          </cell>
          <cell r="M4829">
            <v>14342</v>
          </cell>
        </row>
        <row r="4830">
          <cell r="A4830">
            <v>10</v>
          </cell>
          <cell r="B4830" t="str">
            <v>AW Indemnity Retiree &gt;65 Medicare Supplement</v>
          </cell>
          <cell r="D4830" t="str">
            <v>DAY TIMOTHY  R</v>
          </cell>
          <cell r="E4830" t="str">
            <v>387347000</v>
          </cell>
          <cell r="F4830">
            <v>13</v>
          </cell>
          <cell r="G4830" t="str">
            <v>Medicare O65R S/PC - Non-Union</v>
          </cell>
          <cell r="H4830" t="str">
            <v>N</v>
          </cell>
          <cell r="I4830">
            <v>1</v>
          </cell>
          <cell r="J4830">
            <v>37622</v>
          </cell>
          <cell r="K4830">
            <v>101</v>
          </cell>
          <cell r="L4830" t="str">
            <v>Single</v>
          </cell>
          <cell r="M4830">
            <v>13012</v>
          </cell>
        </row>
        <row r="4831">
          <cell r="A4831">
            <v>10</v>
          </cell>
          <cell r="B4831" t="str">
            <v>AW Indemnity Retiree &gt;65 Medicare Supplement</v>
          </cell>
          <cell r="D4831" t="str">
            <v>DEAN EDWARD L</v>
          </cell>
          <cell r="E4831" t="str">
            <v>235467388</v>
          </cell>
          <cell r="F4831">
            <v>14</v>
          </cell>
          <cell r="G4831" t="str">
            <v>Medicare O65RHW/F - Non-Union</v>
          </cell>
          <cell r="H4831" t="str">
            <v>N</v>
          </cell>
          <cell r="I4831">
            <v>2</v>
          </cell>
          <cell r="J4831">
            <v>37622</v>
          </cell>
          <cell r="K4831">
            <v>111</v>
          </cell>
          <cell r="L4831" t="str">
            <v>Ee/Sp</v>
          </cell>
          <cell r="M4831">
            <v>10944</v>
          </cell>
        </row>
        <row r="4832">
          <cell r="A4832">
            <v>10</v>
          </cell>
          <cell r="B4832" t="str">
            <v>AW Indemnity Retiree &gt;65 Medicare Supplement</v>
          </cell>
          <cell r="D4832" t="str">
            <v>DEAN MABEL</v>
          </cell>
          <cell r="E4832" t="str">
            <v>157180414</v>
          </cell>
          <cell r="F4832">
            <v>11</v>
          </cell>
          <cell r="G4832" t="str">
            <v>Medicare O65R S/PC - Union</v>
          </cell>
          <cell r="H4832" t="str">
            <v>U</v>
          </cell>
          <cell r="I4832">
            <v>1</v>
          </cell>
          <cell r="J4832">
            <v>38124</v>
          </cell>
          <cell r="K4832">
            <v>102</v>
          </cell>
          <cell r="L4832" t="str">
            <v>Single</v>
          </cell>
          <cell r="M4832">
            <v>3998</v>
          </cell>
        </row>
        <row r="4833">
          <cell r="A4833">
            <v>10</v>
          </cell>
          <cell r="B4833" t="str">
            <v>AW Indemnity Retiree &gt;65 Medicare Supplement</v>
          </cell>
          <cell r="D4833" t="str">
            <v>DEANTONIO FRANK</v>
          </cell>
          <cell r="E4833" t="str">
            <v>202125201</v>
          </cell>
          <cell r="F4833">
            <v>11</v>
          </cell>
          <cell r="G4833" t="str">
            <v>Medicare O65R S/PC - Union</v>
          </cell>
          <cell r="H4833" t="str">
            <v>U</v>
          </cell>
          <cell r="I4833">
            <v>1</v>
          </cell>
          <cell r="J4833">
            <v>37622</v>
          </cell>
          <cell r="K4833">
            <v>101</v>
          </cell>
          <cell r="L4833" t="str">
            <v>Single</v>
          </cell>
          <cell r="M4833">
            <v>8433</v>
          </cell>
        </row>
        <row r="4834">
          <cell r="A4834">
            <v>10</v>
          </cell>
          <cell r="B4834" t="str">
            <v>AW Indemnity Retiree &gt;65 Medicare Supplement</v>
          </cell>
          <cell r="D4834" t="str">
            <v>DEAVER RAY</v>
          </cell>
          <cell r="E4834" t="str">
            <v>499323689</v>
          </cell>
          <cell r="F4834">
            <v>12</v>
          </cell>
          <cell r="G4834" t="str">
            <v>Medicare O65RHW/F - Union</v>
          </cell>
          <cell r="H4834" t="str">
            <v>U</v>
          </cell>
          <cell r="I4834">
            <v>2</v>
          </cell>
          <cell r="J4834">
            <v>37622</v>
          </cell>
          <cell r="K4834">
            <v>111</v>
          </cell>
          <cell r="L4834" t="str">
            <v>Ee/Sp</v>
          </cell>
          <cell r="M4834">
            <v>12443</v>
          </cell>
        </row>
        <row r="4835">
          <cell r="A4835">
            <v>10</v>
          </cell>
          <cell r="B4835" t="str">
            <v>AW Indemnity Retiree &gt;65 Medicare Supplement</v>
          </cell>
          <cell r="D4835" t="str">
            <v>DECKER HARRY J</v>
          </cell>
          <cell r="E4835" t="str">
            <v>212362063</v>
          </cell>
          <cell r="F4835">
            <v>12</v>
          </cell>
          <cell r="G4835" t="str">
            <v>Medicare O65RHW/F - Union</v>
          </cell>
          <cell r="H4835" t="str">
            <v>U</v>
          </cell>
          <cell r="I4835">
            <v>2</v>
          </cell>
          <cell r="J4835">
            <v>37742</v>
          </cell>
          <cell r="K4835">
            <v>111</v>
          </cell>
          <cell r="L4835" t="str">
            <v>Ee/Sp</v>
          </cell>
          <cell r="M4835">
            <v>13969</v>
          </cell>
        </row>
        <row r="4836">
          <cell r="A4836">
            <v>10</v>
          </cell>
          <cell r="B4836" t="str">
            <v>AW Indemnity Retiree &gt;65 Medicare Supplement</v>
          </cell>
          <cell r="D4836" t="str">
            <v>DEFUSCO ANTHONY</v>
          </cell>
          <cell r="E4836" t="str">
            <v>162146990</v>
          </cell>
          <cell r="F4836">
            <v>12</v>
          </cell>
          <cell r="G4836" t="str">
            <v>Medicare O65RHW/F - Union</v>
          </cell>
          <cell r="H4836" t="str">
            <v>U</v>
          </cell>
          <cell r="I4836">
            <v>2</v>
          </cell>
          <cell r="J4836">
            <v>37622</v>
          </cell>
          <cell r="K4836">
            <v>111</v>
          </cell>
          <cell r="L4836" t="str">
            <v>Ee/Sp</v>
          </cell>
          <cell r="M4836">
            <v>6148</v>
          </cell>
        </row>
        <row r="4837">
          <cell r="A4837">
            <v>10</v>
          </cell>
          <cell r="B4837" t="str">
            <v>AW Indemnity Retiree &gt;65 Medicare Supplement</v>
          </cell>
          <cell r="D4837" t="str">
            <v>DEMMING ELWOOD N</v>
          </cell>
          <cell r="E4837" t="str">
            <v>210262350</v>
          </cell>
          <cell r="F4837">
            <v>11</v>
          </cell>
          <cell r="G4837" t="str">
            <v>Medicare O65R S/PC - Union</v>
          </cell>
          <cell r="H4837" t="str">
            <v>U</v>
          </cell>
          <cell r="I4837">
            <v>1</v>
          </cell>
          <cell r="J4837">
            <v>37622</v>
          </cell>
          <cell r="K4837">
            <v>101</v>
          </cell>
          <cell r="L4837" t="str">
            <v>Single</v>
          </cell>
          <cell r="M4837">
            <v>11708</v>
          </cell>
        </row>
        <row r="4838">
          <cell r="A4838">
            <v>10</v>
          </cell>
          <cell r="B4838" t="str">
            <v>AW Indemnity Retiree &gt;65 Medicare Supplement</v>
          </cell>
          <cell r="D4838" t="str">
            <v>DEMORE RALPH A</v>
          </cell>
          <cell r="E4838" t="str">
            <v>211302163</v>
          </cell>
          <cell r="F4838">
            <v>13</v>
          </cell>
          <cell r="G4838" t="str">
            <v>Medicare O65R S/PC - Non-Union</v>
          </cell>
          <cell r="H4838" t="str">
            <v>N</v>
          </cell>
          <cell r="I4838">
            <v>1</v>
          </cell>
          <cell r="J4838">
            <v>37622</v>
          </cell>
          <cell r="K4838">
            <v>101</v>
          </cell>
          <cell r="L4838" t="str">
            <v>Single</v>
          </cell>
          <cell r="M4838">
            <v>14415</v>
          </cell>
        </row>
        <row r="4839">
          <cell r="A4839">
            <v>10</v>
          </cell>
          <cell r="B4839" t="str">
            <v>AW Indemnity Retiree &gt;65 Medicare Supplement</v>
          </cell>
          <cell r="D4839" t="str">
            <v>DENDINGER EDWARD E</v>
          </cell>
          <cell r="E4839" t="str">
            <v>281324939</v>
          </cell>
          <cell r="F4839">
            <v>12</v>
          </cell>
          <cell r="G4839" t="str">
            <v>Medicare O65RHW/F - Union</v>
          </cell>
          <cell r="H4839" t="str">
            <v>U</v>
          </cell>
          <cell r="I4839">
            <v>2</v>
          </cell>
          <cell r="J4839">
            <v>38261</v>
          </cell>
          <cell r="K4839">
            <v>111</v>
          </cell>
          <cell r="L4839" t="str">
            <v>Ee/Sp</v>
          </cell>
          <cell r="M4839">
            <v>13369</v>
          </cell>
        </row>
        <row r="4840">
          <cell r="A4840">
            <v>10</v>
          </cell>
          <cell r="B4840" t="str">
            <v>AW Indemnity Retiree &gt;65 Medicare Supplement</v>
          </cell>
          <cell r="D4840" t="str">
            <v>DENHAM LEONA B</v>
          </cell>
          <cell r="E4840" t="str">
            <v>316285838</v>
          </cell>
          <cell r="F4840">
            <v>13</v>
          </cell>
          <cell r="G4840" t="str">
            <v>Medicare O65R S/PC - Non-Union</v>
          </cell>
          <cell r="H4840" t="str">
            <v>N</v>
          </cell>
          <cell r="I4840">
            <v>1</v>
          </cell>
          <cell r="J4840">
            <v>38085</v>
          </cell>
          <cell r="K4840">
            <v>102</v>
          </cell>
          <cell r="L4840" t="str">
            <v>Single</v>
          </cell>
          <cell r="M4840">
            <v>11295</v>
          </cell>
        </row>
        <row r="4841">
          <cell r="A4841">
            <v>10</v>
          </cell>
          <cell r="B4841" t="str">
            <v>AW Indemnity Retiree &gt;65 Medicare Supplement</v>
          </cell>
          <cell r="D4841" t="str">
            <v>DERICKSON WILLIAM L</v>
          </cell>
          <cell r="E4841" t="str">
            <v>215346641</v>
          </cell>
          <cell r="F4841">
            <v>13</v>
          </cell>
          <cell r="G4841" t="str">
            <v>Medicare O65R S/PC - Non-Union</v>
          </cell>
          <cell r="H4841" t="str">
            <v>N</v>
          </cell>
          <cell r="I4841">
            <v>1</v>
          </cell>
          <cell r="J4841">
            <v>37622</v>
          </cell>
          <cell r="K4841">
            <v>101</v>
          </cell>
          <cell r="L4841" t="str">
            <v>Single</v>
          </cell>
          <cell r="M4841">
            <v>13687</v>
          </cell>
        </row>
        <row r="4842">
          <cell r="A4842">
            <v>10</v>
          </cell>
          <cell r="B4842" t="str">
            <v>AW Indemnity Retiree &gt;65 Medicare Supplement</v>
          </cell>
          <cell r="D4842" t="str">
            <v>DEWAR HARRY L</v>
          </cell>
          <cell r="E4842" t="str">
            <v>186289813</v>
          </cell>
          <cell r="F4842">
            <v>14</v>
          </cell>
          <cell r="G4842" t="str">
            <v>Medicare O65RHW/F - Non-Union</v>
          </cell>
          <cell r="H4842" t="str">
            <v>N</v>
          </cell>
          <cell r="I4842">
            <v>2</v>
          </cell>
          <cell r="J4842">
            <v>37622</v>
          </cell>
          <cell r="K4842">
            <v>111</v>
          </cell>
          <cell r="L4842" t="str">
            <v>Ee/Sp</v>
          </cell>
          <cell r="M4842">
            <v>13446</v>
          </cell>
        </row>
        <row r="4843">
          <cell r="A4843">
            <v>10</v>
          </cell>
          <cell r="B4843" t="str">
            <v>AW Indemnity Retiree &gt;65 Medicare Supplement</v>
          </cell>
          <cell r="D4843" t="str">
            <v>DEWAR HERBERT E</v>
          </cell>
          <cell r="E4843" t="str">
            <v>208260627</v>
          </cell>
          <cell r="F4843">
            <v>12</v>
          </cell>
          <cell r="G4843" t="str">
            <v>Medicare O65RHW/F - Union</v>
          </cell>
          <cell r="H4843" t="str">
            <v>U</v>
          </cell>
          <cell r="I4843">
            <v>2</v>
          </cell>
          <cell r="J4843">
            <v>37622</v>
          </cell>
          <cell r="K4843">
            <v>111</v>
          </cell>
          <cell r="L4843" t="str">
            <v>Ee/Sp</v>
          </cell>
          <cell r="M4843">
            <v>12685</v>
          </cell>
        </row>
        <row r="4844">
          <cell r="A4844">
            <v>10</v>
          </cell>
          <cell r="B4844" t="str">
            <v>AW Indemnity Retiree &gt;65 Medicare Supplement</v>
          </cell>
          <cell r="D4844" t="str">
            <v>DIEHL DEBRA LEWI</v>
          </cell>
          <cell r="E4844" t="str">
            <v>233888711</v>
          </cell>
          <cell r="F4844">
            <v>13</v>
          </cell>
          <cell r="G4844" t="str">
            <v>Medicare O65R S/PC - Non-Union</v>
          </cell>
          <cell r="H4844" t="str">
            <v>N</v>
          </cell>
          <cell r="I4844">
            <v>1</v>
          </cell>
          <cell r="J4844">
            <v>38047</v>
          </cell>
          <cell r="K4844">
            <v>102</v>
          </cell>
          <cell r="L4844" t="str">
            <v>Single</v>
          </cell>
          <cell r="M4844">
            <v>19913</v>
          </cell>
        </row>
        <row r="4845">
          <cell r="A4845">
            <v>10</v>
          </cell>
          <cell r="B4845" t="str">
            <v>AW Indemnity Retiree &gt;65 Medicare Supplement</v>
          </cell>
          <cell r="D4845" t="str">
            <v>DIGIESO ANTOINETTE</v>
          </cell>
          <cell r="E4845" t="str">
            <v>136188841</v>
          </cell>
          <cell r="F4845">
            <v>11</v>
          </cell>
          <cell r="G4845" t="str">
            <v>Medicare O65R S/PC - Union</v>
          </cell>
          <cell r="H4845" t="str">
            <v>U</v>
          </cell>
          <cell r="I4845">
            <v>1</v>
          </cell>
          <cell r="J4845">
            <v>37622</v>
          </cell>
          <cell r="K4845">
            <v>102</v>
          </cell>
          <cell r="L4845" t="str">
            <v>Single</v>
          </cell>
          <cell r="M4845">
            <v>8014</v>
          </cell>
        </row>
        <row r="4846">
          <cell r="A4846">
            <v>10</v>
          </cell>
          <cell r="B4846" t="str">
            <v>AW Indemnity Retiree &gt;65 Medicare Supplement</v>
          </cell>
          <cell r="D4846" t="str">
            <v>DILIETO THERESA</v>
          </cell>
          <cell r="E4846" t="str">
            <v>154201067</v>
          </cell>
          <cell r="F4846">
            <v>11</v>
          </cell>
          <cell r="G4846" t="str">
            <v>Medicare O65R S/PC - Union</v>
          </cell>
          <cell r="H4846" t="str">
            <v>U</v>
          </cell>
          <cell r="I4846">
            <v>1</v>
          </cell>
          <cell r="J4846">
            <v>37622</v>
          </cell>
          <cell r="K4846">
            <v>102</v>
          </cell>
          <cell r="L4846" t="str">
            <v>Single</v>
          </cell>
          <cell r="M4846">
            <v>10698</v>
          </cell>
        </row>
        <row r="4847">
          <cell r="A4847">
            <v>10</v>
          </cell>
          <cell r="B4847" t="str">
            <v>AW Indemnity Retiree &gt;65 Medicare Supplement</v>
          </cell>
          <cell r="D4847" t="str">
            <v>DILLE EDNA M</v>
          </cell>
          <cell r="E4847" t="str">
            <v>173244834</v>
          </cell>
          <cell r="F4847">
            <v>12</v>
          </cell>
          <cell r="G4847" t="str">
            <v>Medicare O65RHW/F - Union</v>
          </cell>
          <cell r="H4847" t="str">
            <v>U</v>
          </cell>
          <cell r="I4847">
            <v>2</v>
          </cell>
          <cell r="J4847">
            <v>37622</v>
          </cell>
          <cell r="K4847">
            <v>111</v>
          </cell>
          <cell r="L4847" t="str">
            <v>Ee/Sp</v>
          </cell>
          <cell r="M4847">
            <v>11054</v>
          </cell>
        </row>
        <row r="4848">
          <cell r="A4848">
            <v>10</v>
          </cell>
          <cell r="B4848" t="str">
            <v>AW Indemnity Retiree &gt;65 Medicare Supplement</v>
          </cell>
          <cell r="D4848" t="str">
            <v>DILLON JOE WAYNE</v>
          </cell>
          <cell r="E4848" t="str">
            <v>236623524</v>
          </cell>
          <cell r="F4848">
            <v>13</v>
          </cell>
          <cell r="G4848" t="str">
            <v>Medicare O65R S/PC - Non-Union</v>
          </cell>
          <cell r="H4848" t="str">
            <v>N</v>
          </cell>
          <cell r="I4848">
            <v>2</v>
          </cell>
          <cell r="J4848">
            <v>38292</v>
          </cell>
          <cell r="K4848">
            <v>119</v>
          </cell>
          <cell r="L4848" t="str">
            <v>Ee/Ch</v>
          </cell>
          <cell r="M4848">
            <v>14570</v>
          </cell>
        </row>
        <row r="4849">
          <cell r="A4849">
            <v>10</v>
          </cell>
          <cell r="B4849" t="str">
            <v>AW Indemnity Retiree &gt;65 Medicare Supplement</v>
          </cell>
          <cell r="D4849" t="str">
            <v>DILLOW FRANK M</v>
          </cell>
          <cell r="E4849" t="str">
            <v>236182200</v>
          </cell>
          <cell r="F4849">
            <v>12</v>
          </cell>
          <cell r="G4849" t="str">
            <v>Medicare O65RHW/F - Union</v>
          </cell>
          <cell r="H4849" t="str">
            <v>U</v>
          </cell>
          <cell r="I4849">
            <v>2</v>
          </cell>
          <cell r="J4849">
            <v>37622</v>
          </cell>
          <cell r="K4849">
            <v>111</v>
          </cell>
          <cell r="L4849" t="str">
            <v>Ee/Sp</v>
          </cell>
          <cell r="M4849">
            <v>9481</v>
          </cell>
        </row>
        <row r="4850">
          <cell r="A4850">
            <v>10</v>
          </cell>
          <cell r="B4850" t="str">
            <v>AW Indemnity Retiree &gt;65 Medicare Supplement</v>
          </cell>
          <cell r="D4850" t="str">
            <v>DINGES ELAINE S</v>
          </cell>
          <cell r="E4850" t="str">
            <v>325460459</v>
          </cell>
          <cell r="F4850">
            <v>13</v>
          </cell>
          <cell r="G4850" t="str">
            <v>Medicare O65R S/PC - Non-Union</v>
          </cell>
          <cell r="H4850" t="str">
            <v>N</v>
          </cell>
          <cell r="I4850">
            <v>1</v>
          </cell>
          <cell r="J4850">
            <v>37622</v>
          </cell>
          <cell r="K4850">
            <v>102</v>
          </cell>
          <cell r="L4850" t="str">
            <v>Single</v>
          </cell>
          <cell r="M4850">
            <v>18704</v>
          </cell>
        </row>
        <row r="4851">
          <cell r="A4851">
            <v>10</v>
          </cell>
          <cell r="B4851" t="str">
            <v>AW Indemnity Retiree &gt;65 Medicare Supplement</v>
          </cell>
          <cell r="D4851" t="str">
            <v>DISHMAN PAUL</v>
          </cell>
          <cell r="E4851" t="str">
            <v>236268422</v>
          </cell>
          <cell r="F4851">
            <v>12</v>
          </cell>
          <cell r="G4851" t="str">
            <v>Medicare O65RHW/F - Union</v>
          </cell>
          <cell r="H4851" t="str">
            <v>U</v>
          </cell>
          <cell r="I4851">
            <v>2</v>
          </cell>
          <cell r="J4851">
            <v>37622</v>
          </cell>
          <cell r="K4851">
            <v>111</v>
          </cell>
          <cell r="L4851" t="str">
            <v>Ee/Sp</v>
          </cell>
          <cell r="M4851">
            <v>7474</v>
          </cell>
        </row>
        <row r="4852">
          <cell r="A4852">
            <v>10</v>
          </cell>
          <cell r="B4852" t="str">
            <v>AW Indemnity Retiree &gt;65 Medicare Supplement</v>
          </cell>
          <cell r="D4852" t="str">
            <v>DISTEL DAVID C</v>
          </cell>
          <cell r="E4852" t="str">
            <v>269343832</v>
          </cell>
          <cell r="F4852">
            <v>11</v>
          </cell>
          <cell r="G4852" t="str">
            <v>Medicare O65R S/PC - Union</v>
          </cell>
          <cell r="H4852" t="str">
            <v>U</v>
          </cell>
          <cell r="I4852">
            <v>1</v>
          </cell>
          <cell r="J4852">
            <v>37834</v>
          </cell>
          <cell r="K4852">
            <v>101</v>
          </cell>
          <cell r="L4852" t="str">
            <v>Single</v>
          </cell>
          <cell r="M4852">
            <v>14094</v>
          </cell>
        </row>
        <row r="4853">
          <cell r="A4853">
            <v>10</v>
          </cell>
          <cell r="B4853" t="str">
            <v>AW Indemnity Retiree &gt;65 Medicare Supplement</v>
          </cell>
          <cell r="D4853" t="str">
            <v>DONAHUE ROBERT V</v>
          </cell>
          <cell r="E4853" t="str">
            <v>170248153</v>
          </cell>
          <cell r="F4853">
            <v>13</v>
          </cell>
          <cell r="G4853" t="str">
            <v>Medicare O65R S/PC - Non-Union</v>
          </cell>
          <cell r="H4853" t="str">
            <v>N</v>
          </cell>
          <cell r="I4853">
            <v>1</v>
          </cell>
          <cell r="J4853">
            <v>37622</v>
          </cell>
          <cell r="K4853">
            <v>101</v>
          </cell>
          <cell r="L4853" t="str">
            <v>Single</v>
          </cell>
          <cell r="M4853">
            <v>9985</v>
          </cell>
        </row>
        <row r="4854">
          <cell r="A4854">
            <v>10</v>
          </cell>
          <cell r="B4854" t="str">
            <v>AW Indemnity Retiree &gt;65 Medicare Supplement</v>
          </cell>
          <cell r="D4854" t="str">
            <v>DONLEY EARL E</v>
          </cell>
          <cell r="E4854" t="str">
            <v>190164518</v>
          </cell>
          <cell r="F4854">
            <v>11</v>
          </cell>
          <cell r="G4854" t="str">
            <v>Medicare O65R S/PC - Union</v>
          </cell>
          <cell r="H4854" t="str">
            <v>U</v>
          </cell>
          <cell r="I4854">
            <v>1</v>
          </cell>
          <cell r="J4854">
            <v>37752</v>
          </cell>
          <cell r="K4854">
            <v>101</v>
          </cell>
          <cell r="L4854" t="str">
            <v>Single</v>
          </cell>
          <cell r="M4854">
            <v>9693</v>
          </cell>
        </row>
        <row r="4855">
          <cell r="A4855">
            <v>10</v>
          </cell>
          <cell r="B4855" t="str">
            <v>AW Indemnity Retiree &gt;65 Medicare Supplement</v>
          </cell>
          <cell r="D4855" t="str">
            <v>DOOLEY CHARLES E</v>
          </cell>
          <cell r="E4855" t="str">
            <v>485349196</v>
          </cell>
          <cell r="F4855">
            <v>13</v>
          </cell>
          <cell r="G4855" t="str">
            <v>Medicare O65R S/PC - Non-Union</v>
          </cell>
          <cell r="H4855" t="str">
            <v>N</v>
          </cell>
          <cell r="I4855">
            <v>1</v>
          </cell>
          <cell r="J4855">
            <v>37622</v>
          </cell>
          <cell r="K4855">
            <v>101</v>
          </cell>
          <cell r="L4855" t="str">
            <v>Single</v>
          </cell>
          <cell r="M4855">
            <v>13853</v>
          </cell>
        </row>
        <row r="4856">
          <cell r="A4856">
            <v>10</v>
          </cell>
          <cell r="B4856" t="str">
            <v>AW Indemnity Retiree &gt;65 Medicare Supplement</v>
          </cell>
          <cell r="D4856" t="str">
            <v>DOURDOUFIS NICKOLAS</v>
          </cell>
          <cell r="E4856" t="str">
            <v>211167672</v>
          </cell>
          <cell r="F4856">
            <v>13</v>
          </cell>
          <cell r="G4856" t="str">
            <v>Medicare O65R S/PC - Non-Union</v>
          </cell>
          <cell r="H4856" t="str">
            <v>N</v>
          </cell>
          <cell r="I4856">
            <v>1</v>
          </cell>
          <cell r="J4856">
            <v>37622</v>
          </cell>
          <cell r="K4856">
            <v>101</v>
          </cell>
          <cell r="L4856" t="str">
            <v>Single</v>
          </cell>
          <cell r="M4856">
            <v>9752</v>
          </cell>
        </row>
        <row r="4857">
          <cell r="A4857">
            <v>10</v>
          </cell>
          <cell r="B4857" t="str">
            <v>AW Indemnity Retiree &gt;65 Medicare Supplement</v>
          </cell>
          <cell r="D4857" t="str">
            <v>DOWDELL LOUISE</v>
          </cell>
          <cell r="E4857" t="str">
            <v>182309172</v>
          </cell>
          <cell r="F4857">
            <v>11</v>
          </cell>
          <cell r="G4857" t="str">
            <v>Medicare O65R S/PC - Union</v>
          </cell>
          <cell r="H4857" t="str">
            <v>U</v>
          </cell>
          <cell r="I4857">
            <v>1</v>
          </cell>
          <cell r="J4857">
            <v>37622</v>
          </cell>
          <cell r="K4857">
            <v>102</v>
          </cell>
          <cell r="L4857" t="str">
            <v>Single</v>
          </cell>
          <cell r="M4857">
            <v>13758</v>
          </cell>
        </row>
        <row r="4858">
          <cell r="A4858">
            <v>10</v>
          </cell>
          <cell r="B4858" t="str">
            <v>AW Indemnity Retiree &gt;65 Medicare Supplement</v>
          </cell>
          <cell r="D4858" t="str">
            <v>DOWDY FLOYD G</v>
          </cell>
          <cell r="E4858" t="str">
            <v>231228588</v>
          </cell>
          <cell r="F4858">
            <v>14</v>
          </cell>
          <cell r="G4858" t="str">
            <v>Medicare O65RHW/F - Non-Union</v>
          </cell>
          <cell r="H4858" t="str">
            <v>N</v>
          </cell>
          <cell r="I4858">
            <v>2</v>
          </cell>
          <cell r="J4858">
            <v>37622</v>
          </cell>
          <cell r="K4858">
            <v>111</v>
          </cell>
          <cell r="L4858" t="str">
            <v>Ee/Sp</v>
          </cell>
          <cell r="M4858">
            <v>10004</v>
          </cell>
        </row>
        <row r="4859">
          <cell r="A4859">
            <v>10</v>
          </cell>
          <cell r="B4859" t="str">
            <v>AW Indemnity Retiree &gt;65 Medicare Supplement</v>
          </cell>
          <cell r="D4859" t="str">
            <v>DRAPINSKI WALTER R</v>
          </cell>
          <cell r="E4859" t="str">
            <v>146268985</v>
          </cell>
          <cell r="F4859">
            <v>13</v>
          </cell>
          <cell r="G4859" t="str">
            <v>Medicare O65R S/PC - Non-Union</v>
          </cell>
          <cell r="H4859" t="str">
            <v>N</v>
          </cell>
          <cell r="I4859">
            <v>1</v>
          </cell>
          <cell r="J4859">
            <v>37622</v>
          </cell>
          <cell r="K4859">
            <v>101</v>
          </cell>
          <cell r="L4859" t="str">
            <v>Single</v>
          </cell>
          <cell r="M4859">
            <v>13275</v>
          </cell>
        </row>
        <row r="4860">
          <cell r="A4860">
            <v>10</v>
          </cell>
          <cell r="B4860" t="str">
            <v>AW Indemnity Retiree &gt;65 Medicare Supplement</v>
          </cell>
          <cell r="D4860" t="str">
            <v>DREVITCH LOREN</v>
          </cell>
          <cell r="E4860" t="str">
            <v>203225580</v>
          </cell>
          <cell r="F4860">
            <v>11</v>
          </cell>
          <cell r="G4860" t="str">
            <v>Medicare O65R S/PC - Union</v>
          </cell>
          <cell r="H4860" t="str">
            <v>U</v>
          </cell>
          <cell r="I4860">
            <v>1</v>
          </cell>
          <cell r="J4860">
            <v>37622</v>
          </cell>
          <cell r="K4860">
            <v>102</v>
          </cell>
          <cell r="L4860" t="str">
            <v>Single</v>
          </cell>
          <cell r="M4860">
            <v>11419</v>
          </cell>
        </row>
        <row r="4861">
          <cell r="A4861">
            <v>10</v>
          </cell>
          <cell r="B4861" t="str">
            <v>AW Indemnity Retiree &gt;65 Medicare Supplement</v>
          </cell>
          <cell r="D4861" t="str">
            <v>DRUCK REGINA A</v>
          </cell>
          <cell r="E4861" t="str">
            <v>177303036</v>
          </cell>
          <cell r="F4861">
            <v>11</v>
          </cell>
          <cell r="G4861" t="str">
            <v>Medicare O65R S/PC - Union</v>
          </cell>
          <cell r="H4861" t="str">
            <v>U</v>
          </cell>
          <cell r="I4861">
            <v>1</v>
          </cell>
          <cell r="J4861">
            <v>37773</v>
          </cell>
          <cell r="K4861">
            <v>102</v>
          </cell>
          <cell r="L4861" t="str">
            <v>Single</v>
          </cell>
          <cell r="M4861">
            <v>14056</v>
          </cell>
        </row>
        <row r="4862">
          <cell r="A4862">
            <v>10</v>
          </cell>
          <cell r="B4862" t="str">
            <v>AW Indemnity Retiree &gt;65 Medicare Supplement</v>
          </cell>
          <cell r="D4862" t="str">
            <v>DUBENDORF ESTHER G</v>
          </cell>
          <cell r="E4862" t="str">
            <v>166140471</v>
          </cell>
          <cell r="F4862">
            <v>13</v>
          </cell>
          <cell r="G4862" t="str">
            <v>Medicare O65R S/PC - Non-Union</v>
          </cell>
          <cell r="H4862" t="str">
            <v>N</v>
          </cell>
          <cell r="I4862">
            <v>1</v>
          </cell>
          <cell r="J4862">
            <v>37622</v>
          </cell>
          <cell r="K4862">
            <v>102</v>
          </cell>
          <cell r="L4862" t="str">
            <v>Single</v>
          </cell>
          <cell r="M4862">
            <v>7533</v>
          </cell>
        </row>
        <row r="4863">
          <cell r="A4863">
            <v>10</v>
          </cell>
          <cell r="B4863" t="str">
            <v>AW Indemnity Retiree &gt;65 Medicare Supplement</v>
          </cell>
          <cell r="D4863" t="str">
            <v>DUEDE DORIS</v>
          </cell>
          <cell r="E4863" t="str">
            <v>138285394</v>
          </cell>
          <cell r="F4863">
            <v>12</v>
          </cell>
          <cell r="G4863" t="str">
            <v>Medicare O65RHW/F - Union</v>
          </cell>
          <cell r="H4863" t="str">
            <v>U</v>
          </cell>
          <cell r="I4863">
            <v>2</v>
          </cell>
          <cell r="J4863">
            <v>37622</v>
          </cell>
          <cell r="K4863">
            <v>111</v>
          </cell>
          <cell r="L4863" t="str">
            <v>Ee/Sp</v>
          </cell>
          <cell r="M4863">
            <v>13058</v>
          </cell>
        </row>
        <row r="4864">
          <cell r="A4864">
            <v>10</v>
          </cell>
          <cell r="B4864" t="str">
            <v>AW Indemnity Retiree &gt;65 Medicare Supplement</v>
          </cell>
          <cell r="D4864" t="str">
            <v>DUGAN MICHAEL</v>
          </cell>
          <cell r="E4864" t="str">
            <v>164307901</v>
          </cell>
          <cell r="F4864">
            <v>12</v>
          </cell>
          <cell r="G4864" t="str">
            <v>Medicare O65RHW/F - Union</v>
          </cell>
          <cell r="H4864" t="str">
            <v>U</v>
          </cell>
          <cell r="I4864">
            <v>2</v>
          </cell>
          <cell r="J4864">
            <v>37622</v>
          </cell>
          <cell r="K4864">
            <v>111</v>
          </cell>
          <cell r="L4864" t="str">
            <v>Ee/Sp</v>
          </cell>
          <cell r="M4864">
            <v>12976</v>
          </cell>
        </row>
        <row r="4865">
          <cell r="A4865">
            <v>10</v>
          </cell>
          <cell r="B4865" t="str">
            <v>AW Indemnity Retiree &gt;65 Medicare Supplement</v>
          </cell>
          <cell r="D4865" t="str">
            <v>DUGAN RONALD L</v>
          </cell>
          <cell r="E4865" t="str">
            <v>180264825</v>
          </cell>
          <cell r="F4865">
            <v>14</v>
          </cell>
          <cell r="G4865" t="str">
            <v>Medicare O65RHW/F - Non-Union</v>
          </cell>
          <cell r="H4865" t="str">
            <v>N</v>
          </cell>
          <cell r="I4865">
            <v>2</v>
          </cell>
          <cell r="J4865">
            <v>37622</v>
          </cell>
          <cell r="K4865">
            <v>111</v>
          </cell>
          <cell r="L4865" t="str">
            <v>Ee/Sp</v>
          </cell>
          <cell r="M4865">
            <v>13331</v>
          </cell>
        </row>
        <row r="4866">
          <cell r="A4866">
            <v>10</v>
          </cell>
          <cell r="B4866" t="str">
            <v>AW Indemnity Retiree &gt;65 Medicare Supplement</v>
          </cell>
          <cell r="D4866" t="str">
            <v>DUGUAY WILLIAM L</v>
          </cell>
          <cell r="E4866" t="str">
            <v>317343523</v>
          </cell>
          <cell r="F4866">
            <v>12</v>
          </cell>
          <cell r="G4866" t="str">
            <v>Medicare O65RHW/F - Union</v>
          </cell>
          <cell r="H4866" t="str">
            <v>U</v>
          </cell>
          <cell r="I4866">
            <v>2</v>
          </cell>
          <cell r="J4866">
            <v>37681</v>
          </cell>
          <cell r="K4866">
            <v>111</v>
          </cell>
          <cell r="L4866" t="str">
            <v>Ee/Sp</v>
          </cell>
          <cell r="M4866">
            <v>13253</v>
          </cell>
        </row>
        <row r="4867">
          <cell r="A4867">
            <v>10</v>
          </cell>
          <cell r="B4867" t="str">
            <v>AW Indemnity Retiree &gt;65 Medicare Supplement</v>
          </cell>
          <cell r="D4867" t="str">
            <v>DUNN DAVID A</v>
          </cell>
          <cell r="E4867" t="str">
            <v>165120165</v>
          </cell>
          <cell r="F4867">
            <v>14</v>
          </cell>
          <cell r="G4867" t="str">
            <v>Medicare O65RHW/F - Non-Union</v>
          </cell>
          <cell r="H4867" t="str">
            <v>N</v>
          </cell>
          <cell r="I4867">
            <v>2</v>
          </cell>
          <cell r="J4867">
            <v>37622</v>
          </cell>
          <cell r="K4867">
            <v>111</v>
          </cell>
          <cell r="L4867" t="str">
            <v>Ee/Sp</v>
          </cell>
          <cell r="M4867">
            <v>6785</v>
          </cell>
        </row>
        <row r="4868">
          <cell r="A4868">
            <v>10</v>
          </cell>
          <cell r="B4868" t="str">
            <v>AW Indemnity Retiree &gt;65 Medicare Supplement</v>
          </cell>
          <cell r="D4868" t="str">
            <v>DUNNAVANT JR CLARENCE L</v>
          </cell>
          <cell r="E4868" t="str">
            <v>236568604</v>
          </cell>
          <cell r="F4868">
            <v>13</v>
          </cell>
          <cell r="G4868" t="str">
            <v>Medicare O65R S/PC - Non-Union</v>
          </cell>
          <cell r="H4868" t="str">
            <v>N</v>
          </cell>
          <cell r="I4868">
            <v>1</v>
          </cell>
          <cell r="J4868">
            <v>37956</v>
          </cell>
          <cell r="K4868">
            <v>101</v>
          </cell>
          <cell r="L4868" t="str">
            <v>Single</v>
          </cell>
          <cell r="M4868">
            <v>14547</v>
          </cell>
        </row>
        <row r="4869">
          <cell r="A4869">
            <v>10</v>
          </cell>
          <cell r="B4869" t="str">
            <v>AW Indemnity Retiree &gt;65 Medicare Supplement</v>
          </cell>
          <cell r="D4869" t="str">
            <v>DUTTINE RALPH R</v>
          </cell>
          <cell r="E4869" t="str">
            <v>232342962</v>
          </cell>
          <cell r="F4869">
            <v>13</v>
          </cell>
          <cell r="G4869" t="str">
            <v>Medicare O65R S/PC - Non-Union</v>
          </cell>
          <cell r="H4869" t="str">
            <v>N</v>
          </cell>
          <cell r="I4869">
            <v>1</v>
          </cell>
          <cell r="J4869">
            <v>37622</v>
          </cell>
          <cell r="K4869">
            <v>101</v>
          </cell>
          <cell r="L4869" t="str">
            <v>Single</v>
          </cell>
          <cell r="M4869">
            <v>9988</v>
          </cell>
        </row>
        <row r="4870">
          <cell r="A4870">
            <v>10</v>
          </cell>
          <cell r="B4870" t="str">
            <v>AW Indemnity Retiree &gt;65 Medicare Supplement</v>
          </cell>
          <cell r="D4870" t="str">
            <v>EARL THOMAS C</v>
          </cell>
          <cell r="E4870" t="str">
            <v>439145201</v>
          </cell>
          <cell r="F4870">
            <v>14</v>
          </cell>
          <cell r="G4870" t="str">
            <v>Medicare O65RHW/F - Non-Union</v>
          </cell>
          <cell r="H4870" t="str">
            <v>N</v>
          </cell>
          <cell r="I4870">
            <v>2</v>
          </cell>
          <cell r="J4870">
            <v>37622</v>
          </cell>
          <cell r="K4870">
            <v>111</v>
          </cell>
          <cell r="L4870" t="str">
            <v>Ee/Sp</v>
          </cell>
          <cell r="M4870">
            <v>5642</v>
          </cell>
        </row>
        <row r="4871">
          <cell r="A4871">
            <v>10</v>
          </cell>
          <cell r="B4871" t="str">
            <v>AW Indemnity Retiree &gt;65 Medicare Supplement</v>
          </cell>
          <cell r="D4871" t="str">
            <v>EBLESISOR DAVID M</v>
          </cell>
          <cell r="E4871" t="str">
            <v>310308369</v>
          </cell>
          <cell r="F4871">
            <v>14</v>
          </cell>
          <cell r="G4871" t="str">
            <v>Medicare O65RHW/F - Non-Union</v>
          </cell>
          <cell r="H4871" t="str">
            <v>N</v>
          </cell>
          <cell r="I4871">
            <v>2</v>
          </cell>
          <cell r="J4871">
            <v>37622</v>
          </cell>
          <cell r="K4871">
            <v>111</v>
          </cell>
          <cell r="L4871" t="str">
            <v>Ee/Sp</v>
          </cell>
          <cell r="M4871">
            <v>12149</v>
          </cell>
        </row>
        <row r="4872">
          <cell r="A4872">
            <v>10</v>
          </cell>
          <cell r="B4872" t="str">
            <v>AW Indemnity Retiree &gt;65 Medicare Supplement</v>
          </cell>
          <cell r="D4872" t="str">
            <v>EBLING MARVIN M</v>
          </cell>
          <cell r="E4872" t="str">
            <v>491420469</v>
          </cell>
          <cell r="F4872">
            <v>13</v>
          </cell>
          <cell r="G4872" t="str">
            <v>Medicare O65R S/PC - Non-Union</v>
          </cell>
          <cell r="H4872" t="str">
            <v>N</v>
          </cell>
          <cell r="I4872">
            <v>1</v>
          </cell>
          <cell r="J4872">
            <v>37773</v>
          </cell>
          <cell r="K4872">
            <v>101</v>
          </cell>
          <cell r="L4872" t="str">
            <v>Single</v>
          </cell>
          <cell r="M4872">
            <v>14057</v>
          </cell>
        </row>
        <row r="4873">
          <cell r="A4873">
            <v>10</v>
          </cell>
          <cell r="B4873" t="str">
            <v>AW Indemnity Retiree &gt;65 Medicare Supplement</v>
          </cell>
          <cell r="D4873" t="str">
            <v>ECTON MAYNARD</v>
          </cell>
          <cell r="E4873" t="str">
            <v>302167037</v>
          </cell>
          <cell r="F4873">
            <v>13</v>
          </cell>
          <cell r="G4873" t="str">
            <v>Medicare O65R S/PC - Non-Union</v>
          </cell>
          <cell r="H4873" t="str">
            <v>N</v>
          </cell>
          <cell r="I4873">
            <v>1</v>
          </cell>
          <cell r="J4873">
            <v>37622</v>
          </cell>
          <cell r="K4873">
            <v>101</v>
          </cell>
          <cell r="L4873" t="str">
            <v>Single</v>
          </cell>
          <cell r="M4873">
            <v>8941</v>
          </cell>
        </row>
        <row r="4874">
          <cell r="A4874">
            <v>10</v>
          </cell>
          <cell r="B4874" t="str">
            <v>AW Indemnity Retiree &gt;65 Medicare Supplement</v>
          </cell>
          <cell r="D4874" t="str">
            <v>EDENS ROBERT</v>
          </cell>
          <cell r="E4874" t="str">
            <v>478408846</v>
          </cell>
          <cell r="F4874">
            <v>13</v>
          </cell>
          <cell r="G4874" t="str">
            <v>Medicare O65R S/PC - Non-Union</v>
          </cell>
          <cell r="H4874" t="str">
            <v>N</v>
          </cell>
          <cell r="I4874">
            <v>1</v>
          </cell>
          <cell r="J4874">
            <v>37622</v>
          </cell>
          <cell r="K4874">
            <v>101</v>
          </cell>
          <cell r="L4874" t="str">
            <v>Single</v>
          </cell>
          <cell r="M4874">
            <v>13683</v>
          </cell>
        </row>
        <row r="4875">
          <cell r="A4875">
            <v>10</v>
          </cell>
          <cell r="B4875" t="str">
            <v>AW Indemnity Retiree &gt;65 Medicare Supplement</v>
          </cell>
          <cell r="D4875" t="str">
            <v>EDENSON BETTY J</v>
          </cell>
          <cell r="E4875" t="str">
            <v>478201671</v>
          </cell>
          <cell r="F4875">
            <v>11</v>
          </cell>
          <cell r="G4875" t="str">
            <v>Medicare O65R S/PC - Union</v>
          </cell>
          <cell r="H4875" t="str">
            <v>U</v>
          </cell>
          <cell r="I4875">
            <v>1</v>
          </cell>
          <cell r="J4875">
            <v>37622</v>
          </cell>
          <cell r="K4875">
            <v>102</v>
          </cell>
          <cell r="L4875" t="str">
            <v>Single</v>
          </cell>
          <cell r="M4875">
            <v>9192</v>
          </cell>
        </row>
        <row r="4876">
          <cell r="A4876">
            <v>10</v>
          </cell>
          <cell r="B4876" t="str">
            <v>AW Indemnity Retiree &gt;65 Medicare Supplement</v>
          </cell>
          <cell r="D4876" t="str">
            <v>EDGEMON DILLARD</v>
          </cell>
          <cell r="E4876" t="str">
            <v>415485971</v>
          </cell>
          <cell r="F4876">
            <v>14</v>
          </cell>
          <cell r="G4876" t="str">
            <v>Medicare O65RHW/F - Non-Union</v>
          </cell>
          <cell r="H4876" t="str">
            <v>N</v>
          </cell>
          <cell r="I4876">
            <v>2</v>
          </cell>
          <cell r="J4876">
            <v>37622</v>
          </cell>
          <cell r="K4876">
            <v>111</v>
          </cell>
          <cell r="L4876" t="str">
            <v>Ee/Sp</v>
          </cell>
          <cell r="M4876">
            <v>11869</v>
          </cell>
        </row>
        <row r="4877">
          <cell r="A4877">
            <v>10</v>
          </cell>
          <cell r="B4877" t="str">
            <v>AW Indemnity Retiree &gt;65 Medicare Supplement</v>
          </cell>
          <cell r="D4877" t="str">
            <v>EDWARDS DAVID H</v>
          </cell>
          <cell r="E4877" t="str">
            <v>191223011</v>
          </cell>
          <cell r="F4877">
            <v>14</v>
          </cell>
          <cell r="G4877" t="str">
            <v>Medicare O65RHW/F - Non-Union</v>
          </cell>
          <cell r="H4877" t="str">
            <v>N</v>
          </cell>
          <cell r="I4877">
            <v>2</v>
          </cell>
          <cell r="J4877">
            <v>37622</v>
          </cell>
          <cell r="K4877">
            <v>111</v>
          </cell>
          <cell r="L4877" t="str">
            <v>Ee/Sp</v>
          </cell>
          <cell r="M4877">
            <v>10878</v>
          </cell>
        </row>
        <row r="4878">
          <cell r="A4878">
            <v>10</v>
          </cell>
          <cell r="B4878" t="str">
            <v>AW Indemnity Retiree &gt;65 Medicare Supplement</v>
          </cell>
          <cell r="D4878" t="str">
            <v>EDWARDS HENRY N</v>
          </cell>
          <cell r="E4878" t="str">
            <v>329122106</v>
          </cell>
          <cell r="F4878">
            <v>12</v>
          </cell>
          <cell r="G4878" t="str">
            <v>Medicare O65RHW/F - Union</v>
          </cell>
          <cell r="H4878" t="str">
            <v>U</v>
          </cell>
          <cell r="I4878">
            <v>2</v>
          </cell>
          <cell r="J4878">
            <v>37622</v>
          </cell>
          <cell r="K4878">
            <v>111</v>
          </cell>
          <cell r="L4878" t="str">
            <v>Ee/Sp</v>
          </cell>
          <cell r="M4878">
            <v>8391</v>
          </cell>
        </row>
        <row r="4879">
          <cell r="A4879">
            <v>10</v>
          </cell>
          <cell r="B4879" t="str">
            <v>AW Indemnity Retiree &gt;65 Medicare Supplement</v>
          </cell>
          <cell r="D4879" t="str">
            <v>EITER HENRY J</v>
          </cell>
          <cell r="E4879" t="str">
            <v>201140190</v>
          </cell>
          <cell r="F4879">
            <v>14</v>
          </cell>
          <cell r="G4879" t="str">
            <v>Medicare O65RHW/F - Non-Union</v>
          </cell>
          <cell r="H4879" t="str">
            <v>N</v>
          </cell>
          <cell r="I4879">
            <v>2</v>
          </cell>
          <cell r="J4879">
            <v>37622</v>
          </cell>
          <cell r="K4879">
            <v>111</v>
          </cell>
          <cell r="L4879" t="str">
            <v>Ee/Sp</v>
          </cell>
          <cell r="M4879">
            <v>9575</v>
          </cell>
        </row>
        <row r="4880">
          <cell r="A4880">
            <v>10</v>
          </cell>
          <cell r="B4880" t="str">
            <v>AW Indemnity Retiree &gt;65 Medicare Supplement</v>
          </cell>
          <cell r="D4880" t="str">
            <v>ELDER JAMES F</v>
          </cell>
          <cell r="E4880" t="str">
            <v>414604035</v>
          </cell>
          <cell r="F4880">
            <v>11</v>
          </cell>
          <cell r="G4880" t="str">
            <v>Medicare O65R S/PC - Union</v>
          </cell>
          <cell r="H4880" t="str">
            <v>U</v>
          </cell>
          <cell r="I4880">
            <v>1</v>
          </cell>
          <cell r="J4880">
            <v>38231</v>
          </cell>
          <cell r="K4880">
            <v>101</v>
          </cell>
          <cell r="L4880" t="str">
            <v>Single</v>
          </cell>
          <cell r="M4880">
            <v>14517</v>
          </cell>
        </row>
        <row r="4881">
          <cell r="A4881">
            <v>10</v>
          </cell>
          <cell r="B4881" t="str">
            <v>AW Indemnity Retiree &gt;65 Medicare Supplement</v>
          </cell>
          <cell r="D4881" t="str">
            <v>ELDRIDGE NOLAN L</v>
          </cell>
          <cell r="E4881" t="str">
            <v>571369179</v>
          </cell>
          <cell r="F4881">
            <v>14</v>
          </cell>
          <cell r="G4881" t="str">
            <v>Medicare O65RHW/F - Non-Union</v>
          </cell>
          <cell r="H4881" t="str">
            <v>N</v>
          </cell>
          <cell r="I4881">
            <v>2</v>
          </cell>
          <cell r="J4881">
            <v>37622</v>
          </cell>
          <cell r="K4881">
            <v>111</v>
          </cell>
          <cell r="L4881" t="str">
            <v>Ee/Sp</v>
          </cell>
          <cell r="M4881">
            <v>12198</v>
          </cell>
        </row>
        <row r="4882">
          <cell r="A4882">
            <v>10</v>
          </cell>
          <cell r="B4882" t="str">
            <v>AW Indemnity Retiree &gt;65 Medicare Supplement</v>
          </cell>
          <cell r="D4882" t="str">
            <v>ELKNER RONALD P</v>
          </cell>
          <cell r="E4882" t="str">
            <v>157288356</v>
          </cell>
          <cell r="F4882">
            <v>13</v>
          </cell>
          <cell r="G4882" t="str">
            <v>Medicare O65R S/PC - Non-Union</v>
          </cell>
          <cell r="H4882" t="str">
            <v>N</v>
          </cell>
          <cell r="I4882">
            <v>1</v>
          </cell>
          <cell r="J4882">
            <v>37803</v>
          </cell>
          <cell r="K4882">
            <v>101</v>
          </cell>
          <cell r="L4882" t="str">
            <v>Single</v>
          </cell>
          <cell r="M4882">
            <v>14063</v>
          </cell>
        </row>
        <row r="4883">
          <cell r="A4883">
            <v>10</v>
          </cell>
          <cell r="B4883" t="str">
            <v>AW Indemnity Retiree &gt;65 Medicare Supplement</v>
          </cell>
          <cell r="D4883" t="str">
            <v>ELLIOTT ROBERT R</v>
          </cell>
          <cell r="E4883" t="str">
            <v>159206272</v>
          </cell>
          <cell r="F4883">
            <v>12</v>
          </cell>
          <cell r="G4883" t="str">
            <v>Medicare O65RHW/F - Union</v>
          </cell>
          <cell r="H4883" t="str">
            <v>U</v>
          </cell>
          <cell r="I4883">
            <v>2</v>
          </cell>
          <cell r="J4883">
            <v>37622</v>
          </cell>
          <cell r="K4883">
            <v>111</v>
          </cell>
          <cell r="L4883" t="str">
            <v>Ee/Sp</v>
          </cell>
          <cell r="M4883">
            <v>8993</v>
          </cell>
        </row>
        <row r="4884">
          <cell r="A4884">
            <v>10</v>
          </cell>
          <cell r="B4884" t="str">
            <v>AW Indemnity Retiree &gt;65 Medicare Supplement</v>
          </cell>
          <cell r="D4884" t="str">
            <v>ELLIS WILBER H</v>
          </cell>
          <cell r="E4884" t="str">
            <v>487348192</v>
          </cell>
          <cell r="F4884">
            <v>14</v>
          </cell>
          <cell r="G4884" t="str">
            <v>Medicare O65RHW/F - Non-Union</v>
          </cell>
          <cell r="H4884" t="str">
            <v>N</v>
          </cell>
          <cell r="I4884">
            <v>2</v>
          </cell>
          <cell r="J4884">
            <v>37622</v>
          </cell>
          <cell r="K4884">
            <v>111</v>
          </cell>
          <cell r="L4884" t="str">
            <v>Ee/Sp</v>
          </cell>
          <cell r="M4884">
            <v>11942</v>
          </cell>
        </row>
        <row r="4885">
          <cell r="A4885">
            <v>10</v>
          </cell>
          <cell r="B4885" t="str">
            <v>AW Indemnity Retiree &gt;65 Medicare Supplement</v>
          </cell>
          <cell r="D4885" t="str">
            <v>ELLISON PHYLLIS G</v>
          </cell>
          <cell r="E4885" t="str">
            <v>479208935</v>
          </cell>
          <cell r="F4885">
            <v>14</v>
          </cell>
          <cell r="G4885" t="str">
            <v>Medicare O65RHW/F - Non-Union</v>
          </cell>
          <cell r="H4885" t="str">
            <v>N</v>
          </cell>
          <cell r="I4885">
            <v>2</v>
          </cell>
          <cell r="J4885">
            <v>37622</v>
          </cell>
          <cell r="K4885">
            <v>111</v>
          </cell>
          <cell r="L4885" t="str">
            <v>Ee/Sp</v>
          </cell>
          <cell r="M4885">
            <v>8847</v>
          </cell>
        </row>
        <row r="4886">
          <cell r="A4886">
            <v>10</v>
          </cell>
          <cell r="B4886" t="str">
            <v>AW Indemnity Retiree &gt;65 Medicare Supplement</v>
          </cell>
          <cell r="D4886" t="str">
            <v>EMERY DOROTHY J</v>
          </cell>
          <cell r="E4886" t="str">
            <v>301284345</v>
          </cell>
          <cell r="F4886">
            <v>14</v>
          </cell>
          <cell r="G4886" t="str">
            <v>Medicare O65RHW/F - Non-Union</v>
          </cell>
          <cell r="H4886" t="str">
            <v>N</v>
          </cell>
          <cell r="I4886">
            <v>2</v>
          </cell>
          <cell r="J4886">
            <v>37622</v>
          </cell>
          <cell r="K4886">
            <v>111</v>
          </cell>
          <cell r="L4886" t="str">
            <v>Ee/Sp</v>
          </cell>
          <cell r="M4886">
            <v>13340</v>
          </cell>
        </row>
        <row r="4887">
          <cell r="A4887">
            <v>10</v>
          </cell>
          <cell r="B4887" t="str">
            <v>AW Indemnity Retiree &gt;65 Medicare Supplement</v>
          </cell>
          <cell r="D4887" t="str">
            <v>ENGLE LILLIE W</v>
          </cell>
          <cell r="E4887" t="str">
            <v>316129449</v>
          </cell>
          <cell r="F4887">
            <v>14</v>
          </cell>
          <cell r="G4887" t="str">
            <v>Medicare O65RHW/F - Non-Union</v>
          </cell>
          <cell r="H4887" t="str">
            <v>N</v>
          </cell>
          <cell r="I4887">
            <v>2</v>
          </cell>
          <cell r="J4887">
            <v>37622</v>
          </cell>
          <cell r="K4887">
            <v>111</v>
          </cell>
          <cell r="L4887" t="str">
            <v>Ee/Sp</v>
          </cell>
          <cell r="M4887">
            <v>9008</v>
          </cell>
        </row>
        <row r="4888">
          <cell r="A4888">
            <v>10</v>
          </cell>
          <cell r="B4888" t="str">
            <v>AW Indemnity Retiree &gt;65 Medicare Supplement</v>
          </cell>
          <cell r="D4888" t="str">
            <v>ENGLISH MARY E</v>
          </cell>
          <cell r="E4888" t="str">
            <v>140143610</v>
          </cell>
          <cell r="F4888">
            <v>11</v>
          </cell>
          <cell r="G4888" t="str">
            <v>Medicare O65R S/PC - Union</v>
          </cell>
          <cell r="H4888" t="str">
            <v>U</v>
          </cell>
          <cell r="I4888">
            <v>1</v>
          </cell>
          <cell r="J4888">
            <v>37622</v>
          </cell>
          <cell r="K4888">
            <v>102</v>
          </cell>
          <cell r="L4888" t="str">
            <v>Single</v>
          </cell>
          <cell r="M4888">
            <v>7042</v>
          </cell>
        </row>
        <row r="4889">
          <cell r="A4889">
            <v>10</v>
          </cell>
          <cell r="B4889" t="str">
            <v>AW Indemnity Retiree &gt;65 Medicare Supplement</v>
          </cell>
          <cell r="D4889" t="str">
            <v>ENNS VERNICE M</v>
          </cell>
          <cell r="E4889" t="str">
            <v>564562004</v>
          </cell>
          <cell r="F4889">
            <v>13</v>
          </cell>
          <cell r="G4889" t="str">
            <v>Medicare O65R S/PC - Non-Union</v>
          </cell>
          <cell r="H4889" t="str">
            <v>N</v>
          </cell>
          <cell r="I4889">
            <v>1</v>
          </cell>
          <cell r="J4889">
            <v>38200</v>
          </cell>
          <cell r="K4889">
            <v>102</v>
          </cell>
          <cell r="L4889" t="str">
            <v>Single</v>
          </cell>
          <cell r="M4889">
            <v>14485</v>
          </cell>
        </row>
        <row r="4890">
          <cell r="A4890">
            <v>10</v>
          </cell>
          <cell r="B4890" t="str">
            <v>AW Indemnity Retiree &gt;65 Medicare Supplement</v>
          </cell>
          <cell r="D4890" t="str">
            <v>ERICKSON ROBERT W</v>
          </cell>
          <cell r="E4890" t="str">
            <v>190204176</v>
          </cell>
          <cell r="F4890">
            <v>11</v>
          </cell>
          <cell r="G4890" t="str">
            <v>Medicare O65R S/PC - Union</v>
          </cell>
          <cell r="H4890" t="str">
            <v>U</v>
          </cell>
          <cell r="I4890">
            <v>1</v>
          </cell>
          <cell r="J4890">
            <v>37622</v>
          </cell>
          <cell r="K4890">
            <v>101</v>
          </cell>
          <cell r="L4890" t="str">
            <v>Single</v>
          </cell>
          <cell r="M4890">
            <v>10512</v>
          </cell>
        </row>
        <row r="4891">
          <cell r="A4891">
            <v>10</v>
          </cell>
          <cell r="B4891" t="str">
            <v>AW Indemnity Retiree &gt;65 Medicare Supplement</v>
          </cell>
          <cell r="D4891" t="str">
            <v>ESAREY RONALD L</v>
          </cell>
          <cell r="E4891" t="str">
            <v>310349042</v>
          </cell>
          <cell r="F4891">
            <v>14</v>
          </cell>
          <cell r="G4891" t="str">
            <v>Medicare O65RHW/F - Non-Union</v>
          </cell>
          <cell r="H4891" t="str">
            <v>N</v>
          </cell>
          <cell r="I4891">
            <v>2</v>
          </cell>
          <cell r="J4891">
            <v>37622</v>
          </cell>
          <cell r="K4891">
            <v>111</v>
          </cell>
          <cell r="L4891" t="str">
            <v>Ee/Sp</v>
          </cell>
          <cell r="M4891">
            <v>12119</v>
          </cell>
        </row>
        <row r="4892">
          <cell r="A4892">
            <v>10</v>
          </cell>
          <cell r="B4892" t="str">
            <v>AW Indemnity Retiree &gt;65 Medicare Supplement</v>
          </cell>
          <cell r="D4892" t="str">
            <v>ESHLEMAN CHARLES H</v>
          </cell>
          <cell r="E4892" t="str">
            <v>171206430</v>
          </cell>
          <cell r="F4892">
            <v>14</v>
          </cell>
          <cell r="G4892" t="str">
            <v>Medicare O65RHW/F - Non-Union</v>
          </cell>
          <cell r="H4892" t="str">
            <v>N</v>
          </cell>
          <cell r="I4892">
            <v>2</v>
          </cell>
          <cell r="J4892">
            <v>37622</v>
          </cell>
          <cell r="K4892">
            <v>111</v>
          </cell>
          <cell r="L4892" t="str">
            <v>Ee/Sp</v>
          </cell>
          <cell r="M4892">
            <v>10632</v>
          </cell>
        </row>
        <row r="4893">
          <cell r="A4893">
            <v>10</v>
          </cell>
          <cell r="B4893" t="str">
            <v>AW Indemnity Retiree &gt;65 Medicare Supplement</v>
          </cell>
          <cell r="D4893" t="str">
            <v>ESPARZA JOSE T</v>
          </cell>
          <cell r="E4893" t="str">
            <v>556544772</v>
          </cell>
          <cell r="F4893">
            <v>14</v>
          </cell>
          <cell r="G4893" t="str">
            <v>Medicare O65RHW/F - Non-Union</v>
          </cell>
          <cell r="H4893" t="str">
            <v>N</v>
          </cell>
          <cell r="I4893">
            <v>2</v>
          </cell>
          <cell r="J4893">
            <v>37622</v>
          </cell>
          <cell r="K4893">
            <v>111</v>
          </cell>
          <cell r="L4893" t="str">
            <v>Ee/Sp</v>
          </cell>
          <cell r="M4893">
            <v>8097</v>
          </cell>
        </row>
        <row r="4894">
          <cell r="A4894">
            <v>10</v>
          </cell>
          <cell r="B4894" t="str">
            <v>AW Indemnity Retiree &gt;65 Medicare Supplement</v>
          </cell>
          <cell r="D4894" t="str">
            <v>ESTUDILLO ERNEST</v>
          </cell>
          <cell r="E4894" t="str">
            <v>571502880</v>
          </cell>
          <cell r="F4894">
            <v>11</v>
          </cell>
          <cell r="G4894" t="str">
            <v>Medicare O65R S/PC - Union</v>
          </cell>
          <cell r="H4894" t="str">
            <v>U</v>
          </cell>
          <cell r="I4894">
            <v>1</v>
          </cell>
          <cell r="J4894">
            <v>38108</v>
          </cell>
          <cell r="K4894">
            <v>101</v>
          </cell>
          <cell r="L4894" t="str">
            <v>Single</v>
          </cell>
          <cell r="M4894">
            <v>14379</v>
          </cell>
        </row>
        <row r="4895">
          <cell r="A4895">
            <v>10</v>
          </cell>
          <cell r="B4895" t="str">
            <v>AW Indemnity Retiree &gt;65 Medicare Supplement</v>
          </cell>
          <cell r="D4895" t="str">
            <v>ETZKORN JR HAROLD</v>
          </cell>
          <cell r="E4895" t="str">
            <v>331246181</v>
          </cell>
          <cell r="F4895">
            <v>14</v>
          </cell>
          <cell r="G4895" t="str">
            <v>Medicare O65RHW/F - Non-Union</v>
          </cell>
          <cell r="H4895" t="str">
            <v>N</v>
          </cell>
          <cell r="I4895">
            <v>2</v>
          </cell>
          <cell r="J4895">
            <v>37622</v>
          </cell>
          <cell r="K4895">
            <v>111</v>
          </cell>
          <cell r="L4895" t="str">
            <v>Ee/Sp</v>
          </cell>
          <cell r="M4895">
            <v>11209</v>
          </cell>
        </row>
        <row r="4896">
          <cell r="A4896">
            <v>10</v>
          </cell>
          <cell r="B4896" t="str">
            <v>AW Indemnity Retiree &gt;65 Medicare Supplement</v>
          </cell>
          <cell r="D4896" t="str">
            <v>EUGEA ROSMA J</v>
          </cell>
          <cell r="E4896" t="str">
            <v>312264417</v>
          </cell>
          <cell r="F4896">
            <v>12</v>
          </cell>
          <cell r="G4896" t="str">
            <v>Medicare O65RHW/F - Union</v>
          </cell>
          <cell r="H4896" t="str">
            <v>U</v>
          </cell>
          <cell r="I4896">
            <v>2</v>
          </cell>
          <cell r="J4896">
            <v>37622</v>
          </cell>
          <cell r="K4896">
            <v>111</v>
          </cell>
          <cell r="L4896" t="str">
            <v>Ee/Sp</v>
          </cell>
          <cell r="M4896">
            <v>10716</v>
          </cell>
        </row>
        <row r="4897">
          <cell r="A4897">
            <v>10</v>
          </cell>
          <cell r="B4897" t="str">
            <v>AW Indemnity Retiree &gt;65 Medicare Supplement</v>
          </cell>
          <cell r="D4897" t="str">
            <v>EVANS JANET L</v>
          </cell>
          <cell r="E4897" t="str">
            <v>209186192</v>
          </cell>
          <cell r="F4897">
            <v>14</v>
          </cell>
          <cell r="G4897" t="str">
            <v>Medicare O65RHW/F - Non-Union</v>
          </cell>
          <cell r="H4897" t="str">
            <v>N</v>
          </cell>
          <cell r="I4897">
            <v>2</v>
          </cell>
          <cell r="J4897">
            <v>37622</v>
          </cell>
          <cell r="K4897">
            <v>111</v>
          </cell>
          <cell r="L4897" t="str">
            <v>Ee/Sp</v>
          </cell>
          <cell r="M4897">
            <v>9323</v>
          </cell>
        </row>
        <row r="4898">
          <cell r="A4898">
            <v>10</v>
          </cell>
          <cell r="B4898" t="str">
            <v>AW Indemnity Retiree &gt;65 Medicare Supplement</v>
          </cell>
          <cell r="D4898" t="str">
            <v>EWEN CHARLES</v>
          </cell>
          <cell r="E4898" t="str">
            <v>397208421</v>
          </cell>
          <cell r="F4898">
            <v>12</v>
          </cell>
          <cell r="G4898" t="str">
            <v>Medicare O65RHW/F - Union</v>
          </cell>
          <cell r="H4898" t="str">
            <v>U</v>
          </cell>
          <cell r="I4898">
            <v>2</v>
          </cell>
          <cell r="J4898">
            <v>37622</v>
          </cell>
          <cell r="K4898">
            <v>111</v>
          </cell>
          <cell r="L4898" t="str">
            <v>Ee/Sp</v>
          </cell>
          <cell r="M4898">
            <v>10069</v>
          </cell>
        </row>
        <row r="4899">
          <cell r="A4899">
            <v>10</v>
          </cell>
          <cell r="B4899" t="str">
            <v>AW Indemnity Retiree &gt;65 Medicare Supplement</v>
          </cell>
          <cell r="D4899" t="str">
            <v>FABER GRACE R</v>
          </cell>
          <cell r="E4899" t="str">
            <v>171226506</v>
          </cell>
          <cell r="F4899">
            <v>11</v>
          </cell>
          <cell r="G4899" t="str">
            <v>Medicare O65R S/PC - Union</v>
          </cell>
          <cell r="H4899" t="str">
            <v>U</v>
          </cell>
          <cell r="I4899">
            <v>1</v>
          </cell>
          <cell r="J4899">
            <v>37622</v>
          </cell>
          <cell r="K4899">
            <v>102</v>
          </cell>
          <cell r="L4899" t="str">
            <v>Single</v>
          </cell>
          <cell r="M4899">
            <v>10336</v>
          </cell>
        </row>
        <row r="4900">
          <cell r="A4900">
            <v>10</v>
          </cell>
          <cell r="B4900" t="str">
            <v>AW Indemnity Retiree &gt;65 Medicare Supplement</v>
          </cell>
          <cell r="D4900" t="str">
            <v>FABIAN FRANK J</v>
          </cell>
          <cell r="E4900" t="str">
            <v>177167125</v>
          </cell>
          <cell r="F4900">
            <v>12</v>
          </cell>
          <cell r="G4900" t="str">
            <v>Medicare O65RHW/F - Union</v>
          </cell>
          <cell r="H4900" t="str">
            <v>U</v>
          </cell>
          <cell r="I4900">
            <v>2</v>
          </cell>
          <cell r="J4900">
            <v>37622</v>
          </cell>
          <cell r="K4900">
            <v>111</v>
          </cell>
          <cell r="L4900" t="str">
            <v>Ee/Sp</v>
          </cell>
          <cell r="M4900">
            <v>8666</v>
          </cell>
        </row>
        <row r="4901">
          <cell r="A4901">
            <v>10</v>
          </cell>
          <cell r="B4901" t="str">
            <v>AW Indemnity Retiree &gt;65 Medicare Supplement</v>
          </cell>
          <cell r="D4901" t="str">
            <v>FACKER DONALD F</v>
          </cell>
          <cell r="E4901" t="str">
            <v>338129497</v>
          </cell>
          <cell r="F4901">
            <v>11</v>
          </cell>
          <cell r="G4901" t="str">
            <v>Medicare O65R S/PC - Union</v>
          </cell>
          <cell r="H4901" t="str">
            <v>U</v>
          </cell>
          <cell r="I4901">
            <v>1</v>
          </cell>
          <cell r="J4901">
            <v>37622</v>
          </cell>
          <cell r="K4901">
            <v>101</v>
          </cell>
          <cell r="L4901" t="str">
            <v>Single</v>
          </cell>
          <cell r="M4901">
            <v>8300</v>
          </cell>
        </row>
        <row r="4902">
          <cell r="A4902">
            <v>10</v>
          </cell>
          <cell r="B4902" t="str">
            <v>AW Indemnity Retiree &gt;65 Medicare Supplement</v>
          </cell>
          <cell r="D4902" t="str">
            <v>FALEN CARL</v>
          </cell>
          <cell r="E4902" t="str">
            <v>162248542</v>
          </cell>
          <cell r="F4902">
            <v>11</v>
          </cell>
          <cell r="G4902" t="str">
            <v>Medicare O65R S/PC - Union</v>
          </cell>
          <cell r="H4902" t="str">
            <v>U</v>
          </cell>
          <cell r="I4902">
            <v>1</v>
          </cell>
          <cell r="J4902">
            <v>37622</v>
          </cell>
          <cell r="K4902">
            <v>101</v>
          </cell>
          <cell r="L4902" t="str">
            <v>Single</v>
          </cell>
          <cell r="M4902">
            <v>11258</v>
          </cell>
        </row>
        <row r="4903">
          <cell r="A4903">
            <v>10</v>
          </cell>
          <cell r="B4903" t="str">
            <v>AW Indemnity Retiree &gt;65 Medicare Supplement</v>
          </cell>
          <cell r="D4903" t="str">
            <v>FARAGI GEORGE</v>
          </cell>
          <cell r="E4903" t="str">
            <v>144201593</v>
          </cell>
          <cell r="F4903">
            <v>13</v>
          </cell>
          <cell r="G4903" t="str">
            <v>Medicare O65R S/PC - Non-Union</v>
          </cell>
          <cell r="H4903" t="str">
            <v>N</v>
          </cell>
          <cell r="I4903">
            <v>1</v>
          </cell>
          <cell r="J4903">
            <v>37622</v>
          </cell>
          <cell r="K4903">
            <v>101</v>
          </cell>
          <cell r="L4903" t="str">
            <v>Single</v>
          </cell>
          <cell r="M4903">
            <v>10659</v>
          </cell>
        </row>
        <row r="4904">
          <cell r="A4904">
            <v>10</v>
          </cell>
          <cell r="B4904" t="str">
            <v>AW Indemnity Retiree &gt;65 Medicare Supplement</v>
          </cell>
          <cell r="D4904" t="str">
            <v>FARLEY LELAND D</v>
          </cell>
          <cell r="E4904" t="str">
            <v>483483869</v>
          </cell>
          <cell r="F4904">
            <v>12</v>
          </cell>
          <cell r="G4904" t="str">
            <v>Medicare O65RHW/F - Union</v>
          </cell>
          <cell r="H4904" t="str">
            <v>U</v>
          </cell>
          <cell r="I4904">
            <v>2</v>
          </cell>
          <cell r="J4904">
            <v>38261</v>
          </cell>
          <cell r="K4904">
            <v>111</v>
          </cell>
          <cell r="L4904" t="str">
            <v>Ee/Sp</v>
          </cell>
          <cell r="M4904">
            <v>13027</v>
          </cell>
        </row>
        <row r="4905">
          <cell r="A4905">
            <v>10</v>
          </cell>
          <cell r="B4905" t="str">
            <v>AW Indemnity Retiree &gt;65 Medicare Supplement</v>
          </cell>
          <cell r="D4905" t="str">
            <v>FARMER LORETTA</v>
          </cell>
          <cell r="E4905" t="str">
            <v>550546254</v>
          </cell>
          <cell r="F4905">
            <v>13</v>
          </cell>
          <cell r="G4905" t="str">
            <v>Medicare O65R S/PC - Non-Union</v>
          </cell>
          <cell r="H4905" t="str">
            <v>N</v>
          </cell>
          <cell r="I4905">
            <v>1</v>
          </cell>
          <cell r="J4905">
            <v>37622</v>
          </cell>
          <cell r="K4905">
            <v>102</v>
          </cell>
          <cell r="L4905" t="str">
            <v>Single</v>
          </cell>
          <cell r="M4905">
            <v>14027</v>
          </cell>
        </row>
        <row r="4906">
          <cell r="A4906">
            <v>10</v>
          </cell>
          <cell r="B4906" t="str">
            <v>AW Indemnity Retiree &gt;65 Medicare Supplement</v>
          </cell>
          <cell r="D4906" t="str">
            <v>FARR LUELLA F</v>
          </cell>
          <cell r="E4906" t="str">
            <v>141189216</v>
          </cell>
          <cell r="F4906">
            <v>13</v>
          </cell>
          <cell r="G4906" t="str">
            <v>Medicare O65R S/PC - Non-Union</v>
          </cell>
          <cell r="H4906" t="str">
            <v>N</v>
          </cell>
          <cell r="I4906">
            <v>1</v>
          </cell>
          <cell r="J4906">
            <v>37622</v>
          </cell>
          <cell r="K4906">
            <v>102</v>
          </cell>
          <cell r="L4906" t="str">
            <v>Single</v>
          </cell>
          <cell r="M4906">
            <v>8995</v>
          </cell>
        </row>
        <row r="4907">
          <cell r="A4907">
            <v>10</v>
          </cell>
          <cell r="B4907" t="str">
            <v>AW Indemnity Retiree &gt;65 Medicare Supplement</v>
          </cell>
          <cell r="D4907" t="str">
            <v>FEDORAK CHARLES</v>
          </cell>
          <cell r="E4907" t="str">
            <v>160224368</v>
          </cell>
          <cell r="F4907">
            <v>12</v>
          </cell>
          <cell r="G4907" t="str">
            <v>Medicare O65RHW/F - Union</v>
          </cell>
          <cell r="H4907" t="str">
            <v>U</v>
          </cell>
          <cell r="I4907">
            <v>2</v>
          </cell>
          <cell r="J4907">
            <v>37622</v>
          </cell>
          <cell r="K4907">
            <v>111</v>
          </cell>
          <cell r="L4907" t="str">
            <v>Ee/Sp</v>
          </cell>
          <cell r="M4907">
            <v>10496</v>
          </cell>
        </row>
        <row r="4908">
          <cell r="A4908">
            <v>10</v>
          </cell>
          <cell r="B4908" t="str">
            <v>AW Indemnity Retiree &gt;65 Medicare Supplement</v>
          </cell>
          <cell r="D4908" t="str">
            <v>FEDORAK NICHOLAS</v>
          </cell>
          <cell r="E4908" t="str">
            <v>160223719</v>
          </cell>
          <cell r="F4908">
            <v>11</v>
          </cell>
          <cell r="G4908" t="str">
            <v>Medicare O65R S/PC - Union</v>
          </cell>
          <cell r="H4908" t="str">
            <v>U</v>
          </cell>
          <cell r="I4908">
            <v>1</v>
          </cell>
          <cell r="J4908">
            <v>37622</v>
          </cell>
          <cell r="K4908">
            <v>101</v>
          </cell>
          <cell r="L4908" t="str">
            <v>Single</v>
          </cell>
          <cell r="M4908">
            <v>11290</v>
          </cell>
        </row>
        <row r="4909">
          <cell r="A4909">
            <v>10</v>
          </cell>
          <cell r="B4909" t="str">
            <v>AW Indemnity Retiree &gt;65 Medicare Supplement</v>
          </cell>
          <cell r="D4909" t="str">
            <v>FEDRICK MORRIS</v>
          </cell>
          <cell r="E4909" t="str">
            <v>190241035</v>
          </cell>
          <cell r="F4909">
            <v>11</v>
          </cell>
          <cell r="G4909" t="str">
            <v>Medicare O65R S/PC - Union</v>
          </cell>
          <cell r="H4909" t="str">
            <v>U</v>
          </cell>
          <cell r="I4909">
            <v>1</v>
          </cell>
          <cell r="J4909">
            <v>37622</v>
          </cell>
          <cell r="K4909">
            <v>101</v>
          </cell>
          <cell r="L4909" t="str">
            <v>Single</v>
          </cell>
          <cell r="M4909">
            <v>11568</v>
          </cell>
        </row>
        <row r="4910">
          <cell r="A4910">
            <v>10</v>
          </cell>
          <cell r="B4910" t="str">
            <v>AW Indemnity Retiree &gt;65 Medicare Supplement</v>
          </cell>
          <cell r="D4910" t="str">
            <v>FELDT OWEN M</v>
          </cell>
          <cell r="E4910" t="str">
            <v>364362604</v>
          </cell>
          <cell r="F4910">
            <v>14</v>
          </cell>
          <cell r="G4910" t="str">
            <v>Medicare O65RHW/F - Non-Union</v>
          </cell>
          <cell r="H4910" t="str">
            <v>N</v>
          </cell>
          <cell r="I4910">
            <v>2</v>
          </cell>
          <cell r="J4910">
            <v>37622</v>
          </cell>
          <cell r="K4910">
            <v>111</v>
          </cell>
          <cell r="L4910" t="str">
            <v>Ee/Sp</v>
          </cell>
          <cell r="M4910">
            <v>13126</v>
          </cell>
        </row>
        <row r="4911">
          <cell r="A4911">
            <v>10</v>
          </cell>
          <cell r="B4911" t="str">
            <v>AW Indemnity Retiree &gt;65 Medicare Supplement</v>
          </cell>
          <cell r="D4911" t="str">
            <v>FERHAT JOSEPHINE</v>
          </cell>
          <cell r="E4911" t="str">
            <v>485209524</v>
          </cell>
          <cell r="F4911">
            <v>13</v>
          </cell>
          <cell r="G4911" t="str">
            <v>Medicare O65R S/PC - Non-Union</v>
          </cell>
          <cell r="H4911" t="str">
            <v>N</v>
          </cell>
          <cell r="I4911">
            <v>1</v>
          </cell>
          <cell r="J4911">
            <v>37622</v>
          </cell>
          <cell r="K4911">
            <v>102</v>
          </cell>
          <cell r="L4911" t="str">
            <v>Single</v>
          </cell>
          <cell r="M4911">
            <v>9818</v>
          </cell>
        </row>
        <row r="4912">
          <cell r="A4912">
            <v>10</v>
          </cell>
          <cell r="B4912" t="str">
            <v>AW Indemnity Retiree &gt;65 Medicare Supplement</v>
          </cell>
          <cell r="D4912" t="str">
            <v>FESSLER JESSE K</v>
          </cell>
          <cell r="E4912" t="str">
            <v>332204925</v>
          </cell>
          <cell r="F4912">
            <v>12</v>
          </cell>
          <cell r="G4912" t="str">
            <v>Medicare O65RHW/F - Union</v>
          </cell>
          <cell r="H4912" t="str">
            <v>U</v>
          </cell>
          <cell r="I4912">
            <v>2</v>
          </cell>
          <cell r="J4912">
            <v>37622</v>
          </cell>
          <cell r="K4912">
            <v>111</v>
          </cell>
          <cell r="L4912" t="str">
            <v>Ee/Sp</v>
          </cell>
          <cell r="M4912">
            <v>9638</v>
          </cell>
        </row>
        <row r="4913">
          <cell r="A4913">
            <v>10</v>
          </cell>
          <cell r="B4913" t="str">
            <v>AW Indemnity Retiree &gt;65 Medicare Supplement</v>
          </cell>
          <cell r="D4913" t="str">
            <v>FIADINO JOSEPH</v>
          </cell>
          <cell r="E4913" t="str">
            <v>157144321</v>
          </cell>
          <cell r="F4913">
            <v>12</v>
          </cell>
          <cell r="G4913" t="str">
            <v>Medicare O65RHW/F - Union</v>
          </cell>
          <cell r="H4913" t="str">
            <v>U</v>
          </cell>
          <cell r="I4913">
            <v>2</v>
          </cell>
          <cell r="J4913">
            <v>37622</v>
          </cell>
          <cell r="K4913">
            <v>111</v>
          </cell>
          <cell r="L4913" t="str">
            <v>Ee/Sp</v>
          </cell>
          <cell r="M4913">
            <v>9528</v>
          </cell>
        </row>
        <row r="4914">
          <cell r="A4914">
            <v>10</v>
          </cell>
          <cell r="B4914" t="str">
            <v>AW Indemnity Retiree &gt;65 Medicare Supplement</v>
          </cell>
          <cell r="D4914" t="str">
            <v>FIKE HESTER A</v>
          </cell>
          <cell r="E4914" t="str">
            <v>204148032</v>
          </cell>
          <cell r="F4914">
            <v>11</v>
          </cell>
          <cell r="G4914" t="str">
            <v>Medicare O65R S/PC - Union</v>
          </cell>
          <cell r="H4914" t="str">
            <v>U</v>
          </cell>
          <cell r="I4914">
            <v>1</v>
          </cell>
          <cell r="J4914">
            <v>37622</v>
          </cell>
          <cell r="K4914">
            <v>101</v>
          </cell>
          <cell r="L4914" t="str">
            <v>Single</v>
          </cell>
          <cell r="M4914">
            <v>9057</v>
          </cell>
        </row>
        <row r="4915">
          <cell r="A4915">
            <v>10</v>
          </cell>
          <cell r="B4915" t="str">
            <v>AW Indemnity Retiree &gt;65 Medicare Supplement</v>
          </cell>
          <cell r="D4915" t="str">
            <v>FINKE WILLIAM S</v>
          </cell>
          <cell r="E4915" t="str">
            <v>499071718</v>
          </cell>
          <cell r="F4915">
            <v>13</v>
          </cell>
          <cell r="G4915" t="str">
            <v>Medicare O65R S/PC - Non-Union</v>
          </cell>
          <cell r="H4915" t="str">
            <v>N</v>
          </cell>
          <cell r="I4915">
            <v>1</v>
          </cell>
          <cell r="J4915">
            <v>37622</v>
          </cell>
          <cell r="K4915">
            <v>101</v>
          </cell>
          <cell r="L4915" t="str">
            <v>Single</v>
          </cell>
          <cell r="M4915">
            <v>6770</v>
          </cell>
        </row>
        <row r="4916">
          <cell r="A4916">
            <v>10</v>
          </cell>
          <cell r="B4916" t="str">
            <v>AW Indemnity Retiree &gt;65 Medicare Supplement</v>
          </cell>
          <cell r="D4916" t="str">
            <v>FIORINO JOAN L</v>
          </cell>
          <cell r="E4916" t="str">
            <v>202288700</v>
          </cell>
          <cell r="F4916">
            <v>11</v>
          </cell>
          <cell r="G4916" t="str">
            <v>Medicare O65R S/PC - Union</v>
          </cell>
          <cell r="H4916" t="str">
            <v>U</v>
          </cell>
          <cell r="I4916">
            <v>1</v>
          </cell>
          <cell r="J4916">
            <v>37622</v>
          </cell>
          <cell r="K4916">
            <v>102</v>
          </cell>
          <cell r="L4916" t="str">
            <v>Single</v>
          </cell>
          <cell r="M4916">
            <v>13409</v>
          </cell>
        </row>
        <row r="4917">
          <cell r="A4917">
            <v>10</v>
          </cell>
          <cell r="B4917" t="str">
            <v>AW Indemnity Retiree &gt;65 Medicare Supplement</v>
          </cell>
          <cell r="D4917" t="str">
            <v>FISCHER MARY M</v>
          </cell>
          <cell r="E4917" t="str">
            <v>142245843</v>
          </cell>
          <cell r="F4917">
            <v>13</v>
          </cell>
          <cell r="G4917" t="str">
            <v>Medicare O65R S/PC - Non-Union</v>
          </cell>
          <cell r="H4917" t="str">
            <v>N</v>
          </cell>
          <cell r="I4917">
            <v>1</v>
          </cell>
          <cell r="J4917">
            <v>37622</v>
          </cell>
          <cell r="K4917">
            <v>102</v>
          </cell>
          <cell r="L4917" t="str">
            <v>Single</v>
          </cell>
          <cell r="M4917">
            <v>11928</v>
          </cell>
        </row>
        <row r="4918">
          <cell r="A4918">
            <v>10</v>
          </cell>
          <cell r="B4918" t="str">
            <v>AW Indemnity Retiree &gt;65 Medicare Supplement</v>
          </cell>
          <cell r="D4918" t="str">
            <v>FISHBURN JAMES</v>
          </cell>
          <cell r="E4918" t="str">
            <v>490440067</v>
          </cell>
          <cell r="F4918">
            <v>11</v>
          </cell>
          <cell r="G4918" t="str">
            <v>Medicare O65R S/PC - Union</v>
          </cell>
          <cell r="H4918" t="str">
            <v>U</v>
          </cell>
          <cell r="I4918">
            <v>2</v>
          </cell>
          <cell r="J4918">
            <v>38322</v>
          </cell>
          <cell r="K4918">
            <v>111</v>
          </cell>
          <cell r="L4918" t="str">
            <v>Ee/Sp</v>
          </cell>
          <cell r="M4918">
            <v>14597</v>
          </cell>
        </row>
        <row r="4919">
          <cell r="A4919">
            <v>10</v>
          </cell>
          <cell r="B4919" t="str">
            <v>AW Indemnity Retiree &gt;65 Medicare Supplement</v>
          </cell>
          <cell r="D4919" t="str">
            <v>FITZGERALD EUGENE G</v>
          </cell>
          <cell r="E4919" t="str">
            <v>138282599</v>
          </cell>
          <cell r="F4919">
            <v>12</v>
          </cell>
          <cell r="G4919" t="str">
            <v>Medicare O65RHW/F - Union</v>
          </cell>
          <cell r="H4919" t="str">
            <v>U</v>
          </cell>
          <cell r="I4919">
            <v>2</v>
          </cell>
          <cell r="J4919">
            <v>37681</v>
          </cell>
          <cell r="K4919">
            <v>111</v>
          </cell>
          <cell r="L4919" t="str">
            <v>Ee/Sp</v>
          </cell>
          <cell r="M4919">
            <v>13268</v>
          </cell>
        </row>
        <row r="4920">
          <cell r="A4920">
            <v>10</v>
          </cell>
          <cell r="B4920" t="str">
            <v>AW Indemnity Retiree &gt;65 Medicare Supplement</v>
          </cell>
          <cell r="D4920" t="str">
            <v>FLANAGAN EDWARD F</v>
          </cell>
          <cell r="E4920" t="str">
            <v>021180763</v>
          </cell>
          <cell r="F4920">
            <v>11</v>
          </cell>
          <cell r="G4920" t="str">
            <v>Medicare O65R S/PC - Union</v>
          </cell>
          <cell r="H4920" t="str">
            <v>U</v>
          </cell>
          <cell r="I4920">
            <v>1</v>
          </cell>
          <cell r="J4920">
            <v>37622</v>
          </cell>
          <cell r="K4920">
            <v>101</v>
          </cell>
          <cell r="L4920" t="str">
            <v>Single</v>
          </cell>
          <cell r="M4920">
            <v>8067</v>
          </cell>
        </row>
        <row r="4921">
          <cell r="A4921">
            <v>10</v>
          </cell>
          <cell r="B4921" t="str">
            <v>AW Indemnity Retiree &gt;65 Medicare Supplement</v>
          </cell>
          <cell r="D4921" t="str">
            <v>FLEENOR MONTY R</v>
          </cell>
          <cell r="E4921" t="str">
            <v>497383964</v>
          </cell>
          <cell r="F4921">
            <v>11</v>
          </cell>
          <cell r="G4921" t="str">
            <v>Medicare O65R S/PC - Union</v>
          </cell>
          <cell r="H4921" t="str">
            <v>U</v>
          </cell>
          <cell r="I4921">
            <v>1</v>
          </cell>
          <cell r="J4921">
            <v>37622</v>
          </cell>
          <cell r="K4921">
            <v>101</v>
          </cell>
          <cell r="L4921" t="str">
            <v>Single</v>
          </cell>
          <cell r="M4921">
            <v>13605</v>
          </cell>
        </row>
        <row r="4922">
          <cell r="A4922">
            <v>10</v>
          </cell>
          <cell r="B4922" t="str">
            <v>AW Indemnity Retiree &gt;65 Medicare Supplement</v>
          </cell>
          <cell r="D4922" t="str">
            <v>FLOWER JOYCE E</v>
          </cell>
          <cell r="E4922" t="str">
            <v>178208551</v>
          </cell>
          <cell r="F4922">
            <v>14</v>
          </cell>
          <cell r="G4922" t="str">
            <v>Medicare O65RHW/F - Non-Union</v>
          </cell>
          <cell r="H4922" t="str">
            <v>N</v>
          </cell>
          <cell r="I4922">
            <v>2</v>
          </cell>
          <cell r="J4922">
            <v>37622</v>
          </cell>
          <cell r="K4922">
            <v>111</v>
          </cell>
          <cell r="L4922" t="str">
            <v>Ee/Sp</v>
          </cell>
          <cell r="M4922">
            <v>9825</v>
          </cell>
        </row>
        <row r="4923">
          <cell r="A4923">
            <v>10</v>
          </cell>
          <cell r="B4923" t="str">
            <v>AW Indemnity Retiree &gt;65 Medicare Supplement</v>
          </cell>
          <cell r="D4923" t="str">
            <v>FOLLETT RICHARD</v>
          </cell>
          <cell r="E4923" t="str">
            <v>487349736</v>
          </cell>
          <cell r="F4923">
            <v>12</v>
          </cell>
          <cell r="G4923" t="str">
            <v>Medicare O65RHW/F - Union</v>
          </cell>
          <cell r="H4923" t="str">
            <v>U</v>
          </cell>
          <cell r="I4923">
            <v>2</v>
          </cell>
          <cell r="J4923">
            <v>37865</v>
          </cell>
          <cell r="K4923">
            <v>111</v>
          </cell>
          <cell r="L4923" t="str">
            <v>Ee/Sp</v>
          </cell>
          <cell r="M4923">
            <v>12600</v>
          </cell>
        </row>
        <row r="4924">
          <cell r="A4924">
            <v>10</v>
          </cell>
          <cell r="B4924" t="str">
            <v>AW Indemnity Retiree &gt;65 Medicare Supplement</v>
          </cell>
          <cell r="D4924" t="str">
            <v>FORESTER CLYDE D</v>
          </cell>
          <cell r="E4924" t="str">
            <v>329221006</v>
          </cell>
          <cell r="F4924">
            <v>12</v>
          </cell>
          <cell r="G4924" t="str">
            <v>Medicare O65RHW/F - Union</v>
          </cell>
          <cell r="H4924" t="str">
            <v>U</v>
          </cell>
          <cell r="I4924">
            <v>2</v>
          </cell>
          <cell r="J4924">
            <v>37622</v>
          </cell>
          <cell r="K4924">
            <v>111</v>
          </cell>
          <cell r="L4924" t="str">
            <v>Ee/Sp</v>
          </cell>
          <cell r="M4924">
            <v>9802</v>
          </cell>
        </row>
        <row r="4925">
          <cell r="A4925">
            <v>10</v>
          </cell>
          <cell r="B4925" t="str">
            <v>AW Indemnity Retiree &gt;65 Medicare Supplement</v>
          </cell>
          <cell r="D4925" t="str">
            <v>FOSTER HERBERT G</v>
          </cell>
          <cell r="E4925" t="str">
            <v>332308395</v>
          </cell>
          <cell r="F4925">
            <v>12</v>
          </cell>
          <cell r="G4925" t="str">
            <v>Medicare O65RHW/F - Union</v>
          </cell>
          <cell r="H4925" t="str">
            <v>U</v>
          </cell>
          <cell r="I4925">
            <v>2</v>
          </cell>
          <cell r="J4925">
            <v>37622</v>
          </cell>
          <cell r="K4925">
            <v>111</v>
          </cell>
          <cell r="L4925" t="str">
            <v>Ee/Sp</v>
          </cell>
          <cell r="M4925">
            <v>13532</v>
          </cell>
        </row>
        <row r="4926">
          <cell r="A4926">
            <v>10</v>
          </cell>
          <cell r="B4926" t="str">
            <v>AW Indemnity Retiree &gt;65 Medicare Supplement</v>
          </cell>
          <cell r="D4926" t="str">
            <v>FOY LAWRENCE D</v>
          </cell>
          <cell r="E4926" t="str">
            <v>500300507</v>
          </cell>
          <cell r="F4926">
            <v>13</v>
          </cell>
          <cell r="G4926" t="str">
            <v>Medicare O65R S/PC - Non-Union</v>
          </cell>
          <cell r="H4926" t="str">
            <v>N</v>
          </cell>
          <cell r="I4926">
            <v>1</v>
          </cell>
          <cell r="J4926">
            <v>37622</v>
          </cell>
          <cell r="K4926">
            <v>101</v>
          </cell>
          <cell r="L4926" t="str">
            <v>Single</v>
          </cell>
          <cell r="M4926">
            <v>11933</v>
          </cell>
        </row>
        <row r="4927">
          <cell r="A4927">
            <v>10</v>
          </cell>
          <cell r="B4927" t="str">
            <v>AW Indemnity Retiree &gt;65 Medicare Supplement</v>
          </cell>
          <cell r="D4927" t="str">
            <v>FRANK ALVIN J</v>
          </cell>
          <cell r="E4927" t="str">
            <v>325148081</v>
          </cell>
          <cell r="F4927">
            <v>12</v>
          </cell>
          <cell r="G4927" t="str">
            <v>Medicare O65RHW/F - Union</v>
          </cell>
          <cell r="H4927" t="str">
            <v>U</v>
          </cell>
          <cell r="I4927">
            <v>2</v>
          </cell>
          <cell r="J4927">
            <v>37622</v>
          </cell>
          <cell r="K4927">
            <v>111</v>
          </cell>
          <cell r="L4927" t="str">
            <v>Ee/Sp</v>
          </cell>
          <cell r="M4927">
            <v>8366</v>
          </cell>
        </row>
        <row r="4928">
          <cell r="A4928">
            <v>10</v>
          </cell>
          <cell r="B4928" t="str">
            <v>AW Indemnity Retiree &gt;65 Medicare Supplement</v>
          </cell>
          <cell r="D4928" t="str">
            <v>FRANK ELMER</v>
          </cell>
          <cell r="E4928" t="str">
            <v>336286976</v>
          </cell>
          <cell r="F4928">
            <v>12</v>
          </cell>
          <cell r="G4928" t="str">
            <v>Medicare O65RHW/F - Union</v>
          </cell>
          <cell r="H4928" t="str">
            <v>U</v>
          </cell>
          <cell r="I4928">
            <v>2</v>
          </cell>
          <cell r="J4928">
            <v>37622</v>
          </cell>
          <cell r="K4928">
            <v>111</v>
          </cell>
          <cell r="L4928" t="str">
            <v>Ee/Sp</v>
          </cell>
          <cell r="M4928">
            <v>12463</v>
          </cell>
        </row>
        <row r="4929">
          <cell r="A4929">
            <v>10</v>
          </cell>
          <cell r="B4929" t="str">
            <v>AW Indemnity Retiree &gt;65 Medicare Supplement</v>
          </cell>
          <cell r="D4929" t="str">
            <v>FRANK MARGARET C</v>
          </cell>
          <cell r="E4929" t="str">
            <v>145167665</v>
          </cell>
          <cell r="F4929">
            <v>13</v>
          </cell>
          <cell r="G4929" t="str">
            <v>Medicare O65R S/PC - Non-Union</v>
          </cell>
          <cell r="H4929" t="str">
            <v>N</v>
          </cell>
          <cell r="I4929">
            <v>1</v>
          </cell>
          <cell r="J4929">
            <v>37622</v>
          </cell>
          <cell r="K4929">
            <v>102</v>
          </cell>
          <cell r="L4929" t="str">
            <v>Single</v>
          </cell>
          <cell r="M4929">
            <v>8486</v>
          </cell>
        </row>
        <row r="4930">
          <cell r="A4930">
            <v>10</v>
          </cell>
          <cell r="B4930" t="str">
            <v>AW Indemnity Retiree &gt;65 Medicare Supplement</v>
          </cell>
          <cell r="D4930" t="str">
            <v>FRANKO MICHAEL</v>
          </cell>
          <cell r="E4930" t="str">
            <v>157308474</v>
          </cell>
          <cell r="F4930">
            <v>14</v>
          </cell>
          <cell r="G4930" t="str">
            <v>Medicare O65RHW/F - Non-Union</v>
          </cell>
          <cell r="H4930" t="str">
            <v>N</v>
          </cell>
          <cell r="I4930">
            <v>2</v>
          </cell>
          <cell r="J4930">
            <v>37622</v>
          </cell>
          <cell r="K4930">
            <v>111</v>
          </cell>
          <cell r="L4930" t="str">
            <v>Ee/Sp</v>
          </cell>
          <cell r="M4930">
            <v>12483</v>
          </cell>
        </row>
        <row r="4931">
          <cell r="A4931">
            <v>10</v>
          </cell>
          <cell r="B4931" t="str">
            <v>AW Indemnity Retiree &gt;65 Medicare Supplement</v>
          </cell>
          <cell r="D4931" t="str">
            <v>FRAVEL ARLENE S</v>
          </cell>
          <cell r="E4931" t="str">
            <v>198227674</v>
          </cell>
          <cell r="F4931">
            <v>14</v>
          </cell>
          <cell r="G4931" t="str">
            <v>Medicare O65RHW/F - Non-Union</v>
          </cell>
          <cell r="H4931" t="str">
            <v>N</v>
          </cell>
          <cell r="I4931">
            <v>2</v>
          </cell>
          <cell r="J4931">
            <v>37622</v>
          </cell>
          <cell r="K4931">
            <v>111</v>
          </cell>
          <cell r="L4931" t="str">
            <v>Ee/Sp</v>
          </cell>
          <cell r="M4931">
            <v>10460</v>
          </cell>
        </row>
        <row r="4932">
          <cell r="A4932">
            <v>10</v>
          </cell>
          <cell r="B4932" t="str">
            <v>AW Indemnity Retiree &gt;65 Medicare Supplement</v>
          </cell>
          <cell r="D4932" t="str">
            <v>FRAZIER III JOHN</v>
          </cell>
          <cell r="E4932" t="str">
            <v>275464579</v>
          </cell>
          <cell r="F4932">
            <v>11</v>
          </cell>
          <cell r="G4932" t="str">
            <v>Medicare O65R S/PC - Union</v>
          </cell>
          <cell r="H4932" t="str">
            <v>U</v>
          </cell>
          <cell r="I4932">
            <v>1</v>
          </cell>
          <cell r="J4932">
            <v>37622</v>
          </cell>
          <cell r="K4932">
            <v>101</v>
          </cell>
          <cell r="L4932" t="str">
            <v>Single</v>
          </cell>
          <cell r="M4932">
            <v>17549</v>
          </cell>
        </row>
        <row r="4933">
          <cell r="A4933">
            <v>10</v>
          </cell>
          <cell r="B4933" t="str">
            <v>AW Indemnity Retiree &gt;65 Medicare Supplement</v>
          </cell>
          <cell r="D4933" t="str">
            <v>FRECH WILFORD J</v>
          </cell>
          <cell r="E4933" t="str">
            <v>709071346</v>
          </cell>
          <cell r="F4933">
            <v>11</v>
          </cell>
          <cell r="G4933" t="str">
            <v>Medicare O65R S/PC - Union</v>
          </cell>
          <cell r="H4933" t="str">
            <v>U</v>
          </cell>
          <cell r="I4933">
            <v>1</v>
          </cell>
          <cell r="J4933">
            <v>37622</v>
          </cell>
          <cell r="K4933">
            <v>101</v>
          </cell>
          <cell r="L4933" t="str">
            <v>Single</v>
          </cell>
          <cell r="M4933">
            <v>6423</v>
          </cell>
        </row>
        <row r="4934">
          <cell r="A4934">
            <v>10</v>
          </cell>
          <cell r="B4934" t="str">
            <v>AW Indemnity Retiree &gt;65 Medicare Supplement</v>
          </cell>
          <cell r="D4934" t="str">
            <v>FREEBORN ROBERT T</v>
          </cell>
          <cell r="E4934" t="str">
            <v>287307870</v>
          </cell>
          <cell r="F4934">
            <v>13</v>
          </cell>
          <cell r="G4934" t="str">
            <v>Medicare O65R S/PC - Non-Union</v>
          </cell>
          <cell r="H4934" t="str">
            <v>N</v>
          </cell>
          <cell r="I4934">
            <v>1</v>
          </cell>
          <cell r="J4934">
            <v>37622</v>
          </cell>
          <cell r="K4934">
            <v>101</v>
          </cell>
          <cell r="L4934" t="str">
            <v>Single</v>
          </cell>
          <cell r="M4934">
            <v>13288</v>
          </cell>
        </row>
        <row r="4935">
          <cell r="A4935">
            <v>10</v>
          </cell>
          <cell r="B4935" t="str">
            <v>AW Indemnity Retiree &gt;65 Medicare Supplement</v>
          </cell>
          <cell r="D4935" t="str">
            <v>FREEZE RAYMOND</v>
          </cell>
          <cell r="E4935" t="str">
            <v>228426133</v>
          </cell>
          <cell r="F4935">
            <v>12</v>
          </cell>
          <cell r="G4935" t="str">
            <v>Medicare O65RHW/F - Union</v>
          </cell>
          <cell r="H4935" t="str">
            <v>U</v>
          </cell>
          <cell r="I4935">
            <v>2</v>
          </cell>
          <cell r="J4935">
            <v>37622</v>
          </cell>
          <cell r="K4935">
            <v>111</v>
          </cell>
          <cell r="L4935" t="str">
            <v>Ee/Sp</v>
          </cell>
          <cell r="M4935">
            <v>12375</v>
          </cell>
        </row>
        <row r="4936">
          <cell r="A4936">
            <v>10</v>
          </cell>
          <cell r="B4936" t="str">
            <v>AW Indemnity Retiree &gt;65 Medicare Supplement</v>
          </cell>
          <cell r="D4936" t="str">
            <v>FREUER WILLIAM</v>
          </cell>
          <cell r="E4936" t="str">
            <v>544466385</v>
          </cell>
          <cell r="F4936">
            <v>14</v>
          </cell>
          <cell r="G4936" t="str">
            <v>Medicare O65RHW/F - Non-Union</v>
          </cell>
          <cell r="H4936" t="str">
            <v>N</v>
          </cell>
          <cell r="I4936">
            <v>1</v>
          </cell>
          <cell r="J4936">
            <v>37987</v>
          </cell>
          <cell r="K4936">
            <v>101</v>
          </cell>
          <cell r="L4936" t="str">
            <v>Single</v>
          </cell>
          <cell r="M4936">
            <v>11360</v>
          </cell>
        </row>
        <row r="4937">
          <cell r="A4937">
            <v>10</v>
          </cell>
          <cell r="B4937" t="str">
            <v>AW Indemnity Retiree &gt;65 Medicare Supplement</v>
          </cell>
          <cell r="D4937" t="str">
            <v>FRICKE THOMAS</v>
          </cell>
          <cell r="E4937" t="str">
            <v>379283641</v>
          </cell>
          <cell r="F4937">
            <v>14</v>
          </cell>
          <cell r="G4937" t="str">
            <v>Medicare O65RHW/F - Non-Union</v>
          </cell>
          <cell r="H4937" t="str">
            <v>N</v>
          </cell>
          <cell r="I4937">
            <v>2</v>
          </cell>
          <cell r="J4937">
            <v>37622</v>
          </cell>
          <cell r="K4937">
            <v>111</v>
          </cell>
          <cell r="L4937" t="str">
            <v>Ee/Sp</v>
          </cell>
          <cell r="M4937">
            <v>11579</v>
          </cell>
        </row>
        <row r="4938">
          <cell r="A4938">
            <v>10</v>
          </cell>
          <cell r="B4938" t="str">
            <v>AW Indemnity Retiree &gt;65 Medicare Supplement</v>
          </cell>
          <cell r="D4938" t="str">
            <v>FRITZ EDNA M</v>
          </cell>
          <cell r="E4938" t="str">
            <v>148183668</v>
          </cell>
          <cell r="F4938">
            <v>13</v>
          </cell>
          <cell r="G4938" t="str">
            <v>Medicare O65R S/PC - Non-Union</v>
          </cell>
          <cell r="H4938" t="str">
            <v>N</v>
          </cell>
          <cell r="I4938">
            <v>1</v>
          </cell>
          <cell r="J4938">
            <v>37622</v>
          </cell>
          <cell r="K4938">
            <v>102</v>
          </cell>
          <cell r="L4938" t="str">
            <v>Single</v>
          </cell>
          <cell r="M4938">
            <v>9680</v>
          </cell>
        </row>
        <row r="4939">
          <cell r="A4939">
            <v>10</v>
          </cell>
          <cell r="B4939" t="str">
            <v>AW Indemnity Retiree &gt;65 Medicare Supplement</v>
          </cell>
          <cell r="D4939" t="str">
            <v>FROMAN CHARLES A</v>
          </cell>
          <cell r="E4939" t="str">
            <v>368261675</v>
          </cell>
          <cell r="F4939">
            <v>14</v>
          </cell>
          <cell r="G4939" t="str">
            <v>Medicare O65RHW/F - Non-Union</v>
          </cell>
          <cell r="H4939" t="str">
            <v>N</v>
          </cell>
          <cell r="I4939">
            <v>2</v>
          </cell>
          <cell r="J4939">
            <v>37622</v>
          </cell>
          <cell r="K4939">
            <v>111</v>
          </cell>
          <cell r="L4939" t="str">
            <v>Ee/Sp</v>
          </cell>
          <cell r="M4939">
            <v>10677</v>
          </cell>
        </row>
        <row r="4940">
          <cell r="A4940">
            <v>10</v>
          </cell>
          <cell r="B4940" t="str">
            <v>AW Indemnity Retiree &gt;65 Medicare Supplement</v>
          </cell>
          <cell r="D4940" t="str">
            <v>FUGATT BONNIE M</v>
          </cell>
          <cell r="E4940" t="str">
            <v>415526804</v>
          </cell>
          <cell r="F4940">
            <v>11</v>
          </cell>
          <cell r="G4940" t="str">
            <v>Medicare O65R S/PC - Union</v>
          </cell>
          <cell r="H4940" t="str">
            <v>U</v>
          </cell>
          <cell r="I4940">
            <v>1</v>
          </cell>
          <cell r="J4940">
            <v>37622</v>
          </cell>
          <cell r="K4940">
            <v>102</v>
          </cell>
          <cell r="L4940" t="str">
            <v>Single</v>
          </cell>
          <cell r="M4940">
            <v>12565</v>
          </cell>
        </row>
        <row r="4941">
          <cell r="A4941">
            <v>10</v>
          </cell>
          <cell r="B4941" t="str">
            <v>AW Indemnity Retiree &gt;65 Medicare Supplement</v>
          </cell>
          <cell r="D4941" t="str">
            <v>FULL WILLIAM A</v>
          </cell>
          <cell r="E4941" t="str">
            <v>326146698</v>
          </cell>
          <cell r="F4941">
            <v>12</v>
          </cell>
          <cell r="G4941" t="str">
            <v>Medicare O65RHW/F - Union</v>
          </cell>
          <cell r="H4941" t="str">
            <v>U</v>
          </cell>
          <cell r="I4941">
            <v>2</v>
          </cell>
          <cell r="J4941">
            <v>37622</v>
          </cell>
          <cell r="K4941">
            <v>111</v>
          </cell>
          <cell r="L4941" t="str">
            <v>Ee/Sp</v>
          </cell>
          <cell r="M4941">
            <v>5770</v>
          </cell>
        </row>
        <row r="4942">
          <cell r="A4942">
            <v>10</v>
          </cell>
          <cell r="B4942" t="str">
            <v>AW Indemnity Retiree &gt;65 Medicare Supplement</v>
          </cell>
          <cell r="D4942" t="str">
            <v>GABBARD RANDOLPH</v>
          </cell>
          <cell r="E4942" t="str">
            <v>406483670</v>
          </cell>
          <cell r="F4942">
            <v>13</v>
          </cell>
          <cell r="G4942" t="str">
            <v>Medicare O65R S/PC - Non-Union</v>
          </cell>
          <cell r="H4942" t="str">
            <v>N</v>
          </cell>
          <cell r="I4942">
            <v>1</v>
          </cell>
          <cell r="J4942">
            <v>37622</v>
          </cell>
          <cell r="K4942">
            <v>101</v>
          </cell>
          <cell r="L4942" t="str">
            <v>Single</v>
          </cell>
          <cell r="M4942">
            <v>13605</v>
          </cell>
        </row>
        <row r="4943">
          <cell r="A4943">
            <v>10</v>
          </cell>
          <cell r="B4943" t="str">
            <v>AW Indemnity Retiree &gt;65 Medicare Supplement</v>
          </cell>
          <cell r="D4943" t="str">
            <v>GAGHAN RUTH M</v>
          </cell>
          <cell r="E4943" t="str">
            <v>204106683</v>
          </cell>
          <cell r="F4943">
            <v>11</v>
          </cell>
          <cell r="G4943" t="str">
            <v>Medicare O65R S/PC - Union</v>
          </cell>
          <cell r="H4943" t="str">
            <v>U</v>
          </cell>
          <cell r="I4943">
            <v>1</v>
          </cell>
          <cell r="J4943">
            <v>37622</v>
          </cell>
          <cell r="K4943">
            <v>102</v>
          </cell>
          <cell r="L4943" t="str">
            <v>Single</v>
          </cell>
          <cell r="M4943">
            <v>7144</v>
          </cell>
        </row>
        <row r="4944">
          <cell r="A4944">
            <v>10</v>
          </cell>
          <cell r="B4944" t="str">
            <v>AW Indemnity Retiree &gt;65 Medicare Supplement</v>
          </cell>
          <cell r="D4944" t="str">
            <v>GAMBACORTO DOMINIC</v>
          </cell>
          <cell r="E4944" t="str">
            <v>153242298</v>
          </cell>
          <cell r="F4944">
            <v>12</v>
          </cell>
          <cell r="G4944" t="str">
            <v>Medicare O65RHW/F - Union</v>
          </cell>
          <cell r="H4944" t="str">
            <v>U</v>
          </cell>
          <cell r="I4944">
            <v>2</v>
          </cell>
          <cell r="J4944">
            <v>37622</v>
          </cell>
          <cell r="K4944">
            <v>111</v>
          </cell>
          <cell r="L4944" t="str">
            <v>Ee/Sp</v>
          </cell>
          <cell r="M4944">
            <v>12361</v>
          </cell>
        </row>
        <row r="4945">
          <cell r="A4945">
            <v>10</v>
          </cell>
          <cell r="B4945" t="str">
            <v>AW Indemnity Retiree &gt;65 Medicare Supplement</v>
          </cell>
          <cell r="D4945" t="str">
            <v>GAROFALO RENATO A</v>
          </cell>
          <cell r="E4945" t="str">
            <v>190306592</v>
          </cell>
          <cell r="F4945">
            <v>12</v>
          </cell>
          <cell r="G4945" t="str">
            <v>Medicare O65RHW/F - Union</v>
          </cell>
          <cell r="H4945" t="str">
            <v>U</v>
          </cell>
          <cell r="I4945">
            <v>2</v>
          </cell>
          <cell r="J4945">
            <v>37803</v>
          </cell>
          <cell r="K4945">
            <v>111</v>
          </cell>
          <cell r="L4945" t="str">
            <v>Ee/Sp</v>
          </cell>
          <cell r="M4945">
            <v>12506</v>
          </cell>
        </row>
        <row r="4946">
          <cell r="A4946">
            <v>10</v>
          </cell>
          <cell r="B4946" t="str">
            <v>AW Indemnity Retiree &gt;65 Medicare Supplement</v>
          </cell>
          <cell r="D4946" t="str">
            <v>GARVERT DORIS E</v>
          </cell>
          <cell r="E4946" t="str">
            <v>492348971</v>
          </cell>
          <cell r="F4946">
            <v>14</v>
          </cell>
          <cell r="G4946" t="str">
            <v>Medicare O65RHW/F - Non-Union</v>
          </cell>
          <cell r="H4946" t="str">
            <v>N</v>
          </cell>
          <cell r="I4946">
            <v>2</v>
          </cell>
          <cell r="J4946">
            <v>37622</v>
          </cell>
          <cell r="K4946">
            <v>111</v>
          </cell>
          <cell r="L4946" t="str">
            <v>Ee/Sp</v>
          </cell>
          <cell r="M4946">
            <v>11743</v>
          </cell>
        </row>
        <row r="4947">
          <cell r="A4947">
            <v>10</v>
          </cell>
          <cell r="B4947" t="str">
            <v>AW Indemnity Retiree &gt;65 Medicare Supplement</v>
          </cell>
          <cell r="D4947" t="str">
            <v>GATRELL LAWRENCE G</v>
          </cell>
          <cell r="E4947" t="str">
            <v>233326600</v>
          </cell>
          <cell r="F4947">
            <v>12</v>
          </cell>
          <cell r="G4947" t="str">
            <v>Medicare O65RHW/F - Union</v>
          </cell>
          <cell r="H4947" t="str">
            <v>U</v>
          </cell>
          <cell r="I4947">
            <v>2</v>
          </cell>
          <cell r="J4947">
            <v>37622</v>
          </cell>
          <cell r="K4947">
            <v>111</v>
          </cell>
          <cell r="L4947" t="str">
            <v>Ee/Sp</v>
          </cell>
          <cell r="M4947">
            <v>9562</v>
          </cell>
        </row>
        <row r="4948">
          <cell r="A4948">
            <v>10</v>
          </cell>
          <cell r="B4948" t="str">
            <v>AW Indemnity Retiree &gt;65 Medicare Supplement</v>
          </cell>
          <cell r="D4948" t="str">
            <v>GATTIS JR EARL</v>
          </cell>
          <cell r="E4948" t="str">
            <v>413446754</v>
          </cell>
          <cell r="F4948">
            <v>13</v>
          </cell>
          <cell r="G4948" t="str">
            <v>Medicare O65R S/PC - Non-Union</v>
          </cell>
          <cell r="H4948" t="str">
            <v>N</v>
          </cell>
          <cell r="I4948">
            <v>1</v>
          </cell>
          <cell r="J4948">
            <v>37622</v>
          </cell>
          <cell r="K4948">
            <v>101</v>
          </cell>
          <cell r="L4948" t="str">
            <v>Single</v>
          </cell>
          <cell r="M4948">
            <v>11008</v>
          </cell>
        </row>
        <row r="4949">
          <cell r="A4949">
            <v>10</v>
          </cell>
          <cell r="B4949" t="str">
            <v>AW Indemnity Retiree &gt;65 Medicare Supplement</v>
          </cell>
          <cell r="D4949" t="str">
            <v>GATTO FRANCES H</v>
          </cell>
          <cell r="E4949" t="str">
            <v>202244716</v>
          </cell>
          <cell r="F4949">
            <v>12</v>
          </cell>
          <cell r="G4949" t="str">
            <v>Medicare O65RHW/F - Union</v>
          </cell>
          <cell r="H4949" t="str">
            <v>U</v>
          </cell>
          <cell r="I4949">
            <v>2</v>
          </cell>
          <cell r="J4949">
            <v>37622</v>
          </cell>
          <cell r="K4949">
            <v>111</v>
          </cell>
          <cell r="L4949" t="str">
            <v>Ee/Sp</v>
          </cell>
          <cell r="M4949">
            <v>11499</v>
          </cell>
        </row>
        <row r="4950">
          <cell r="A4950">
            <v>10</v>
          </cell>
          <cell r="B4950" t="str">
            <v>AW Indemnity Retiree &gt;65 Medicare Supplement</v>
          </cell>
          <cell r="D4950" t="str">
            <v>GAUBLOMME DONALD J</v>
          </cell>
          <cell r="E4950" t="str">
            <v>164308029</v>
          </cell>
          <cell r="F4950">
            <v>12</v>
          </cell>
          <cell r="G4950" t="str">
            <v>Medicare O65RHW/F - Union</v>
          </cell>
          <cell r="H4950" t="str">
            <v>U</v>
          </cell>
          <cell r="I4950">
            <v>2</v>
          </cell>
          <cell r="J4950">
            <v>37622</v>
          </cell>
          <cell r="K4950">
            <v>111</v>
          </cell>
          <cell r="L4950" t="str">
            <v>Ee/Sp</v>
          </cell>
          <cell r="M4950">
            <v>13025</v>
          </cell>
        </row>
        <row r="4951">
          <cell r="A4951">
            <v>10</v>
          </cell>
          <cell r="B4951" t="str">
            <v>AW Indemnity Retiree &gt;65 Medicare Supplement</v>
          </cell>
          <cell r="D4951" t="str">
            <v>GAY JIMMY V</v>
          </cell>
          <cell r="E4951" t="str">
            <v>525484677</v>
          </cell>
          <cell r="F4951">
            <v>13</v>
          </cell>
          <cell r="G4951" t="str">
            <v>Medicare O65R S/PC - Non-Union</v>
          </cell>
          <cell r="H4951" t="str">
            <v>N</v>
          </cell>
          <cell r="I4951">
            <v>1</v>
          </cell>
          <cell r="J4951">
            <v>37622</v>
          </cell>
          <cell r="K4951">
            <v>101</v>
          </cell>
          <cell r="L4951" t="str">
            <v>Single</v>
          </cell>
          <cell r="M4951">
            <v>11166</v>
          </cell>
        </row>
        <row r="4952">
          <cell r="A4952">
            <v>10</v>
          </cell>
          <cell r="B4952" t="str">
            <v>AW Indemnity Retiree &gt;65 Medicare Supplement</v>
          </cell>
          <cell r="D4952" t="str">
            <v>GEORGE WILLIAM S</v>
          </cell>
          <cell r="E4952" t="str">
            <v>204304447</v>
          </cell>
          <cell r="F4952">
            <v>11</v>
          </cell>
          <cell r="G4952" t="str">
            <v>Medicare O65R S/PC - Union</v>
          </cell>
          <cell r="H4952" t="str">
            <v>U</v>
          </cell>
          <cell r="I4952">
            <v>2</v>
          </cell>
          <cell r="J4952">
            <v>38322</v>
          </cell>
          <cell r="K4952">
            <v>111</v>
          </cell>
          <cell r="L4952" t="str">
            <v>Ee/Sp</v>
          </cell>
          <cell r="M4952">
            <v>14584</v>
          </cell>
        </row>
        <row r="4953">
          <cell r="A4953">
            <v>10</v>
          </cell>
          <cell r="B4953" t="str">
            <v>AW Indemnity Retiree &gt;65 Medicare Supplement</v>
          </cell>
          <cell r="D4953" t="str">
            <v>GETSINGER KENNETH P</v>
          </cell>
          <cell r="E4953" t="str">
            <v>155281573</v>
          </cell>
          <cell r="F4953">
            <v>13</v>
          </cell>
          <cell r="G4953" t="str">
            <v>Medicare O65R S/PC - Non-Union</v>
          </cell>
          <cell r="H4953" t="str">
            <v>N</v>
          </cell>
          <cell r="I4953">
            <v>1</v>
          </cell>
          <cell r="J4953">
            <v>37622</v>
          </cell>
          <cell r="K4953">
            <v>101</v>
          </cell>
          <cell r="L4953" t="str">
            <v>Single</v>
          </cell>
          <cell r="M4953">
            <v>13717</v>
          </cell>
        </row>
        <row r="4954">
          <cell r="A4954">
            <v>10</v>
          </cell>
          <cell r="B4954" t="str">
            <v>AW Indemnity Retiree &gt;65 Medicare Supplement</v>
          </cell>
          <cell r="D4954" t="str">
            <v>GETZ CHESTER W</v>
          </cell>
          <cell r="E4954" t="str">
            <v>323325860</v>
          </cell>
          <cell r="F4954">
            <v>12</v>
          </cell>
          <cell r="G4954" t="str">
            <v>Medicare O65RHW/F - Union</v>
          </cell>
          <cell r="H4954" t="str">
            <v>U</v>
          </cell>
          <cell r="I4954">
            <v>2</v>
          </cell>
          <cell r="J4954">
            <v>38231</v>
          </cell>
          <cell r="K4954">
            <v>111</v>
          </cell>
          <cell r="L4954" t="str">
            <v>Ee/Sp</v>
          </cell>
          <cell r="M4954">
            <v>14326</v>
          </cell>
        </row>
        <row r="4955">
          <cell r="A4955">
            <v>10</v>
          </cell>
          <cell r="B4955" t="str">
            <v>AW Indemnity Retiree &gt;65 Medicare Supplement</v>
          </cell>
          <cell r="D4955" t="str">
            <v>GEWEKE ROBERT A</v>
          </cell>
          <cell r="E4955" t="str">
            <v>342240766</v>
          </cell>
          <cell r="F4955">
            <v>14</v>
          </cell>
          <cell r="G4955" t="str">
            <v>Medicare O65RHW/F - Non-Union</v>
          </cell>
          <cell r="H4955" t="str">
            <v>N</v>
          </cell>
          <cell r="I4955">
            <v>2</v>
          </cell>
          <cell r="J4955">
            <v>37622</v>
          </cell>
          <cell r="K4955">
            <v>111</v>
          </cell>
          <cell r="L4955" t="str">
            <v>Ee/Sp</v>
          </cell>
          <cell r="M4955">
            <v>11472</v>
          </cell>
        </row>
        <row r="4956">
          <cell r="A4956">
            <v>10</v>
          </cell>
          <cell r="B4956" t="str">
            <v>AW Indemnity Retiree &gt;65 Medicare Supplement</v>
          </cell>
          <cell r="D4956" t="str">
            <v>GHOLSON JOSEPH</v>
          </cell>
          <cell r="E4956" t="str">
            <v>287289173</v>
          </cell>
          <cell r="F4956">
            <v>13</v>
          </cell>
          <cell r="G4956" t="str">
            <v>Medicare O65R S/PC - Non-Union</v>
          </cell>
          <cell r="H4956" t="str">
            <v>N</v>
          </cell>
          <cell r="I4956">
            <v>1</v>
          </cell>
          <cell r="J4956">
            <v>37622</v>
          </cell>
          <cell r="K4956">
            <v>101</v>
          </cell>
          <cell r="L4956" t="str">
            <v>Single</v>
          </cell>
          <cell r="M4956">
            <v>12725</v>
          </cell>
        </row>
        <row r="4957">
          <cell r="A4957">
            <v>10</v>
          </cell>
          <cell r="B4957" t="str">
            <v>AW Indemnity Retiree &gt;65 Medicare Supplement</v>
          </cell>
          <cell r="D4957" t="str">
            <v>GIESMANN CLARENCE R</v>
          </cell>
          <cell r="E4957" t="str">
            <v>187203671</v>
          </cell>
          <cell r="F4957">
            <v>13</v>
          </cell>
          <cell r="G4957" t="str">
            <v>Medicare O65R S/PC - Non-Union</v>
          </cell>
          <cell r="H4957" t="str">
            <v>N</v>
          </cell>
          <cell r="I4957">
            <v>1</v>
          </cell>
          <cell r="J4957">
            <v>37622</v>
          </cell>
          <cell r="K4957">
            <v>101</v>
          </cell>
          <cell r="L4957" t="str">
            <v>Single</v>
          </cell>
          <cell r="M4957">
            <v>10007</v>
          </cell>
        </row>
        <row r="4958">
          <cell r="A4958">
            <v>10</v>
          </cell>
          <cell r="B4958" t="str">
            <v>AW Indemnity Retiree &gt;65 Medicare Supplement</v>
          </cell>
          <cell r="D4958" t="str">
            <v>GILHAM ROBERT K</v>
          </cell>
          <cell r="E4958" t="str">
            <v>197289952</v>
          </cell>
          <cell r="F4958">
            <v>14</v>
          </cell>
          <cell r="G4958" t="str">
            <v>Medicare O65RHW/F - Non-Union</v>
          </cell>
          <cell r="H4958" t="str">
            <v>N</v>
          </cell>
          <cell r="I4958">
            <v>2</v>
          </cell>
          <cell r="J4958">
            <v>37622</v>
          </cell>
          <cell r="K4958">
            <v>111</v>
          </cell>
          <cell r="L4958" t="str">
            <v>Ee/Sp</v>
          </cell>
          <cell r="M4958">
            <v>13170</v>
          </cell>
        </row>
        <row r="4959">
          <cell r="A4959">
            <v>10</v>
          </cell>
          <cell r="B4959" t="str">
            <v>AW Indemnity Retiree &gt;65 Medicare Supplement</v>
          </cell>
          <cell r="D4959" t="str">
            <v>GILLOTTI LEWIS V</v>
          </cell>
          <cell r="E4959" t="str">
            <v>200220474</v>
          </cell>
          <cell r="F4959">
            <v>12</v>
          </cell>
          <cell r="G4959" t="str">
            <v>Medicare O65RHW/F - Union</v>
          </cell>
          <cell r="H4959" t="str">
            <v>U</v>
          </cell>
          <cell r="I4959">
            <v>2</v>
          </cell>
          <cell r="J4959">
            <v>37622</v>
          </cell>
          <cell r="K4959">
            <v>111</v>
          </cell>
          <cell r="L4959" t="str">
            <v>Ee/Sp</v>
          </cell>
          <cell r="M4959">
            <v>10487</v>
          </cell>
        </row>
        <row r="4960">
          <cell r="A4960">
            <v>10</v>
          </cell>
          <cell r="B4960" t="str">
            <v>AW Indemnity Retiree &gt;65 Medicare Supplement</v>
          </cell>
          <cell r="D4960" t="str">
            <v>GINDER DALE</v>
          </cell>
          <cell r="E4960" t="str">
            <v>200227192</v>
          </cell>
          <cell r="F4960">
            <v>12</v>
          </cell>
          <cell r="G4960" t="str">
            <v>Medicare O65RHW/F - Union</v>
          </cell>
          <cell r="H4960" t="str">
            <v>U</v>
          </cell>
          <cell r="I4960">
            <v>2</v>
          </cell>
          <cell r="J4960">
            <v>37622</v>
          </cell>
          <cell r="K4960">
            <v>111</v>
          </cell>
          <cell r="L4960" t="str">
            <v>Ee/Sp</v>
          </cell>
          <cell r="M4960">
            <v>11184</v>
          </cell>
        </row>
        <row r="4961">
          <cell r="A4961">
            <v>10</v>
          </cell>
          <cell r="B4961" t="str">
            <v>AW Indemnity Retiree &gt;65 Medicare Supplement</v>
          </cell>
          <cell r="D4961" t="str">
            <v>GISONDI DANIEL</v>
          </cell>
          <cell r="E4961" t="str">
            <v>196166746</v>
          </cell>
          <cell r="F4961">
            <v>12</v>
          </cell>
          <cell r="G4961" t="str">
            <v>Medicare O65RHW/F - Union</v>
          </cell>
          <cell r="H4961" t="str">
            <v>U</v>
          </cell>
          <cell r="I4961">
            <v>2</v>
          </cell>
          <cell r="J4961">
            <v>37622</v>
          </cell>
          <cell r="K4961">
            <v>111</v>
          </cell>
          <cell r="L4961" t="str">
            <v>Ee/Sp</v>
          </cell>
          <cell r="M4961">
            <v>8733</v>
          </cell>
        </row>
        <row r="4962">
          <cell r="A4962">
            <v>10</v>
          </cell>
          <cell r="B4962" t="str">
            <v>AW Indemnity Retiree &gt;65 Medicare Supplement</v>
          </cell>
          <cell r="D4962" t="str">
            <v>GLADDEN PAUL L</v>
          </cell>
          <cell r="E4962" t="str">
            <v>409588738</v>
          </cell>
          <cell r="F4962">
            <v>13</v>
          </cell>
          <cell r="G4962" t="str">
            <v>Medicare O65R S/PC - Non-Union</v>
          </cell>
          <cell r="H4962" t="str">
            <v>N</v>
          </cell>
          <cell r="I4962">
            <v>1</v>
          </cell>
          <cell r="J4962">
            <v>37622</v>
          </cell>
          <cell r="K4962">
            <v>101</v>
          </cell>
          <cell r="L4962" t="str">
            <v>Single</v>
          </cell>
          <cell r="M4962">
            <v>13746</v>
          </cell>
        </row>
        <row r="4963">
          <cell r="A4963">
            <v>10</v>
          </cell>
          <cell r="B4963" t="str">
            <v>AW Indemnity Retiree &gt;65 Medicare Supplement</v>
          </cell>
          <cell r="D4963" t="str">
            <v>GLANS ARCHIE C</v>
          </cell>
          <cell r="E4963" t="str">
            <v>174165025</v>
          </cell>
          <cell r="F4963">
            <v>12</v>
          </cell>
          <cell r="G4963" t="str">
            <v>Medicare O65RHW/F - Union</v>
          </cell>
          <cell r="H4963" t="str">
            <v>U</v>
          </cell>
          <cell r="I4963">
            <v>2</v>
          </cell>
          <cell r="J4963">
            <v>37622</v>
          </cell>
          <cell r="K4963">
            <v>111</v>
          </cell>
          <cell r="L4963" t="str">
            <v>Ee/Sp</v>
          </cell>
          <cell r="M4963">
            <v>7470</v>
          </cell>
        </row>
        <row r="4964">
          <cell r="A4964">
            <v>10</v>
          </cell>
          <cell r="B4964" t="str">
            <v>AW Indemnity Retiree &gt;65 Medicare Supplement</v>
          </cell>
          <cell r="D4964" t="str">
            <v>GLOVER RAYMOND E</v>
          </cell>
          <cell r="E4964" t="str">
            <v>118223176</v>
          </cell>
          <cell r="F4964">
            <v>14</v>
          </cell>
          <cell r="G4964" t="str">
            <v>Medicare O65RHW/F - Non-Union</v>
          </cell>
          <cell r="H4964" t="str">
            <v>N</v>
          </cell>
          <cell r="I4964">
            <v>2</v>
          </cell>
          <cell r="J4964">
            <v>37622</v>
          </cell>
          <cell r="K4964">
            <v>111</v>
          </cell>
          <cell r="L4964" t="str">
            <v>Ee/Sp</v>
          </cell>
          <cell r="M4964">
            <v>8593</v>
          </cell>
        </row>
        <row r="4965">
          <cell r="A4965">
            <v>10</v>
          </cell>
          <cell r="B4965" t="str">
            <v>AW Indemnity Retiree &gt;65 Medicare Supplement</v>
          </cell>
          <cell r="D4965" t="str">
            <v>GOERS RICHARD L</v>
          </cell>
          <cell r="E4965" t="str">
            <v>483309261</v>
          </cell>
          <cell r="F4965">
            <v>14</v>
          </cell>
          <cell r="G4965" t="str">
            <v>Medicare O65RHW/F - Non-Union</v>
          </cell>
          <cell r="H4965" t="str">
            <v>N</v>
          </cell>
          <cell r="I4965">
            <v>2</v>
          </cell>
          <cell r="J4965">
            <v>37622</v>
          </cell>
          <cell r="K4965">
            <v>111</v>
          </cell>
          <cell r="L4965" t="str">
            <v>Ee/Sp</v>
          </cell>
          <cell r="M4965">
            <v>11623</v>
          </cell>
        </row>
        <row r="4966">
          <cell r="A4966">
            <v>10</v>
          </cell>
          <cell r="B4966" t="str">
            <v>AW Indemnity Retiree &gt;65 Medicare Supplement</v>
          </cell>
          <cell r="D4966" t="str">
            <v>GOINS ROGER E</v>
          </cell>
          <cell r="E4966" t="str">
            <v>232648711</v>
          </cell>
          <cell r="F4966">
            <v>11</v>
          </cell>
          <cell r="G4966" t="str">
            <v>Medicare O65R S/PC - Union</v>
          </cell>
          <cell r="H4966" t="str">
            <v>U</v>
          </cell>
          <cell r="I4966">
            <v>1</v>
          </cell>
          <cell r="J4966">
            <v>37622</v>
          </cell>
          <cell r="K4966">
            <v>101</v>
          </cell>
          <cell r="L4966" t="str">
            <v>Single</v>
          </cell>
          <cell r="M4966">
            <v>15110</v>
          </cell>
        </row>
        <row r="4967">
          <cell r="A4967">
            <v>10</v>
          </cell>
          <cell r="B4967" t="str">
            <v>AW Indemnity Retiree &gt;65 Medicare Supplement</v>
          </cell>
          <cell r="D4967" t="str">
            <v>GOMES LINO</v>
          </cell>
          <cell r="E4967" t="str">
            <v>317440213</v>
          </cell>
          <cell r="F4967">
            <v>14</v>
          </cell>
          <cell r="G4967" t="str">
            <v>Medicare O65RHW/F - Non-Union</v>
          </cell>
          <cell r="H4967" t="str">
            <v>N</v>
          </cell>
          <cell r="I4967">
            <v>2</v>
          </cell>
          <cell r="J4967">
            <v>37622</v>
          </cell>
          <cell r="K4967">
            <v>111</v>
          </cell>
          <cell r="L4967" t="str">
            <v>Ee/Sp</v>
          </cell>
          <cell r="M4967">
            <v>9398</v>
          </cell>
        </row>
        <row r="4968">
          <cell r="A4968">
            <v>10</v>
          </cell>
          <cell r="B4968" t="str">
            <v>AW Indemnity Retiree &gt;65 Medicare Supplement</v>
          </cell>
          <cell r="D4968" t="str">
            <v>GOMEZ LOLA A</v>
          </cell>
          <cell r="E4968" t="str">
            <v>530160924</v>
          </cell>
          <cell r="F4968">
            <v>12</v>
          </cell>
          <cell r="G4968" t="str">
            <v>Medicare O65RHW/F - Union</v>
          </cell>
          <cell r="H4968" t="str">
            <v>U</v>
          </cell>
          <cell r="I4968">
            <v>2</v>
          </cell>
          <cell r="J4968">
            <v>37622</v>
          </cell>
          <cell r="K4968">
            <v>111</v>
          </cell>
          <cell r="L4968" t="str">
            <v>Ee/Sp</v>
          </cell>
          <cell r="M4968">
            <v>11409</v>
          </cell>
        </row>
        <row r="4969">
          <cell r="A4969">
            <v>10</v>
          </cell>
          <cell r="B4969" t="str">
            <v>AW Indemnity Retiree &gt;65 Medicare Supplement</v>
          </cell>
          <cell r="D4969" t="str">
            <v>GOOD LUELLA M</v>
          </cell>
          <cell r="E4969" t="str">
            <v>316321827</v>
          </cell>
          <cell r="F4969">
            <v>14</v>
          </cell>
          <cell r="G4969" t="str">
            <v>Medicare O65RHW/F - Non-Union</v>
          </cell>
          <cell r="H4969" t="str">
            <v>N</v>
          </cell>
          <cell r="I4969">
            <v>2</v>
          </cell>
          <cell r="J4969">
            <v>37622</v>
          </cell>
          <cell r="K4969">
            <v>111</v>
          </cell>
          <cell r="L4969" t="str">
            <v>Ee/Sp</v>
          </cell>
          <cell r="M4969">
            <v>12843</v>
          </cell>
        </row>
        <row r="4970">
          <cell r="A4970">
            <v>10</v>
          </cell>
          <cell r="B4970" t="str">
            <v>AW Indemnity Retiree &gt;65 Medicare Supplement</v>
          </cell>
          <cell r="D4970" t="str">
            <v>GOOD SALLIE V</v>
          </cell>
          <cell r="E4970" t="str">
            <v>236309640</v>
          </cell>
          <cell r="F4970">
            <v>14</v>
          </cell>
          <cell r="G4970" t="str">
            <v>Medicare O65RHW/F - Non-Union</v>
          </cell>
          <cell r="H4970" t="str">
            <v>N</v>
          </cell>
          <cell r="I4970">
            <v>2</v>
          </cell>
          <cell r="J4970">
            <v>37622</v>
          </cell>
          <cell r="K4970">
            <v>111</v>
          </cell>
          <cell r="L4970" t="str">
            <v>Ee/Sp</v>
          </cell>
          <cell r="M4970">
            <v>8750</v>
          </cell>
        </row>
        <row r="4971">
          <cell r="A4971">
            <v>10</v>
          </cell>
          <cell r="B4971" t="str">
            <v>AW Indemnity Retiree &gt;65 Medicare Supplement</v>
          </cell>
          <cell r="D4971" t="str">
            <v>GORDON ROBERT B</v>
          </cell>
          <cell r="E4971" t="str">
            <v>145289061</v>
          </cell>
          <cell r="F4971">
            <v>11</v>
          </cell>
          <cell r="G4971" t="str">
            <v>Medicare O65R S/PC - Union</v>
          </cell>
          <cell r="H4971" t="str">
            <v>U</v>
          </cell>
          <cell r="I4971">
            <v>1</v>
          </cell>
          <cell r="J4971">
            <v>37622</v>
          </cell>
          <cell r="K4971">
            <v>101</v>
          </cell>
          <cell r="L4971" t="str">
            <v>Single</v>
          </cell>
          <cell r="M4971">
            <v>13902</v>
          </cell>
        </row>
        <row r="4972">
          <cell r="A4972">
            <v>10</v>
          </cell>
          <cell r="B4972" t="str">
            <v>AW Indemnity Retiree &gt;65 Medicare Supplement</v>
          </cell>
          <cell r="D4972" t="str">
            <v>GOTT SHIRLEY L</v>
          </cell>
          <cell r="E4972" t="str">
            <v>401384579</v>
          </cell>
          <cell r="F4972">
            <v>11</v>
          </cell>
          <cell r="G4972" t="str">
            <v>Medicare O65R S/PC - Union</v>
          </cell>
          <cell r="H4972" t="str">
            <v>U</v>
          </cell>
          <cell r="I4972">
            <v>1</v>
          </cell>
          <cell r="J4972">
            <v>37622</v>
          </cell>
          <cell r="K4972">
            <v>101</v>
          </cell>
          <cell r="L4972" t="str">
            <v>Single</v>
          </cell>
          <cell r="M4972">
            <v>11825</v>
          </cell>
        </row>
        <row r="4973">
          <cell r="A4973">
            <v>10</v>
          </cell>
          <cell r="B4973" t="str">
            <v>AW Indemnity Retiree &gt;65 Medicare Supplement</v>
          </cell>
          <cell r="D4973" t="str">
            <v>GRAFFIUS JOSEPH H</v>
          </cell>
          <cell r="E4973" t="str">
            <v>170263557</v>
          </cell>
          <cell r="F4973">
            <v>12</v>
          </cell>
          <cell r="G4973" t="str">
            <v>Medicare O65RHW/F - Union</v>
          </cell>
          <cell r="H4973" t="str">
            <v>U</v>
          </cell>
          <cell r="I4973">
            <v>2</v>
          </cell>
          <cell r="J4973">
            <v>37622</v>
          </cell>
          <cell r="K4973">
            <v>111</v>
          </cell>
          <cell r="L4973" t="str">
            <v>Ee/Sp</v>
          </cell>
          <cell r="M4973">
            <v>12530</v>
          </cell>
        </row>
        <row r="4974">
          <cell r="A4974">
            <v>10</v>
          </cell>
          <cell r="B4974" t="str">
            <v>AW Indemnity Retiree &gt;65 Medicare Supplement</v>
          </cell>
          <cell r="D4974" t="str">
            <v>GRAHAM GERALDINE</v>
          </cell>
          <cell r="E4974" t="str">
            <v>478343120</v>
          </cell>
          <cell r="F4974">
            <v>14</v>
          </cell>
          <cell r="G4974" t="str">
            <v>Medicare O65RHW/F - Non-Union</v>
          </cell>
          <cell r="H4974" t="str">
            <v>N</v>
          </cell>
          <cell r="I4974">
            <v>2</v>
          </cell>
          <cell r="J4974">
            <v>37622</v>
          </cell>
          <cell r="K4974">
            <v>111</v>
          </cell>
          <cell r="L4974" t="str">
            <v>Ee/Sp</v>
          </cell>
          <cell r="M4974">
            <v>12489</v>
          </cell>
        </row>
        <row r="4975">
          <cell r="A4975">
            <v>10</v>
          </cell>
          <cell r="B4975" t="str">
            <v>AW Indemnity Retiree &gt;65 Medicare Supplement</v>
          </cell>
          <cell r="D4975" t="str">
            <v>GRAY WILLIAM D</v>
          </cell>
          <cell r="E4975" t="str">
            <v>181163454</v>
          </cell>
          <cell r="F4975">
            <v>14</v>
          </cell>
          <cell r="G4975" t="str">
            <v>Medicare O65RHW/F - Non-Union</v>
          </cell>
          <cell r="H4975" t="str">
            <v>N</v>
          </cell>
          <cell r="I4975">
            <v>2</v>
          </cell>
          <cell r="J4975">
            <v>37622</v>
          </cell>
          <cell r="K4975">
            <v>111</v>
          </cell>
          <cell r="L4975" t="str">
            <v>Ee/Sp</v>
          </cell>
          <cell r="M4975">
            <v>8024</v>
          </cell>
        </row>
        <row r="4976">
          <cell r="A4976">
            <v>10</v>
          </cell>
          <cell r="B4976" t="str">
            <v>AW Indemnity Retiree &gt;65 Medicare Supplement</v>
          </cell>
          <cell r="D4976" t="str">
            <v>GREAVES BARBARA L</v>
          </cell>
          <cell r="E4976" t="str">
            <v>339305719</v>
          </cell>
          <cell r="F4976">
            <v>13</v>
          </cell>
          <cell r="G4976" t="str">
            <v>Medicare O65R S/PC - Non-Union</v>
          </cell>
          <cell r="H4976" t="str">
            <v>N</v>
          </cell>
          <cell r="I4976">
            <v>1</v>
          </cell>
          <cell r="J4976">
            <v>37622</v>
          </cell>
          <cell r="K4976">
            <v>102</v>
          </cell>
          <cell r="L4976" t="str">
            <v>Single</v>
          </cell>
          <cell r="M4976">
            <v>13792</v>
          </cell>
        </row>
        <row r="4977">
          <cell r="A4977">
            <v>10</v>
          </cell>
          <cell r="B4977" t="str">
            <v>AW Indemnity Retiree &gt;65 Medicare Supplement</v>
          </cell>
          <cell r="D4977" t="str">
            <v>GREAVES ROBERT</v>
          </cell>
          <cell r="E4977" t="str">
            <v>090227615</v>
          </cell>
          <cell r="F4977">
            <v>14</v>
          </cell>
          <cell r="G4977" t="str">
            <v>Medicare O65RHW/F - Non-Union</v>
          </cell>
          <cell r="H4977" t="str">
            <v>N</v>
          </cell>
          <cell r="I4977">
            <v>1</v>
          </cell>
          <cell r="J4977">
            <v>37654</v>
          </cell>
          <cell r="K4977">
            <v>101</v>
          </cell>
          <cell r="L4977" t="str">
            <v>Single</v>
          </cell>
          <cell r="M4977">
            <v>10878</v>
          </cell>
        </row>
        <row r="4978">
          <cell r="A4978">
            <v>10</v>
          </cell>
          <cell r="B4978" t="str">
            <v>AW Indemnity Retiree &gt;65 Medicare Supplement</v>
          </cell>
          <cell r="D4978" t="str">
            <v>GREEN GERARD C</v>
          </cell>
          <cell r="E4978" t="str">
            <v>186260104</v>
          </cell>
          <cell r="F4978">
            <v>12</v>
          </cell>
          <cell r="G4978" t="str">
            <v>Medicare O65RHW/F - Union</v>
          </cell>
          <cell r="H4978" t="str">
            <v>U</v>
          </cell>
          <cell r="I4978">
            <v>2</v>
          </cell>
          <cell r="J4978">
            <v>37622</v>
          </cell>
          <cell r="K4978">
            <v>111</v>
          </cell>
          <cell r="L4978" t="str">
            <v>Ee/Sp</v>
          </cell>
          <cell r="M4978">
            <v>12808</v>
          </cell>
        </row>
        <row r="4979">
          <cell r="A4979">
            <v>10</v>
          </cell>
          <cell r="B4979" t="str">
            <v>AW Indemnity Retiree &gt;65 Medicare Supplement</v>
          </cell>
          <cell r="D4979" t="str">
            <v>GRIFFITH BARBARA J</v>
          </cell>
          <cell r="E4979" t="str">
            <v>410526420</v>
          </cell>
          <cell r="F4979">
            <v>11</v>
          </cell>
          <cell r="G4979" t="str">
            <v>Medicare O65R S/PC - Union</v>
          </cell>
          <cell r="H4979" t="str">
            <v>U</v>
          </cell>
          <cell r="I4979">
            <v>1</v>
          </cell>
          <cell r="J4979">
            <v>37622</v>
          </cell>
          <cell r="K4979">
            <v>102</v>
          </cell>
          <cell r="L4979" t="str">
            <v>Single</v>
          </cell>
          <cell r="M4979">
            <v>13309</v>
          </cell>
        </row>
        <row r="4980">
          <cell r="A4980">
            <v>10</v>
          </cell>
          <cell r="B4980" t="str">
            <v>AW Indemnity Retiree &gt;65 Medicare Supplement</v>
          </cell>
          <cell r="D4980" t="str">
            <v>GRIFFITH RONALD R</v>
          </cell>
          <cell r="E4980" t="str">
            <v>291348317</v>
          </cell>
          <cell r="F4980">
            <v>13</v>
          </cell>
          <cell r="G4980" t="str">
            <v>Medicare O65R S/PC - Non-Union</v>
          </cell>
          <cell r="H4980" t="str">
            <v>N</v>
          </cell>
          <cell r="I4980">
            <v>1</v>
          </cell>
          <cell r="J4980">
            <v>38078</v>
          </cell>
          <cell r="K4980">
            <v>101</v>
          </cell>
          <cell r="L4980" t="str">
            <v>Single</v>
          </cell>
          <cell r="M4980">
            <v>14347</v>
          </cell>
        </row>
        <row r="4981">
          <cell r="A4981">
            <v>10</v>
          </cell>
          <cell r="B4981" t="str">
            <v>AW Indemnity Retiree &gt;65 Medicare Supplement</v>
          </cell>
          <cell r="D4981" t="str">
            <v>GRIMM JEROME L</v>
          </cell>
          <cell r="E4981" t="str">
            <v>321247345</v>
          </cell>
          <cell r="F4981">
            <v>12</v>
          </cell>
          <cell r="G4981" t="str">
            <v>Medicare O65RHW/F - Union</v>
          </cell>
          <cell r="H4981" t="str">
            <v>U</v>
          </cell>
          <cell r="I4981">
            <v>2</v>
          </cell>
          <cell r="J4981">
            <v>37622</v>
          </cell>
          <cell r="K4981">
            <v>111</v>
          </cell>
          <cell r="L4981" t="str">
            <v>Ee/Sp</v>
          </cell>
          <cell r="M4981">
            <v>12174</v>
          </cell>
        </row>
        <row r="4982">
          <cell r="A4982">
            <v>10</v>
          </cell>
          <cell r="B4982" t="str">
            <v>AW Indemnity Retiree &gt;65 Medicare Supplement</v>
          </cell>
          <cell r="D4982" t="str">
            <v>GRINNEN JUDITH A</v>
          </cell>
          <cell r="E4982" t="str">
            <v>190285826</v>
          </cell>
          <cell r="F4982">
            <v>14</v>
          </cell>
          <cell r="G4982" t="str">
            <v>Medicare O65RHW/F - Non-Union</v>
          </cell>
          <cell r="H4982" t="str">
            <v>N</v>
          </cell>
          <cell r="I4982">
            <v>2</v>
          </cell>
          <cell r="J4982">
            <v>37622</v>
          </cell>
          <cell r="K4982">
            <v>111</v>
          </cell>
          <cell r="L4982" t="str">
            <v>Ee/Sp</v>
          </cell>
          <cell r="M4982">
            <v>13428</v>
          </cell>
        </row>
        <row r="4983">
          <cell r="A4983">
            <v>10</v>
          </cell>
          <cell r="B4983" t="str">
            <v>AW Indemnity Retiree &gt;65 Medicare Supplement</v>
          </cell>
          <cell r="D4983" t="str">
            <v>GRUNDUSKY BERNARD</v>
          </cell>
          <cell r="E4983" t="str">
            <v>186282073</v>
          </cell>
          <cell r="F4983">
            <v>13</v>
          </cell>
          <cell r="G4983" t="str">
            <v>Medicare O65R S/PC - Non-Union</v>
          </cell>
          <cell r="H4983" t="str">
            <v>N</v>
          </cell>
          <cell r="I4983">
            <v>1</v>
          </cell>
          <cell r="J4983">
            <v>37622</v>
          </cell>
          <cell r="K4983">
            <v>101</v>
          </cell>
          <cell r="L4983" t="str">
            <v>Single</v>
          </cell>
          <cell r="M4983">
            <v>13629</v>
          </cell>
        </row>
        <row r="4984">
          <cell r="A4984">
            <v>10</v>
          </cell>
          <cell r="B4984" t="str">
            <v>AW Indemnity Retiree &gt;65 Medicare Supplement</v>
          </cell>
          <cell r="D4984" t="str">
            <v>GRZYBICKI ALFRED T</v>
          </cell>
          <cell r="E4984" t="str">
            <v>130288943</v>
          </cell>
          <cell r="F4984">
            <v>11</v>
          </cell>
          <cell r="G4984" t="str">
            <v>Medicare O65R S/PC - Union</v>
          </cell>
          <cell r="H4984" t="str">
            <v>U</v>
          </cell>
          <cell r="I4984">
            <v>1</v>
          </cell>
          <cell r="J4984">
            <v>37622</v>
          </cell>
          <cell r="K4984">
            <v>101</v>
          </cell>
          <cell r="L4984" t="str">
            <v>Single</v>
          </cell>
          <cell r="M4984">
            <v>13441</v>
          </cell>
        </row>
        <row r="4985">
          <cell r="A4985">
            <v>10</v>
          </cell>
          <cell r="B4985" t="str">
            <v>AW Indemnity Retiree &gt;65 Medicare Supplement</v>
          </cell>
          <cell r="D4985" t="str">
            <v>GUADAGNO ALBERT C</v>
          </cell>
          <cell r="E4985" t="str">
            <v>141017764</v>
          </cell>
          <cell r="F4985">
            <v>12</v>
          </cell>
          <cell r="G4985" t="str">
            <v>Medicare O65RHW/F - Union</v>
          </cell>
          <cell r="H4985" t="str">
            <v>U</v>
          </cell>
          <cell r="I4985">
            <v>2</v>
          </cell>
          <cell r="J4985">
            <v>37622</v>
          </cell>
          <cell r="K4985">
            <v>111</v>
          </cell>
          <cell r="L4985" t="str">
            <v>Ee/Sp</v>
          </cell>
          <cell r="M4985">
            <v>6633</v>
          </cell>
        </row>
        <row r="4986">
          <cell r="A4986">
            <v>10</v>
          </cell>
          <cell r="B4986" t="str">
            <v>AW Indemnity Retiree &gt;65 Medicare Supplement</v>
          </cell>
          <cell r="D4986" t="str">
            <v>HAAS CLEMENT A</v>
          </cell>
          <cell r="E4986" t="str">
            <v>140204352</v>
          </cell>
          <cell r="F4986">
            <v>13</v>
          </cell>
          <cell r="G4986" t="str">
            <v>Medicare O65R S/PC - Non-Union</v>
          </cell>
          <cell r="H4986" t="str">
            <v>N</v>
          </cell>
          <cell r="I4986">
            <v>1</v>
          </cell>
          <cell r="J4986">
            <v>37622</v>
          </cell>
          <cell r="K4986">
            <v>101</v>
          </cell>
          <cell r="L4986" t="str">
            <v>Single</v>
          </cell>
          <cell r="M4986">
            <v>9621</v>
          </cell>
        </row>
        <row r="4987">
          <cell r="A4987">
            <v>10</v>
          </cell>
          <cell r="B4987" t="str">
            <v>AW Indemnity Retiree &gt;65 Medicare Supplement</v>
          </cell>
          <cell r="D4987" t="str">
            <v>HAAS GERALD P</v>
          </cell>
          <cell r="E4987" t="str">
            <v>473384830</v>
          </cell>
          <cell r="F4987">
            <v>13</v>
          </cell>
          <cell r="G4987" t="str">
            <v>Medicare O65R S/PC - Non-Union</v>
          </cell>
          <cell r="H4987" t="str">
            <v>N</v>
          </cell>
          <cell r="I4987">
            <v>1</v>
          </cell>
          <cell r="J4987">
            <v>37834</v>
          </cell>
          <cell r="K4987">
            <v>101</v>
          </cell>
          <cell r="L4987" t="str">
            <v>Single</v>
          </cell>
          <cell r="M4987">
            <v>14105</v>
          </cell>
        </row>
        <row r="4988">
          <cell r="A4988">
            <v>10</v>
          </cell>
          <cell r="B4988" t="str">
            <v>AW Indemnity Retiree &gt;65 Medicare Supplement</v>
          </cell>
          <cell r="D4988" t="str">
            <v>HABE JOHN W</v>
          </cell>
          <cell r="E4988" t="str">
            <v>173287497</v>
          </cell>
          <cell r="F4988">
            <v>12</v>
          </cell>
          <cell r="G4988" t="str">
            <v>Medicare O65RHW/F - Union</v>
          </cell>
          <cell r="H4988" t="str">
            <v>U</v>
          </cell>
          <cell r="I4988">
            <v>2</v>
          </cell>
          <cell r="J4988">
            <v>37622</v>
          </cell>
          <cell r="K4988">
            <v>111</v>
          </cell>
          <cell r="L4988" t="str">
            <v>Ee/Sp</v>
          </cell>
          <cell r="M4988">
            <v>11573</v>
          </cell>
        </row>
        <row r="4989">
          <cell r="A4989">
            <v>10</v>
          </cell>
          <cell r="B4989" t="str">
            <v>AW Indemnity Retiree &gt;65 Medicare Supplement</v>
          </cell>
          <cell r="D4989" t="str">
            <v>HAHN JR ERNEST J</v>
          </cell>
          <cell r="E4989" t="str">
            <v>157184961</v>
          </cell>
          <cell r="F4989">
            <v>12</v>
          </cell>
          <cell r="G4989" t="str">
            <v>Medicare O65RHW/F - Union</v>
          </cell>
          <cell r="H4989" t="str">
            <v>U</v>
          </cell>
          <cell r="I4989">
            <v>2</v>
          </cell>
          <cell r="J4989">
            <v>37622</v>
          </cell>
          <cell r="K4989">
            <v>111</v>
          </cell>
          <cell r="L4989" t="str">
            <v>Ee/Sp</v>
          </cell>
          <cell r="M4989">
            <v>10323</v>
          </cell>
        </row>
        <row r="4990">
          <cell r="A4990">
            <v>10</v>
          </cell>
          <cell r="B4990" t="str">
            <v>AW Indemnity Retiree &gt;65 Medicare Supplement</v>
          </cell>
          <cell r="D4990" t="str">
            <v>HALEY RALPH E</v>
          </cell>
          <cell r="E4990" t="str">
            <v>226488186</v>
          </cell>
          <cell r="F4990">
            <v>11</v>
          </cell>
          <cell r="G4990" t="str">
            <v>Medicare O65R S/PC - Union</v>
          </cell>
          <cell r="H4990" t="str">
            <v>U</v>
          </cell>
          <cell r="I4990">
            <v>1</v>
          </cell>
          <cell r="J4990">
            <v>37956</v>
          </cell>
          <cell r="K4990">
            <v>101</v>
          </cell>
          <cell r="L4990" t="str">
            <v>Single</v>
          </cell>
          <cell r="M4990">
            <v>14244</v>
          </cell>
        </row>
        <row r="4991">
          <cell r="A4991">
            <v>10</v>
          </cell>
          <cell r="B4991" t="str">
            <v>AW Indemnity Retiree &gt;65 Medicare Supplement</v>
          </cell>
          <cell r="D4991" t="str">
            <v>HALL HARRY T</v>
          </cell>
          <cell r="E4991" t="str">
            <v>432147609</v>
          </cell>
          <cell r="F4991">
            <v>12</v>
          </cell>
          <cell r="G4991" t="str">
            <v>Medicare O65RHW/F - Union</v>
          </cell>
          <cell r="H4991" t="str">
            <v>U</v>
          </cell>
          <cell r="I4991">
            <v>2</v>
          </cell>
          <cell r="J4991">
            <v>37622</v>
          </cell>
          <cell r="K4991">
            <v>111</v>
          </cell>
          <cell r="L4991" t="str">
            <v>Ee/Sp</v>
          </cell>
          <cell r="M4991">
            <v>7103</v>
          </cell>
        </row>
        <row r="4992">
          <cell r="A4992">
            <v>10</v>
          </cell>
          <cell r="B4992" t="str">
            <v>AW Indemnity Retiree &gt;65 Medicare Supplement</v>
          </cell>
          <cell r="D4992" t="str">
            <v>HALL JOYCE A</v>
          </cell>
          <cell r="E4992" t="str">
            <v>301282794</v>
          </cell>
          <cell r="F4992">
            <v>12</v>
          </cell>
          <cell r="G4992" t="str">
            <v>Medicare O65RHW/F - Union</v>
          </cell>
          <cell r="H4992" t="str">
            <v>U</v>
          </cell>
          <cell r="I4992">
            <v>2</v>
          </cell>
          <cell r="J4992">
            <v>37622</v>
          </cell>
          <cell r="K4992">
            <v>111</v>
          </cell>
          <cell r="L4992" t="str">
            <v>Ee/Sp</v>
          </cell>
          <cell r="M4992">
            <v>12917</v>
          </cell>
        </row>
        <row r="4993">
          <cell r="A4993">
            <v>10</v>
          </cell>
          <cell r="B4993" t="str">
            <v>AW Indemnity Retiree &gt;65 Medicare Supplement</v>
          </cell>
          <cell r="D4993" t="str">
            <v>HALTER LEROY W</v>
          </cell>
          <cell r="E4993" t="str">
            <v>404058952</v>
          </cell>
          <cell r="F4993">
            <v>11</v>
          </cell>
          <cell r="G4993" t="str">
            <v>Medicare O65R S/PC - Union</v>
          </cell>
          <cell r="H4993" t="str">
            <v>U</v>
          </cell>
          <cell r="I4993">
            <v>1</v>
          </cell>
          <cell r="J4993">
            <v>37622</v>
          </cell>
          <cell r="K4993">
            <v>101</v>
          </cell>
          <cell r="L4993" t="str">
            <v>Single</v>
          </cell>
          <cell r="M4993">
            <v>6622</v>
          </cell>
        </row>
        <row r="4994">
          <cell r="A4994">
            <v>10</v>
          </cell>
          <cell r="B4994" t="str">
            <v>AW Indemnity Retiree &gt;65 Medicare Supplement</v>
          </cell>
          <cell r="D4994" t="str">
            <v>HAMILL ELMO</v>
          </cell>
          <cell r="E4994" t="str">
            <v>182142697</v>
          </cell>
          <cell r="F4994">
            <v>12</v>
          </cell>
          <cell r="G4994" t="str">
            <v>Medicare O65RHW/F - Union</v>
          </cell>
          <cell r="H4994" t="str">
            <v>U</v>
          </cell>
          <cell r="I4994">
            <v>2</v>
          </cell>
          <cell r="J4994">
            <v>37622</v>
          </cell>
          <cell r="K4994">
            <v>111</v>
          </cell>
          <cell r="L4994" t="str">
            <v>Ee/Sp</v>
          </cell>
          <cell r="M4994">
            <v>7242</v>
          </cell>
        </row>
        <row r="4995">
          <cell r="A4995">
            <v>10</v>
          </cell>
          <cell r="B4995" t="str">
            <v>AW Indemnity Retiree &gt;65 Medicare Supplement</v>
          </cell>
          <cell r="D4995" t="str">
            <v>HAMPTON MARY ANN</v>
          </cell>
          <cell r="E4995" t="str">
            <v>415523315</v>
          </cell>
          <cell r="F4995">
            <v>12</v>
          </cell>
          <cell r="G4995" t="str">
            <v>Medicare O65RHW/F - Union</v>
          </cell>
          <cell r="H4995" t="str">
            <v>U</v>
          </cell>
          <cell r="I4995">
            <v>2</v>
          </cell>
          <cell r="J4995">
            <v>37622</v>
          </cell>
          <cell r="K4995">
            <v>111</v>
          </cell>
          <cell r="L4995" t="str">
            <v>Ee/Sp</v>
          </cell>
          <cell r="M4995">
            <v>12736</v>
          </cell>
        </row>
        <row r="4996">
          <cell r="A4996">
            <v>10</v>
          </cell>
          <cell r="B4996" t="str">
            <v>AW Indemnity Retiree &gt;65 Medicare Supplement</v>
          </cell>
          <cell r="D4996" t="str">
            <v>HANCHARICK JOHN</v>
          </cell>
          <cell r="E4996" t="str">
            <v>192018655</v>
          </cell>
          <cell r="F4996">
            <v>13</v>
          </cell>
          <cell r="G4996" t="str">
            <v>Medicare O65R S/PC - Non-Union</v>
          </cell>
          <cell r="H4996" t="str">
            <v>N</v>
          </cell>
          <cell r="I4996">
            <v>1</v>
          </cell>
          <cell r="J4996">
            <v>37622</v>
          </cell>
          <cell r="K4996">
            <v>101</v>
          </cell>
          <cell r="L4996" t="str">
            <v>Single</v>
          </cell>
          <cell r="M4996">
            <v>5858</v>
          </cell>
        </row>
        <row r="4997">
          <cell r="A4997">
            <v>10</v>
          </cell>
          <cell r="B4997" t="str">
            <v>AW Indemnity Retiree &gt;65 Medicare Supplement</v>
          </cell>
          <cell r="D4997" t="str">
            <v>HANSHAW JR JOSEPH T</v>
          </cell>
          <cell r="E4997" t="str">
            <v>236544812</v>
          </cell>
          <cell r="F4997">
            <v>11</v>
          </cell>
          <cell r="G4997" t="str">
            <v>Medicare O65R S/PC - Union</v>
          </cell>
          <cell r="H4997" t="str">
            <v>U</v>
          </cell>
          <cell r="I4997">
            <v>1</v>
          </cell>
          <cell r="J4997">
            <v>37622</v>
          </cell>
          <cell r="K4997">
            <v>101</v>
          </cell>
          <cell r="L4997" t="str">
            <v>Single</v>
          </cell>
          <cell r="M4997">
            <v>13546</v>
          </cell>
        </row>
        <row r="4998">
          <cell r="A4998">
            <v>10</v>
          </cell>
          <cell r="B4998" t="str">
            <v>AW Indemnity Retiree &gt;65 Medicare Supplement</v>
          </cell>
          <cell r="D4998" t="str">
            <v>HARGRAVES RICHARD E</v>
          </cell>
          <cell r="E4998" t="str">
            <v>412461581</v>
          </cell>
          <cell r="F4998">
            <v>13</v>
          </cell>
          <cell r="G4998" t="str">
            <v>Medicare O65R S/PC - Non-Union</v>
          </cell>
          <cell r="H4998" t="str">
            <v>N</v>
          </cell>
          <cell r="I4998">
            <v>1</v>
          </cell>
          <cell r="J4998">
            <v>37622</v>
          </cell>
          <cell r="K4998">
            <v>101</v>
          </cell>
          <cell r="L4998" t="str">
            <v>Single</v>
          </cell>
          <cell r="M4998">
            <v>11758</v>
          </cell>
        </row>
        <row r="4999">
          <cell r="A4999">
            <v>10</v>
          </cell>
          <cell r="B4999" t="str">
            <v>AW Indemnity Retiree &gt;65 Medicare Supplement</v>
          </cell>
          <cell r="D4999" t="str">
            <v>HARNER ROBERT E</v>
          </cell>
          <cell r="E4999" t="str">
            <v>176261293</v>
          </cell>
          <cell r="F4999">
            <v>14</v>
          </cell>
          <cell r="G4999" t="str">
            <v>Medicare O65RHW/F - Non-Union</v>
          </cell>
          <cell r="H4999" t="str">
            <v>N</v>
          </cell>
          <cell r="I4999">
            <v>2</v>
          </cell>
          <cell r="J4999">
            <v>37622</v>
          </cell>
          <cell r="K4999">
            <v>111</v>
          </cell>
          <cell r="L4999" t="str">
            <v>Ee/Sp</v>
          </cell>
          <cell r="M4999">
            <v>11574</v>
          </cell>
        </row>
        <row r="5000">
          <cell r="A5000">
            <v>10</v>
          </cell>
          <cell r="B5000" t="str">
            <v>AW Indemnity Retiree &gt;65 Medicare Supplement</v>
          </cell>
          <cell r="D5000" t="str">
            <v>HARPENAU KENNETH P</v>
          </cell>
          <cell r="E5000" t="str">
            <v>559483608</v>
          </cell>
          <cell r="F5000">
            <v>13</v>
          </cell>
          <cell r="G5000" t="str">
            <v>Medicare O65R S/PC - Non-Union</v>
          </cell>
          <cell r="H5000" t="str">
            <v>N</v>
          </cell>
          <cell r="I5000">
            <v>1</v>
          </cell>
          <cell r="J5000">
            <v>37803</v>
          </cell>
          <cell r="K5000">
            <v>101</v>
          </cell>
          <cell r="L5000" t="str">
            <v>Single</v>
          </cell>
          <cell r="M5000">
            <v>14080</v>
          </cell>
        </row>
        <row r="5001">
          <cell r="A5001">
            <v>10</v>
          </cell>
          <cell r="B5001" t="str">
            <v>AW Indemnity Retiree &gt;65 Medicare Supplement</v>
          </cell>
          <cell r="D5001" t="str">
            <v>HARRELL CHARLES</v>
          </cell>
          <cell r="E5001" t="str">
            <v>232341266</v>
          </cell>
          <cell r="F5001">
            <v>12</v>
          </cell>
          <cell r="G5001" t="str">
            <v>Medicare O65RHW/F - Union</v>
          </cell>
          <cell r="H5001" t="str">
            <v>U</v>
          </cell>
          <cell r="I5001">
            <v>2</v>
          </cell>
          <cell r="J5001">
            <v>37622</v>
          </cell>
          <cell r="K5001">
            <v>111</v>
          </cell>
          <cell r="L5001" t="str">
            <v>Ee/Sp</v>
          </cell>
          <cell r="M5001">
            <v>10694</v>
          </cell>
        </row>
        <row r="5002">
          <cell r="A5002">
            <v>10</v>
          </cell>
          <cell r="B5002" t="str">
            <v>AW Indemnity Retiree &gt;65 Medicare Supplement</v>
          </cell>
          <cell r="D5002" t="str">
            <v>HARRIS BEVERLY J</v>
          </cell>
          <cell r="E5002" t="str">
            <v>232664518</v>
          </cell>
          <cell r="F5002">
            <v>14</v>
          </cell>
          <cell r="G5002" t="str">
            <v>Medicare O65RHW/F - Non-Union</v>
          </cell>
          <cell r="H5002" t="str">
            <v>N</v>
          </cell>
          <cell r="I5002">
            <v>2</v>
          </cell>
          <cell r="J5002">
            <v>38292</v>
          </cell>
          <cell r="K5002">
            <v>111</v>
          </cell>
          <cell r="L5002" t="str">
            <v>Ee/Sp</v>
          </cell>
          <cell r="M5002">
            <v>14564</v>
          </cell>
        </row>
        <row r="5003">
          <cell r="A5003">
            <v>10</v>
          </cell>
          <cell r="B5003" t="str">
            <v>AW Indemnity Retiree &gt;65 Medicare Supplement</v>
          </cell>
          <cell r="D5003" t="str">
            <v>HARRIS FRANKLIN D</v>
          </cell>
          <cell r="E5003" t="str">
            <v>236541204</v>
          </cell>
          <cell r="F5003">
            <v>13</v>
          </cell>
          <cell r="G5003" t="str">
            <v>Medicare O65R S/PC - Non-Union</v>
          </cell>
          <cell r="H5003" t="str">
            <v>N</v>
          </cell>
          <cell r="I5003">
            <v>1</v>
          </cell>
          <cell r="J5003">
            <v>37622</v>
          </cell>
          <cell r="K5003">
            <v>101</v>
          </cell>
          <cell r="L5003" t="str">
            <v>Single</v>
          </cell>
          <cell r="M5003">
            <v>12634</v>
          </cell>
        </row>
        <row r="5004">
          <cell r="A5004">
            <v>10</v>
          </cell>
          <cell r="B5004" t="str">
            <v>AW Indemnity Retiree &gt;65 Medicare Supplement</v>
          </cell>
          <cell r="D5004" t="str">
            <v>HARRIS WILLIAM S</v>
          </cell>
          <cell r="E5004" t="str">
            <v>008145131</v>
          </cell>
          <cell r="F5004">
            <v>14</v>
          </cell>
          <cell r="G5004" t="str">
            <v>Medicare O65RHW/F - Non-Union</v>
          </cell>
          <cell r="H5004" t="str">
            <v>N</v>
          </cell>
          <cell r="I5004">
            <v>2</v>
          </cell>
          <cell r="J5004">
            <v>37622</v>
          </cell>
          <cell r="K5004">
            <v>111</v>
          </cell>
          <cell r="L5004" t="str">
            <v>Ee/Sp</v>
          </cell>
          <cell r="M5004">
            <v>8790</v>
          </cell>
        </row>
        <row r="5005">
          <cell r="A5005">
            <v>10</v>
          </cell>
          <cell r="B5005" t="str">
            <v>AW Indemnity Retiree &gt;65 Medicare Supplement</v>
          </cell>
          <cell r="D5005" t="str">
            <v>HARRISON JR DOLE D</v>
          </cell>
          <cell r="E5005" t="str">
            <v>235665578</v>
          </cell>
          <cell r="F5005">
            <v>13</v>
          </cell>
          <cell r="G5005" t="str">
            <v>Medicare O65R S/PC - Non-Union</v>
          </cell>
          <cell r="H5005" t="str">
            <v>N</v>
          </cell>
          <cell r="I5005">
            <v>1</v>
          </cell>
          <cell r="J5005">
            <v>37622</v>
          </cell>
          <cell r="K5005">
            <v>101</v>
          </cell>
          <cell r="L5005" t="str">
            <v>Single</v>
          </cell>
          <cell r="M5005">
            <v>15784</v>
          </cell>
        </row>
        <row r="5006">
          <cell r="A5006">
            <v>10</v>
          </cell>
          <cell r="B5006" t="str">
            <v>AW Indemnity Retiree &gt;65 Medicare Supplement</v>
          </cell>
          <cell r="D5006" t="str">
            <v>HARRISON JR OTMER</v>
          </cell>
          <cell r="E5006" t="str">
            <v>232467610</v>
          </cell>
          <cell r="F5006">
            <v>11</v>
          </cell>
          <cell r="G5006" t="str">
            <v>Medicare O65R S/PC - Union</v>
          </cell>
          <cell r="H5006" t="str">
            <v>U</v>
          </cell>
          <cell r="I5006">
            <v>1</v>
          </cell>
          <cell r="J5006">
            <v>37622</v>
          </cell>
          <cell r="K5006">
            <v>101</v>
          </cell>
          <cell r="L5006" t="str">
            <v>Single</v>
          </cell>
          <cell r="M5006">
            <v>10952</v>
          </cell>
        </row>
        <row r="5007">
          <cell r="A5007">
            <v>10</v>
          </cell>
          <cell r="B5007" t="str">
            <v>AW Indemnity Retiree &gt;65 Medicare Supplement</v>
          </cell>
          <cell r="D5007" t="str">
            <v>HARRISON JOSEPH F</v>
          </cell>
          <cell r="E5007" t="str">
            <v>222101061</v>
          </cell>
          <cell r="F5007">
            <v>14</v>
          </cell>
          <cell r="G5007" t="str">
            <v>Medicare O65RHW/F - Non-Union</v>
          </cell>
          <cell r="H5007" t="str">
            <v>N</v>
          </cell>
          <cell r="I5007">
            <v>2</v>
          </cell>
          <cell r="J5007">
            <v>37622</v>
          </cell>
          <cell r="K5007">
            <v>111</v>
          </cell>
          <cell r="L5007" t="str">
            <v>Ee/Sp</v>
          </cell>
          <cell r="M5007">
            <v>7364</v>
          </cell>
        </row>
        <row r="5008">
          <cell r="A5008">
            <v>10</v>
          </cell>
          <cell r="B5008" t="str">
            <v>AW Indemnity Retiree &gt;65 Medicare Supplement</v>
          </cell>
          <cell r="D5008" t="str">
            <v>HARTMAN BARBARA H</v>
          </cell>
          <cell r="E5008" t="str">
            <v>197225431</v>
          </cell>
          <cell r="F5008">
            <v>13</v>
          </cell>
          <cell r="G5008" t="str">
            <v>Medicare O65R S/PC - Non-Union</v>
          </cell>
          <cell r="H5008" t="str">
            <v>N</v>
          </cell>
          <cell r="I5008">
            <v>1</v>
          </cell>
          <cell r="J5008">
            <v>37622</v>
          </cell>
          <cell r="K5008">
            <v>102</v>
          </cell>
          <cell r="L5008" t="str">
            <v>Single</v>
          </cell>
          <cell r="M5008">
            <v>10804</v>
          </cell>
        </row>
        <row r="5009">
          <cell r="A5009">
            <v>10</v>
          </cell>
          <cell r="B5009" t="str">
            <v>AW Indemnity Retiree &gt;65 Medicare Supplement</v>
          </cell>
          <cell r="D5009" t="str">
            <v>HARTMAN KENNETH</v>
          </cell>
          <cell r="E5009" t="str">
            <v>514321881</v>
          </cell>
          <cell r="F5009">
            <v>12</v>
          </cell>
          <cell r="G5009" t="str">
            <v>Medicare O65RHW/F - Union</v>
          </cell>
          <cell r="H5009" t="str">
            <v>U</v>
          </cell>
          <cell r="I5009">
            <v>2</v>
          </cell>
          <cell r="J5009">
            <v>37622</v>
          </cell>
          <cell r="K5009">
            <v>111</v>
          </cell>
          <cell r="L5009" t="str">
            <v>Ee/Sp</v>
          </cell>
          <cell r="M5009">
            <v>12678</v>
          </cell>
        </row>
        <row r="5010">
          <cell r="A5010">
            <v>10</v>
          </cell>
          <cell r="B5010" t="str">
            <v>AW Indemnity Retiree &gt;65 Medicare Supplement</v>
          </cell>
          <cell r="D5010" t="str">
            <v>HARTMAN MARLENE A</v>
          </cell>
          <cell r="E5010" t="str">
            <v>479341443</v>
          </cell>
          <cell r="F5010">
            <v>13</v>
          </cell>
          <cell r="G5010" t="str">
            <v>Medicare O65R S/PC - Non-Union</v>
          </cell>
          <cell r="H5010" t="str">
            <v>N</v>
          </cell>
          <cell r="I5010">
            <v>1</v>
          </cell>
          <cell r="J5010">
            <v>37622</v>
          </cell>
          <cell r="K5010">
            <v>102</v>
          </cell>
          <cell r="L5010" t="str">
            <v>Single</v>
          </cell>
          <cell r="M5010">
            <v>13246</v>
          </cell>
        </row>
        <row r="5011">
          <cell r="A5011">
            <v>10</v>
          </cell>
          <cell r="B5011" t="str">
            <v>AW Indemnity Retiree &gt;65 Medicare Supplement</v>
          </cell>
          <cell r="D5011" t="str">
            <v>HARTWELL JAMES</v>
          </cell>
          <cell r="E5011" t="str">
            <v>236486393</v>
          </cell>
          <cell r="F5011">
            <v>14</v>
          </cell>
          <cell r="G5011" t="str">
            <v>Medicare O65RHW/F - Non-Union</v>
          </cell>
          <cell r="H5011" t="str">
            <v>N</v>
          </cell>
          <cell r="I5011">
            <v>2</v>
          </cell>
          <cell r="J5011">
            <v>37622</v>
          </cell>
          <cell r="K5011">
            <v>111</v>
          </cell>
          <cell r="L5011" t="str">
            <v>Ee/Sp</v>
          </cell>
          <cell r="M5011">
            <v>11905</v>
          </cell>
        </row>
        <row r="5012">
          <cell r="A5012">
            <v>10</v>
          </cell>
          <cell r="B5012" t="str">
            <v>AW Indemnity Retiree &gt;65 Medicare Supplement</v>
          </cell>
          <cell r="D5012" t="str">
            <v>HASTON T  RALPH</v>
          </cell>
          <cell r="E5012" t="str">
            <v>412588920</v>
          </cell>
          <cell r="F5012">
            <v>11</v>
          </cell>
          <cell r="G5012" t="str">
            <v>Medicare O65R S/PC - Union</v>
          </cell>
          <cell r="H5012" t="str">
            <v>U</v>
          </cell>
          <cell r="I5012">
            <v>1</v>
          </cell>
          <cell r="J5012">
            <v>37622</v>
          </cell>
          <cell r="K5012">
            <v>101</v>
          </cell>
          <cell r="L5012" t="str">
            <v>Single</v>
          </cell>
          <cell r="M5012">
            <v>13442</v>
          </cell>
        </row>
        <row r="5013">
          <cell r="A5013">
            <v>10</v>
          </cell>
          <cell r="B5013" t="str">
            <v>AW Indemnity Retiree &gt;65 Medicare Supplement</v>
          </cell>
          <cell r="D5013" t="str">
            <v>HATLEY ELIZABETH M</v>
          </cell>
          <cell r="E5013" t="str">
            <v>338166151</v>
          </cell>
          <cell r="F5013">
            <v>14</v>
          </cell>
          <cell r="G5013" t="str">
            <v>Medicare O65RHW/F - Non-Union</v>
          </cell>
          <cell r="H5013" t="str">
            <v>N</v>
          </cell>
          <cell r="I5013">
            <v>2</v>
          </cell>
          <cell r="J5013">
            <v>37622</v>
          </cell>
          <cell r="K5013">
            <v>111</v>
          </cell>
          <cell r="L5013" t="str">
            <v>Ee/Sp</v>
          </cell>
          <cell r="M5013">
            <v>8163</v>
          </cell>
        </row>
        <row r="5014">
          <cell r="A5014">
            <v>10</v>
          </cell>
          <cell r="B5014" t="str">
            <v>AW Indemnity Retiree &gt;65 Medicare Supplement</v>
          </cell>
          <cell r="D5014" t="str">
            <v>HAWKING GERALD R</v>
          </cell>
          <cell r="E5014" t="str">
            <v>326221363</v>
          </cell>
          <cell r="F5014">
            <v>14</v>
          </cell>
          <cell r="G5014" t="str">
            <v>Medicare O65RHW/F - Non-Union</v>
          </cell>
          <cell r="H5014" t="str">
            <v>N</v>
          </cell>
          <cell r="I5014">
            <v>3</v>
          </cell>
          <cell r="J5014">
            <v>37681</v>
          </cell>
          <cell r="K5014">
            <v>127</v>
          </cell>
          <cell r="L5014" t="str">
            <v>Family</v>
          </cell>
          <cell r="M5014">
            <v>10487</v>
          </cell>
        </row>
        <row r="5015">
          <cell r="A5015">
            <v>10</v>
          </cell>
          <cell r="B5015" t="str">
            <v>AW Indemnity Retiree &gt;65 Medicare Supplement</v>
          </cell>
          <cell r="D5015" t="str">
            <v>HAWLEY PAUL E</v>
          </cell>
          <cell r="E5015" t="str">
            <v>232482926</v>
          </cell>
          <cell r="F5015">
            <v>12</v>
          </cell>
          <cell r="G5015" t="str">
            <v>Medicare O65RHW/F - Union</v>
          </cell>
          <cell r="H5015" t="str">
            <v>U</v>
          </cell>
          <cell r="I5015">
            <v>2</v>
          </cell>
          <cell r="J5015">
            <v>37622</v>
          </cell>
          <cell r="K5015">
            <v>111</v>
          </cell>
          <cell r="L5015" t="str">
            <v>Ee/Sp</v>
          </cell>
          <cell r="M5015">
            <v>10982</v>
          </cell>
        </row>
        <row r="5016">
          <cell r="A5016">
            <v>10</v>
          </cell>
          <cell r="B5016" t="str">
            <v>AW Indemnity Retiree &gt;65 Medicare Supplement</v>
          </cell>
          <cell r="D5016" t="str">
            <v>HAYES TOM J</v>
          </cell>
          <cell r="E5016" t="str">
            <v>198246016</v>
          </cell>
          <cell r="F5016">
            <v>12</v>
          </cell>
          <cell r="G5016" t="str">
            <v>Medicare O65RHW/F - Union</v>
          </cell>
          <cell r="H5016" t="str">
            <v>U</v>
          </cell>
          <cell r="I5016">
            <v>2</v>
          </cell>
          <cell r="J5016">
            <v>37622</v>
          </cell>
          <cell r="K5016">
            <v>111</v>
          </cell>
          <cell r="L5016" t="str">
            <v>Ee/Sp</v>
          </cell>
          <cell r="M5016">
            <v>11843</v>
          </cell>
        </row>
        <row r="5017">
          <cell r="A5017">
            <v>10</v>
          </cell>
          <cell r="B5017" t="str">
            <v>AW Indemnity Retiree &gt;65 Medicare Supplement</v>
          </cell>
          <cell r="D5017" t="str">
            <v>HAYS EVELYN R</v>
          </cell>
          <cell r="E5017" t="str">
            <v>234185226</v>
          </cell>
          <cell r="F5017">
            <v>13</v>
          </cell>
          <cell r="G5017" t="str">
            <v>Medicare O65R S/PC - Non-Union</v>
          </cell>
          <cell r="H5017" t="str">
            <v>N</v>
          </cell>
          <cell r="I5017">
            <v>1</v>
          </cell>
          <cell r="J5017">
            <v>37622</v>
          </cell>
          <cell r="K5017">
            <v>102</v>
          </cell>
          <cell r="L5017" t="str">
            <v>Single</v>
          </cell>
          <cell r="M5017">
            <v>6609</v>
          </cell>
        </row>
        <row r="5018">
          <cell r="A5018">
            <v>10</v>
          </cell>
          <cell r="B5018" t="str">
            <v>AW Indemnity Retiree &gt;65 Medicare Supplement</v>
          </cell>
          <cell r="D5018" t="str">
            <v>HAZLETT DONALD P</v>
          </cell>
          <cell r="E5018" t="str">
            <v>201263938</v>
          </cell>
          <cell r="F5018">
            <v>13</v>
          </cell>
          <cell r="G5018" t="str">
            <v>Medicare O65R S/PC - Non-Union</v>
          </cell>
          <cell r="H5018" t="str">
            <v>N</v>
          </cell>
          <cell r="I5018">
            <v>1</v>
          </cell>
          <cell r="J5018">
            <v>37622</v>
          </cell>
          <cell r="K5018">
            <v>101</v>
          </cell>
          <cell r="L5018" t="str">
            <v>Single</v>
          </cell>
          <cell r="M5018">
            <v>13269</v>
          </cell>
        </row>
        <row r="5019">
          <cell r="A5019">
            <v>10</v>
          </cell>
          <cell r="B5019" t="str">
            <v>AW Indemnity Retiree &gt;65 Medicare Supplement</v>
          </cell>
          <cell r="D5019" t="str">
            <v>HEAD  SR THOMAS C</v>
          </cell>
          <cell r="E5019" t="str">
            <v>410627754</v>
          </cell>
          <cell r="F5019">
            <v>11</v>
          </cell>
          <cell r="G5019" t="str">
            <v>Medicare O65R S/PC - Union</v>
          </cell>
          <cell r="H5019" t="str">
            <v>U</v>
          </cell>
          <cell r="I5019">
            <v>1</v>
          </cell>
          <cell r="J5019">
            <v>37926</v>
          </cell>
          <cell r="K5019">
            <v>101</v>
          </cell>
          <cell r="L5019" t="str">
            <v>Single</v>
          </cell>
          <cell r="M5019">
            <v>14205</v>
          </cell>
        </row>
        <row r="5020">
          <cell r="A5020">
            <v>10</v>
          </cell>
          <cell r="B5020" t="str">
            <v>AW Indemnity Retiree &gt;65 Medicare Supplement</v>
          </cell>
          <cell r="D5020" t="str">
            <v>HEDGES RALPH H</v>
          </cell>
          <cell r="E5020" t="str">
            <v>275166110</v>
          </cell>
          <cell r="F5020">
            <v>14</v>
          </cell>
          <cell r="G5020" t="str">
            <v>Medicare O65RHW/F - Non-Union</v>
          </cell>
          <cell r="H5020" t="str">
            <v>N</v>
          </cell>
          <cell r="I5020">
            <v>2</v>
          </cell>
          <cell r="J5020">
            <v>37622</v>
          </cell>
          <cell r="K5020">
            <v>111</v>
          </cell>
          <cell r="L5020" t="str">
            <v>Ee/Sp</v>
          </cell>
          <cell r="M5020">
            <v>7018</v>
          </cell>
        </row>
        <row r="5021">
          <cell r="A5021">
            <v>10</v>
          </cell>
          <cell r="B5021" t="str">
            <v>AW Indemnity Retiree &gt;65 Medicare Supplement</v>
          </cell>
          <cell r="D5021" t="str">
            <v>HEFLIN GARY G</v>
          </cell>
          <cell r="E5021" t="str">
            <v>354323024</v>
          </cell>
          <cell r="F5021">
            <v>13</v>
          </cell>
          <cell r="G5021" t="str">
            <v>Medicare O65R S/PC - Non-Union</v>
          </cell>
          <cell r="H5021" t="str">
            <v>N</v>
          </cell>
          <cell r="I5021">
            <v>1</v>
          </cell>
          <cell r="J5021">
            <v>37622</v>
          </cell>
          <cell r="K5021">
            <v>101</v>
          </cell>
          <cell r="L5021" t="str">
            <v>Single</v>
          </cell>
          <cell r="M5021">
            <v>15136</v>
          </cell>
        </row>
        <row r="5022">
          <cell r="A5022">
            <v>10</v>
          </cell>
          <cell r="B5022" t="str">
            <v>AW Indemnity Retiree &gt;65 Medicare Supplement</v>
          </cell>
          <cell r="D5022" t="str">
            <v>HEIMANN ILA J</v>
          </cell>
          <cell r="E5022" t="str">
            <v>478387890</v>
          </cell>
          <cell r="F5022">
            <v>11</v>
          </cell>
          <cell r="G5022" t="str">
            <v>Medicare O65R S/PC - Union</v>
          </cell>
          <cell r="H5022" t="str">
            <v>U</v>
          </cell>
          <cell r="I5022">
            <v>1</v>
          </cell>
          <cell r="J5022">
            <v>37834</v>
          </cell>
          <cell r="K5022">
            <v>102</v>
          </cell>
          <cell r="L5022" t="str">
            <v>Single</v>
          </cell>
          <cell r="M5022">
            <v>12448</v>
          </cell>
        </row>
        <row r="5023">
          <cell r="A5023">
            <v>10</v>
          </cell>
          <cell r="B5023" t="str">
            <v>AW Indemnity Retiree &gt;65 Medicare Supplement</v>
          </cell>
          <cell r="D5023" t="str">
            <v>HELMAN JOHN J</v>
          </cell>
          <cell r="E5023" t="str">
            <v>160280704</v>
          </cell>
          <cell r="F5023">
            <v>14</v>
          </cell>
          <cell r="G5023" t="str">
            <v>Medicare O65RHW/F - Non-Union</v>
          </cell>
          <cell r="H5023" t="str">
            <v>N</v>
          </cell>
          <cell r="I5023">
            <v>2</v>
          </cell>
          <cell r="J5023">
            <v>37622</v>
          </cell>
          <cell r="K5023">
            <v>111</v>
          </cell>
          <cell r="L5023" t="str">
            <v>Ee/Sp</v>
          </cell>
          <cell r="M5023">
            <v>13721</v>
          </cell>
        </row>
        <row r="5024">
          <cell r="A5024">
            <v>10</v>
          </cell>
          <cell r="B5024" t="str">
            <v>AW Indemnity Retiree &gt;65 Medicare Supplement</v>
          </cell>
          <cell r="D5024" t="str">
            <v>HENRY ANNA P</v>
          </cell>
          <cell r="E5024" t="str">
            <v>187301889</v>
          </cell>
          <cell r="F5024">
            <v>11</v>
          </cell>
          <cell r="G5024" t="str">
            <v>Medicare O65R S/PC - Union</v>
          </cell>
          <cell r="H5024" t="str">
            <v>U</v>
          </cell>
          <cell r="I5024">
            <v>1</v>
          </cell>
          <cell r="J5024">
            <v>37622</v>
          </cell>
          <cell r="K5024">
            <v>102</v>
          </cell>
          <cell r="L5024" t="str">
            <v>Single</v>
          </cell>
          <cell r="M5024">
            <v>13755</v>
          </cell>
        </row>
        <row r="5025">
          <cell r="A5025">
            <v>10</v>
          </cell>
          <cell r="B5025" t="str">
            <v>AW Indemnity Retiree &gt;65 Medicare Supplement</v>
          </cell>
          <cell r="D5025" t="str">
            <v>HENSON WANDA</v>
          </cell>
          <cell r="E5025" t="str">
            <v>343309063</v>
          </cell>
          <cell r="F5025">
            <v>13</v>
          </cell>
          <cell r="G5025" t="str">
            <v>Medicare O65R S/PC - Non-Union</v>
          </cell>
          <cell r="H5025" t="str">
            <v>N</v>
          </cell>
          <cell r="I5025">
            <v>1</v>
          </cell>
          <cell r="J5025">
            <v>37681</v>
          </cell>
          <cell r="K5025">
            <v>102</v>
          </cell>
          <cell r="L5025" t="str">
            <v>Single</v>
          </cell>
          <cell r="M5025">
            <v>13955</v>
          </cell>
        </row>
        <row r="5026">
          <cell r="A5026">
            <v>10</v>
          </cell>
          <cell r="B5026" t="str">
            <v>AW Indemnity Retiree &gt;65 Medicare Supplement</v>
          </cell>
          <cell r="D5026" t="str">
            <v>HERBERT HARRY M</v>
          </cell>
          <cell r="E5026" t="str">
            <v>146345887</v>
          </cell>
          <cell r="F5026">
            <v>11</v>
          </cell>
          <cell r="G5026" t="str">
            <v>Medicare O65R S/PC - Union</v>
          </cell>
          <cell r="H5026" t="str">
            <v>U</v>
          </cell>
          <cell r="I5026">
            <v>1</v>
          </cell>
          <cell r="J5026">
            <v>37622</v>
          </cell>
          <cell r="K5026">
            <v>101</v>
          </cell>
          <cell r="L5026" t="str">
            <v>Single</v>
          </cell>
          <cell r="M5026">
            <v>15042</v>
          </cell>
        </row>
        <row r="5027">
          <cell r="A5027">
            <v>10</v>
          </cell>
          <cell r="B5027" t="str">
            <v>AW Indemnity Retiree &gt;65 Medicare Supplement</v>
          </cell>
          <cell r="D5027" t="str">
            <v>HERMAN JOSEPH H</v>
          </cell>
          <cell r="E5027" t="str">
            <v>187229457</v>
          </cell>
          <cell r="F5027">
            <v>12</v>
          </cell>
          <cell r="G5027" t="str">
            <v>Medicare O65RHW/F - Union</v>
          </cell>
          <cell r="H5027" t="str">
            <v>U</v>
          </cell>
          <cell r="I5027">
            <v>2</v>
          </cell>
          <cell r="J5027">
            <v>37622</v>
          </cell>
          <cell r="K5027">
            <v>111</v>
          </cell>
          <cell r="L5027" t="str">
            <v>Ee/Sp</v>
          </cell>
          <cell r="M5027">
            <v>11102</v>
          </cell>
        </row>
        <row r="5028">
          <cell r="A5028">
            <v>10</v>
          </cell>
          <cell r="B5028" t="str">
            <v>AW Indemnity Retiree &gt;65 Medicare Supplement</v>
          </cell>
          <cell r="D5028" t="str">
            <v>HERNDON STANLEY R</v>
          </cell>
          <cell r="E5028" t="str">
            <v>225462977</v>
          </cell>
          <cell r="F5028">
            <v>12</v>
          </cell>
          <cell r="G5028" t="str">
            <v>Medicare O65RHW/F - Union</v>
          </cell>
          <cell r="H5028" t="str">
            <v>U</v>
          </cell>
          <cell r="I5028">
            <v>2</v>
          </cell>
          <cell r="J5028">
            <v>38322</v>
          </cell>
          <cell r="K5028">
            <v>111</v>
          </cell>
          <cell r="L5028" t="str">
            <v>Ee/Sp</v>
          </cell>
          <cell r="M5028">
            <v>12951</v>
          </cell>
        </row>
        <row r="5029">
          <cell r="A5029">
            <v>10</v>
          </cell>
          <cell r="B5029" t="str">
            <v>AW Indemnity Retiree &gt;65 Medicare Supplement</v>
          </cell>
          <cell r="D5029" t="str">
            <v>HESS HELEN</v>
          </cell>
          <cell r="E5029" t="str">
            <v>155249057</v>
          </cell>
          <cell r="F5029">
            <v>11</v>
          </cell>
          <cell r="G5029" t="str">
            <v>Medicare O65R S/PC - Union</v>
          </cell>
          <cell r="H5029" t="str">
            <v>U</v>
          </cell>
          <cell r="I5029">
            <v>1</v>
          </cell>
          <cell r="J5029">
            <v>37956</v>
          </cell>
          <cell r="K5029">
            <v>102</v>
          </cell>
          <cell r="L5029" t="str">
            <v>Single</v>
          </cell>
          <cell r="M5029">
            <v>11970</v>
          </cell>
        </row>
        <row r="5030">
          <cell r="A5030">
            <v>10</v>
          </cell>
          <cell r="B5030" t="str">
            <v>AW Indemnity Retiree &gt;65 Medicare Supplement</v>
          </cell>
          <cell r="D5030" t="str">
            <v>HETRICK JOHN T</v>
          </cell>
          <cell r="E5030" t="str">
            <v>170308629</v>
          </cell>
          <cell r="F5030">
            <v>11</v>
          </cell>
          <cell r="G5030" t="str">
            <v>Medicare O65R S/PC - Union</v>
          </cell>
          <cell r="H5030" t="str">
            <v>U</v>
          </cell>
          <cell r="I5030">
            <v>1</v>
          </cell>
          <cell r="J5030">
            <v>37622</v>
          </cell>
          <cell r="K5030">
            <v>101</v>
          </cell>
          <cell r="L5030" t="str">
            <v>Single</v>
          </cell>
          <cell r="M5030">
            <v>13385</v>
          </cell>
        </row>
        <row r="5031">
          <cell r="A5031">
            <v>10</v>
          </cell>
          <cell r="B5031" t="str">
            <v>AW Indemnity Retiree &gt;65 Medicare Supplement</v>
          </cell>
          <cell r="D5031" t="str">
            <v>HICKS EDGAR J</v>
          </cell>
          <cell r="E5031" t="str">
            <v>423328825</v>
          </cell>
          <cell r="F5031">
            <v>13</v>
          </cell>
          <cell r="G5031" t="str">
            <v>Medicare O65R S/PC - Non-Union</v>
          </cell>
          <cell r="H5031" t="str">
            <v>N</v>
          </cell>
          <cell r="I5031">
            <v>1</v>
          </cell>
          <cell r="J5031">
            <v>37622</v>
          </cell>
          <cell r="K5031">
            <v>101</v>
          </cell>
          <cell r="L5031" t="str">
            <v>Single</v>
          </cell>
          <cell r="M5031">
            <v>10093</v>
          </cell>
        </row>
        <row r="5032">
          <cell r="A5032">
            <v>10</v>
          </cell>
          <cell r="B5032" t="str">
            <v>AW Indemnity Retiree &gt;65 Medicare Supplement</v>
          </cell>
          <cell r="D5032" t="str">
            <v>HILL JAMES H</v>
          </cell>
          <cell r="E5032" t="str">
            <v>234327592</v>
          </cell>
          <cell r="F5032">
            <v>11</v>
          </cell>
          <cell r="G5032" t="str">
            <v>Medicare O65R S/PC - Union</v>
          </cell>
          <cell r="H5032" t="str">
            <v>U</v>
          </cell>
          <cell r="I5032">
            <v>1</v>
          </cell>
          <cell r="J5032">
            <v>37622</v>
          </cell>
          <cell r="K5032">
            <v>101</v>
          </cell>
          <cell r="L5032" t="str">
            <v>Single</v>
          </cell>
          <cell r="M5032">
            <v>8850</v>
          </cell>
        </row>
        <row r="5033">
          <cell r="A5033">
            <v>10</v>
          </cell>
          <cell r="B5033" t="str">
            <v>AW Indemnity Retiree &gt;65 Medicare Supplement</v>
          </cell>
          <cell r="D5033" t="str">
            <v>HILLARD ROBERT L</v>
          </cell>
          <cell r="E5033" t="str">
            <v>210209915</v>
          </cell>
          <cell r="F5033">
            <v>14</v>
          </cell>
          <cell r="G5033" t="str">
            <v>Medicare O65RHW/F - Non-Union</v>
          </cell>
          <cell r="H5033" t="str">
            <v>N</v>
          </cell>
          <cell r="I5033">
            <v>2</v>
          </cell>
          <cell r="J5033">
            <v>37622</v>
          </cell>
          <cell r="K5033">
            <v>111</v>
          </cell>
          <cell r="L5033" t="str">
            <v>Ee/Sp</v>
          </cell>
          <cell r="M5033">
            <v>10418</v>
          </cell>
        </row>
        <row r="5034">
          <cell r="A5034">
            <v>10</v>
          </cell>
          <cell r="B5034" t="str">
            <v>AW Indemnity Retiree &gt;65 Medicare Supplement</v>
          </cell>
          <cell r="D5034" t="str">
            <v>HOBBS WILLIAM J</v>
          </cell>
          <cell r="E5034" t="str">
            <v>411508095</v>
          </cell>
          <cell r="F5034">
            <v>14</v>
          </cell>
          <cell r="G5034" t="str">
            <v>Medicare O65RHW/F - Non-Union</v>
          </cell>
          <cell r="H5034" t="str">
            <v>N</v>
          </cell>
          <cell r="I5034">
            <v>2</v>
          </cell>
          <cell r="J5034">
            <v>38200</v>
          </cell>
          <cell r="K5034">
            <v>111</v>
          </cell>
          <cell r="L5034" t="str">
            <v>Ee/Sp</v>
          </cell>
          <cell r="M5034">
            <v>12256</v>
          </cell>
        </row>
        <row r="5035">
          <cell r="A5035">
            <v>10</v>
          </cell>
          <cell r="B5035" t="str">
            <v>AW Indemnity Retiree &gt;65 Medicare Supplement</v>
          </cell>
          <cell r="D5035" t="str">
            <v>HOCKENBURY EDWARD B</v>
          </cell>
          <cell r="E5035" t="str">
            <v>206301999</v>
          </cell>
          <cell r="F5035">
            <v>13</v>
          </cell>
          <cell r="G5035" t="str">
            <v>Medicare O65R S/PC - Non-Union</v>
          </cell>
          <cell r="H5035" t="str">
            <v>N</v>
          </cell>
          <cell r="I5035">
            <v>1</v>
          </cell>
          <cell r="J5035">
            <v>37742</v>
          </cell>
          <cell r="K5035">
            <v>101</v>
          </cell>
          <cell r="L5035" t="str">
            <v>Single</v>
          </cell>
          <cell r="M5035">
            <v>14014</v>
          </cell>
        </row>
        <row r="5036">
          <cell r="A5036">
            <v>10</v>
          </cell>
          <cell r="B5036" t="str">
            <v>AW Indemnity Retiree &gt;65 Medicare Supplement</v>
          </cell>
          <cell r="D5036" t="str">
            <v>HODGES HERBERT W</v>
          </cell>
          <cell r="E5036" t="str">
            <v>354202195</v>
          </cell>
          <cell r="F5036">
            <v>14</v>
          </cell>
          <cell r="G5036" t="str">
            <v>Medicare O65RHW/F - Non-Union</v>
          </cell>
          <cell r="H5036" t="str">
            <v>N</v>
          </cell>
          <cell r="I5036">
            <v>2</v>
          </cell>
          <cell r="J5036">
            <v>37622</v>
          </cell>
          <cell r="K5036">
            <v>111</v>
          </cell>
          <cell r="L5036" t="str">
            <v>Ee/Sp</v>
          </cell>
          <cell r="M5036">
            <v>10613</v>
          </cell>
        </row>
        <row r="5037">
          <cell r="A5037">
            <v>10</v>
          </cell>
          <cell r="B5037" t="str">
            <v>AW Indemnity Retiree &gt;65 Medicare Supplement</v>
          </cell>
          <cell r="D5037" t="str">
            <v>HODGKINSON RULON</v>
          </cell>
          <cell r="E5037" t="str">
            <v>545106676</v>
          </cell>
          <cell r="F5037">
            <v>13</v>
          </cell>
          <cell r="G5037" t="str">
            <v>Medicare O65R S/PC - Non-Union</v>
          </cell>
          <cell r="H5037" t="str">
            <v>N</v>
          </cell>
          <cell r="I5037">
            <v>1</v>
          </cell>
          <cell r="J5037">
            <v>37622</v>
          </cell>
          <cell r="K5037">
            <v>101</v>
          </cell>
          <cell r="L5037" t="str">
            <v>Single</v>
          </cell>
          <cell r="M5037">
            <v>6534</v>
          </cell>
        </row>
        <row r="5038">
          <cell r="A5038">
            <v>10</v>
          </cell>
          <cell r="B5038" t="str">
            <v>AW Indemnity Retiree &gt;65 Medicare Supplement</v>
          </cell>
          <cell r="D5038" t="str">
            <v>HOERNIS ALLEN H</v>
          </cell>
          <cell r="E5038" t="str">
            <v>330267084</v>
          </cell>
          <cell r="F5038">
            <v>12</v>
          </cell>
          <cell r="G5038" t="str">
            <v>Medicare O65RHW/F - Union</v>
          </cell>
          <cell r="H5038" t="str">
            <v>U</v>
          </cell>
          <cell r="I5038">
            <v>2</v>
          </cell>
          <cell r="J5038">
            <v>38231</v>
          </cell>
          <cell r="K5038">
            <v>111</v>
          </cell>
          <cell r="L5038" t="str">
            <v>Ee/Sp</v>
          </cell>
          <cell r="M5038">
            <v>11906</v>
          </cell>
        </row>
        <row r="5039">
          <cell r="A5039">
            <v>10</v>
          </cell>
          <cell r="B5039" t="str">
            <v>AW Indemnity Retiree &gt;65 Medicare Supplement</v>
          </cell>
          <cell r="D5039" t="str">
            <v>HOGSTON GURNEY C</v>
          </cell>
          <cell r="E5039" t="str">
            <v>402526276</v>
          </cell>
          <cell r="F5039">
            <v>13</v>
          </cell>
          <cell r="G5039" t="str">
            <v>Medicare O65R S/PC - Non-Union</v>
          </cell>
          <cell r="H5039" t="str">
            <v>N</v>
          </cell>
          <cell r="I5039">
            <v>1</v>
          </cell>
          <cell r="J5039">
            <v>37865</v>
          </cell>
          <cell r="K5039">
            <v>101</v>
          </cell>
          <cell r="L5039" t="str">
            <v>Single</v>
          </cell>
          <cell r="M5039">
            <v>14147</v>
          </cell>
        </row>
        <row r="5040">
          <cell r="A5040">
            <v>10</v>
          </cell>
          <cell r="B5040" t="str">
            <v>AW Indemnity Retiree &gt;65 Medicare Supplement</v>
          </cell>
          <cell r="D5040" t="str">
            <v>HOHE RAYMOND L</v>
          </cell>
          <cell r="E5040" t="str">
            <v>319284310</v>
          </cell>
          <cell r="F5040">
            <v>11</v>
          </cell>
          <cell r="G5040" t="str">
            <v>Medicare O65R S/PC - Union</v>
          </cell>
          <cell r="H5040" t="str">
            <v>U</v>
          </cell>
          <cell r="I5040">
            <v>1</v>
          </cell>
          <cell r="J5040">
            <v>37622</v>
          </cell>
          <cell r="K5040">
            <v>101</v>
          </cell>
          <cell r="L5040" t="str">
            <v>Single</v>
          </cell>
          <cell r="M5040">
            <v>12828</v>
          </cell>
        </row>
        <row r="5041">
          <cell r="A5041">
            <v>10</v>
          </cell>
          <cell r="B5041" t="str">
            <v>AW Indemnity Retiree &gt;65 Medicare Supplement</v>
          </cell>
          <cell r="D5041" t="str">
            <v>HOKE S BRUCE</v>
          </cell>
          <cell r="E5041" t="str">
            <v>184267377</v>
          </cell>
          <cell r="F5041">
            <v>12</v>
          </cell>
          <cell r="G5041" t="str">
            <v>Medicare O65RHW/F - Union</v>
          </cell>
          <cell r="H5041" t="str">
            <v>U</v>
          </cell>
          <cell r="I5041">
            <v>2</v>
          </cell>
          <cell r="J5041">
            <v>37622</v>
          </cell>
          <cell r="K5041">
            <v>111</v>
          </cell>
          <cell r="L5041" t="str">
            <v>Ee/Sp</v>
          </cell>
          <cell r="M5041">
            <v>12536</v>
          </cell>
        </row>
        <row r="5042">
          <cell r="A5042">
            <v>10</v>
          </cell>
          <cell r="B5042" t="str">
            <v>AW Indemnity Retiree &gt;65 Medicare Supplement</v>
          </cell>
          <cell r="D5042" t="str">
            <v>HOLBROOK BIRDIE</v>
          </cell>
          <cell r="E5042" t="str">
            <v>402526388</v>
          </cell>
          <cell r="F5042">
            <v>11</v>
          </cell>
          <cell r="G5042" t="str">
            <v>Medicare O65R S/PC - Union</v>
          </cell>
          <cell r="H5042" t="str">
            <v>U</v>
          </cell>
          <cell r="I5042">
            <v>1</v>
          </cell>
          <cell r="J5042">
            <v>38139</v>
          </cell>
          <cell r="K5042">
            <v>102</v>
          </cell>
          <cell r="L5042" t="str">
            <v>Single</v>
          </cell>
          <cell r="M5042">
            <v>14426</v>
          </cell>
        </row>
        <row r="5043">
          <cell r="A5043">
            <v>10</v>
          </cell>
          <cell r="B5043" t="str">
            <v>AW Indemnity Retiree &gt;65 Medicare Supplement</v>
          </cell>
          <cell r="D5043" t="str">
            <v>HOLDREN FREDERICK J</v>
          </cell>
          <cell r="E5043" t="str">
            <v>236307853</v>
          </cell>
          <cell r="F5043">
            <v>14</v>
          </cell>
          <cell r="G5043" t="str">
            <v>Medicare O65RHW/F - Non-Union</v>
          </cell>
          <cell r="H5043" t="str">
            <v>N</v>
          </cell>
          <cell r="I5043">
            <v>2</v>
          </cell>
          <cell r="J5043">
            <v>37622</v>
          </cell>
          <cell r="K5043">
            <v>111</v>
          </cell>
          <cell r="L5043" t="str">
            <v>Ee/Sp</v>
          </cell>
          <cell r="M5043">
            <v>9683</v>
          </cell>
        </row>
        <row r="5044">
          <cell r="A5044">
            <v>10</v>
          </cell>
          <cell r="B5044" t="str">
            <v>AW Indemnity Retiree &gt;65 Medicare Supplement</v>
          </cell>
          <cell r="D5044" t="str">
            <v>HOLLAND DARRELL D</v>
          </cell>
          <cell r="E5044" t="str">
            <v>525767286</v>
          </cell>
          <cell r="F5044">
            <v>14</v>
          </cell>
          <cell r="G5044" t="str">
            <v>Medicare O65RHW/F - Non-Union</v>
          </cell>
          <cell r="H5044" t="str">
            <v>N</v>
          </cell>
          <cell r="I5044">
            <v>2</v>
          </cell>
          <cell r="J5044">
            <v>38018</v>
          </cell>
          <cell r="K5044">
            <v>111</v>
          </cell>
          <cell r="L5044" t="str">
            <v>Ee/Sp</v>
          </cell>
          <cell r="M5044">
            <v>13740</v>
          </cell>
        </row>
        <row r="5045">
          <cell r="A5045">
            <v>10</v>
          </cell>
          <cell r="B5045" t="str">
            <v>AW Indemnity Retiree &gt;65 Medicare Supplement</v>
          </cell>
          <cell r="D5045" t="str">
            <v>HOLLEY ALFRED</v>
          </cell>
          <cell r="E5045" t="str">
            <v>234225418</v>
          </cell>
          <cell r="F5045">
            <v>12</v>
          </cell>
          <cell r="G5045" t="str">
            <v>Medicare O65RHW/F - Union</v>
          </cell>
          <cell r="H5045" t="str">
            <v>U</v>
          </cell>
          <cell r="I5045">
            <v>2</v>
          </cell>
          <cell r="J5045">
            <v>37622</v>
          </cell>
          <cell r="K5045">
            <v>111</v>
          </cell>
          <cell r="L5045" t="str">
            <v>Ee/Sp</v>
          </cell>
          <cell r="M5045">
            <v>7414</v>
          </cell>
        </row>
        <row r="5046">
          <cell r="A5046">
            <v>10</v>
          </cell>
          <cell r="B5046" t="str">
            <v>AW Indemnity Retiree &gt;65 Medicare Supplement</v>
          </cell>
          <cell r="D5046" t="str">
            <v>HOLLMAN LOREN M</v>
          </cell>
          <cell r="E5046" t="str">
            <v>305183895</v>
          </cell>
          <cell r="F5046">
            <v>11</v>
          </cell>
          <cell r="G5046" t="str">
            <v>Medicare O65R S/PC - Union</v>
          </cell>
          <cell r="H5046" t="str">
            <v>U</v>
          </cell>
          <cell r="I5046">
            <v>1</v>
          </cell>
          <cell r="J5046">
            <v>37622</v>
          </cell>
          <cell r="K5046">
            <v>101</v>
          </cell>
          <cell r="L5046" t="str">
            <v>Single</v>
          </cell>
          <cell r="M5046">
            <v>7404</v>
          </cell>
        </row>
        <row r="5047">
          <cell r="A5047">
            <v>10</v>
          </cell>
          <cell r="B5047" t="str">
            <v>AW Indemnity Retiree &gt;65 Medicare Supplement</v>
          </cell>
          <cell r="D5047" t="str">
            <v>HONRATH MARGARET</v>
          </cell>
          <cell r="E5047" t="str">
            <v>157221847</v>
          </cell>
          <cell r="F5047">
            <v>12</v>
          </cell>
          <cell r="G5047" t="str">
            <v>Medicare O65RHW/F - Union</v>
          </cell>
          <cell r="H5047" t="str">
            <v>U</v>
          </cell>
          <cell r="I5047">
            <v>2</v>
          </cell>
          <cell r="J5047">
            <v>37622</v>
          </cell>
          <cell r="K5047">
            <v>111</v>
          </cell>
          <cell r="L5047" t="str">
            <v>Ee/Sp</v>
          </cell>
          <cell r="M5047">
            <v>11375</v>
          </cell>
        </row>
        <row r="5048">
          <cell r="A5048">
            <v>10</v>
          </cell>
          <cell r="B5048" t="str">
            <v>AW Indemnity Retiree &gt;65 Medicare Supplement</v>
          </cell>
          <cell r="D5048" t="str">
            <v>HOOFNAGLE HAROLD C</v>
          </cell>
          <cell r="E5048" t="str">
            <v>498322106</v>
          </cell>
          <cell r="F5048">
            <v>14</v>
          </cell>
          <cell r="G5048" t="str">
            <v>Medicare O65RHW/F - Non-Union</v>
          </cell>
          <cell r="H5048" t="str">
            <v>N</v>
          </cell>
          <cell r="I5048">
            <v>2</v>
          </cell>
          <cell r="J5048">
            <v>37622</v>
          </cell>
          <cell r="K5048">
            <v>111</v>
          </cell>
          <cell r="L5048" t="str">
            <v>Ee/Sp</v>
          </cell>
          <cell r="M5048">
            <v>11797</v>
          </cell>
        </row>
        <row r="5049">
          <cell r="A5049">
            <v>10</v>
          </cell>
          <cell r="B5049" t="str">
            <v>AW Indemnity Retiree &gt;65 Medicare Supplement</v>
          </cell>
          <cell r="D5049" t="str">
            <v>HOPPE ETTA MAE</v>
          </cell>
          <cell r="E5049" t="str">
            <v>357242392</v>
          </cell>
          <cell r="F5049">
            <v>14</v>
          </cell>
          <cell r="G5049" t="str">
            <v>Medicare O65RHW/F - Non-Union</v>
          </cell>
          <cell r="H5049" t="str">
            <v>N</v>
          </cell>
          <cell r="I5049">
            <v>2</v>
          </cell>
          <cell r="J5049">
            <v>37622</v>
          </cell>
          <cell r="K5049">
            <v>111</v>
          </cell>
          <cell r="L5049" t="str">
            <v>Ee/Sp</v>
          </cell>
          <cell r="M5049">
            <v>11678</v>
          </cell>
        </row>
        <row r="5050">
          <cell r="A5050">
            <v>10</v>
          </cell>
          <cell r="B5050" t="str">
            <v>AW Indemnity Retiree &gt;65 Medicare Supplement</v>
          </cell>
          <cell r="D5050" t="str">
            <v>HORNING RAYMOND L</v>
          </cell>
          <cell r="E5050" t="str">
            <v>191147143</v>
          </cell>
          <cell r="F5050">
            <v>14</v>
          </cell>
          <cell r="G5050" t="str">
            <v>Medicare O65RHW/F - Non-Union</v>
          </cell>
          <cell r="H5050" t="str">
            <v>N</v>
          </cell>
          <cell r="I5050">
            <v>2</v>
          </cell>
          <cell r="J5050">
            <v>37622</v>
          </cell>
          <cell r="K5050">
            <v>111</v>
          </cell>
          <cell r="L5050" t="str">
            <v>Ee/Sp</v>
          </cell>
          <cell r="M5050">
            <v>8239</v>
          </cell>
        </row>
        <row r="5051">
          <cell r="A5051">
            <v>10</v>
          </cell>
          <cell r="B5051" t="str">
            <v>AW Indemnity Retiree &gt;65 Medicare Supplement</v>
          </cell>
          <cell r="D5051" t="str">
            <v>HOSKINS JAMES</v>
          </cell>
          <cell r="E5051" t="str">
            <v>402526600</v>
          </cell>
          <cell r="F5051">
            <v>11</v>
          </cell>
          <cell r="G5051" t="str">
            <v>Medicare O65R S/PC - Union</v>
          </cell>
          <cell r="H5051" t="str">
            <v>U</v>
          </cell>
          <cell r="I5051">
            <v>1</v>
          </cell>
          <cell r="J5051">
            <v>37681</v>
          </cell>
          <cell r="K5051">
            <v>101</v>
          </cell>
          <cell r="L5051" t="str">
            <v>Single</v>
          </cell>
          <cell r="M5051">
            <v>13943</v>
          </cell>
        </row>
        <row r="5052">
          <cell r="A5052">
            <v>10</v>
          </cell>
          <cell r="B5052" t="str">
            <v>AW Indemnity Retiree &gt;65 Medicare Supplement</v>
          </cell>
          <cell r="D5052" t="str">
            <v>HOUCK ADELHEID</v>
          </cell>
          <cell r="E5052" t="str">
            <v>171306018</v>
          </cell>
          <cell r="F5052">
            <v>11</v>
          </cell>
          <cell r="G5052" t="str">
            <v>Medicare O65R S/PC - Union</v>
          </cell>
          <cell r="H5052" t="str">
            <v>U</v>
          </cell>
          <cell r="I5052">
            <v>1</v>
          </cell>
          <cell r="J5052">
            <v>38059</v>
          </cell>
          <cell r="K5052">
            <v>102</v>
          </cell>
          <cell r="L5052" t="str">
            <v>Single</v>
          </cell>
          <cell r="M5052">
            <v>13467</v>
          </cell>
        </row>
        <row r="5053">
          <cell r="A5053">
            <v>10</v>
          </cell>
          <cell r="B5053" t="str">
            <v>AW Indemnity Retiree &gt;65 Medicare Supplement</v>
          </cell>
          <cell r="D5053" t="str">
            <v>HOUSEL JEAN M</v>
          </cell>
          <cell r="E5053" t="str">
            <v>277360277</v>
          </cell>
          <cell r="F5053">
            <v>11</v>
          </cell>
          <cell r="G5053" t="str">
            <v>Medicare O65R S/PC - Union</v>
          </cell>
          <cell r="H5053" t="str">
            <v>U</v>
          </cell>
          <cell r="I5053">
            <v>1</v>
          </cell>
          <cell r="J5053">
            <v>38139</v>
          </cell>
          <cell r="K5053">
            <v>102</v>
          </cell>
          <cell r="L5053" t="str">
            <v>Single</v>
          </cell>
          <cell r="M5053">
            <v>14402</v>
          </cell>
        </row>
        <row r="5054">
          <cell r="A5054">
            <v>10</v>
          </cell>
          <cell r="B5054" t="str">
            <v>AW Indemnity Retiree &gt;65 Medicare Supplement</v>
          </cell>
          <cell r="D5054" t="str">
            <v>HOUSER CHARLES V</v>
          </cell>
          <cell r="E5054" t="str">
            <v>310242853</v>
          </cell>
          <cell r="F5054">
            <v>14</v>
          </cell>
          <cell r="G5054" t="str">
            <v>Medicare O65RHW/F - Non-Union</v>
          </cell>
          <cell r="H5054" t="str">
            <v>N</v>
          </cell>
          <cell r="I5054">
            <v>2</v>
          </cell>
          <cell r="J5054">
            <v>38353</v>
          </cell>
          <cell r="K5054">
            <v>111</v>
          </cell>
          <cell r="L5054" t="str">
            <v>Ee/Sp</v>
          </cell>
          <cell r="M5054">
            <v>11879</v>
          </cell>
        </row>
        <row r="5055">
          <cell r="A5055">
            <v>10</v>
          </cell>
          <cell r="B5055" t="str">
            <v>AW Indemnity Retiree &gt;65 Medicare Supplement</v>
          </cell>
          <cell r="D5055" t="str">
            <v>HOUSER NORMA G</v>
          </cell>
          <cell r="E5055" t="str">
            <v>361186636</v>
          </cell>
          <cell r="F5055">
            <v>13</v>
          </cell>
          <cell r="G5055" t="str">
            <v>Medicare O65R S/PC - Non-Union</v>
          </cell>
          <cell r="H5055" t="str">
            <v>N</v>
          </cell>
          <cell r="I5055">
            <v>1</v>
          </cell>
          <cell r="J5055">
            <v>37622</v>
          </cell>
          <cell r="K5055">
            <v>102</v>
          </cell>
          <cell r="L5055" t="str">
            <v>Single</v>
          </cell>
          <cell r="M5055">
            <v>9852</v>
          </cell>
        </row>
        <row r="5056">
          <cell r="A5056">
            <v>10</v>
          </cell>
          <cell r="B5056" t="str">
            <v>AW Indemnity Retiree &gt;65 Medicare Supplement</v>
          </cell>
          <cell r="D5056" t="str">
            <v>HOVATTER DALLAS</v>
          </cell>
          <cell r="E5056" t="str">
            <v>526168261</v>
          </cell>
          <cell r="F5056">
            <v>14</v>
          </cell>
          <cell r="G5056" t="str">
            <v>Medicare O65RHW/F - Non-Union</v>
          </cell>
          <cell r="H5056" t="str">
            <v>N</v>
          </cell>
          <cell r="I5056">
            <v>2</v>
          </cell>
          <cell r="J5056">
            <v>37622</v>
          </cell>
          <cell r="K5056">
            <v>111</v>
          </cell>
          <cell r="L5056" t="str">
            <v>Ee/Sp</v>
          </cell>
          <cell r="M5056">
            <v>6470</v>
          </cell>
        </row>
        <row r="5057">
          <cell r="A5057">
            <v>10</v>
          </cell>
          <cell r="B5057" t="str">
            <v>AW Indemnity Retiree &gt;65 Medicare Supplement</v>
          </cell>
          <cell r="D5057" t="str">
            <v>HOWELL SHIRLEY</v>
          </cell>
          <cell r="E5057" t="str">
            <v>157221360</v>
          </cell>
          <cell r="F5057">
            <v>14</v>
          </cell>
          <cell r="G5057" t="str">
            <v>Medicare O65RHW/F - Non-Union</v>
          </cell>
          <cell r="H5057" t="str">
            <v>N</v>
          </cell>
          <cell r="I5057">
            <v>2</v>
          </cell>
          <cell r="J5057">
            <v>37622</v>
          </cell>
          <cell r="K5057">
            <v>111</v>
          </cell>
          <cell r="L5057" t="str">
            <v>Ee/Sp</v>
          </cell>
          <cell r="M5057">
            <v>11303</v>
          </cell>
        </row>
        <row r="5058">
          <cell r="A5058">
            <v>10</v>
          </cell>
          <cell r="B5058" t="str">
            <v>AW Indemnity Retiree &gt;65 Medicare Supplement</v>
          </cell>
          <cell r="D5058" t="str">
            <v>HRONICEK MARGARET</v>
          </cell>
          <cell r="E5058" t="str">
            <v>429469829</v>
          </cell>
          <cell r="F5058">
            <v>13</v>
          </cell>
          <cell r="G5058" t="str">
            <v>Medicare O65R S/PC - Non-Union</v>
          </cell>
          <cell r="H5058" t="str">
            <v>N</v>
          </cell>
          <cell r="I5058">
            <v>1</v>
          </cell>
          <cell r="J5058">
            <v>37622</v>
          </cell>
          <cell r="K5058">
            <v>102</v>
          </cell>
          <cell r="L5058" t="str">
            <v>Single</v>
          </cell>
          <cell r="M5058">
            <v>11051</v>
          </cell>
        </row>
        <row r="5059">
          <cell r="A5059">
            <v>10</v>
          </cell>
          <cell r="B5059" t="str">
            <v>AW Indemnity Retiree &gt;65 Medicare Supplement</v>
          </cell>
          <cell r="D5059" t="str">
            <v>HUBLER HARRY L</v>
          </cell>
          <cell r="E5059" t="str">
            <v>270341925</v>
          </cell>
          <cell r="F5059">
            <v>13</v>
          </cell>
          <cell r="G5059" t="str">
            <v>Medicare O65R S/PC - Non-Union</v>
          </cell>
          <cell r="H5059" t="str">
            <v>N</v>
          </cell>
          <cell r="I5059">
            <v>1</v>
          </cell>
          <cell r="J5059">
            <v>38231</v>
          </cell>
          <cell r="K5059">
            <v>101</v>
          </cell>
          <cell r="L5059" t="str">
            <v>Single</v>
          </cell>
          <cell r="M5059">
            <v>14491</v>
          </cell>
        </row>
        <row r="5060">
          <cell r="A5060">
            <v>10</v>
          </cell>
          <cell r="B5060" t="str">
            <v>AW Indemnity Retiree &gt;65 Medicare Supplement</v>
          </cell>
          <cell r="D5060" t="str">
            <v>HUDSON JOE</v>
          </cell>
          <cell r="E5060" t="str">
            <v>570038558</v>
          </cell>
          <cell r="F5060">
            <v>13</v>
          </cell>
          <cell r="G5060" t="str">
            <v>Medicare O65R S/PC - Non-Union</v>
          </cell>
          <cell r="H5060" t="str">
            <v>N</v>
          </cell>
          <cell r="I5060">
            <v>1</v>
          </cell>
          <cell r="J5060">
            <v>37622</v>
          </cell>
          <cell r="K5060">
            <v>101</v>
          </cell>
          <cell r="L5060" t="str">
            <v>Single</v>
          </cell>
          <cell r="M5060">
            <v>7713</v>
          </cell>
        </row>
        <row r="5061">
          <cell r="A5061">
            <v>10</v>
          </cell>
          <cell r="B5061" t="str">
            <v>AW Indemnity Retiree &gt;65 Medicare Supplement</v>
          </cell>
          <cell r="D5061" t="str">
            <v>HUMPHREY VIRGINIA</v>
          </cell>
          <cell r="E5061" t="str">
            <v>307369874</v>
          </cell>
          <cell r="F5061">
            <v>13</v>
          </cell>
          <cell r="G5061" t="str">
            <v>Medicare O65R S/PC - Non-Union</v>
          </cell>
          <cell r="H5061" t="str">
            <v>N</v>
          </cell>
          <cell r="I5061">
            <v>1</v>
          </cell>
          <cell r="J5061">
            <v>37622</v>
          </cell>
          <cell r="K5061">
            <v>102</v>
          </cell>
          <cell r="L5061" t="str">
            <v>Single</v>
          </cell>
          <cell r="M5061">
            <v>13604</v>
          </cell>
        </row>
        <row r="5062">
          <cell r="A5062">
            <v>10</v>
          </cell>
          <cell r="B5062" t="str">
            <v>AW Indemnity Retiree &gt;65 Medicare Supplement</v>
          </cell>
          <cell r="D5062" t="str">
            <v>HURST HERBERT H</v>
          </cell>
          <cell r="E5062" t="str">
            <v>220222004</v>
          </cell>
          <cell r="F5062">
            <v>12</v>
          </cell>
          <cell r="G5062" t="str">
            <v>Medicare O65RHW/F - Union</v>
          </cell>
          <cell r="H5062" t="str">
            <v>U</v>
          </cell>
          <cell r="I5062">
            <v>2</v>
          </cell>
          <cell r="J5062">
            <v>37622</v>
          </cell>
          <cell r="K5062">
            <v>111</v>
          </cell>
          <cell r="L5062" t="str">
            <v>Ee/Sp</v>
          </cell>
          <cell r="M5062">
            <v>10419</v>
          </cell>
        </row>
        <row r="5063">
          <cell r="A5063">
            <v>10</v>
          </cell>
          <cell r="B5063" t="str">
            <v>AW Indemnity Retiree &gt;65 Medicare Supplement</v>
          </cell>
          <cell r="D5063" t="str">
            <v>HUTCHESON SR WILLIAM E</v>
          </cell>
          <cell r="E5063" t="str">
            <v>179308134</v>
          </cell>
          <cell r="F5063">
            <v>13</v>
          </cell>
          <cell r="G5063" t="str">
            <v>Medicare O65R S/PC - Non-Union</v>
          </cell>
          <cell r="H5063" t="str">
            <v>N</v>
          </cell>
          <cell r="I5063">
            <v>1</v>
          </cell>
          <cell r="J5063">
            <v>37956</v>
          </cell>
          <cell r="K5063">
            <v>101</v>
          </cell>
          <cell r="L5063" t="str">
            <v>Single</v>
          </cell>
          <cell r="M5063">
            <v>14226</v>
          </cell>
        </row>
        <row r="5064">
          <cell r="A5064">
            <v>10</v>
          </cell>
          <cell r="B5064" t="str">
            <v>AW Indemnity Retiree &gt;65 Medicare Supplement</v>
          </cell>
          <cell r="D5064" t="str">
            <v>IMPAGLIAZZO JR NICHOLAS F</v>
          </cell>
          <cell r="E5064" t="str">
            <v>141162605</v>
          </cell>
          <cell r="F5064">
            <v>12</v>
          </cell>
          <cell r="G5064" t="str">
            <v>Medicare O65RHW/F - Union</v>
          </cell>
          <cell r="H5064" t="str">
            <v>U</v>
          </cell>
          <cell r="I5064">
            <v>2</v>
          </cell>
          <cell r="J5064">
            <v>37622</v>
          </cell>
          <cell r="K5064">
            <v>111</v>
          </cell>
          <cell r="L5064" t="str">
            <v>Ee/Sp</v>
          </cell>
          <cell r="M5064">
            <v>8925</v>
          </cell>
        </row>
        <row r="5065">
          <cell r="A5065">
            <v>10</v>
          </cell>
          <cell r="B5065" t="str">
            <v>AW Indemnity Retiree &gt;65 Medicare Supplement</v>
          </cell>
          <cell r="D5065" t="str">
            <v>INGHAM JAMES F</v>
          </cell>
          <cell r="E5065" t="str">
            <v>184189267</v>
          </cell>
          <cell r="F5065">
            <v>12</v>
          </cell>
          <cell r="G5065" t="str">
            <v>Medicare O65RHW/F - Union</v>
          </cell>
          <cell r="H5065" t="str">
            <v>U</v>
          </cell>
          <cell r="I5065">
            <v>2</v>
          </cell>
          <cell r="J5065">
            <v>37622</v>
          </cell>
          <cell r="K5065">
            <v>111</v>
          </cell>
          <cell r="L5065" t="str">
            <v>Ee/Sp</v>
          </cell>
          <cell r="M5065">
            <v>7512</v>
          </cell>
        </row>
        <row r="5066">
          <cell r="A5066">
            <v>10</v>
          </cell>
          <cell r="B5066" t="str">
            <v>AW Indemnity Retiree &gt;65 Medicare Supplement</v>
          </cell>
          <cell r="D5066" t="str">
            <v>INGRAM WILMA</v>
          </cell>
          <cell r="E5066" t="str">
            <v>400401989</v>
          </cell>
          <cell r="F5066">
            <v>14</v>
          </cell>
          <cell r="G5066" t="str">
            <v>Medicare O65RHW/F - Non-Union</v>
          </cell>
          <cell r="H5066" t="str">
            <v>N</v>
          </cell>
          <cell r="I5066">
            <v>2</v>
          </cell>
          <cell r="J5066">
            <v>37622</v>
          </cell>
          <cell r="K5066">
            <v>111</v>
          </cell>
          <cell r="L5066" t="str">
            <v>Ee/Sp</v>
          </cell>
          <cell r="M5066">
            <v>12433</v>
          </cell>
        </row>
        <row r="5067">
          <cell r="A5067">
            <v>10</v>
          </cell>
          <cell r="B5067" t="str">
            <v>AW Indemnity Retiree &gt;65 Medicare Supplement</v>
          </cell>
          <cell r="D5067" t="str">
            <v>INMAN DOROTHY G</v>
          </cell>
          <cell r="E5067" t="str">
            <v>432582660</v>
          </cell>
          <cell r="F5067">
            <v>14</v>
          </cell>
          <cell r="G5067" t="str">
            <v>Medicare O65RHW/F - Non-Union</v>
          </cell>
          <cell r="H5067" t="str">
            <v>N</v>
          </cell>
          <cell r="I5067">
            <v>2</v>
          </cell>
          <cell r="J5067">
            <v>37622</v>
          </cell>
          <cell r="K5067">
            <v>111</v>
          </cell>
          <cell r="L5067" t="str">
            <v>Ee/Sp</v>
          </cell>
          <cell r="M5067">
            <v>12437</v>
          </cell>
        </row>
        <row r="5068">
          <cell r="A5068">
            <v>10</v>
          </cell>
          <cell r="B5068" t="str">
            <v>AW Indemnity Retiree &gt;65 Medicare Supplement</v>
          </cell>
          <cell r="D5068" t="str">
            <v>IRVIN EUGENE M</v>
          </cell>
          <cell r="E5068" t="str">
            <v>186285017</v>
          </cell>
          <cell r="F5068">
            <v>13</v>
          </cell>
          <cell r="G5068" t="str">
            <v>Medicare O65R S/PC - Non-Union</v>
          </cell>
          <cell r="H5068" t="str">
            <v>N</v>
          </cell>
          <cell r="I5068">
            <v>1</v>
          </cell>
          <cell r="J5068">
            <v>37742</v>
          </cell>
          <cell r="K5068">
            <v>101</v>
          </cell>
          <cell r="L5068" t="str">
            <v>Single</v>
          </cell>
          <cell r="M5068">
            <v>14018</v>
          </cell>
        </row>
        <row r="5069">
          <cell r="A5069">
            <v>10</v>
          </cell>
          <cell r="B5069" t="str">
            <v>AW Indemnity Retiree &gt;65 Medicare Supplement</v>
          </cell>
          <cell r="D5069" t="str">
            <v>JACKSON FRANK L</v>
          </cell>
          <cell r="E5069" t="str">
            <v>235686868</v>
          </cell>
          <cell r="F5069">
            <v>12</v>
          </cell>
          <cell r="G5069" t="str">
            <v>Medicare O65RHW/F - Union</v>
          </cell>
          <cell r="H5069" t="str">
            <v>U</v>
          </cell>
          <cell r="I5069">
            <v>2</v>
          </cell>
          <cell r="J5069">
            <v>38108</v>
          </cell>
          <cell r="K5069">
            <v>111</v>
          </cell>
          <cell r="L5069" t="str">
            <v>Ee/Sp</v>
          </cell>
          <cell r="M5069">
            <v>14393</v>
          </cell>
        </row>
        <row r="5070">
          <cell r="A5070">
            <v>10</v>
          </cell>
          <cell r="B5070" t="str">
            <v>AW Indemnity Retiree &gt;65 Medicare Supplement</v>
          </cell>
          <cell r="D5070" t="str">
            <v>JACKSON JERRY D</v>
          </cell>
          <cell r="E5070" t="str">
            <v>312325665</v>
          </cell>
          <cell r="F5070">
            <v>12</v>
          </cell>
          <cell r="G5070" t="str">
            <v>Medicare O65RHW/F - Union</v>
          </cell>
          <cell r="H5070" t="str">
            <v>U</v>
          </cell>
          <cell r="I5070">
            <v>2</v>
          </cell>
          <cell r="J5070">
            <v>37956</v>
          </cell>
          <cell r="K5070">
            <v>111</v>
          </cell>
          <cell r="L5070" t="str">
            <v>Ee/Sp</v>
          </cell>
          <cell r="M5070">
            <v>11886</v>
          </cell>
        </row>
        <row r="5071">
          <cell r="A5071">
            <v>10</v>
          </cell>
          <cell r="B5071" t="str">
            <v>AW Indemnity Retiree &gt;65 Medicare Supplement</v>
          </cell>
          <cell r="D5071" t="str">
            <v>JACKSON ROBERT L</v>
          </cell>
          <cell r="E5071" t="str">
            <v>306322293</v>
          </cell>
          <cell r="F5071">
            <v>14</v>
          </cell>
          <cell r="G5071" t="str">
            <v>Medicare O65RHW/F - Non-Union</v>
          </cell>
          <cell r="H5071" t="str">
            <v>N</v>
          </cell>
          <cell r="I5071">
            <v>2</v>
          </cell>
          <cell r="J5071">
            <v>37622</v>
          </cell>
          <cell r="K5071">
            <v>111</v>
          </cell>
          <cell r="L5071" t="str">
            <v>Ee/Sp</v>
          </cell>
          <cell r="M5071">
            <v>12038</v>
          </cell>
        </row>
        <row r="5072">
          <cell r="A5072">
            <v>10</v>
          </cell>
          <cell r="B5072" t="str">
            <v>AW Indemnity Retiree &gt;65 Medicare Supplement</v>
          </cell>
          <cell r="D5072" t="str">
            <v>JACOB AGNES L</v>
          </cell>
          <cell r="E5072" t="str">
            <v>015167542</v>
          </cell>
          <cell r="F5072">
            <v>12</v>
          </cell>
          <cell r="G5072" t="str">
            <v>Medicare O65RHW/F - Union</v>
          </cell>
          <cell r="H5072" t="str">
            <v>U</v>
          </cell>
          <cell r="I5072">
            <v>2</v>
          </cell>
          <cell r="J5072">
            <v>37622</v>
          </cell>
          <cell r="K5072">
            <v>111</v>
          </cell>
          <cell r="L5072" t="str">
            <v>Ee/Sp</v>
          </cell>
          <cell r="M5072">
            <v>7690</v>
          </cell>
        </row>
        <row r="5073">
          <cell r="A5073">
            <v>10</v>
          </cell>
          <cell r="B5073" t="str">
            <v>AW Indemnity Retiree &gt;65 Medicare Supplement</v>
          </cell>
          <cell r="D5073" t="str">
            <v>JACOB EUGENE H</v>
          </cell>
          <cell r="E5073" t="str">
            <v>205124495</v>
          </cell>
          <cell r="F5073">
            <v>12</v>
          </cell>
          <cell r="G5073" t="str">
            <v>Medicare O65RHW/F - Union</v>
          </cell>
          <cell r="H5073" t="str">
            <v>U</v>
          </cell>
          <cell r="I5073">
            <v>2</v>
          </cell>
          <cell r="J5073">
            <v>37622</v>
          </cell>
          <cell r="K5073">
            <v>111</v>
          </cell>
          <cell r="L5073" t="str">
            <v>Ee/Sp</v>
          </cell>
          <cell r="M5073">
            <v>9108</v>
          </cell>
        </row>
        <row r="5074">
          <cell r="A5074">
            <v>10</v>
          </cell>
          <cell r="B5074" t="str">
            <v>AW Indemnity Retiree &gt;65 Medicare Supplement</v>
          </cell>
          <cell r="D5074" t="str">
            <v>JACOB STEVEN</v>
          </cell>
          <cell r="E5074" t="str">
            <v>316200990</v>
          </cell>
          <cell r="F5074">
            <v>14</v>
          </cell>
          <cell r="G5074" t="str">
            <v>Medicare O65RHW/F - Non-Union</v>
          </cell>
          <cell r="H5074" t="str">
            <v>N</v>
          </cell>
          <cell r="I5074">
            <v>2</v>
          </cell>
          <cell r="J5074">
            <v>37622</v>
          </cell>
          <cell r="K5074">
            <v>111</v>
          </cell>
          <cell r="L5074" t="str">
            <v>Ee/Sp</v>
          </cell>
          <cell r="M5074">
            <v>8713</v>
          </cell>
        </row>
        <row r="5075">
          <cell r="A5075">
            <v>10</v>
          </cell>
          <cell r="B5075" t="str">
            <v>AW Indemnity Retiree &gt;65 Medicare Supplement</v>
          </cell>
          <cell r="D5075" t="str">
            <v>JAMES CAROLINE F</v>
          </cell>
          <cell r="E5075" t="str">
            <v>236248070</v>
          </cell>
          <cell r="F5075">
            <v>14</v>
          </cell>
          <cell r="G5075" t="str">
            <v>Medicare O65RHW/F - Non-Union</v>
          </cell>
          <cell r="H5075" t="str">
            <v>N</v>
          </cell>
          <cell r="I5075">
            <v>1</v>
          </cell>
          <cell r="J5075">
            <v>38130</v>
          </cell>
          <cell r="K5075">
            <v>102</v>
          </cell>
          <cell r="L5075" t="str">
            <v>Single</v>
          </cell>
          <cell r="M5075">
            <v>9070</v>
          </cell>
        </row>
        <row r="5076">
          <cell r="A5076">
            <v>10</v>
          </cell>
          <cell r="B5076" t="str">
            <v>AW Indemnity Retiree &gt;65 Medicare Supplement</v>
          </cell>
          <cell r="D5076" t="str">
            <v>JAMES CECILIA T</v>
          </cell>
          <cell r="E5076" t="str">
            <v>145282050</v>
          </cell>
          <cell r="F5076">
            <v>13</v>
          </cell>
          <cell r="G5076" t="str">
            <v>Medicare O65R S/PC - Non-Union</v>
          </cell>
          <cell r="H5076" t="str">
            <v>N</v>
          </cell>
          <cell r="I5076">
            <v>1</v>
          </cell>
          <cell r="J5076">
            <v>37622</v>
          </cell>
          <cell r="K5076">
            <v>102</v>
          </cell>
          <cell r="L5076" t="str">
            <v>Single</v>
          </cell>
          <cell r="M5076">
            <v>12754</v>
          </cell>
        </row>
        <row r="5077">
          <cell r="A5077">
            <v>10</v>
          </cell>
          <cell r="B5077" t="str">
            <v>AW Indemnity Retiree &gt;65 Medicare Supplement</v>
          </cell>
          <cell r="D5077" t="str">
            <v>JANKOWSKI THEODORE M</v>
          </cell>
          <cell r="E5077" t="str">
            <v>149121025</v>
          </cell>
          <cell r="F5077">
            <v>11</v>
          </cell>
          <cell r="G5077" t="str">
            <v>Medicare O65R S/PC - Union</v>
          </cell>
          <cell r="H5077" t="str">
            <v>U</v>
          </cell>
          <cell r="I5077">
            <v>1</v>
          </cell>
          <cell r="J5077">
            <v>37806</v>
          </cell>
          <cell r="K5077">
            <v>101</v>
          </cell>
          <cell r="L5077" t="str">
            <v>Single</v>
          </cell>
          <cell r="M5077">
            <v>9131</v>
          </cell>
        </row>
        <row r="5078">
          <cell r="A5078">
            <v>10</v>
          </cell>
          <cell r="B5078" t="str">
            <v>AW Indemnity Retiree &gt;65 Medicare Supplement</v>
          </cell>
          <cell r="D5078" t="str">
            <v>JANOW BETTYE S</v>
          </cell>
          <cell r="E5078" t="str">
            <v>412460924</v>
          </cell>
          <cell r="F5078">
            <v>13</v>
          </cell>
          <cell r="G5078" t="str">
            <v>Medicare O65R S/PC - Non-Union</v>
          </cell>
          <cell r="H5078" t="str">
            <v>N</v>
          </cell>
          <cell r="I5078">
            <v>1</v>
          </cell>
          <cell r="J5078">
            <v>38231</v>
          </cell>
          <cell r="K5078">
            <v>102</v>
          </cell>
          <cell r="L5078" t="str">
            <v>Single</v>
          </cell>
          <cell r="M5078">
            <v>12044</v>
          </cell>
        </row>
        <row r="5079">
          <cell r="A5079">
            <v>10</v>
          </cell>
          <cell r="B5079" t="str">
            <v>AW Indemnity Retiree &gt;65 Medicare Supplement</v>
          </cell>
          <cell r="D5079" t="str">
            <v>JARDINE ELIZABETH</v>
          </cell>
          <cell r="E5079" t="str">
            <v>158262203</v>
          </cell>
          <cell r="F5079">
            <v>11</v>
          </cell>
          <cell r="G5079" t="str">
            <v>Medicare O65R S/PC - Union</v>
          </cell>
          <cell r="H5079" t="str">
            <v>U</v>
          </cell>
          <cell r="I5079">
            <v>1</v>
          </cell>
          <cell r="J5079">
            <v>37622</v>
          </cell>
          <cell r="K5079">
            <v>102</v>
          </cell>
          <cell r="L5079" t="str">
            <v>Single</v>
          </cell>
          <cell r="M5079">
            <v>12744</v>
          </cell>
        </row>
        <row r="5080">
          <cell r="A5080">
            <v>10</v>
          </cell>
          <cell r="B5080" t="str">
            <v>AW Indemnity Retiree &gt;65 Medicare Supplement</v>
          </cell>
          <cell r="D5080" t="str">
            <v>JARRELL DONALD W</v>
          </cell>
          <cell r="E5080" t="str">
            <v>234344501</v>
          </cell>
          <cell r="F5080">
            <v>14</v>
          </cell>
          <cell r="G5080" t="str">
            <v>Medicare O65RHW/F - Non-Union</v>
          </cell>
          <cell r="H5080" t="str">
            <v>N</v>
          </cell>
          <cell r="I5080">
            <v>2</v>
          </cell>
          <cell r="J5080">
            <v>37622</v>
          </cell>
          <cell r="K5080">
            <v>111</v>
          </cell>
          <cell r="L5080" t="str">
            <v>Ee/Sp</v>
          </cell>
          <cell r="M5080">
            <v>8278</v>
          </cell>
        </row>
        <row r="5081">
          <cell r="A5081">
            <v>10</v>
          </cell>
          <cell r="B5081" t="str">
            <v>AW Indemnity Retiree &gt;65 Medicare Supplement</v>
          </cell>
          <cell r="D5081" t="str">
            <v>JARVIS GLADYS C</v>
          </cell>
          <cell r="E5081" t="str">
            <v>140264539</v>
          </cell>
          <cell r="F5081">
            <v>14</v>
          </cell>
          <cell r="G5081" t="str">
            <v>Medicare O65RHW/F - Non-Union</v>
          </cell>
          <cell r="H5081" t="str">
            <v>N</v>
          </cell>
          <cell r="I5081">
            <v>2</v>
          </cell>
          <cell r="J5081">
            <v>37622</v>
          </cell>
          <cell r="K5081">
            <v>111</v>
          </cell>
          <cell r="L5081" t="str">
            <v>Ee/Sp</v>
          </cell>
          <cell r="M5081">
            <v>12354</v>
          </cell>
        </row>
        <row r="5082">
          <cell r="A5082">
            <v>10</v>
          </cell>
          <cell r="B5082" t="str">
            <v>AW Indemnity Retiree &gt;65 Medicare Supplement</v>
          </cell>
          <cell r="D5082" t="str">
            <v>JEFFRIES CAROL E</v>
          </cell>
          <cell r="E5082" t="str">
            <v>232565249</v>
          </cell>
          <cell r="F5082">
            <v>14</v>
          </cell>
          <cell r="G5082" t="str">
            <v>Medicare O65RHW/F - Non-Union</v>
          </cell>
          <cell r="H5082" t="str">
            <v>N</v>
          </cell>
          <cell r="I5082">
            <v>2</v>
          </cell>
          <cell r="J5082">
            <v>37622</v>
          </cell>
          <cell r="K5082">
            <v>111</v>
          </cell>
          <cell r="L5082" t="str">
            <v>Ee/Sp</v>
          </cell>
          <cell r="M5082">
            <v>13809</v>
          </cell>
        </row>
        <row r="5083">
          <cell r="A5083">
            <v>10</v>
          </cell>
          <cell r="B5083" t="str">
            <v>AW Indemnity Retiree &gt;65 Medicare Supplement</v>
          </cell>
          <cell r="D5083" t="str">
            <v>JENKINS MARY J</v>
          </cell>
          <cell r="E5083" t="str">
            <v>408545540</v>
          </cell>
          <cell r="F5083">
            <v>11</v>
          </cell>
          <cell r="G5083" t="str">
            <v>Medicare O65R S/PC - Union</v>
          </cell>
          <cell r="H5083" t="str">
            <v>U</v>
          </cell>
          <cell r="I5083">
            <v>1</v>
          </cell>
          <cell r="J5083">
            <v>37622</v>
          </cell>
          <cell r="K5083">
            <v>102</v>
          </cell>
          <cell r="L5083" t="str">
            <v>Single</v>
          </cell>
          <cell r="M5083">
            <v>12678</v>
          </cell>
        </row>
        <row r="5084">
          <cell r="A5084">
            <v>10</v>
          </cell>
          <cell r="B5084" t="str">
            <v>AW Indemnity Retiree &gt;65 Medicare Supplement</v>
          </cell>
          <cell r="D5084" t="str">
            <v>JETER MARGARET B</v>
          </cell>
          <cell r="E5084" t="str">
            <v>404347020</v>
          </cell>
          <cell r="F5084">
            <v>11</v>
          </cell>
          <cell r="G5084" t="str">
            <v>Medicare O65R S/PC - Union</v>
          </cell>
          <cell r="H5084" t="str">
            <v>U</v>
          </cell>
          <cell r="I5084">
            <v>1</v>
          </cell>
          <cell r="J5084">
            <v>37622</v>
          </cell>
          <cell r="K5084">
            <v>102</v>
          </cell>
          <cell r="L5084" t="str">
            <v>Single</v>
          </cell>
          <cell r="M5084">
            <v>10452</v>
          </cell>
        </row>
        <row r="5085">
          <cell r="A5085">
            <v>10</v>
          </cell>
          <cell r="B5085" t="str">
            <v>AW Indemnity Retiree &gt;65 Medicare Supplement</v>
          </cell>
          <cell r="D5085" t="str">
            <v>JOBBINS EDMUND T</v>
          </cell>
          <cell r="E5085" t="str">
            <v>149267517</v>
          </cell>
          <cell r="F5085">
            <v>11</v>
          </cell>
          <cell r="G5085" t="str">
            <v>Medicare O65R S/PC - Union</v>
          </cell>
          <cell r="H5085" t="str">
            <v>U</v>
          </cell>
          <cell r="I5085">
            <v>1</v>
          </cell>
          <cell r="J5085">
            <v>37622</v>
          </cell>
          <cell r="K5085">
            <v>101</v>
          </cell>
          <cell r="L5085" t="str">
            <v>Single</v>
          </cell>
          <cell r="M5085">
            <v>11502</v>
          </cell>
        </row>
        <row r="5086">
          <cell r="A5086">
            <v>10</v>
          </cell>
          <cell r="B5086" t="str">
            <v>AW Indemnity Retiree &gt;65 Medicare Supplement</v>
          </cell>
          <cell r="D5086" t="str">
            <v>JOHNSON JR WILLIAM B</v>
          </cell>
          <cell r="E5086" t="str">
            <v>419400955</v>
          </cell>
          <cell r="F5086">
            <v>14</v>
          </cell>
          <cell r="G5086" t="str">
            <v>Medicare O65RHW/F - Non-Union</v>
          </cell>
          <cell r="H5086" t="str">
            <v>N</v>
          </cell>
          <cell r="I5086">
            <v>2</v>
          </cell>
          <cell r="J5086">
            <v>37622</v>
          </cell>
          <cell r="K5086">
            <v>111</v>
          </cell>
          <cell r="L5086" t="str">
            <v>Ee/Sp</v>
          </cell>
          <cell r="M5086">
            <v>11801</v>
          </cell>
        </row>
        <row r="5087">
          <cell r="A5087">
            <v>10</v>
          </cell>
          <cell r="B5087" t="str">
            <v>AW Indemnity Retiree &gt;65 Medicare Supplement</v>
          </cell>
          <cell r="D5087" t="str">
            <v>JOHNSON DONALD L</v>
          </cell>
          <cell r="E5087" t="str">
            <v>340289688</v>
          </cell>
          <cell r="F5087">
            <v>12</v>
          </cell>
          <cell r="G5087" t="str">
            <v>Medicare O65RHW/F - Union</v>
          </cell>
          <cell r="H5087" t="str">
            <v>U</v>
          </cell>
          <cell r="I5087">
            <v>2</v>
          </cell>
          <cell r="J5087">
            <v>37926</v>
          </cell>
          <cell r="K5087">
            <v>111</v>
          </cell>
          <cell r="L5087" t="str">
            <v>Ee/Sp</v>
          </cell>
          <cell r="M5087">
            <v>13341</v>
          </cell>
        </row>
        <row r="5088">
          <cell r="A5088">
            <v>10</v>
          </cell>
          <cell r="B5088" t="str">
            <v>AW Indemnity Retiree &gt;65 Medicare Supplement</v>
          </cell>
          <cell r="D5088" t="str">
            <v>JOHNSON JESSE H</v>
          </cell>
          <cell r="E5088" t="str">
            <v>409389242</v>
          </cell>
          <cell r="F5088">
            <v>14</v>
          </cell>
          <cell r="G5088" t="str">
            <v>Medicare O65RHW/F - Non-Union</v>
          </cell>
          <cell r="H5088" t="str">
            <v>N</v>
          </cell>
          <cell r="I5088">
            <v>2</v>
          </cell>
          <cell r="J5088">
            <v>37622</v>
          </cell>
          <cell r="K5088">
            <v>111</v>
          </cell>
          <cell r="L5088" t="str">
            <v>Ee/Sp</v>
          </cell>
          <cell r="M5088">
            <v>9767</v>
          </cell>
        </row>
        <row r="5089">
          <cell r="A5089">
            <v>10</v>
          </cell>
          <cell r="B5089" t="str">
            <v>AW Indemnity Retiree &gt;65 Medicare Supplement</v>
          </cell>
          <cell r="D5089" t="str">
            <v>JOHNSON JOSEPH A</v>
          </cell>
          <cell r="E5089" t="str">
            <v>553360625</v>
          </cell>
          <cell r="F5089">
            <v>11</v>
          </cell>
          <cell r="G5089" t="str">
            <v>Medicare O65R S/PC - Union</v>
          </cell>
          <cell r="H5089" t="str">
            <v>U</v>
          </cell>
          <cell r="I5089">
            <v>1</v>
          </cell>
          <cell r="J5089">
            <v>37622</v>
          </cell>
          <cell r="K5089">
            <v>101</v>
          </cell>
          <cell r="L5089" t="str">
            <v>Single</v>
          </cell>
          <cell r="M5089">
            <v>9592</v>
          </cell>
        </row>
        <row r="5090">
          <cell r="A5090">
            <v>10</v>
          </cell>
          <cell r="B5090" t="str">
            <v>AW Indemnity Retiree &gt;65 Medicare Supplement</v>
          </cell>
          <cell r="D5090" t="str">
            <v>JOHNSON NORMAN D</v>
          </cell>
          <cell r="E5090" t="str">
            <v>136280476</v>
          </cell>
          <cell r="F5090">
            <v>12</v>
          </cell>
          <cell r="G5090" t="str">
            <v>Medicare O65RHW/F - Union</v>
          </cell>
          <cell r="H5090" t="str">
            <v>U</v>
          </cell>
          <cell r="I5090">
            <v>2</v>
          </cell>
          <cell r="J5090">
            <v>37622</v>
          </cell>
          <cell r="K5090">
            <v>111</v>
          </cell>
          <cell r="L5090" t="str">
            <v>Ee/Sp</v>
          </cell>
          <cell r="M5090">
            <v>12532</v>
          </cell>
        </row>
        <row r="5091">
          <cell r="A5091">
            <v>10</v>
          </cell>
          <cell r="B5091" t="str">
            <v>AW Indemnity Retiree &gt;65 Medicare Supplement</v>
          </cell>
          <cell r="D5091" t="str">
            <v>JOHNSON PAUL</v>
          </cell>
          <cell r="E5091" t="str">
            <v>250561590</v>
          </cell>
          <cell r="F5091">
            <v>12</v>
          </cell>
          <cell r="G5091" t="str">
            <v>Medicare O65RHW/F - Union</v>
          </cell>
          <cell r="H5091" t="str">
            <v>U</v>
          </cell>
          <cell r="I5091">
            <v>2</v>
          </cell>
          <cell r="J5091">
            <v>37622</v>
          </cell>
          <cell r="K5091">
            <v>111</v>
          </cell>
          <cell r="L5091" t="str">
            <v>Ee/Sp</v>
          </cell>
          <cell r="M5091">
            <v>13845</v>
          </cell>
        </row>
        <row r="5092">
          <cell r="A5092">
            <v>10</v>
          </cell>
          <cell r="B5092" t="str">
            <v>AW Indemnity Retiree &gt;65 Medicare Supplement</v>
          </cell>
          <cell r="D5092" t="str">
            <v>JOHNSON VERNON H</v>
          </cell>
          <cell r="E5092" t="str">
            <v>232369792</v>
          </cell>
          <cell r="F5092">
            <v>14</v>
          </cell>
          <cell r="G5092" t="str">
            <v>Medicare O65RHW/F - Non-Union</v>
          </cell>
          <cell r="H5092" t="str">
            <v>N</v>
          </cell>
          <cell r="I5092">
            <v>2</v>
          </cell>
          <cell r="J5092">
            <v>37622</v>
          </cell>
          <cell r="K5092">
            <v>111</v>
          </cell>
          <cell r="L5092" t="str">
            <v>Ee/Sp</v>
          </cell>
          <cell r="M5092">
            <v>10329</v>
          </cell>
        </row>
        <row r="5093">
          <cell r="A5093">
            <v>10</v>
          </cell>
          <cell r="B5093" t="str">
            <v>AW Indemnity Retiree &gt;65 Medicare Supplement</v>
          </cell>
          <cell r="D5093" t="str">
            <v>JOHNSTONE GEORGE W</v>
          </cell>
          <cell r="E5093" t="str">
            <v>172305702</v>
          </cell>
          <cell r="F5093">
            <v>15</v>
          </cell>
          <cell r="G5093" t="str">
            <v>Medicare O65R S/PC - Executive Plan</v>
          </cell>
          <cell r="H5093" t="str">
            <v>N</v>
          </cell>
          <cell r="I5093">
            <v>1</v>
          </cell>
          <cell r="J5093">
            <v>37865</v>
          </cell>
          <cell r="K5093">
            <v>101</v>
          </cell>
          <cell r="L5093" t="str">
            <v>Single</v>
          </cell>
          <cell r="M5093">
            <v>14132</v>
          </cell>
        </row>
        <row r="5094">
          <cell r="A5094">
            <v>10</v>
          </cell>
          <cell r="B5094" t="str">
            <v>AW Indemnity Retiree &gt;65 Medicare Supplement</v>
          </cell>
          <cell r="D5094" t="str">
            <v>JONES CALVIN</v>
          </cell>
          <cell r="E5094" t="str">
            <v>238468921</v>
          </cell>
          <cell r="F5094">
            <v>11</v>
          </cell>
          <cell r="G5094" t="str">
            <v>Medicare O65R S/PC - Union</v>
          </cell>
          <cell r="H5094" t="str">
            <v>U</v>
          </cell>
          <cell r="I5094">
            <v>1</v>
          </cell>
          <cell r="J5094">
            <v>37622</v>
          </cell>
          <cell r="K5094">
            <v>101</v>
          </cell>
          <cell r="L5094" t="str">
            <v>Single</v>
          </cell>
          <cell r="M5094">
            <v>11214</v>
          </cell>
        </row>
        <row r="5095">
          <cell r="A5095">
            <v>10</v>
          </cell>
          <cell r="B5095" t="str">
            <v>AW Indemnity Retiree &gt;65 Medicare Supplement</v>
          </cell>
          <cell r="D5095" t="str">
            <v>JONES CAROLYN A</v>
          </cell>
          <cell r="E5095" t="str">
            <v>409588630</v>
          </cell>
          <cell r="F5095">
            <v>11</v>
          </cell>
          <cell r="G5095" t="str">
            <v>Medicare O65R S/PC - Union</v>
          </cell>
          <cell r="H5095" t="str">
            <v>U</v>
          </cell>
          <cell r="I5095">
            <v>1</v>
          </cell>
          <cell r="J5095">
            <v>37622</v>
          </cell>
          <cell r="K5095">
            <v>102</v>
          </cell>
          <cell r="L5095" t="str">
            <v>Single</v>
          </cell>
          <cell r="M5095">
            <v>13627</v>
          </cell>
        </row>
        <row r="5096">
          <cell r="A5096">
            <v>10</v>
          </cell>
          <cell r="B5096" t="str">
            <v>AW Indemnity Retiree &gt;65 Medicare Supplement</v>
          </cell>
          <cell r="D5096" t="str">
            <v>JONES DONALD L</v>
          </cell>
          <cell r="E5096" t="str">
            <v>234645549</v>
          </cell>
          <cell r="F5096">
            <v>11</v>
          </cell>
          <cell r="G5096" t="str">
            <v>Medicare O65R S/PC - Union</v>
          </cell>
          <cell r="H5096" t="str">
            <v>U</v>
          </cell>
          <cell r="I5096">
            <v>2</v>
          </cell>
          <cell r="J5096">
            <v>38353</v>
          </cell>
          <cell r="K5096">
            <v>111</v>
          </cell>
          <cell r="L5096" t="str">
            <v>Ee/Sp</v>
          </cell>
          <cell r="M5096">
            <v>14630</v>
          </cell>
        </row>
        <row r="5097">
          <cell r="A5097">
            <v>10</v>
          </cell>
          <cell r="B5097" t="str">
            <v>AW Indemnity Retiree &gt;65 Medicare Supplement</v>
          </cell>
          <cell r="D5097" t="str">
            <v>JONES EMANUEL</v>
          </cell>
          <cell r="E5097" t="str">
            <v>346309206</v>
          </cell>
          <cell r="F5097">
            <v>11</v>
          </cell>
          <cell r="G5097" t="str">
            <v>Medicare O65R S/PC - Union</v>
          </cell>
          <cell r="H5097" t="str">
            <v>U</v>
          </cell>
          <cell r="I5097">
            <v>1</v>
          </cell>
          <cell r="J5097">
            <v>37622</v>
          </cell>
          <cell r="K5097">
            <v>101</v>
          </cell>
          <cell r="L5097" t="str">
            <v>Single</v>
          </cell>
          <cell r="M5097">
            <v>13545</v>
          </cell>
        </row>
        <row r="5098">
          <cell r="A5098">
            <v>10</v>
          </cell>
          <cell r="B5098" t="str">
            <v>AW Indemnity Retiree &gt;65 Medicare Supplement</v>
          </cell>
          <cell r="D5098" t="str">
            <v>JONES GILBERT L</v>
          </cell>
          <cell r="E5098" t="str">
            <v>480229309</v>
          </cell>
          <cell r="F5098">
            <v>12</v>
          </cell>
          <cell r="G5098" t="str">
            <v>Medicare O65RHW/F - Union</v>
          </cell>
          <cell r="H5098" t="str">
            <v>U</v>
          </cell>
          <cell r="I5098">
            <v>2</v>
          </cell>
          <cell r="J5098">
            <v>37622</v>
          </cell>
          <cell r="K5098">
            <v>111</v>
          </cell>
          <cell r="L5098" t="str">
            <v>Ee/Sp</v>
          </cell>
          <cell r="M5098">
            <v>11769</v>
          </cell>
        </row>
        <row r="5099">
          <cell r="A5099">
            <v>10</v>
          </cell>
          <cell r="B5099" t="str">
            <v>AW Indemnity Retiree &gt;65 Medicare Supplement</v>
          </cell>
          <cell r="D5099" t="str">
            <v>JONES ORVILLE RA</v>
          </cell>
          <cell r="E5099" t="str">
            <v>233542142</v>
          </cell>
          <cell r="F5099">
            <v>13</v>
          </cell>
          <cell r="G5099" t="str">
            <v>Medicare O65R S/PC - Non-Union</v>
          </cell>
          <cell r="H5099" t="str">
            <v>N</v>
          </cell>
          <cell r="I5099">
            <v>1</v>
          </cell>
          <cell r="J5099">
            <v>37622</v>
          </cell>
          <cell r="K5099">
            <v>101</v>
          </cell>
          <cell r="L5099" t="str">
            <v>Single</v>
          </cell>
          <cell r="M5099">
            <v>13062</v>
          </cell>
        </row>
        <row r="5100">
          <cell r="A5100">
            <v>10</v>
          </cell>
          <cell r="B5100" t="str">
            <v>AW Indemnity Retiree &gt;65 Medicare Supplement</v>
          </cell>
          <cell r="D5100" t="str">
            <v>JORDAN KATHLEEN W</v>
          </cell>
          <cell r="E5100" t="str">
            <v>236163588</v>
          </cell>
          <cell r="F5100">
            <v>11</v>
          </cell>
          <cell r="G5100" t="str">
            <v>Medicare O65R S/PC - Union</v>
          </cell>
          <cell r="H5100" t="str">
            <v>U</v>
          </cell>
          <cell r="I5100">
            <v>1</v>
          </cell>
          <cell r="J5100">
            <v>37622</v>
          </cell>
          <cell r="K5100">
            <v>102</v>
          </cell>
          <cell r="L5100" t="str">
            <v>Single</v>
          </cell>
          <cell r="M5100">
            <v>6631</v>
          </cell>
        </row>
        <row r="5101">
          <cell r="A5101">
            <v>10</v>
          </cell>
          <cell r="B5101" t="str">
            <v>AW Indemnity Retiree &gt;65 Medicare Supplement</v>
          </cell>
          <cell r="D5101" t="str">
            <v>JOSEPH HOMER</v>
          </cell>
          <cell r="E5101" t="str">
            <v>407420539</v>
          </cell>
          <cell r="F5101">
            <v>14</v>
          </cell>
          <cell r="G5101" t="str">
            <v>Medicare O65RHW/F - Non-Union</v>
          </cell>
          <cell r="H5101" t="str">
            <v>N</v>
          </cell>
          <cell r="I5101">
            <v>2</v>
          </cell>
          <cell r="J5101">
            <v>37622</v>
          </cell>
          <cell r="K5101">
            <v>111</v>
          </cell>
          <cell r="L5101" t="str">
            <v>Ee/Sp</v>
          </cell>
          <cell r="M5101">
            <v>12563</v>
          </cell>
        </row>
        <row r="5102">
          <cell r="A5102">
            <v>10</v>
          </cell>
          <cell r="B5102" t="str">
            <v>AW Indemnity Retiree &gt;65 Medicare Supplement</v>
          </cell>
          <cell r="D5102" t="str">
            <v>JOST MATTHIAS</v>
          </cell>
          <cell r="E5102" t="str">
            <v>187263244</v>
          </cell>
          <cell r="F5102">
            <v>13</v>
          </cell>
          <cell r="G5102" t="str">
            <v>Medicare O65R S/PC - Non-Union</v>
          </cell>
          <cell r="H5102" t="str">
            <v>N</v>
          </cell>
          <cell r="I5102">
            <v>1</v>
          </cell>
          <cell r="J5102">
            <v>37622</v>
          </cell>
          <cell r="K5102">
            <v>101</v>
          </cell>
          <cell r="L5102" t="str">
            <v>Single</v>
          </cell>
          <cell r="M5102">
            <v>12444</v>
          </cell>
        </row>
        <row r="5103">
          <cell r="A5103">
            <v>10</v>
          </cell>
          <cell r="B5103" t="str">
            <v>AW Indemnity Retiree &gt;65 Medicare Supplement</v>
          </cell>
          <cell r="D5103" t="str">
            <v>JULIAN GLORIA T</v>
          </cell>
          <cell r="E5103" t="str">
            <v>196122792</v>
          </cell>
          <cell r="F5103">
            <v>14</v>
          </cell>
          <cell r="G5103" t="str">
            <v>Medicare O65RHW/F - Non-Union</v>
          </cell>
          <cell r="H5103" t="str">
            <v>N</v>
          </cell>
          <cell r="I5103">
            <v>2</v>
          </cell>
          <cell r="J5103">
            <v>37622</v>
          </cell>
          <cell r="K5103">
            <v>111</v>
          </cell>
          <cell r="L5103" t="str">
            <v>Ee/Sp</v>
          </cell>
          <cell r="M5103">
            <v>9305</v>
          </cell>
        </row>
        <row r="5104">
          <cell r="A5104">
            <v>10</v>
          </cell>
          <cell r="B5104" t="str">
            <v>AW Indemnity Retiree &gt;65 Medicare Supplement</v>
          </cell>
          <cell r="D5104" t="str">
            <v>KACYON JANET D</v>
          </cell>
          <cell r="E5104" t="str">
            <v>189260850</v>
          </cell>
          <cell r="F5104">
            <v>12</v>
          </cell>
          <cell r="G5104" t="str">
            <v>Medicare O65RHW/F - Union</v>
          </cell>
          <cell r="H5104" t="str">
            <v>U</v>
          </cell>
          <cell r="I5104">
            <v>2</v>
          </cell>
          <cell r="J5104">
            <v>37622</v>
          </cell>
          <cell r="K5104">
            <v>111</v>
          </cell>
          <cell r="L5104" t="str">
            <v>Ee/Sp</v>
          </cell>
          <cell r="M5104">
            <v>12619</v>
          </cell>
        </row>
        <row r="5105">
          <cell r="A5105">
            <v>10</v>
          </cell>
          <cell r="B5105" t="str">
            <v>AW Indemnity Retiree &gt;65 Medicare Supplement</v>
          </cell>
          <cell r="D5105" t="str">
            <v>KALAJAINEN ROBERT M</v>
          </cell>
          <cell r="E5105" t="str">
            <v>159201716</v>
          </cell>
          <cell r="F5105">
            <v>14</v>
          </cell>
          <cell r="G5105" t="str">
            <v>Medicare O65RHW/F - Non-Union</v>
          </cell>
          <cell r="H5105" t="str">
            <v>N</v>
          </cell>
          <cell r="I5105">
            <v>2</v>
          </cell>
          <cell r="J5105">
            <v>37622</v>
          </cell>
          <cell r="K5105">
            <v>111</v>
          </cell>
          <cell r="L5105" t="str">
            <v>Ee/Sp</v>
          </cell>
          <cell r="M5105">
            <v>9537</v>
          </cell>
        </row>
        <row r="5106">
          <cell r="A5106">
            <v>10</v>
          </cell>
          <cell r="B5106" t="str">
            <v>AW Indemnity Retiree &gt;65 Medicare Supplement</v>
          </cell>
          <cell r="D5106" t="str">
            <v>KASSING ARNELDA H</v>
          </cell>
          <cell r="E5106" t="str">
            <v>487188434</v>
          </cell>
          <cell r="F5106">
            <v>11</v>
          </cell>
          <cell r="G5106" t="str">
            <v>Medicare O65R S/PC - Union</v>
          </cell>
          <cell r="H5106" t="str">
            <v>U</v>
          </cell>
          <cell r="I5106">
            <v>1</v>
          </cell>
          <cell r="J5106">
            <v>37622</v>
          </cell>
          <cell r="K5106">
            <v>102</v>
          </cell>
          <cell r="L5106" t="str">
            <v>Single</v>
          </cell>
          <cell r="M5106">
            <v>5390</v>
          </cell>
        </row>
        <row r="5107">
          <cell r="A5107">
            <v>10</v>
          </cell>
          <cell r="B5107" t="str">
            <v>AW Indemnity Retiree &gt;65 Medicare Supplement</v>
          </cell>
          <cell r="D5107" t="str">
            <v>KATCHMARK HELEN</v>
          </cell>
          <cell r="E5107" t="str">
            <v>186289988</v>
          </cell>
          <cell r="F5107">
            <v>11</v>
          </cell>
          <cell r="G5107" t="str">
            <v>Medicare O65R S/PC - Union</v>
          </cell>
          <cell r="H5107" t="str">
            <v>U</v>
          </cell>
          <cell r="I5107">
            <v>1</v>
          </cell>
          <cell r="J5107">
            <v>37622</v>
          </cell>
          <cell r="K5107">
            <v>102</v>
          </cell>
          <cell r="L5107" t="str">
            <v>Single</v>
          </cell>
          <cell r="M5107">
            <v>13449</v>
          </cell>
        </row>
        <row r="5108">
          <cell r="A5108">
            <v>10</v>
          </cell>
          <cell r="B5108" t="str">
            <v>AW Indemnity Retiree &gt;65 Medicare Supplement</v>
          </cell>
          <cell r="D5108" t="str">
            <v>KATUS BETTE L</v>
          </cell>
          <cell r="E5108" t="str">
            <v>490269551</v>
          </cell>
          <cell r="F5108">
            <v>12</v>
          </cell>
          <cell r="G5108" t="str">
            <v>Medicare O65RHW/F - Union</v>
          </cell>
          <cell r="H5108" t="str">
            <v>U</v>
          </cell>
          <cell r="I5108">
            <v>2</v>
          </cell>
          <cell r="J5108">
            <v>37622</v>
          </cell>
          <cell r="K5108">
            <v>111</v>
          </cell>
          <cell r="L5108" t="str">
            <v>Ee/Sp</v>
          </cell>
          <cell r="M5108">
            <v>9683</v>
          </cell>
        </row>
        <row r="5109">
          <cell r="A5109">
            <v>10</v>
          </cell>
          <cell r="B5109" t="str">
            <v>AW Indemnity Retiree &gt;65 Medicare Supplement</v>
          </cell>
          <cell r="D5109" t="str">
            <v>KAVANAGH FRANCIS J</v>
          </cell>
          <cell r="E5109" t="str">
            <v>058268561</v>
          </cell>
          <cell r="F5109">
            <v>13</v>
          </cell>
          <cell r="G5109" t="str">
            <v>Medicare O65R S/PC - Non-Union</v>
          </cell>
          <cell r="H5109" t="str">
            <v>N</v>
          </cell>
          <cell r="I5109">
            <v>1</v>
          </cell>
          <cell r="J5109">
            <v>37622</v>
          </cell>
          <cell r="K5109">
            <v>101</v>
          </cell>
          <cell r="L5109" t="str">
            <v>Single</v>
          </cell>
          <cell r="M5109">
            <v>11396</v>
          </cell>
        </row>
        <row r="5110">
          <cell r="A5110">
            <v>10</v>
          </cell>
          <cell r="B5110" t="str">
            <v>AW Indemnity Retiree &gt;65 Medicare Supplement</v>
          </cell>
          <cell r="D5110" t="str">
            <v>KEATING ROBERT</v>
          </cell>
          <cell r="E5110" t="str">
            <v>152265229</v>
          </cell>
          <cell r="F5110">
            <v>12</v>
          </cell>
          <cell r="G5110" t="str">
            <v>Medicare O65RHW/F - Union</v>
          </cell>
          <cell r="H5110" t="str">
            <v>U</v>
          </cell>
          <cell r="I5110">
            <v>2</v>
          </cell>
          <cell r="J5110">
            <v>37622</v>
          </cell>
          <cell r="K5110">
            <v>111</v>
          </cell>
          <cell r="L5110" t="str">
            <v>Ee/Sp</v>
          </cell>
          <cell r="M5110">
            <v>12957</v>
          </cell>
        </row>
        <row r="5111">
          <cell r="A5111">
            <v>10</v>
          </cell>
          <cell r="B5111" t="str">
            <v>AW Indemnity Retiree &gt;65 Medicare Supplement</v>
          </cell>
          <cell r="D5111" t="str">
            <v>KEEN CAROLYN</v>
          </cell>
          <cell r="E5111" t="str">
            <v>346288364</v>
          </cell>
          <cell r="F5111">
            <v>14</v>
          </cell>
          <cell r="G5111" t="str">
            <v>Medicare O65RHW/F - Non-Union</v>
          </cell>
          <cell r="H5111" t="str">
            <v>N</v>
          </cell>
          <cell r="I5111">
            <v>2</v>
          </cell>
          <cell r="J5111">
            <v>37622</v>
          </cell>
          <cell r="K5111">
            <v>111</v>
          </cell>
          <cell r="L5111" t="str">
            <v>Ee/Sp</v>
          </cell>
          <cell r="M5111">
            <v>13233</v>
          </cell>
        </row>
        <row r="5112">
          <cell r="A5112">
            <v>10</v>
          </cell>
          <cell r="B5112" t="str">
            <v>AW Indemnity Retiree &gt;65 Medicare Supplement</v>
          </cell>
          <cell r="D5112" t="str">
            <v>KEENIST WILLIAM A</v>
          </cell>
          <cell r="E5112" t="str">
            <v>197224519</v>
          </cell>
          <cell r="F5112">
            <v>12</v>
          </cell>
          <cell r="G5112" t="str">
            <v>Medicare O65RHW/F - Union</v>
          </cell>
          <cell r="H5112" t="str">
            <v>U</v>
          </cell>
          <cell r="I5112">
            <v>2</v>
          </cell>
          <cell r="J5112">
            <v>37622</v>
          </cell>
          <cell r="K5112">
            <v>111</v>
          </cell>
          <cell r="L5112" t="str">
            <v>Ee/Sp</v>
          </cell>
          <cell r="M5112">
            <v>10981</v>
          </cell>
        </row>
        <row r="5113">
          <cell r="A5113">
            <v>10</v>
          </cell>
          <cell r="B5113" t="str">
            <v>AW Indemnity Retiree &gt;65 Medicare Supplement</v>
          </cell>
          <cell r="D5113" t="str">
            <v>KELLEY GEORGE J</v>
          </cell>
          <cell r="E5113" t="str">
            <v>201070368</v>
          </cell>
          <cell r="F5113">
            <v>14</v>
          </cell>
          <cell r="G5113" t="str">
            <v>Medicare O65RHW/F - Non-Union</v>
          </cell>
          <cell r="H5113" t="str">
            <v>N</v>
          </cell>
          <cell r="I5113">
            <v>2</v>
          </cell>
          <cell r="J5113">
            <v>37622</v>
          </cell>
          <cell r="K5113">
            <v>111</v>
          </cell>
          <cell r="L5113" t="str">
            <v>Ee/Sp</v>
          </cell>
          <cell r="M5113">
            <v>7241</v>
          </cell>
        </row>
        <row r="5114">
          <cell r="A5114">
            <v>10</v>
          </cell>
          <cell r="B5114" t="str">
            <v>AW Indemnity Retiree &gt;65 Medicare Supplement</v>
          </cell>
          <cell r="D5114" t="str">
            <v>KELLEY NATHANIEL L</v>
          </cell>
          <cell r="E5114" t="str">
            <v>250508101</v>
          </cell>
          <cell r="F5114">
            <v>11</v>
          </cell>
          <cell r="G5114" t="str">
            <v>Medicare O65R S/PC - Union</v>
          </cell>
          <cell r="H5114" t="str">
            <v>U</v>
          </cell>
          <cell r="I5114">
            <v>1</v>
          </cell>
          <cell r="J5114">
            <v>38108</v>
          </cell>
          <cell r="K5114">
            <v>101</v>
          </cell>
          <cell r="L5114" t="str">
            <v>Single</v>
          </cell>
          <cell r="M5114">
            <v>12877</v>
          </cell>
        </row>
        <row r="5115">
          <cell r="A5115">
            <v>10</v>
          </cell>
          <cell r="B5115" t="str">
            <v>AW Indemnity Retiree &gt;65 Medicare Supplement</v>
          </cell>
          <cell r="D5115" t="str">
            <v>KELLEY ROBERT E</v>
          </cell>
          <cell r="E5115" t="str">
            <v>307289788</v>
          </cell>
          <cell r="F5115">
            <v>12</v>
          </cell>
          <cell r="G5115" t="str">
            <v>Medicare O65RHW/F - Union</v>
          </cell>
          <cell r="H5115" t="str">
            <v>U</v>
          </cell>
          <cell r="I5115">
            <v>2</v>
          </cell>
          <cell r="J5115">
            <v>37622</v>
          </cell>
          <cell r="K5115">
            <v>111</v>
          </cell>
          <cell r="L5115" t="str">
            <v>Ee/Sp</v>
          </cell>
          <cell r="M5115">
            <v>10492</v>
          </cell>
        </row>
        <row r="5116">
          <cell r="A5116">
            <v>10</v>
          </cell>
          <cell r="B5116" t="str">
            <v>AW Indemnity Retiree &gt;65 Medicare Supplement</v>
          </cell>
          <cell r="D5116" t="str">
            <v>KELLY DARLEEN</v>
          </cell>
          <cell r="E5116" t="str">
            <v>352207009</v>
          </cell>
          <cell r="F5116">
            <v>13</v>
          </cell>
          <cell r="G5116" t="str">
            <v>Medicare O65R S/PC - Non-Union</v>
          </cell>
          <cell r="H5116" t="str">
            <v>N</v>
          </cell>
          <cell r="I5116">
            <v>1</v>
          </cell>
          <cell r="J5116">
            <v>37622</v>
          </cell>
          <cell r="K5116">
            <v>102</v>
          </cell>
          <cell r="L5116" t="str">
            <v>Single</v>
          </cell>
          <cell r="M5116">
            <v>10526</v>
          </cell>
        </row>
        <row r="5117">
          <cell r="A5117">
            <v>10</v>
          </cell>
          <cell r="B5117" t="str">
            <v>AW Indemnity Retiree &gt;65 Medicare Supplement</v>
          </cell>
          <cell r="D5117" t="str">
            <v>KENDRA SHIRLEY M</v>
          </cell>
          <cell r="E5117" t="str">
            <v>142244912</v>
          </cell>
          <cell r="F5117">
            <v>13</v>
          </cell>
          <cell r="G5117" t="str">
            <v>Medicare O65R S/PC - Non-Union</v>
          </cell>
          <cell r="H5117" t="str">
            <v>N</v>
          </cell>
          <cell r="I5117">
            <v>1</v>
          </cell>
          <cell r="J5117">
            <v>37622</v>
          </cell>
          <cell r="K5117">
            <v>102</v>
          </cell>
          <cell r="L5117" t="str">
            <v>Single</v>
          </cell>
          <cell r="M5117">
            <v>11715</v>
          </cell>
        </row>
        <row r="5118">
          <cell r="A5118">
            <v>10</v>
          </cell>
          <cell r="B5118" t="str">
            <v>AW Indemnity Retiree &gt;65 Medicare Supplement</v>
          </cell>
          <cell r="D5118" t="str">
            <v>KENNEY HOWARD T</v>
          </cell>
          <cell r="E5118" t="str">
            <v>308128822</v>
          </cell>
          <cell r="F5118">
            <v>12</v>
          </cell>
          <cell r="G5118" t="str">
            <v>Medicare O65RHW/F - Union</v>
          </cell>
          <cell r="H5118" t="str">
            <v>U</v>
          </cell>
          <cell r="I5118">
            <v>2</v>
          </cell>
          <cell r="J5118">
            <v>37622</v>
          </cell>
          <cell r="K5118">
            <v>111</v>
          </cell>
          <cell r="L5118" t="str">
            <v>Ee/Sp</v>
          </cell>
          <cell r="M5118">
            <v>5869</v>
          </cell>
        </row>
        <row r="5119">
          <cell r="A5119">
            <v>10</v>
          </cell>
          <cell r="B5119" t="str">
            <v>AW Indemnity Retiree &gt;65 Medicare Supplement</v>
          </cell>
          <cell r="D5119" t="str">
            <v>KERIN MARY</v>
          </cell>
          <cell r="E5119" t="str">
            <v>173242374</v>
          </cell>
          <cell r="F5119">
            <v>13</v>
          </cell>
          <cell r="G5119" t="str">
            <v>Medicare O65R S/PC - Non-Union</v>
          </cell>
          <cell r="H5119" t="str">
            <v>N</v>
          </cell>
          <cell r="I5119">
            <v>1</v>
          </cell>
          <cell r="J5119">
            <v>37622</v>
          </cell>
          <cell r="K5119">
            <v>102</v>
          </cell>
          <cell r="L5119" t="str">
            <v>Single</v>
          </cell>
          <cell r="M5119">
            <v>11298</v>
          </cell>
        </row>
        <row r="5120">
          <cell r="A5120">
            <v>10</v>
          </cell>
          <cell r="B5120" t="str">
            <v>AW Indemnity Retiree &gt;65 Medicare Supplement</v>
          </cell>
          <cell r="D5120" t="str">
            <v>KERR HOWARD</v>
          </cell>
          <cell r="E5120" t="str">
            <v>187247914</v>
          </cell>
          <cell r="F5120">
            <v>12</v>
          </cell>
          <cell r="G5120" t="str">
            <v>Medicare O65RHW/F - Union</v>
          </cell>
          <cell r="H5120" t="str">
            <v>U</v>
          </cell>
          <cell r="I5120">
            <v>2</v>
          </cell>
          <cell r="J5120">
            <v>37622</v>
          </cell>
          <cell r="K5120">
            <v>111</v>
          </cell>
          <cell r="L5120" t="str">
            <v>Ee/Sp</v>
          </cell>
          <cell r="M5120">
            <v>11394</v>
          </cell>
        </row>
        <row r="5121">
          <cell r="A5121">
            <v>10</v>
          </cell>
          <cell r="B5121" t="str">
            <v>AW Indemnity Retiree &gt;65 Medicare Supplement</v>
          </cell>
          <cell r="D5121" t="str">
            <v>KILLINGSWORTH JR BENTON C</v>
          </cell>
          <cell r="E5121" t="str">
            <v>509488864</v>
          </cell>
          <cell r="F5121">
            <v>11</v>
          </cell>
          <cell r="G5121" t="str">
            <v>Medicare O65R S/PC - Union</v>
          </cell>
          <cell r="H5121" t="str">
            <v>U</v>
          </cell>
          <cell r="I5121">
            <v>1</v>
          </cell>
          <cell r="J5121">
            <v>37956</v>
          </cell>
          <cell r="K5121">
            <v>101</v>
          </cell>
          <cell r="L5121" t="str">
            <v>Single</v>
          </cell>
          <cell r="M5121">
            <v>17294</v>
          </cell>
        </row>
        <row r="5122">
          <cell r="A5122">
            <v>10</v>
          </cell>
          <cell r="B5122" t="str">
            <v>AW Indemnity Retiree &gt;65 Medicare Supplement</v>
          </cell>
          <cell r="D5122" t="str">
            <v>KING BERNARD</v>
          </cell>
          <cell r="E5122" t="str">
            <v>303285747</v>
          </cell>
          <cell r="F5122">
            <v>11</v>
          </cell>
          <cell r="G5122" t="str">
            <v>Medicare O65R S/PC - Union</v>
          </cell>
          <cell r="H5122" t="str">
            <v>U</v>
          </cell>
          <cell r="I5122">
            <v>1</v>
          </cell>
          <cell r="J5122">
            <v>37622</v>
          </cell>
          <cell r="K5122">
            <v>101</v>
          </cell>
          <cell r="L5122" t="str">
            <v>Single</v>
          </cell>
          <cell r="M5122">
            <v>7636</v>
          </cell>
        </row>
        <row r="5123">
          <cell r="A5123">
            <v>10</v>
          </cell>
          <cell r="B5123" t="str">
            <v>AW Indemnity Retiree &gt;65 Medicare Supplement</v>
          </cell>
          <cell r="D5123" t="str">
            <v>KING DONALD JEA</v>
          </cell>
          <cell r="E5123" t="str">
            <v>235604471</v>
          </cell>
          <cell r="F5123">
            <v>11</v>
          </cell>
          <cell r="G5123" t="str">
            <v>Medicare O65R S/PC - Union</v>
          </cell>
          <cell r="H5123" t="str">
            <v>U</v>
          </cell>
          <cell r="I5123">
            <v>1</v>
          </cell>
          <cell r="J5123">
            <v>37987</v>
          </cell>
          <cell r="K5123">
            <v>101</v>
          </cell>
          <cell r="L5123" t="str">
            <v>Single</v>
          </cell>
          <cell r="M5123">
            <v>14254</v>
          </cell>
        </row>
        <row r="5124">
          <cell r="A5124">
            <v>10</v>
          </cell>
          <cell r="B5124" t="str">
            <v>AW Indemnity Retiree &gt;65 Medicare Supplement</v>
          </cell>
          <cell r="D5124" t="str">
            <v>KING NORMAN</v>
          </cell>
          <cell r="E5124" t="str">
            <v>309302665</v>
          </cell>
          <cell r="F5124">
            <v>12</v>
          </cell>
          <cell r="G5124" t="str">
            <v>Medicare O65RHW/F - Union</v>
          </cell>
          <cell r="H5124" t="str">
            <v>U</v>
          </cell>
          <cell r="I5124">
            <v>2</v>
          </cell>
          <cell r="J5124">
            <v>37622</v>
          </cell>
          <cell r="K5124">
            <v>111</v>
          </cell>
          <cell r="L5124" t="str">
            <v>Ee/Sp</v>
          </cell>
          <cell r="M5124">
            <v>12590</v>
          </cell>
        </row>
        <row r="5125">
          <cell r="A5125">
            <v>10</v>
          </cell>
          <cell r="B5125" t="str">
            <v>AW Indemnity Retiree &gt;65 Medicare Supplement</v>
          </cell>
          <cell r="D5125" t="str">
            <v>KING PAUL</v>
          </cell>
          <cell r="E5125" t="str">
            <v>310305367</v>
          </cell>
          <cell r="F5125">
            <v>12</v>
          </cell>
          <cell r="G5125" t="str">
            <v>Medicare O65RHW/F - Union</v>
          </cell>
          <cell r="H5125" t="str">
            <v>U</v>
          </cell>
          <cell r="I5125">
            <v>2</v>
          </cell>
          <cell r="J5125">
            <v>37622</v>
          </cell>
          <cell r="K5125">
            <v>111</v>
          </cell>
          <cell r="L5125" t="str">
            <v>Ee/Sp</v>
          </cell>
          <cell r="M5125">
            <v>11753</v>
          </cell>
        </row>
        <row r="5126">
          <cell r="A5126">
            <v>10</v>
          </cell>
          <cell r="B5126" t="str">
            <v>AW Indemnity Retiree &gt;65 Medicare Supplement</v>
          </cell>
          <cell r="D5126" t="str">
            <v>KING THOMAS C</v>
          </cell>
          <cell r="E5126" t="str">
            <v>342307366</v>
          </cell>
          <cell r="F5126">
            <v>13</v>
          </cell>
          <cell r="G5126" t="str">
            <v>Medicare O65R S/PC - Non-Union</v>
          </cell>
          <cell r="H5126" t="str">
            <v>N</v>
          </cell>
          <cell r="I5126">
            <v>1</v>
          </cell>
          <cell r="J5126">
            <v>37865</v>
          </cell>
          <cell r="K5126">
            <v>101</v>
          </cell>
          <cell r="L5126" t="str">
            <v>Single</v>
          </cell>
          <cell r="M5126">
            <v>14126</v>
          </cell>
        </row>
        <row r="5127">
          <cell r="A5127">
            <v>10</v>
          </cell>
          <cell r="B5127" t="str">
            <v>AW Indemnity Retiree &gt;65 Medicare Supplement</v>
          </cell>
          <cell r="D5127" t="str">
            <v>KINSLEY BESSIE S</v>
          </cell>
          <cell r="E5127" t="str">
            <v>410101383</v>
          </cell>
          <cell r="F5127">
            <v>14</v>
          </cell>
          <cell r="G5127" t="str">
            <v>Medicare O65RHW/F - Non-Union</v>
          </cell>
          <cell r="H5127" t="str">
            <v>N</v>
          </cell>
          <cell r="I5127">
            <v>2</v>
          </cell>
          <cell r="J5127">
            <v>37622</v>
          </cell>
          <cell r="K5127">
            <v>111</v>
          </cell>
          <cell r="L5127" t="str">
            <v>Ee/Sp</v>
          </cell>
          <cell r="M5127">
            <v>6834</v>
          </cell>
        </row>
        <row r="5128">
          <cell r="A5128">
            <v>10</v>
          </cell>
          <cell r="B5128" t="str">
            <v>AW Indemnity Retiree &gt;65 Medicare Supplement</v>
          </cell>
          <cell r="D5128" t="str">
            <v>KIRKBRIDE WILLIAM B</v>
          </cell>
          <cell r="E5128" t="str">
            <v>157248957</v>
          </cell>
          <cell r="F5128">
            <v>11</v>
          </cell>
          <cell r="G5128" t="str">
            <v>Medicare O65R S/PC - Union</v>
          </cell>
          <cell r="H5128" t="str">
            <v>U</v>
          </cell>
          <cell r="I5128">
            <v>1</v>
          </cell>
          <cell r="J5128">
            <v>37622</v>
          </cell>
          <cell r="K5128">
            <v>101</v>
          </cell>
          <cell r="L5128" t="str">
            <v>Single</v>
          </cell>
          <cell r="M5128">
            <v>13548</v>
          </cell>
        </row>
        <row r="5129">
          <cell r="A5129">
            <v>10</v>
          </cell>
          <cell r="B5129" t="str">
            <v>AW Indemnity Retiree &gt;65 Medicare Supplement</v>
          </cell>
          <cell r="D5129" t="str">
            <v>KISSELOVICH RAYMOND A</v>
          </cell>
          <cell r="E5129" t="str">
            <v>207309812</v>
          </cell>
          <cell r="F5129">
            <v>11</v>
          </cell>
          <cell r="G5129" t="str">
            <v>Medicare O65R S/PC - Union</v>
          </cell>
          <cell r="H5129" t="str">
            <v>U</v>
          </cell>
          <cell r="I5129">
            <v>1</v>
          </cell>
          <cell r="J5129">
            <v>37622</v>
          </cell>
          <cell r="K5129">
            <v>101</v>
          </cell>
          <cell r="L5129" t="str">
            <v>Single</v>
          </cell>
          <cell r="M5129">
            <v>14460</v>
          </cell>
        </row>
        <row r="5130">
          <cell r="A5130">
            <v>10</v>
          </cell>
          <cell r="B5130" t="str">
            <v>AW Indemnity Retiree &gt;65 Medicare Supplement</v>
          </cell>
          <cell r="D5130" t="str">
            <v>KLINE RICHARD C</v>
          </cell>
          <cell r="E5130" t="str">
            <v>210206730</v>
          </cell>
          <cell r="F5130">
            <v>12</v>
          </cell>
          <cell r="G5130" t="str">
            <v>Medicare O65RHW/F - Union</v>
          </cell>
          <cell r="H5130" t="str">
            <v>U</v>
          </cell>
          <cell r="I5130">
            <v>2</v>
          </cell>
          <cell r="J5130">
            <v>37622</v>
          </cell>
          <cell r="K5130">
            <v>111</v>
          </cell>
          <cell r="L5130" t="str">
            <v>Ee/Sp</v>
          </cell>
          <cell r="M5130">
            <v>10588</v>
          </cell>
        </row>
        <row r="5131">
          <cell r="A5131">
            <v>10</v>
          </cell>
          <cell r="B5131" t="str">
            <v>AW Indemnity Retiree &gt;65 Medicare Supplement</v>
          </cell>
          <cell r="D5131" t="str">
            <v>KLUMPP WILFRED H</v>
          </cell>
          <cell r="E5131" t="str">
            <v>146123182</v>
          </cell>
          <cell r="F5131">
            <v>12</v>
          </cell>
          <cell r="G5131" t="str">
            <v>Medicare O65RHW/F - Union</v>
          </cell>
          <cell r="H5131" t="str">
            <v>U</v>
          </cell>
          <cell r="I5131">
            <v>2</v>
          </cell>
          <cell r="J5131">
            <v>37622</v>
          </cell>
          <cell r="K5131">
            <v>111</v>
          </cell>
          <cell r="L5131" t="str">
            <v>Ee/Sp</v>
          </cell>
          <cell r="M5131">
            <v>8749</v>
          </cell>
        </row>
        <row r="5132">
          <cell r="A5132">
            <v>10</v>
          </cell>
          <cell r="B5132" t="str">
            <v>AW Indemnity Retiree &gt;65 Medicare Supplement</v>
          </cell>
          <cell r="D5132" t="str">
            <v>KNOPFLER BEATRICE</v>
          </cell>
          <cell r="E5132" t="str">
            <v>095180301</v>
          </cell>
          <cell r="F5132">
            <v>12</v>
          </cell>
          <cell r="G5132" t="str">
            <v>Medicare O65RHW/F - Union</v>
          </cell>
          <cell r="H5132" t="str">
            <v>U</v>
          </cell>
          <cell r="I5132">
            <v>2</v>
          </cell>
          <cell r="J5132">
            <v>37622</v>
          </cell>
          <cell r="K5132">
            <v>111</v>
          </cell>
          <cell r="L5132" t="str">
            <v>Ee/Sp</v>
          </cell>
          <cell r="M5132">
            <v>8469</v>
          </cell>
        </row>
        <row r="5133">
          <cell r="A5133">
            <v>10</v>
          </cell>
          <cell r="B5133" t="str">
            <v>AW Indemnity Retiree &gt;65 Medicare Supplement</v>
          </cell>
          <cell r="D5133" t="str">
            <v>KOEPPEL IRVIN T</v>
          </cell>
          <cell r="E5133" t="str">
            <v>333203130</v>
          </cell>
          <cell r="F5133">
            <v>14</v>
          </cell>
          <cell r="G5133" t="str">
            <v>Medicare O65RHW/F - Non-Union</v>
          </cell>
          <cell r="H5133" t="str">
            <v>N</v>
          </cell>
          <cell r="I5133">
            <v>2</v>
          </cell>
          <cell r="J5133">
            <v>37622</v>
          </cell>
          <cell r="K5133">
            <v>111</v>
          </cell>
          <cell r="L5133" t="str">
            <v>Ee/Sp</v>
          </cell>
          <cell r="M5133">
            <v>9986</v>
          </cell>
        </row>
        <row r="5134">
          <cell r="A5134">
            <v>10</v>
          </cell>
          <cell r="B5134" t="str">
            <v>AW Indemnity Retiree &gt;65 Medicare Supplement</v>
          </cell>
          <cell r="D5134" t="str">
            <v>KOESTERER THEODORE G</v>
          </cell>
          <cell r="E5134" t="str">
            <v>318243389</v>
          </cell>
          <cell r="F5134">
            <v>12</v>
          </cell>
          <cell r="G5134" t="str">
            <v>Medicare O65RHW/F - Union</v>
          </cell>
          <cell r="H5134" t="str">
            <v>U</v>
          </cell>
          <cell r="I5134">
            <v>2</v>
          </cell>
          <cell r="J5134">
            <v>37622</v>
          </cell>
          <cell r="K5134">
            <v>111</v>
          </cell>
          <cell r="L5134" t="str">
            <v>Ee/Sp</v>
          </cell>
          <cell r="M5134">
            <v>8449</v>
          </cell>
        </row>
        <row r="5135">
          <cell r="A5135">
            <v>10</v>
          </cell>
          <cell r="B5135" t="str">
            <v>AW Indemnity Retiree &gt;65 Medicare Supplement</v>
          </cell>
          <cell r="D5135" t="str">
            <v>KOHLER FRANK A</v>
          </cell>
          <cell r="E5135" t="str">
            <v>203223702</v>
          </cell>
          <cell r="F5135">
            <v>14</v>
          </cell>
          <cell r="G5135" t="str">
            <v>Medicare O65RHW/F - Non-Union</v>
          </cell>
          <cell r="H5135" t="str">
            <v>N</v>
          </cell>
          <cell r="I5135">
            <v>2</v>
          </cell>
          <cell r="J5135">
            <v>37622</v>
          </cell>
          <cell r="K5135">
            <v>111</v>
          </cell>
          <cell r="L5135" t="str">
            <v>Ee/Sp</v>
          </cell>
          <cell r="M5135">
            <v>10968</v>
          </cell>
        </row>
        <row r="5136">
          <cell r="A5136">
            <v>10</v>
          </cell>
          <cell r="B5136" t="str">
            <v>AW Indemnity Retiree &gt;65 Medicare Supplement</v>
          </cell>
          <cell r="D5136" t="str">
            <v>KOHLEY KENNETH M</v>
          </cell>
          <cell r="E5136" t="str">
            <v>202282201</v>
          </cell>
          <cell r="F5136">
            <v>13</v>
          </cell>
          <cell r="G5136" t="str">
            <v>Medicare O65R S/PC - Non-Union</v>
          </cell>
          <cell r="H5136" t="str">
            <v>N</v>
          </cell>
          <cell r="I5136">
            <v>1</v>
          </cell>
          <cell r="J5136">
            <v>37622</v>
          </cell>
          <cell r="K5136">
            <v>101</v>
          </cell>
          <cell r="L5136" t="str">
            <v>Single</v>
          </cell>
          <cell r="M5136">
            <v>13898</v>
          </cell>
        </row>
        <row r="5137">
          <cell r="A5137">
            <v>10</v>
          </cell>
          <cell r="B5137" t="str">
            <v>AW Indemnity Retiree &gt;65 Medicare Supplement</v>
          </cell>
          <cell r="D5137" t="str">
            <v>KOLEGA HAROLD J</v>
          </cell>
          <cell r="E5137" t="str">
            <v>500104859</v>
          </cell>
          <cell r="F5137">
            <v>12</v>
          </cell>
          <cell r="G5137" t="str">
            <v>Medicare O65RHW/F - Union</v>
          </cell>
          <cell r="H5137" t="str">
            <v>U</v>
          </cell>
          <cell r="I5137">
            <v>2</v>
          </cell>
          <cell r="J5137">
            <v>37622</v>
          </cell>
          <cell r="K5137">
            <v>111</v>
          </cell>
          <cell r="L5137" t="str">
            <v>Ee/Sp</v>
          </cell>
          <cell r="M5137">
            <v>6934</v>
          </cell>
        </row>
        <row r="5138">
          <cell r="A5138">
            <v>10</v>
          </cell>
          <cell r="B5138" t="str">
            <v>AW Indemnity Retiree &gt;65 Medicare Supplement</v>
          </cell>
          <cell r="D5138" t="str">
            <v>KRAUS WILLIAM J</v>
          </cell>
          <cell r="E5138" t="str">
            <v>155249865</v>
          </cell>
          <cell r="F5138">
            <v>13</v>
          </cell>
          <cell r="G5138" t="str">
            <v>Medicare O65R S/PC - Non-Union</v>
          </cell>
          <cell r="H5138" t="str">
            <v>N</v>
          </cell>
          <cell r="I5138">
            <v>1</v>
          </cell>
          <cell r="J5138">
            <v>37622</v>
          </cell>
          <cell r="K5138">
            <v>101</v>
          </cell>
          <cell r="L5138" t="str">
            <v>Single</v>
          </cell>
          <cell r="M5138">
            <v>11781</v>
          </cell>
        </row>
        <row r="5139">
          <cell r="A5139">
            <v>10</v>
          </cell>
          <cell r="B5139" t="str">
            <v>AW Indemnity Retiree &gt;65 Medicare Supplement</v>
          </cell>
          <cell r="D5139" t="str">
            <v>KRESZSWICK ELIZABETH A</v>
          </cell>
          <cell r="E5139" t="str">
            <v>148285938</v>
          </cell>
          <cell r="F5139">
            <v>13</v>
          </cell>
          <cell r="G5139" t="str">
            <v>Medicare O65R S/PC - Non-Union</v>
          </cell>
          <cell r="H5139" t="str">
            <v>N</v>
          </cell>
          <cell r="I5139">
            <v>1</v>
          </cell>
          <cell r="J5139">
            <v>37622</v>
          </cell>
          <cell r="K5139">
            <v>102</v>
          </cell>
          <cell r="L5139" t="str">
            <v>Single</v>
          </cell>
          <cell r="M5139">
            <v>13744</v>
          </cell>
        </row>
        <row r="5140">
          <cell r="A5140">
            <v>10</v>
          </cell>
          <cell r="B5140" t="str">
            <v>AW Indemnity Retiree &gt;65 Medicare Supplement</v>
          </cell>
          <cell r="D5140" t="str">
            <v>KRILEY WENDELIN J</v>
          </cell>
          <cell r="E5140" t="str">
            <v>162249066</v>
          </cell>
          <cell r="F5140">
            <v>12</v>
          </cell>
          <cell r="G5140" t="str">
            <v>Medicare O65RHW/F - Union</v>
          </cell>
          <cell r="H5140" t="str">
            <v>U</v>
          </cell>
          <cell r="I5140">
            <v>2</v>
          </cell>
          <cell r="J5140">
            <v>37622</v>
          </cell>
          <cell r="K5140">
            <v>111</v>
          </cell>
          <cell r="L5140" t="str">
            <v>Ee/Sp</v>
          </cell>
          <cell r="M5140">
            <v>11281</v>
          </cell>
        </row>
        <row r="5141">
          <cell r="A5141">
            <v>10</v>
          </cell>
          <cell r="B5141" t="str">
            <v>AW Indemnity Retiree &gt;65 Medicare Supplement</v>
          </cell>
          <cell r="D5141" t="str">
            <v>KRITSCH MARY ANN</v>
          </cell>
          <cell r="E5141" t="str">
            <v>303409081</v>
          </cell>
          <cell r="F5141">
            <v>13</v>
          </cell>
          <cell r="G5141" t="str">
            <v>Medicare O65R S/PC - Non-Union</v>
          </cell>
          <cell r="H5141" t="str">
            <v>N</v>
          </cell>
          <cell r="I5141">
            <v>1</v>
          </cell>
          <cell r="J5141">
            <v>38139</v>
          </cell>
          <cell r="K5141">
            <v>102</v>
          </cell>
          <cell r="L5141" t="str">
            <v>Single</v>
          </cell>
          <cell r="M5141">
            <v>14409</v>
          </cell>
        </row>
        <row r="5142">
          <cell r="A5142">
            <v>10</v>
          </cell>
          <cell r="B5142" t="str">
            <v>AW Indemnity Retiree &gt;65 Medicare Supplement</v>
          </cell>
          <cell r="D5142" t="str">
            <v>KRUEGER ANDREW</v>
          </cell>
          <cell r="E5142" t="str">
            <v>272307921</v>
          </cell>
          <cell r="F5142">
            <v>13</v>
          </cell>
          <cell r="G5142" t="str">
            <v>Medicare O65R S/PC - Non-Union</v>
          </cell>
          <cell r="H5142" t="str">
            <v>N</v>
          </cell>
          <cell r="I5142">
            <v>1</v>
          </cell>
          <cell r="J5142">
            <v>37622</v>
          </cell>
          <cell r="K5142">
            <v>101</v>
          </cell>
          <cell r="L5142" t="str">
            <v>Single</v>
          </cell>
          <cell r="M5142">
            <v>13218</v>
          </cell>
        </row>
        <row r="5143">
          <cell r="A5143">
            <v>10</v>
          </cell>
          <cell r="B5143" t="str">
            <v>AW Indemnity Retiree &gt;65 Medicare Supplement</v>
          </cell>
          <cell r="D5143" t="str">
            <v>KRUPP THOMAS J</v>
          </cell>
          <cell r="E5143" t="str">
            <v>279284159</v>
          </cell>
          <cell r="F5143">
            <v>12</v>
          </cell>
          <cell r="G5143" t="str">
            <v>Medicare O65RHW/F - Union</v>
          </cell>
          <cell r="H5143" t="str">
            <v>U</v>
          </cell>
          <cell r="I5143">
            <v>2</v>
          </cell>
          <cell r="J5143">
            <v>37622</v>
          </cell>
          <cell r="K5143">
            <v>111</v>
          </cell>
          <cell r="L5143" t="str">
            <v>Ee/Sp</v>
          </cell>
          <cell r="M5143">
            <v>12503</v>
          </cell>
        </row>
        <row r="5144">
          <cell r="A5144">
            <v>10</v>
          </cell>
          <cell r="B5144" t="str">
            <v>AW Indemnity Retiree &gt;65 Medicare Supplement</v>
          </cell>
          <cell r="D5144" t="str">
            <v>KUGLER J WESLEY</v>
          </cell>
          <cell r="E5144" t="str">
            <v>186247696</v>
          </cell>
          <cell r="F5144">
            <v>12</v>
          </cell>
          <cell r="G5144" t="str">
            <v>Medicare O65RHW/F - Union</v>
          </cell>
          <cell r="H5144" t="str">
            <v>U</v>
          </cell>
          <cell r="I5144">
            <v>2</v>
          </cell>
          <cell r="J5144">
            <v>37622</v>
          </cell>
          <cell r="K5144">
            <v>111</v>
          </cell>
          <cell r="L5144" t="str">
            <v>Ee/Sp</v>
          </cell>
          <cell r="M5144">
            <v>12248</v>
          </cell>
        </row>
        <row r="5145">
          <cell r="A5145">
            <v>10</v>
          </cell>
          <cell r="B5145" t="str">
            <v>AW Indemnity Retiree &gt;65 Medicare Supplement</v>
          </cell>
          <cell r="D5145" t="str">
            <v>KULICK BARBARA D</v>
          </cell>
          <cell r="E5145" t="str">
            <v>154205687</v>
          </cell>
          <cell r="F5145">
            <v>11</v>
          </cell>
          <cell r="G5145" t="str">
            <v>Medicare O65R S/PC - Union</v>
          </cell>
          <cell r="H5145" t="str">
            <v>U</v>
          </cell>
          <cell r="I5145">
            <v>1</v>
          </cell>
          <cell r="J5145">
            <v>37622</v>
          </cell>
          <cell r="K5145">
            <v>102</v>
          </cell>
          <cell r="L5145" t="str">
            <v>Single</v>
          </cell>
          <cell r="M5145">
            <v>10230</v>
          </cell>
        </row>
        <row r="5146">
          <cell r="A5146">
            <v>10</v>
          </cell>
          <cell r="B5146" t="str">
            <v>AW Indemnity Retiree &gt;65 Medicare Supplement</v>
          </cell>
          <cell r="D5146" t="str">
            <v>KURTZ MARY ALICE</v>
          </cell>
          <cell r="E5146" t="str">
            <v>312443182</v>
          </cell>
          <cell r="F5146">
            <v>11</v>
          </cell>
          <cell r="G5146" t="str">
            <v>Medicare O65R S/PC - Union</v>
          </cell>
          <cell r="H5146" t="str">
            <v>U</v>
          </cell>
          <cell r="I5146">
            <v>1</v>
          </cell>
          <cell r="J5146">
            <v>37622</v>
          </cell>
          <cell r="K5146">
            <v>102</v>
          </cell>
          <cell r="L5146" t="str">
            <v>Single</v>
          </cell>
          <cell r="M5146">
            <v>15593</v>
          </cell>
        </row>
        <row r="5147">
          <cell r="A5147">
            <v>10</v>
          </cell>
          <cell r="B5147" t="str">
            <v>AW Indemnity Retiree &gt;65 Medicare Supplement</v>
          </cell>
          <cell r="D5147" t="str">
            <v>KURTZ WILLIAM</v>
          </cell>
          <cell r="E5147" t="str">
            <v>310364888</v>
          </cell>
          <cell r="F5147">
            <v>13</v>
          </cell>
          <cell r="G5147" t="str">
            <v>Medicare O65R S/PC - Non-Union</v>
          </cell>
          <cell r="H5147" t="str">
            <v>N</v>
          </cell>
          <cell r="I5147">
            <v>1</v>
          </cell>
          <cell r="J5147">
            <v>37803</v>
          </cell>
          <cell r="K5147">
            <v>101</v>
          </cell>
          <cell r="L5147" t="str">
            <v>Single</v>
          </cell>
          <cell r="M5147">
            <v>14072</v>
          </cell>
        </row>
        <row r="5148">
          <cell r="A5148">
            <v>10</v>
          </cell>
          <cell r="B5148" t="str">
            <v>AW Indemnity Retiree &gt;65 Medicare Supplement</v>
          </cell>
          <cell r="D5148" t="str">
            <v>LAFON BRENDA LAN</v>
          </cell>
          <cell r="E5148" t="str">
            <v>236624258</v>
          </cell>
          <cell r="F5148">
            <v>13</v>
          </cell>
          <cell r="G5148" t="str">
            <v>Medicare O65R S/PC - Non-Union</v>
          </cell>
          <cell r="H5148" t="str">
            <v>N</v>
          </cell>
          <cell r="I5148">
            <v>1</v>
          </cell>
          <cell r="J5148">
            <v>37622</v>
          </cell>
          <cell r="K5148">
            <v>102</v>
          </cell>
          <cell r="L5148" t="str">
            <v>Single</v>
          </cell>
          <cell r="M5148">
            <v>14555</v>
          </cell>
        </row>
        <row r="5149">
          <cell r="A5149">
            <v>10</v>
          </cell>
          <cell r="B5149" t="str">
            <v>AW Indemnity Retiree &gt;65 Medicare Supplement</v>
          </cell>
          <cell r="D5149" t="str">
            <v>LAFRANKIE JAMES</v>
          </cell>
          <cell r="E5149" t="str">
            <v>197209623</v>
          </cell>
          <cell r="F5149">
            <v>16</v>
          </cell>
          <cell r="G5149" t="str">
            <v>Medicare O65RHW/F - Executive Plan</v>
          </cell>
          <cell r="H5149" t="str">
            <v>N</v>
          </cell>
          <cell r="I5149">
            <v>2</v>
          </cell>
          <cell r="J5149">
            <v>37622</v>
          </cell>
          <cell r="K5149">
            <v>111</v>
          </cell>
          <cell r="L5149" t="str">
            <v>Ee/Sp</v>
          </cell>
          <cell r="M5149">
            <v>9947</v>
          </cell>
        </row>
        <row r="5150">
          <cell r="A5150">
            <v>10</v>
          </cell>
          <cell r="B5150" t="str">
            <v>AW Indemnity Retiree &gt;65 Medicare Supplement</v>
          </cell>
          <cell r="D5150" t="str">
            <v>LAKE SHIRLEY AN</v>
          </cell>
          <cell r="E5150" t="str">
            <v>235581592</v>
          </cell>
          <cell r="F5150">
            <v>13</v>
          </cell>
          <cell r="G5150" t="str">
            <v>Medicare O65R S/PC - Non-Union</v>
          </cell>
          <cell r="H5150" t="str">
            <v>N</v>
          </cell>
          <cell r="I5150">
            <v>1</v>
          </cell>
          <cell r="J5150">
            <v>37622</v>
          </cell>
          <cell r="K5150">
            <v>102</v>
          </cell>
          <cell r="L5150" t="str">
            <v>Single</v>
          </cell>
          <cell r="M5150">
            <v>13746</v>
          </cell>
        </row>
        <row r="5151">
          <cell r="A5151">
            <v>10</v>
          </cell>
          <cell r="B5151" t="str">
            <v>AW Indemnity Retiree &gt;65 Medicare Supplement</v>
          </cell>
          <cell r="D5151" t="str">
            <v>LAMBERT ROY L</v>
          </cell>
          <cell r="E5151" t="str">
            <v>234500025</v>
          </cell>
          <cell r="F5151">
            <v>14</v>
          </cell>
          <cell r="G5151" t="str">
            <v>Medicare O65RHW/F - Non-Union</v>
          </cell>
          <cell r="H5151" t="str">
            <v>N</v>
          </cell>
          <cell r="I5151">
            <v>2</v>
          </cell>
          <cell r="J5151">
            <v>37622</v>
          </cell>
          <cell r="K5151">
            <v>111</v>
          </cell>
          <cell r="L5151" t="str">
            <v>Ee/Sp</v>
          </cell>
          <cell r="M5151">
            <v>12302</v>
          </cell>
        </row>
        <row r="5152">
          <cell r="A5152">
            <v>10</v>
          </cell>
          <cell r="B5152" t="str">
            <v>AW Indemnity Retiree &gt;65 Medicare Supplement</v>
          </cell>
          <cell r="D5152" t="str">
            <v>LAND BERNARD R</v>
          </cell>
          <cell r="E5152" t="str">
            <v>400322081</v>
          </cell>
          <cell r="F5152">
            <v>12</v>
          </cell>
          <cell r="G5152" t="str">
            <v>Medicare O65RHW/F - Union</v>
          </cell>
          <cell r="H5152" t="str">
            <v>U</v>
          </cell>
          <cell r="I5152">
            <v>2</v>
          </cell>
          <cell r="J5152">
            <v>37622</v>
          </cell>
          <cell r="K5152">
            <v>111</v>
          </cell>
          <cell r="L5152" t="str">
            <v>Ee/Sp</v>
          </cell>
          <cell r="M5152">
            <v>10240</v>
          </cell>
        </row>
        <row r="5153">
          <cell r="A5153">
            <v>10</v>
          </cell>
          <cell r="B5153" t="str">
            <v>AW Indemnity Retiree &gt;65 Medicare Supplement</v>
          </cell>
          <cell r="D5153" t="str">
            <v>LANE GERALDINE A</v>
          </cell>
          <cell r="E5153" t="str">
            <v>340286243</v>
          </cell>
          <cell r="F5153">
            <v>13</v>
          </cell>
          <cell r="G5153" t="str">
            <v>Medicare O65R S/PC - Non-Union</v>
          </cell>
          <cell r="H5153" t="str">
            <v>N</v>
          </cell>
          <cell r="I5153">
            <v>1</v>
          </cell>
          <cell r="J5153">
            <v>37622</v>
          </cell>
          <cell r="K5153">
            <v>102</v>
          </cell>
          <cell r="L5153" t="str">
            <v>Single</v>
          </cell>
          <cell r="M5153">
            <v>13616</v>
          </cell>
        </row>
        <row r="5154">
          <cell r="A5154">
            <v>10</v>
          </cell>
          <cell r="B5154" t="str">
            <v>AW Indemnity Retiree &gt;65 Medicare Supplement</v>
          </cell>
          <cell r="D5154" t="str">
            <v>LANHAM HELEN B</v>
          </cell>
          <cell r="E5154" t="str">
            <v>235449010</v>
          </cell>
          <cell r="F5154">
            <v>13</v>
          </cell>
          <cell r="G5154" t="str">
            <v>Medicare O65R S/PC - Non-Union</v>
          </cell>
          <cell r="H5154" t="str">
            <v>N</v>
          </cell>
          <cell r="I5154">
            <v>1</v>
          </cell>
          <cell r="J5154">
            <v>37622</v>
          </cell>
          <cell r="K5154">
            <v>102</v>
          </cell>
          <cell r="L5154" t="str">
            <v>Single</v>
          </cell>
          <cell r="M5154">
            <v>12030</v>
          </cell>
        </row>
        <row r="5155">
          <cell r="A5155">
            <v>10</v>
          </cell>
          <cell r="B5155" t="str">
            <v>AW Indemnity Retiree &gt;65 Medicare Supplement</v>
          </cell>
          <cell r="D5155" t="str">
            <v>LARSON DONNA B</v>
          </cell>
          <cell r="E5155" t="str">
            <v>491289387</v>
          </cell>
          <cell r="F5155">
            <v>14</v>
          </cell>
          <cell r="G5155" t="str">
            <v>Medicare O65RHW/F - Non-Union</v>
          </cell>
          <cell r="H5155" t="str">
            <v>N</v>
          </cell>
          <cell r="I5155">
            <v>2</v>
          </cell>
          <cell r="J5155">
            <v>37622</v>
          </cell>
          <cell r="K5155">
            <v>111</v>
          </cell>
          <cell r="L5155" t="str">
            <v>Ee/Sp</v>
          </cell>
          <cell r="M5155">
            <v>10509</v>
          </cell>
        </row>
        <row r="5156">
          <cell r="A5156">
            <v>10</v>
          </cell>
          <cell r="B5156" t="str">
            <v>AW Indemnity Retiree &gt;65 Medicare Supplement</v>
          </cell>
          <cell r="D5156" t="str">
            <v>LATOU D JEANNE</v>
          </cell>
          <cell r="E5156" t="str">
            <v>312281010</v>
          </cell>
          <cell r="F5156">
            <v>13</v>
          </cell>
          <cell r="G5156" t="str">
            <v>Medicare O65R S/PC - Non-Union</v>
          </cell>
          <cell r="H5156" t="str">
            <v>N</v>
          </cell>
          <cell r="I5156">
            <v>1</v>
          </cell>
          <cell r="J5156">
            <v>37622</v>
          </cell>
          <cell r="K5156">
            <v>102</v>
          </cell>
          <cell r="L5156" t="str">
            <v>Single</v>
          </cell>
          <cell r="M5156">
            <v>10622</v>
          </cell>
        </row>
        <row r="5157">
          <cell r="A5157">
            <v>10</v>
          </cell>
          <cell r="B5157" t="str">
            <v>AW Indemnity Retiree &gt;65 Medicare Supplement</v>
          </cell>
          <cell r="D5157" t="str">
            <v>LAUZE MARTHA B</v>
          </cell>
          <cell r="E5157" t="str">
            <v>173121408</v>
          </cell>
          <cell r="F5157">
            <v>11</v>
          </cell>
          <cell r="G5157" t="str">
            <v>Medicare O65R S/PC - Union</v>
          </cell>
          <cell r="H5157" t="str">
            <v>U</v>
          </cell>
          <cell r="I5157">
            <v>1</v>
          </cell>
          <cell r="J5157">
            <v>37622</v>
          </cell>
          <cell r="K5157">
            <v>102</v>
          </cell>
          <cell r="L5157" t="str">
            <v>Single</v>
          </cell>
          <cell r="M5157">
            <v>7436</v>
          </cell>
        </row>
        <row r="5158">
          <cell r="A5158">
            <v>10</v>
          </cell>
          <cell r="B5158" t="str">
            <v>AW Indemnity Retiree &gt;65 Medicare Supplement</v>
          </cell>
          <cell r="D5158" t="str">
            <v>LAWRENCE PASQUALENA L</v>
          </cell>
          <cell r="E5158" t="str">
            <v>063167939</v>
          </cell>
          <cell r="F5158">
            <v>11</v>
          </cell>
          <cell r="G5158" t="str">
            <v>Medicare O65R S/PC - Union</v>
          </cell>
          <cell r="H5158" t="str">
            <v>U</v>
          </cell>
          <cell r="I5158">
            <v>1</v>
          </cell>
          <cell r="J5158">
            <v>37622</v>
          </cell>
          <cell r="K5158">
            <v>102</v>
          </cell>
          <cell r="L5158" t="str">
            <v>Single</v>
          </cell>
          <cell r="M5158">
            <v>7826</v>
          </cell>
        </row>
        <row r="5159">
          <cell r="A5159">
            <v>10</v>
          </cell>
          <cell r="B5159" t="str">
            <v>AW Indemnity Retiree &gt;65 Medicare Supplement</v>
          </cell>
          <cell r="D5159" t="str">
            <v>LAYNE JOHN R</v>
          </cell>
          <cell r="E5159" t="str">
            <v>414243535</v>
          </cell>
          <cell r="F5159">
            <v>14</v>
          </cell>
          <cell r="G5159" t="str">
            <v>Medicare O65RHW/F - Non-Union</v>
          </cell>
          <cell r="H5159" t="str">
            <v>N</v>
          </cell>
          <cell r="I5159">
            <v>2</v>
          </cell>
          <cell r="J5159">
            <v>37622</v>
          </cell>
          <cell r="K5159">
            <v>111</v>
          </cell>
          <cell r="L5159" t="str">
            <v>Ee/Sp</v>
          </cell>
          <cell r="M5159">
            <v>9766</v>
          </cell>
        </row>
        <row r="5160">
          <cell r="A5160">
            <v>10</v>
          </cell>
          <cell r="B5160" t="str">
            <v>AW Indemnity Retiree &gt;65 Medicare Supplement</v>
          </cell>
          <cell r="D5160" t="str">
            <v>LEAR FRANCES V</v>
          </cell>
          <cell r="E5160" t="str">
            <v>261368413</v>
          </cell>
          <cell r="F5160">
            <v>12</v>
          </cell>
          <cell r="G5160" t="str">
            <v>Medicare O65RHW/F - Union</v>
          </cell>
          <cell r="H5160" t="str">
            <v>U</v>
          </cell>
          <cell r="I5160">
            <v>2</v>
          </cell>
          <cell r="J5160">
            <v>37622</v>
          </cell>
          <cell r="K5160">
            <v>111</v>
          </cell>
          <cell r="L5160" t="str">
            <v>Ee/Sp</v>
          </cell>
          <cell r="M5160">
            <v>9800</v>
          </cell>
        </row>
        <row r="5161">
          <cell r="A5161">
            <v>10</v>
          </cell>
          <cell r="B5161" t="str">
            <v>AW Indemnity Retiree &gt;65 Medicare Supplement</v>
          </cell>
          <cell r="D5161" t="str">
            <v>LEAR VANESSA</v>
          </cell>
          <cell r="E5161" t="str">
            <v>407903217</v>
          </cell>
          <cell r="F5161">
            <v>11</v>
          </cell>
          <cell r="G5161" t="str">
            <v>Medicare O65R S/PC - Union</v>
          </cell>
          <cell r="H5161" t="str">
            <v>U</v>
          </cell>
          <cell r="I5161">
            <v>1</v>
          </cell>
          <cell r="J5161">
            <v>37622</v>
          </cell>
          <cell r="K5161">
            <v>102</v>
          </cell>
          <cell r="L5161" t="str">
            <v>Single</v>
          </cell>
          <cell r="M5161">
            <v>23426</v>
          </cell>
        </row>
        <row r="5162">
          <cell r="A5162">
            <v>10</v>
          </cell>
          <cell r="B5162" t="str">
            <v>AW Indemnity Retiree &gt;65 Medicare Supplement</v>
          </cell>
          <cell r="D5162" t="str">
            <v>LEBO CALVIN E</v>
          </cell>
          <cell r="E5162" t="str">
            <v>201188724</v>
          </cell>
          <cell r="F5162">
            <v>14</v>
          </cell>
          <cell r="G5162" t="str">
            <v>Medicare O65RHW/F - Non-Union</v>
          </cell>
          <cell r="H5162" t="str">
            <v>N</v>
          </cell>
          <cell r="I5162">
            <v>2</v>
          </cell>
          <cell r="J5162">
            <v>37622</v>
          </cell>
          <cell r="K5162">
            <v>111</v>
          </cell>
          <cell r="L5162" t="str">
            <v>Ee/Sp</v>
          </cell>
          <cell r="M5162">
            <v>8337</v>
          </cell>
        </row>
        <row r="5163">
          <cell r="A5163">
            <v>10</v>
          </cell>
          <cell r="B5163" t="str">
            <v>AW Indemnity Retiree &gt;65 Medicare Supplement</v>
          </cell>
          <cell r="D5163" t="str">
            <v>LEE CURTIS J</v>
          </cell>
          <cell r="E5163" t="str">
            <v>229165622</v>
          </cell>
          <cell r="F5163">
            <v>12</v>
          </cell>
          <cell r="G5163" t="str">
            <v>Medicare O65RHW/F - Union</v>
          </cell>
          <cell r="H5163" t="str">
            <v>U</v>
          </cell>
          <cell r="I5163">
            <v>2</v>
          </cell>
          <cell r="J5163">
            <v>37622</v>
          </cell>
          <cell r="K5163">
            <v>111</v>
          </cell>
          <cell r="L5163" t="str">
            <v>Ee/Sp</v>
          </cell>
          <cell r="M5163">
            <v>8067</v>
          </cell>
        </row>
        <row r="5164">
          <cell r="A5164">
            <v>10</v>
          </cell>
          <cell r="B5164" t="str">
            <v>AW Indemnity Retiree &gt;65 Medicare Supplement</v>
          </cell>
          <cell r="D5164" t="str">
            <v>LEE EUGENE J</v>
          </cell>
          <cell r="E5164" t="str">
            <v>188282374</v>
          </cell>
          <cell r="F5164">
            <v>13</v>
          </cell>
          <cell r="G5164" t="str">
            <v>Medicare O65R S/PC - Non-Union</v>
          </cell>
          <cell r="H5164" t="str">
            <v>N</v>
          </cell>
          <cell r="I5164">
            <v>1</v>
          </cell>
          <cell r="J5164">
            <v>37622</v>
          </cell>
          <cell r="K5164">
            <v>101</v>
          </cell>
          <cell r="L5164" t="str">
            <v>Single</v>
          </cell>
          <cell r="M5164">
            <v>13714</v>
          </cell>
        </row>
        <row r="5165">
          <cell r="A5165">
            <v>10</v>
          </cell>
          <cell r="B5165" t="str">
            <v>AW Indemnity Retiree &gt;65 Medicare Supplement</v>
          </cell>
          <cell r="D5165" t="str">
            <v>LEE ROBERT E</v>
          </cell>
          <cell r="E5165" t="str">
            <v>331323375</v>
          </cell>
          <cell r="F5165">
            <v>11</v>
          </cell>
          <cell r="G5165" t="str">
            <v>Medicare O65R S/PC - Union</v>
          </cell>
          <cell r="H5165" t="str">
            <v>U</v>
          </cell>
          <cell r="I5165">
            <v>1</v>
          </cell>
          <cell r="J5165">
            <v>38231</v>
          </cell>
          <cell r="K5165">
            <v>101</v>
          </cell>
          <cell r="L5165" t="str">
            <v>Single</v>
          </cell>
          <cell r="M5165">
            <v>14489</v>
          </cell>
        </row>
        <row r="5166">
          <cell r="A5166">
            <v>10</v>
          </cell>
          <cell r="B5166" t="str">
            <v>AW Indemnity Retiree &gt;65 Medicare Supplement</v>
          </cell>
          <cell r="D5166" t="str">
            <v>LEGGISON ROY C</v>
          </cell>
          <cell r="E5166" t="str">
            <v>429709729</v>
          </cell>
          <cell r="F5166">
            <v>13</v>
          </cell>
          <cell r="G5166" t="str">
            <v>Medicare O65R S/PC - Non-Union</v>
          </cell>
          <cell r="H5166" t="str">
            <v>N</v>
          </cell>
          <cell r="I5166">
            <v>1</v>
          </cell>
          <cell r="J5166">
            <v>37622</v>
          </cell>
          <cell r="K5166">
            <v>101</v>
          </cell>
          <cell r="L5166" t="str">
            <v>Single</v>
          </cell>
          <cell r="M5166">
            <v>13333</v>
          </cell>
        </row>
        <row r="5167">
          <cell r="A5167">
            <v>10</v>
          </cell>
          <cell r="B5167" t="str">
            <v>AW Indemnity Retiree &gt;65 Medicare Supplement</v>
          </cell>
          <cell r="D5167" t="str">
            <v>LEIDENHEIMER HAROLD F</v>
          </cell>
          <cell r="E5167" t="str">
            <v>332305364</v>
          </cell>
          <cell r="F5167">
            <v>12</v>
          </cell>
          <cell r="G5167" t="str">
            <v>Medicare O65RHW/F - Union</v>
          </cell>
          <cell r="H5167" t="str">
            <v>U</v>
          </cell>
          <cell r="I5167">
            <v>2</v>
          </cell>
          <cell r="J5167">
            <v>37622</v>
          </cell>
          <cell r="K5167">
            <v>111</v>
          </cell>
          <cell r="L5167" t="str">
            <v>Ee/Sp</v>
          </cell>
          <cell r="M5167">
            <v>13657</v>
          </cell>
        </row>
        <row r="5168">
          <cell r="A5168">
            <v>10</v>
          </cell>
          <cell r="B5168" t="str">
            <v>AW Indemnity Retiree &gt;65 Medicare Supplement</v>
          </cell>
          <cell r="D5168" t="str">
            <v>LEISCH RUDOLPH S</v>
          </cell>
          <cell r="E5168" t="str">
            <v>345223750</v>
          </cell>
          <cell r="F5168">
            <v>13</v>
          </cell>
          <cell r="G5168" t="str">
            <v>Medicare O65R S/PC - Non-Union</v>
          </cell>
          <cell r="H5168" t="str">
            <v>N</v>
          </cell>
          <cell r="I5168">
            <v>1</v>
          </cell>
          <cell r="J5168">
            <v>37622</v>
          </cell>
          <cell r="K5168">
            <v>101</v>
          </cell>
          <cell r="L5168" t="str">
            <v>Single</v>
          </cell>
          <cell r="M5168">
            <v>11216</v>
          </cell>
        </row>
        <row r="5169">
          <cell r="A5169">
            <v>10</v>
          </cell>
          <cell r="B5169" t="str">
            <v>AW Indemnity Retiree &gt;65 Medicare Supplement</v>
          </cell>
          <cell r="D5169" t="str">
            <v>LEJEUNE CLARENCE H</v>
          </cell>
          <cell r="E5169" t="str">
            <v>207183521</v>
          </cell>
          <cell r="F5169">
            <v>12</v>
          </cell>
          <cell r="G5169" t="str">
            <v>Medicare O65RHW/F - Union</v>
          </cell>
          <cell r="H5169" t="str">
            <v>U</v>
          </cell>
          <cell r="I5169">
            <v>2</v>
          </cell>
          <cell r="J5169">
            <v>37622</v>
          </cell>
          <cell r="K5169">
            <v>111</v>
          </cell>
          <cell r="L5169" t="str">
            <v>Ee/Sp</v>
          </cell>
          <cell r="M5169">
            <v>10073</v>
          </cell>
        </row>
        <row r="5170">
          <cell r="A5170">
            <v>10</v>
          </cell>
          <cell r="B5170" t="str">
            <v>AW Indemnity Retiree &gt;65 Medicare Supplement</v>
          </cell>
          <cell r="D5170" t="str">
            <v>LEMONS JR JAMES J</v>
          </cell>
          <cell r="E5170" t="str">
            <v>316122600</v>
          </cell>
          <cell r="F5170">
            <v>12</v>
          </cell>
          <cell r="G5170" t="str">
            <v>Medicare O65RHW/F - Union</v>
          </cell>
          <cell r="H5170" t="str">
            <v>U</v>
          </cell>
          <cell r="I5170">
            <v>2</v>
          </cell>
          <cell r="J5170">
            <v>37622</v>
          </cell>
          <cell r="K5170">
            <v>111</v>
          </cell>
          <cell r="L5170" t="str">
            <v>Ee/Sp</v>
          </cell>
          <cell r="M5170">
            <v>9087</v>
          </cell>
        </row>
        <row r="5171">
          <cell r="A5171">
            <v>10</v>
          </cell>
          <cell r="B5171" t="str">
            <v>AW Indemnity Retiree &gt;65 Medicare Supplement</v>
          </cell>
          <cell r="D5171" t="str">
            <v>LEONARD CATHLENE L</v>
          </cell>
          <cell r="E5171" t="str">
            <v>235347565</v>
          </cell>
          <cell r="F5171">
            <v>14</v>
          </cell>
          <cell r="G5171" t="str">
            <v>Medicare O65RHW/F - Non-Union</v>
          </cell>
          <cell r="H5171" t="str">
            <v>N</v>
          </cell>
          <cell r="I5171">
            <v>2</v>
          </cell>
          <cell r="J5171">
            <v>37622</v>
          </cell>
          <cell r="K5171">
            <v>111</v>
          </cell>
          <cell r="L5171" t="str">
            <v>Ee/Sp</v>
          </cell>
          <cell r="M5171">
            <v>9029</v>
          </cell>
        </row>
        <row r="5172">
          <cell r="A5172">
            <v>10</v>
          </cell>
          <cell r="B5172" t="str">
            <v>AW Indemnity Retiree &gt;65 Medicare Supplement</v>
          </cell>
          <cell r="D5172" t="str">
            <v>LEWIS DUDLEY A</v>
          </cell>
          <cell r="E5172" t="str">
            <v>332205503</v>
          </cell>
          <cell r="F5172">
            <v>12</v>
          </cell>
          <cell r="G5172" t="str">
            <v>Medicare O65RHW/F - Union</v>
          </cell>
          <cell r="H5172" t="str">
            <v>U</v>
          </cell>
          <cell r="I5172">
            <v>2</v>
          </cell>
          <cell r="J5172">
            <v>37622</v>
          </cell>
          <cell r="K5172">
            <v>111</v>
          </cell>
          <cell r="L5172" t="str">
            <v>Ee/Sp</v>
          </cell>
          <cell r="M5172">
            <v>9637</v>
          </cell>
        </row>
        <row r="5173">
          <cell r="A5173">
            <v>10</v>
          </cell>
          <cell r="B5173" t="str">
            <v>AW Indemnity Retiree &gt;65 Medicare Supplement</v>
          </cell>
          <cell r="D5173" t="str">
            <v>LEWIS GERTRUDE W</v>
          </cell>
          <cell r="E5173" t="str">
            <v>189146095</v>
          </cell>
          <cell r="F5173">
            <v>13</v>
          </cell>
          <cell r="G5173" t="str">
            <v>Medicare O65R S/PC - Non-Union</v>
          </cell>
          <cell r="H5173" t="str">
            <v>N</v>
          </cell>
          <cell r="I5173">
            <v>1</v>
          </cell>
          <cell r="J5173">
            <v>37622</v>
          </cell>
          <cell r="K5173">
            <v>102</v>
          </cell>
          <cell r="L5173" t="str">
            <v>Single</v>
          </cell>
          <cell r="M5173">
            <v>8313</v>
          </cell>
        </row>
        <row r="5174">
          <cell r="A5174">
            <v>10</v>
          </cell>
          <cell r="B5174" t="str">
            <v>AW Indemnity Retiree &gt;65 Medicare Supplement</v>
          </cell>
          <cell r="D5174" t="str">
            <v>LEWIS JOHN W</v>
          </cell>
          <cell r="E5174" t="str">
            <v>491282258</v>
          </cell>
          <cell r="F5174">
            <v>12</v>
          </cell>
          <cell r="G5174" t="str">
            <v>Medicare O65RHW/F - Union</v>
          </cell>
          <cell r="H5174" t="str">
            <v>U</v>
          </cell>
          <cell r="I5174">
            <v>2</v>
          </cell>
          <cell r="J5174">
            <v>37622</v>
          </cell>
          <cell r="K5174">
            <v>111</v>
          </cell>
          <cell r="L5174" t="str">
            <v>Ee/Sp</v>
          </cell>
          <cell r="M5174">
            <v>10393</v>
          </cell>
        </row>
        <row r="5175">
          <cell r="A5175">
            <v>10</v>
          </cell>
          <cell r="B5175" t="str">
            <v>AW Indemnity Retiree &gt;65 Medicare Supplement</v>
          </cell>
          <cell r="D5175" t="str">
            <v>LIBERATORE ADRIANO M</v>
          </cell>
          <cell r="E5175" t="str">
            <v>191052446</v>
          </cell>
          <cell r="F5175">
            <v>12</v>
          </cell>
          <cell r="G5175" t="str">
            <v>Medicare O65RHW/F - Union</v>
          </cell>
          <cell r="H5175" t="str">
            <v>U</v>
          </cell>
          <cell r="I5175">
            <v>2</v>
          </cell>
          <cell r="J5175">
            <v>37622</v>
          </cell>
          <cell r="K5175">
            <v>111</v>
          </cell>
          <cell r="L5175" t="str">
            <v>Ee/Sp</v>
          </cell>
          <cell r="M5175">
            <v>5042</v>
          </cell>
        </row>
        <row r="5176">
          <cell r="A5176">
            <v>10</v>
          </cell>
          <cell r="B5176" t="str">
            <v>AW Indemnity Retiree &gt;65 Medicare Supplement</v>
          </cell>
          <cell r="D5176" t="str">
            <v>LIDAK LEONARD</v>
          </cell>
          <cell r="E5176" t="str">
            <v>175269459</v>
          </cell>
          <cell r="F5176">
            <v>12</v>
          </cell>
          <cell r="G5176" t="str">
            <v>Medicare O65RHW/F - Union</v>
          </cell>
          <cell r="H5176" t="str">
            <v>U</v>
          </cell>
          <cell r="I5176">
            <v>2</v>
          </cell>
          <cell r="J5176">
            <v>37622</v>
          </cell>
          <cell r="K5176">
            <v>111</v>
          </cell>
          <cell r="L5176" t="str">
            <v>Ee/Sp</v>
          </cell>
          <cell r="M5176">
            <v>12576</v>
          </cell>
        </row>
        <row r="5177">
          <cell r="A5177">
            <v>10</v>
          </cell>
          <cell r="B5177" t="str">
            <v>AW Indemnity Retiree &gt;65 Medicare Supplement</v>
          </cell>
          <cell r="D5177" t="str">
            <v>LIGHT RALPH B</v>
          </cell>
          <cell r="E5177" t="str">
            <v>185033350</v>
          </cell>
          <cell r="F5177">
            <v>12</v>
          </cell>
          <cell r="G5177" t="str">
            <v>Medicare O65RHW/F - Union</v>
          </cell>
          <cell r="H5177" t="str">
            <v>U</v>
          </cell>
          <cell r="I5177">
            <v>2</v>
          </cell>
          <cell r="J5177">
            <v>37622</v>
          </cell>
          <cell r="K5177">
            <v>111</v>
          </cell>
          <cell r="L5177" t="str">
            <v>Ee/Sp</v>
          </cell>
          <cell r="M5177">
            <v>6452</v>
          </cell>
        </row>
        <row r="5178">
          <cell r="A5178">
            <v>10</v>
          </cell>
          <cell r="B5178" t="str">
            <v>AW Indemnity Retiree &gt;65 Medicare Supplement</v>
          </cell>
          <cell r="D5178" t="str">
            <v>LILLY EDNA L</v>
          </cell>
          <cell r="E5178" t="str">
            <v>234203809</v>
          </cell>
          <cell r="F5178">
            <v>14</v>
          </cell>
          <cell r="G5178" t="str">
            <v>Medicare O65RHW/F - Non-Union</v>
          </cell>
          <cell r="H5178" t="str">
            <v>N</v>
          </cell>
          <cell r="I5178">
            <v>2</v>
          </cell>
          <cell r="J5178">
            <v>37622</v>
          </cell>
          <cell r="K5178">
            <v>111</v>
          </cell>
          <cell r="L5178" t="str">
            <v>Ee/Sp</v>
          </cell>
          <cell r="M5178">
            <v>8121</v>
          </cell>
        </row>
        <row r="5179">
          <cell r="A5179">
            <v>10</v>
          </cell>
          <cell r="B5179" t="str">
            <v>AW Indemnity Retiree &gt;65 Medicare Supplement</v>
          </cell>
          <cell r="D5179" t="str">
            <v>LIMBACH EDWARD</v>
          </cell>
          <cell r="E5179" t="str">
            <v>278344408</v>
          </cell>
          <cell r="F5179">
            <v>14</v>
          </cell>
          <cell r="G5179" t="str">
            <v>Medicare O65RHW/F - Non-Union</v>
          </cell>
          <cell r="H5179" t="str">
            <v>N</v>
          </cell>
          <cell r="I5179">
            <v>2</v>
          </cell>
          <cell r="J5179">
            <v>38018</v>
          </cell>
          <cell r="K5179">
            <v>111</v>
          </cell>
          <cell r="L5179" t="str">
            <v>Ee/Sp</v>
          </cell>
          <cell r="M5179">
            <v>14247</v>
          </cell>
        </row>
        <row r="5180">
          <cell r="A5180">
            <v>10</v>
          </cell>
          <cell r="B5180" t="str">
            <v>AW Indemnity Retiree &gt;65 Medicare Supplement</v>
          </cell>
          <cell r="D5180" t="str">
            <v>LINDNER RAYMOND L</v>
          </cell>
          <cell r="E5180" t="str">
            <v>357286355</v>
          </cell>
          <cell r="F5180">
            <v>11</v>
          </cell>
          <cell r="G5180" t="str">
            <v>Medicare O65R S/PC - Union</v>
          </cell>
          <cell r="H5180" t="str">
            <v>U</v>
          </cell>
          <cell r="I5180">
            <v>1</v>
          </cell>
          <cell r="J5180">
            <v>37622</v>
          </cell>
          <cell r="K5180">
            <v>101</v>
          </cell>
          <cell r="L5180" t="str">
            <v>Single</v>
          </cell>
          <cell r="M5180">
            <v>13177</v>
          </cell>
        </row>
        <row r="5181">
          <cell r="A5181">
            <v>10</v>
          </cell>
          <cell r="B5181" t="str">
            <v>AW Indemnity Retiree &gt;65 Medicare Supplement</v>
          </cell>
          <cell r="D5181" t="str">
            <v>LINDQUIST ROBERT</v>
          </cell>
          <cell r="E5181" t="str">
            <v>157249233</v>
          </cell>
          <cell r="F5181">
            <v>13</v>
          </cell>
          <cell r="G5181" t="str">
            <v>Medicare O65R S/PC - Non-Union</v>
          </cell>
          <cell r="H5181" t="str">
            <v>N</v>
          </cell>
          <cell r="I5181">
            <v>1</v>
          </cell>
          <cell r="J5181">
            <v>37622</v>
          </cell>
          <cell r="K5181">
            <v>101</v>
          </cell>
          <cell r="L5181" t="str">
            <v>Single</v>
          </cell>
          <cell r="M5181">
            <v>12719</v>
          </cell>
        </row>
        <row r="5182">
          <cell r="A5182">
            <v>10</v>
          </cell>
          <cell r="B5182" t="str">
            <v>AW Indemnity Retiree &gt;65 Medicare Supplement</v>
          </cell>
          <cell r="D5182" t="str">
            <v>LINDSEY KENNETH L</v>
          </cell>
          <cell r="E5182" t="str">
            <v>413546801</v>
          </cell>
          <cell r="F5182">
            <v>12</v>
          </cell>
          <cell r="G5182" t="str">
            <v>Medicare O65RHW/F - Union</v>
          </cell>
          <cell r="H5182" t="str">
            <v>U</v>
          </cell>
          <cell r="I5182">
            <v>2</v>
          </cell>
          <cell r="J5182">
            <v>37622</v>
          </cell>
          <cell r="K5182">
            <v>111</v>
          </cell>
          <cell r="L5182" t="str">
            <v>Ee/Sp</v>
          </cell>
          <cell r="M5182">
            <v>13034</v>
          </cell>
        </row>
        <row r="5183">
          <cell r="A5183">
            <v>10</v>
          </cell>
          <cell r="B5183" t="str">
            <v>AW Indemnity Retiree &gt;65 Medicare Supplement</v>
          </cell>
          <cell r="D5183" t="str">
            <v>LINENBERGER ROBERT J</v>
          </cell>
          <cell r="E5183" t="str">
            <v>572249090</v>
          </cell>
          <cell r="F5183">
            <v>13</v>
          </cell>
          <cell r="G5183" t="str">
            <v>Medicare O65R S/PC - Non-Union</v>
          </cell>
          <cell r="H5183" t="str">
            <v>N</v>
          </cell>
          <cell r="I5183">
            <v>1</v>
          </cell>
          <cell r="J5183">
            <v>37622</v>
          </cell>
          <cell r="K5183">
            <v>101</v>
          </cell>
          <cell r="L5183" t="str">
            <v>Single</v>
          </cell>
          <cell r="M5183">
            <v>10493</v>
          </cell>
        </row>
        <row r="5184">
          <cell r="A5184">
            <v>10</v>
          </cell>
          <cell r="B5184" t="str">
            <v>AW Indemnity Retiree &gt;65 Medicare Supplement</v>
          </cell>
          <cell r="D5184" t="str">
            <v>LITTRAL WILLIAM</v>
          </cell>
          <cell r="E5184" t="str">
            <v>405528127</v>
          </cell>
          <cell r="F5184">
            <v>11</v>
          </cell>
          <cell r="G5184" t="str">
            <v>Medicare O65R S/PC - Union</v>
          </cell>
          <cell r="H5184" t="str">
            <v>U</v>
          </cell>
          <cell r="I5184">
            <v>1</v>
          </cell>
          <cell r="J5184">
            <v>37622</v>
          </cell>
          <cell r="K5184">
            <v>101</v>
          </cell>
          <cell r="L5184" t="str">
            <v>Single</v>
          </cell>
          <cell r="M5184">
            <v>14702</v>
          </cell>
        </row>
        <row r="5185">
          <cell r="A5185">
            <v>10</v>
          </cell>
          <cell r="B5185" t="str">
            <v>AW Indemnity Retiree &gt;65 Medicare Supplement</v>
          </cell>
          <cell r="D5185" t="str">
            <v>LIZOTTE JOHN</v>
          </cell>
          <cell r="E5185" t="str">
            <v>432528197</v>
          </cell>
          <cell r="F5185">
            <v>13</v>
          </cell>
          <cell r="G5185" t="str">
            <v>Medicare O65R S/PC - Non-Union</v>
          </cell>
          <cell r="H5185" t="str">
            <v>N</v>
          </cell>
          <cell r="I5185">
            <v>1</v>
          </cell>
          <cell r="J5185">
            <v>37622</v>
          </cell>
          <cell r="K5185">
            <v>101</v>
          </cell>
          <cell r="L5185" t="str">
            <v>Single</v>
          </cell>
          <cell r="M5185">
            <v>12455</v>
          </cell>
        </row>
        <row r="5186">
          <cell r="A5186">
            <v>10</v>
          </cell>
          <cell r="B5186" t="str">
            <v>AW Indemnity Retiree &gt;65 Medicare Supplement</v>
          </cell>
          <cell r="D5186" t="str">
            <v>LOCKHART NORMAN</v>
          </cell>
          <cell r="E5186" t="str">
            <v>233604159</v>
          </cell>
          <cell r="F5186">
            <v>11</v>
          </cell>
          <cell r="G5186" t="str">
            <v>Medicare O65R S/PC - Union</v>
          </cell>
          <cell r="H5186" t="str">
            <v>U</v>
          </cell>
          <cell r="I5186">
            <v>1</v>
          </cell>
          <cell r="J5186">
            <v>37622</v>
          </cell>
          <cell r="K5186">
            <v>101</v>
          </cell>
          <cell r="L5186" t="str">
            <v>Single</v>
          </cell>
          <cell r="M5186">
            <v>14752</v>
          </cell>
        </row>
        <row r="5187">
          <cell r="A5187">
            <v>10</v>
          </cell>
          <cell r="B5187" t="str">
            <v>AW Indemnity Retiree &gt;65 Medicare Supplement</v>
          </cell>
          <cell r="D5187" t="str">
            <v>LONG RICHARD</v>
          </cell>
          <cell r="E5187" t="str">
            <v>485241161</v>
          </cell>
          <cell r="F5187">
            <v>14</v>
          </cell>
          <cell r="G5187" t="str">
            <v>Medicare O65RHW/F - Non-Union</v>
          </cell>
          <cell r="H5187" t="str">
            <v>N</v>
          </cell>
          <cell r="I5187">
            <v>2</v>
          </cell>
          <cell r="J5187">
            <v>37622</v>
          </cell>
          <cell r="K5187">
            <v>111</v>
          </cell>
          <cell r="L5187" t="str">
            <v>Ee/Sp</v>
          </cell>
          <cell r="M5187">
            <v>10827</v>
          </cell>
        </row>
        <row r="5188">
          <cell r="A5188">
            <v>10</v>
          </cell>
          <cell r="B5188" t="str">
            <v>AW Indemnity Retiree &gt;65 Medicare Supplement</v>
          </cell>
          <cell r="D5188" t="str">
            <v>LONHART STEVE I</v>
          </cell>
          <cell r="E5188" t="str">
            <v>336340040</v>
          </cell>
          <cell r="F5188">
            <v>14</v>
          </cell>
          <cell r="G5188" t="str">
            <v>Medicare O65RHW/F - Non-Union</v>
          </cell>
          <cell r="H5188" t="str">
            <v>N</v>
          </cell>
          <cell r="I5188">
            <v>2</v>
          </cell>
          <cell r="J5188">
            <v>37622</v>
          </cell>
          <cell r="K5188">
            <v>111</v>
          </cell>
          <cell r="L5188" t="str">
            <v>Ee/Sp</v>
          </cell>
          <cell r="M5188">
            <v>13687</v>
          </cell>
        </row>
        <row r="5189">
          <cell r="A5189">
            <v>10</v>
          </cell>
          <cell r="B5189" t="str">
            <v>AW Indemnity Retiree &gt;65 Medicare Supplement</v>
          </cell>
          <cell r="D5189" t="str">
            <v>LOSCH MIRIAM</v>
          </cell>
          <cell r="E5189" t="str">
            <v>078093439</v>
          </cell>
          <cell r="F5189">
            <v>13</v>
          </cell>
          <cell r="G5189" t="str">
            <v>Medicare O65R S/PC - Non-Union</v>
          </cell>
          <cell r="H5189" t="str">
            <v>N</v>
          </cell>
          <cell r="I5189">
            <v>1</v>
          </cell>
          <cell r="J5189">
            <v>37622</v>
          </cell>
          <cell r="K5189">
            <v>102</v>
          </cell>
          <cell r="L5189" t="str">
            <v>Single</v>
          </cell>
          <cell r="M5189">
            <v>6158</v>
          </cell>
        </row>
        <row r="5190">
          <cell r="A5190">
            <v>10</v>
          </cell>
          <cell r="B5190" t="str">
            <v>AW Indemnity Retiree &gt;65 Medicare Supplement</v>
          </cell>
          <cell r="D5190" t="str">
            <v>LOUDA PORFIDIO JOYCE A</v>
          </cell>
          <cell r="E5190" t="str">
            <v>306242777</v>
          </cell>
          <cell r="F5190">
            <v>13</v>
          </cell>
          <cell r="G5190" t="str">
            <v>Medicare O65R S/PC - Non-Union</v>
          </cell>
          <cell r="H5190" t="str">
            <v>N</v>
          </cell>
          <cell r="I5190">
            <v>1</v>
          </cell>
          <cell r="J5190">
            <v>37622</v>
          </cell>
          <cell r="K5190">
            <v>102</v>
          </cell>
          <cell r="L5190" t="str">
            <v>Single</v>
          </cell>
          <cell r="M5190">
            <v>10057</v>
          </cell>
        </row>
        <row r="5191">
          <cell r="A5191">
            <v>10</v>
          </cell>
          <cell r="B5191" t="str">
            <v>AW Indemnity Retiree &gt;65 Medicare Supplement</v>
          </cell>
          <cell r="D5191" t="str">
            <v>LOUIS LEO</v>
          </cell>
          <cell r="E5191" t="str">
            <v>309181996</v>
          </cell>
          <cell r="F5191">
            <v>13</v>
          </cell>
          <cell r="G5191" t="str">
            <v>Medicare O65R S/PC - Non-Union</v>
          </cell>
          <cell r="H5191" t="str">
            <v>N</v>
          </cell>
          <cell r="I5191">
            <v>1</v>
          </cell>
          <cell r="J5191">
            <v>37622</v>
          </cell>
          <cell r="K5191">
            <v>101</v>
          </cell>
          <cell r="L5191" t="str">
            <v>Single</v>
          </cell>
          <cell r="M5191">
            <v>5590</v>
          </cell>
        </row>
        <row r="5192">
          <cell r="A5192">
            <v>10</v>
          </cell>
          <cell r="B5192" t="str">
            <v>AW Indemnity Retiree &gt;65 Medicare Supplement</v>
          </cell>
          <cell r="D5192" t="str">
            <v>LOVE HAROLD W</v>
          </cell>
          <cell r="E5192" t="str">
            <v>162289623</v>
          </cell>
          <cell r="F5192">
            <v>14</v>
          </cell>
          <cell r="G5192" t="str">
            <v>Medicare O65RHW/F - Non-Union</v>
          </cell>
          <cell r="H5192" t="str">
            <v>N</v>
          </cell>
          <cell r="I5192">
            <v>2</v>
          </cell>
          <cell r="J5192">
            <v>37987</v>
          </cell>
          <cell r="K5192">
            <v>111</v>
          </cell>
          <cell r="L5192" t="str">
            <v>Ee/Sp</v>
          </cell>
          <cell r="M5192">
            <v>13098</v>
          </cell>
        </row>
        <row r="5193">
          <cell r="A5193">
            <v>10</v>
          </cell>
          <cell r="B5193" t="str">
            <v>AW Indemnity Retiree &gt;65 Medicare Supplement</v>
          </cell>
          <cell r="D5193" t="str">
            <v>LOVELACE WADE</v>
          </cell>
          <cell r="E5193" t="str">
            <v>267887478</v>
          </cell>
          <cell r="F5193">
            <v>11</v>
          </cell>
          <cell r="G5193" t="str">
            <v>Medicare O65R S/PC - Union</v>
          </cell>
          <cell r="H5193" t="str">
            <v>U</v>
          </cell>
          <cell r="I5193">
            <v>1</v>
          </cell>
          <cell r="J5193">
            <v>37622</v>
          </cell>
          <cell r="K5193">
            <v>101</v>
          </cell>
          <cell r="L5193" t="str">
            <v>Single</v>
          </cell>
          <cell r="M5193">
            <v>17227</v>
          </cell>
        </row>
        <row r="5194">
          <cell r="A5194">
            <v>10</v>
          </cell>
          <cell r="B5194" t="str">
            <v>AW Indemnity Retiree &gt;65 Medicare Supplement</v>
          </cell>
          <cell r="D5194" t="str">
            <v>LOWE MARVIN H</v>
          </cell>
          <cell r="E5194" t="str">
            <v>351225413</v>
          </cell>
          <cell r="F5194">
            <v>14</v>
          </cell>
          <cell r="G5194" t="str">
            <v>Medicare O65RHW/F - Non-Union</v>
          </cell>
          <cell r="H5194" t="str">
            <v>N</v>
          </cell>
          <cell r="I5194">
            <v>2</v>
          </cell>
          <cell r="J5194">
            <v>37622</v>
          </cell>
          <cell r="K5194">
            <v>111</v>
          </cell>
          <cell r="L5194" t="str">
            <v>Ee/Sp</v>
          </cell>
          <cell r="M5194">
            <v>10523</v>
          </cell>
        </row>
        <row r="5195">
          <cell r="A5195">
            <v>10</v>
          </cell>
          <cell r="B5195" t="str">
            <v>AW Indemnity Retiree &gt;65 Medicare Supplement</v>
          </cell>
          <cell r="D5195" t="str">
            <v>LOWE THOMAS R</v>
          </cell>
          <cell r="E5195" t="str">
            <v>355169434</v>
          </cell>
          <cell r="F5195">
            <v>11</v>
          </cell>
          <cell r="G5195" t="str">
            <v>Medicare O65R S/PC - Union</v>
          </cell>
          <cell r="H5195" t="str">
            <v>U</v>
          </cell>
          <cell r="I5195">
            <v>1</v>
          </cell>
          <cell r="J5195">
            <v>37864</v>
          </cell>
          <cell r="K5195">
            <v>101</v>
          </cell>
          <cell r="L5195" t="str">
            <v>Single</v>
          </cell>
          <cell r="M5195">
            <v>9414</v>
          </cell>
        </row>
        <row r="5196">
          <cell r="A5196">
            <v>10</v>
          </cell>
          <cell r="B5196" t="str">
            <v>AW Indemnity Retiree &gt;65 Medicare Supplement</v>
          </cell>
          <cell r="D5196" t="str">
            <v>LOWE WAYNE L</v>
          </cell>
          <cell r="E5196" t="str">
            <v>319344339</v>
          </cell>
          <cell r="F5196">
            <v>11</v>
          </cell>
          <cell r="G5196" t="str">
            <v>Medicare O65R S/PC - Union</v>
          </cell>
          <cell r="H5196" t="str">
            <v>U</v>
          </cell>
          <cell r="I5196">
            <v>1</v>
          </cell>
          <cell r="J5196">
            <v>37622</v>
          </cell>
          <cell r="K5196">
            <v>101</v>
          </cell>
          <cell r="L5196" t="str">
            <v>Single</v>
          </cell>
          <cell r="M5196">
            <v>13986</v>
          </cell>
        </row>
        <row r="5197">
          <cell r="A5197">
            <v>10</v>
          </cell>
          <cell r="B5197" t="str">
            <v>AW Indemnity Retiree &gt;65 Medicare Supplement</v>
          </cell>
          <cell r="D5197" t="str">
            <v>LUNDGREN ROGER L</v>
          </cell>
          <cell r="E5197" t="str">
            <v>484421363</v>
          </cell>
          <cell r="F5197">
            <v>11</v>
          </cell>
          <cell r="G5197" t="str">
            <v>Medicare O65R S/PC - Union</v>
          </cell>
          <cell r="H5197" t="str">
            <v>U</v>
          </cell>
          <cell r="I5197">
            <v>1</v>
          </cell>
          <cell r="J5197">
            <v>38139</v>
          </cell>
          <cell r="K5197">
            <v>101</v>
          </cell>
          <cell r="L5197" t="str">
            <v>Single</v>
          </cell>
          <cell r="M5197">
            <v>14419</v>
          </cell>
        </row>
        <row r="5198">
          <cell r="A5198">
            <v>10</v>
          </cell>
          <cell r="B5198" t="str">
            <v>AW Indemnity Retiree &gt;65 Medicare Supplement</v>
          </cell>
          <cell r="D5198" t="str">
            <v>LUSCO JAMES L</v>
          </cell>
          <cell r="E5198" t="str">
            <v>304183410</v>
          </cell>
          <cell r="F5198">
            <v>11</v>
          </cell>
          <cell r="G5198" t="str">
            <v>Medicare O65R S/PC - Union</v>
          </cell>
          <cell r="H5198" t="str">
            <v>U</v>
          </cell>
          <cell r="I5198">
            <v>1</v>
          </cell>
          <cell r="J5198">
            <v>37622</v>
          </cell>
          <cell r="K5198">
            <v>101</v>
          </cell>
          <cell r="L5198" t="str">
            <v>Single</v>
          </cell>
          <cell r="M5198">
            <v>7039</v>
          </cell>
        </row>
        <row r="5199">
          <cell r="A5199">
            <v>10</v>
          </cell>
          <cell r="B5199" t="str">
            <v>AW Indemnity Retiree &gt;65 Medicare Supplement</v>
          </cell>
          <cell r="D5199" t="str">
            <v>LUTA WILLIAM</v>
          </cell>
          <cell r="E5199" t="str">
            <v>172321279</v>
          </cell>
          <cell r="F5199">
            <v>13</v>
          </cell>
          <cell r="G5199" t="str">
            <v>Medicare O65R S/PC - Non-Union</v>
          </cell>
          <cell r="H5199" t="str">
            <v>N</v>
          </cell>
          <cell r="I5199">
            <v>1</v>
          </cell>
          <cell r="J5199">
            <v>37622</v>
          </cell>
          <cell r="K5199">
            <v>101</v>
          </cell>
          <cell r="L5199" t="str">
            <v>Single</v>
          </cell>
          <cell r="M5199">
            <v>15672</v>
          </cell>
        </row>
        <row r="5200">
          <cell r="A5200">
            <v>10</v>
          </cell>
          <cell r="B5200" t="str">
            <v>AW Indemnity Retiree &gt;65 Medicare Supplement</v>
          </cell>
          <cell r="D5200" t="str">
            <v>LYNCH GEORGE L</v>
          </cell>
          <cell r="E5200" t="str">
            <v>323304058</v>
          </cell>
          <cell r="F5200">
            <v>13</v>
          </cell>
          <cell r="G5200" t="str">
            <v>Medicare O65R S/PC - Non-Union</v>
          </cell>
          <cell r="H5200" t="str">
            <v>N</v>
          </cell>
          <cell r="I5200">
            <v>1</v>
          </cell>
          <cell r="J5200">
            <v>37622</v>
          </cell>
          <cell r="K5200">
            <v>101</v>
          </cell>
          <cell r="L5200" t="str">
            <v>Single</v>
          </cell>
          <cell r="M5200">
            <v>13469</v>
          </cell>
        </row>
        <row r="5201">
          <cell r="A5201">
            <v>10</v>
          </cell>
          <cell r="B5201" t="str">
            <v>AW Indemnity Retiree &gt;65 Medicare Supplement</v>
          </cell>
          <cell r="D5201" t="str">
            <v>LYNCH JAMES A</v>
          </cell>
          <cell r="E5201" t="str">
            <v>033240177</v>
          </cell>
          <cell r="F5201">
            <v>12</v>
          </cell>
          <cell r="G5201" t="str">
            <v>Medicare O65RHW/F - Union</v>
          </cell>
          <cell r="H5201" t="str">
            <v>U</v>
          </cell>
          <cell r="I5201">
            <v>2</v>
          </cell>
          <cell r="J5201">
            <v>37622</v>
          </cell>
          <cell r="K5201">
            <v>111</v>
          </cell>
          <cell r="L5201" t="str">
            <v>Ee/Sp</v>
          </cell>
          <cell r="M5201">
            <v>9411</v>
          </cell>
        </row>
        <row r="5202">
          <cell r="A5202">
            <v>10</v>
          </cell>
          <cell r="B5202" t="str">
            <v>AW Indemnity Retiree &gt;65 Medicare Supplement</v>
          </cell>
          <cell r="D5202" t="str">
            <v>LYONS JUANITA</v>
          </cell>
          <cell r="E5202" t="str">
            <v>311269060</v>
          </cell>
          <cell r="F5202">
            <v>13</v>
          </cell>
          <cell r="G5202" t="str">
            <v>Medicare O65R S/PC - Non-Union</v>
          </cell>
          <cell r="H5202" t="str">
            <v>N</v>
          </cell>
          <cell r="I5202">
            <v>1</v>
          </cell>
          <cell r="J5202">
            <v>37622</v>
          </cell>
          <cell r="K5202">
            <v>102</v>
          </cell>
          <cell r="L5202" t="str">
            <v>Single</v>
          </cell>
          <cell r="M5202">
            <v>10101</v>
          </cell>
        </row>
        <row r="5203">
          <cell r="A5203">
            <v>10</v>
          </cell>
          <cell r="B5203" t="str">
            <v>AW Indemnity Retiree &gt;65 Medicare Supplement</v>
          </cell>
          <cell r="D5203" t="str">
            <v>LYONS PAUL T</v>
          </cell>
          <cell r="E5203" t="str">
            <v>401408563</v>
          </cell>
          <cell r="F5203">
            <v>12</v>
          </cell>
          <cell r="G5203" t="str">
            <v>Medicare O65RHW/F - Union</v>
          </cell>
          <cell r="H5203" t="str">
            <v>U</v>
          </cell>
          <cell r="I5203">
            <v>2</v>
          </cell>
          <cell r="J5203">
            <v>37622</v>
          </cell>
          <cell r="K5203">
            <v>111</v>
          </cell>
          <cell r="L5203" t="str">
            <v>Ee/Sp</v>
          </cell>
          <cell r="M5203">
            <v>12088</v>
          </cell>
        </row>
        <row r="5204">
          <cell r="A5204">
            <v>10</v>
          </cell>
          <cell r="B5204" t="str">
            <v>AW Indemnity Retiree &gt;65 Medicare Supplement</v>
          </cell>
          <cell r="D5204" t="str">
            <v>MACE BROOKS E</v>
          </cell>
          <cell r="E5204" t="str">
            <v>415100248</v>
          </cell>
          <cell r="F5204">
            <v>12</v>
          </cell>
          <cell r="G5204" t="str">
            <v>Medicare O65RHW/F - Union</v>
          </cell>
          <cell r="H5204" t="str">
            <v>U</v>
          </cell>
          <cell r="I5204">
            <v>2</v>
          </cell>
          <cell r="J5204">
            <v>37622</v>
          </cell>
          <cell r="K5204">
            <v>111</v>
          </cell>
          <cell r="L5204" t="str">
            <v>Ee/Sp</v>
          </cell>
          <cell r="M5204">
            <v>7831</v>
          </cell>
        </row>
        <row r="5205">
          <cell r="A5205">
            <v>10</v>
          </cell>
          <cell r="B5205" t="str">
            <v>AW Indemnity Retiree &gt;65 Medicare Supplement</v>
          </cell>
          <cell r="D5205" t="str">
            <v>MADRIGAL SALVADOR G</v>
          </cell>
          <cell r="E5205" t="str">
            <v>527381486</v>
          </cell>
          <cell r="F5205">
            <v>14</v>
          </cell>
          <cell r="G5205" t="str">
            <v>Medicare O65RHW/F - Non-Union</v>
          </cell>
          <cell r="H5205" t="str">
            <v>N</v>
          </cell>
          <cell r="I5205">
            <v>2</v>
          </cell>
          <cell r="J5205">
            <v>37622</v>
          </cell>
          <cell r="K5205">
            <v>111</v>
          </cell>
          <cell r="L5205" t="str">
            <v>Ee/Sp</v>
          </cell>
          <cell r="M5205">
            <v>9067</v>
          </cell>
        </row>
        <row r="5206">
          <cell r="A5206">
            <v>10</v>
          </cell>
          <cell r="B5206" t="str">
            <v>AW Indemnity Retiree &gt;65 Medicare Supplement</v>
          </cell>
          <cell r="D5206" t="str">
            <v>MAGNER HARVEY J</v>
          </cell>
          <cell r="E5206" t="str">
            <v>228423822</v>
          </cell>
          <cell r="F5206">
            <v>12</v>
          </cell>
          <cell r="G5206" t="str">
            <v>Medicare O65RHW/F - Union</v>
          </cell>
          <cell r="H5206" t="str">
            <v>U</v>
          </cell>
          <cell r="I5206">
            <v>2</v>
          </cell>
          <cell r="J5206">
            <v>37622</v>
          </cell>
          <cell r="K5206">
            <v>111</v>
          </cell>
          <cell r="L5206" t="str">
            <v>Ee/Sp</v>
          </cell>
          <cell r="M5206">
            <v>11877</v>
          </cell>
        </row>
        <row r="5207">
          <cell r="A5207">
            <v>10</v>
          </cell>
          <cell r="B5207" t="str">
            <v>AW Indemnity Retiree &gt;65 Medicare Supplement</v>
          </cell>
          <cell r="D5207" t="str">
            <v>MAGOFFIN LINN E</v>
          </cell>
          <cell r="E5207" t="str">
            <v>554268268</v>
          </cell>
          <cell r="F5207">
            <v>14</v>
          </cell>
          <cell r="G5207" t="str">
            <v>Medicare O65RHW/F - Non-Union</v>
          </cell>
          <cell r="H5207" t="str">
            <v>N</v>
          </cell>
          <cell r="I5207">
            <v>2</v>
          </cell>
          <cell r="J5207">
            <v>37622</v>
          </cell>
          <cell r="K5207">
            <v>111</v>
          </cell>
          <cell r="L5207" t="str">
            <v>Ee/Sp</v>
          </cell>
          <cell r="M5207">
            <v>8540</v>
          </cell>
        </row>
        <row r="5208">
          <cell r="A5208">
            <v>10</v>
          </cell>
          <cell r="B5208" t="str">
            <v>AW Indemnity Retiree &gt;65 Medicare Supplement</v>
          </cell>
          <cell r="D5208" t="str">
            <v>MAJOROS STEVE</v>
          </cell>
          <cell r="E5208" t="str">
            <v>211264241</v>
          </cell>
          <cell r="F5208">
            <v>12</v>
          </cell>
          <cell r="G5208" t="str">
            <v>Medicare O65RHW/F - Union</v>
          </cell>
          <cell r="H5208" t="str">
            <v>U</v>
          </cell>
          <cell r="I5208">
            <v>2</v>
          </cell>
          <cell r="J5208">
            <v>38200</v>
          </cell>
          <cell r="K5208">
            <v>111</v>
          </cell>
          <cell r="L5208" t="str">
            <v>Ee/Sp</v>
          </cell>
          <cell r="M5208">
            <v>12450</v>
          </cell>
        </row>
        <row r="5209">
          <cell r="A5209">
            <v>10</v>
          </cell>
          <cell r="B5209" t="str">
            <v>AW Indemnity Retiree &gt;65 Medicare Supplement</v>
          </cell>
          <cell r="D5209" t="str">
            <v>MALIZIO EMILIO V</v>
          </cell>
          <cell r="E5209" t="str">
            <v>194260540</v>
          </cell>
          <cell r="F5209">
            <v>11</v>
          </cell>
          <cell r="G5209" t="str">
            <v>Medicare O65R S/PC - Union</v>
          </cell>
          <cell r="H5209" t="str">
            <v>U</v>
          </cell>
          <cell r="I5209">
            <v>1</v>
          </cell>
          <cell r="J5209">
            <v>37622</v>
          </cell>
          <cell r="K5209">
            <v>101</v>
          </cell>
          <cell r="L5209" t="str">
            <v>Single</v>
          </cell>
          <cell r="M5209">
            <v>12823</v>
          </cell>
        </row>
        <row r="5210">
          <cell r="A5210">
            <v>10</v>
          </cell>
          <cell r="B5210" t="str">
            <v>AW Indemnity Retiree &gt;65 Medicare Supplement</v>
          </cell>
          <cell r="D5210" t="str">
            <v>MALONE OLIVIA</v>
          </cell>
          <cell r="E5210" t="str">
            <v>330280556</v>
          </cell>
          <cell r="F5210">
            <v>11</v>
          </cell>
          <cell r="G5210" t="str">
            <v>Medicare O65R S/PC - Union</v>
          </cell>
          <cell r="H5210" t="str">
            <v>U</v>
          </cell>
          <cell r="I5210">
            <v>1</v>
          </cell>
          <cell r="J5210">
            <v>38047</v>
          </cell>
          <cell r="K5210">
            <v>102</v>
          </cell>
          <cell r="L5210" t="str">
            <v>Single</v>
          </cell>
          <cell r="M5210">
            <v>12837</v>
          </cell>
        </row>
        <row r="5211">
          <cell r="A5211">
            <v>10</v>
          </cell>
          <cell r="B5211" t="str">
            <v>AW Indemnity Retiree &gt;65 Medicare Supplement</v>
          </cell>
          <cell r="D5211" t="str">
            <v>MALONEY JOHN O</v>
          </cell>
          <cell r="E5211" t="str">
            <v>330188422</v>
          </cell>
          <cell r="F5211">
            <v>11</v>
          </cell>
          <cell r="G5211" t="str">
            <v>Medicare O65R S/PC - Union</v>
          </cell>
          <cell r="H5211" t="str">
            <v>U</v>
          </cell>
          <cell r="I5211">
            <v>1</v>
          </cell>
          <cell r="J5211">
            <v>37622</v>
          </cell>
          <cell r="K5211">
            <v>101</v>
          </cell>
          <cell r="L5211" t="str">
            <v>Single</v>
          </cell>
          <cell r="M5211">
            <v>7879</v>
          </cell>
        </row>
        <row r="5212">
          <cell r="A5212">
            <v>10</v>
          </cell>
          <cell r="B5212" t="str">
            <v>AW Indemnity Retiree &gt;65 Medicare Supplement</v>
          </cell>
          <cell r="D5212" t="str">
            <v>MANESS WILLIE</v>
          </cell>
          <cell r="E5212" t="str">
            <v>034078686</v>
          </cell>
          <cell r="F5212">
            <v>12</v>
          </cell>
          <cell r="G5212" t="str">
            <v>Medicare O65RHW/F - Union</v>
          </cell>
          <cell r="H5212" t="str">
            <v>U</v>
          </cell>
          <cell r="I5212">
            <v>2</v>
          </cell>
          <cell r="J5212">
            <v>37622</v>
          </cell>
          <cell r="K5212">
            <v>111</v>
          </cell>
          <cell r="L5212" t="str">
            <v>Ee/Sp</v>
          </cell>
          <cell r="M5212">
            <v>5660</v>
          </cell>
        </row>
        <row r="5213">
          <cell r="A5213">
            <v>10</v>
          </cell>
          <cell r="B5213" t="str">
            <v>AW Indemnity Retiree &gt;65 Medicare Supplement</v>
          </cell>
          <cell r="D5213" t="str">
            <v>MANNS MARY R</v>
          </cell>
          <cell r="E5213" t="str">
            <v>407464881</v>
          </cell>
          <cell r="F5213">
            <v>14</v>
          </cell>
          <cell r="G5213" t="str">
            <v>Medicare O65RHW/F - Non-Union</v>
          </cell>
          <cell r="H5213" t="str">
            <v>N</v>
          </cell>
          <cell r="I5213">
            <v>2</v>
          </cell>
          <cell r="J5213">
            <v>37622</v>
          </cell>
          <cell r="K5213">
            <v>111</v>
          </cell>
          <cell r="L5213" t="str">
            <v>Ee/Sp</v>
          </cell>
          <cell r="M5213">
            <v>13404</v>
          </cell>
        </row>
        <row r="5214">
          <cell r="A5214">
            <v>10</v>
          </cell>
          <cell r="B5214" t="str">
            <v>AW Indemnity Retiree &gt;65 Medicare Supplement</v>
          </cell>
          <cell r="D5214" t="str">
            <v>MANOOGIAN EDWARD B</v>
          </cell>
          <cell r="E5214" t="str">
            <v>500328276</v>
          </cell>
          <cell r="F5214">
            <v>11</v>
          </cell>
          <cell r="G5214" t="str">
            <v>Medicare O65R S/PC - Union</v>
          </cell>
          <cell r="H5214" t="str">
            <v>U</v>
          </cell>
          <cell r="I5214">
            <v>1</v>
          </cell>
          <cell r="J5214">
            <v>37622</v>
          </cell>
          <cell r="K5214">
            <v>101</v>
          </cell>
          <cell r="L5214" t="str">
            <v>Single</v>
          </cell>
          <cell r="M5214">
            <v>12038</v>
          </cell>
        </row>
        <row r="5215">
          <cell r="A5215">
            <v>10</v>
          </cell>
          <cell r="B5215" t="str">
            <v>AW Indemnity Retiree &gt;65 Medicare Supplement</v>
          </cell>
          <cell r="D5215" t="str">
            <v>MARANO RALPH</v>
          </cell>
          <cell r="E5215" t="str">
            <v>158286341</v>
          </cell>
          <cell r="F5215">
            <v>12</v>
          </cell>
          <cell r="G5215" t="str">
            <v>Medicare O65RHW/F - Union</v>
          </cell>
          <cell r="H5215" t="str">
            <v>U</v>
          </cell>
          <cell r="I5215">
            <v>2</v>
          </cell>
          <cell r="J5215">
            <v>37622</v>
          </cell>
          <cell r="K5215">
            <v>111</v>
          </cell>
          <cell r="L5215" t="str">
            <v>Ee/Sp</v>
          </cell>
          <cell r="M5215">
            <v>10173</v>
          </cell>
        </row>
        <row r="5216">
          <cell r="A5216">
            <v>10</v>
          </cell>
          <cell r="B5216" t="str">
            <v>AW Indemnity Retiree &gt;65 Medicare Supplement</v>
          </cell>
          <cell r="D5216" t="str">
            <v>MARCHIONE RICHARD F</v>
          </cell>
          <cell r="E5216" t="str">
            <v>148285164</v>
          </cell>
          <cell r="F5216">
            <v>14</v>
          </cell>
          <cell r="G5216" t="str">
            <v>Medicare O65RHW/F - Non-Union</v>
          </cell>
          <cell r="H5216" t="str">
            <v>N</v>
          </cell>
          <cell r="I5216">
            <v>2</v>
          </cell>
          <cell r="J5216">
            <v>38261</v>
          </cell>
          <cell r="K5216">
            <v>111</v>
          </cell>
          <cell r="L5216" t="str">
            <v>Ee/Sp</v>
          </cell>
          <cell r="M5216">
            <v>13950</v>
          </cell>
        </row>
        <row r="5217">
          <cell r="A5217">
            <v>10</v>
          </cell>
          <cell r="B5217" t="str">
            <v>AW Indemnity Retiree &gt;65 Medicare Supplement</v>
          </cell>
          <cell r="D5217" t="str">
            <v>MARIANI NAZZARENO</v>
          </cell>
          <cell r="E5217" t="str">
            <v>171202302</v>
          </cell>
          <cell r="F5217">
            <v>12</v>
          </cell>
          <cell r="G5217" t="str">
            <v>Medicare O65RHW/F - Union</v>
          </cell>
          <cell r="H5217" t="str">
            <v>U</v>
          </cell>
          <cell r="I5217">
            <v>2</v>
          </cell>
          <cell r="J5217">
            <v>37622</v>
          </cell>
          <cell r="K5217">
            <v>111</v>
          </cell>
          <cell r="L5217" t="str">
            <v>Ee/Sp</v>
          </cell>
          <cell r="M5217">
            <v>9469</v>
          </cell>
        </row>
        <row r="5218">
          <cell r="A5218">
            <v>10</v>
          </cell>
          <cell r="B5218" t="str">
            <v>AW Indemnity Retiree &gt;65 Medicare Supplement</v>
          </cell>
          <cell r="D5218" t="str">
            <v>MARIANO MICHAEL</v>
          </cell>
          <cell r="E5218" t="str">
            <v>166306257</v>
          </cell>
          <cell r="F5218">
            <v>12</v>
          </cell>
          <cell r="G5218" t="str">
            <v>Medicare O65RHW/F - Union</v>
          </cell>
          <cell r="H5218" t="str">
            <v>U</v>
          </cell>
          <cell r="I5218">
            <v>2</v>
          </cell>
          <cell r="J5218">
            <v>37773</v>
          </cell>
          <cell r="K5218">
            <v>111</v>
          </cell>
          <cell r="L5218" t="str">
            <v>Ee/Sp</v>
          </cell>
          <cell r="M5218">
            <v>12891</v>
          </cell>
        </row>
        <row r="5219">
          <cell r="A5219">
            <v>10</v>
          </cell>
          <cell r="B5219" t="str">
            <v>AW Indemnity Retiree &gt;65 Medicare Supplement</v>
          </cell>
          <cell r="D5219" t="str">
            <v>MARINELLI ROBERTO</v>
          </cell>
          <cell r="E5219" t="str">
            <v>196300422</v>
          </cell>
          <cell r="F5219">
            <v>12</v>
          </cell>
          <cell r="G5219" t="str">
            <v>Medicare O65RHW/F - Union</v>
          </cell>
          <cell r="H5219" t="str">
            <v>U</v>
          </cell>
          <cell r="I5219">
            <v>2</v>
          </cell>
          <cell r="J5219">
            <v>37622</v>
          </cell>
          <cell r="K5219">
            <v>111</v>
          </cell>
          <cell r="L5219" t="str">
            <v>Ee/Sp</v>
          </cell>
          <cell r="M5219">
            <v>8925</v>
          </cell>
        </row>
        <row r="5220">
          <cell r="A5220">
            <v>10</v>
          </cell>
          <cell r="B5220" t="str">
            <v>AW Indemnity Retiree &gt;65 Medicare Supplement</v>
          </cell>
          <cell r="D5220" t="str">
            <v>MARKEL JR WALTER J</v>
          </cell>
          <cell r="E5220" t="str">
            <v>563462735</v>
          </cell>
          <cell r="F5220">
            <v>14</v>
          </cell>
          <cell r="G5220" t="str">
            <v>Medicare O65RHW/F - Non-Union</v>
          </cell>
          <cell r="H5220" t="str">
            <v>N</v>
          </cell>
          <cell r="I5220">
            <v>2</v>
          </cell>
          <cell r="J5220">
            <v>38200</v>
          </cell>
          <cell r="K5220">
            <v>111</v>
          </cell>
          <cell r="L5220" t="str">
            <v>Ee/Sp</v>
          </cell>
          <cell r="M5220">
            <v>13170</v>
          </cell>
        </row>
        <row r="5221">
          <cell r="A5221">
            <v>10</v>
          </cell>
          <cell r="B5221" t="str">
            <v>AW Indemnity Retiree &gt;65 Medicare Supplement</v>
          </cell>
          <cell r="D5221" t="str">
            <v>MARKETTO RUDOLPH V</v>
          </cell>
          <cell r="E5221" t="str">
            <v>363205279</v>
          </cell>
          <cell r="F5221">
            <v>12</v>
          </cell>
          <cell r="G5221" t="str">
            <v>Medicare O65RHW/F - Union</v>
          </cell>
          <cell r="H5221" t="str">
            <v>U</v>
          </cell>
          <cell r="I5221">
            <v>2</v>
          </cell>
          <cell r="J5221">
            <v>37622</v>
          </cell>
          <cell r="K5221">
            <v>111</v>
          </cell>
          <cell r="L5221" t="str">
            <v>Ee/Sp</v>
          </cell>
          <cell r="M5221">
            <v>8478</v>
          </cell>
        </row>
        <row r="5222">
          <cell r="A5222">
            <v>10</v>
          </cell>
          <cell r="B5222" t="str">
            <v>AW Indemnity Retiree &gt;65 Medicare Supplement</v>
          </cell>
          <cell r="D5222" t="str">
            <v>MARMO JR JOSEPH</v>
          </cell>
          <cell r="E5222" t="str">
            <v>139224522</v>
          </cell>
          <cell r="F5222">
            <v>12</v>
          </cell>
          <cell r="G5222" t="str">
            <v>Medicare O65RHW/F - Union</v>
          </cell>
          <cell r="H5222" t="str">
            <v>U</v>
          </cell>
          <cell r="I5222">
            <v>2</v>
          </cell>
          <cell r="J5222">
            <v>37622</v>
          </cell>
          <cell r="K5222">
            <v>111</v>
          </cell>
          <cell r="L5222" t="str">
            <v>Ee/Sp</v>
          </cell>
          <cell r="M5222">
            <v>10817</v>
          </cell>
        </row>
        <row r="5223">
          <cell r="A5223">
            <v>10</v>
          </cell>
          <cell r="B5223" t="str">
            <v>AW Indemnity Retiree &gt;65 Medicare Supplement</v>
          </cell>
          <cell r="D5223" t="str">
            <v>MARRS FLOYD</v>
          </cell>
          <cell r="E5223" t="str">
            <v>489349006</v>
          </cell>
          <cell r="F5223">
            <v>11</v>
          </cell>
          <cell r="G5223" t="str">
            <v>Medicare O65R S/PC - Union</v>
          </cell>
          <cell r="H5223" t="str">
            <v>U</v>
          </cell>
          <cell r="I5223">
            <v>1</v>
          </cell>
          <cell r="J5223">
            <v>37622</v>
          </cell>
          <cell r="K5223">
            <v>101</v>
          </cell>
          <cell r="L5223" t="str">
            <v>Single</v>
          </cell>
          <cell r="M5223">
            <v>12880</v>
          </cell>
        </row>
        <row r="5224">
          <cell r="A5224">
            <v>10</v>
          </cell>
          <cell r="B5224" t="str">
            <v>AW Indemnity Retiree &gt;65 Medicare Supplement</v>
          </cell>
          <cell r="D5224" t="str">
            <v>MARSHALL ROBERT E</v>
          </cell>
          <cell r="E5224" t="str">
            <v>268121951</v>
          </cell>
          <cell r="F5224">
            <v>12</v>
          </cell>
          <cell r="G5224" t="str">
            <v>Medicare O65RHW/F - Union</v>
          </cell>
          <cell r="H5224" t="str">
            <v>U</v>
          </cell>
          <cell r="I5224">
            <v>2</v>
          </cell>
          <cell r="J5224">
            <v>37622</v>
          </cell>
          <cell r="K5224">
            <v>111</v>
          </cell>
          <cell r="L5224" t="str">
            <v>Ee/Sp</v>
          </cell>
          <cell r="M5224">
            <v>8143</v>
          </cell>
        </row>
        <row r="5225">
          <cell r="A5225">
            <v>10</v>
          </cell>
          <cell r="B5225" t="str">
            <v>AW Indemnity Retiree &gt;65 Medicare Supplement</v>
          </cell>
          <cell r="D5225" t="str">
            <v>MARSICO RAFFAELINA</v>
          </cell>
          <cell r="E5225" t="str">
            <v>153289936</v>
          </cell>
          <cell r="F5225">
            <v>14</v>
          </cell>
          <cell r="G5225" t="str">
            <v>Medicare O65RHW/F - Non-Union</v>
          </cell>
          <cell r="H5225" t="str">
            <v>N</v>
          </cell>
          <cell r="I5225">
            <v>2</v>
          </cell>
          <cell r="J5225">
            <v>37895</v>
          </cell>
          <cell r="K5225">
            <v>111</v>
          </cell>
          <cell r="L5225" t="str">
            <v>Ee/Sp</v>
          </cell>
          <cell r="M5225">
            <v>14181</v>
          </cell>
        </row>
        <row r="5226">
          <cell r="A5226">
            <v>10</v>
          </cell>
          <cell r="B5226" t="str">
            <v>AW Indemnity Retiree &gt;65 Medicare Supplement</v>
          </cell>
          <cell r="D5226" t="str">
            <v>MARTELLI FEDERICO</v>
          </cell>
          <cell r="E5226" t="str">
            <v>164280880</v>
          </cell>
          <cell r="F5226">
            <v>12</v>
          </cell>
          <cell r="G5226" t="str">
            <v>Medicare O65RHW/F - Union</v>
          </cell>
          <cell r="H5226" t="str">
            <v>U</v>
          </cell>
          <cell r="I5226">
            <v>2</v>
          </cell>
          <cell r="J5226">
            <v>37622</v>
          </cell>
          <cell r="K5226">
            <v>111</v>
          </cell>
          <cell r="L5226" t="str">
            <v>Ee/Sp</v>
          </cell>
          <cell r="M5226">
            <v>10106</v>
          </cell>
        </row>
        <row r="5227">
          <cell r="A5227">
            <v>10</v>
          </cell>
          <cell r="B5227" t="str">
            <v>AW Indemnity Retiree &gt;65 Medicare Supplement</v>
          </cell>
          <cell r="D5227" t="str">
            <v>MARTIN DONALD E</v>
          </cell>
          <cell r="E5227" t="str">
            <v>405520845</v>
          </cell>
          <cell r="F5227">
            <v>13</v>
          </cell>
          <cell r="G5227" t="str">
            <v>Medicare O65R S/PC - Non-Union</v>
          </cell>
          <cell r="H5227" t="str">
            <v>N</v>
          </cell>
          <cell r="I5227">
            <v>1</v>
          </cell>
          <cell r="J5227">
            <v>37773</v>
          </cell>
          <cell r="K5227">
            <v>101</v>
          </cell>
          <cell r="L5227" t="str">
            <v>Single</v>
          </cell>
          <cell r="M5227">
            <v>14037</v>
          </cell>
        </row>
        <row r="5228">
          <cell r="A5228">
            <v>10</v>
          </cell>
          <cell r="B5228" t="str">
            <v>AW Indemnity Retiree &gt;65 Medicare Supplement</v>
          </cell>
          <cell r="D5228" t="str">
            <v>MARTIN MADALYN</v>
          </cell>
          <cell r="E5228" t="str">
            <v>163267511</v>
          </cell>
          <cell r="F5228">
            <v>12</v>
          </cell>
          <cell r="G5228" t="str">
            <v>Medicare O65RHW/F - Union</v>
          </cell>
          <cell r="H5228" t="str">
            <v>U</v>
          </cell>
          <cell r="I5228">
            <v>2</v>
          </cell>
          <cell r="J5228">
            <v>37622</v>
          </cell>
          <cell r="K5228">
            <v>111</v>
          </cell>
          <cell r="L5228" t="str">
            <v>Ee/Sp</v>
          </cell>
          <cell r="M5228">
            <v>11782</v>
          </cell>
        </row>
        <row r="5229">
          <cell r="A5229">
            <v>10</v>
          </cell>
          <cell r="B5229" t="str">
            <v>AW Indemnity Retiree &gt;65 Medicare Supplement</v>
          </cell>
          <cell r="D5229" t="str">
            <v>MARTIN ROSEMARY A</v>
          </cell>
          <cell r="E5229" t="str">
            <v>235584527</v>
          </cell>
          <cell r="F5229">
            <v>12</v>
          </cell>
          <cell r="G5229" t="str">
            <v>Medicare O65RHW/F - Union</v>
          </cell>
          <cell r="H5229" t="str">
            <v>U</v>
          </cell>
          <cell r="I5229">
            <v>2</v>
          </cell>
          <cell r="J5229">
            <v>37803</v>
          </cell>
          <cell r="K5229">
            <v>111</v>
          </cell>
          <cell r="L5229" t="str">
            <v>Ee/Sp</v>
          </cell>
          <cell r="M5229">
            <v>14091</v>
          </cell>
        </row>
        <row r="5230">
          <cell r="A5230">
            <v>10</v>
          </cell>
          <cell r="B5230" t="str">
            <v>AW Indemnity Retiree &gt;65 Medicare Supplement</v>
          </cell>
          <cell r="D5230" t="str">
            <v>MARTINI SUSAN P</v>
          </cell>
          <cell r="E5230" t="str">
            <v>227969411</v>
          </cell>
          <cell r="F5230">
            <v>11</v>
          </cell>
          <cell r="G5230" t="str">
            <v>Medicare O65R S/PC - Union</v>
          </cell>
          <cell r="H5230" t="str">
            <v>U</v>
          </cell>
          <cell r="I5230">
            <v>1</v>
          </cell>
          <cell r="J5230">
            <v>37622</v>
          </cell>
          <cell r="K5230">
            <v>102</v>
          </cell>
          <cell r="L5230" t="str">
            <v>Single</v>
          </cell>
          <cell r="M5230">
            <v>21332</v>
          </cell>
        </row>
        <row r="5231">
          <cell r="A5231">
            <v>10</v>
          </cell>
          <cell r="B5231" t="str">
            <v>AW Indemnity Retiree &gt;65 Medicare Supplement</v>
          </cell>
          <cell r="D5231" t="str">
            <v>MASHMEYER JANICE B</v>
          </cell>
          <cell r="E5231" t="str">
            <v>308057446</v>
          </cell>
          <cell r="F5231">
            <v>13</v>
          </cell>
          <cell r="G5231" t="str">
            <v>Medicare O65R S/PC - Non-Union</v>
          </cell>
          <cell r="H5231" t="str">
            <v>N</v>
          </cell>
          <cell r="I5231">
            <v>1</v>
          </cell>
          <cell r="J5231">
            <v>37622</v>
          </cell>
          <cell r="K5231">
            <v>102</v>
          </cell>
          <cell r="L5231" t="str">
            <v>Single</v>
          </cell>
          <cell r="M5231">
            <v>3891</v>
          </cell>
        </row>
        <row r="5232">
          <cell r="A5232">
            <v>10</v>
          </cell>
          <cell r="B5232" t="str">
            <v>AW Indemnity Retiree &gt;65 Medicare Supplement</v>
          </cell>
          <cell r="D5232" t="str">
            <v>MASKELIUNAS JR ANTHONY</v>
          </cell>
          <cell r="E5232" t="str">
            <v>167262290</v>
          </cell>
          <cell r="F5232">
            <v>11</v>
          </cell>
          <cell r="G5232" t="str">
            <v>Medicare O65R S/PC - Union</v>
          </cell>
          <cell r="H5232" t="str">
            <v>U</v>
          </cell>
          <cell r="I5232">
            <v>1</v>
          </cell>
          <cell r="J5232">
            <v>37622</v>
          </cell>
          <cell r="K5232">
            <v>101</v>
          </cell>
          <cell r="L5232" t="str">
            <v>Single</v>
          </cell>
          <cell r="M5232">
            <v>8452</v>
          </cell>
        </row>
        <row r="5233">
          <cell r="A5233">
            <v>10</v>
          </cell>
          <cell r="B5233" t="str">
            <v>AW Indemnity Retiree &gt;65 Medicare Supplement</v>
          </cell>
          <cell r="D5233" t="str">
            <v>MASON WILLIAM D</v>
          </cell>
          <cell r="E5233" t="str">
            <v>235166683</v>
          </cell>
          <cell r="F5233">
            <v>14</v>
          </cell>
          <cell r="G5233" t="str">
            <v>Medicare O65RHW/F - Non-Union</v>
          </cell>
          <cell r="H5233" t="str">
            <v>N</v>
          </cell>
          <cell r="I5233">
            <v>2</v>
          </cell>
          <cell r="J5233">
            <v>37622</v>
          </cell>
          <cell r="K5233">
            <v>111</v>
          </cell>
          <cell r="L5233" t="str">
            <v>Ee/Sp</v>
          </cell>
          <cell r="M5233">
            <v>7906</v>
          </cell>
        </row>
        <row r="5234">
          <cell r="A5234">
            <v>10</v>
          </cell>
          <cell r="B5234" t="str">
            <v>AW Indemnity Retiree &gt;65 Medicare Supplement</v>
          </cell>
          <cell r="D5234" t="str">
            <v>MASONHEIMER GLADYS M</v>
          </cell>
          <cell r="E5234" t="str">
            <v>204037805</v>
          </cell>
          <cell r="F5234">
            <v>13</v>
          </cell>
          <cell r="G5234" t="str">
            <v>Medicare O65R S/PC - Non-Union</v>
          </cell>
          <cell r="H5234" t="str">
            <v>N</v>
          </cell>
          <cell r="I5234">
            <v>1</v>
          </cell>
          <cell r="J5234">
            <v>37622</v>
          </cell>
          <cell r="K5234">
            <v>102</v>
          </cell>
          <cell r="L5234" t="str">
            <v>Single</v>
          </cell>
          <cell r="M5234">
            <v>7973</v>
          </cell>
        </row>
        <row r="5235">
          <cell r="A5235">
            <v>10</v>
          </cell>
          <cell r="B5235" t="str">
            <v>AW Indemnity Retiree &gt;65 Medicare Supplement</v>
          </cell>
          <cell r="D5235" t="str">
            <v>MASSOFF GEORGE</v>
          </cell>
          <cell r="E5235" t="str">
            <v>192186521</v>
          </cell>
          <cell r="F5235">
            <v>13</v>
          </cell>
          <cell r="G5235" t="str">
            <v>Medicare O65R S/PC - Non-Union</v>
          </cell>
          <cell r="H5235" t="str">
            <v>N</v>
          </cell>
          <cell r="I5235">
            <v>1</v>
          </cell>
          <cell r="J5235">
            <v>37622</v>
          </cell>
          <cell r="K5235">
            <v>101</v>
          </cell>
          <cell r="L5235" t="str">
            <v>Single</v>
          </cell>
          <cell r="M5235">
            <v>9290</v>
          </cell>
        </row>
        <row r="5236">
          <cell r="A5236">
            <v>10</v>
          </cell>
          <cell r="B5236" t="str">
            <v>AW Indemnity Retiree &gt;65 Medicare Supplement</v>
          </cell>
          <cell r="D5236" t="str">
            <v>MASTRO NICHOLAS J</v>
          </cell>
          <cell r="E5236" t="str">
            <v>040207590</v>
          </cell>
          <cell r="F5236">
            <v>12</v>
          </cell>
          <cell r="G5236" t="str">
            <v>Medicare O65RHW/F - Union</v>
          </cell>
          <cell r="H5236" t="str">
            <v>U</v>
          </cell>
          <cell r="I5236">
            <v>2</v>
          </cell>
          <cell r="J5236">
            <v>37622</v>
          </cell>
          <cell r="K5236">
            <v>111</v>
          </cell>
          <cell r="L5236" t="str">
            <v>Ee/Sp</v>
          </cell>
          <cell r="M5236">
            <v>10251</v>
          </cell>
        </row>
        <row r="5237">
          <cell r="A5237">
            <v>10</v>
          </cell>
          <cell r="B5237" t="str">
            <v>AW Indemnity Retiree &gt;65 Medicare Supplement</v>
          </cell>
          <cell r="D5237" t="str">
            <v>MATHIS PHILOMENA M</v>
          </cell>
          <cell r="E5237" t="str">
            <v>350300469</v>
          </cell>
          <cell r="F5237">
            <v>13</v>
          </cell>
          <cell r="G5237" t="str">
            <v>Medicare O65R S/PC - Non-Union</v>
          </cell>
          <cell r="H5237" t="str">
            <v>N</v>
          </cell>
          <cell r="I5237">
            <v>1</v>
          </cell>
          <cell r="J5237">
            <v>37622</v>
          </cell>
          <cell r="K5237">
            <v>102</v>
          </cell>
          <cell r="L5237" t="str">
            <v>Single</v>
          </cell>
          <cell r="M5237">
            <v>13798</v>
          </cell>
        </row>
        <row r="5238">
          <cell r="A5238">
            <v>10</v>
          </cell>
          <cell r="B5238" t="str">
            <v>AW Indemnity Retiree &gt;65 Medicare Supplement</v>
          </cell>
          <cell r="D5238" t="str">
            <v>MATLACK SR THOMAS K</v>
          </cell>
          <cell r="E5238" t="str">
            <v>138281912</v>
          </cell>
          <cell r="F5238">
            <v>14</v>
          </cell>
          <cell r="G5238" t="str">
            <v>Medicare O65RHW/F - Non-Union</v>
          </cell>
          <cell r="H5238" t="str">
            <v>N</v>
          </cell>
          <cell r="I5238">
            <v>2</v>
          </cell>
          <cell r="J5238">
            <v>37865</v>
          </cell>
          <cell r="K5238">
            <v>111</v>
          </cell>
          <cell r="L5238" t="str">
            <v>Ee/Sp</v>
          </cell>
          <cell r="M5238">
            <v>13083</v>
          </cell>
        </row>
        <row r="5239">
          <cell r="A5239">
            <v>10</v>
          </cell>
          <cell r="B5239" t="str">
            <v>AW Indemnity Retiree &gt;65 Medicare Supplement</v>
          </cell>
          <cell r="D5239" t="str">
            <v>MAURO JR PETER</v>
          </cell>
          <cell r="E5239" t="str">
            <v>150267123</v>
          </cell>
          <cell r="F5239">
            <v>12</v>
          </cell>
          <cell r="G5239" t="str">
            <v>Medicare O65RHW/F - Union</v>
          </cell>
          <cell r="H5239" t="str">
            <v>U</v>
          </cell>
          <cell r="I5239">
            <v>2</v>
          </cell>
          <cell r="J5239">
            <v>37622</v>
          </cell>
          <cell r="K5239">
            <v>111</v>
          </cell>
          <cell r="L5239" t="str">
            <v>Ee/Sp</v>
          </cell>
          <cell r="M5239">
            <v>12606</v>
          </cell>
        </row>
        <row r="5240">
          <cell r="A5240">
            <v>10</v>
          </cell>
          <cell r="B5240" t="str">
            <v>AW Indemnity Retiree &gt;65 Medicare Supplement</v>
          </cell>
          <cell r="D5240" t="str">
            <v>MAUST ROBERT</v>
          </cell>
          <cell r="E5240" t="str">
            <v>196260696</v>
          </cell>
          <cell r="F5240">
            <v>12</v>
          </cell>
          <cell r="G5240" t="str">
            <v>Medicare O65RHW/F - Union</v>
          </cell>
          <cell r="H5240" t="str">
            <v>U</v>
          </cell>
          <cell r="I5240">
            <v>2</v>
          </cell>
          <cell r="J5240">
            <v>37622</v>
          </cell>
          <cell r="K5240">
            <v>111</v>
          </cell>
          <cell r="L5240" t="str">
            <v>Ee/Sp</v>
          </cell>
          <cell r="M5240">
            <v>12657</v>
          </cell>
        </row>
        <row r="5241">
          <cell r="A5241">
            <v>10</v>
          </cell>
          <cell r="B5241" t="str">
            <v>AW Indemnity Retiree &gt;65 Medicare Supplement</v>
          </cell>
          <cell r="D5241" t="str">
            <v>MAXWELL ANN M</v>
          </cell>
          <cell r="E5241" t="str">
            <v>311262879</v>
          </cell>
          <cell r="F5241">
            <v>13</v>
          </cell>
          <cell r="G5241" t="str">
            <v>Medicare O65R S/PC - Non-Union</v>
          </cell>
          <cell r="H5241" t="str">
            <v>N</v>
          </cell>
          <cell r="I5241">
            <v>1</v>
          </cell>
          <cell r="J5241">
            <v>37622</v>
          </cell>
          <cell r="K5241">
            <v>102</v>
          </cell>
          <cell r="L5241" t="str">
            <v>Single</v>
          </cell>
          <cell r="M5241">
            <v>10693</v>
          </cell>
        </row>
        <row r="5242">
          <cell r="A5242">
            <v>10</v>
          </cell>
          <cell r="B5242" t="str">
            <v>AW Indemnity Retiree &gt;65 Medicare Supplement</v>
          </cell>
          <cell r="D5242" t="str">
            <v>MAY CATHERINE A</v>
          </cell>
          <cell r="E5242" t="str">
            <v>153204262</v>
          </cell>
          <cell r="F5242">
            <v>11</v>
          </cell>
          <cell r="G5242" t="str">
            <v>Medicare O65R S/PC - Union</v>
          </cell>
          <cell r="H5242" t="str">
            <v>U</v>
          </cell>
          <cell r="I5242">
            <v>1</v>
          </cell>
          <cell r="J5242">
            <v>37622</v>
          </cell>
          <cell r="K5242">
            <v>102</v>
          </cell>
          <cell r="L5242" t="str">
            <v>Single</v>
          </cell>
          <cell r="M5242">
            <v>11074</v>
          </cell>
        </row>
        <row r="5243">
          <cell r="A5243">
            <v>10</v>
          </cell>
          <cell r="B5243" t="str">
            <v>AW Indemnity Retiree &gt;65 Medicare Supplement</v>
          </cell>
          <cell r="D5243" t="str">
            <v>MAY KENNETH F</v>
          </cell>
          <cell r="E5243" t="str">
            <v>198019686</v>
          </cell>
          <cell r="F5243">
            <v>11</v>
          </cell>
          <cell r="G5243" t="str">
            <v>Medicare O65R S/PC - Union</v>
          </cell>
          <cell r="H5243" t="str">
            <v>U</v>
          </cell>
          <cell r="I5243">
            <v>1</v>
          </cell>
          <cell r="J5243">
            <v>37622</v>
          </cell>
          <cell r="K5243">
            <v>101</v>
          </cell>
          <cell r="L5243" t="str">
            <v>Single</v>
          </cell>
          <cell r="M5243">
            <v>5727</v>
          </cell>
        </row>
        <row r="5244">
          <cell r="A5244">
            <v>10</v>
          </cell>
          <cell r="B5244" t="str">
            <v>AW Indemnity Retiree &gt;65 Medicare Supplement</v>
          </cell>
          <cell r="D5244" t="str">
            <v>MAYES VIRGIL L</v>
          </cell>
          <cell r="E5244" t="str">
            <v>314380755</v>
          </cell>
          <cell r="F5244">
            <v>13</v>
          </cell>
          <cell r="G5244" t="str">
            <v>Medicare O65R S/PC - Non-Union</v>
          </cell>
          <cell r="H5244" t="str">
            <v>N</v>
          </cell>
          <cell r="I5244">
            <v>1</v>
          </cell>
          <cell r="J5244">
            <v>38018</v>
          </cell>
          <cell r="K5244">
            <v>101</v>
          </cell>
          <cell r="L5244" t="str">
            <v>Single</v>
          </cell>
          <cell r="M5244">
            <v>14295</v>
          </cell>
        </row>
        <row r="5245">
          <cell r="A5245">
            <v>10</v>
          </cell>
          <cell r="B5245" t="str">
            <v>AW Indemnity Retiree &gt;65 Medicare Supplement</v>
          </cell>
          <cell r="D5245" t="str">
            <v>MAZZOCCA GUY P</v>
          </cell>
          <cell r="E5245" t="str">
            <v>293124008</v>
          </cell>
          <cell r="F5245">
            <v>12</v>
          </cell>
          <cell r="G5245" t="str">
            <v>Medicare O65RHW/F - Union</v>
          </cell>
          <cell r="H5245" t="str">
            <v>U</v>
          </cell>
          <cell r="I5245">
            <v>2</v>
          </cell>
          <cell r="J5245">
            <v>37622</v>
          </cell>
          <cell r="K5245">
            <v>111</v>
          </cell>
          <cell r="L5245" t="str">
            <v>Ee/Sp</v>
          </cell>
          <cell r="M5245">
            <v>8064</v>
          </cell>
        </row>
        <row r="5246">
          <cell r="A5246">
            <v>10</v>
          </cell>
          <cell r="B5246" t="str">
            <v>AW Indemnity Retiree &gt;65 Medicare Supplement</v>
          </cell>
          <cell r="D5246" t="str">
            <v>MAZZOCCA WILLIAM L</v>
          </cell>
          <cell r="E5246" t="str">
            <v>191243782</v>
          </cell>
          <cell r="F5246">
            <v>11</v>
          </cell>
          <cell r="G5246" t="str">
            <v>Medicare O65R S/PC - Union</v>
          </cell>
          <cell r="H5246" t="str">
            <v>U</v>
          </cell>
          <cell r="I5246">
            <v>1</v>
          </cell>
          <cell r="J5246">
            <v>37622</v>
          </cell>
          <cell r="K5246">
            <v>101</v>
          </cell>
          <cell r="L5246" t="str">
            <v>Single</v>
          </cell>
          <cell r="M5246">
            <v>11670</v>
          </cell>
        </row>
        <row r="5247">
          <cell r="A5247">
            <v>10</v>
          </cell>
          <cell r="B5247" t="str">
            <v>AW Indemnity Retiree &gt;65 Medicare Supplement</v>
          </cell>
          <cell r="D5247" t="str">
            <v>MC CRORY WILLIAM H</v>
          </cell>
          <cell r="E5247" t="str">
            <v>269160403</v>
          </cell>
          <cell r="F5247">
            <v>12</v>
          </cell>
          <cell r="G5247" t="str">
            <v>Medicare O65RHW/F - Union</v>
          </cell>
          <cell r="H5247" t="str">
            <v>U</v>
          </cell>
          <cell r="I5247">
            <v>2</v>
          </cell>
          <cell r="J5247">
            <v>37622</v>
          </cell>
          <cell r="K5247">
            <v>111</v>
          </cell>
          <cell r="L5247" t="str">
            <v>Ee/Sp</v>
          </cell>
          <cell r="M5247">
            <v>7219</v>
          </cell>
        </row>
        <row r="5248">
          <cell r="A5248">
            <v>10</v>
          </cell>
          <cell r="B5248" t="str">
            <v>AW Indemnity Retiree &gt;65 Medicare Supplement</v>
          </cell>
          <cell r="D5248" t="str">
            <v>MC DANIEL CHARLES O</v>
          </cell>
          <cell r="E5248" t="str">
            <v>429506473</v>
          </cell>
          <cell r="F5248">
            <v>11</v>
          </cell>
          <cell r="G5248" t="str">
            <v>Medicare O65R S/PC - Union</v>
          </cell>
          <cell r="H5248" t="str">
            <v>U</v>
          </cell>
          <cell r="I5248">
            <v>1</v>
          </cell>
          <cell r="J5248">
            <v>37622</v>
          </cell>
          <cell r="K5248">
            <v>101</v>
          </cell>
          <cell r="L5248" t="str">
            <v>Single</v>
          </cell>
          <cell r="M5248">
            <v>10671</v>
          </cell>
        </row>
        <row r="5249">
          <cell r="A5249">
            <v>10</v>
          </cell>
          <cell r="B5249" t="str">
            <v>AW Indemnity Retiree &gt;65 Medicare Supplement</v>
          </cell>
          <cell r="D5249" t="str">
            <v>MC DERMOTT JR MARTIN W</v>
          </cell>
          <cell r="E5249" t="str">
            <v>144125754</v>
          </cell>
          <cell r="F5249">
            <v>14</v>
          </cell>
          <cell r="G5249" t="str">
            <v>Medicare O65RHW/F - Non-Union</v>
          </cell>
          <cell r="H5249" t="str">
            <v>N</v>
          </cell>
          <cell r="I5249">
            <v>2</v>
          </cell>
          <cell r="J5249">
            <v>37622</v>
          </cell>
          <cell r="K5249">
            <v>111</v>
          </cell>
          <cell r="L5249" t="str">
            <v>Ee/Sp</v>
          </cell>
          <cell r="M5249">
            <v>8483</v>
          </cell>
        </row>
        <row r="5250">
          <cell r="A5250">
            <v>10</v>
          </cell>
          <cell r="B5250" t="str">
            <v>AW Indemnity Retiree &gt;65 Medicare Supplement</v>
          </cell>
          <cell r="D5250" t="str">
            <v>MC DERMOTT ORDEAN K</v>
          </cell>
          <cell r="E5250" t="str">
            <v>484034627</v>
          </cell>
          <cell r="F5250">
            <v>14</v>
          </cell>
          <cell r="G5250" t="str">
            <v>Medicare O65RHW/F - Non-Union</v>
          </cell>
          <cell r="H5250" t="str">
            <v>N</v>
          </cell>
          <cell r="I5250">
            <v>2</v>
          </cell>
          <cell r="J5250">
            <v>37622</v>
          </cell>
          <cell r="K5250">
            <v>111</v>
          </cell>
          <cell r="L5250" t="str">
            <v>Ee/Sp</v>
          </cell>
          <cell r="M5250">
            <v>9282</v>
          </cell>
        </row>
        <row r="5251">
          <cell r="A5251">
            <v>10</v>
          </cell>
          <cell r="B5251" t="str">
            <v>AW Indemnity Retiree &gt;65 Medicare Supplement</v>
          </cell>
          <cell r="D5251" t="str">
            <v>MC KEE MARGARET</v>
          </cell>
          <cell r="E5251" t="str">
            <v>200034175</v>
          </cell>
          <cell r="F5251">
            <v>11</v>
          </cell>
          <cell r="G5251" t="str">
            <v>Medicare O65R S/PC - Union</v>
          </cell>
          <cell r="H5251" t="str">
            <v>U</v>
          </cell>
          <cell r="I5251">
            <v>1</v>
          </cell>
          <cell r="J5251">
            <v>37622</v>
          </cell>
          <cell r="K5251">
            <v>102</v>
          </cell>
          <cell r="L5251" t="str">
            <v>Single</v>
          </cell>
          <cell r="M5251">
            <v>5693</v>
          </cell>
        </row>
        <row r="5252">
          <cell r="A5252">
            <v>10</v>
          </cell>
          <cell r="B5252" t="str">
            <v>AW Indemnity Retiree &gt;65 Medicare Supplement</v>
          </cell>
          <cell r="D5252" t="str">
            <v>MC MILLIN PATRICIA P</v>
          </cell>
          <cell r="E5252" t="str">
            <v>204261833</v>
          </cell>
          <cell r="F5252">
            <v>12</v>
          </cell>
          <cell r="G5252" t="str">
            <v>Medicare O65RHW/F - Union</v>
          </cell>
          <cell r="H5252" t="str">
            <v>U</v>
          </cell>
          <cell r="I5252">
            <v>2</v>
          </cell>
          <cell r="J5252">
            <v>37622</v>
          </cell>
          <cell r="K5252">
            <v>111</v>
          </cell>
          <cell r="L5252" t="str">
            <v>Ee/Sp</v>
          </cell>
          <cell r="M5252">
            <v>12614</v>
          </cell>
        </row>
        <row r="5253">
          <cell r="A5253">
            <v>10</v>
          </cell>
          <cell r="B5253" t="str">
            <v>AW Indemnity Retiree &gt;65 Medicare Supplement</v>
          </cell>
          <cell r="D5253" t="str">
            <v>MC MULLIN ANA</v>
          </cell>
          <cell r="E5253" t="str">
            <v>576072204</v>
          </cell>
          <cell r="F5253">
            <v>13</v>
          </cell>
          <cell r="G5253" t="str">
            <v>Medicare O65R S/PC - Non-Union</v>
          </cell>
          <cell r="H5253" t="str">
            <v>N</v>
          </cell>
          <cell r="I5253">
            <v>1</v>
          </cell>
          <cell r="J5253">
            <v>37622</v>
          </cell>
          <cell r="K5253">
            <v>102</v>
          </cell>
          <cell r="L5253" t="str">
            <v>Single</v>
          </cell>
          <cell r="M5253">
            <v>8213</v>
          </cell>
        </row>
        <row r="5254">
          <cell r="A5254">
            <v>10</v>
          </cell>
          <cell r="B5254" t="str">
            <v>AW Indemnity Retiree &gt;65 Medicare Supplement</v>
          </cell>
          <cell r="D5254" t="str">
            <v>MC VAY EARL R</v>
          </cell>
          <cell r="E5254" t="str">
            <v>175164486</v>
          </cell>
          <cell r="F5254">
            <v>12</v>
          </cell>
          <cell r="G5254" t="str">
            <v>Medicare O65RHW/F - Union</v>
          </cell>
          <cell r="H5254" t="str">
            <v>U</v>
          </cell>
          <cell r="I5254">
            <v>2</v>
          </cell>
          <cell r="J5254">
            <v>37622</v>
          </cell>
          <cell r="K5254">
            <v>111</v>
          </cell>
          <cell r="L5254" t="str">
            <v>Ee/Sp</v>
          </cell>
          <cell r="M5254">
            <v>8391</v>
          </cell>
        </row>
        <row r="5255">
          <cell r="A5255">
            <v>10</v>
          </cell>
          <cell r="B5255" t="str">
            <v>AW Indemnity Retiree &gt;65 Medicare Supplement</v>
          </cell>
          <cell r="D5255" t="str">
            <v>MCCLANAHAN RALPH</v>
          </cell>
          <cell r="E5255" t="str">
            <v>230348685</v>
          </cell>
          <cell r="F5255">
            <v>12</v>
          </cell>
          <cell r="G5255" t="str">
            <v>Medicare O65RHW/F - Union</v>
          </cell>
          <cell r="H5255" t="str">
            <v>U</v>
          </cell>
          <cell r="I5255">
            <v>2</v>
          </cell>
          <cell r="J5255">
            <v>37622</v>
          </cell>
          <cell r="K5255">
            <v>111</v>
          </cell>
          <cell r="L5255" t="str">
            <v>Ee/Sp</v>
          </cell>
          <cell r="M5255">
            <v>10993</v>
          </cell>
        </row>
        <row r="5256">
          <cell r="A5256">
            <v>10</v>
          </cell>
          <cell r="B5256" t="str">
            <v>AW Indemnity Retiree &gt;65 Medicare Supplement</v>
          </cell>
          <cell r="D5256" t="str">
            <v>MCCLELLAN EARL E</v>
          </cell>
          <cell r="E5256" t="str">
            <v>278324809</v>
          </cell>
          <cell r="F5256">
            <v>13</v>
          </cell>
          <cell r="G5256" t="str">
            <v>Medicare O65R S/PC - Non-Union</v>
          </cell>
          <cell r="H5256" t="str">
            <v>N</v>
          </cell>
          <cell r="I5256">
            <v>1</v>
          </cell>
          <cell r="J5256">
            <v>37622</v>
          </cell>
          <cell r="K5256">
            <v>101</v>
          </cell>
          <cell r="L5256" t="str">
            <v>Single</v>
          </cell>
          <cell r="M5256">
            <v>13300</v>
          </cell>
        </row>
        <row r="5257">
          <cell r="A5257">
            <v>10</v>
          </cell>
          <cell r="B5257" t="str">
            <v>AW Indemnity Retiree &gt;65 Medicare Supplement</v>
          </cell>
          <cell r="D5257" t="str">
            <v>MCCLELLAN JANE H</v>
          </cell>
          <cell r="E5257" t="str">
            <v>162284501</v>
          </cell>
          <cell r="F5257">
            <v>13</v>
          </cell>
          <cell r="G5257" t="str">
            <v>Medicare O65R S/PC - Non-Union</v>
          </cell>
          <cell r="H5257" t="str">
            <v>N</v>
          </cell>
          <cell r="I5257">
            <v>1</v>
          </cell>
          <cell r="J5257">
            <v>37622</v>
          </cell>
          <cell r="K5257">
            <v>102</v>
          </cell>
          <cell r="L5257" t="str">
            <v>Single</v>
          </cell>
          <cell r="M5257">
            <v>13880</v>
          </cell>
        </row>
        <row r="5258">
          <cell r="A5258">
            <v>10</v>
          </cell>
          <cell r="B5258" t="str">
            <v>AW Indemnity Retiree &gt;65 Medicare Supplement</v>
          </cell>
          <cell r="D5258" t="str">
            <v>MCCLELLAN LAWRENCE J</v>
          </cell>
          <cell r="E5258" t="str">
            <v>234504041</v>
          </cell>
          <cell r="F5258">
            <v>12</v>
          </cell>
          <cell r="G5258" t="str">
            <v>Medicare O65RHW/F - Union</v>
          </cell>
          <cell r="H5258" t="str">
            <v>U</v>
          </cell>
          <cell r="I5258">
            <v>2</v>
          </cell>
          <cell r="J5258">
            <v>38261</v>
          </cell>
          <cell r="K5258">
            <v>111</v>
          </cell>
          <cell r="L5258" t="str">
            <v>Ee/Sp</v>
          </cell>
          <cell r="M5258">
            <v>13654</v>
          </cell>
        </row>
        <row r="5259">
          <cell r="A5259">
            <v>10</v>
          </cell>
          <cell r="B5259" t="str">
            <v>AW Indemnity Retiree &gt;65 Medicare Supplement</v>
          </cell>
          <cell r="D5259" t="str">
            <v>MCDEVITT ROBERT L</v>
          </cell>
          <cell r="E5259" t="str">
            <v>181246972</v>
          </cell>
          <cell r="F5259">
            <v>12</v>
          </cell>
          <cell r="G5259" t="str">
            <v>Medicare O65RHW/F - Union</v>
          </cell>
          <cell r="H5259" t="str">
            <v>U</v>
          </cell>
          <cell r="I5259">
            <v>2</v>
          </cell>
          <cell r="J5259">
            <v>37622</v>
          </cell>
          <cell r="K5259">
            <v>111</v>
          </cell>
          <cell r="L5259" t="str">
            <v>Ee/Sp</v>
          </cell>
          <cell r="M5259">
            <v>11578</v>
          </cell>
        </row>
        <row r="5260">
          <cell r="A5260">
            <v>10</v>
          </cell>
          <cell r="B5260" t="str">
            <v>AW Indemnity Retiree &gt;65 Medicare Supplement</v>
          </cell>
          <cell r="D5260" t="str">
            <v>MCDONALD  HUDNALL MARY L</v>
          </cell>
          <cell r="E5260" t="str">
            <v>410183557</v>
          </cell>
          <cell r="F5260">
            <v>11</v>
          </cell>
          <cell r="G5260" t="str">
            <v>Medicare O65R S/PC - Union</v>
          </cell>
          <cell r="H5260" t="str">
            <v>U</v>
          </cell>
          <cell r="I5260">
            <v>1</v>
          </cell>
          <cell r="J5260">
            <v>37622</v>
          </cell>
          <cell r="K5260">
            <v>102</v>
          </cell>
          <cell r="L5260" t="str">
            <v>Single</v>
          </cell>
          <cell r="M5260">
            <v>6429</v>
          </cell>
        </row>
        <row r="5261">
          <cell r="A5261">
            <v>10</v>
          </cell>
          <cell r="B5261" t="str">
            <v>AW Indemnity Retiree &gt;65 Medicare Supplement</v>
          </cell>
          <cell r="D5261" t="str">
            <v>MCKELVEY LEWIS A</v>
          </cell>
          <cell r="E5261" t="str">
            <v>162260654</v>
          </cell>
          <cell r="F5261">
            <v>13</v>
          </cell>
          <cell r="G5261" t="str">
            <v>Medicare O65R S/PC - Non-Union</v>
          </cell>
          <cell r="H5261" t="str">
            <v>N</v>
          </cell>
          <cell r="I5261">
            <v>1</v>
          </cell>
          <cell r="J5261">
            <v>37622</v>
          </cell>
          <cell r="K5261">
            <v>101</v>
          </cell>
          <cell r="L5261" t="str">
            <v>Single</v>
          </cell>
          <cell r="M5261">
            <v>12236</v>
          </cell>
        </row>
        <row r="5262">
          <cell r="A5262">
            <v>10</v>
          </cell>
          <cell r="B5262" t="str">
            <v>AW Indemnity Retiree &gt;65 Medicare Supplement</v>
          </cell>
          <cell r="D5262" t="str">
            <v>MCKENZIE LOWELL</v>
          </cell>
          <cell r="E5262" t="str">
            <v>403542161</v>
          </cell>
          <cell r="F5262">
            <v>13</v>
          </cell>
          <cell r="G5262" t="str">
            <v>Medicare O65R S/PC - Non-Union</v>
          </cell>
          <cell r="H5262" t="str">
            <v>N</v>
          </cell>
          <cell r="I5262">
            <v>2</v>
          </cell>
          <cell r="J5262">
            <v>38353</v>
          </cell>
          <cell r="K5262">
            <v>111</v>
          </cell>
          <cell r="L5262" t="str">
            <v>Ee/Sp</v>
          </cell>
          <cell r="M5262">
            <v>14636</v>
          </cell>
        </row>
        <row r="5263">
          <cell r="A5263">
            <v>10</v>
          </cell>
          <cell r="B5263" t="str">
            <v>AW Indemnity Retiree &gt;65 Medicare Supplement</v>
          </cell>
          <cell r="D5263" t="str">
            <v>MCKENZIE MARQUITA I</v>
          </cell>
          <cell r="E5263" t="str">
            <v>500075148</v>
          </cell>
          <cell r="F5263">
            <v>13</v>
          </cell>
          <cell r="G5263" t="str">
            <v>Medicare O65R S/PC - Non-Union</v>
          </cell>
          <cell r="H5263" t="str">
            <v>N</v>
          </cell>
          <cell r="I5263">
            <v>1</v>
          </cell>
          <cell r="J5263">
            <v>37622</v>
          </cell>
          <cell r="K5263">
            <v>102</v>
          </cell>
          <cell r="L5263" t="str">
            <v>Single</v>
          </cell>
          <cell r="M5263">
            <v>7216</v>
          </cell>
        </row>
        <row r="5264">
          <cell r="A5264">
            <v>10</v>
          </cell>
          <cell r="B5264" t="str">
            <v>AW Indemnity Retiree &gt;65 Medicare Supplement</v>
          </cell>
          <cell r="D5264" t="str">
            <v>MCNEMAR JOHN E</v>
          </cell>
          <cell r="E5264" t="str">
            <v>232423065</v>
          </cell>
          <cell r="F5264">
            <v>14</v>
          </cell>
          <cell r="G5264" t="str">
            <v>Medicare O65RHW/F - Non-Union</v>
          </cell>
          <cell r="H5264" t="str">
            <v>N</v>
          </cell>
          <cell r="I5264">
            <v>2</v>
          </cell>
          <cell r="J5264">
            <v>37622</v>
          </cell>
          <cell r="K5264">
            <v>111</v>
          </cell>
          <cell r="L5264" t="str">
            <v>Ee/Sp</v>
          </cell>
          <cell r="M5264">
            <v>10630</v>
          </cell>
        </row>
        <row r="5265">
          <cell r="A5265">
            <v>10</v>
          </cell>
          <cell r="B5265" t="str">
            <v>AW Indemnity Retiree &gt;65 Medicare Supplement</v>
          </cell>
          <cell r="D5265" t="str">
            <v>MCQUAIN WAYNE</v>
          </cell>
          <cell r="E5265" t="str">
            <v>233363748</v>
          </cell>
          <cell r="F5265">
            <v>14</v>
          </cell>
          <cell r="G5265" t="str">
            <v>Medicare O65RHW/F - Non-Union</v>
          </cell>
          <cell r="H5265" t="str">
            <v>N</v>
          </cell>
          <cell r="I5265">
            <v>2</v>
          </cell>
          <cell r="J5265">
            <v>37622</v>
          </cell>
          <cell r="K5265">
            <v>111</v>
          </cell>
          <cell r="L5265" t="str">
            <v>Ee/Sp</v>
          </cell>
          <cell r="M5265">
            <v>10807</v>
          </cell>
        </row>
        <row r="5266">
          <cell r="A5266">
            <v>10</v>
          </cell>
          <cell r="B5266" t="str">
            <v>AW Indemnity Retiree &gt;65 Medicare Supplement</v>
          </cell>
          <cell r="D5266" t="str">
            <v>MCQUEEN DELORES</v>
          </cell>
          <cell r="E5266" t="str">
            <v>401443215</v>
          </cell>
          <cell r="F5266">
            <v>12</v>
          </cell>
          <cell r="G5266" t="str">
            <v>Medicare O65RHW/F - Union</v>
          </cell>
          <cell r="H5266" t="str">
            <v>U</v>
          </cell>
          <cell r="I5266">
            <v>2</v>
          </cell>
          <cell r="J5266">
            <v>37622</v>
          </cell>
          <cell r="K5266">
            <v>111</v>
          </cell>
          <cell r="L5266" t="str">
            <v>Ee/Sp</v>
          </cell>
          <cell r="M5266">
            <v>11374</v>
          </cell>
        </row>
        <row r="5267">
          <cell r="A5267">
            <v>10</v>
          </cell>
          <cell r="B5267" t="str">
            <v>AW Indemnity Retiree &gt;65 Medicare Supplement</v>
          </cell>
          <cell r="D5267" t="str">
            <v>MEADE RICHARD</v>
          </cell>
          <cell r="E5267" t="str">
            <v>485365108</v>
          </cell>
          <cell r="F5267">
            <v>12</v>
          </cell>
          <cell r="G5267" t="str">
            <v>Medicare O65RHW/F - Union</v>
          </cell>
          <cell r="H5267" t="str">
            <v>U</v>
          </cell>
          <cell r="I5267">
            <v>2</v>
          </cell>
          <cell r="J5267">
            <v>37834</v>
          </cell>
          <cell r="K5267">
            <v>111</v>
          </cell>
          <cell r="L5267" t="str">
            <v>Ee/Sp</v>
          </cell>
          <cell r="M5267">
            <v>12851</v>
          </cell>
        </row>
        <row r="5268">
          <cell r="A5268">
            <v>10</v>
          </cell>
          <cell r="B5268" t="str">
            <v>AW Indemnity Retiree &gt;65 Medicare Supplement</v>
          </cell>
          <cell r="D5268" t="str">
            <v>MEADOWS PATRICIA A</v>
          </cell>
          <cell r="E5268" t="str">
            <v>233566071</v>
          </cell>
          <cell r="F5268">
            <v>13</v>
          </cell>
          <cell r="G5268" t="str">
            <v>Medicare O65R S/PC - Non-Union</v>
          </cell>
          <cell r="H5268" t="str">
            <v>N</v>
          </cell>
          <cell r="I5268">
            <v>1</v>
          </cell>
          <cell r="J5268">
            <v>38262</v>
          </cell>
          <cell r="K5268">
            <v>102</v>
          </cell>
          <cell r="L5268" t="str">
            <v>Single</v>
          </cell>
          <cell r="M5268">
            <v>13067</v>
          </cell>
        </row>
        <row r="5269">
          <cell r="A5269">
            <v>10</v>
          </cell>
          <cell r="B5269" t="str">
            <v>AW Indemnity Retiree &gt;65 Medicare Supplement</v>
          </cell>
          <cell r="D5269" t="str">
            <v>MEANS MICHAEL B</v>
          </cell>
          <cell r="E5269" t="str">
            <v>313328339</v>
          </cell>
          <cell r="F5269">
            <v>13</v>
          </cell>
          <cell r="G5269" t="str">
            <v>Medicare O65R S/PC - Non-Union</v>
          </cell>
          <cell r="H5269" t="str">
            <v>N</v>
          </cell>
          <cell r="I5269">
            <v>1</v>
          </cell>
          <cell r="J5269">
            <v>37622</v>
          </cell>
          <cell r="K5269">
            <v>101</v>
          </cell>
          <cell r="L5269" t="str">
            <v>Single</v>
          </cell>
          <cell r="M5269">
            <v>13543</v>
          </cell>
        </row>
        <row r="5270">
          <cell r="A5270">
            <v>10</v>
          </cell>
          <cell r="B5270" t="str">
            <v>AW Indemnity Retiree &gt;65 Medicare Supplement</v>
          </cell>
          <cell r="D5270" t="str">
            <v>MEINERT DONALD R</v>
          </cell>
          <cell r="E5270" t="str">
            <v>499423730</v>
          </cell>
          <cell r="F5270">
            <v>12</v>
          </cell>
          <cell r="G5270" t="str">
            <v>Medicare O65RHW/F - Union</v>
          </cell>
          <cell r="H5270" t="str">
            <v>U</v>
          </cell>
          <cell r="I5270">
            <v>2</v>
          </cell>
          <cell r="J5270">
            <v>37987</v>
          </cell>
          <cell r="K5270">
            <v>111</v>
          </cell>
          <cell r="L5270" t="str">
            <v>Ee/Sp</v>
          </cell>
          <cell r="M5270">
            <v>13109</v>
          </cell>
        </row>
        <row r="5271">
          <cell r="A5271">
            <v>10</v>
          </cell>
          <cell r="B5271" t="str">
            <v>AW Indemnity Retiree &gt;65 Medicare Supplement</v>
          </cell>
          <cell r="D5271" t="str">
            <v>MELLENDORF LOREN</v>
          </cell>
          <cell r="E5271" t="str">
            <v>306222626</v>
          </cell>
          <cell r="F5271">
            <v>15</v>
          </cell>
          <cell r="G5271" t="str">
            <v>Medicare O65R S/PC - Executive Plan</v>
          </cell>
          <cell r="H5271" t="str">
            <v>N</v>
          </cell>
          <cell r="I5271">
            <v>1</v>
          </cell>
          <cell r="J5271">
            <v>37622</v>
          </cell>
          <cell r="K5271">
            <v>101</v>
          </cell>
          <cell r="L5271" t="str">
            <v>Single</v>
          </cell>
          <cell r="M5271">
            <v>9300</v>
          </cell>
        </row>
        <row r="5272">
          <cell r="A5272">
            <v>10</v>
          </cell>
          <cell r="B5272" t="str">
            <v>AW Indemnity Retiree &gt;65 Medicare Supplement</v>
          </cell>
          <cell r="D5272" t="str">
            <v>MELONE JOANNE</v>
          </cell>
          <cell r="E5272" t="str">
            <v>169265496</v>
          </cell>
          <cell r="F5272">
            <v>12</v>
          </cell>
          <cell r="G5272" t="str">
            <v>Medicare O65RHW/F - Union</v>
          </cell>
          <cell r="H5272" t="str">
            <v>U</v>
          </cell>
          <cell r="I5272">
            <v>2</v>
          </cell>
          <cell r="J5272">
            <v>37622</v>
          </cell>
          <cell r="K5272">
            <v>111</v>
          </cell>
          <cell r="L5272" t="str">
            <v>Ee/Sp</v>
          </cell>
          <cell r="M5272">
            <v>12796</v>
          </cell>
        </row>
        <row r="5273">
          <cell r="A5273">
            <v>10</v>
          </cell>
          <cell r="B5273" t="str">
            <v>AW Indemnity Retiree &gt;65 Medicare Supplement</v>
          </cell>
          <cell r="D5273" t="str">
            <v>MEMMO ERNEST M</v>
          </cell>
          <cell r="E5273" t="str">
            <v>183264057</v>
          </cell>
          <cell r="F5273">
            <v>13</v>
          </cell>
          <cell r="G5273" t="str">
            <v>Medicare O65R S/PC - Non-Union</v>
          </cell>
          <cell r="H5273" t="str">
            <v>N</v>
          </cell>
          <cell r="I5273">
            <v>1</v>
          </cell>
          <cell r="J5273">
            <v>37622</v>
          </cell>
          <cell r="K5273">
            <v>101</v>
          </cell>
          <cell r="L5273" t="str">
            <v>Single</v>
          </cell>
          <cell r="M5273">
            <v>13628</v>
          </cell>
        </row>
        <row r="5274">
          <cell r="A5274">
            <v>10</v>
          </cell>
          <cell r="B5274" t="str">
            <v>AW Indemnity Retiree &gt;65 Medicare Supplement</v>
          </cell>
          <cell r="D5274" t="str">
            <v>MEOSKY JOHN J</v>
          </cell>
          <cell r="E5274" t="str">
            <v>191189722</v>
          </cell>
          <cell r="F5274">
            <v>12</v>
          </cell>
          <cell r="G5274" t="str">
            <v>Medicare O65RHW/F - Union</v>
          </cell>
          <cell r="H5274" t="str">
            <v>U</v>
          </cell>
          <cell r="I5274">
            <v>2</v>
          </cell>
          <cell r="J5274">
            <v>37622</v>
          </cell>
          <cell r="K5274">
            <v>111</v>
          </cell>
          <cell r="L5274" t="str">
            <v>Ee/Sp</v>
          </cell>
          <cell r="M5274">
            <v>8184</v>
          </cell>
        </row>
        <row r="5275">
          <cell r="A5275">
            <v>10</v>
          </cell>
          <cell r="B5275" t="str">
            <v>AW Indemnity Retiree &gt;65 Medicare Supplement</v>
          </cell>
          <cell r="D5275" t="str">
            <v>MERAKLIS HELEN K</v>
          </cell>
          <cell r="E5275" t="str">
            <v>205248071</v>
          </cell>
          <cell r="F5275">
            <v>13</v>
          </cell>
          <cell r="G5275" t="str">
            <v>Medicare O65R S/PC - Non-Union</v>
          </cell>
          <cell r="H5275" t="str">
            <v>N</v>
          </cell>
          <cell r="I5275">
            <v>1</v>
          </cell>
          <cell r="J5275">
            <v>37622</v>
          </cell>
          <cell r="K5275">
            <v>102</v>
          </cell>
          <cell r="L5275" t="str">
            <v>Single</v>
          </cell>
          <cell r="M5275">
            <v>11831</v>
          </cell>
        </row>
        <row r="5276">
          <cell r="A5276">
            <v>10</v>
          </cell>
          <cell r="B5276" t="str">
            <v>AW Indemnity Retiree &gt;65 Medicare Supplement</v>
          </cell>
          <cell r="D5276" t="str">
            <v>MERLINO JOHN P</v>
          </cell>
          <cell r="E5276" t="str">
            <v>142070140</v>
          </cell>
          <cell r="F5276">
            <v>11</v>
          </cell>
          <cell r="G5276" t="str">
            <v>Medicare O65R S/PC - Union</v>
          </cell>
          <cell r="H5276" t="str">
            <v>U</v>
          </cell>
          <cell r="I5276">
            <v>1</v>
          </cell>
          <cell r="J5276">
            <v>37622</v>
          </cell>
          <cell r="K5276">
            <v>101</v>
          </cell>
          <cell r="L5276" t="str">
            <v>Single</v>
          </cell>
          <cell r="M5276">
            <v>4443</v>
          </cell>
        </row>
        <row r="5277">
          <cell r="A5277">
            <v>10</v>
          </cell>
          <cell r="B5277" t="str">
            <v>AW Indemnity Retiree &gt;65 Medicare Supplement</v>
          </cell>
          <cell r="D5277" t="str">
            <v>MEROLLI MARY AGNES</v>
          </cell>
          <cell r="E5277" t="str">
            <v>190209738</v>
          </cell>
          <cell r="F5277">
            <v>13</v>
          </cell>
          <cell r="G5277" t="str">
            <v>Medicare O65R S/PC - Non-Union</v>
          </cell>
          <cell r="H5277" t="str">
            <v>N</v>
          </cell>
          <cell r="I5277">
            <v>1</v>
          </cell>
          <cell r="J5277">
            <v>37622</v>
          </cell>
          <cell r="K5277">
            <v>102</v>
          </cell>
          <cell r="L5277" t="str">
            <v>Single</v>
          </cell>
          <cell r="M5277">
            <v>9900</v>
          </cell>
        </row>
        <row r="5278">
          <cell r="A5278">
            <v>10</v>
          </cell>
          <cell r="B5278" t="str">
            <v>AW Indemnity Retiree &gt;65 Medicare Supplement</v>
          </cell>
          <cell r="D5278" t="str">
            <v>METCALF EDWARD A</v>
          </cell>
          <cell r="E5278" t="str">
            <v>331244122</v>
          </cell>
          <cell r="F5278">
            <v>12</v>
          </cell>
          <cell r="G5278" t="str">
            <v>Medicare O65RHW/F - Union</v>
          </cell>
          <cell r="H5278" t="str">
            <v>U</v>
          </cell>
          <cell r="I5278">
            <v>2</v>
          </cell>
          <cell r="J5278">
            <v>37622</v>
          </cell>
          <cell r="K5278">
            <v>111</v>
          </cell>
          <cell r="L5278" t="str">
            <v>Ee/Sp</v>
          </cell>
          <cell r="M5278">
            <v>10843</v>
          </cell>
        </row>
        <row r="5279">
          <cell r="A5279">
            <v>10</v>
          </cell>
          <cell r="B5279" t="str">
            <v>AW Indemnity Retiree &gt;65 Medicare Supplement</v>
          </cell>
          <cell r="D5279" t="str">
            <v>MEYER JR CHARLES</v>
          </cell>
          <cell r="E5279" t="str">
            <v>157282727</v>
          </cell>
          <cell r="F5279">
            <v>11</v>
          </cell>
          <cell r="G5279" t="str">
            <v>Medicare O65R S/PC - Union</v>
          </cell>
          <cell r="H5279" t="str">
            <v>U</v>
          </cell>
          <cell r="I5279">
            <v>1</v>
          </cell>
          <cell r="J5279">
            <v>37926</v>
          </cell>
          <cell r="K5279">
            <v>101</v>
          </cell>
          <cell r="L5279" t="str">
            <v>Single</v>
          </cell>
          <cell r="M5279">
            <v>14200</v>
          </cell>
        </row>
        <row r="5280">
          <cell r="A5280">
            <v>10</v>
          </cell>
          <cell r="B5280" t="str">
            <v>AW Indemnity Retiree &gt;65 Medicare Supplement</v>
          </cell>
          <cell r="D5280" t="str">
            <v>MEYER HOWARD G</v>
          </cell>
          <cell r="E5280" t="str">
            <v>203129509</v>
          </cell>
          <cell r="F5280">
            <v>14</v>
          </cell>
          <cell r="G5280" t="str">
            <v>Medicare O65RHW/F - Non-Union</v>
          </cell>
          <cell r="H5280" t="str">
            <v>N</v>
          </cell>
          <cell r="I5280">
            <v>2</v>
          </cell>
          <cell r="J5280">
            <v>37622</v>
          </cell>
          <cell r="K5280">
            <v>111</v>
          </cell>
          <cell r="L5280" t="str">
            <v>Ee/Sp</v>
          </cell>
          <cell r="M5280">
            <v>9185</v>
          </cell>
        </row>
        <row r="5281">
          <cell r="A5281">
            <v>10</v>
          </cell>
          <cell r="B5281" t="str">
            <v>AW Indemnity Retiree &gt;65 Medicare Supplement</v>
          </cell>
          <cell r="D5281" t="str">
            <v>MEYERS DWIGHT L</v>
          </cell>
          <cell r="E5281" t="str">
            <v>407446219</v>
          </cell>
          <cell r="F5281">
            <v>11</v>
          </cell>
          <cell r="G5281" t="str">
            <v>Medicare O65R S/PC - Union</v>
          </cell>
          <cell r="H5281" t="str">
            <v>U</v>
          </cell>
          <cell r="I5281">
            <v>1</v>
          </cell>
          <cell r="J5281">
            <v>37622</v>
          </cell>
          <cell r="K5281">
            <v>101</v>
          </cell>
          <cell r="L5281" t="str">
            <v>Single</v>
          </cell>
          <cell r="M5281">
            <v>12742</v>
          </cell>
        </row>
        <row r="5282">
          <cell r="A5282">
            <v>10</v>
          </cell>
          <cell r="B5282" t="str">
            <v>AW Indemnity Retiree &gt;65 Medicare Supplement</v>
          </cell>
          <cell r="D5282" t="str">
            <v>MIDDLETON DANNY L</v>
          </cell>
          <cell r="E5282" t="str">
            <v>331288246</v>
          </cell>
          <cell r="F5282">
            <v>12</v>
          </cell>
          <cell r="G5282" t="str">
            <v>Medicare O65RHW/F - Union</v>
          </cell>
          <cell r="H5282" t="str">
            <v>U</v>
          </cell>
          <cell r="I5282">
            <v>2</v>
          </cell>
          <cell r="J5282">
            <v>37712</v>
          </cell>
          <cell r="K5282">
            <v>111</v>
          </cell>
          <cell r="L5282" t="str">
            <v>Ee/Sp</v>
          </cell>
          <cell r="M5282">
            <v>13103</v>
          </cell>
        </row>
        <row r="5283">
          <cell r="A5283">
            <v>10</v>
          </cell>
          <cell r="B5283" t="str">
            <v>AW Indemnity Retiree &gt;65 Medicare Supplement</v>
          </cell>
          <cell r="D5283" t="str">
            <v>MIDKIFF AARON R</v>
          </cell>
          <cell r="E5283" t="str">
            <v>232404600</v>
          </cell>
          <cell r="F5283">
            <v>14</v>
          </cell>
          <cell r="G5283" t="str">
            <v>Medicare O65RHW/F - Non-Union</v>
          </cell>
          <cell r="H5283" t="str">
            <v>N</v>
          </cell>
          <cell r="I5283">
            <v>2</v>
          </cell>
          <cell r="J5283">
            <v>37622</v>
          </cell>
          <cell r="K5283">
            <v>111</v>
          </cell>
          <cell r="L5283" t="str">
            <v>Ee/Sp</v>
          </cell>
          <cell r="M5283">
            <v>10708</v>
          </cell>
        </row>
        <row r="5284">
          <cell r="A5284">
            <v>10</v>
          </cell>
          <cell r="B5284" t="str">
            <v>AW Indemnity Retiree &gt;65 Medicare Supplement</v>
          </cell>
          <cell r="D5284" t="str">
            <v>MILBOURN GARY L</v>
          </cell>
          <cell r="E5284" t="str">
            <v>491422638</v>
          </cell>
          <cell r="F5284">
            <v>13</v>
          </cell>
          <cell r="G5284" t="str">
            <v>Medicare O65R S/PC - Non-Union</v>
          </cell>
          <cell r="H5284" t="str">
            <v>N</v>
          </cell>
          <cell r="I5284">
            <v>1</v>
          </cell>
          <cell r="J5284">
            <v>38261</v>
          </cell>
          <cell r="K5284">
            <v>101</v>
          </cell>
          <cell r="L5284" t="str">
            <v>Single</v>
          </cell>
          <cell r="M5284">
            <v>14549</v>
          </cell>
        </row>
        <row r="5285">
          <cell r="A5285">
            <v>10</v>
          </cell>
          <cell r="B5285" t="str">
            <v>AW Indemnity Retiree &gt;65 Medicare Supplement</v>
          </cell>
          <cell r="D5285" t="str">
            <v>MILLANEZ DANIEL O</v>
          </cell>
          <cell r="E5285" t="str">
            <v>526342421</v>
          </cell>
          <cell r="F5285">
            <v>14</v>
          </cell>
          <cell r="G5285" t="str">
            <v>Medicare O65RHW/F - Non-Union</v>
          </cell>
          <cell r="H5285" t="str">
            <v>N</v>
          </cell>
          <cell r="I5285">
            <v>2</v>
          </cell>
          <cell r="J5285">
            <v>37622</v>
          </cell>
          <cell r="K5285">
            <v>111</v>
          </cell>
          <cell r="L5285" t="str">
            <v>Ee/Sp</v>
          </cell>
          <cell r="M5285">
            <v>8917</v>
          </cell>
        </row>
        <row r="5286">
          <cell r="A5286">
            <v>10</v>
          </cell>
          <cell r="B5286" t="str">
            <v>AW Indemnity Retiree &gt;65 Medicare Supplement</v>
          </cell>
          <cell r="D5286" t="str">
            <v>MILLER ALLAN I</v>
          </cell>
          <cell r="E5286" t="str">
            <v>174308336</v>
          </cell>
          <cell r="F5286">
            <v>11</v>
          </cell>
          <cell r="G5286" t="str">
            <v>Medicare O65R S/PC - Union</v>
          </cell>
          <cell r="H5286" t="str">
            <v>U</v>
          </cell>
          <cell r="I5286">
            <v>1</v>
          </cell>
          <cell r="J5286">
            <v>37622</v>
          </cell>
          <cell r="K5286">
            <v>101</v>
          </cell>
          <cell r="L5286" t="str">
            <v>Single</v>
          </cell>
          <cell r="M5286">
            <v>13402</v>
          </cell>
        </row>
        <row r="5287">
          <cell r="A5287">
            <v>10</v>
          </cell>
          <cell r="B5287" t="str">
            <v>AW Indemnity Retiree &gt;65 Medicare Supplement</v>
          </cell>
          <cell r="D5287" t="str">
            <v>MILLER ARCHIE G</v>
          </cell>
          <cell r="E5287" t="str">
            <v>234488003</v>
          </cell>
          <cell r="F5287">
            <v>12</v>
          </cell>
          <cell r="G5287" t="str">
            <v>Medicare O65RHW/F - Union</v>
          </cell>
          <cell r="H5287" t="str">
            <v>U</v>
          </cell>
          <cell r="I5287">
            <v>2</v>
          </cell>
          <cell r="J5287">
            <v>37622</v>
          </cell>
          <cell r="K5287">
            <v>111</v>
          </cell>
          <cell r="L5287" t="str">
            <v>Ee/Sp</v>
          </cell>
          <cell r="M5287">
            <v>12121</v>
          </cell>
        </row>
        <row r="5288">
          <cell r="A5288">
            <v>10</v>
          </cell>
          <cell r="B5288" t="str">
            <v>AW Indemnity Retiree &gt;65 Medicare Supplement</v>
          </cell>
          <cell r="D5288" t="str">
            <v>MILLER CARRIE J</v>
          </cell>
          <cell r="E5288" t="str">
            <v>235364407</v>
          </cell>
          <cell r="F5288">
            <v>13</v>
          </cell>
          <cell r="G5288" t="str">
            <v>Medicare O65R S/PC - Non-Union</v>
          </cell>
          <cell r="H5288" t="str">
            <v>N</v>
          </cell>
          <cell r="I5288">
            <v>1</v>
          </cell>
          <cell r="J5288">
            <v>37622</v>
          </cell>
          <cell r="K5288">
            <v>102</v>
          </cell>
          <cell r="L5288" t="str">
            <v>Single</v>
          </cell>
          <cell r="M5288">
            <v>5753</v>
          </cell>
        </row>
        <row r="5289">
          <cell r="A5289">
            <v>10</v>
          </cell>
          <cell r="B5289" t="str">
            <v>AW Indemnity Retiree &gt;65 Medicare Supplement</v>
          </cell>
          <cell r="D5289" t="str">
            <v>MILLER CHESTER W</v>
          </cell>
          <cell r="E5289" t="str">
            <v>302281499</v>
          </cell>
          <cell r="F5289">
            <v>12</v>
          </cell>
          <cell r="G5289" t="str">
            <v>Medicare O65RHW/F - Union</v>
          </cell>
          <cell r="H5289" t="str">
            <v>U</v>
          </cell>
          <cell r="I5289">
            <v>2</v>
          </cell>
          <cell r="J5289">
            <v>37865</v>
          </cell>
          <cell r="K5289">
            <v>111</v>
          </cell>
          <cell r="L5289" t="str">
            <v>Ee/Sp</v>
          </cell>
          <cell r="M5289">
            <v>14134</v>
          </cell>
        </row>
        <row r="5290">
          <cell r="A5290">
            <v>10</v>
          </cell>
          <cell r="B5290" t="str">
            <v>AW Indemnity Retiree &gt;65 Medicare Supplement</v>
          </cell>
          <cell r="D5290" t="str">
            <v>MILLER WANDA G</v>
          </cell>
          <cell r="E5290" t="str">
            <v>233466593</v>
          </cell>
          <cell r="F5290">
            <v>14</v>
          </cell>
          <cell r="G5290" t="str">
            <v>Medicare O65RHW/F - Non-Union</v>
          </cell>
          <cell r="H5290" t="str">
            <v>N</v>
          </cell>
          <cell r="I5290">
            <v>1</v>
          </cell>
          <cell r="J5290">
            <v>37713</v>
          </cell>
          <cell r="K5290">
            <v>102</v>
          </cell>
          <cell r="L5290" t="str">
            <v>Single</v>
          </cell>
          <cell r="M5290">
            <v>11521</v>
          </cell>
        </row>
        <row r="5291">
          <cell r="A5291">
            <v>10</v>
          </cell>
          <cell r="B5291" t="str">
            <v>AW Indemnity Retiree &gt;65 Medicare Supplement</v>
          </cell>
          <cell r="D5291" t="str">
            <v>MIRON STANLEY</v>
          </cell>
          <cell r="E5291" t="str">
            <v>172094240</v>
          </cell>
          <cell r="F5291">
            <v>12</v>
          </cell>
          <cell r="G5291" t="str">
            <v>Medicare O65RHW/F - Union</v>
          </cell>
          <cell r="H5291" t="str">
            <v>U</v>
          </cell>
          <cell r="I5291">
            <v>1</v>
          </cell>
          <cell r="J5291">
            <v>37622</v>
          </cell>
          <cell r="K5291">
            <v>101</v>
          </cell>
          <cell r="L5291" t="str">
            <v>Single</v>
          </cell>
          <cell r="M5291">
            <v>6832</v>
          </cell>
        </row>
        <row r="5292">
          <cell r="A5292">
            <v>10</v>
          </cell>
          <cell r="B5292" t="str">
            <v>AW Indemnity Retiree &gt;65 Medicare Supplement</v>
          </cell>
          <cell r="D5292" t="str">
            <v>MITCHELL JOHN M</v>
          </cell>
          <cell r="E5292" t="str">
            <v>169224658</v>
          </cell>
          <cell r="F5292">
            <v>14</v>
          </cell>
          <cell r="G5292" t="str">
            <v>Medicare O65RHW/F - Non-Union</v>
          </cell>
          <cell r="H5292" t="str">
            <v>N</v>
          </cell>
          <cell r="I5292">
            <v>2</v>
          </cell>
          <cell r="J5292">
            <v>37622</v>
          </cell>
          <cell r="K5292">
            <v>111</v>
          </cell>
          <cell r="L5292" t="str">
            <v>Ee/Sp</v>
          </cell>
          <cell r="M5292">
            <v>9743</v>
          </cell>
        </row>
        <row r="5293">
          <cell r="A5293">
            <v>10</v>
          </cell>
          <cell r="B5293" t="str">
            <v>AW Indemnity Retiree &gt;65 Medicare Supplement</v>
          </cell>
          <cell r="D5293" t="str">
            <v>MOGLE GENEVIEVE C</v>
          </cell>
          <cell r="E5293" t="str">
            <v>204100059</v>
          </cell>
          <cell r="F5293">
            <v>12</v>
          </cell>
          <cell r="G5293" t="str">
            <v>Medicare O65RHW/F - Union</v>
          </cell>
          <cell r="H5293" t="str">
            <v>U</v>
          </cell>
          <cell r="I5293">
            <v>2</v>
          </cell>
          <cell r="J5293">
            <v>37622</v>
          </cell>
          <cell r="K5293">
            <v>111</v>
          </cell>
          <cell r="L5293" t="str">
            <v>Ee/Sp</v>
          </cell>
          <cell r="M5293">
            <v>6966</v>
          </cell>
        </row>
        <row r="5294">
          <cell r="A5294">
            <v>10</v>
          </cell>
          <cell r="B5294" t="str">
            <v>AW Indemnity Retiree &gt;65 Medicare Supplement</v>
          </cell>
          <cell r="D5294" t="str">
            <v>MONK EDGAR J</v>
          </cell>
          <cell r="E5294" t="str">
            <v>562205537</v>
          </cell>
          <cell r="F5294">
            <v>14</v>
          </cell>
          <cell r="G5294" t="str">
            <v>Medicare O65RHW/F - Non-Union</v>
          </cell>
          <cell r="H5294" t="str">
            <v>N</v>
          </cell>
          <cell r="I5294">
            <v>2</v>
          </cell>
          <cell r="J5294">
            <v>37622</v>
          </cell>
          <cell r="K5294">
            <v>111</v>
          </cell>
          <cell r="L5294" t="str">
            <v>Ee/Sp</v>
          </cell>
          <cell r="M5294">
            <v>9111</v>
          </cell>
        </row>
        <row r="5295">
          <cell r="A5295">
            <v>10</v>
          </cell>
          <cell r="B5295" t="str">
            <v>AW Indemnity Retiree &gt;65 Medicare Supplement</v>
          </cell>
          <cell r="D5295" t="str">
            <v>MONROE JR GERALD C</v>
          </cell>
          <cell r="E5295" t="str">
            <v>360247193</v>
          </cell>
          <cell r="F5295">
            <v>12</v>
          </cell>
          <cell r="G5295" t="str">
            <v>Medicare O65RHW/F - Union</v>
          </cell>
          <cell r="H5295" t="str">
            <v>U</v>
          </cell>
          <cell r="I5295">
            <v>2</v>
          </cell>
          <cell r="J5295">
            <v>37622</v>
          </cell>
          <cell r="K5295">
            <v>111</v>
          </cell>
          <cell r="L5295" t="str">
            <v>Ee/Sp</v>
          </cell>
          <cell r="M5295">
            <v>11633</v>
          </cell>
        </row>
        <row r="5296">
          <cell r="A5296">
            <v>10</v>
          </cell>
          <cell r="B5296" t="str">
            <v>AW Indemnity Retiree &gt;65 Medicare Supplement</v>
          </cell>
          <cell r="D5296" t="str">
            <v>MONROE VIRGIL L</v>
          </cell>
          <cell r="E5296" t="str">
            <v>340286367</v>
          </cell>
          <cell r="F5296">
            <v>12</v>
          </cell>
          <cell r="G5296" t="str">
            <v>Medicare O65RHW/F - Union</v>
          </cell>
          <cell r="H5296" t="str">
            <v>U</v>
          </cell>
          <cell r="I5296">
            <v>2</v>
          </cell>
          <cell r="J5296">
            <v>38231</v>
          </cell>
          <cell r="K5296">
            <v>111</v>
          </cell>
          <cell r="L5296" t="str">
            <v>Ee/Sp</v>
          </cell>
          <cell r="M5296">
            <v>13628</v>
          </cell>
        </row>
        <row r="5297">
          <cell r="A5297">
            <v>10</v>
          </cell>
          <cell r="B5297" t="str">
            <v>AW Indemnity Retiree &gt;65 Medicare Supplement</v>
          </cell>
          <cell r="D5297" t="str">
            <v>MONTGOMERY JR BEN E</v>
          </cell>
          <cell r="E5297" t="str">
            <v>407448585</v>
          </cell>
          <cell r="F5297">
            <v>13</v>
          </cell>
          <cell r="G5297" t="str">
            <v>Medicare O65R S/PC - Non-Union</v>
          </cell>
          <cell r="H5297" t="str">
            <v>N</v>
          </cell>
          <cell r="I5297">
            <v>1</v>
          </cell>
          <cell r="J5297">
            <v>37622</v>
          </cell>
          <cell r="K5297">
            <v>101</v>
          </cell>
          <cell r="L5297" t="str">
            <v>Single</v>
          </cell>
          <cell r="M5297">
            <v>12687</v>
          </cell>
        </row>
        <row r="5298">
          <cell r="A5298">
            <v>10</v>
          </cell>
          <cell r="B5298" t="str">
            <v>AW Indemnity Retiree &gt;65 Medicare Supplement</v>
          </cell>
          <cell r="D5298" t="str">
            <v>MOOK KENNETH L</v>
          </cell>
          <cell r="E5298" t="str">
            <v>203201968</v>
          </cell>
          <cell r="F5298">
            <v>12</v>
          </cell>
          <cell r="G5298" t="str">
            <v>Medicare O65RHW/F - Union</v>
          </cell>
          <cell r="H5298" t="str">
            <v>U</v>
          </cell>
          <cell r="I5298">
            <v>2</v>
          </cell>
          <cell r="J5298">
            <v>37622</v>
          </cell>
          <cell r="K5298">
            <v>111</v>
          </cell>
          <cell r="L5298" t="str">
            <v>Ee/Sp</v>
          </cell>
          <cell r="M5298">
            <v>10301</v>
          </cell>
        </row>
        <row r="5299">
          <cell r="A5299">
            <v>10</v>
          </cell>
          <cell r="B5299" t="str">
            <v>AW Indemnity Retiree &gt;65 Medicare Supplement</v>
          </cell>
          <cell r="D5299" t="str">
            <v>MOON RONALD H</v>
          </cell>
          <cell r="E5299" t="str">
            <v>143224387</v>
          </cell>
          <cell r="F5299">
            <v>13</v>
          </cell>
          <cell r="G5299" t="str">
            <v>Medicare O65R S/PC - Non-Union</v>
          </cell>
          <cell r="H5299" t="str">
            <v>N</v>
          </cell>
          <cell r="I5299">
            <v>1</v>
          </cell>
          <cell r="J5299">
            <v>37622</v>
          </cell>
          <cell r="K5299">
            <v>101</v>
          </cell>
          <cell r="L5299" t="str">
            <v>Single</v>
          </cell>
          <cell r="M5299">
            <v>10801</v>
          </cell>
        </row>
        <row r="5300">
          <cell r="A5300">
            <v>10</v>
          </cell>
          <cell r="B5300" t="str">
            <v>AW Indemnity Retiree &gt;65 Medicare Supplement</v>
          </cell>
          <cell r="D5300" t="str">
            <v>MOONEYHAN JOHN R</v>
          </cell>
          <cell r="E5300" t="str">
            <v>410304974</v>
          </cell>
          <cell r="F5300">
            <v>13</v>
          </cell>
          <cell r="G5300" t="str">
            <v>Medicare O65R S/PC - Non-Union</v>
          </cell>
          <cell r="H5300" t="str">
            <v>N</v>
          </cell>
          <cell r="I5300">
            <v>1</v>
          </cell>
          <cell r="J5300">
            <v>37622</v>
          </cell>
          <cell r="K5300">
            <v>101</v>
          </cell>
          <cell r="L5300" t="str">
            <v>Single</v>
          </cell>
          <cell r="M5300">
            <v>9186</v>
          </cell>
        </row>
        <row r="5301">
          <cell r="A5301">
            <v>10</v>
          </cell>
          <cell r="B5301" t="str">
            <v>AW Indemnity Retiree &gt;65 Medicare Supplement</v>
          </cell>
          <cell r="D5301" t="str">
            <v>MOORE HOMER J</v>
          </cell>
          <cell r="E5301" t="str">
            <v>236486866</v>
          </cell>
          <cell r="F5301">
            <v>14</v>
          </cell>
          <cell r="G5301" t="str">
            <v>Medicare O65RHW/F - Non-Union</v>
          </cell>
          <cell r="H5301" t="str">
            <v>N</v>
          </cell>
          <cell r="I5301">
            <v>2</v>
          </cell>
          <cell r="J5301">
            <v>37622</v>
          </cell>
          <cell r="K5301">
            <v>111</v>
          </cell>
          <cell r="L5301" t="str">
            <v>Ee/Sp</v>
          </cell>
          <cell r="M5301">
            <v>12994</v>
          </cell>
        </row>
        <row r="5302">
          <cell r="A5302">
            <v>10</v>
          </cell>
          <cell r="B5302" t="str">
            <v>AW Indemnity Retiree &gt;65 Medicare Supplement</v>
          </cell>
          <cell r="D5302" t="str">
            <v>MORALES JOSE P</v>
          </cell>
          <cell r="E5302" t="str">
            <v>344327454</v>
          </cell>
          <cell r="F5302">
            <v>11</v>
          </cell>
          <cell r="G5302" t="str">
            <v>Medicare O65R S/PC - Union</v>
          </cell>
          <cell r="H5302" t="str">
            <v>U</v>
          </cell>
          <cell r="I5302">
            <v>1</v>
          </cell>
          <cell r="J5302">
            <v>37622</v>
          </cell>
          <cell r="K5302">
            <v>101</v>
          </cell>
          <cell r="L5302" t="str">
            <v>Single</v>
          </cell>
          <cell r="M5302">
            <v>15089</v>
          </cell>
        </row>
        <row r="5303">
          <cell r="A5303">
            <v>10</v>
          </cell>
          <cell r="B5303" t="str">
            <v>AW Indemnity Retiree &gt;65 Medicare Supplement</v>
          </cell>
          <cell r="D5303" t="str">
            <v>MORRIS JENNINGS</v>
          </cell>
          <cell r="E5303" t="str">
            <v>234564074</v>
          </cell>
          <cell r="F5303">
            <v>13</v>
          </cell>
          <cell r="G5303" t="str">
            <v>Medicare O65R S/PC - Non-Union</v>
          </cell>
          <cell r="H5303" t="str">
            <v>N</v>
          </cell>
          <cell r="I5303">
            <v>1</v>
          </cell>
          <cell r="J5303">
            <v>37622</v>
          </cell>
          <cell r="K5303">
            <v>101</v>
          </cell>
          <cell r="L5303" t="str">
            <v>Single</v>
          </cell>
          <cell r="M5303">
            <v>13051</v>
          </cell>
        </row>
        <row r="5304">
          <cell r="A5304">
            <v>10</v>
          </cell>
          <cell r="B5304" t="str">
            <v>AW Indemnity Retiree &gt;65 Medicare Supplement</v>
          </cell>
          <cell r="D5304" t="str">
            <v>MORRIS LEONARD H</v>
          </cell>
          <cell r="E5304" t="str">
            <v>491408923</v>
          </cell>
          <cell r="F5304">
            <v>13</v>
          </cell>
          <cell r="G5304" t="str">
            <v>Medicare O65R S/PC - Non-Union</v>
          </cell>
          <cell r="H5304" t="str">
            <v>N</v>
          </cell>
          <cell r="I5304">
            <v>1</v>
          </cell>
          <cell r="J5304">
            <v>38292</v>
          </cell>
          <cell r="K5304">
            <v>101</v>
          </cell>
          <cell r="L5304" t="str">
            <v>Single</v>
          </cell>
          <cell r="M5304">
            <v>14570</v>
          </cell>
        </row>
        <row r="5305">
          <cell r="A5305">
            <v>10</v>
          </cell>
          <cell r="B5305" t="str">
            <v>AW Indemnity Retiree &gt;65 Medicare Supplement</v>
          </cell>
          <cell r="D5305" t="str">
            <v>MORRIS PHILIP W</v>
          </cell>
          <cell r="E5305" t="str">
            <v>313406778</v>
          </cell>
          <cell r="F5305">
            <v>11</v>
          </cell>
          <cell r="G5305" t="str">
            <v>Medicare O65R S/PC - Union</v>
          </cell>
          <cell r="H5305" t="str">
            <v>U</v>
          </cell>
          <cell r="I5305">
            <v>1</v>
          </cell>
          <cell r="J5305">
            <v>38200</v>
          </cell>
          <cell r="K5305">
            <v>101</v>
          </cell>
          <cell r="L5305" t="str">
            <v>Single</v>
          </cell>
          <cell r="M5305">
            <v>14471</v>
          </cell>
        </row>
        <row r="5306">
          <cell r="A5306">
            <v>10</v>
          </cell>
          <cell r="B5306" t="str">
            <v>AW Indemnity Retiree &gt;65 Medicare Supplement</v>
          </cell>
          <cell r="D5306" t="str">
            <v>MORRIS ROBERT L</v>
          </cell>
          <cell r="E5306" t="str">
            <v>411681090</v>
          </cell>
          <cell r="F5306">
            <v>13</v>
          </cell>
          <cell r="G5306" t="str">
            <v>Medicare O65R S/PC - Non-Union</v>
          </cell>
          <cell r="H5306" t="str">
            <v>N</v>
          </cell>
          <cell r="I5306">
            <v>1</v>
          </cell>
          <cell r="J5306">
            <v>37622</v>
          </cell>
          <cell r="K5306">
            <v>101</v>
          </cell>
          <cell r="L5306" t="str">
            <v>Single</v>
          </cell>
          <cell r="M5306">
            <v>15068</v>
          </cell>
        </row>
        <row r="5307">
          <cell r="A5307">
            <v>10</v>
          </cell>
          <cell r="B5307" t="str">
            <v>AW Indemnity Retiree &gt;65 Medicare Supplement</v>
          </cell>
          <cell r="D5307" t="str">
            <v>MORRIS ROBERT W</v>
          </cell>
          <cell r="E5307" t="str">
            <v>136263362</v>
          </cell>
          <cell r="F5307">
            <v>13</v>
          </cell>
          <cell r="G5307" t="str">
            <v>Medicare O65R S/PC - Non-Union</v>
          </cell>
          <cell r="H5307" t="str">
            <v>N</v>
          </cell>
          <cell r="I5307">
            <v>1</v>
          </cell>
          <cell r="J5307">
            <v>37622</v>
          </cell>
          <cell r="K5307">
            <v>101</v>
          </cell>
          <cell r="L5307" t="str">
            <v>Single</v>
          </cell>
          <cell r="M5307">
            <v>13474</v>
          </cell>
        </row>
        <row r="5308">
          <cell r="A5308">
            <v>10</v>
          </cell>
          <cell r="B5308" t="str">
            <v>AW Indemnity Retiree &gt;65 Medicare Supplement</v>
          </cell>
          <cell r="D5308" t="str">
            <v>MORRISON JR WADE J</v>
          </cell>
          <cell r="E5308" t="str">
            <v>234609671</v>
          </cell>
          <cell r="F5308">
            <v>11</v>
          </cell>
          <cell r="G5308" t="str">
            <v>Medicare O65R S/PC - Union</v>
          </cell>
          <cell r="H5308" t="str">
            <v>U</v>
          </cell>
          <cell r="I5308">
            <v>1</v>
          </cell>
          <cell r="J5308">
            <v>37622</v>
          </cell>
          <cell r="K5308">
            <v>101</v>
          </cell>
          <cell r="L5308" t="str">
            <v>Single</v>
          </cell>
          <cell r="M5308">
            <v>13094</v>
          </cell>
        </row>
        <row r="5309">
          <cell r="A5309">
            <v>10</v>
          </cell>
          <cell r="B5309" t="str">
            <v>AW Indemnity Retiree &gt;65 Medicare Supplement</v>
          </cell>
          <cell r="D5309" t="str">
            <v>MORROW BETTY H</v>
          </cell>
          <cell r="E5309" t="str">
            <v>412083510</v>
          </cell>
          <cell r="F5309">
            <v>11</v>
          </cell>
          <cell r="G5309" t="str">
            <v>Medicare O65R S/PC - Union</v>
          </cell>
          <cell r="H5309" t="str">
            <v>U</v>
          </cell>
          <cell r="I5309">
            <v>1</v>
          </cell>
          <cell r="J5309">
            <v>37834</v>
          </cell>
          <cell r="K5309">
            <v>102</v>
          </cell>
          <cell r="L5309" t="str">
            <v>Single</v>
          </cell>
          <cell r="M5309">
            <v>11664</v>
          </cell>
        </row>
        <row r="5310">
          <cell r="A5310">
            <v>10</v>
          </cell>
          <cell r="B5310" t="str">
            <v>AW Indemnity Retiree &gt;65 Medicare Supplement</v>
          </cell>
          <cell r="D5310" t="str">
            <v>MOSER MARY JANE</v>
          </cell>
          <cell r="E5310" t="str">
            <v>172203468</v>
          </cell>
          <cell r="F5310">
            <v>12</v>
          </cell>
          <cell r="G5310" t="str">
            <v>Medicare O65RHW/F - Union</v>
          </cell>
          <cell r="H5310" t="str">
            <v>U</v>
          </cell>
          <cell r="I5310">
            <v>2</v>
          </cell>
          <cell r="J5310">
            <v>37622</v>
          </cell>
          <cell r="K5310">
            <v>111</v>
          </cell>
          <cell r="L5310" t="str">
            <v>Ee/Sp</v>
          </cell>
          <cell r="M5310">
            <v>9421</v>
          </cell>
        </row>
        <row r="5311">
          <cell r="A5311">
            <v>10</v>
          </cell>
          <cell r="B5311" t="str">
            <v>AW Indemnity Retiree &gt;65 Medicare Supplement</v>
          </cell>
          <cell r="D5311" t="str">
            <v>MOSER ROSEMARY</v>
          </cell>
          <cell r="E5311" t="str">
            <v>195246844</v>
          </cell>
          <cell r="F5311">
            <v>12</v>
          </cell>
          <cell r="G5311" t="str">
            <v>Medicare O65RHW/F - Union</v>
          </cell>
          <cell r="H5311" t="str">
            <v>U</v>
          </cell>
          <cell r="I5311">
            <v>2</v>
          </cell>
          <cell r="J5311">
            <v>37622</v>
          </cell>
          <cell r="K5311">
            <v>111</v>
          </cell>
          <cell r="L5311" t="str">
            <v>Ee/Sp</v>
          </cell>
          <cell r="M5311">
            <v>11839</v>
          </cell>
        </row>
        <row r="5312">
          <cell r="A5312">
            <v>10</v>
          </cell>
          <cell r="B5312" t="str">
            <v>AW Indemnity Retiree &gt;65 Medicare Supplement</v>
          </cell>
          <cell r="D5312" t="str">
            <v>MOSESSO ANTHONY</v>
          </cell>
          <cell r="E5312" t="str">
            <v>211304057</v>
          </cell>
          <cell r="F5312">
            <v>12</v>
          </cell>
          <cell r="G5312" t="str">
            <v>Medicare O65RHW/F - Union</v>
          </cell>
          <cell r="H5312" t="str">
            <v>U</v>
          </cell>
          <cell r="I5312">
            <v>2</v>
          </cell>
          <cell r="J5312">
            <v>37622</v>
          </cell>
          <cell r="K5312">
            <v>111</v>
          </cell>
          <cell r="L5312" t="str">
            <v>Ee/Sp</v>
          </cell>
          <cell r="M5312">
            <v>13464</v>
          </cell>
        </row>
        <row r="5313">
          <cell r="A5313">
            <v>10</v>
          </cell>
          <cell r="B5313" t="str">
            <v>AW Indemnity Retiree &gt;65 Medicare Supplement</v>
          </cell>
          <cell r="D5313" t="str">
            <v>MOTTERN HARRY</v>
          </cell>
          <cell r="E5313" t="str">
            <v>169308976</v>
          </cell>
          <cell r="F5313">
            <v>12</v>
          </cell>
          <cell r="G5313" t="str">
            <v>Medicare O65RHW/F - Union</v>
          </cell>
          <cell r="H5313" t="str">
            <v>U</v>
          </cell>
          <cell r="I5313">
            <v>2</v>
          </cell>
          <cell r="J5313">
            <v>37926</v>
          </cell>
          <cell r="K5313">
            <v>111</v>
          </cell>
          <cell r="L5313" t="str">
            <v>Ee/Sp</v>
          </cell>
          <cell r="M5313">
            <v>12800</v>
          </cell>
        </row>
        <row r="5314">
          <cell r="A5314">
            <v>10</v>
          </cell>
          <cell r="B5314" t="str">
            <v>AW Indemnity Retiree &gt;65 Medicare Supplement</v>
          </cell>
          <cell r="D5314" t="str">
            <v>MULDOWNEY GERTRUDE M</v>
          </cell>
          <cell r="E5314" t="str">
            <v>142166360</v>
          </cell>
          <cell r="F5314">
            <v>11</v>
          </cell>
          <cell r="G5314" t="str">
            <v>Medicare O65R S/PC - Union</v>
          </cell>
          <cell r="H5314" t="str">
            <v>U</v>
          </cell>
          <cell r="I5314">
            <v>1</v>
          </cell>
          <cell r="J5314">
            <v>37622</v>
          </cell>
          <cell r="K5314">
            <v>102</v>
          </cell>
          <cell r="L5314" t="str">
            <v>Single</v>
          </cell>
          <cell r="M5314">
            <v>7789</v>
          </cell>
        </row>
        <row r="5315">
          <cell r="A5315">
            <v>10</v>
          </cell>
          <cell r="B5315" t="str">
            <v>AW Indemnity Retiree &gt;65 Medicare Supplement</v>
          </cell>
          <cell r="D5315" t="str">
            <v>MULLIKIN CAROL</v>
          </cell>
          <cell r="E5315" t="str">
            <v>148168263</v>
          </cell>
          <cell r="F5315">
            <v>12</v>
          </cell>
          <cell r="G5315" t="str">
            <v>Medicare O65RHW/F - Union</v>
          </cell>
          <cell r="H5315" t="str">
            <v>U</v>
          </cell>
          <cell r="I5315">
            <v>2</v>
          </cell>
          <cell r="J5315">
            <v>37622</v>
          </cell>
          <cell r="K5315">
            <v>111</v>
          </cell>
          <cell r="L5315" t="str">
            <v>Ee/Sp</v>
          </cell>
          <cell r="M5315">
            <v>10011</v>
          </cell>
        </row>
        <row r="5316">
          <cell r="A5316">
            <v>10</v>
          </cell>
          <cell r="B5316" t="str">
            <v>AW Indemnity Retiree &gt;65 Medicare Supplement</v>
          </cell>
          <cell r="D5316" t="str">
            <v>MURPHY ALOYSIUS W</v>
          </cell>
          <cell r="E5316" t="str">
            <v>210031182</v>
          </cell>
          <cell r="F5316">
            <v>11</v>
          </cell>
          <cell r="G5316" t="str">
            <v>Medicare O65R S/PC - Union</v>
          </cell>
          <cell r="H5316" t="str">
            <v>U</v>
          </cell>
          <cell r="I5316">
            <v>1</v>
          </cell>
          <cell r="J5316">
            <v>37622</v>
          </cell>
          <cell r="K5316">
            <v>101</v>
          </cell>
          <cell r="L5316" t="str">
            <v>Single</v>
          </cell>
          <cell r="M5316">
            <v>5976</v>
          </cell>
        </row>
        <row r="5317">
          <cell r="A5317">
            <v>10</v>
          </cell>
          <cell r="B5317" t="str">
            <v>AW Indemnity Retiree &gt;65 Medicare Supplement</v>
          </cell>
          <cell r="D5317" t="str">
            <v>MURPHY DONALD</v>
          </cell>
          <cell r="E5317" t="str">
            <v>495388212</v>
          </cell>
          <cell r="F5317">
            <v>11</v>
          </cell>
          <cell r="G5317" t="str">
            <v>Medicare O65R S/PC - Union</v>
          </cell>
          <cell r="H5317" t="str">
            <v>U</v>
          </cell>
          <cell r="I5317">
            <v>1</v>
          </cell>
          <cell r="J5317">
            <v>37956</v>
          </cell>
          <cell r="K5317">
            <v>101</v>
          </cell>
          <cell r="L5317" t="str">
            <v>Single</v>
          </cell>
          <cell r="M5317">
            <v>14245</v>
          </cell>
        </row>
        <row r="5318">
          <cell r="A5318">
            <v>10</v>
          </cell>
          <cell r="B5318" t="str">
            <v>AW Indemnity Retiree &gt;65 Medicare Supplement</v>
          </cell>
          <cell r="D5318" t="str">
            <v>MURRAY FRANK T</v>
          </cell>
          <cell r="E5318" t="str">
            <v>174340499</v>
          </cell>
          <cell r="F5318">
            <v>11</v>
          </cell>
          <cell r="G5318" t="str">
            <v>Medicare O65R S/PC - Union</v>
          </cell>
          <cell r="H5318" t="str">
            <v>U</v>
          </cell>
          <cell r="I5318">
            <v>1</v>
          </cell>
          <cell r="J5318">
            <v>37622</v>
          </cell>
          <cell r="K5318">
            <v>101</v>
          </cell>
          <cell r="L5318" t="str">
            <v>Single</v>
          </cell>
          <cell r="M5318">
            <v>15401</v>
          </cell>
        </row>
        <row r="5319">
          <cell r="A5319">
            <v>10</v>
          </cell>
          <cell r="B5319" t="str">
            <v>AW Indemnity Retiree &gt;65 Medicare Supplement</v>
          </cell>
          <cell r="D5319" t="str">
            <v>MURRAY JOSEPH F</v>
          </cell>
          <cell r="E5319" t="str">
            <v>236627709</v>
          </cell>
          <cell r="F5319">
            <v>13</v>
          </cell>
          <cell r="G5319" t="str">
            <v>Medicare O65R S/PC - Non-Union</v>
          </cell>
          <cell r="H5319" t="str">
            <v>N</v>
          </cell>
          <cell r="I5319">
            <v>1</v>
          </cell>
          <cell r="J5319">
            <v>38018</v>
          </cell>
          <cell r="K5319">
            <v>101</v>
          </cell>
          <cell r="L5319" t="str">
            <v>Single</v>
          </cell>
          <cell r="M5319">
            <v>14303</v>
          </cell>
        </row>
        <row r="5320">
          <cell r="A5320">
            <v>10</v>
          </cell>
          <cell r="B5320" t="str">
            <v>AW Indemnity Retiree &gt;65 Medicare Supplement</v>
          </cell>
          <cell r="D5320" t="str">
            <v>MUTCHLER LOREN D</v>
          </cell>
          <cell r="E5320" t="str">
            <v>359288388</v>
          </cell>
          <cell r="F5320">
            <v>11</v>
          </cell>
          <cell r="G5320" t="str">
            <v>Medicare O65R S/PC - Union</v>
          </cell>
          <cell r="H5320" t="str">
            <v>U</v>
          </cell>
          <cell r="I5320">
            <v>1</v>
          </cell>
          <cell r="J5320">
            <v>37622</v>
          </cell>
          <cell r="K5320">
            <v>101</v>
          </cell>
          <cell r="L5320" t="str">
            <v>Single</v>
          </cell>
          <cell r="M5320">
            <v>12660</v>
          </cell>
        </row>
        <row r="5321">
          <cell r="A5321">
            <v>10</v>
          </cell>
          <cell r="B5321" t="str">
            <v>AW Indemnity Retiree &gt;65 Medicare Supplement</v>
          </cell>
          <cell r="D5321" t="str">
            <v>MYRE LAWRENCE</v>
          </cell>
          <cell r="E5321" t="str">
            <v>104222498</v>
          </cell>
          <cell r="F5321">
            <v>11</v>
          </cell>
          <cell r="G5321" t="str">
            <v>Medicare O65R S/PC - Union</v>
          </cell>
          <cell r="H5321" t="str">
            <v>U</v>
          </cell>
          <cell r="I5321">
            <v>1</v>
          </cell>
          <cell r="J5321">
            <v>37622</v>
          </cell>
          <cell r="K5321">
            <v>101</v>
          </cell>
          <cell r="L5321" t="str">
            <v>Single</v>
          </cell>
          <cell r="M5321">
            <v>9727</v>
          </cell>
        </row>
        <row r="5322">
          <cell r="A5322">
            <v>10</v>
          </cell>
          <cell r="B5322" t="str">
            <v>AW Indemnity Retiree &gt;65 Medicare Supplement</v>
          </cell>
          <cell r="D5322" t="str">
            <v>NASH ROY L</v>
          </cell>
          <cell r="E5322" t="str">
            <v>334220974</v>
          </cell>
          <cell r="F5322">
            <v>12</v>
          </cell>
          <cell r="G5322" t="str">
            <v>Medicare O65RHW/F - Union</v>
          </cell>
          <cell r="H5322" t="str">
            <v>U</v>
          </cell>
          <cell r="I5322">
            <v>2</v>
          </cell>
          <cell r="J5322">
            <v>37622</v>
          </cell>
          <cell r="K5322">
            <v>111</v>
          </cell>
          <cell r="L5322" t="str">
            <v>Ee/Sp</v>
          </cell>
          <cell r="M5322">
            <v>10315</v>
          </cell>
        </row>
        <row r="5323">
          <cell r="A5323">
            <v>10</v>
          </cell>
          <cell r="B5323" t="str">
            <v>AW Indemnity Retiree &gt;65 Medicare Supplement</v>
          </cell>
          <cell r="D5323" t="str">
            <v>NAUMICK SAMUEL A</v>
          </cell>
          <cell r="E5323" t="str">
            <v>203149345</v>
          </cell>
          <cell r="F5323">
            <v>12</v>
          </cell>
          <cell r="G5323" t="str">
            <v>Medicare O65RHW/F - Union</v>
          </cell>
          <cell r="H5323" t="str">
            <v>U</v>
          </cell>
          <cell r="I5323">
            <v>2</v>
          </cell>
          <cell r="J5323">
            <v>37622</v>
          </cell>
          <cell r="K5323">
            <v>111</v>
          </cell>
          <cell r="L5323" t="str">
            <v>Ee/Sp</v>
          </cell>
          <cell r="M5323">
            <v>9509</v>
          </cell>
        </row>
        <row r="5324">
          <cell r="A5324">
            <v>10</v>
          </cell>
          <cell r="B5324" t="str">
            <v>AW Indemnity Retiree &gt;65 Medicare Supplement</v>
          </cell>
          <cell r="D5324" t="str">
            <v>NAURATH THEODORE</v>
          </cell>
          <cell r="E5324" t="str">
            <v>140203292</v>
          </cell>
          <cell r="F5324">
            <v>11</v>
          </cell>
          <cell r="G5324" t="str">
            <v>Medicare O65R S/PC - Union</v>
          </cell>
          <cell r="H5324" t="str">
            <v>U</v>
          </cell>
          <cell r="I5324">
            <v>1</v>
          </cell>
          <cell r="J5324">
            <v>37622</v>
          </cell>
          <cell r="K5324">
            <v>101</v>
          </cell>
          <cell r="L5324" t="str">
            <v>Single</v>
          </cell>
          <cell r="M5324">
            <v>10044</v>
          </cell>
        </row>
        <row r="5325">
          <cell r="A5325">
            <v>10</v>
          </cell>
          <cell r="B5325" t="str">
            <v>AW Indemnity Retiree &gt;65 Medicare Supplement</v>
          </cell>
          <cell r="D5325" t="str">
            <v>NEEDLER JAMES G</v>
          </cell>
          <cell r="E5325" t="str">
            <v>310383718</v>
          </cell>
          <cell r="F5325">
            <v>13</v>
          </cell>
          <cell r="G5325" t="str">
            <v>Medicare O65R S/PC - Non-Union</v>
          </cell>
          <cell r="H5325" t="str">
            <v>N</v>
          </cell>
          <cell r="I5325">
            <v>1</v>
          </cell>
          <cell r="J5325">
            <v>37622</v>
          </cell>
          <cell r="K5325">
            <v>101</v>
          </cell>
          <cell r="L5325" t="str">
            <v>Single</v>
          </cell>
          <cell r="M5325">
            <v>13783</v>
          </cell>
        </row>
        <row r="5326">
          <cell r="A5326">
            <v>10</v>
          </cell>
          <cell r="B5326" t="str">
            <v>AW Indemnity Retiree &gt;65 Medicare Supplement</v>
          </cell>
          <cell r="D5326" t="str">
            <v>NELSON EDWARD D</v>
          </cell>
          <cell r="E5326" t="str">
            <v>200204055</v>
          </cell>
          <cell r="F5326">
            <v>13</v>
          </cell>
          <cell r="G5326" t="str">
            <v>Medicare O65R S/PC - Non-Union</v>
          </cell>
          <cell r="H5326" t="str">
            <v>N</v>
          </cell>
          <cell r="I5326">
            <v>1</v>
          </cell>
          <cell r="J5326">
            <v>37622</v>
          </cell>
          <cell r="K5326">
            <v>101</v>
          </cell>
          <cell r="L5326" t="str">
            <v>Single</v>
          </cell>
          <cell r="M5326">
            <v>9544</v>
          </cell>
        </row>
        <row r="5327">
          <cell r="A5327">
            <v>10</v>
          </cell>
          <cell r="B5327" t="str">
            <v>AW Indemnity Retiree &gt;65 Medicare Supplement</v>
          </cell>
          <cell r="D5327" t="str">
            <v>NEMETZ GEORGE W</v>
          </cell>
          <cell r="E5327" t="str">
            <v>173305189</v>
          </cell>
          <cell r="F5327">
            <v>13</v>
          </cell>
          <cell r="G5327" t="str">
            <v>Medicare O65R S/PC - Non-Union</v>
          </cell>
          <cell r="H5327" t="str">
            <v>N</v>
          </cell>
          <cell r="I5327">
            <v>1</v>
          </cell>
          <cell r="J5327">
            <v>37622</v>
          </cell>
          <cell r="K5327">
            <v>101</v>
          </cell>
          <cell r="L5327" t="str">
            <v>Single</v>
          </cell>
          <cell r="M5327">
            <v>13885</v>
          </cell>
        </row>
        <row r="5328">
          <cell r="A5328">
            <v>10</v>
          </cell>
          <cell r="B5328" t="str">
            <v>AW Indemnity Retiree &gt;65 Medicare Supplement</v>
          </cell>
          <cell r="D5328" t="str">
            <v>NEUHAUS VIRGIL A</v>
          </cell>
          <cell r="E5328" t="str">
            <v>492448593</v>
          </cell>
          <cell r="F5328">
            <v>11</v>
          </cell>
          <cell r="G5328" t="str">
            <v>Medicare O65R S/PC - Union</v>
          </cell>
          <cell r="H5328" t="str">
            <v>U</v>
          </cell>
          <cell r="I5328">
            <v>1</v>
          </cell>
          <cell r="J5328">
            <v>38018</v>
          </cell>
          <cell r="K5328">
            <v>101</v>
          </cell>
          <cell r="L5328" t="str">
            <v>Single</v>
          </cell>
          <cell r="M5328">
            <v>14296</v>
          </cell>
        </row>
        <row r="5329">
          <cell r="A5329">
            <v>10</v>
          </cell>
          <cell r="B5329" t="str">
            <v>AW Indemnity Retiree &gt;65 Medicare Supplement</v>
          </cell>
          <cell r="D5329" t="str">
            <v>NEVENS ADALINE H</v>
          </cell>
          <cell r="E5329" t="str">
            <v>557015704</v>
          </cell>
          <cell r="F5329">
            <v>13</v>
          </cell>
          <cell r="G5329" t="str">
            <v>Medicare O65R S/PC - Non-Union</v>
          </cell>
          <cell r="H5329" t="str">
            <v>N</v>
          </cell>
          <cell r="I5329">
            <v>1</v>
          </cell>
          <cell r="J5329">
            <v>37622</v>
          </cell>
          <cell r="K5329">
            <v>102</v>
          </cell>
          <cell r="L5329" t="str">
            <v>Single</v>
          </cell>
          <cell r="M5329">
            <v>3859</v>
          </cell>
        </row>
        <row r="5330">
          <cell r="A5330">
            <v>10</v>
          </cell>
          <cell r="B5330" t="str">
            <v>AW Indemnity Retiree &gt;65 Medicare Supplement</v>
          </cell>
          <cell r="D5330" t="str">
            <v>NEWMAN RALPH W</v>
          </cell>
          <cell r="E5330" t="str">
            <v>166266276</v>
          </cell>
          <cell r="F5330">
            <v>14</v>
          </cell>
          <cell r="G5330" t="str">
            <v>Medicare O65RHW/F - Non-Union</v>
          </cell>
          <cell r="H5330" t="str">
            <v>N</v>
          </cell>
          <cell r="I5330">
            <v>2</v>
          </cell>
          <cell r="J5330">
            <v>37622</v>
          </cell>
          <cell r="K5330">
            <v>111</v>
          </cell>
          <cell r="L5330" t="str">
            <v>Ee/Sp</v>
          </cell>
          <cell r="M5330">
            <v>12081</v>
          </cell>
        </row>
        <row r="5331">
          <cell r="A5331">
            <v>10</v>
          </cell>
          <cell r="B5331" t="str">
            <v>AW Indemnity Retiree &gt;65 Medicare Supplement</v>
          </cell>
          <cell r="D5331" t="str">
            <v>NEWTON DONALD L</v>
          </cell>
          <cell r="E5331" t="str">
            <v>314381395</v>
          </cell>
          <cell r="F5331">
            <v>13</v>
          </cell>
          <cell r="G5331" t="str">
            <v>Medicare O65R S/PC - Non-Union</v>
          </cell>
          <cell r="H5331" t="str">
            <v>N</v>
          </cell>
          <cell r="I5331">
            <v>1</v>
          </cell>
          <cell r="J5331">
            <v>37622</v>
          </cell>
          <cell r="K5331">
            <v>101</v>
          </cell>
          <cell r="L5331" t="str">
            <v>Single</v>
          </cell>
          <cell r="M5331">
            <v>13723</v>
          </cell>
        </row>
        <row r="5332">
          <cell r="A5332">
            <v>10</v>
          </cell>
          <cell r="B5332" t="str">
            <v>AW Indemnity Retiree &gt;65 Medicare Supplement</v>
          </cell>
          <cell r="D5332" t="str">
            <v>NICCUM MARCIA</v>
          </cell>
          <cell r="E5332" t="str">
            <v>306322755</v>
          </cell>
          <cell r="F5332">
            <v>13</v>
          </cell>
          <cell r="G5332" t="str">
            <v>Medicare O65R S/PC - Non-Union</v>
          </cell>
          <cell r="H5332" t="str">
            <v>N</v>
          </cell>
          <cell r="I5332">
            <v>1</v>
          </cell>
          <cell r="J5332">
            <v>37622</v>
          </cell>
          <cell r="K5332">
            <v>102</v>
          </cell>
          <cell r="L5332" t="str">
            <v>Single</v>
          </cell>
          <cell r="M5332">
            <v>12300</v>
          </cell>
        </row>
        <row r="5333">
          <cell r="A5333">
            <v>10</v>
          </cell>
          <cell r="B5333" t="str">
            <v>AW Indemnity Retiree &gt;65 Medicare Supplement</v>
          </cell>
          <cell r="D5333" t="str">
            <v>NICHOLS ARTHUR R</v>
          </cell>
          <cell r="E5333" t="str">
            <v>406184061</v>
          </cell>
          <cell r="F5333">
            <v>11</v>
          </cell>
          <cell r="G5333" t="str">
            <v>Medicare O65R S/PC - Union</v>
          </cell>
          <cell r="H5333" t="str">
            <v>U</v>
          </cell>
          <cell r="I5333">
            <v>1</v>
          </cell>
          <cell r="J5333">
            <v>37622</v>
          </cell>
          <cell r="K5333">
            <v>101</v>
          </cell>
          <cell r="L5333" t="str">
            <v>Single</v>
          </cell>
          <cell r="M5333">
            <v>8035</v>
          </cell>
        </row>
        <row r="5334">
          <cell r="A5334">
            <v>10</v>
          </cell>
          <cell r="B5334" t="str">
            <v>AW Indemnity Retiree &gt;65 Medicare Supplement</v>
          </cell>
          <cell r="D5334" t="str">
            <v>NICKELL HAGGARD K</v>
          </cell>
          <cell r="E5334" t="str">
            <v>405385142</v>
          </cell>
          <cell r="F5334">
            <v>14</v>
          </cell>
          <cell r="G5334" t="str">
            <v>Medicare O65RHW/F - Non-Union</v>
          </cell>
          <cell r="H5334" t="str">
            <v>N</v>
          </cell>
          <cell r="I5334">
            <v>2</v>
          </cell>
          <cell r="J5334">
            <v>37622</v>
          </cell>
          <cell r="K5334">
            <v>111</v>
          </cell>
          <cell r="L5334" t="str">
            <v>Ee/Sp</v>
          </cell>
          <cell r="M5334">
            <v>11532</v>
          </cell>
        </row>
        <row r="5335">
          <cell r="A5335">
            <v>10</v>
          </cell>
          <cell r="B5335" t="str">
            <v>AW Indemnity Retiree &gt;65 Medicare Supplement</v>
          </cell>
          <cell r="D5335" t="str">
            <v>NISIUS HOWARD L</v>
          </cell>
          <cell r="E5335" t="str">
            <v>351222654</v>
          </cell>
          <cell r="F5335">
            <v>12</v>
          </cell>
          <cell r="G5335" t="str">
            <v>Medicare O65RHW/F - Union</v>
          </cell>
          <cell r="H5335" t="str">
            <v>U</v>
          </cell>
          <cell r="I5335">
            <v>2</v>
          </cell>
          <cell r="J5335">
            <v>37622</v>
          </cell>
          <cell r="K5335">
            <v>111</v>
          </cell>
          <cell r="L5335" t="str">
            <v>Ee/Sp</v>
          </cell>
          <cell r="M5335">
            <v>11335</v>
          </cell>
        </row>
        <row r="5336">
          <cell r="A5336">
            <v>10</v>
          </cell>
          <cell r="B5336" t="str">
            <v>AW Indemnity Retiree &gt;65 Medicare Supplement</v>
          </cell>
          <cell r="D5336" t="str">
            <v>NOBLE PHYLLIS J</v>
          </cell>
          <cell r="E5336" t="str">
            <v>234582808</v>
          </cell>
          <cell r="F5336">
            <v>13</v>
          </cell>
          <cell r="G5336" t="str">
            <v>Medicare O65R S/PC - Non-Union</v>
          </cell>
          <cell r="H5336" t="str">
            <v>N</v>
          </cell>
          <cell r="I5336">
            <v>1</v>
          </cell>
          <cell r="J5336">
            <v>37622</v>
          </cell>
          <cell r="K5336">
            <v>102</v>
          </cell>
          <cell r="L5336" t="str">
            <v>Single</v>
          </cell>
          <cell r="M5336">
            <v>13025</v>
          </cell>
        </row>
        <row r="5337">
          <cell r="A5337">
            <v>10</v>
          </cell>
          <cell r="B5337" t="str">
            <v>AW Indemnity Retiree &gt;65 Medicare Supplement</v>
          </cell>
          <cell r="D5337" t="str">
            <v>NOCTON BRIDGET M</v>
          </cell>
          <cell r="E5337" t="str">
            <v>197286188</v>
          </cell>
          <cell r="F5337">
            <v>12</v>
          </cell>
          <cell r="G5337" t="str">
            <v>Medicare O65RHW/F - Union</v>
          </cell>
          <cell r="H5337" t="str">
            <v>U</v>
          </cell>
          <cell r="I5337">
            <v>2</v>
          </cell>
          <cell r="J5337">
            <v>37622</v>
          </cell>
          <cell r="K5337">
            <v>111</v>
          </cell>
          <cell r="L5337" t="str">
            <v>Ee/Sp</v>
          </cell>
          <cell r="M5337">
            <v>13310</v>
          </cell>
        </row>
        <row r="5338">
          <cell r="A5338">
            <v>10</v>
          </cell>
          <cell r="B5338" t="str">
            <v>AW Indemnity Retiree &gt;65 Medicare Supplement</v>
          </cell>
          <cell r="D5338" t="str">
            <v>NORDAHL KENNETH</v>
          </cell>
          <cell r="E5338" t="str">
            <v>311162221</v>
          </cell>
          <cell r="F5338">
            <v>13</v>
          </cell>
          <cell r="G5338" t="str">
            <v>Medicare O65R S/PC - Non-Union</v>
          </cell>
          <cell r="H5338" t="str">
            <v>N</v>
          </cell>
          <cell r="I5338">
            <v>1</v>
          </cell>
          <cell r="J5338">
            <v>38322</v>
          </cell>
          <cell r="K5338">
            <v>101</v>
          </cell>
          <cell r="L5338" t="str">
            <v>Single</v>
          </cell>
          <cell r="M5338">
            <v>7716</v>
          </cell>
        </row>
        <row r="5339">
          <cell r="A5339">
            <v>10</v>
          </cell>
          <cell r="B5339" t="str">
            <v>AW Indemnity Retiree &gt;65 Medicare Supplement</v>
          </cell>
          <cell r="D5339" t="str">
            <v>NORRIS JOHN</v>
          </cell>
          <cell r="E5339" t="str">
            <v>279283144</v>
          </cell>
          <cell r="F5339">
            <v>14</v>
          </cell>
          <cell r="G5339" t="str">
            <v>Medicare O65RHW/F - Non-Union</v>
          </cell>
          <cell r="H5339" t="str">
            <v>N</v>
          </cell>
          <cell r="I5339">
            <v>2</v>
          </cell>
          <cell r="J5339">
            <v>37622</v>
          </cell>
          <cell r="K5339">
            <v>111</v>
          </cell>
          <cell r="L5339" t="str">
            <v>Ee/Sp</v>
          </cell>
          <cell r="M5339">
            <v>11105</v>
          </cell>
        </row>
        <row r="5340">
          <cell r="A5340">
            <v>10</v>
          </cell>
          <cell r="B5340" t="str">
            <v>AW Indemnity Retiree &gt;65 Medicare Supplement</v>
          </cell>
          <cell r="D5340" t="str">
            <v>NULL RUTH E</v>
          </cell>
          <cell r="E5340" t="str">
            <v>222103468</v>
          </cell>
          <cell r="F5340">
            <v>14</v>
          </cell>
          <cell r="G5340" t="str">
            <v>Medicare O65RHW/F - Non-Union</v>
          </cell>
          <cell r="H5340" t="str">
            <v>N</v>
          </cell>
          <cell r="I5340">
            <v>2</v>
          </cell>
          <cell r="J5340">
            <v>37622</v>
          </cell>
          <cell r="K5340">
            <v>111</v>
          </cell>
          <cell r="L5340" t="str">
            <v>Ee/Sp</v>
          </cell>
          <cell r="M5340">
            <v>8042</v>
          </cell>
        </row>
        <row r="5341">
          <cell r="A5341">
            <v>10</v>
          </cell>
          <cell r="B5341" t="str">
            <v>AW Indemnity Retiree &gt;65 Medicare Supplement</v>
          </cell>
          <cell r="D5341" t="str">
            <v>NUOVO FRANK J</v>
          </cell>
          <cell r="E5341" t="str">
            <v>566349682</v>
          </cell>
          <cell r="F5341">
            <v>14</v>
          </cell>
          <cell r="G5341" t="str">
            <v>Medicare O65RHW/F - Non-Union</v>
          </cell>
          <cell r="H5341" t="str">
            <v>N</v>
          </cell>
          <cell r="I5341">
            <v>2</v>
          </cell>
          <cell r="J5341">
            <v>37622</v>
          </cell>
          <cell r="K5341">
            <v>111</v>
          </cell>
          <cell r="L5341" t="str">
            <v>Ee/Sp</v>
          </cell>
          <cell r="M5341">
            <v>10963</v>
          </cell>
        </row>
        <row r="5342">
          <cell r="A5342">
            <v>10</v>
          </cell>
          <cell r="B5342" t="str">
            <v>AW Indemnity Retiree &gt;65 Medicare Supplement</v>
          </cell>
          <cell r="D5342" t="str">
            <v>NUTTER JR ARA</v>
          </cell>
          <cell r="E5342" t="str">
            <v>232466909</v>
          </cell>
          <cell r="F5342">
            <v>14</v>
          </cell>
          <cell r="G5342" t="str">
            <v>Medicare O65RHW/F - Non-Union</v>
          </cell>
          <cell r="H5342" t="str">
            <v>N</v>
          </cell>
          <cell r="I5342">
            <v>2</v>
          </cell>
          <cell r="J5342">
            <v>37622</v>
          </cell>
          <cell r="K5342">
            <v>111</v>
          </cell>
          <cell r="L5342" t="str">
            <v>Ee/Sp</v>
          </cell>
          <cell r="M5342">
            <v>11790</v>
          </cell>
        </row>
        <row r="5343">
          <cell r="A5343">
            <v>10</v>
          </cell>
          <cell r="B5343" t="str">
            <v>AW Indemnity Retiree &gt;65 Medicare Supplement</v>
          </cell>
          <cell r="D5343" t="str">
            <v>NYE PAUL F</v>
          </cell>
          <cell r="E5343" t="str">
            <v>208240339</v>
          </cell>
          <cell r="F5343">
            <v>12</v>
          </cell>
          <cell r="G5343" t="str">
            <v>Medicare O65RHW/F - Union</v>
          </cell>
          <cell r="H5343" t="str">
            <v>U</v>
          </cell>
          <cell r="I5343">
            <v>2</v>
          </cell>
          <cell r="J5343">
            <v>37622</v>
          </cell>
          <cell r="K5343">
            <v>111</v>
          </cell>
          <cell r="L5343" t="str">
            <v>Ee/Sp</v>
          </cell>
          <cell r="M5343">
            <v>10791</v>
          </cell>
        </row>
        <row r="5344">
          <cell r="A5344">
            <v>10</v>
          </cell>
          <cell r="B5344" t="str">
            <v>AW Indemnity Retiree &gt;65 Medicare Supplement</v>
          </cell>
          <cell r="D5344" t="str">
            <v>O BOYLE SUZANNE J</v>
          </cell>
          <cell r="E5344" t="str">
            <v>181265810</v>
          </cell>
          <cell r="F5344">
            <v>13</v>
          </cell>
          <cell r="G5344" t="str">
            <v>Medicare O65R S/PC - Non-Union</v>
          </cell>
          <cell r="H5344" t="str">
            <v>N</v>
          </cell>
          <cell r="I5344">
            <v>1</v>
          </cell>
          <cell r="J5344">
            <v>37622</v>
          </cell>
          <cell r="K5344">
            <v>102</v>
          </cell>
          <cell r="L5344" t="str">
            <v>Single</v>
          </cell>
          <cell r="M5344">
            <v>12249</v>
          </cell>
        </row>
        <row r="5345">
          <cell r="A5345">
            <v>10</v>
          </cell>
          <cell r="B5345" t="str">
            <v>AW Indemnity Retiree &gt;65 Medicare Supplement</v>
          </cell>
          <cell r="D5345" t="str">
            <v>O BRIEN ROBEY S</v>
          </cell>
          <cell r="E5345" t="str">
            <v>232269588</v>
          </cell>
          <cell r="F5345">
            <v>12</v>
          </cell>
          <cell r="G5345" t="str">
            <v>Medicare O65RHW/F - Union</v>
          </cell>
          <cell r="H5345" t="str">
            <v>U</v>
          </cell>
          <cell r="I5345">
            <v>2</v>
          </cell>
          <cell r="J5345">
            <v>37622</v>
          </cell>
          <cell r="K5345">
            <v>111</v>
          </cell>
          <cell r="L5345" t="str">
            <v>Ee/Sp</v>
          </cell>
          <cell r="M5345">
            <v>6310</v>
          </cell>
        </row>
        <row r="5346">
          <cell r="A5346">
            <v>10</v>
          </cell>
          <cell r="B5346" t="str">
            <v>AW Indemnity Retiree &gt;65 Medicare Supplement</v>
          </cell>
          <cell r="D5346" t="str">
            <v>O CONNELL WILFRED</v>
          </cell>
          <cell r="E5346" t="str">
            <v>054162926</v>
          </cell>
          <cell r="F5346">
            <v>11</v>
          </cell>
          <cell r="G5346" t="str">
            <v>Medicare O65R S/PC - Union</v>
          </cell>
          <cell r="H5346" t="str">
            <v>U</v>
          </cell>
          <cell r="I5346">
            <v>1</v>
          </cell>
          <cell r="J5346">
            <v>37622</v>
          </cell>
          <cell r="K5346">
            <v>101</v>
          </cell>
          <cell r="L5346" t="str">
            <v>Single</v>
          </cell>
          <cell r="M5346">
            <v>6475</v>
          </cell>
        </row>
        <row r="5347">
          <cell r="A5347">
            <v>10</v>
          </cell>
          <cell r="B5347" t="str">
            <v>AW Indemnity Retiree &gt;65 Medicare Supplement</v>
          </cell>
          <cell r="D5347" t="str">
            <v>O LEARY LAWRENCE J</v>
          </cell>
          <cell r="E5347" t="str">
            <v>183245145</v>
          </cell>
          <cell r="F5347">
            <v>14</v>
          </cell>
          <cell r="G5347" t="str">
            <v>Medicare O65RHW/F - Non-Union</v>
          </cell>
          <cell r="H5347" t="str">
            <v>N</v>
          </cell>
          <cell r="I5347">
            <v>2</v>
          </cell>
          <cell r="J5347">
            <v>37622</v>
          </cell>
          <cell r="K5347">
            <v>111</v>
          </cell>
          <cell r="L5347" t="str">
            <v>Ee/Sp</v>
          </cell>
          <cell r="M5347">
            <v>11926</v>
          </cell>
        </row>
        <row r="5348">
          <cell r="A5348">
            <v>10</v>
          </cell>
          <cell r="B5348" t="str">
            <v>AW Indemnity Retiree &gt;65 Medicare Supplement</v>
          </cell>
          <cell r="D5348" t="str">
            <v>O LEARY ROBERT A</v>
          </cell>
          <cell r="E5348" t="str">
            <v>527365913</v>
          </cell>
          <cell r="F5348">
            <v>12</v>
          </cell>
          <cell r="G5348" t="str">
            <v>Medicare O65RHW/F - Union</v>
          </cell>
          <cell r="H5348" t="str">
            <v>U</v>
          </cell>
          <cell r="I5348">
            <v>2</v>
          </cell>
          <cell r="J5348">
            <v>37622</v>
          </cell>
          <cell r="K5348">
            <v>111</v>
          </cell>
          <cell r="L5348" t="str">
            <v>Ee/Sp</v>
          </cell>
          <cell r="M5348">
            <v>12613</v>
          </cell>
        </row>
        <row r="5349">
          <cell r="A5349">
            <v>10</v>
          </cell>
          <cell r="B5349" t="str">
            <v>AW Indemnity Retiree &gt;65 Medicare Supplement</v>
          </cell>
          <cell r="D5349" t="str">
            <v>O MARA JAMES M</v>
          </cell>
          <cell r="E5349" t="str">
            <v>029288420</v>
          </cell>
          <cell r="F5349">
            <v>11</v>
          </cell>
          <cell r="G5349" t="str">
            <v>Medicare O65R S/PC - Union</v>
          </cell>
          <cell r="H5349" t="str">
            <v>U</v>
          </cell>
          <cell r="I5349">
            <v>1</v>
          </cell>
          <cell r="J5349">
            <v>38078</v>
          </cell>
          <cell r="K5349">
            <v>101</v>
          </cell>
          <cell r="L5349" t="str">
            <v>Single</v>
          </cell>
          <cell r="M5349">
            <v>14342</v>
          </cell>
        </row>
        <row r="5350">
          <cell r="A5350">
            <v>10</v>
          </cell>
          <cell r="B5350" t="str">
            <v>AW Indemnity Retiree &gt;65 Medicare Supplement</v>
          </cell>
          <cell r="D5350" t="str">
            <v>OAKES JOHN R</v>
          </cell>
          <cell r="E5350" t="str">
            <v>022108337</v>
          </cell>
          <cell r="F5350">
            <v>12</v>
          </cell>
          <cell r="G5350" t="str">
            <v>Medicare O65RHW/F - Union</v>
          </cell>
          <cell r="H5350" t="str">
            <v>U</v>
          </cell>
          <cell r="I5350">
            <v>2</v>
          </cell>
          <cell r="J5350">
            <v>37622</v>
          </cell>
          <cell r="K5350">
            <v>111</v>
          </cell>
          <cell r="L5350" t="str">
            <v>Ee/Sp</v>
          </cell>
          <cell r="M5350">
            <v>4785</v>
          </cell>
        </row>
        <row r="5351">
          <cell r="A5351">
            <v>10</v>
          </cell>
          <cell r="B5351" t="str">
            <v>AW Indemnity Retiree &gt;65 Medicare Supplement</v>
          </cell>
          <cell r="D5351" t="str">
            <v>ODMANN MARY</v>
          </cell>
          <cell r="E5351" t="str">
            <v>415404338</v>
          </cell>
          <cell r="F5351">
            <v>11</v>
          </cell>
          <cell r="G5351" t="str">
            <v>Medicare O65R S/PC - Union</v>
          </cell>
          <cell r="H5351" t="str">
            <v>U</v>
          </cell>
          <cell r="I5351">
            <v>1</v>
          </cell>
          <cell r="J5351">
            <v>37622</v>
          </cell>
          <cell r="K5351">
            <v>102</v>
          </cell>
          <cell r="L5351" t="str">
            <v>Single</v>
          </cell>
          <cell r="M5351">
            <v>10790</v>
          </cell>
        </row>
        <row r="5352">
          <cell r="A5352">
            <v>10</v>
          </cell>
          <cell r="B5352" t="str">
            <v>AW Indemnity Retiree &gt;65 Medicare Supplement</v>
          </cell>
          <cell r="D5352" t="str">
            <v>OGDEN JR RALPH A</v>
          </cell>
          <cell r="E5352" t="str">
            <v>186281346</v>
          </cell>
          <cell r="F5352">
            <v>14</v>
          </cell>
          <cell r="G5352" t="str">
            <v>Medicare O65RHW/F - Non-Union</v>
          </cell>
          <cell r="H5352" t="str">
            <v>N</v>
          </cell>
          <cell r="I5352">
            <v>2</v>
          </cell>
          <cell r="J5352">
            <v>37622</v>
          </cell>
          <cell r="K5352">
            <v>111</v>
          </cell>
          <cell r="L5352" t="str">
            <v>Ee/Sp</v>
          </cell>
          <cell r="M5352">
            <v>12871</v>
          </cell>
        </row>
        <row r="5353">
          <cell r="A5353">
            <v>10</v>
          </cell>
          <cell r="B5353" t="str">
            <v>AW Indemnity Retiree &gt;65 Medicare Supplement</v>
          </cell>
          <cell r="D5353" t="str">
            <v>OGDEN EDWIN J</v>
          </cell>
          <cell r="E5353" t="str">
            <v>187146534</v>
          </cell>
          <cell r="F5353">
            <v>12</v>
          </cell>
          <cell r="G5353" t="str">
            <v>Medicare O65RHW/F - Union</v>
          </cell>
          <cell r="H5353" t="str">
            <v>U</v>
          </cell>
          <cell r="I5353">
            <v>2</v>
          </cell>
          <cell r="J5353">
            <v>37622</v>
          </cell>
          <cell r="K5353">
            <v>111</v>
          </cell>
          <cell r="L5353" t="str">
            <v>Ee/Sp</v>
          </cell>
          <cell r="M5353">
            <v>7891</v>
          </cell>
        </row>
        <row r="5354">
          <cell r="A5354">
            <v>10</v>
          </cell>
          <cell r="B5354" t="str">
            <v>AW Indemnity Retiree &gt;65 Medicare Supplement</v>
          </cell>
          <cell r="D5354" t="str">
            <v>OLIVADOTI JOSEPH C</v>
          </cell>
          <cell r="E5354" t="str">
            <v>721181535</v>
          </cell>
          <cell r="F5354">
            <v>12</v>
          </cell>
          <cell r="G5354" t="str">
            <v>Medicare O65RHW/F - Union</v>
          </cell>
          <cell r="H5354" t="str">
            <v>U</v>
          </cell>
          <cell r="I5354">
            <v>2</v>
          </cell>
          <cell r="J5354">
            <v>37681</v>
          </cell>
          <cell r="K5354">
            <v>111</v>
          </cell>
          <cell r="L5354" t="str">
            <v>Ee/Sp</v>
          </cell>
          <cell r="M5354">
            <v>8868</v>
          </cell>
        </row>
        <row r="5355">
          <cell r="A5355">
            <v>10</v>
          </cell>
          <cell r="B5355" t="str">
            <v>AW Indemnity Retiree &gt;65 Medicare Supplement</v>
          </cell>
          <cell r="D5355" t="str">
            <v>OLIVIERO MARIO</v>
          </cell>
          <cell r="E5355" t="str">
            <v>147384361</v>
          </cell>
          <cell r="F5355">
            <v>12</v>
          </cell>
          <cell r="G5355" t="str">
            <v>Medicare O65RHW/F - Union</v>
          </cell>
          <cell r="H5355" t="str">
            <v>U</v>
          </cell>
          <cell r="I5355">
            <v>2</v>
          </cell>
          <cell r="J5355">
            <v>38322</v>
          </cell>
          <cell r="K5355">
            <v>111</v>
          </cell>
          <cell r="L5355" t="str">
            <v>Ee/Sp</v>
          </cell>
          <cell r="M5355">
            <v>14191</v>
          </cell>
        </row>
        <row r="5356">
          <cell r="A5356">
            <v>10</v>
          </cell>
          <cell r="B5356" t="str">
            <v>AW Indemnity Retiree &gt;65 Medicare Supplement</v>
          </cell>
          <cell r="D5356" t="str">
            <v>OLLIVER ROBERT A</v>
          </cell>
          <cell r="E5356" t="str">
            <v>221244879</v>
          </cell>
          <cell r="F5356">
            <v>13</v>
          </cell>
          <cell r="G5356" t="str">
            <v>Medicare O65R S/PC - Non-Union</v>
          </cell>
          <cell r="H5356" t="str">
            <v>N</v>
          </cell>
          <cell r="I5356">
            <v>1</v>
          </cell>
          <cell r="J5356">
            <v>38108</v>
          </cell>
          <cell r="K5356">
            <v>101</v>
          </cell>
          <cell r="L5356" t="str">
            <v>Single</v>
          </cell>
          <cell r="M5356">
            <v>14248</v>
          </cell>
        </row>
        <row r="5357">
          <cell r="A5357">
            <v>10</v>
          </cell>
          <cell r="B5357" t="str">
            <v>AW Indemnity Retiree &gt;65 Medicare Supplement</v>
          </cell>
          <cell r="D5357" t="str">
            <v>OLSEN ELEANOR M</v>
          </cell>
          <cell r="E5357" t="str">
            <v>187308103</v>
          </cell>
          <cell r="F5357">
            <v>12</v>
          </cell>
          <cell r="G5357" t="str">
            <v>Medicare O65RHW/F - Union</v>
          </cell>
          <cell r="H5357" t="str">
            <v>U</v>
          </cell>
          <cell r="I5357">
            <v>2</v>
          </cell>
          <cell r="J5357">
            <v>37622</v>
          </cell>
          <cell r="K5357">
            <v>111</v>
          </cell>
          <cell r="L5357" t="str">
            <v>Ee/Sp</v>
          </cell>
          <cell r="M5357">
            <v>13693</v>
          </cell>
        </row>
        <row r="5358">
          <cell r="A5358">
            <v>10</v>
          </cell>
          <cell r="B5358" t="str">
            <v>AW Indemnity Retiree &gt;65 Medicare Supplement</v>
          </cell>
          <cell r="D5358" t="str">
            <v>OLSEN MELVIN J</v>
          </cell>
          <cell r="E5358" t="str">
            <v>551500504</v>
          </cell>
          <cell r="F5358">
            <v>12</v>
          </cell>
          <cell r="G5358" t="str">
            <v>Medicare O65RHW/F - Union</v>
          </cell>
          <cell r="H5358" t="str">
            <v>U</v>
          </cell>
          <cell r="I5358">
            <v>2</v>
          </cell>
          <cell r="J5358">
            <v>38078</v>
          </cell>
          <cell r="K5358">
            <v>111</v>
          </cell>
          <cell r="L5358" t="str">
            <v>Ee/Sp</v>
          </cell>
          <cell r="M5358">
            <v>13423</v>
          </cell>
        </row>
        <row r="5359">
          <cell r="A5359">
            <v>10</v>
          </cell>
          <cell r="B5359" t="str">
            <v>AW Indemnity Retiree &gt;65 Medicare Supplement</v>
          </cell>
          <cell r="D5359" t="str">
            <v>ORLANDO JOHN A</v>
          </cell>
          <cell r="E5359" t="str">
            <v>197209784</v>
          </cell>
          <cell r="F5359">
            <v>13</v>
          </cell>
          <cell r="G5359" t="str">
            <v>Medicare O65R S/PC - Non-Union</v>
          </cell>
          <cell r="H5359" t="str">
            <v>N</v>
          </cell>
          <cell r="I5359">
            <v>1</v>
          </cell>
          <cell r="J5359">
            <v>37622</v>
          </cell>
          <cell r="K5359">
            <v>101</v>
          </cell>
          <cell r="L5359" t="str">
            <v>Single</v>
          </cell>
          <cell r="M5359">
            <v>11530</v>
          </cell>
        </row>
        <row r="5360">
          <cell r="A5360">
            <v>10</v>
          </cell>
          <cell r="B5360" t="str">
            <v>AW Indemnity Retiree &gt;65 Medicare Supplement</v>
          </cell>
          <cell r="D5360" t="str">
            <v>ORTON DEWEY L</v>
          </cell>
          <cell r="E5360" t="str">
            <v>410101276</v>
          </cell>
          <cell r="F5360">
            <v>12</v>
          </cell>
          <cell r="G5360" t="str">
            <v>Medicare O65RHW/F - Union</v>
          </cell>
          <cell r="H5360" t="str">
            <v>U</v>
          </cell>
          <cell r="I5360">
            <v>2</v>
          </cell>
          <cell r="J5360">
            <v>37622</v>
          </cell>
          <cell r="K5360">
            <v>111</v>
          </cell>
          <cell r="L5360" t="str">
            <v>Ee/Sp</v>
          </cell>
          <cell r="M5360">
            <v>7147</v>
          </cell>
        </row>
        <row r="5361">
          <cell r="A5361">
            <v>10</v>
          </cell>
          <cell r="B5361" t="str">
            <v>AW Indemnity Retiree &gt;65 Medicare Supplement</v>
          </cell>
          <cell r="D5361" t="str">
            <v>OSBORNE JERRY L</v>
          </cell>
          <cell r="E5361" t="str">
            <v>347249980</v>
          </cell>
          <cell r="F5361">
            <v>11</v>
          </cell>
          <cell r="G5361" t="str">
            <v>Medicare O65R S/PC - Union</v>
          </cell>
          <cell r="H5361" t="str">
            <v>U</v>
          </cell>
          <cell r="I5361">
            <v>1</v>
          </cell>
          <cell r="J5361">
            <v>37622</v>
          </cell>
          <cell r="K5361">
            <v>101</v>
          </cell>
          <cell r="L5361" t="str">
            <v>Single</v>
          </cell>
          <cell r="M5361">
            <v>11708</v>
          </cell>
        </row>
        <row r="5362">
          <cell r="A5362">
            <v>10</v>
          </cell>
          <cell r="B5362" t="str">
            <v>AW Indemnity Retiree &gt;65 Medicare Supplement</v>
          </cell>
          <cell r="D5362" t="str">
            <v>OSTERHOUT LAURENCE R</v>
          </cell>
          <cell r="E5362" t="str">
            <v>166185798</v>
          </cell>
          <cell r="F5362">
            <v>13</v>
          </cell>
          <cell r="G5362" t="str">
            <v>Medicare O65R S/PC - Non-Union</v>
          </cell>
          <cell r="H5362" t="str">
            <v>N</v>
          </cell>
          <cell r="I5362">
            <v>1</v>
          </cell>
          <cell r="J5362">
            <v>37622</v>
          </cell>
          <cell r="K5362">
            <v>101</v>
          </cell>
          <cell r="L5362" t="str">
            <v>Single</v>
          </cell>
          <cell r="M5362">
            <v>7289</v>
          </cell>
        </row>
        <row r="5363">
          <cell r="A5363">
            <v>10</v>
          </cell>
          <cell r="B5363" t="str">
            <v>AW Indemnity Retiree &gt;65 Medicare Supplement</v>
          </cell>
          <cell r="D5363" t="str">
            <v>OVERTURF SPENCER R</v>
          </cell>
          <cell r="E5363" t="str">
            <v>409569243</v>
          </cell>
          <cell r="F5363">
            <v>11</v>
          </cell>
          <cell r="G5363" t="str">
            <v>Medicare O65R S/PC - Union</v>
          </cell>
          <cell r="H5363" t="str">
            <v>U</v>
          </cell>
          <cell r="I5363">
            <v>1</v>
          </cell>
          <cell r="J5363">
            <v>37681</v>
          </cell>
          <cell r="K5363">
            <v>101</v>
          </cell>
          <cell r="L5363" t="str">
            <v>Single</v>
          </cell>
          <cell r="M5363">
            <v>13941</v>
          </cell>
        </row>
        <row r="5364">
          <cell r="A5364">
            <v>10</v>
          </cell>
          <cell r="B5364" t="str">
            <v>AW Indemnity Retiree &gt;65 Medicare Supplement</v>
          </cell>
          <cell r="D5364" t="str">
            <v>OWENS TED</v>
          </cell>
          <cell r="E5364" t="str">
            <v>406387242</v>
          </cell>
          <cell r="F5364">
            <v>12</v>
          </cell>
          <cell r="G5364" t="str">
            <v>Medicare O65RHW/F - Union</v>
          </cell>
          <cell r="H5364" t="str">
            <v>U</v>
          </cell>
          <cell r="I5364">
            <v>2</v>
          </cell>
          <cell r="J5364">
            <v>37622</v>
          </cell>
          <cell r="K5364">
            <v>111</v>
          </cell>
          <cell r="L5364" t="str">
            <v>Ee/Sp</v>
          </cell>
          <cell r="M5364">
            <v>12587</v>
          </cell>
        </row>
        <row r="5365">
          <cell r="A5365">
            <v>10</v>
          </cell>
          <cell r="B5365" t="str">
            <v>AW Indemnity Retiree &gt;65 Medicare Supplement</v>
          </cell>
          <cell r="D5365" t="str">
            <v>PAINTER GLEN I</v>
          </cell>
          <cell r="E5365" t="str">
            <v>196229875</v>
          </cell>
          <cell r="F5365">
            <v>11</v>
          </cell>
          <cell r="G5365" t="str">
            <v>Medicare O65R S/PC - Union</v>
          </cell>
          <cell r="H5365" t="str">
            <v>U</v>
          </cell>
          <cell r="I5365">
            <v>1</v>
          </cell>
          <cell r="J5365">
            <v>37622</v>
          </cell>
          <cell r="K5365">
            <v>101</v>
          </cell>
          <cell r="L5365" t="str">
            <v>Single</v>
          </cell>
          <cell r="M5365">
            <v>8110</v>
          </cell>
        </row>
        <row r="5366">
          <cell r="A5366">
            <v>10</v>
          </cell>
          <cell r="B5366" t="str">
            <v>AW Indemnity Retiree &gt;65 Medicare Supplement</v>
          </cell>
          <cell r="D5366" t="str">
            <v>PAONE JOSEPH</v>
          </cell>
          <cell r="E5366" t="str">
            <v>141161945</v>
          </cell>
          <cell r="F5366">
            <v>13</v>
          </cell>
          <cell r="G5366" t="str">
            <v>Medicare O65R S/PC - Non-Union</v>
          </cell>
          <cell r="H5366" t="str">
            <v>N</v>
          </cell>
          <cell r="I5366">
            <v>1</v>
          </cell>
          <cell r="J5366">
            <v>37622</v>
          </cell>
          <cell r="K5366">
            <v>101</v>
          </cell>
          <cell r="L5366" t="str">
            <v>Single</v>
          </cell>
          <cell r="M5366">
            <v>10206</v>
          </cell>
        </row>
        <row r="5367">
          <cell r="A5367">
            <v>10</v>
          </cell>
          <cell r="B5367" t="str">
            <v>AW Indemnity Retiree &gt;65 Medicare Supplement</v>
          </cell>
          <cell r="D5367" t="str">
            <v>PAPA JR ANTHONY</v>
          </cell>
          <cell r="E5367" t="str">
            <v>144260245</v>
          </cell>
          <cell r="F5367">
            <v>14</v>
          </cell>
          <cell r="G5367" t="str">
            <v>Medicare O65RHW/F - Non-Union</v>
          </cell>
          <cell r="H5367" t="str">
            <v>N</v>
          </cell>
          <cell r="I5367">
            <v>2</v>
          </cell>
          <cell r="J5367">
            <v>37622</v>
          </cell>
          <cell r="K5367">
            <v>111</v>
          </cell>
          <cell r="L5367" t="str">
            <v>Ee/Sp</v>
          </cell>
          <cell r="M5367">
            <v>12593</v>
          </cell>
        </row>
        <row r="5368">
          <cell r="A5368">
            <v>10</v>
          </cell>
          <cell r="B5368" t="str">
            <v>AW Indemnity Retiree &gt;65 Medicare Supplement</v>
          </cell>
          <cell r="D5368" t="str">
            <v>PARADISO PATRICIA A</v>
          </cell>
          <cell r="E5368" t="str">
            <v>316364587</v>
          </cell>
          <cell r="F5368">
            <v>13</v>
          </cell>
          <cell r="G5368" t="str">
            <v>Medicare O65R S/PC - Non-Union</v>
          </cell>
          <cell r="H5368" t="str">
            <v>N</v>
          </cell>
          <cell r="I5368">
            <v>1</v>
          </cell>
          <cell r="J5368">
            <v>37653</v>
          </cell>
          <cell r="K5368">
            <v>102</v>
          </cell>
          <cell r="L5368" t="str">
            <v>Single</v>
          </cell>
          <cell r="M5368">
            <v>13915</v>
          </cell>
        </row>
        <row r="5369">
          <cell r="A5369">
            <v>10</v>
          </cell>
          <cell r="B5369" t="str">
            <v>AW Indemnity Retiree &gt;65 Medicare Supplement</v>
          </cell>
          <cell r="D5369" t="str">
            <v>PARCELL DORIS</v>
          </cell>
          <cell r="E5369" t="str">
            <v>213344749</v>
          </cell>
          <cell r="F5369">
            <v>14</v>
          </cell>
          <cell r="G5369" t="str">
            <v>Medicare O65RHW/F - Non-Union</v>
          </cell>
          <cell r="H5369" t="str">
            <v>N</v>
          </cell>
          <cell r="I5369">
            <v>2</v>
          </cell>
          <cell r="J5369">
            <v>37622</v>
          </cell>
          <cell r="K5369">
            <v>111</v>
          </cell>
          <cell r="L5369" t="str">
            <v>Ee/Sp</v>
          </cell>
          <cell r="M5369">
            <v>12531</v>
          </cell>
        </row>
        <row r="5370">
          <cell r="A5370">
            <v>10</v>
          </cell>
          <cell r="B5370" t="str">
            <v>AW Indemnity Retiree &gt;65 Medicare Supplement</v>
          </cell>
          <cell r="D5370" t="str">
            <v>PARKER RUPERT O</v>
          </cell>
          <cell r="E5370" t="str">
            <v>234304014</v>
          </cell>
          <cell r="F5370">
            <v>14</v>
          </cell>
          <cell r="G5370" t="str">
            <v>Medicare O65RHW/F - Non-Union</v>
          </cell>
          <cell r="H5370" t="str">
            <v>N</v>
          </cell>
          <cell r="I5370">
            <v>2</v>
          </cell>
          <cell r="J5370">
            <v>37622</v>
          </cell>
          <cell r="K5370">
            <v>111</v>
          </cell>
          <cell r="L5370" t="str">
            <v>Ee/Sp</v>
          </cell>
          <cell r="M5370">
            <v>9875</v>
          </cell>
        </row>
        <row r="5371">
          <cell r="A5371">
            <v>10</v>
          </cell>
          <cell r="B5371" t="str">
            <v>AW Indemnity Retiree &gt;65 Medicare Supplement</v>
          </cell>
          <cell r="D5371" t="str">
            <v>PARSONS WILLIAM</v>
          </cell>
          <cell r="E5371" t="str">
            <v>489363310</v>
          </cell>
          <cell r="F5371">
            <v>13</v>
          </cell>
          <cell r="G5371" t="str">
            <v>Medicare O65R S/PC - Non-Union</v>
          </cell>
          <cell r="H5371" t="str">
            <v>N</v>
          </cell>
          <cell r="I5371">
            <v>1</v>
          </cell>
          <cell r="J5371">
            <v>37622</v>
          </cell>
          <cell r="K5371">
            <v>101</v>
          </cell>
          <cell r="L5371" t="str">
            <v>Single</v>
          </cell>
          <cell r="M5371">
            <v>11986</v>
          </cell>
        </row>
        <row r="5372">
          <cell r="A5372">
            <v>10</v>
          </cell>
          <cell r="B5372" t="str">
            <v>AW Indemnity Retiree &gt;65 Medicare Supplement</v>
          </cell>
          <cell r="D5372" t="str">
            <v>PATRICELLI PHILOMENA</v>
          </cell>
          <cell r="E5372" t="str">
            <v>168305250</v>
          </cell>
          <cell r="F5372">
            <v>11</v>
          </cell>
          <cell r="G5372" t="str">
            <v>Medicare O65R S/PC - Union</v>
          </cell>
          <cell r="H5372" t="str">
            <v>U</v>
          </cell>
          <cell r="I5372">
            <v>1</v>
          </cell>
          <cell r="J5372">
            <v>37622</v>
          </cell>
          <cell r="K5372">
            <v>102</v>
          </cell>
          <cell r="L5372" t="str">
            <v>Single</v>
          </cell>
          <cell r="M5372">
            <v>13839</v>
          </cell>
        </row>
        <row r="5373">
          <cell r="A5373">
            <v>10</v>
          </cell>
          <cell r="B5373" t="str">
            <v>AW Indemnity Retiree &gt;65 Medicare Supplement</v>
          </cell>
          <cell r="D5373" t="str">
            <v>PATTERSON RONALD H</v>
          </cell>
          <cell r="E5373" t="str">
            <v>156329889</v>
          </cell>
          <cell r="F5373">
            <v>13</v>
          </cell>
          <cell r="G5373" t="str">
            <v>Medicare O65R S/PC - Non-Union</v>
          </cell>
          <cell r="H5373" t="str">
            <v>N</v>
          </cell>
          <cell r="I5373">
            <v>1</v>
          </cell>
          <cell r="J5373">
            <v>37622</v>
          </cell>
          <cell r="K5373">
            <v>101</v>
          </cell>
          <cell r="L5373" t="str">
            <v>Single</v>
          </cell>
          <cell r="M5373">
            <v>15776</v>
          </cell>
        </row>
        <row r="5374">
          <cell r="A5374">
            <v>10</v>
          </cell>
          <cell r="B5374" t="str">
            <v>AW Indemnity Retiree &gt;65 Medicare Supplement</v>
          </cell>
          <cell r="D5374" t="str">
            <v>PATTERSON WENDELL H</v>
          </cell>
          <cell r="E5374" t="str">
            <v>297188601</v>
          </cell>
          <cell r="F5374">
            <v>14</v>
          </cell>
          <cell r="G5374" t="str">
            <v>Medicare O65RHW/F - Non-Union</v>
          </cell>
          <cell r="H5374" t="str">
            <v>N</v>
          </cell>
          <cell r="I5374">
            <v>2</v>
          </cell>
          <cell r="J5374">
            <v>37622</v>
          </cell>
          <cell r="K5374">
            <v>111</v>
          </cell>
          <cell r="L5374" t="str">
            <v>Ee/Sp</v>
          </cell>
          <cell r="M5374">
            <v>8476</v>
          </cell>
        </row>
        <row r="5375">
          <cell r="A5375">
            <v>10</v>
          </cell>
          <cell r="B5375" t="str">
            <v>AW Indemnity Retiree &gt;65 Medicare Supplement</v>
          </cell>
          <cell r="D5375" t="str">
            <v>PATTERSON WILLIAM B</v>
          </cell>
          <cell r="E5375" t="str">
            <v>413306382</v>
          </cell>
          <cell r="F5375">
            <v>12</v>
          </cell>
          <cell r="G5375" t="str">
            <v>Medicare O65RHW/F - Union</v>
          </cell>
          <cell r="H5375" t="str">
            <v>U</v>
          </cell>
          <cell r="I5375">
            <v>2</v>
          </cell>
          <cell r="J5375">
            <v>37622</v>
          </cell>
          <cell r="K5375">
            <v>111</v>
          </cell>
          <cell r="L5375" t="str">
            <v>Ee/Sp</v>
          </cell>
          <cell r="M5375">
            <v>9312</v>
          </cell>
        </row>
        <row r="5376">
          <cell r="A5376">
            <v>10</v>
          </cell>
          <cell r="B5376" t="str">
            <v>AW Indemnity Retiree &gt;65 Medicare Supplement</v>
          </cell>
          <cell r="D5376" t="str">
            <v>PAUL WALTER L</v>
          </cell>
          <cell r="E5376" t="str">
            <v>152144165</v>
          </cell>
          <cell r="F5376">
            <v>14</v>
          </cell>
          <cell r="G5376" t="str">
            <v>Medicare O65RHW/F - Non-Union</v>
          </cell>
          <cell r="H5376" t="str">
            <v>N</v>
          </cell>
          <cell r="I5376">
            <v>2</v>
          </cell>
          <cell r="J5376">
            <v>37622</v>
          </cell>
          <cell r="K5376">
            <v>111</v>
          </cell>
          <cell r="L5376" t="str">
            <v>Ee/Sp</v>
          </cell>
          <cell r="M5376">
            <v>9332</v>
          </cell>
        </row>
        <row r="5377">
          <cell r="A5377">
            <v>10</v>
          </cell>
          <cell r="B5377" t="str">
            <v>AW Indemnity Retiree &gt;65 Medicare Supplement</v>
          </cell>
          <cell r="D5377" t="str">
            <v>PAYNE BOBBY</v>
          </cell>
          <cell r="E5377" t="str">
            <v>400541837</v>
          </cell>
          <cell r="F5377">
            <v>11</v>
          </cell>
          <cell r="G5377" t="str">
            <v>Medicare O65R S/PC - Union</v>
          </cell>
          <cell r="H5377" t="str">
            <v>U</v>
          </cell>
          <cell r="I5377">
            <v>1</v>
          </cell>
          <cell r="J5377">
            <v>38200</v>
          </cell>
          <cell r="K5377">
            <v>101</v>
          </cell>
          <cell r="L5377" t="str">
            <v>Single</v>
          </cell>
          <cell r="M5377">
            <v>14461</v>
          </cell>
        </row>
        <row r="5378">
          <cell r="A5378">
            <v>10</v>
          </cell>
          <cell r="B5378" t="str">
            <v>AW Indemnity Retiree &gt;65 Medicare Supplement</v>
          </cell>
          <cell r="D5378" t="str">
            <v>PEARL ELLEN R</v>
          </cell>
          <cell r="E5378" t="str">
            <v>292161321</v>
          </cell>
          <cell r="F5378">
            <v>13</v>
          </cell>
          <cell r="G5378" t="str">
            <v>Medicare O65R S/PC - Non-Union</v>
          </cell>
          <cell r="H5378" t="str">
            <v>N</v>
          </cell>
          <cell r="I5378">
            <v>1</v>
          </cell>
          <cell r="J5378">
            <v>37622</v>
          </cell>
          <cell r="K5378">
            <v>102</v>
          </cell>
          <cell r="L5378" t="str">
            <v>Single</v>
          </cell>
          <cell r="M5378">
            <v>8266</v>
          </cell>
        </row>
        <row r="5379">
          <cell r="A5379">
            <v>10</v>
          </cell>
          <cell r="B5379" t="str">
            <v>AW Indemnity Retiree &gt;65 Medicare Supplement</v>
          </cell>
          <cell r="D5379" t="str">
            <v>PEARSON EVELYN J</v>
          </cell>
          <cell r="E5379" t="str">
            <v>136246903</v>
          </cell>
          <cell r="F5379">
            <v>12</v>
          </cell>
          <cell r="G5379" t="str">
            <v>Medicare O65RHW/F - Union</v>
          </cell>
          <cell r="H5379" t="str">
            <v>U</v>
          </cell>
          <cell r="I5379">
            <v>2</v>
          </cell>
          <cell r="J5379">
            <v>37622</v>
          </cell>
          <cell r="K5379">
            <v>111</v>
          </cell>
          <cell r="L5379" t="str">
            <v>Ee/Sp</v>
          </cell>
          <cell r="M5379">
            <v>12496</v>
          </cell>
        </row>
        <row r="5380">
          <cell r="A5380">
            <v>10</v>
          </cell>
          <cell r="B5380" t="str">
            <v>AW Indemnity Retiree &gt;65 Medicare Supplement</v>
          </cell>
          <cell r="D5380" t="str">
            <v>PEBSWORTH MONNA M</v>
          </cell>
          <cell r="E5380" t="str">
            <v>480241895</v>
          </cell>
          <cell r="F5380">
            <v>12</v>
          </cell>
          <cell r="G5380" t="str">
            <v>Medicare O65RHW/F - Union</v>
          </cell>
          <cell r="H5380" t="str">
            <v>U</v>
          </cell>
          <cell r="I5380">
            <v>2</v>
          </cell>
          <cell r="J5380">
            <v>37622</v>
          </cell>
          <cell r="K5380">
            <v>111</v>
          </cell>
          <cell r="L5380" t="str">
            <v>Ee/Sp</v>
          </cell>
          <cell r="M5380">
            <v>9974</v>
          </cell>
        </row>
        <row r="5381">
          <cell r="A5381">
            <v>10</v>
          </cell>
          <cell r="B5381" t="str">
            <v>AW Indemnity Retiree &gt;65 Medicare Supplement</v>
          </cell>
          <cell r="D5381" t="str">
            <v>PEDERSEN PAUL E</v>
          </cell>
          <cell r="E5381" t="str">
            <v>151229674</v>
          </cell>
          <cell r="F5381">
            <v>12</v>
          </cell>
          <cell r="G5381" t="str">
            <v>Medicare O65RHW/F - Union</v>
          </cell>
          <cell r="H5381" t="str">
            <v>U</v>
          </cell>
          <cell r="I5381">
            <v>2</v>
          </cell>
          <cell r="J5381">
            <v>37622</v>
          </cell>
          <cell r="K5381">
            <v>111</v>
          </cell>
          <cell r="L5381" t="str">
            <v>Ee/Sp</v>
          </cell>
          <cell r="M5381">
            <v>11363</v>
          </cell>
        </row>
        <row r="5382">
          <cell r="A5382">
            <v>10</v>
          </cell>
          <cell r="B5382" t="str">
            <v>AW Indemnity Retiree &gt;65 Medicare Supplement</v>
          </cell>
          <cell r="D5382" t="str">
            <v>PELUSO DOMINICK</v>
          </cell>
          <cell r="E5382" t="str">
            <v>154209544</v>
          </cell>
          <cell r="F5382">
            <v>12</v>
          </cell>
          <cell r="G5382" t="str">
            <v>Medicare O65RHW/F - Union</v>
          </cell>
          <cell r="H5382" t="str">
            <v>U</v>
          </cell>
          <cell r="I5382">
            <v>2</v>
          </cell>
          <cell r="J5382">
            <v>37622</v>
          </cell>
          <cell r="K5382">
            <v>111</v>
          </cell>
          <cell r="L5382" t="str">
            <v>Ee/Sp</v>
          </cell>
          <cell r="M5382">
            <v>10645</v>
          </cell>
        </row>
        <row r="5383">
          <cell r="A5383">
            <v>10</v>
          </cell>
          <cell r="B5383" t="str">
            <v>AW Indemnity Retiree &gt;65 Medicare Supplement</v>
          </cell>
          <cell r="D5383" t="str">
            <v>PELUSO JOSEPH J</v>
          </cell>
          <cell r="E5383" t="str">
            <v>148167097</v>
          </cell>
          <cell r="F5383">
            <v>11</v>
          </cell>
          <cell r="G5383" t="str">
            <v>Medicare O65R S/PC - Union</v>
          </cell>
          <cell r="H5383" t="str">
            <v>U</v>
          </cell>
          <cell r="I5383">
            <v>1</v>
          </cell>
          <cell r="J5383">
            <v>37622</v>
          </cell>
          <cell r="K5383">
            <v>101</v>
          </cell>
          <cell r="L5383" t="str">
            <v>Single</v>
          </cell>
          <cell r="M5383">
            <v>9948</v>
          </cell>
        </row>
        <row r="5384">
          <cell r="A5384">
            <v>10</v>
          </cell>
          <cell r="B5384" t="str">
            <v>AW Indemnity Retiree &gt;65 Medicare Supplement</v>
          </cell>
          <cell r="D5384" t="str">
            <v>PENNINGTON DAVID B</v>
          </cell>
          <cell r="E5384" t="str">
            <v>408545898</v>
          </cell>
          <cell r="F5384">
            <v>11</v>
          </cell>
          <cell r="G5384" t="str">
            <v>Medicare O65R S/PC - Union</v>
          </cell>
          <cell r="H5384" t="str">
            <v>U</v>
          </cell>
          <cell r="I5384">
            <v>1</v>
          </cell>
          <cell r="J5384">
            <v>37622</v>
          </cell>
          <cell r="K5384">
            <v>101</v>
          </cell>
          <cell r="L5384" t="str">
            <v>Single</v>
          </cell>
          <cell r="M5384">
            <v>13435</v>
          </cell>
        </row>
        <row r="5385">
          <cell r="A5385">
            <v>10</v>
          </cell>
          <cell r="B5385" t="str">
            <v>AW Indemnity Retiree &gt;65 Medicare Supplement</v>
          </cell>
          <cell r="D5385" t="str">
            <v>PERDUE JR CHARLES E</v>
          </cell>
          <cell r="E5385" t="str">
            <v>235766817</v>
          </cell>
          <cell r="F5385">
            <v>11</v>
          </cell>
          <cell r="G5385" t="str">
            <v>Medicare O65R S/PC - Union</v>
          </cell>
          <cell r="H5385" t="str">
            <v>U</v>
          </cell>
          <cell r="I5385">
            <v>1</v>
          </cell>
          <cell r="J5385">
            <v>37622</v>
          </cell>
          <cell r="K5385">
            <v>101</v>
          </cell>
          <cell r="L5385" t="str">
            <v>Single</v>
          </cell>
          <cell r="M5385">
            <v>17204</v>
          </cell>
        </row>
        <row r="5386">
          <cell r="A5386">
            <v>10</v>
          </cell>
          <cell r="B5386" t="str">
            <v>AW Indemnity Retiree &gt;65 Medicare Supplement</v>
          </cell>
          <cell r="D5386" t="str">
            <v>PETERS HAMILTON</v>
          </cell>
          <cell r="E5386" t="str">
            <v>146286851</v>
          </cell>
          <cell r="F5386">
            <v>11</v>
          </cell>
          <cell r="G5386" t="str">
            <v>Medicare O65R S/PC - Union</v>
          </cell>
          <cell r="H5386" t="str">
            <v>U</v>
          </cell>
          <cell r="I5386">
            <v>1</v>
          </cell>
          <cell r="J5386">
            <v>37622</v>
          </cell>
          <cell r="K5386">
            <v>101</v>
          </cell>
          <cell r="L5386" t="str">
            <v>Single</v>
          </cell>
          <cell r="M5386">
            <v>13730</v>
          </cell>
        </row>
        <row r="5387">
          <cell r="A5387">
            <v>10</v>
          </cell>
          <cell r="B5387" t="str">
            <v>AW Indemnity Retiree &gt;65 Medicare Supplement</v>
          </cell>
          <cell r="D5387" t="str">
            <v>PETERS ROBERT E</v>
          </cell>
          <cell r="E5387" t="str">
            <v>480387265</v>
          </cell>
          <cell r="F5387">
            <v>14</v>
          </cell>
          <cell r="G5387" t="str">
            <v>Medicare O65RHW/F - Non-Union</v>
          </cell>
          <cell r="H5387" t="str">
            <v>N</v>
          </cell>
          <cell r="I5387">
            <v>2</v>
          </cell>
          <cell r="J5387">
            <v>37622</v>
          </cell>
          <cell r="K5387">
            <v>111</v>
          </cell>
          <cell r="L5387" t="str">
            <v>Ee/Sp</v>
          </cell>
          <cell r="M5387">
            <v>11798</v>
          </cell>
        </row>
        <row r="5388">
          <cell r="A5388">
            <v>10</v>
          </cell>
          <cell r="B5388" t="str">
            <v>AW Indemnity Retiree &gt;65 Medicare Supplement</v>
          </cell>
          <cell r="D5388" t="str">
            <v>PETERSON EDWARD D</v>
          </cell>
          <cell r="E5388" t="str">
            <v>190306751</v>
          </cell>
          <cell r="F5388">
            <v>11</v>
          </cell>
          <cell r="G5388" t="str">
            <v>Medicare O65R S/PC - Union</v>
          </cell>
          <cell r="H5388" t="str">
            <v>U</v>
          </cell>
          <cell r="I5388">
            <v>1</v>
          </cell>
          <cell r="J5388">
            <v>37622</v>
          </cell>
          <cell r="K5388">
            <v>101</v>
          </cell>
          <cell r="L5388" t="str">
            <v>Single</v>
          </cell>
          <cell r="M5388">
            <v>13183</v>
          </cell>
        </row>
        <row r="5389">
          <cell r="A5389">
            <v>10</v>
          </cell>
          <cell r="B5389" t="str">
            <v>AW Indemnity Retiree &gt;65 Medicare Supplement</v>
          </cell>
          <cell r="D5389" t="str">
            <v>PETERSON THOMAS R</v>
          </cell>
          <cell r="E5389" t="str">
            <v>186280671</v>
          </cell>
          <cell r="F5389">
            <v>14</v>
          </cell>
          <cell r="G5389" t="str">
            <v>Medicare O65RHW/F - Non-Union</v>
          </cell>
          <cell r="H5389" t="str">
            <v>N</v>
          </cell>
          <cell r="I5389">
            <v>2</v>
          </cell>
          <cell r="J5389">
            <v>37622</v>
          </cell>
          <cell r="K5389">
            <v>111</v>
          </cell>
          <cell r="L5389" t="str">
            <v>Ee/Sp</v>
          </cell>
          <cell r="M5389">
            <v>13350</v>
          </cell>
        </row>
        <row r="5390">
          <cell r="A5390">
            <v>10</v>
          </cell>
          <cell r="B5390" t="str">
            <v>AW Indemnity Retiree &gt;65 Medicare Supplement</v>
          </cell>
          <cell r="D5390" t="str">
            <v>PETRACCARO ROCCO</v>
          </cell>
          <cell r="E5390" t="str">
            <v>157146072</v>
          </cell>
          <cell r="F5390">
            <v>12</v>
          </cell>
          <cell r="G5390" t="str">
            <v>Medicare O65RHW/F - Union</v>
          </cell>
          <cell r="H5390" t="str">
            <v>U</v>
          </cell>
          <cell r="I5390">
            <v>2</v>
          </cell>
          <cell r="J5390">
            <v>37622</v>
          </cell>
          <cell r="K5390">
            <v>111</v>
          </cell>
          <cell r="L5390" t="str">
            <v>Ee/Sp</v>
          </cell>
          <cell r="M5390">
            <v>9298</v>
          </cell>
        </row>
        <row r="5391">
          <cell r="A5391">
            <v>10</v>
          </cell>
          <cell r="B5391" t="str">
            <v>AW Indemnity Retiree &gt;65 Medicare Supplement</v>
          </cell>
          <cell r="D5391" t="str">
            <v>PETRAS BETTY</v>
          </cell>
          <cell r="E5391" t="str">
            <v>201206216</v>
          </cell>
          <cell r="F5391">
            <v>11</v>
          </cell>
          <cell r="G5391" t="str">
            <v>Medicare O65R S/PC - Union</v>
          </cell>
          <cell r="H5391" t="str">
            <v>U</v>
          </cell>
          <cell r="I5391">
            <v>1</v>
          </cell>
          <cell r="J5391">
            <v>37980</v>
          </cell>
          <cell r="K5391">
            <v>102</v>
          </cell>
          <cell r="L5391" t="str">
            <v>Single</v>
          </cell>
          <cell r="M5391">
            <v>9958</v>
          </cell>
        </row>
        <row r="5392">
          <cell r="A5392">
            <v>10</v>
          </cell>
          <cell r="B5392" t="str">
            <v>AW Indemnity Retiree &gt;65 Medicare Supplement</v>
          </cell>
          <cell r="D5392" t="str">
            <v>PETRAS JOHN</v>
          </cell>
          <cell r="E5392" t="str">
            <v>206223230</v>
          </cell>
          <cell r="F5392">
            <v>11</v>
          </cell>
          <cell r="G5392" t="str">
            <v>Medicare O65R S/PC - Union</v>
          </cell>
          <cell r="H5392" t="str">
            <v>U</v>
          </cell>
          <cell r="I5392">
            <v>1</v>
          </cell>
          <cell r="J5392">
            <v>38266</v>
          </cell>
          <cell r="K5392">
            <v>101</v>
          </cell>
          <cell r="L5392" t="str">
            <v>Single</v>
          </cell>
          <cell r="M5392">
            <v>10460</v>
          </cell>
        </row>
        <row r="5393">
          <cell r="A5393">
            <v>10</v>
          </cell>
          <cell r="B5393" t="str">
            <v>AW Indemnity Retiree &gt;65 Medicare Supplement</v>
          </cell>
          <cell r="D5393" t="str">
            <v>PETRELLI MICHAEL</v>
          </cell>
          <cell r="E5393" t="str">
            <v>102305805</v>
          </cell>
          <cell r="F5393">
            <v>13</v>
          </cell>
          <cell r="G5393" t="str">
            <v>Medicare O65R S/PC - Non-Union</v>
          </cell>
          <cell r="H5393" t="str">
            <v>N</v>
          </cell>
          <cell r="I5393">
            <v>1</v>
          </cell>
          <cell r="J5393">
            <v>38169</v>
          </cell>
          <cell r="K5393">
            <v>101</v>
          </cell>
          <cell r="L5393" t="str">
            <v>Single</v>
          </cell>
          <cell r="M5393">
            <v>14453</v>
          </cell>
        </row>
        <row r="5394">
          <cell r="A5394">
            <v>10</v>
          </cell>
          <cell r="B5394" t="str">
            <v>AW Indemnity Retiree &gt;65 Medicare Supplement</v>
          </cell>
          <cell r="D5394" t="str">
            <v>PFEIFFER ROY J</v>
          </cell>
          <cell r="E5394" t="str">
            <v>355146973</v>
          </cell>
          <cell r="F5394">
            <v>12</v>
          </cell>
          <cell r="G5394" t="str">
            <v>Medicare O65RHW/F - Union</v>
          </cell>
          <cell r="H5394" t="str">
            <v>U</v>
          </cell>
          <cell r="I5394">
            <v>2</v>
          </cell>
          <cell r="J5394">
            <v>37622</v>
          </cell>
          <cell r="K5394">
            <v>111</v>
          </cell>
          <cell r="L5394" t="str">
            <v>Ee/Sp</v>
          </cell>
          <cell r="M5394">
            <v>9371</v>
          </cell>
        </row>
        <row r="5395">
          <cell r="A5395">
            <v>10</v>
          </cell>
          <cell r="B5395" t="str">
            <v>AW Indemnity Retiree &gt;65 Medicare Supplement</v>
          </cell>
          <cell r="D5395" t="str">
            <v>PFLUGH GEORGE D</v>
          </cell>
          <cell r="E5395" t="str">
            <v>210206336</v>
          </cell>
          <cell r="F5395">
            <v>12</v>
          </cell>
          <cell r="G5395" t="str">
            <v>Medicare O65RHW/F - Union</v>
          </cell>
          <cell r="H5395" t="str">
            <v>U</v>
          </cell>
          <cell r="I5395">
            <v>2</v>
          </cell>
          <cell r="J5395">
            <v>37622</v>
          </cell>
          <cell r="K5395">
            <v>111</v>
          </cell>
          <cell r="L5395" t="str">
            <v>Ee/Sp</v>
          </cell>
          <cell r="M5395">
            <v>10011</v>
          </cell>
        </row>
        <row r="5396">
          <cell r="A5396">
            <v>10</v>
          </cell>
          <cell r="B5396" t="str">
            <v>AW Indemnity Retiree &gt;65 Medicare Supplement</v>
          </cell>
          <cell r="D5396" t="str">
            <v>PHILLIPS GLENN H</v>
          </cell>
          <cell r="E5396" t="str">
            <v>234464910</v>
          </cell>
          <cell r="F5396">
            <v>14</v>
          </cell>
          <cell r="G5396" t="str">
            <v>Medicare O65RHW/F - Non-Union</v>
          </cell>
          <cell r="H5396" t="str">
            <v>N</v>
          </cell>
          <cell r="I5396">
            <v>2</v>
          </cell>
          <cell r="J5396">
            <v>37622</v>
          </cell>
          <cell r="K5396">
            <v>111</v>
          </cell>
          <cell r="L5396" t="str">
            <v>Ee/Sp</v>
          </cell>
          <cell r="M5396">
            <v>10272</v>
          </cell>
        </row>
        <row r="5397">
          <cell r="A5397">
            <v>10</v>
          </cell>
          <cell r="B5397" t="str">
            <v>AW Indemnity Retiree &gt;65 Medicare Supplement</v>
          </cell>
          <cell r="D5397" t="str">
            <v>PICKETT JAMES R B</v>
          </cell>
          <cell r="E5397" t="str">
            <v>413307908</v>
          </cell>
          <cell r="F5397">
            <v>11</v>
          </cell>
          <cell r="G5397" t="str">
            <v>Medicare O65R S/PC - Union</v>
          </cell>
          <cell r="H5397" t="str">
            <v>U</v>
          </cell>
          <cell r="I5397">
            <v>1</v>
          </cell>
          <cell r="J5397">
            <v>37622</v>
          </cell>
          <cell r="K5397">
            <v>101</v>
          </cell>
          <cell r="L5397" t="str">
            <v>Single</v>
          </cell>
          <cell r="M5397">
            <v>8788</v>
          </cell>
        </row>
        <row r="5398">
          <cell r="A5398">
            <v>10</v>
          </cell>
          <cell r="B5398" t="str">
            <v>AW Indemnity Retiree &gt;65 Medicare Supplement</v>
          </cell>
          <cell r="D5398" t="str">
            <v>PIERCE CLARENCE A</v>
          </cell>
          <cell r="E5398" t="str">
            <v>205147985</v>
          </cell>
          <cell r="F5398">
            <v>11</v>
          </cell>
          <cell r="G5398" t="str">
            <v>Medicare O65R S/PC - Union</v>
          </cell>
          <cell r="H5398" t="str">
            <v>U</v>
          </cell>
          <cell r="I5398">
            <v>1</v>
          </cell>
          <cell r="J5398">
            <v>37622</v>
          </cell>
          <cell r="K5398">
            <v>101</v>
          </cell>
          <cell r="L5398" t="str">
            <v>Single</v>
          </cell>
          <cell r="M5398">
            <v>9730</v>
          </cell>
        </row>
        <row r="5399">
          <cell r="A5399">
            <v>10</v>
          </cell>
          <cell r="B5399" t="str">
            <v>AW Indemnity Retiree &gt;65 Medicare Supplement</v>
          </cell>
          <cell r="D5399" t="str">
            <v>PIETRANTUONO LUCIANO</v>
          </cell>
          <cell r="E5399" t="str">
            <v>137465042</v>
          </cell>
          <cell r="F5399">
            <v>11</v>
          </cell>
          <cell r="G5399" t="str">
            <v>Medicare O65R S/PC - Union</v>
          </cell>
          <cell r="H5399" t="str">
            <v>U</v>
          </cell>
          <cell r="I5399">
            <v>1</v>
          </cell>
          <cell r="J5399">
            <v>37681</v>
          </cell>
          <cell r="K5399">
            <v>101</v>
          </cell>
          <cell r="L5399" t="str">
            <v>Single</v>
          </cell>
          <cell r="M5399">
            <v>13942</v>
          </cell>
        </row>
        <row r="5400">
          <cell r="A5400">
            <v>10</v>
          </cell>
          <cell r="B5400" t="str">
            <v>AW Indemnity Retiree &gt;65 Medicare Supplement</v>
          </cell>
          <cell r="D5400" t="str">
            <v>PIGNIO TERESA</v>
          </cell>
          <cell r="E5400" t="str">
            <v>149147439</v>
          </cell>
          <cell r="F5400">
            <v>11</v>
          </cell>
          <cell r="G5400" t="str">
            <v>Medicare O65R S/PC - Union</v>
          </cell>
          <cell r="H5400" t="str">
            <v>U</v>
          </cell>
          <cell r="I5400">
            <v>1</v>
          </cell>
          <cell r="J5400">
            <v>37622</v>
          </cell>
          <cell r="K5400">
            <v>102</v>
          </cell>
          <cell r="L5400" t="str">
            <v>Single</v>
          </cell>
          <cell r="M5400">
            <v>10284</v>
          </cell>
        </row>
        <row r="5401">
          <cell r="A5401">
            <v>10</v>
          </cell>
          <cell r="B5401" t="str">
            <v>AW Indemnity Retiree &gt;65 Medicare Supplement</v>
          </cell>
          <cell r="D5401" t="str">
            <v>PILEGGI FRANK B</v>
          </cell>
          <cell r="E5401" t="str">
            <v>155015618</v>
          </cell>
          <cell r="F5401">
            <v>11</v>
          </cell>
          <cell r="G5401" t="str">
            <v>Medicare O65R S/PC - Union</v>
          </cell>
          <cell r="H5401" t="str">
            <v>U</v>
          </cell>
          <cell r="I5401">
            <v>1</v>
          </cell>
          <cell r="J5401">
            <v>37622</v>
          </cell>
          <cell r="K5401">
            <v>101</v>
          </cell>
          <cell r="L5401" t="str">
            <v>Single</v>
          </cell>
          <cell r="M5401">
            <v>7752</v>
          </cell>
        </row>
        <row r="5402">
          <cell r="A5402">
            <v>10</v>
          </cell>
          <cell r="B5402" t="str">
            <v>AW Indemnity Retiree &gt;65 Medicare Supplement</v>
          </cell>
          <cell r="D5402" t="str">
            <v>PILLOW WILFRED O</v>
          </cell>
          <cell r="E5402" t="str">
            <v>226305680</v>
          </cell>
          <cell r="F5402">
            <v>14</v>
          </cell>
          <cell r="G5402" t="str">
            <v>Medicare O65RHW/F - Non-Union</v>
          </cell>
          <cell r="H5402" t="str">
            <v>N</v>
          </cell>
          <cell r="I5402">
            <v>2</v>
          </cell>
          <cell r="J5402">
            <v>37622</v>
          </cell>
          <cell r="K5402">
            <v>111</v>
          </cell>
          <cell r="L5402" t="str">
            <v>Ee/Sp</v>
          </cell>
          <cell r="M5402">
            <v>10895</v>
          </cell>
        </row>
        <row r="5403">
          <cell r="A5403">
            <v>10</v>
          </cell>
          <cell r="B5403" t="str">
            <v>AW Indemnity Retiree &gt;65 Medicare Supplement</v>
          </cell>
          <cell r="D5403" t="str">
            <v>PINE EDWARD E</v>
          </cell>
          <cell r="E5403" t="str">
            <v>310329147</v>
          </cell>
          <cell r="F5403">
            <v>12</v>
          </cell>
          <cell r="G5403" t="str">
            <v>Medicare O65RHW/F - Union</v>
          </cell>
          <cell r="H5403" t="str">
            <v>U</v>
          </cell>
          <cell r="I5403">
            <v>2</v>
          </cell>
          <cell r="J5403">
            <v>37622</v>
          </cell>
          <cell r="K5403">
            <v>111</v>
          </cell>
          <cell r="L5403" t="str">
            <v>Ee/Sp</v>
          </cell>
          <cell r="M5403">
            <v>12482</v>
          </cell>
        </row>
        <row r="5404">
          <cell r="A5404">
            <v>10</v>
          </cell>
          <cell r="B5404" t="str">
            <v>AW Indemnity Retiree &gt;65 Medicare Supplement</v>
          </cell>
          <cell r="D5404" t="str">
            <v>PINGITORE JOSEPH A</v>
          </cell>
          <cell r="E5404" t="str">
            <v>148223886</v>
          </cell>
          <cell r="F5404">
            <v>12</v>
          </cell>
          <cell r="G5404" t="str">
            <v>Medicare O65RHW/F - Union</v>
          </cell>
          <cell r="H5404" t="str">
            <v>U</v>
          </cell>
          <cell r="I5404">
            <v>2</v>
          </cell>
          <cell r="J5404">
            <v>37622</v>
          </cell>
          <cell r="K5404">
            <v>111</v>
          </cell>
          <cell r="L5404" t="str">
            <v>Ee/Sp</v>
          </cell>
          <cell r="M5404">
            <v>10814</v>
          </cell>
        </row>
        <row r="5405">
          <cell r="A5405">
            <v>10</v>
          </cell>
          <cell r="B5405" t="str">
            <v>AW Indemnity Retiree &gt;65 Medicare Supplement</v>
          </cell>
          <cell r="D5405" t="str">
            <v>PIPE AKIVA F</v>
          </cell>
          <cell r="E5405" t="str">
            <v>088288188</v>
          </cell>
          <cell r="F5405">
            <v>14</v>
          </cell>
          <cell r="G5405" t="str">
            <v>Medicare O65RHW/F - Non-Union</v>
          </cell>
          <cell r="H5405" t="str">
            <v>N</v>
          </cell>
          <cell r="I5405">
            <v>2</v>
          </cell>
          <cell r="J5405">
            <v>37622</v>
          </cell>
          <cell r="K5405">
            <v>111</v>
          </cell>
          <cell r="L5405" t="str">
            <v>Ee/Sp</v>
          </cell>
          <cell r="M5405">
            <v>12871</v>
          </cell>
        </row>
        <row r="5406">
          <cell r="A5406">
            <v>10</v>
          </cell>
          <cell r="B5406" t="str">
            <v>AW Indemnity Retiree &gt;65 Medicare Supplement</v>
          </cell>
          <cell r="D5406" t="str">
            <v>POLLARD BRUCE A</v>
          </cell>
          <cell r="E5406" t="str">
            <v>525765967</v>
          </cell>
          <cell r="F5406">
            <v>13</v>
          </cell>
          <cell r="G5406" t="str">
            <v>Medicare O65R S/PC - Non-Union</v>
          </cell>
          <cell r="H5406" t="str">
            <v>N</v>
          </cell>
          <cell r="I5406">
            <v>1</v>
          </cell>
          <cell r="J5406">
            <v>37622</v>
          </cell>
          <cell r="K5406">
            <v>101</v>
          </cell>
          <cell r="L5406" t="str">
            <v>Single</v>
          </cell>
          <cell r="M5406">
            <v>13841</v>
          </cell>
        </row>
        <row r="5407">
          <cell r="A5407">
            <v>10</v>
          </cell>
          <cell r="B5407" t="str">
            <v>AW Indemnity Retiree &gt;65 Medicare Supplement</v>
          </cell>
          <cell r="D5407" t="str">
            <v>POLLARD ROY</v>
          </cell>
          <cell r="E5407" t="str">
            <v>314342463</v>
          </cell>
          <cell r="F5407">
            <v>11</v>
          </cell>
          <cell r="G5407" t="str">
            <v>Medicare O65R S/PC - Union</v>
          </cell>
          <cell r="H5407" t="str">
            <v>U</v>
          </cell>
          <cell r="I5407">
            <v>1</v>
          </cell>
          <cell r="J5407">
            <v>37622</v>
          </cell>
          <cell r="K5407">
            <v>101</v>
          </cell>
          <cell r="L5407" t="str">
            <v>Single</v>
          </cell>
          <cell r="M5407">
            <v>11145</v>
          </cell>
        </row>
        <row r="5408">
          <cell r="A5408">
            <v>10</v>
          </cell>
          <cell r="B5408" t="str">
            <v>AW Indemnity Retiree &gt;65 Medicare Supplement</v>
          </cell>
          <cell r="D5408" t="str">
            <v>POLLARD WOODROE W</v>
          </cell>
          <cell r="E5408" t="str">
            <v>346142114</v>
          </cell>
          <cell r="F5408">
            <v>12</v>
          </cell>
          <cell r="G5408" t="str">
            <v>Medicare O65RHW/F - Union</v>
          </cell>
          <cell r="H5408" t="str">
            <v>U</v>
          </cell>
          <cell r="I5408">
            <v>2</v>
          </cell>
          <cell r="J5408">
            <v>37622</v>
          </cell>
          <cell r="K5408">
            <v>111</v>
          </cell>
          <cell r="L5408" t="str">
            <v>Ee/Sp</v>
          </cell>
          <cell r="M5408">
            <v>6593</v>
          </cell>
        </row>
        <row r="5409">
          <cell r="A5409">
            <v>10</v>
          </cell>
          <cell r="B5409" t="str">
            <v>AW Indemnity Retiree &gt;65 Medicare Supplement</v>
          </cell>
          <cell r="D5409" t="str">
            <v>POLLOCK ROBERT S</v>
          </cell>
          <cell r="E5409" t="str">
            <v>566344041</v>
          </cell>
          <cell r="F5409">
            <v>12</v>
          </cell>
          <cell r="G5409" t="str">
            <v>Medicare O65RHW/F - Union</v>
          </cell>
          <cell r="H5409" t="str">
            <v>U</v>
          </cell>
          <cell r="I5409">
            <v>2</v>
          </cell>
          <cell r="J5409">
            <v>37622</v>
          </cell>
          <cell r="K5409">
            <v>111</v>
          </cell>
          <cell r="L5409" t="str">
            <v>Ee/Sp</v>
          </cell>
          <cell r="M5409">
            <v>10816</v>
          </cell>
        </row>
        <row r="5410">
          <cell r="A5410">
            <v>10</v>
          </cell>
          <cell r="B5410" t="str">
            <v>AW Indemnity Retiree &gt;65 Medicare Supplement</v>
          </cell>
          <cell r="D5410" t="str">
            <v>PORCO ANGELO R</v>
          </cell>
          <cell r="E5410" t="str">
            <v>169284630</v>
          </cell>
          <cell r="F5410">
            <v>12</v>
          </cell>
          <cell r="G5410" t="str">
            <v>Medicare O65RHW/F - Union</v>
          </cell>
          <cell r="H5410" t="str">
            <v>U</v>
          </cell>
          <cell r="I5410">
            <v>2</v>
          </cell>
          <cell r="J5410">
            <v>37622</v>
          </cell>
          <cell r="K5410">
            <v>111</v>
          </cell>
          <cell r="L5410" t="str">
            <v>Ee/Sp</v>
          </cell>
          <cell r="M5410">
            <v>10947</v>
          </cell>
        </row>
        <row r="5411">
          <cell r="A5411">
            <v>10</v>
          </cell>
          <cell r="B5411" t="str">
            <v>AW Indemnity Retiree &gt;65 Medicare Supplement</v>
          </cell>
          <cell r="D5411" t="str">
            <v>PORTER HEARTSELL C</v>
          </cell>
          <cell r="E5411" t="str">
            <v>335308492</v>
          </cell>
          <cell r="F5411">
            <v>12</v>
          </cell>
          <cell r="G5411" t="str">
            <v>Medicare O65RHW/F - Union</v>
          </cell>
          <cell r="H5411" t="str">
            <v>U</v>
          </cell>
          <cell r="I5411">
            <v>2</v>
          </cell>
          <cell r="J5411">
            <v>37803</v>
          </cell>
          <cell r="K5411">
            <v>111</v>
          </cell>
          <cell r="L5411" t="str">
            <v>Ee/Sp</v>
          </cell>
          <cell r="M5411">
            <v>14067</v>
          </cell>
        </row>
        <row r="5412">
          <cell r="A5412">
            <v>10</v>
          </cell>
          <cell r="B5412" t="str">
            <v>AW Indemnity Retiree &gt;65 Medicare Supplement</v>
          </cell>
          <cell r="D5412" t="str">
            <v>PORTER OWEN D</v>
          </cell>
          <cell r="E5412" t="str">
            <v>316098212</v>
          </cell>
          <cell r="F5412">
            <v>14</v>
          </cell>
          <cell r="G5412" t="str">
            <v>Medicare O65RHW/F - Non-Union</v>
          </cell>
          <cell r="H5412" t="str">
            <v>N</v>
          </cell>
          <cell r="I5412">
            <v>2</v>
          </cell>
          <cell r="J5412">
            <v>37622</v>
          </cell>
          <cell r="K5412">
            <v>111</v>
          </cell>
          <cell r="L5412" t="str">
            <v>Ee/Sp</v>
          </cell>
          <cell r="M5412">
            <v>5739</v>
          </cell>
        </row>
        <row r="5413">
          <cell r="A5413">
            <v>10</v>
          </cell>
          <cell r="B5413" t="str">
            <v>AW Indemnity Retiree &gt;65 Medicare Supplement</v>
          </cell>
          <cell r="D5413" t="str">
            <v>POSEY JACK</v>
          </cell>
          <cell r="E5413" t="str">
            <v>546402646</v>
          </cell>
          <cell r="F5413">
            <v>14</v>
          </cell>
          <cell r="G5413" t="str">
            <v>Medicare O65RHW/F - Non-Union</v>
          </cell>
          <cell r="H5413" t="str">
            <v>N</v>
          </cell>
          <cell r="I5413">
            <v>2</v>
          </cell>
          <cell r="J5413">
            <v>37622</v>
          </cell>
          <cell r="K5413">
            <v>111</v>
          </cell>
          <cell r="L5413" t="str">
            <v>Ee/Sp</v>
          </cell>
          <cell r="M5413">
            <v>11649</v>
          </cell>
        </row>
        <row r="5414">
          <cell r="A5414">
            <v>10</v>
          </cell>
          <cell r="B5414" t="str">
            <v>AW Indemnity Retiree &gt;65 Medicare Supplement</v>
          </cell>
          <cell r="D5414" t="str">
            <v>PRICE SR LEROY</v>
          </cell>
          <cell r="E5414" t="str">
            <v>141161138</v>
          </cell>
          <cell r="F5414">
            <v>11</v>
          </cell>
          <cell r="G5414" t="str">
            <v>Medicare O65R S/PC - Union</v>
          </cell>
          <cell r="H5414" t="str">
            <v>U</v>
          </cell>
          <cell r="I5414">
            <v>1</v>
          </cell>
          <cell r="J5414">
            <v>37622</v>
          </cell>
          <cell r="K5414">
            <v>101</v>
          </cell>
          <cell r="L5414" t="str">
            <v>Single</v>
          </cell>
          <cell r="M5414">
            <v>8744</v>
          </cell>
        </row>
        <row r="5415">
          <cell r="A5415">
            <v>10</v>
          </cell>
          <cell r="B5415" t="str">
            <v>AW Indemnity Retiree &gt;65 Medicare Supplement</v>
          </cell>
          <cell r="D5415" t="str">
            <v>PRINCE PETER</v>
          </cell>
          <cell r="E5415" t="str">
            <v>168241159</v>
          </cell>
          <cell r="F5415">
            <v>12</v>
          </cell>
          <cell r="G5415" t="str">
            <v>Medicare O65RHW/F - Union</v>
          </cell>
          <cell r="H5415" t="str">
            <v>U</v>
          </cell>
          <cell r="I5415">
            <v>2</v>
          </cell>
          <cell r="J5415">
            <v>37622</v>
          </cell>
          <cell r="K5415">
            <v>111</v>
          </cell>
          <cell r="L5415" t="str">
            <v>Ee/Sp</v>
          </cell>
          <cell r="M5415">
            <v>11745</v>
          </cell>
        </row>
        <row r="5416">
          <cell r="A5416">
            <v>10</v>
          </cell>
          <cell r="B5416" t="str">
            <v>AW Indemnity Retiree &gt;65 Medicare Supplement</v>
          </cell>
          <cell r="D5416" t="str">
            <v>PROFFIT DEAN F</v>
          </cell>
          <cell r="E5416" t="str">
            <v>494326002</v>
          </cell>
          <cell r="F5416">
            <v>14</v>
          </cell>
          <cell r="G5416" t="str">
            <v>Medicare O65RHW/F - Non-Union</v>
          </cell>
          <cell r="H5416" t="str">
            <v>N</v>
          </cell>
          <cell r="I5416">
            <v>2</v>
          </cell>
          <cell r="J5416">
            <v>37622</v>
          </cell>
          <cell r="K5416">
            <v>111</v>
          </cell>
          <cell r="L5416" t="str">
            <v>Ee/Sp</v>
          </cell>
          <cell r="M5416">
            <v>10431</v>
          </cell>
        </row>
        <row r="5417">
          <cell r="A5417">
            <v>10</v>
          </cell>
          <cell r="B5417" t="str">
            <v>AW Indemnity Retiree &gt;65 Medicare Supplement</v>
          </cell>
          <cell r="D5417" t="str">
            <v>PROUDFOOT JR ROBERT N</v>
          </cell>
          <cell r="E5417" t="str">
            <v>232621112</v>
          </cell>
          <cell r="F5417">
            <v>13</v>
          </cell>
          <cell r="G5417" t="str">
            <v>Medicare O65R S/PC - Non-Union</v>
          </cell>
          <cell r="H5417" t="str">
            <v>N</v>
          </cell>
          <cell r="I5417">
            <v>1</v>
          </cell>
          <cell r="J5417">
            <v>38200</v>
          </cell>
          <cell r="K5417">
            <v>101</v>
          </cell>
          <cell r="L5417" t="str">
            <v>Single</v>
          </cell>
          <cell r="M5417">
            <v>14476</v>
          </cell>
        </row>
        <row r="5418">
          <cell r="A5418">
            <v>10</v>
          </cell>
          <cell r="B5418" t="str">
            <v>AW Indemnity Retiree &gt;65 Medicare Supplement</v>
          </cell>
          <cell r="D5418" t="str">
            <v>PUZELLA ANGELO</v>
          </cell>
          <cell r="E5418" t="str">
            <v>135305129</v>
          </cell>
          <cell r="F5418">
            <v>11</v>
          </cell>
          <cell r="G5418" t="str">
            <v>Medicare O65R S/PC - Union</v>
          </cell>
          <cell r="H5418" t="str">
            <v>U</v>
          </cell>
          <cell r="I5418">
            <v>1</v>
          </cell>
          <cell r="J5418">
            <v>37622</v>
          </cell>
          <cell r="K5418">
            <v>101</v>
          </cell>
          <cell r="L5418" t="str">
            <v>Single</v>
          </cell>
          <cell r="M5418">
            <v>5446</v>
          </cell>
        </row>
        <row r="5419">
          <cell r="A5419">
            <v>10</v>
          </cell>
          <cell r="B5419" t="str">
            <v>AW Indemnity Retiree &gt;65 Medicare Supplement</v>
          </cell>
          <cell r="D5419" t="str">
            <v>PYLES LLOYD R</v>
          </cell>
          <cell r="E5419" t="str">
            <v>334221450</v>
          </cell>
          <cell r="F5419">
            <v>12</v>
          </cell>
          <cell r="G5419" t="str">
            <v>Medicare O65RHW/F - Union</v>
          </cell>
          <cell r="H5419" t="str">
            <v>U</v>
          </cell>
          <cell r="I5419">
            <v>2</v>
          </cell>
          <cell r="J5419">
            <v>37622</v>
          </cell>
          <cell r="K5419">
            <v>111</v>
          </cell>
          <cell r="L5419" t="str">
            <v>Ee/Sp</v>
          </cell>
          <cell r="M5419">
            <v>10112</v>
          </cell>
        </row>
        <row r="5420">
          <cell r="A5420">
            <v>10</v>
          </cell>
          <cell r="B5420" t="str">
            <v>AW Indemnity Retiree &gt;65 Medicare Supplement</v>
          </cell>
          <cell r="D5420" t="str">
            <v>QUARLES WYNDEL L</v>
          </cell>
          <cell r="E5420" t="str">
            <v>525900809</v>
          </cell>
          <cell r="F5420">
            <v>11</v>
          </cell>
          <cell r="G5420" t="str">
            <v>Medicare O65R S/PC - Union</v>
          </cell>
          <cell r="H5420" t="str">
            <v>U</v>
          </cell>
          <cell r="I5420">
            <v>1</v>
          </cell>
          <cell r="J5420">
            <v>37926</v>
          </cell>
          <cell r="K5420">
            <v>101</v>
          </cell>
          <cell r="L5420" t="str">
            <v>Single</v>
          </cell>
          <cell r="M5420">
            <v>14214</v>
          </cell>
        </row>
        <row r="5421">
          <cell r="A5421">
            <v>10</v>
          </cell>
          <cell r="B5421" t="str">
            <v>AW Indemnity Retiree &gt;65 Medicare Supplement</v>
          </cell>
          <cell r="D5421" t="str">
            <v>QUESENBERRY CLAUD V</v>
          </cell>
          <cell r="E5421" t="str">
            <v>224245692</v>
          </cell>
          <cell r="F5421">
            <v>14</v>
          </cell>
          <cell r="G5421" t="str">
            <v>Medicare O65RHW/F - Non-Union</v>
          </cell>
          <cell r="H5421" t="str">
            <v>N</v>
          </cell>
          <cell r="I5421">
            <v>2</v>
          </cell>
          <cell r="J5421">
            <v>37622</v>
          </cell>
          <cell r="K5421">
            <v>111</v>
          </cell>
          <cell r="L5421" t="str">
            <v>Ee/Sp</v>
          </cell>
          <cell r="M5421">
            <v>9515</v>
          </cell>
        </row>
        <row r="5422">
          <cell r="A5422">
            <v>10</v>
          </cell>
          <cell r="B5422" t="str">
            <v>AW Indemnity Retiree &gt;65 Medicare Supplement</v>
          </cell>
          <cell r="D5422" t="str">
            <v>QUIROGA BERNARDO S</v>
          </cell>
          <cell r="E5422" t="str">
            <v>560844589</v>
          </cell>
          <cell r="F5422">
            <v>13</v>
          </cell>
          <cell r="G5422" t="str">
            <v>Medicare O65R S/PC - Non-Union</v>
          </cell>
          <cell r="H5422" t="str">
            <v>N</v>
          </cell>
          <cell r="I5422">
            <v>1</v>
          </cell>
          <cell r="J5422">
            <v>37653</v>
          </cell>
          <cell r="K5422">
            <v>101</v>
          </cell>
          <cell r="L5422" t="str">
            <v>Single</v>
          </cell>
          <cell r="M5422">
            <v>16458</v>
          </cell>
        </row>
        <row r="5423">
          <cell r="A5423">
            <v>10</v>
          </cell>
          <cell r="B5423" t="str">
            <v>AW Indemnity Retiree &gt;65 Medicare Supplement</v>
          </cell>
          <cell r="D5423" t="str">
            <v>RADLE KRISTINE E</v>
          </cell>
          <cell r="E5423" t="str">
            <v>206389959</v>
          </cell>
          <cell r="F5423">
            <v>13</v>
          </cell>
          <cell r="G5423" t="str">
            <v>Medicare O65R S/PC - Non-Union</v>
          </cell>
          <cell r="H5423" t="str">
            <v>N</v>
          </cell>
          <cell r="I5423">
            <v>1</v>
          </cell>
          <cell r="J5423">
            <v>37622</v>
          </cell>
          <cell r="K5423">
            <v>102</v>
          </cell>
          <cell r="L5423" t="str">
            <v>Single</v>
          </cell>
          <cell r="M5423">
            <v>17754</v>
          </cell>
        </row>
        <row r="5424">
          <cell r="A5424">
            <v>10</v>
          </cell>
          <cell r="B5424" t="str">
            <v>AW Indemnity Retiree &gt;65 Medicare Supplement</v>
          </cell>
          <cell r="D5424" t="str">
            <v>RADOSEVICH DANIEL M</v>
          </cell>
          <cell r="E5424" t="str">
            <v>378302537</v>
          </cell>
          <cell r="F5424">
            <v>14</v>
          </cell>
          <cell r="G5424" t="str">
            <v>Medicare O65RHW/F - Non-Union</v>
          </cell>
          <cell r="H5424" t="str">
            <v>N</v>
          </cell>
          <cell r="I5424">
            <v>2</v>
          </cell>
          <cell r="J5424">
            <v>37622</v>
          </cell>
          <cell r="K5424">
            <v>111</v>
          </cell>
          <cell r="L5424" t="str">
            <v>Ee/Sp</v>
          </cell>
          <cell r="M5424">
            <v>11447</v>
          </cell>
        </row>
        <row r="5425">
          <cell r="A5425">
            <v>10</v>
          </cell>
          <cell r="B5425" t="str">
            <v>AW Indemnity Retiree &gt;65 Medicare Supplement</v>
          </cell>
          <cell r="D5425" t="str">
            <v>RAGSDALE EDITH R</v>
          </cell>
          <cell r="E5425" t="str">
            <v>231502820</v>
          </cell>
          <cell r="F5425">
            <v>12</v>
          </cell>
          <cell r="G5425" t="str">
            <v>Medicare O65RHW/F - Union</v>
          </cell>
          <cell r="H5425" t="str">
            <v>U</v>
          </cell>
          <cell r="I5425">
            <v>2</v>
          </cell>
          <cell r="J5425">
            <v>37926</v>
          </cell>
          <cell r="K5425">
            <v>111</v>
          </cell>
          <cell r="L5425" t="str">
            <v>Ee/Sp</v>
          </cell>
          <cell r="M5425">
            <v>14198</v>
          </cell>
        </row>
        <row r="5426">
          <cell r="A5426">
            <v>10</v>
          </cell>
          <cell r="B5426" t="str">
            <v>AW Indemnity Retiree &gt;65 Medicare Supplement</v>
          </cell>
          <cell r="D5426" t="str">
            <v>RAINEY JOAN M</v>
          </cell>
          <cell r="E5426" t="str">
            <v>174285874</v>
          </cell>
          <cell r="F5426">
            <v>12</v>
          </cell>
          <cell r="G5426" t="str">
            <v>Medicare O65RHW/F - Union</v>
          </cell>
          <cell r="H5426" t="str">
            <v>U</v>
          </cell>
          <cell r="I5426">
            <v>2</v>
          </cell>
          <cell r="J5426">
            <v>38093</v>
          </cell>
          <cell r="K5426">
            <v>111</v>
          </cell>
          <cell r="L5426" t="str">
            <v>Ee/Sp</v>
          </cell>
          <cell r="M5426">
            <v>13361</v>
          </cell>
        </row>
        <row r="5427">
          <cell r="A5427">
            <v>10</v>
          </cell>
          <cell r="B5427" t="str">
            <v>AW Indemnity Retiree &gt;65 Medicare Supplement</v>
          </cell>
          <cell r="D5427" t="str">
            <v>RAINS JACK O</v>
          </cell>
          <cell r="E5427" t="str">
            <v>414406536</v>
          </cell>
          <cell r="F5427">
            <v>14</v>
          </cell>
          <cell r="G5427" t="str">
            <v>Medicare O65RHW/F - Non-Union</v>
          </cell>
          <cell r="H5427" t="str">
            <v>N</v>
          </cell>
          <cell r="I5427">
            <v>2</v>
          </cell>
          <cell r="J5427">
            <v>38231</v>
          </cell>
          <cell r="K5427">
            <v>111</v>
          </cell>
          <cell r="L5427" t="str">
            <v>Ee/Sp</v>
          </cell>
          <cell r="M5427">
            <v>11509</v>
          </cell>
        </row>
        <row r="5428">
          <cell r="A5428">
            <v>10</v>
          </cell>
          <cell r="B5428" t="str">
            <v>AW Indemnity Retiree &gt;65 Medicare Supplement</v>
          </cell>
          <cell r="D5428" t="str">
            <v>RAKER EMMALENA</v>
          </cell>
          <cell r="E5428" t="str">
            <v>495388448</v>
          </cell>
          <cell r="F5428">
            <v>13</v>
          </cell>
          <cell r="G5428" t="str">
            <v>Medicare O65R S/PC - Non-Union</v>
          </cell>
          <cell r="H5428" t="str">
            <v>N</v>
          </cell>
          <cell r="I5428">
            <v>1</v>
          </cell>
          <cell r="J5428">
            <v>37622</v>
          </cell>
          <cell r="K5428">
            <v>102</v>
          </cell>
          <cell r="L5428" t="str">
            <v>Single</v>
          </cell>
          <cell r="M5428">
            <v>5891</v>
          </cell>
        </row>
        <row r="5429">
          <cell r="A5429">
            <v>10</v>
          </cell>
          <cell r="B5429" t="str">
            <v>AW Indemnity Retiree &gt;65 Medicare Supplement</v>
          </cell>
          <cell r="D5429" t="str">
            <v>RAMOS WILLIE</v>
          </cell>
          <cell r="E5429" t="str">
            <v>571422779</v>
          </cell>
          <cell r="F5429">
            <v>14</v>
          </cell>
          <cell r="G5429" t="str">
            <v>Medicare O65RHW/F - Non-Union</v>
          </cell>
          <cell r="H5429" t="str">
            <v>N</v>
          </cell>
          <cell r="I5429">
            <v>2</v>
          </cell>
          <cell r="J5429">
            <v>37622</v>
          </cell>
          <cell r="K5429">
            <v>111</v>
          </cell>
          <cell r="L5429" t="str">
            <v>Ee/Sp</v>
          </cell>
          <cell r="M5429">
            <v>12285</v>
          </cell>
        </row>
        <row r="5430">
          <cell r="A5430">
            <v>10</v>
          </cell>
          <cell r="B5430" t="str">
            <v>AW Indemnity Retiree &gt;65 Medicare Supplement</v>
          </cell>
          <cell r="D5430" t="str">
            <v>RAMSEY CLYDE R</v>
          </cell>
          <cell r="E5430" t="str">
            <v>318307538</v>
          </cell>
          <cell r="F5430">
            <v>12</v>
          </cell>
          <cell r="G5430" t="str">
            <v>Medicare O65RHW/F - Union</v>
          </cell>
          <cell r="H5430" t="str">
            <v>U</v>
          </cell>
          <cell r="I5430">
            <v>2</v>
          </cell>
          <cell r="J5430">
            <v>37622</v>
          </cell>
          <cell r="K5430">
            <v>111</v>
          </cell>
          <cell r="L5430" t="str">
            <v>Ee/Sp</v>
          </cell>
          <cell r="M5430">
            <v>13363</v>
          </cell>
        </row>
        <row r="5431">
          <cell r="A5431">
            <v>10</v>
          </cell>
          <cell r="B5431" t="str">
            <v>AW Indemnity Retiree &gt;65 Medicare Supplement</v>
          </cell>
          <cell r="D5431" t="str">
            <v>RAMSEY KATHLEEN G</v>
          </cell>
          <cell r="E5431" t="str">
            <v>161187888</v>
          </cell>
          <cell r="F5431">
            <v>13</v>
          </cell>
          <cell r="G5431" t="str">
            <v>Medicare O65R S/PC - Non-Union</v>
          </cell>
          <cell r="H5431" t="str">
            <v>N</v>
          </cell>
          <cell r="I5431">
            <v>1</v>
          </cell>
          <cell r="J5431">
            <v>37622</v>
          </cell>
          <cell r="K5431">
            <v>102</v>
          </cell>
          <cell r="L5431" t="str">
            <v>Single</v>
          </cell>
          <cell r="M5431">
            <v>6279</v>
          </cell>
        </row>
        <row r="5432">
          <cell r="A5432">
            <v>10</v>
          </cell>
          <cell r="B5432" t="str">
            <v>AW Indemnity Retiree &gt;65 Medicare Supplement</v>
          </cell>
          <cell r="D5432" t="str">
            <v>RANDOLPH DENNIS C</v>
          </cell>
          <cell r="E5432" t="str">
            <v>235202632</v>
          </cell>
          <cell r="F5432">
            <v>12</v>
          </cell>
          <cell r="G5432" t="str">
            <v>Medicare O65RHW/F - Union</v>
          </cell>
          <cell r="H5432" t="str">
            <v>U</v>
          </cell>
          <cell r="I5432">
            <v>2</v>
          </cell>
          <cell r="J5432">
            <v>37622</v>
          </cell>
          <cell r="K5432">
            <v>111</v>
          </cell>
          <cell r="L5432" t="str">
            <v>Ee/Sp</v>
          </cell>
          <cell r="M5432">
            <v>8815</v>
          </cell>
        </row>
        <row r="5433">
          <cell r="A5433">
            <v>10</v>
          </cell>
          <cell r="B5433" t="str">
            <v>AW Indemnity Retiree &gt;65 Medicare Supplement</v>
          </cell>
          <cell r="D5433" t="str">
            <v>RANDOLPH KEARNEY J</v>
          </cell>
          <cell r="E5433" t="str">
            <v>179303816</v>
          </cell>
          <cell r="F5433">
            <v>13</v>
          </cell>
          <cell r="G5433" t="str">
            <v>Medicare O65R S/PC - Non-Union</v>
          </cell>
          <cell r="H5433" t="str">
            <v>N</v>
          </cell>
          <cell r="I5433">
            <v>1</v>
          </cell>
          <cell r="J5433">
            <v>38200</v>
          </cell>
          <cell r="K5433">
            <v>101</v>
          </cell>
          <cell r="L5433" t="str">
            <v>Single</v>
          </cell>
          <cell r="M5433">
            <v>14482</v>
          </cell>
        </row>
        <row r="5434">
          <cell r="A5434">
            <v>10</v>
          </cell>
          <cell r="B5434" t="str">
            <v>AW Indemnity Retiree &gt;65 Medicare Supplement</v>
          </cell>
          <cell r="D5434" t="str">
            <v>RASCHKE SHIRLEY L</v>
          </cell>
          <cell r="E5434" t="str">
            <v>508368986</v>
          </cell>
          <cell r="F5434">
            <v>12</v>
          </cell>
          <cell r="G5434" t="str">
            <v>Medicare O65RHW/F - Union</v>
          </cell>
          <cell r="H5434" t="str">
            <v>U</v>
          </cell>
          <cell r="I5434">
            <v>2</v>
          </cell>
          <cell r="J5434">
            <v>37622</v>
          </cell>
          <cell r="K5434">
            <v>111</v>
          </cell>
          <cell r="L5434" t="str">
            <v>Ee/Sp</v>
          </cell>
          <cell r="M5434">
            <v>12571</v>
          </cell>
        </row>
        <row r="5435">
          <cell r="A5435">
            <v>10</v>
          </cell>
          <cell r="B5435" t="str">
            <v>AW Indemnity Retiree &gt;65 Medicare Supplement</v>
          </cell>
          <cell r="D5435" t="str">
            <v>READ WILLIAM A</v>
          </cell>
          <cell r="E5435" t="str">
            <v>146302264</v>
          </cell>
          <cell r="F5435">
            <v>13</v>
          </cell>
          <cell r="G5435" t="str">
            <v>Medicare O65R S/PC - Non-Union</v>
          </cell>
          <cell r="H5435" t="str">
            <v>N</v>
          </cell>
          <cell r="I5435">
            <v>1</v>
          </cell>
          <cell r="J5435">
            <v>37622</v>
          </cell>
          <cell r="K5435">
            <v>101</v>
          </cell>
          <cell r="L5435" t="str">
            <v>Single</v>
          </cell>
          <cell r="M5435">
            <v>13827</v>
          </cell>
        </row>
        <row r="5436">
          <cell r="A5436">
            <v>10</v>
          </cell>
          <cell r="B5436" t="str">
            <v>AW Indemnity Retiree &gt;65 Medicare Supplement</v>
          </cell>
          <cell r="D5436" t="str">
            <v>REDLINE ROY</v>
          </cell>
          <cell r="E5436" t="str">
            <v>176322727</v>
          </cell>
          <cell r="F5436">
            <v>12</v>
          </cell>
          <cell r="G5436" t="str">
            <v>Medicare O65RHW/F - Union</v>
          </cell>
          <cell r="H5436" t="str">
            <v>U</v>
          </cell>
          <cell r="I5436">
            <v>2</v>
          </cell>
          <cell r="J5436">
            <v>38231</v>
          </cell>
          <cell r="K5436">
            <v>111</v>
          </cell>
          <cell r="L5436" t="str">
            <v>Ee/Sp</v>
          </cell>
          <cell r="M5436">
            <v>13784</v>
          </cell>
        </row>
        <row r="5437">
          <cell r="A5437">
            <v>10</v>
          </cell>
          <cell r="B5437" t="str">
            <v>AW Indemnity Retiree &gt;65 Medicare Supplement</v>
          </cell>
          <cell r="D5437" t="str">
            <v>REECE BILLY LEE</v>
          </cell>
          <cell r="E5437" t="str">
            <v>235647338</v>
          </cell>
          <cell r="F5437">
            <v>13</v>
          </cell>
          <cell r="G5437" t="str">
            <v>Medicare O65R S/PC - Non-Union</v>
          </cell>
          <cell r="H5437" t="str">
            <v>N</v>
          </cell>
          <cell r="I5437">
            <v>1</v>
          </cell>
          <cell r="J5437">
            <v>37926</v>
          </cell>
          <cell r="K5437">
            <v>101</v>
          </cell>
          <cell r="L5437" t="str">
            <v>Single</v>
          </cell>
          <cell r="M5437">
            <v>15212</v>
          </cell>
        </row>
        <row r="5438">
          <cell r="A5438">
            <v>10</v>
          </cell>
          <cell r="B5438" t="str">
            <v>AW Indemnity Retiree &gt;65 Medicare Supplement</v>
          </cell>
          <cell r="D5438" t="str">
            <v>REESE MARIE R</v>
          </cell>
          <cell r="E5438" t="str">
            <v>166185987</v>
          </cell>
          <cell r="F5438">
            <v>13</v>
          </cell>
          <cell r="G5438" t="str">
            <v>Medicare O65R S/PC - Non-Union</v>
          </cell>
          <cell r="H5438" t="str">
            <v>N</v>
          </cell>
          <cell r="I5438">
            <v>1</v>
          </cell>
          <cell r="J5438">
            <v>37622</v>
          </cell>
          <cell r="K5438">
            <v>102</v>
          </cell>
          <cell r="L5438" t="str">
            <v>Single</v>
          </cell>
          <cell r="M5438">
            <v>7192</v>
          </cell>
        </row>
        <row r="5439">
          <cell r="A5439">
            <v>10</v>
          </cell>
          <cell r="B5439" t="str">
            <v>AW Indemnity Retiree &gt;65 Medicare Supplement</v>
          </cell>
          <cell r="D5439" t="str">
            <v>REESE THOMAS F</v>
          </cell>
          <cell r="E5439" t="str">
            <v>192303718</v>
          </cell>
          <cell r="F5439">
            <v>14</v>
          </cell>
          <cell r="G5439" t="str">
            <v>Medicare O65RHW/F - Non-Union</v>
          </cell>
          <cell r="H5439" t="str">
            <v>N</v>
          </cell>
          <cell r="I5439">
            <v>2</v>
          </cell>
          <cell r="J5439">
            <v>37895</v>
          </cell>
          <cell r="K5439">
            <v>111</v>
          </cell>
          <cell r="L5439" t="str">
            <v>Ee/Sp</v>
          </cell>
          <cell r="M5439">
            <v>13169</v>
          </cell>
        </row>
        <row r="5440">
          <cell r="A5440">
            <v>10</v>
          </cell>
          <cell r="B5440" t="str">
            <v>AW Indemnity Retiree &gt;65 Medicare Supplement</v>
          </cell>
          <cell r="D5440" t="str">
            <v>REHAK JOSEPH A</v>
          </cell>
          <cell r="E5440" t="str">
            <v>191288796</v>
          </cell>
          <cell r="F5440">
            <v>12</v>
          </cell>
          <cell r="G5440" t="str">
            <v>Medicare O65RHW/F - Union</v>
          </cell>
          <cell r="H5440" t="str">
            <v>U</v>
          </cell>
          <cell r="I5440">
            <v>2</v>
          </cell>
          <cell r="J5440">
            <v>38322</v>
          </cell>
          <cell r="K5440">
            <v>111</v>
          </cell>
          <cell r="L5440" t="str">
            <v>Ee/Sp</v>
          </cell>
          <cell r="M5440">
            <v>13939</v>
          </cell>
        </row>
        <row r="5441">
          <cell r="A5441">
            <v>10</v>
          </cell>
          <cell r="B5441" t="str">
            <v>AW Indemnity Retiree &gt;65 Medicare Supplement</v>
          </cell>
          <cell r="D5441" t="str">
            <v>RENZI JOSEPH</v>
          </cell>
          <cell r="E5441" t="str">
            <v>204301182</v>
          </cell>
          <cell r="F5441">
            <v>12</v>
          </cell>
          <cell r="G5441" t="str">
            <v>Medicare O65RHW/F - Union</v>
          </cell>
          <cell r="H5441" t="str">
            <v>U</v>
          </cell>
          <cell r="I5441">
            <v>2</v>
          </cell>
          <cell r="J5441">
            <v>37622</v>
          </cell>
          <cell r="K5441">
            <v>111</v>
          </cell>
          <cell r="L5441" t="str">
            <v>Ee/Sp</v>
          </cell>
          <cell r="M5441">
            <v>12864</v>
          </cell>
        </row>
        <row r="5442">
          <cell r="A5442">
            <v>10</v>
          </cell>
          <cell r="B5442" t="str">
            <v>AW Indemnity Retiree &gt;65 Medicare Supplement</v>
          </cell>
          <cell r="D5442" t="str">
            <v>REYNOLDS EVELYN B</v>
          </cell>
          <cell r="E5442" t="str">
            <v>137011910</v>
          </cell>
          <cell r="F5442">
            <v>13</v>
          </cell>
          <cell r="G5442" t="str">
            <v>Medicare O65R S/PC - Non-Union</v>
          </cell>
          <cell r="H5442" t="str">
            <v>N</v>
          </cell>
          <cell r="I5442">
            <v>1</v>
          </cell>
          <cell r="J5442">
            <v>37622</v>
          </cell>
          <cell r="K5442">
            <v>102</v>
          </cell>
          <cell r="L5442" t="str">
            <v>Single</v>
          </cell>
          <cell r="M5442">
            <v>7768</v>
          </cell>
        </row>
        <row r="5443">
          <cell r="A5443">
            <v>10</v>
          </cell>
          <cell r="B5443" t="str">
            <v>AW Indemnity Retiree &gt;65 Medicare Supplement</v>
          </cell>
          <cell r="D5443" t="str">
            <v>RICH CECIL A</v>
          </cell>
          <cell r="E5443" t="str">
            <v>510140957</v>
          </cell>
          <cell r="F5443">
            <v>14</v>
          </cell>
          <cell r="G5443" t="str">
            <v>Medicare O65RHW/F - Non-Union</v>
          </cell>
          <cell r="H5443" t="str">
            <v>N</v>
          </cell>
          <cell r="I5443">
            <v>2</v>
          </cell>
          <cell r="J5443">
            <v>37622</v>
          </cell>
          <cell r="K5443">
            <v>111</v>
          </cell>
          <cell r="L5443" t="str">
            <v>Ee/Sp</v>
          </cell>
          <cell r="M5443">
            <v>6376</v>
          </cell>
        </row>
        <row r="5444">
          <cell r="A5444">
            <v>10</v>
          </cell>
          <cell r="B5444" t="str">
            <v>AW Indemnity Retiree &gt;65 Medicare Supplement</v>
          </cell>
          <cell r="D5444" t="str">
            <v>RICH CHARLES P</v>
          </cell>
          <cell r="E5444" t="str">
            <v>509243072</v>
          </cell>
          <cell r="F5444">
            <v>13</v>
          </cell>
          <cell r="G5444" t="str">
            <v>Medicare O65R S/PC - Non-Union</v>
          </cell>
          <cell r="H5444" t="str">
            <v>N</v>
          </cell>
          <cell r="I5444">
            <v>1</v>
          </cell>
          <cell r="J5444">
            <v>37622</v>
          </cell>
          <cell r="K5444">
            <v>101</v>
          </cell>
          <cell r="L5444" t="str">
            <v>Single</v>
          </cell>
          <cell r="M5444">
            <v>11047</v>
          </cell>
        </row>
        <row r="5445">
          <cell r="A5445">
            <v>10</v>
          </cell>
          <cell r="B5445" t="str">
            <v>AW Indemnity Retiree &gt;65 Medicare Supplement</v>
          </cell>
          <cell r="D5445" t="str">
            <v>RICH JOHN</v>
          </cell>
          <cell r="E5445" t="str">
            <v>307280295</v>
          </cell>
          <cell r="F5445">
            <v>14</v>
          </cell>
          <cell r="G5445" t="str">
            <v>Medicare O65RHW/F - Non-Union</v>
          </cell>
          <cell r="H5445" t="str">
            <v>N</v>
          </cell>
          <cell r="I5445">
            <v>2</v>
          </cell>
          <cell r="J5445">
            <v>37622</v>
          </cell>
          <cell r="K5445">
            <v>111</v>
          </cell>
          <cell r="L5445" t="str">
            <v>Ee/Sp</v>
          </cell>
          <cell r="M5445">
            <v>10552</v>
          </cell>
        </row>
        <row r="5446">
          <cell r="A5446">
            <v>10</v>
          </cell>
          <cell r="B5446" t="str">
            <v>AW Indemnity Retiree &gt;65 Medicare Supplement</v>
          </cell>
          <cell r="D5446" t="str">
            <v>RICHARDSON JOHN</v>
          </cell>
          <cell r="E5446" t="str">
            <v>225385893</v>
          </cell>
          <cell r="F5446">
            <v>12</v>
          </cell>
          <cell r="G5446" t="str">
            <v>Medicare O65RHW/F - Union</v>
          </cell>
          <cell r="H5446" t="str">
            <v>U</v>
          </cell>
          <cell r="I5446">
            <v>2</v>
          </cell>
          <cell r="J5446">
            <v>37622</v>
          </cell>
          <cell r="K5446">
            <v>111</v>
          </cell>
          <cell r="L5446" t="str">
            <v>Ee/Sp</v>
          </cell>
          <cell r="M5446">
            <v>11421</v>
          </cell>
        </row>
        <row r="5447">
          <cell r="A5447">
            <v>10</v>
          </cell>
          <cell r="B5447" t="str">
            <v>AW Indemnity Retiree &gt;65 Medicare Supplement</v>
          </cell>
          <cell r="D5447" t="str">
            <v>RINEY JOYCE E</v>
          </cell>
          <cell r="E5447" t="str">
            <v>488384263</v>
          </cell>
          <cell r="F5447">
            <v>12</v>
          </cell>
          <cell r="G5447" t="str">
            <v>Medicare O65RHW/F - Union</v>
          </cell>
          <cell r="H5447" t="str">
            <v>U</v>
          </cell>
          <cell r="I5447">
            <v>2</v>
          </cell>
          <cell r="J5447">
            <v>37622</v>
          </cell>
          <cell r="K5447">
            <v>111</v>
          </cell>
          <cell r="L5447" t="str">
            <v>Ee/Sp</v>
          </cell>
          <cell r="M5447">
            <v>13596</v>
          </cell>
        </row>
        <row r="5448">
          <cell r="A5448">
            <v>10</v>
          </cell>
          <cell r="B5448" t="str">
            <v>AW Indemnity Retiree &gt;65 Medicare Supplement</v>
          </cell>
          <cell r="D5448" t="str">
            <v>ROARK JAMES W</v>
          </cell>
          <cell r="E5448" t="str">
            <v>413422514</v>
          </cell>
          <cell r="F5448">
            <v>12</v>
          </cell>
          <cell r="G5448" t="str">
            <v>Medicare O65RHW/F - Union</v>
          </cell>
          <cell r="H5448" t="str">
            <v>U</v>
          </cell>
          <cell r="I5448">
            <v>2</v>
          </cell>
          <cell r="J5448">
            <v>37622</v>
          </cell>
          <cell r="K5448">
            <v>111</v>
          </cell>
          <cell r="L5448" t="str">
            <v>Ee/Sp</v>
          </cell>
          <cell r="M5448">
            <v>7938</v>
          </cell>
        </row>
        <row r="5449">
          <cell r="A5449">
            <v>10</v>
          </cell>
          <cell r="B5449" t="str">
            <v>AW Indemnity Retiree &gt;65 Medicare Supplement</v>
          </cell>
          <cell r="D5449" t="str">
            <v>ROBINSON HOWARD B</v>
          </cell>
          <cell r="E5449" t="str">
            <v>223366110</v>
          </cell>
          <cell r="F5449">
            <v>12</v>
          </cell>
          <cell r="G5449" t="str">
            <v>Medicare O65RHW/F - Union</v>
          </cell>
          <cell r="H5449" t="str">
            <v>U</v>
          </cell>
          <cell r="I5449">
            <v>2</v>
          </cell>
          <cell r="J5449">
            <v>37622</v>
          </cell>
          <cell r="K5449">
            <v>111</v>
          </cell>
          <cell r="L5449" t="str">
            <v>Ee/Sp</v>
          </cell>
          <cell r="M5449">
            <v>9701</v>
          </cell>
        </row>
        <row r="5450">
          <cell r="A5450">
            <v>10</v>
          </cell>
          <cell r="B5450" t="str">
            <v>AW Indemnity Retiree &gt;65 Medicare Supplement</v>
          </cell>
          <cell r="D5450" t="str">
            <v>ROBOWSKI ROBERT L</v>
          </cell>
          <cell r="E5450" t="str">
            <v>305423833</v>
          </cell>
          <cell r="F5450">
            <v>14</v>
          </cell>
          <cell r="G5450" t="str">
            <v>Medicare O65RHW/F - Non-Union</v>
          </cell>
          <cell r="H5450" t="str">
            <v>N</v>
          </cell>
          <cell r="I5450">
            <v>2</v>
          </cell>
          <cell r="J5450">
            <v>37895</v>
          </cell>
          <cell r="K5450">
            <v>111</v>
          </cell>
          <cell r="L5450" t="str">
            <v>Ee/Sp</v>
          </cell>
          <cell r="M5450">
            <v>14167</v>
          </cell>
        </row>
        <row r="5451">
          <cell r="A5451">
            <v>10</v>
          </cell>
          <cell r="B5451" t="str">
            <v>AW Indemnity Retiree &gt;65 Medicare Supplement</v>
          </cell>
          <cell r="D5451" t="str">
            <v>ROCHE ELIZABETH</v>
          </cell>
          <cell r="E5451" t="str">
            <v>277204368</v>
          </cell>
          <cell r="F5451">
            <v>14</v>
          </cell>
          <cell r="G5451" t="str">
            <v>Medicare O65RHW/F - Non-Union</v>
          </cell>
          <cell r="H5451" t="str">
            <v>N</v>
          </cell>
          <cell r="I5451">
            <v>2</v>
          </cell>
          <cell r="J5451">
            <v>37956</v>
          </cell>
          <cell r="K5451">
            <v>111</v>
          </cell>
          <cell r="L5451" t="str">
            <v>Ee/Sp</v>
          </cell>
          <cell r="M5451">
            <v>9769</v>
          </cell>
        </row>
        <row r="5452">
          <cell r="A5452">
            <v>10</v>
          </cell>
          <cell r="B5452" t="str">
            <v>AW Indemnity Retiree &gt;65 Medicare Supplement</v>
          </cell>
          <cell r="D5452" t="str">
            <v>ROCKWELL JR JAMES</v>
          </cell>
          <cell r="E5452" t="str">
            <v>499366205</v>
          </cell>
          <cell r="F5452">
            <v>14</v>
          </cell>
          <cell r="G5452" t="str">
            <v>Medicare O65RHW/F - Non-Union</v>
          </cell>
          <cell r="H5452" t="str">
            <v>N</v>
          </cell>
          <cell r="I5452">
            <v>2</v>
          </cell>
          <cell r="J5452">
            <v>37622</v>
          </cell>
          <cell r="K5452">
            <v>111</v>
          </cell>
          <cell r="L5452" t="str">
            <v>Ee/Sp</v>
          </cell>
          <cell r="M5452">
            <v>13818</v>
          </cell>
        </row>
        <row r="5453">
          <cell r="A5453">
            <v>10</v>
          </cell>
          <cell r="B5453" t="str">
            <v>AW Indemnity Retiree &gt;65 Medicare Supplement</v>
          </cell>
          <cell r="D5453" t="str">
            <v>RODGERS JR JAMES L</v>
          </cell>
          <cell r="E5453" t="str">
            <v>070186203</v>
          </cell>
          <cell r="F5453">
            <v>14</v>
          </cell>
          <cell r="G5453" t="str">
            <v>Medicare O65RHW/F - Non-Union</v>
          </cell>
          <cell r="H5453" t="str">
            <v>N</v>
          </cell>
          <cell r="I5453">
            <v>2</v>
          </cell>
          <cell r="J5453">
            <v>37622</v>
          </cell>
          <cell r="K5453">
            <v>111</v>
          </cell>
          <cell r="L5453" t="str">
            <v>Ee/Sp</v>
          </cell>
          <cell r="M5453">
            <v>8695</v>
          </cell>
        </row>
        <row r="5454">
          <cell r="A5454">
            <v>10</v>
          </cell>
          <cell r="B5454" t="str">
            <v>AW Indemnity Retiree &gt;65 Medicare Supplement</v>
          </cell>
          <cell r="D5454" t="str">
            <v>ROGERS WILLIAM L</v>
          </cell>
          <cell r="E5454" t="str">
            <v>330286886</v>
          </cell>
          <cell r="F5454">
            <v>11</v>
          </cell>
          <cell r="G5454" t="str">
            <v>Medicare O65R S/PC - Union</v>
          </cell>
          <cell r="H5454" t="str">
            <v>U</v>
          </cell>
          <cell r="I5454">
            <v>1</v>
          </cell>
          <cell r="J5454">
            <v>37622</v>
          </cell>
          <cell r="K5454">
            <v>101</v>
          </cell>
          <cell r="L5454" t="str">
            <v>Single</v>
          </cell>
          <cell r="M5454">
            <v>12392</v>
          </cell>
        </row>
        <row r="5455">
          <cell r="A5455">
            <v>10</v>
          </cell>
          <cell r="B5455" t="str">
            <v>AW Indemnity Retiree &gt;65 Medicare Supplement</v>
          </cell>
          <cell r="D5455" t="str">
            <v>ROHRBAUGH SAMPSON V</v>
          </cell>
          <cell r="E5455" t="str">
            <v>233445230</v>
          </cell>
          <cell r="F5455">
            <v>12</v>
          </cell>
          <cell r="G5455" t="str">
            <v>Medicare O65RHW/F - Union</v>
          </cell>
          <cell r="H5455" t="str">
            <v>U</v>
          </cell>
          <cell r="I5455">
            <v>2</v>
          </cell>
          <cell r="J5455">
            <v>37622</v>
          </cell>
          <cell r="K5455">
            <v>111</v>
          </cell>
          <cell r="L5455" t="str">
            <v>Ee/Sp</v>
          </cell>
          <cell r="M5455">
            <v>8737</v>
          </cell>
        </row>
        <row r="5456">
          <cell r="A5456">
            <v>10</v>
          </cell>
          <cell r="B5456" t="str">
            <v>AW Indemnity Retiree &gt;65 Medicare Supplement</v>
          </cell>
          <cell r="D5456" t="str">
            <v>ROOT GERALD</v>
          </cell>
          <cell r="E5456" t="str">
            <v>491109830</v>
          </cell>
          <cell r="F5456">
            <v>11</v>
          </cell>
          <cell r="G5456" t="str">
            <v>Medicare O65R S/PC - Union</v>
          </cell>
          <cell r="H5456" t="str">
            <v>U</v>
          </cell>
          <cell r="I5456">
            <v>1</v>
          </cell>
          <cell r="J5456">
            <v>37622</v>
          </cell>
          <cell r="K5456">
            <v>101</v>
          </cell>
          <cell r="L5456" t="str">
            <v>Single</v>
          </cell>
          <cell r="M5456">
            <v>7847</v>
          </cell>
        </row>
        <row r="5457">
          <cell r="A5457">
            <v>10</v>
          </cell>
          <cell r="B5457" t="str">
            <v>AW Indemnity Retiree &gt;65 Medicare Supplement</v>
          </cell>
          <cell r="D5457" t="str">
            <v>ROSA JOHN A</v>
          </cell>
          <cell r="E5457" t="str">
            <v>183247587</v>
          </cell>
          <cell r="F5457">
            <v>14</v>
          </cell>
          <cell r="G5457" t="str">
            <v>Medicare O65RHW/F - Non-Union</v>
          </cell>
          <cell r="H5457" t="str">
            <v>N</v>
          </cell>
          <cell r="I5457">
            <v>2</v>
          </cell>
          <cell r="J5457">
            <v>37622</v>
          </cell>
          <cell r="K5457">
            <v>111</v>
          </cell>
          <cell r="L5457" t="str">
            <v>Ee/Sp</v>
          </cell>
          <cell r="M5457">
            <v>11821</v>
          </cell>
        </row>
        <row r="5458">
          <cell r="A5458">
            <v>10</v>
          </cell>
          <cell r="B5458" t="str">
            <v>AW Indemnity Retiree &gt;65 Medicare Supplement</v>
          </cell>
          <cell r="D5458" t="str">
            <v>ROSCH ROLF</v>
          </cell>
          <cell r="E5458" t="str">
            <v>222162478</v>
          </cell>
          <cell r="F5458">
            <v>12</v>
          </cell>
          <cell r="G5458" t="str">
            <v>Medicare O65RHW/F - Union</v>
          </cell>
          <cell r="H5458" t="str">
            <v>U</v>
          </cell>
          <cell r="I5458">
            <v>2</v>
          </cell>
          <cell r="J5458">
            <v>37622</v>
          </cell>
          <cell r="K5458">
            <v>111</v>
          </cell>
          <cell r="L5458" t="str">
            <v>Ee/Sp</v>
          </cell>
          <cell r="M5458">
            <v>10993</v>
          </cell>
        </row>
        <row r="5459">
          <cell r="A5459">
            <v>10</v>
          </cell>
          <cell r="B5459" t="str">
            <v>AW Indemnity Retiree &gt;65 Medicare Supplement</v>
          </cell>
          <cell r="D5459" t="str">
            <v>ROSE WILLIAM D</v>
          </cell>
          <cell r="E5459" t="str">
            <v>312268340</v>
          </cell>
          <cell r="F5459">
            <v>12</v>
          </cell>
          <cell r="G5459" t="str">
            <v>Medicare O65RHW/F - Union</v>
          </cell>
          <cell r="H5459" t="str">
            <v>U</v>
          </cell>
          <cell r="I5459">
            <v>2</v>
          </cell>
          <cell r="J5459">
            <v>37622</v>
          </cell>
          <cell r="K5459">
            <v>111</v>
          </cell>
          <cell r="L5459" t="str">
            <v>Ee/Sp</v>
          </cell>
          <cell r="M5459">
            <v>10181</v>
          </cell>
        </row>
        <row r="5460">
          <cell r="A5460">
            <v>10</v>
          </cell>
          <cell r="B5460" t="str">
            <v>AW Indemnity Retiree &gt;65 Medicare Supplement</v>
          </cell>
          <cell r="D5460" t="str">
            <v>ROUPE KEITH C</v>
          </cell>
          <cell r="E5460" t="str">
            <v>203127643</v>
          </cell>
          <cell r="F5460">
            <v>12</v>
          </cell>
          <cell r="G5460" t="str">
            <v>Medicare O65RHW/F - Union</v>
          </cell>
          <cell r="H5460" t="str">
            <v>U</v>
          </cell>
          <cell r="I5460">
            <v>2</v>
          </cell>
          <cell r="J5460">
            <v>37622</v>
          </cell>
          <cell r="K5460">
            <v>111</v>
          </cell>
          <cell r="L5460" t="str">
            <v>Ee/Sp</v>
          </cell>
          <cell r="M5460">
            <v>9181</v>
          </cell>
        </row>
        <row r="5461">
          <cell r="A5461">
            <v>10</v>
          </cell>
          <cell r="B5461" t="str">
            <v>AW Indemnity Retiree &gt;65 Medicare Supplement</v>
          </cell>
          <cell r="D5461" t="str">
            <v>ROWE THOMAS C</v>
          </cell>
          <cell r="E5461" t="str">
            <v>281345553</v>
          </cell>
          <cell r="F5461">
            <v>13</v>
          </cell>
          <cell r="G5461" t="str">
            <v>Medicare O65R S/PC - Non-Union</v>
          </cell>
          <cell r="H5461" t="str">
            <v>N</v>
          </cell>
          <cell r="I5461">
            <v>1</v>
          </cell>
          <cell r="J5461">
            <v>37622</v>
          </cell>
          <cell r="K5461">
            <v>101</v>
          </cell>
          <cell r="L5461" t="str">
            <v>Single</v>
          </cell>
          <cell r="M5461">
            <v>13566</v>
          </cell>
        </row>
        <row r="5462">
          <cell r="A5462">
            <v>10</v>
          </cell>
          <cell r="B5462" t="str">
            <v>AW Indemnity Retiree &gt;65 Medicare Supplement</v>
          </cell>
          <cell r="D5462" t="str">
            <v>ROWLAND EVELYN E</v>
          </cell>
          <cell r="E5462" t="str">
            <v>413182545</v>
          </cell>
          <cell r="F5462">
            <v>11</v>
          </cell>
          <cell r="G5462" t="str">
            <v>Medicare O65R S/PC - Union</v>
          </cell>
          <cell r="H5462" t="str">
            <v>U</v>
          </cell>
          <cell r="I5462">
            <v>1</v>
          </cell>
          <cell r="J5462">
            <v>37622</v>
          </cell>
          <cell r="K5462">
            <v>102</v>
          </cell>
          <cell r="L5462" t="str">
            <v>Single</v>
          </cell>
          <cell r="M5462">
            <v>8161</v>
          </cell>
        </row>
        <row r="5463">
          <cell r="A5463">
            <v>10</v>
          </cell>
          <cell r="B5463" t="str">
            <v>AW Indemnity Retiree &gt;65 Medicare Supplement</v>
          </cell>
          <cell r="D5463" t="str">
            <v>ROWLAND GEORGE L</v>
          </cell>
          <cell r="E5463" t="str">
            <v>163144287</v>
          </cell>
          <cell r="F5463">
            <v>12</v>
          </cell>
          <cell r="G5463" t="str">
            <v>Medicare O65RHW/F - Union</v>
          </cell>
          <cell r="H5463" t="str">
            <v>U</v>
          </cell>
          <cell r="I5463">
            <v>2</v>
          </cell>
          <cell r="J5463">
            <v>37622</v>
          </cell>
          <cell r="K5463">
            <v>111</v>
          </cell>
          <cell r="L5463" t="str">
            <v>Ee/Sp</v>
          </cell>
          <cell r="M5463">
            <v>7292</v>
          </cell>
        </row>
        <row r="5464">
          <cell r="A5464">
            <v>10</v>
          </cell>
          <cell r="B5464" t="str">
            <v>AW Indemnity Retiree &gt;65 Medicare Supplement</v>
          </cell>
          <cell r="D5464" t="str">
            <v>ROWSEY GARY THOMA</v>
          </cell>
          <cell r="E5464" t="str">
            <v>235588019</v>
          </cell>
          <cell r="F5464">
            <v>11</v>
          </cell>
          <cell r="G5464" t="str">
            <v>Medicare O65R S/PC - Union</v>
          </cell>
          <cell r="H5464" t="str">
            <v>U</v>
          </cell>
          <cell r="I5464">
            <v>1</v>
          </cell>
          <cell r="J5464">
            <v>37987</v>
          </cell>
          <cell r="K5464">
            <v>101</v>
          </cell>
          <cell r="L5464" t="str">
            <v>Single</v>
          </cell>
          <cell r="M5464">
            <v>14270</v>
          </cell>
        </row>
        <row r="5465">
          <cell r="A5465">
            <v>10</v>
          </cell>
          <cell r="B5465" t="str">
            <v>AW Indemnity Retiree &gt;65 Medicare Supplement</v>
          </cell>
          <cell r="D5465" t="str">
            <v>RUBLE RAY H</v>
          </cell>
          <cell r="E5465" t="str">
            <v>465462699</v>
          </cell>
          <cell r="F5465">
            <v>14</v>
          </cell>
          <cell r="G5465" t="str">
            <v>Medicare O65RHW/F - Non-Union</v>
          </cell>
          <cell r="H5465" t="str">
            <v>N</v>
          </cell>
          <cell r="I5465">
            <v>2</v>
          </cell>
          <cell r="J5465">
            <v>37622</v>
          </cell>
          <cell r="K5465">
            <v>111</v>
          </cell>
          <cell r="L5465" t="str">
            <v>Ee/Sp</v>
          </cell>
          <cell r="M5465">
            <v>10109</v>
          </cell>
        </row>
        <row r="5466">
          <cell r="A5466">
            <v>10</v>
          </cell>
          <cell r="B5466" t="str">
            <v>AW Indemnity Retiree &gt;65 Medicare Supplement</v>
          </cell>
          <cell r="D5466" t="str">
            <v>RULO ROLLA P</v>
          </cell>
          <cell r="E5466" t="str">
            <v>490203647</v>
          </cell>
          <cell r="F5466">
            <v>11</v>
          </cell>
          <cell r="G5466" t="str">
            <v>Medicare O65R S/PC - Union</v>
          </cell>
          <cell r="H5466" t="str">
            <v>U</v>
          </cell>
          <cell r="I5466">
            <v>1</v>
          </cell>
          <cell r="J5466">
            <v>37622</v>
          </cell>
          <cell r="K5466">
            <v>101</v>
          </cell>
          <cell r="L5466" t="str">
            <v>Single</v>
          </cell>
          <cell r="M5466">
            <v>8636</v>
          </cell>
        </row>
        <row r="5467">
          <cell r="A5467">
            <v>10</v>
          </cell>
          <cell r="B5467" t="str">
            <v>AW Indemnity Retiree &gt;65 Medicare Supplement</v>
          </cell>
          <cell r="D5467" t="str">
            <v>RULON ELWOOD</v>
          </cell>
          <cell r="E5467" t="str">
            <v>146302111</v>
          </cell>
          <cell r="F5467">
            <v>12</v>
          </cell>
          <cell r="G5467" t="str">
            <v>Medicare O65RHW/F - Union</v>
          </cell>
          <cell r="H5467" t="str">
            <v>U</v>
          </cell>
          <cell r="I5467">
            <v>2</v>
          </cell>
          <cell r="J5467">
            <v>37622</v>
          </cell>
          <cell r="K5467">
            <v>111</v>
          </cell>
          <cell r="L5467" t="str">
            <v>Ee/Sp</v>
          </cell>
          <cell r="M5467">
            <v>9494</v>
          </cell>
        </row>
        <row r="5468">
          <cell r="A5468">
            <v>10</v>
          </cell>
          <cell r="B5468" t="str">
            <v>AW Indemnity Retiree &gt;65 Medicare Supplement</v>
          </cell>
          <cell r="D5468" t="str">
            <v>RUNGE WILLIAM C</v>
          </cell>
          <cell r="E5468" t="str">
            <v>352051256</v>
          </cell>
          <cell r="F5468">
            <v>13</v>
          </cell>
          <cell r="G5468" t="str">
            <v>Medicare O65R S/PC - Non-Union</v>
          </cell>
          <cell r="H5468" t="str">
            <v>N</v>
          </cell>
          <cell r="I5468">
            <v>1</v>
          </cell>
          <cell r="J5468">
            <v>37622</v>
          </cell>
          <cell r="K5468">
            <v>101</v>
          </cell>
          <cell r="L5468" t="str">
            <v>Single</v>
          </cell>
          <cell r="M5468">
            <v>7019</v>
          </cell>
        </row>
        <row r="5469">
          <cell r="A5469">
            <v>10</v>
          </cell>
          <cell r="B5469" t="str">
            <v>AW Indemnity Retiree &gt;65 Medicare Supplement</v>
          </cell>
          <cell r="D5469" t="str">
            <v>RUNZER WILLIAM J</v>
          </cell>
          <cell r="E5469" t="str">
            <v>197301476</v>
          </cell>
          <cell r="F5469">
            <v>13</v>
          </cell>
          <cell r="G5469" t="str">
            <v>Medicare O65R S/PC - Non-Union</v>
          </cell>
          <cell r="H5469" t="str">
            <v>N</v>
          </cell>
          <cell r="I5469">
            <v>1</v>
          </cell>
          <cell r="J5469">
            <v>37622</v>
          </cell>
          <cell r="K5469">
            <v>101</v>
          </cell>
          <cell r="L5469" t="str">
            <v>Single</v>
          </cell>
          <cell r="M5469">
            <v>13800</v>
          </cell>
        </row>
        <row r="5470">
          <cell r="A5470">
            <v>10</v>
          </cell>
          <cell r="B5470" t="str">
            <v>AW Indemnity Retiree &gt;65 Medicare Supplement</v>
          </cell>
          <cell r="D5470" t="str">
            <v>RUPP ARLENE E</v>
          </cell>
          <cell r="E5470" t="str">
            <v>160163935</v>
          </cell>
          <cell r="F5470">
            <v>13</v>
          </cell>
          <cell r="G5470" t="str">
            <v>Medicare O65R S/PC - Non-Union</v>
          </cell>
          <cell r="H5470" t="str">
            <v>N</v>
          </cell>
          <cell r="I5470">
            <v>1</v>
          </cell>
          <cell r="J5470">
            <v>37622</v>
          </cell>
          <cell r="K5470">
            <v>102</v>
          </cell>
          <cell r="L5470" t="str">
            <v>Single</v>
          </cell>
          <cell r="M5470">
            <v>6809</v>
          </cell>
        </row>
        <row r="5471">
          <cell r="A5471">
            <v>10</v>
          </cell>
          <cell r="B5471" t="str">
            <v>AW Indemnity Retiree &gt;65 Medicare Supplement</v>
          </cell>
          <cell r="D5471" t="str">
            <v>RUSSELL FRANK E</v>
          </cell>
          <cell r="E5471" t="str">
            <v>318307727</v>
          </cell>
          <cell r="F5471">
            <v>13</v>
          </cell>
          <cell r="G5471" t="str">
            <v>Medicare O65R S/PC - Non-Union</v>
          </cell>
          <cell r="H5471" t="str">
            <v>N</v>
          </cell>
          <cell r="I5471">
            <v>1</v>
          </cell>
          <cell r="J5471">
            <v>37622</v>
          </cell>
          <cell r="K5471">
            <v>101</v>
          </cell>
          <cell r="L5471" t="str">
            <v>Single</v>
          </cell>
          <cell r="M5471">
            <v>13587</v>
          </cell>
        </row>
        <row r="5472">
          <cell r="A5472">
            <v>10</v>
          </cell>
          <cell r="B5472" t="str">
            <v>AW Indemnity Retiree &gt;65 Medicare Supplement</v>
          </cell>
          <cell r="D5472" t="str">
            <v>RUSSELL JACK</v>
          </cell>
          <cell r="E5472" t="str">
            <v>415447173</v>
          </cell>
          <cell r="F5472">
            <v>11</v>
          </cell>
          <cell r="G5472" t="str">
            <v>Medicare O65R S/PC - Union</v>
          </cell>
          <cell r="H5472" t="str">
            <v>U</v>
          </cell>
          <cell r="I5472">
            <v>1</v>
          </cell>
          <cell r="J5472">
            <v>37622</v>
          </cell>
          <cell r="K5472">
            <v>101</v>
          </cell>
          <cell r="L5472" t="str">
            <v>Single</v>
          </cell>
          <cell r="M5472">
            <v>11854</v>
          </cell>
        </row>
        <row r="5473">
          <cell r="A5473">
            <v>10</v>
          </cell>
          <cell r="B5473" t="str">
            <v>AW Indemnity Retiree &gt;65 Medicare Supplement</v>
          </cell>
          <cell r="D5473" t="str">
            <v>RUSSO NICHOLAS</v>
          </cell>
          <cell r="E5473" t="str">
            <v>140241963</v>
          </cell>
          <cell r="F5473">
            <v>12</v>
          </cell>
          <cell r="G5473" t="str">
            <v>Medicare O65RHW/F - Union</v>
          </cell>
          <cell r="H5473" t="str">
            <v>U</v>
          </cell>
          <cell r="I5473">
            <v>1</v>
          </cell>
          <cell r="J5473">
            <v>38254</v>
          </cell>
          <cell r="K5473">
            <v>101</v>
          </cell>
          <cell r="L5473" t="str">
            <v>Single</v>
          </cell>
          <cell r="M5473">
            <v>10526</v>
          </cell>
        </row>
        <row r="5474">
          <cell r="A5474">
            <v>10</v>
          </cell>
          <cell r="B5474" t="str">
            <v>AW Indemnity Retiree &gt;65 Medicare Supplement</v>
          </cell>
          <cell r="D5474" t="str">
            <v>RYGLEWICZ STANLEY</v>
          </cell>
          <cell r="E5474" t="str">
            <v>169038084</v>
          </cell>
          <cell r="F5474">
            <v>12</v>
          </cell>
          <cell r="G5474" t="str">
            <v>Medicare O65RHW/F - Union</v>
          </cell>
          <cell r="H5474" t="str">
            <v>U</v>
          </cell>
          <cell r="I5474">
            <v>2</v>
          </cell>
          <cell r="J5474">
            <v>37622</v>
          </cell>
          <cell r="K5474">
            <v>111</v>
          </cell>
          <cell r="L5474" t="str">
            <v>Ee/Sp</v>
          </cell>
          <cell r="M5474">
            <v>4882</v>
          </cell>
        </row>
        <row r="5475">
          <cell r="A5475">
            <v>10</v>
          </cell>
          <cell r="B5475" t="str">
            <v>AW Indemnity Retiree &gt;65 Medicare Supplement</v>
          </cell>
          <cell r="D5475" t="str">
            <v>RYNEARSON CHARLES E</v>
          </cell>
          <cell r="E5475" t="str">
            <v>337246918</v>
          </cell>
          <cell r="F5475">
            <v>12</v>
          </cell>
          <cell r="G5475" t="str">
            <v>Medicare O65RHW/F - Union</v>
          </cell>
          <cell r="H5475" t="str">
            <v>U</v>
          </cell>
          <cell r="I5475">
            <v>2</v>
          </cell>
          <cell r="J5475">
            <v>37622</v>
          </cell>
          <cell r="K5475">
            <v>111</v>
          </cell>
          <cell r="L5475" t="str">
            <v>Ee/Sp</v>
          </cell>
          <cell r="M5475">
            <v>9283</v>
          </cell>
        </row>
        <row r="5476">
          <cell r="A5476">
            <v>10</v>
          </cell>
          <cell r="B5476" t="str">
            <v>AW Indemnity Retiree &gt;65 Medicare Supplement</v>
          </cell>
          <cell r="D5476" t="str">
            <v>SALDUTTI ANTHONY T</v>
          </cell>
          <cell r="E5476" t="str">
            <v>179265212</v>
          </cell>
          <cell r="F5476">
            <v>13</v>
          </cell>
          <cell r="G5476" t="str">
            <v>Medicare O65R S/PC - Non-Union</v>
          </cell>
          <cell r="H5476" t="str">
            <v>N</v>
          </cell>
          <cell r="I5476">
            <v>1</v>
          </cell>
          <cell r="J5476">
            <v>37622</v>
          </cell>
          <cell r="K5476">
            <v>101</v>
          </cell>
          <cell r="L5476" t="str">
            <v>Single</v>
          </cell>
          <cell r="M5476">
            <v>12614</v>
          </cell>
        </row>
        <row r="5477">
          <cell r="A5477">
            <v>10</v>
          </cell>
          <cell r="B5477" t="str">
            <v>AW Indemnity Retiree &gt;65 Medicare Supplement</v>
          </cell>
          <cell r="D5477" t="str">
            <v>SALTSGAVER CHARLES E</v>
          </cell>
          <cell r="E5477" t="str">
            <v>316320429</v>
          </cell>
          <cell r="F5477">
            <v>12</v>
          </cell>
          <cell r="G5477" t="str">
            <v>Medicare O65RHW/F - Union</v>
          </cell>
          <cell r="H5477" t="str">
            <v>U</v>
          </cell>
          <cell r="I5477">
            <v>2</v>
          </cell>
          <cell r="J5477">
            <v>37622</v>
          </cell>
          <cell r="K5477">
            <v>111</v>
          </cell>
          <cell r="L5477" t="str">
            <v>Ee/Sp</v>
          </cell>
          <cell r="M5477">
            <v>12407</v>
          </cell>
        </row>
        <row r="5478">
          <cell r="A5478">
            <v>10</v>
          </cell>
          <cell r="B5478" t="str">
            <v>AW Indemnity Retiree &gt;65 Medicare Supplement</v>
          </cell>
          <cell r="D5478" t="str">
            <v>SAMBRICK LOUIS</v>
          </cell>
          <cell r="E5478" t="str">
            <v>166265869</v>
          </cell>
          <cell r="F5478">
            <v>12</v>
          </cell>
          <cell r="G5478" t="str">
            <v>Medicare O65RHW/F - Union</v>
          </cell>
          <cell r="H5478" t="str">
            <v>U</v>
          </cell>
          <cell r="I5478">
            <v>2</v>
          </cell>
          <cell r="J5478">
            <v>37622</v>
          </cell>
          <cell r="K5478">
            <v>111</v>
          </cell>
          <cell r="L5478" t="str">
            <v>Ee/Sp</v>
          </cell>
          <cell r="M5478">
            <v>12032</v>
          </cell>
        </row>
        <row r="5479">
          <cell r="A5479">
            <v>10</v>
          </cell>
          <cell r="B5479" t="str">
            <v>AW Indemnity Retiree &gt;65 Medicare Supplement</v>
          </cell>
          <cell r="D5479" t="str">
            <v>SAMPLES CARL E</v>
          </cell>
          <cell r="E5479" t="str">
            <v>234487797</v>
          </cell>
          <cell r="F5479">
            <v>12</v>
          </cell>
          <cell r="G5479" t="str">
            <v>Medicare O65RHW/F - Union</v>
          </cell>
          <cell r="H5479" t="str">
            <v>U</v>
          </cell>
          <cell r="I5479">
            <v>2</v>
          </cell>
          <cell r="J5479">
            <v>37622</v>
          </cell>
          <cell r="K5479">
            <v>111</v>
          </cell>
          <cell r="L5479" t="str">
            <v>Ee/Sp</v>
          </cell>
          <cell r="M5479">
            <v>12000</v>
          </cell>
        </row>
        <row r="5480">
          <cell r="A5480">
            <v>10</v>
          </cell>
          <cell r="B5480" t="str">
            <v>AW Indemnity Retiree &gt;65 Medicare Supplement</v>
          </cell>
          <cell r="D5480" t="str">
            <v>SANTA MARIA MARGARET E</v>
          </cell>
          <cell r="E5480" t="str">
            <v>234228421</v>
          </cell>
          <cell r="F5480">
            <v>13</v>
          </cell>
          <cell r="G5480" t="str">
            <v>Medicare O65R S/PC - Non-Union</v>
          </cell>
          <cell r="H5480" t="str">
            <v>N</v>
          </cell>
          <cell r="I5480">
            <v>1</v>
          </cell>
          <cell r="J5480">
            <v>37622</v>
          </cell>
          <cell r="K5480">
            <v>102</v>
          </cell>
          <cell r="L5480" t="str">
            <v>Single</v>
          </cell>
          <cell r="M5480">
            <v>8103</v>
          </cell>
        </row>
        <row r="5481">
          <cell r="A5481">
            <v>10</v>
          </cell>
          <cell r="B5481" t="str">
            <v>AW Indemnity Retiree &gt;65 Medicare Supplement</v>
          </cell>
          <cell r="D5481" t="str">
            <v>SARGENT JOSEPHINE M</v>
          </cell>
          <cell r="E5481" t="str">
            <v>487145316</v>
          </cell>
          <cell r="F5481">
            <v>13</v>
          </cell>
          <cell r="G5481" t="str">
            <v>Medicare O65R S/PC - Non-Union</v>
          </cell>
          <cell r="H5481" t="str">
            <v>N</v>
          </cell>
          <cell r="I5481">
            <v>1</v>
          </cell>
          <cell r="J5481">
            <v>37622</v>
          </cell>
          <cell r="K5481">
            <v>102</v>
          </cell>
          <cell r="L5481" t="str">
            <v>Single</v>
          </cell>
          <cell r="M5481">
            <v>6232</v>
          </cell>
        </row>
        <row r="5482">
          <cell r="A5482">
            <v>10</v>
          </cell>
          <cell r="B5482" t="str">
            <v>AW Indemnity Retiree &gt;65 Medicare Supplement</v>
          </cell>
          <cell r="D5482" t="str">
            <v>SARVER JOHN</v>
          </cell>
          <cell r="E5482" t="str">
            <v>188266618</v>
          </cell>
          <cell r="F5482">
            <v>12</v>
          </cell>
          <cell r="G5482" t="str">
            <v>Medicare O65RHW/F - Union</v>
          </cell>
          <cell r="H5482" t="str">
            <v>U</v>
          </cell>
          <cell r="I5482">
            <v>2</v>
          </cell>
          <cell r="J5482">
            <v>37834</v>
          </cell>
          <cell r="K5482">
            <v>111</v>
          </cell>
          <cell r="L5482" t="str">
            <v>Ee/Sp</v>
          </cell>
          <cell r="M5482">
            <v>12635</v>
          </cell>
        </row>
        <row r="5483">
          <cell r="A5483">
            <v>10</v>
          </cell>
          <cell r="B5483" t="str">
            <v>AW Indemnity Retiree &gt;65 Medicare Supplement</v>
          </cell>
          <cell r="D5483" t="str">
            <v>SARVER VIRGINIA R</v>
          </cell>
          <cell r="E5483" t="str">
            <v>307264643</v>
          </cell>
          <cell r="F5483">
            <v>14</v>
          </cell>
          <cell r="G5483" t="str">
            <v>Medicare O65RHW/F - Non-Union</v>
          </cell>
          <cell r="H5483" t="str">
            <v>N</v>
          </cell>
          <cell r="I5483">
            <v>2</v>
          </cell>
          <cell r="J5483">
            <v>37622</v>
          </cell>
          <cell r="K5483">
            <v>111</v>
          </cell>
          <cell r="L5483" t="str">
            <v>Ee/Sp</v>
          </cell>
          <cell r="M5483">
            <v>9614</v>
          </cell>
        </row>
        <row r="5484">
          <cell r="A5484">
            <v>10</v>
          </cell>
          <cell r="B5484" t="str">
            <v>AW Indemnity Retiree &gt;65 Medicare Supplement</v>
          </cell>
          <cell r="D5484" t="str">
            <v>SAUER JOSEPH</v>
          </cell>
          <cell r="E5484" t="str">
            <v>311268686</v>
          </cell>
          <cell r="F5484">
            <v>14</v>
          </cell>
          <cell r="G5484" t="str">
            <v>Medicare O65RHW/F - Non-Union</v>
          </cell>
          <cell r="H5484" t="str">
            <v>N</v>
          </cell>
          <cell r="I5484">
            <v>2</v>
          </cell>
          <cell r="J5484">
            <v>37622</v>
          </cell>
          <cell r="K5484">
            <v>111</v>
          </cell>
          <cell r="L5484" t="str">
            <v>Ee/Sp</v>
          </cell>
          <cell r="M5484">
            <v>11208</v>
          </cell>
        </row>
        <row r="5485">
          <cell r="A5485">
            <v>10</v>
          </cell>
          <cell r="B5485" t="str">
            <v>AW Indemnity Retiree &gt;65 Medicare Supplement</v>
          </cell>
          <cell r="D5485" t="str">
            <v>SAUER WILLIAM</v>
          </cell>
          <cell r="E5485" t="str">
            <v>145055119</v>
          </cell>
          <cell r="F5485">
            <v>13</v>
          </cell>
          <cell r="G5485" t="str">
            <v>Medicare O65R S/PC - Non-Union</v>
          </cell>
          <cell r="H5485" t="str">
            <v>N</v>
          </cell>
          <cell r="I5485">
            <v>1</v>
          </cell>
          <cell r="J5485">
            <v>37622</v>
          </cell>
          <cell r="K5485">
            <v>101</v>
          </cell>
          <cell r="L5485" t="str">
            <v>Single</v>
          </cell>
          <cell r="M5485">
            <v>6499</v>
          </cell>
        </row>
        <row r="5486">
          <cell r="A5486">
            <v>10</v>
          </cell>
          <cell r="B5486" t="str">
            <v>AW Indemnity Retiree &gt;65 Medicare Supplement</v>
          </cell>
          <cell r="D5486" t="str">
            <v>SAUNDERS THERESA M</v>
          </cell>
          <cell r="E5486" t="str">
            <v>704091234</v>
          </cell>
          <cell r="F5486">
            <v>13</v>
          </cell>
          <cell r="G5486" t="str">
            <v>Medicare O65R S/PC - Non-Union</v>
          </cell>
          <cell r="H5486" t="str">
            <v>N</v>
          </cell>
          <cell r="I5486">
            <v>1</v>
          </cell>
          <cell r="J5486">
            <v>37622</v>
          </cell>
          <cell r="K5486">
            <v>102</v>
          </cell>
          <cell r="L5486" t="str">
            <v>Single</v>
          </cell>
          <cell r="M5486">
            <v>5889</v>
          </cell>
        </row>
        <row r="5487">
          <cell r="A5487">
            <v>10</v>
          </cell>
          <cell r="B5487" t="str">
            <v>AW Indemnity Retiree &gt;65 Medicare Supplement</v>
          </cell>
          <cell r="D5487" t="str">
            <v>SCALAMOGNA FRANK A</v>
          </cell>
          <cell r="E5487" t="str">
            <v>192283479</v>
          </cell>
          <cell r="F5487">
            <v>12</v>
          </cell>
          <cell r="G5487" t="str">
            <v>Medicare O65RHW/F - Union</v>
          </cell>
          <cell r="H5487" t="str">
            <v>U</v>
          </cell>
          <cell r="I5487">
            <v>2</v>
          </cell>
          <cell r="J5487">
            <v>37622</v>
          </cell>
          <cell r="K5487">
            <v>111</v>
          </cell>
          <cell r="L5487" t="str">
            <v>Ee/Sp</v>
          </cell>
          <cell r="M5487">
            <v>9280</v>
          </cell>
        </row>
        <row r="5488">
          <cell r="A5488">
            <v>10</v>
          </cell>
          <cell r="B5488" t="str">
            <v>AW Indemnity Retiree &gt;65 Medicare Supplement</v>
          </cell>
          <cell r="D5488" t="str">
            <v>SCHETZSLE CARLOS R</v>
          </cell>
          <cell r="E5488" t="str">
            <v>310327573</v>
          </cell>
          <cell r="F5488">
            <v>11</v>
          </cell>
          <cell r="G5488" t="str">
            <v>Medicare O65R S/PC - Union</v>
          </cell>
          <cell r="H5488" t="str">
            <v>U</v>
          </cell>
          <cell r="I5488">
            <v>1</v>
          </cell>
          <cell r="J5488">
            <v>37622</v>
          </cell>
          <cell r="K5488">
            <v>101</v>
          </cell>
          <cell r="L5488" t="str">
            <v>Single</v>
          </cell>
          <cell r="M5488">
            <v>13112</v>
          </cell>
        </row>
        <row r="5489">
          <cell r="A5489">
            <v>10</v>
          </cell>
          <cell r="B5489" t="str">
            <v>AW Indemnity Retiree &gt;65 Medicare Supplement</v>
          </cell>
          <cell r="D5489" t="str">
            <v>SCHILLING ERWIN H</v>
          </cell>
          <cell r="E5489" t="str">
            <v>331245811</v>
          </cell>
          <cell r="F5489">
            <v>12</v>
          </cell>
          <cell r="G5489" t="str">
            <v>Medicare O65RHW/F - Union</v>
          </cell>
          <cell r="H5489" t="str">
            <v>U</v>
          </cell>
          <cell r="I5489">
            <v>2</v>
          </cell>
          <cell r="J5489">
            <v>37622</v>
          </cell>
          <cell r="K5489">
            <v>111</v>
          </cell>
          <cell r="L5489" t="str">
            <v>Ee/Sp</v>
          </cell>
          <cell r="M5489">
            <v>6735</v>
          </cell>
        </row>
        <row r="5490">
          <cell r="A5490">
            <v>10</v>
          </cell>
          <cell r="B5490" t="str">
            <v>AW Indemnity Retiree &gt;65 Medicare Supplement</v>
          </cell>
          <cell r="D5490" t="str">
            <v>SCHLISZIO HELEN J</v>
          </cell>
          <cell r="E5490" t="str">
            <v>358248311</v>
          </cell>
          <cell r="F5490">
            <v>13</v>
          </cell>
          <cell r="G5490" t="str">
            <v>Medicare O65R S/PC - Non-Union</v>
          </cell>
          <cell r="H5490" t="str">
            <v>N</v>
          </cell>
          <cell r="I5490">
            <v>1</v>
          </cell>
          <cell r="J5490">
            <v>37622</v>
          </cell>
          <cell r="K5490">
            <v>102</v>
          </cell>
          <cell r="L5490" t="str">
            <v>Single</v>
          </cell>
          <cell r="M5490">
            <v>11433</v>
          </cell>
        </row>
        <row r="5491">
          <cell r="A5491">
            <v>10</v>
          </cell>
          <cell r="B5491" t="str">
            <v>AW Indemnity Retiree &gt;65 Medicare Supplement</v>
          </cell>
          <cell r="D5491" t="str">
            <v>SCHLOSSER WAYNE F</v>
          </cell>
          <cell r="E5491" t="str">
            <v>340267838</v>
          </cell>
          <cell r="F5491">
            <v>14</v>
          </cell>
          <cell r="G5491" t="str">
            <v>Medicare O65RHW/F - Non-Union</v>
          </cell>
          <cell r="H5491" t="str">
            <v>N</v>
          </cell>
          <cell r="I5491">
            <v>2</v>
          </cell>
          <cell r="J5491">
            <v>37622</v>
          </cell>
          <cell r="K5491">
            <v>111</v>
          </cell>
          <cell r="L5491" t="str">
            <v>Ee/Sp</v>
          </cell>
          <cell r="M5491">
            <v>11371</v>
          </cell>
        </row>
        <row r="5492">
          <cell r="A5492">
            <v>10</v>
          </cell>
          <cell r="B5492" t="str">
            <v>AW Indemnity Retiree &gt;65 Medicare Supplement</v>
          </cell>
          <cell r="D5492" t="str">
            <v>SCHNEIDER LOUIS</v>
          </cell>
          <cell r="E5492" t="str">
            <v>197125855</v>
          </cell>
          <cell r="F5492">
            <v>13</v>
          </cell>
          <cell r="G5492" t="str">
            <v>Medicare O65R S/PC - Non-Union</v>
          </cell>
          <cell r="H5492" t="str">
            <v>N</v>
          </cell>
          <cell r="I5492">
            <v>1</v>
          </cell>
          <cell r="J5492">
            <v>37622</v>
          </cell>
          <cell r="K5492">
            <v>101</v>
          </cell>
          <cell r="L5492" t="str">
            <v>Single</v>
          </cell>
          <cell r="M5492">
            <v>8885</v>
          </cell>
        </row>
        <row r="5493">
          <cell r="A5493">
            <v>10</v>
          </cell>
          <cell r="B5493" t="str">
            <v>AW Indemnity Retiree &gt;65 Medicare Supplement</v>
          </cell>
          <cell r="D5493" t="str">
            <v>SCHNELL ALVERDA G</v>
          </cell>
          <cell r="E5493" t="str">
            <v>162280934</v>
          </cell>
          <cell r="F5493">
            <v>14</v>
          </cell>
          <cell r="G5493" t="str">
            <v>Medicare O65RHW/F - Non-Union</v>
          </cell>
          <cell r="H5493" t="str">
            <v>N</v>
          </cell>
          <cell r="I5493">
            <v>2</v>
          </cell>
          <cell r="J5493">
            <v>37622</v>
          </cell>
          <cell r="K5493">
            <v>111</v>
          </cell>
          <cell r="L5493" t="str">
            <v>Ee/Sp</v>
          </cell>
          <cell r="M5493">
            <v>13161</v>
          </cell>
        </row>
        <row r="5494">
          <cell r="A5494">
            <v>10</v>
          </cell>
          <cell r="B5494" t="str">
            <v>AW Indemnity Retiree &gt;65 Medicare Supplement</v>
          </cell>
          <cell r="D5494" t="str">
            <v>SCHWARZ RICHARD C</v>
          </cell>
          <cell r="E5494" t="str">
            <v>278344379</v>
          </cell>
          <cell r="F5494">
            <v>13</v>
          </cell>
          <cell r="G5494" t="str">
            <v>Medicare O65R S/PC - Non-Union</v>
          </cell>
          <cell r="H5494" t="str">
            <v>N</v>
          </cell>
          <cell r="I5494">
            <v>1</v>
          </cell>
          <cell r="J5494">
            <v>37622</v>
          </cell>
          <cell r="K5494">
            <v>101</v>
          </cell>
          <cell r="L5494" t="str">
            <v>Single</v>
          </cell>
          <cell r="M5494">
            <v>13762</v>
          </cell>
        </row>
        <row r="5495">
          <cell r="A5495">
            <v>10</v>
          </cell>
          <cell r="B5495" t="str">
            <v>AW Indemnity Retiree &gt;65 Medicare Supplement</v>
          </cell>
          <cell r="D5495" t="str">
            <v>SCHWEITZER JACK A</v>
          </cell>
          <cell r="E5495" t="str">
            <v>204288589</v>
          </cell>
          <cell r="F5495">
            <v>13</v>
          </cell>
          <cell r="G5495" t="str">
            <v>Medicare O65R S/PC - Non-Union</v>
          </cell>
          <cell r="H5495" t="str">
            <v>N</v>
          </cell>
          <cell r="I5495">
            <v>1</v>
          </cell>
          <cell r="J5495">
            <v>37622</v>
          </cell>
          <cell r="K5495">
            <v>101</v>
          </cell>
          <cell r="L5495" t="str">
            <v>Single</v>
          </cell>
          <cell r="M5495">
            <v>13484</v>
          </cell>
        </row>
        <row r="5496">
          <cell r="A5496">
            <v>10</v>
          </cell>
          <cell r="B5496" t="str">
            <v>AW Indemnity Retiree &gt;65 Medicare Supplement</v>
          </cell>
          <cell r="D5496" t="str">
            <v>SCIULLI ERRICO REM</v>
          </cell>
          <cell r="E5496" t="str">
            <v>166326992</v>
          </cell>
          <cell r="F5496">
            <v>12</v>
          </cell>
          <cell r="G5496" t="str">
            <v>Medicare O65RHW/F - Union</v>
          </cell>
          <cell r="H5496" t="str">
            <v>U</v>
          </cell>
          <cell r="I5496">
            <v>2</v>
          </cell>
          <cell r="J5496">
            <v>37622</v>
          </cell>
          <cell r="K5496">
            <v>111</v>
          </cell>
          <cell r="L5496" t="str">
            <v>Ee/Sp</v>
          </cell>
          <cell r="M5496">
            <v>13558</v>
          </cell>
        </row>
        <row r="5497">
          <cell r="A5497">
            <v>10</v>
          </cell>
          <cell r="B5497" t="str">
            <v>AW Indemnity Retiree &gt;65 Medicare Supplement</v>
          </cell>
          <cell r="D5497" t="str">
            <v>SCOTT COLLIS</v>
          </cell>
          <cell r="E5497" t="str">
            <v>424389287</v>
          </cell>
          <cell r="F5497">
            <v>12</v>
          </cell>
          <cell r="G5497" t="str">
            <v>Medicare O65RHW/F - Union</v>
          </cell>
          <cell r="H5497" t="str">
            <v>U</v>
          </cell>
          <cell r="I5497">
            <v>2</v>
          </cell>
          <cell r="J5497">
            <v>37622</v>
          </cell>
          <cell r="K5497">
            <v>111</v>
          </cell>
          <cell r="L5497" t="str">
            <v>Ee/Sp</v>
          </cell>
          <cell r="M5497">
            <v>11274</v>
          </cell>
        </row>
        <row r="5498">
          <cell r="A5498">
            <v>10</v>
          </cell>
          <cell r="B5498" t="str">
            <v>AW Indemnity Retiree &gt;65 Medicare Supplement</v>
          </cell>
          <cell r="D5498" t="str">
            <v>SCOTT DOLORES</v>
          </cell>
          <cell r="E5498" t="str">
            <v>136246052</v>
          </cell>
          <cell r="F5498">
            <v>13</v>
          </cell>
          <cell r="G5498" t="str">
            <v>Medicare O65R S/PC - Non-Union</v>
          </cell>
          <cell r="H5498" t="str">
            <v>N</v>
          </cell>
          <cell r="I5498">
            <v>1</v>
          </cell>
          <cell r="J5498">
            <v>37622</v>
          </cell>
          <cell r="K5498">
            <v>102</v>
          </cell>
          <cell r="L5498" t="str">
            <v>Single</v>
          </cell>
          <cell r="M5498">
            <v>11415</v>
          </cell>
        </row>
        <row r="5499">
          <cell r="A5499">
            <v>10</v>
          </cell>
          <cell r="B5499" t="str">
            <v>AW Indemnity Retiree &gt;65 Medicare Supplement</v>
          </cell>
          <cell r="D5499" t="str">
            <v>SCOTT LESTER D</v>
          </cell>
          <cell r="E5499" t="str">
            <v>162245284</v>
          </cell>
          <cell r="F5499">
            <v>13</v>
          </cell>
          <cell r="G5499" t="str">
            <v>Medicare O65R S/PC - Non-Union</v>
          </cell>
          <cell r="H5499" t="str">
            <v>N</v>
          </cell>
          <cell r="I5499">
            <v>1</v>
          </cell>
          <cell r="J5499">
            <v>37622</v>
          </cell>
          <cell r="K5499">
            <v>101</v>
          </cell>
          <cell r="L5499" t="str">
            <v>Single</v>
          </cell>
          <cell r="M5499">
            <v>10423</v>
          </cell>
        </row>
        <row r="5500">
          <cell r="A5500">
            <v>10</v>
          </cell>
          <cell r="B5500" t="str">
            <v>AW Indemnity Retiree &gt;65 Medicare Supplement</v>
          </cell>
          <cell r="D5500" t="str">
            <v>SCOTT MILDRED</v>
          </cell>
          <cell r="E5500" t="str">
            <v>177202160</v>
          </cell>
          <cell r="F5500">
            <v>14</v>
          </cell>
          <cell r="G5500" t="str">
            <v>Medicare O65RHW/F - Non-Union</v>
          </cell>
          <cell r="H5500" t="str">
            <v>N</v>
          </cell>
          <cell r="I5500">
            <v>2</v>
          </cell>
          <cell r="J5500">
            <v>37622</v>
          </cell>
          <cell r="K5500">
            <v>111</v>
          </cell>
          <cell r="L5500" t="str">
            <v>Ee/Sp</v>
          </cell>
          <cell r="M5500">
            <v>9591</v>
          </cell>
        </row>
        <row r="5501">
          <cell r="A5501">
            <v>10</v>
          </cell>
          <cell r="B5501" t="str">
            <v>AW Indemnity Retiree &gt;65 Medicare Supplement</v>
          </cell>
          <cell r="D5501" t="str">
            <v>SCOTT SPENCER</v>
          </cell>
          <cell r="E5501" t="str">
            <v>139201818</v>
          </cell>
          <cell r="F5501">
            <v>12</v>
          </cell>
          <cell r="G5501" t="str">
            <v>Medicare O65RHW/F - Union</v>
          </cell>
          <cell r="H5501" t="str">
            <v>U</v>
          </cell>
          <cell r="I5501">
            <v>2</v>
          </cell>
          <cell r="J5501">
            <v>37622</v>
          </cell>
          <cell r="K5501">
            <v>111</v>
          </cell>
          <cell r="L5501" t="str">
            <v>Ee/Sp</v>
          </cell>
          <cell r="M5501">
            <v>9036</v>
          </cell>
        </row>
        <row r="5502">
          <cell r="A5502">
            <v>10</v>
          </cell>
          <cell r="B5502" t="str">
            <v>AW Indemnity Retiree &gt;65 Medicare Supplement</v>
          </cell>
          <cell r="D5502" t="str">
            <v>SCOTT WILLIAM R</v>
          </cell>
          <cell r="E5502" t="str">
            <v>136268881</v>
          </cell>
          <cell r="F5502">
            <v>14</v>
          </cell>
          <cell r="G5502" t="str">
            <v>Medicare O65RHW/F - Non-Union</v>
          </cell>
          <cell r="H5502" t="str">
            <v>N</v>
          </cell>
          <cell r="I5502">
            <v>2</v>
          </cell>
          <cell r="J5502">
            <v>37742</v>
          </cell>
          <cell r="K5502">
            <v>111</v>
          </cell>
          <cell r="L5502" t="str">
            <v>Ee/Sp</v>
          </cell>
          <cell r="M5502">
            <v>13225</v>
          </cell>
        </row>
        <row r="5503">
          <cell r="A5503">
            <v>10</v>
          </cell>
          <cell r="B5503" t="str">
            <v>AW Indemnity Retiree &gt;65 Medicare Supplement</v>
          </cell>
          <cell r="D5503" t="str">
            <v>SCRANTON HELEN A</v>
          </cell>
          <cell r="E5503" t="str">
            <v>340183076</v>
          </cell>
          <cell r="F5503">
            <v>12</v>
          </cell>
          <cell r="G5503" t="str">
            <v>Medicare O65RHW/F - Union</v>
          </cell>
          <cell r="H5503" t="str">
            <v>U</v>
          </cell>
          <cell r="I5503">
            <v>2</v>
          </cell>
          <cell r="J5503">
            <v>37622</v>
          </cell>
          <cell r="K5503">
            <v>111</v>
          </cell>
          <cell r="L5503" t="str">
            <v>Ee/Sp</v>
          </cell>
          <cell r="M5503">
            <v>7946</v>
          </cell>
        </row>
        <row r="5504">
          <cell r="A5504">
            <v>10</v>
          </cell>
          <cell r="B5504" t="str">
            <v>AW Indemnity Retiree &gt;65 Medicare Supplement</v>
          </cell>
          <cell r="D5504" t="str">
            <v>SEBILLE DONALD</v>
          </cell>
          <cell r="E5504" t="str">
            <v>505427187</v>
          </cell>
          <cell r="F5504">
            <v>11</v>
          </cell>
          <cell r="G5504" t="str">
            <v>Medicare O65R S/PC - Union</v>
          </cell>
          <cell r="H5504" t="str">
            <v>U</v>
          </cell>
          <cell r="I5504">
            <v>1</v>
          </cell>
          <cell r="J5504">
            <v>37622</v>
          </cell>
          <cell r="K5504">
            <v>101</v>
          </cell>
          <cell r="L5504" t="str">
            <v>Single</v>
          </cell>
          <cell r="M5504">
            <v>12691</v>
          </cell>
        </row>
        <row r="5505">
          <cell r="A5505">
            <v>10</v>
          </cell>
          <cell r="B5505" t="str">
            <v>AW Indemnity Retiree &gt;65 Medicare Supplement</v>
          </cell>
          <cell r="D5505" t="str">
            <v>SEEI RICHARD E</v>
          </cell>
          <cell r="E5505" t="str">
            <v>322266438</v>
          </cell>
          <cell r="F5505">
            <v>12</v>
          </cell>
          <cell r="G5505" t="str">
            <v>Medicare O65RHW/F - Union</v>
          </cell>
          <cell r="H5505" t="str">
            <v>U</v>
          </cell>
          <cell r="I5505">
            <v>2</v>
          </cell>
          <cell r="J5505">
            <v>37622</v>
          </cell>
          <cell r="K5505">
            <v>111</v>
          </cell>
          <cell r="L5505" t="str">
            <v>Ee/Sp</v>
          </cell>
          <cell r="M5505">
            <v>11246</v>
          </cell>
        </row>
        <row r="5506">
          <cell r="A5506">
            <v>10</v>
          </cell>
          <cell r="B5506" t="str">
            <v>AW Indemnity Retiree &gt;65 Medicare Supplement</v>
          </cell>
          <cell r="D5506" t="str">
            <v>SEITZ ANNA M</v>
          </cell>
          <cell r="E5506" t="str">
            <v>340184696</v>
          </cell>
          <cell r="F5506">
            <v>11</v>
          </cell>
          <cell r="G5506" t="str">
            <v>Medicare O65R S/PC - Union</v>
          </cell>
          <cell r="H5506" t="str">
            <v>U</v>
          </cell>
          <cell r="I5506">
            <v>1</v>
          </cell>
          <cell r="J5506">
            <v>37622</v>
          </cell>
          <cell r="K5506">
            <v>102</v>
          </cell>
          <cell r="L5506" t="str">
            <v>Single</v>
          </cell>
          <cell r="M5506">
            <v>8086</v>
          </cell>
        </row>
        <row r="5507">
          <cell r="A5507">
            <v>10</v>
          </cell>
          <cell r="B5507" t="str">
            <v>AW Indemnity Retiree &gt;65 Medicare Supplement</v>
          </cell>
          <cell r="D5507" t="str">
            <v>SESTITO LOUIS</v>
          </cell>
          <cell r="E5507" t="str">
            <v>139242662</v>
          </cell>
          <cell r="F5507">
            <v>11</v>
          </cell>
          <cell r="G5507" t="str">
            <v>Medicare O65R S/PC - Union</v>
          </cell>
          <cell r="H5507" t="str">
            <v>U</v>
          </cell>
          <cell r="I5507">
            <v>1</v>
          </cell>
          <cell r="J5507">
            <v>37622</v>
          </cell>
          <cell r="K5507">
            <v>101</v>
          </cell>
          <cell r="L5507" t="str">
            <v>Single</v>
          </cell>
          <cell r="M5507">
            <v>11290</v>
          </cell>
        </row>
        <row r="5508">
          <cell r="A5508">
            <v>10</v>
          </cell>
          <cell r="B5508" t="str">
            <v>AW Indemnity Retiree &gt;65 Medicare Supplement</v>
          </cell>
          <cell r="D5508" t="str">
            <v>SETTELEN SR JOHN L</v>
          </cell>
          <cell r="E5508" t="str">
            <v>159308572</v>
          </cell>
          <cell r="F5508">
            <v>14</v>
          </cell>
          <cell r="G5508" t="str">
            <v>Medicare O65RHW/F - Non-Union</v>
          </cell>
          <cell r="H5508" t="str">
            <v>N</v>
          </cell>
          <cell r="I5508">
            <v>2</v>
          </cell>
          <cell r="J5508">
            <v>37622</v>
          </cell>
          <cell r="K5508">
            <v>111</v>
          </cell>
          <cell r="L5508" t="str">
            <v>Ee/Sp</v>
          </cell>
          <cell r="M5508">
            <v>13362</v>
          </cell>
        </row>
        <row r="5509">
          <cell r="A5509">
            <v>10</v>
          </cell>
          <cell r="B5509" t="str">
            <v>AW Indemnity Retiree &gt;65 Medicare Supplement</v>
          </cell>
          <cell r="D5509" t="str">
            <v>SHAFFER JOHN W</v>
          </cell>
          <cell r="E5509" t="str">
            <v>183248708</v>
          </cell>
          <cell r="F5509">
            <v>11</v>
          </cell>
          <cell r="G5509" t="str">
            <v>Medicare O65R S/PC - Union</v>
          </cell>
          <cell r="H5509" t="str">
            <v>U</v>
          </cell>
          <cell r="I5509">
            <v>1</v>
          </cell>
          <cell r="J5509">
            <v>37622</v>
          </cell>
          <cell r="K5509">
            <v>101</v>
          </cell>
          <cell r="L5509" t="str">
            <v>Single</v>
          </cell>
          <cell r="M5509">
            <v>11143</v>
          </cell>
        </row>
        <row r="5510">
          <cell r="A5510">
            <v>10</v>
          </cell>
          <cell r="B5510" t="str">
            <v>AW Indemnity Retiree &gt;65 Medicare Supplement</v>
          </cell>
          <cell r="D5510" t="str">
            <v>SHAFFER MICHAEL G</v>
          </cell>
          <cell r="E5510" t="str">
            <v>177166342</v>
          </cell>
          <cell r="F5510">
            <v>11</v>
          </cell>
          <cell r="G5510" t="str">
            <v>Medicare O65R S/PC - Union</v>
          </cell>
          <cell r="H5510" t="str">
            <v>U</v>
          </cell>
          <cell r="I5510">
            <v>1</v>
          </cell>
          <cell r="J5510">
            <v>37622</v>
          </cell>
          <cell r="K5510">
            <v>101</v>
          </cell>
          <cell r="L5510" t="str">
            <v>Single</v>
          </cell>
          <cell r="M5510">
            <v>8646</v>
          </cell>
        </row>
        <row r="5511">
          <cell r="A5511">
            <v>10</v>
          </cell>
          <cell r="B5511" t="str">
            <v>AW Indemnity Retiree &gt;65 Medicare Supplement</v>
          </cell>
          <cell r="D5511" t="str">
            <v>SHEEHAN DANIEL</v>
          </cell>
          <cell r="E5511" t="str">
            <v>096300944</v>
          </cell>
          <cell r="F5511">
            <v>12</v>
          </cell>
          <cell r="G5511" t="str">
            <v>Medicare O65RHW/F - Union</v>
          </cell>
          <cell r="H5511" t="str">
            <v>U</v>
          </cell>
          <cell r="I5511">
            <v>2</v>
          </cell>
          <cell r="J5511">
            <v>37622</v>
          </cell>
          <cell r="K5511">
            <v>111</v>
          </cell>
          <cell r="L5511" t="str">
            <v>Ee/Sp</v>
          </cell>
          <cell r="M5511">
            <v>10925</v>
          </cell>
        </row>
        <row r="5512">
          <cell r="A5512">
            <v>10</v>
          </cell>
          <cell r="B5512" t="str">
            <v>AW Indemnity Retiree &gt;65 Medicare Supplement</v>
          </cell>
          <cell r="D5512" t="str">
            <v>SHEETS MARION E</v>
          </cell>
          <cell r="E5512" t="str">
            <v>313308749</v>
          </cell>
          <cell r="F5512">
            <v>14</v>
          </cell>
          <cell r="G5512" t="str">
            <v>Medicare O65RHW/F - Non-Union</v>
          </cell>
          <cell r="H5512" t="str">
            <v>N</v>
          </cell>
          <cell r="I5512">
            <v>2</v>
          </cell>
          <cell r="J5512">
            <v>37926</v>
          </cell>
          <cell r="K5512">
            <v>111</v>
          </cell>
          <cell r="L5512" t="str">
            <v>Ee/Sp</v>
          </cell>
          <cell r="M5512">
            <v>11011</v>
          </cell>
        </row>
        <row r="5513">
          <cell r="A5513">
            <v>10</v>
          </cell>
          <cell r="B5513" t="str">
            <v>AW Indemnity Retiree &gt;65 Medicare Supplement</v>
          </cell>
          <cell r="D5513" t="str">
            <v>SHERMAN MARY J</v>
          </cell>
          <cell r="E5513" t="str">
            <v>565267986</v>
          </cell>
          <cell r="F5513">
            <v>13</v>
          </cell>
          <cell r="G5513" t="str">
            <v>Medicare O65R S/PC - Non-Union</v>
          </cell>
          <cell r="H5513" t="str">
            <v>N</v>
          </cell>
          <cell r="I5513">
            <v>1</v>
          </cell>
          <cell r="J5513">
            <v>37622</v>
          </cell>
          <cell r="K5513">
            <v>102</v>
          </cell>
          <cell r="L5513" t="str">
            <v>Single</v>
          </cell>
          <cell r="M5513">
            <v>8887</v>
          </cell>
        </row>
        <row r="5514">
          <cell r="A5514">
            <v>10</v>
          </cell>
          <cell r="B5514" t="str">
            <v>AW Indemnity Retiree &gt;65 Medicare Supplement</v>
          </cell>
          <cell r="D5514" t="str">
            <v>SHIFLETT BRADLEY L</v>
          </cell>
          <cell r="E5514" t="str">
            <v>138280946</v>
          </cell>
          <cell r="F5514">
            <v>14</v>
          </cell>
          <cell r="G5514" t="str">
            <v>Medicare O65RHW/F - Non-Union</v>
          </cell>
          <cell r="H5514" t="str">
            <v>N</v>
          </cell>
          <cell r="I5514">
            <v>2</v>
          </cell>
          <cell r="J5514">
            <v>37622</v>
          </cell>
          <cell r="K5514">
            <v>111</v>
          </cell>
          <cell r="L5514" t="str">
            <v>Ee/Sp</v>
          </cell>
          <cell r="M5514">
            <v>12685</v>
          </cell>
        </row>
        <row r="5515">
          <cell r="A5515">
            <v>10</v>
          </cell>
          <cell r="B5515" t="str">
            <v>AW Indemnity Retiree &gt;65 Medicare Supplement</v>
          </cell>
          <cell r="D5515" t="str">
            <v>SHIREMAN ROBERT E</v>
          </cell>
          <cell r="E5515" t="str">
            <v>347260067</v>
          </cell>
          <cell r="F5515">
            <v>11</v>
          </cell>
          <cell r="G5515" t="str">
            <v>Medicare O65R S/PC - Union</v>
          </cell>
          <cell r="H5515" t="str">
            <v>U</v>
          </cell>
          <cell r="I5515">
            <v>1</v>
          </cell>
          <cell r="J5515">
            <v>37622</v>
          </cell>
          <cell r="K5515">
            <v>101</v>
          </cell>
          <cell r="L5515" t="str">
            <v>Single</v>
          </cell>
          <cell r="M5515">
            <v>12449</v>
          </cell>
        </row>
        <row r="5516">
          <cell r="A5516">
            <v>10</v>
          </cell>
          <cell r="B5516" t="str">
            <v>AW Indemnity Retiree &gt;65 Medicare Supplement</v>
          </cell>
          <cell r="D5516" t="str">
            <v>SHORT MARY J</v>
          </cell>
          <cell r="E5516" t="str">
            <v>229261583</v>
          </cell>
          <cell r="F5516">
            <v>13</v>
          </cell>
          <cell r="G5516" t="str">
            <v>Medicare O65R S/PC - Non-Union</v>
          </cell>
          <cell r="H5516" t="str">
            <v>N</v>
          </cell>
          <cell r="I5516">
            <v>1</v>
          </cell>
          <cell r="J5516">
            <v>37622</v>
          </cell>
          <cell r="K5516">
            <v>102</v>
          </cell>
          <cell r="L5516" t="str">
            <v>Single</v>
          </cell>
          <cell r="M5516">
            <v>9320</v>
          </cell>
        </row>
        <row r="5517">
          <cell r="A5517">
            <v>10</v>
          </cell>
          <cell r="B5517" t="str">
            <v>AW Indemnity Retiree &gt;65 Medicare Supplement</v>
          </cell>
          <cell r="D5517" t="str">
            <v>SHYJAN ANDRE J</v>
          </cell>
          <cell r="E5517" t="str">
            <v>172325125</v>
          </cell>
          <cell r="F5517">
            <v>12</v>
          </cell>
          <cell r="G5517" t="str">
            <v>Medicare O65RHW/F - Union</v>
          </cell>
          <cell r="H5517" t="str">
            <v>U</v>
          </cell>
          <cell r="I5517">
            <v>2</v>
          </cell>
          <cell r="J5517">
            <v>37622</v>
          </cell>
          <cell r="K5517">
            <v>111</v>
          </cell>
          <cell r="L5517" t="str">
            <v>Ee/Sp</v>
          </cell>
          <cell r="M5517">
            <v>9410</v>
          </cell>
        </row>
        <row r="5518">
          <cell r="A5518">
            <v>10</v>
          </cell>
          <cell r="B5518" t="str">
            <v>AW Indemnity Retiree &gt;65 Medicare Supplement</v>
          </cell>
          <cell r="D5518" t="str">
            <v>SIBERT EARL</v>
          </cell>
          <cell r="E5518" t="str">
            <v>173207805</v>
          </cell>
          <cell r="F5518">
            <v>14</v>
          </cell>
          <cell r="G5518" t="str">
            <v>Medicare O65RHW/F - Non-Union</v>
          </cell>
          <cell r="H5518" t="str">
            <v>N</v>
          </cell>
          <cell r="I5518">
            <v>2</v>
          </cell>
          <cell r="J5518">
            <v>37622</v>
          </cell>
          <cell r="K5518">
            <v>111</v>
          </cell>
          <cell r="L5518" t="str">
            <v>Ee/Sp</v>
          </cell>
          <cell r="M5518">
            <v>9437</v>
          </cell>
        </row>
        <row r="5519">
          <cell r="A5519">
            <v>10</v>
          </cell>
          <cell r="B5519" t="str">
            <v>AW Indemnity Retiree &gt;65 Medicare Supplement</v>
          </cell>
          <cell r="D5519" t="str">
            <v>SICONOLFI JOSEPH</v>
          </cell>
          <cell r="E5519" t="str">
            <v>210261281</v>
          </cell>
          <cell r="F5519">
            <v>14</v>
          </cell>
          <cell r="G5519" t="str">
            <v>Medicare O65RHW/F - Non-Union</v>
          </cell>
          <cell r="H5519" t="str">
            <v>N</v>
          </cell>
          <cell r="I5519">
            <v>2</v>
          </cell>
          <cell r="J5519">
            <v>37622</v>
          </cell>
          <cell r="K5519">
            <v>111</v>
          </cell>
          <cell r="L5519" t="str">
            <v>Ee/Sp</v>
          </cell>
          <cell r="M5519">
            <v>12235</v>
          </cell>
        </row>
        <row r="5520">
          <cell r="A5520">
            <v>10</v>
          </cell>
          <cell r="B5520" t="str">
            <v>AW Indemnity Retiree &gt;65 Medicare Supplement</v>
          </cell>
          <cell r="D5520" t="str">
            <v>SIERP KATHRYN L</v>
          </cell>
          <cell r="E5520" t="str">
            <v>317203069</v>
          </cell>
          <cell r="F5520">
            <v>14</v>
          </cell>
          <cell r="G5520" t="str">
            <v>Medicare O65RHW/F - Non-Union</v>
          </cell>
          <cell r="H5520" t="str">
            <v>N</v>
          </cell>
          <cell r="I5520">
            <v>2</v>
          </cell>
          <cell r="J5520">
            <v>37622</v>
          </cell>
          <cell r="K5520">
            <v>111</v>
          </cell>
          <cell r="L5520" t="str">
            <v>Ee/Sp</v>
          </cell>
          <cell r="M5520">
            <v>9720</v>
          </cell>
        </row>
        <row r="5521">
          <cell r="A5521">
            <v>10</v>
          </cell>
          <cell r="B5521" t="str">
            <v>AW Indemnity Retiree &gt;65 Medicare Supplement</v>
          </cell>
          <cell r="D5521" t="str">
            <v>SIMMINGTON ELIZABETH</v>
          </cell>
          <cell r="E5521" t="str">
            <v>001163092</v>
          </cell>
          <cell r="F5521">
            <v>13</v>
          </cell>
          <cell r="G5521" t="str">
            <v>Medicare O65R S/PC - Non-Union</v>
          </cell>
          <cell r="H5521" t="str">
            <v>N</v>
          </cell>
          <cell r="I5521">
            <v>1</v>
          </cell>
          <cell r="J5521">
            <v>37622</v>
          </cell>
          <cell r="K5521">
            <v>102</v>
          </cell>
          <cell r="L5521" t="str">
            <v>Single</v>
          </cell>
          <cell r="M5521">
            <v>5030</v>
          </cell>
        </row>
        <row r="5522">
          <cell r="A5522">
            <v>10</v>
          </cell>
          <cell r="B5522" t="str">
            <v>AW Indemnity Retiree &gt;65 Medicare Supplement</v>
          </cell>
          <cell r="D5522" t="str">
            <v>SIMMONS ARTHUR L</v>
          </cell>
          <cell r="E5522" t="str">
            <v>267249554</v>
          </cell>
          <cell r="F5522">
            <v>12</v>
          </cell>
          <cell r="G5522" t="str">
            <v>Medicare O65RHW/F - Union</v>
          </cell>
          <cell r="H5522" t="str">
            <v>U</v>
          </cell>
          <cell r="I5522">
            <v>2</v>
          </cell>
          <cell r="J5522">
            <v>37622</v>
          </cell>
          <cell r="K5522">
            <v>111</v>
          </cell>
          <cell r="L5522" t="str">
            <v>Ee/Sp</v>
          </cell>
          <cell r="M5522">
            <v>9295</v>
          </cell>
        </row>
        <row r="5523">
          <cell r="A5523">
            <v>10</v>
          </cell>
          <cell r="B5523" t="str">
            <v>AW Indemnity Retiree &gt;65 Medicare Supplement</v>
          </cell>
          <cell r="D5523" t="str">
            <v>SIMON MORTON S</v>
          </cell>
          <cell r="E5523" t="str">
            <v>164039287</v>
          </cell>
          <cell r="F5523">
            <v>13</v>
          </cell>
          <cell r="G5523" t="str">
            <v>Medicare O65R S/PC - Non-Union</v>
          </cell>
          <cell r="H5523" t="str">
            <v>N</v>
          </cell>
          <cell r="I5523">
            <v>1</v>
          </cell>
          <cell r="J5523">
            <v>37622</v>
          </cell>
          <cell r="K5523">
            <v>101</v>
          </cell>
          <cell r="L5523" t="str">
            <v>Single</v>
          </cell>
          <cell r="M5523">
            <v>6164</v>
          </cell>
        </row>
        <row r="5524">
          <cell r="A5524">
            <v>10</v>
          </cell>
          <cell r="B5524" t="str">
            <v>AW Indemnity Retiree &gt;65 Medicare Supplement</v>
          </cell>
          <cell r="D5524" t="str">
            <v>SINESKY VICTOR T</v>
          </cell>
          <cell r="E5524" t="str">
            <v>189127735</v>
          </cell>
          <cell r="F5524">
            <v>12</v>
          </cell>
          <cell r="G5524" t="str">
            <v>Medicare O65RHW/F - Union</v>
          </cell>
          <cell r="H5524" t="str">
            <v>U</v>
          </cell>
          <cell r="I5524">
            <v>2</v>
          </cell>
          <cell r="J5524">
            <v>37622</v>
          </cell>
          <cell r="K5524">
            <v>111</v>
          </cell>
          <cell r="L5524" t="str">
            <v>Ee/Sp</v>
          </cell>
          <cell r="M5524">
            <v>7922</v>
          </cell>
        </row>
        <row r="5525">
          <cell r="A5525">
            <v>10</v>
          </cell>
          <cell r="B5525" t="str">
            <v>AW Indemnity Retiree &gt;65 Medicare Supplement</v>
          </cell>
          <cell r="D5525" t="str">
            <v>SINGLETON JAMES W</v>
          </cell>
          <cell r="E5525" t="str">
            <v>407485597</v>
          </cell>
          <cell r="F5525">
            <v>11</v>
          </cell>
          <cell r="G5525" t="str">
            <v>Medicare O65R S/PC - Union</v>
          </cell>
          <cell r="H5525" t="str">
            <v>U</v>
          </cell>
          <cell r="I5525">
            <v>1</v>
          </cell>
          <cell r="J5525">
            <v>37622</v>
          </cell>
          <cell r="K5525">
            <v>101</v>
          </cell>
          <cell r="L5525" t="str">
            <v>Single</v>
          </cell>
          <cell r="M5525">
            <v>13308</v>
          </cell>
        </row>
        <row r="5526">
          <cell r="A5526">
            <v>10</v>
          </cell>
          <cell r="B5526" t="str">
            <v>AW Indemnity Retiree &gt;65 Medicare Supplement</v>
          </cell>
          <cell r="D5526" t="str">
            <v>SINKFIELD CHARLOTTE J</v>
          </cell>
          <cell r="E5526" t="str">
            <v>382367798</v>
          </cell>
          <cell r="F5526">
            <v>11</v>
          </cell>
          <cell r="G5526" t="str">
            <v>Medicare O65R S/PC - Union</v>
          </cell>
          <cell r="H5526" t="str">
            <v>U</v>
          </cell>
          <cell r="I5526">
            <v>1</v>
          </cell>
          <cell r="J5526">
            <v>37622</v>
          </cell>
          <cell r="K5526">
            <v>102</v>
          </cell>
          <cell r="L5526" t="str">
            <v>Single</v>
          </cell>
          <cell r="M5526">
            <v>13216</v>
          </cell>
        </row>
        <row r="5527">
          <cell r="A5527">
            <v>10</v>
          </cell>
          <cell r="B5527" t="str">
            <v>AW Indemnity Retiree &gt;65 Medicare Supplement</v>
          </cell>
          <cell r="D5527" t="str">
            <v>SIZEMORE ORVILLE E</v>
          </cell>
          <cell r="E5527" t="str">
            <v>232488577</v>
          </cell>
          <cell r="F5527">
            <v>12</v>
          </cell>
          <cell r="G5527" t="str">
            <v>Medicare O65RHW/F - Union</v>
          </cell>
          <cell r="H5527" t="str">
            <v>U</v>
          </cell>
          <cell r="I5527">
            <v>2</v>
          </cell>
          <cell r="J5527">
            <v>37622</v>
          </cell>
          <cell r="K5527">
            <v>111</v>
          </cell>
          <cell r="L5527" t="str">
            <v>Ee/Sp</v>
          </cell>
          <cell r="M5527">
            <v>12206</v>
          </cell>
        </row>
        <row r="5528">
          <cell r="A5528">
            <v>10</v>
          </cell>
          <cell r="B5528" t="str">
            <v>AW Indemnity Retiree &gt;65 Medicare Supplement</v>
          </cell>
          <cell r="D5528" t="str">
            <v>SLUSHER IRVIN R</v>
          </cell>
          <cell r="E5528" t="str">
            <v>312186236</v>
          </cell>
          <cell r="F5528">
            <v>11</v>
          </cell>
          <cell r="G5528" t="str">
            <v>Medicare O65R S/PC - Union</v>
          </cell>
          <cell r="H5528" t="str">
            <v>U</v>
          </cell>
          <cell r="I5528">
            <v>1</v>
          </cell>
          <cell r="J5528">
            <v>37622</v>
          </cell>
          <cell r="K5528">
            <v>101</v>
          </cell>
          <cell r="L5528" t="str">
            <v>Single</v>
          </cell>
          <cell r="M5528">
            <v>8334</v>
          </cell>
        </row>
        <row r="5529">
          <cell r="A5529">
            <v>10</v>
          </cell>
          <cell r="B5529" t="str">
            <v>AW Indemnity Retiree &gt;65 Medicare Supplement</v>
          </cell>
          <cell r="D5529" t="str">
            <v>SMITH ALFRED</v>
          </cell>
          <cell r="E5529" t="str">
            <v>192203361</v>
          </cell>
          <cell r="F5529">
            <v>11</v>
          </cell>
          <cell r="G5529" t="str">
            <v>Medicare O65R S/PC - Union</v>
          </cell>
          <cell r="H5529" t="str">
            <v>U</v>
          </cell>
          <cell r="I5529">
            <v>1</v>
          </cell>
          <cell r="J5529">
            <v>37622</v>
          </cell>
          <cell r="K5529">
            <v>101</v>
          </cell>
          <cell r="L5529" t="str">
            <v>Single</v>
          </cell>
          <cell r="M5529">
            <v>10517</v>
          </cell>
        </row>
        <row r="5530">
          <cell r="A5530">
            <v>10</v>
          </cell>
          <cell r="B5530" t="str">
            <v>AW Indemnity Retiree &gt;65 Medicare Supplement</v>
          </cell>
          <cell r="D5530" t="str">
            <v>SMITH FRANK J</v>
          </cell>
          <cell r="E5530" t="str">
            <v>193140175</v>
          </cell>
          <cell r="F5530">
            <v>14</v>
          </cell>
          <cell r="G5530" t="str">
            <v>Medicare O65RHW/F - Non-Union</v>
          </cell>
          <cell r="H5530" t="str">
            <v>N</v>
          </cell>
          <cell r="I5530">
            <v>2</v>
          </cell>
          <cell r="J5530">
            <v>37622</v>
          </cell>
          <cell r="K5530">
            <v>111</v>
          </cell>
          <cell r="L5530" t="str">
            <v>Ee/Sp</v>
          </cell>
          <cell r="M5530">
            <v>8633</v>
          </cell>
        </row>
        <row r="5531">
          <cell r="A5531">
            <v>10</v>
          </cell>
          <cell r="B5531" t="str">
            <v>AW Indemnity Retiree &gt;65 Medicare Supplement</v>
          </cell>
          <cell r="D5531" t="str">
            <v>SMITH FREDERICKA M</v>
          </cell>
          <cell r="E5531" t="str">
            <v>155249821</v>
          </cell>
          <cell r="F5531">
            <v>14</v>
          </cell>
          <cell r="G5531" t="str">
            <v>Medicare O65RHW/F - Non-Union</v>
          </cell>
          <cell r="H5531" t="str">
            <v>N</v>
          </cell>
          <cell r="I5531">
            <v>2</v>
          </cell>
          <cell r="J5531">
            <v>37622</v>
          </cell>
          <cell r="K5531">
            <v>111</v>
          </cell>
          <cell r="L5531" t="str">
            <v>Ee/Sp</v>
          </cell>
          <cell r="M5531">
            <v>11979</v>
          </cell>
        </row>
        <row r="5532">
          <cell r="A5532">
            <v>10</v>
          </cell>
          <cell r="B5532" t="str">
            <v>AW Indemnity Retiree &gt;65 Medicare Supplement</v>
          </cell>
          <cell r="D5532" t="str">
            <v>SMITH GERALD C</v>
          </cell>
          <cell r="E5532" t="str">
            <v>171269073</v>
          </cell>
          <cell r="F5532">
            <v>14</v>
          </cell>
          <cell r="G5532" t="str">
            <v>Medicare O65RHW/F - Non-Union</v>
          </cell>
          <cell r="H5532" t="str">
            <v>N</v>
          </cell>
          <cell r="I5532">
            <v>2</v>
          </cell>
          <cell r="J5532">
            <v>37622</v>
          </cell>
          <cell r="K5532">
            <v>111</v>
          </cell>
          <cell r="L5532" t="str">
            <v>Ee/Sp</v>
          </cell>
          <cell r="M5532">
            <v>12606</v>
          </cell>
        </row>
        <row r="5533">
          <cell r="A5533">
            <v>10</v>
          </cell>
          <cell r="B5533" t="str">
            <v>AW Indemnity Retiree &gt;65 Medicare Supplement</v>
          </cell>
          <cell r="D5533" t="str">
            <v>SMITH GILBERT D</v>
          </cell>
          <cell r="E5533" t="str">
            <v>306364219</v>
          </cell>
          <cell r="F5533">
            <v>13</v>
          </cell>
          <cell r="G5533" t="str">
            <v>Medicare O65R S/PC - Non-Union</v>
          </cell>
          <cell r="H5533" t="str">
            <v>N</v>
          </cell>
          <cell r="I5533">
            <v>1</v>
          </cell>
          <cell r="J5533">
            <v>37773</v>
          </cell>
          <cell r="K5533">
            <v>101</v>
          </cell>
          <cell r="L5533" t="str">
            <v>Single</v>
          </cell>
          <cell r="M5533">
            <v>14058</v>
          </cell>
        </row>
        <row r="5534">
          <cell r="A5534">
            <v>10</v>
          </cell>
          <cell r="B5534" t="str">
            <v>AW Indemnity Retiree &gt;65 Medicare Supplement</v>
          </cell>
          <cell r="D5534" t="str">
            <v>SMITH HARRY</v>
          </cell>
          <cell r="E5534" t="str">
            <v>159288061</v>
          </cell>
          <cell r="F5534">
            <v>12</v>
          </cell>
          <cell r="G5534" t="str">
            <v>Medicare O65RHW/F - Union</v>
          </cell>
          <cell r="H5534" t="str">
            <v>U</v>
          </cell>
          <cell r="I5534">
            <v>2</v>
          </cell>
          <cell r="J5534">
            <v>37622</v>
          </cell>
          <cell r="K5534">
            <v>111</v>
          </cell>
          <cell r="L5534" t="str">
            <v>Ee/Sp</v>
          </cell>
          <cell r="M5534">
            <v>12870</v>
          </cell>
        </row>
        <row r="5535">
          <cell r="A5535">
            <v>10</v>
          </cell>
          <cell r="B5535" t="str">
            <v>AW Indemnity Retiree &gt;65 Medicare Supplement</v>
          </cell>
          <cell r="D5535" t="str">
            <v>SMITH LOIS G</v>
          </cell>
          <cell r="E5535" t="str">
            <v>181125131</v>
          </cell>
          <cell r="F5535">
            <v>11</v>
          </cell>
          <cell r="G5535" t="str">
            <v>Medicare O65R S/PC - Union</v>
          </cell>
          <cell r="H5535" t="str">
            <v>U</v>
          </cell>
          <cell r="I5535">
            <v>1</v>
          </cell>
          <cell r="J5535">
            <v>37622</v>
          </cell>
          <cell r="K5535">
            <v>102</v>
          </cell>
          <cell r="L5535" t="str">
            <v>Single</v>
          </cell>
          <cell r="M5535">
            <v>7747</v>
          </cell>
        </row>
        <row r="5536">
          <cell r="A5536">
            <v>10</v>
          </cell>
          <cell r="B5536" t="str">
            <v>AW Indemnity Retiree &gt;65 Medicare Supplement</v>
          </cell>
          <cell r="D5536" t="str">
            <v>SMITH MARGARET A</v>
          </cell>
          <cell r="E5536" t="str">
            <v>157248303</v>
          </cell>
          <cell r="F5536">
            <v>14</v>
          </cell>
          <cell r="G5536" t="str">
            <v>Medicare O65RHW/F - Non-Union</v>
          </cell>
          <cell r="H5536" t="str">
            <v>N</v>
          </cell>
          <cell r="I5536">
            <v>2</v>
          </cell>
          <cell r="J5536">
            <v>37622</v>
          </cell>
          <cell r="K5536">
            <v>111</v>
          </cell>
          <cell r="L5536" t="str">
            <v>Ee/Sp</v>
          </cell>
          <cell r="M5536">
            <v>12756</v>
          </cell>
        </row>
        <row r="5537">
          <cell r="A5537">
            <v>10</v>
          </cell>
          <cell r="B5537" t="str">
            <v>AW Indemnity Retiree &gt;65 Medicare Supplement</v>
          </cell>
          <cell r="D5537" t="str">
            <v>SMITH RICHARD E</v>
          </cell>
          <cell r="E5537" t="str">
            <v>479260586</v>
          </cell>
          <cell r="F5537">
            <v>12</v>
          </cell>
          <cell r="G5537" t="str">
            <v>Medicare O65RHW/F - Union</v>
          </cell>
          <cell r="H5537" t="str">
            <v>U</v>
          </cell>
          <cell r="I5537">
            <v>2</v>
          </cell>
          <cell r="J5537">
            <v>37622</v>
          </cell>
          <cell r="K5537">
            <v>111</v>
          </cell>
          <cell r="L5537" t="str">
            <v>Ee/Sp</v>
          </cell>
          <cell r="M5537">
            <v>10470</v>
          </cell>
        </row>
        <row r="5538">
          <cell r="A5538">
            <v>10</v>
          </cell>
          <cell r="B5538" t="str">
            <v>AW Indemnity Retiree &gt;65 Medicare Supplement</v>
          </cell>
          <cell r="D5538" t="str">
            <v>SMITHER HARLAN H</v>
          </cell>
          <cell r="E5538" t="str">
            <v>492405150</v>
          </cell>
          <cell r="F5538">
            <v>12</v>
          </cell>
          <cell r="G5538" t="str">
            <v>Medicare O65RHW/F - Union</v>
          </cell>
          <cell r="H5538" t="str">
            <v>U</v>
          </cell>
          <cell r="I5538">
            <v>2</v>
          </cell>
          <cell r="J5538">
            <v>37803</v>
          </cell>
          <cell r="K5538">
            <v>111</v>
          </cell>
          <cell r="L5538" t="str">
            <v>Ee/Sp</v>
          </cell>
          <cell r="M5538">
            <v>13850</v>
          </cell>
        </row>
        <row r="5539">
          <cell r="A5539">
            <v>10</v>
          </cell>
          <cell r="B5539" t="str">
            <v>AW Indemnity Retiree &gt;65 Medicare Supplement</v>
          </cell>
          <cell r="D5539" t="str">
            <v>SNYDER SR GENE P</v>
          </cell>
          <cell r="E5539" t="str">
            <v>201266756</v>
          </cell>
          <cell r="F5539">
            <v>11</v>
          </cell>
          <cell r="G5539" t="str">
            <v>Medicare O65R S/PC - Union</v>
          </cell>
          <cell r="H5539" t="str">
            <v>U</v>
          </cell>
          <cell r="I5539">
            <v>1</v>
          </cell>
          <cell r="J5539">
            <v>37622</v>
          </cell>
          <cell r="K5539">
            <v>101</v>
          </cell>
          <cell r="L5539" t="str">
            <v>Single</v>
          </cell>
          <cell r="M5539">
            <v>13417</v>
          </cell>
        </row>
        <row r="5540">
          <cell r="A5540">
            <v>10</v>
          </cell>
          <cell r="B5540" t="str">
            <v>AW Indemnity Retiree &gt;65 Medicare Supplement</v>
          </cell>
          <cell r="D5540" t="str">
            <v>SNYDER DAVID A</v>
          </cell>
          <cell r="E5540" t="str">
            <v>478409116</v>
          </cell>
          <cell r="F5540">
            <v>13</v>
          </cell>
          <cell r="G5540" t="str">
            <v>Medicare O65R S/PC - Non-Union</v>
          </cell>
          <cell r="H5540" t="str">
            <v>N</v>
          </cell>
          <cell r="I5540">
            <v>1</v>
          </cell>
          <cell r="J5540">
            <v>37712</v>
          </cell>
          <cell r="K5540">
            <v>101</v>
          </cell>
          <cell r="L5540" t="str">
            <v>Single</v>
          </cell>
          <cell r="M5540">
            <v>13973</v>
          </cell>
        </row>
        <row r="5541">
          <cell r="A5541">
            <v>10</v>
          </cell>
          <cell r="B5541" t="str">
            <v>AW Indemnity Retiree &gt;65 Medicare Supplement</v>
          </cell>
          <cell r="D5541" t="str">
            <v>SOCHOR PAUL</v>
          </cell>
          <cell r="E5541" t="str">
            <v>151140939</v>
          </cell>
          <cell r="F5541">
            <v>14</v>
          </cell>
          <cell r="G5541" t="str">
            <v>Medicare O65RHW/F - Non-Union</v>
          </cell>
          <cell r="H5541" t="str">
            <v>N</v>
          </cell>
          <cell r="I5541">
            <v>2</v>
          </cell>
          <cell r="J5541">
            <v>37622</v>
          </cell>
          <cell r="K5541">
            <v>111</v>
          </cell>
          <cell r="L5541" t="str">
            <v>Ee/Sp</v>
          </cell>
          <cell r="M5541">
            <v>9020</v>
          </cell>
        </row>
        <row r="5542">
          <cell r="A5542">
            <v>10</v>
          </cell>
          <cell r="B5542" t="str">
            <v>AW Indemnity Retiree &gt;65 Medicare Supplement</v>
          </cell>
          <cell r="D5542" t="str">
            <v>SONNTAG HARRY W</v>
          </cell>
          <cell r="E5542" t="str">
            <v>378147013</v>
          </cell>
          <cell r="F5542">
            <v>14</v>
          </cell>
          <cell r="G5542" t="str">
            <v>Medicare O65RHW/F - Non-Union</v>
          </cell>
          <cell r="H5542" t="str">
            <v>N</v>
          </cell>
          <cell r="I5542">
            <v>2</v>
          </cell>
          <cell r="J5542">
            <v>37622</v>
          </cell>
          <cell r="K5542">
            <v>111</v>
          </cell>
          <cell r="L5542" t="str">
            <v>Ee/Sp</v>
          </cell>
          <cell r="M5542">
            <v>7877</v>
          </cell>
        </row>
        <row r="5543">
          <cell r="A5543">
            <v>10</v>
          </cell>
          <cell r="B5543" t="str">
            <v>AW Indemnity Retiree &gt;65 Medicare Supplement</v>
          </cell>
          <cell r="D5543" t="str">
            <v>SOUTHORN PATRICIA</v>
          </cell>
          <cell r="E5543" t="str">
            <v>183281898</v>
          </cell>
          <cell r="F5543">
            <v>12</v>
          </cell>
          <cell r="G5543" t="str">
            <v>Medicare O65RHW/F - Union</v>
          </cell>
          <cell r="H5543" t="str">
            <v>U</v>
          </cell>
          <cell r="I5543">
            <v>2</v>
          </cell>
          <cell r="J5543">
            <v>37622</v>
          </cell>
          <cell r="K5543">
            <v>111</v>
          </cell>
          <cell r="L5543" t="str">
            <v>Ee/Sp</v>
          </cell>
          <cell r="M5543">
            <v>13186</v>
          </cell>
        </row>
        <row r="5544">
          <cell r="A5544">
            <v>10</v>
          </cell>
          <cell r="B5544" t="str">
            <v>AW Indemnity Retiree &gt;65 Medicare Supplement</v>
          </cell>
          <cell r="D5544" t="str">
            <v>SPARKS HOWARD L</v>
          </cell>
          <cell r="E5544" t="str">
            <v>307209499</v>
          </cell>
          <cell r="F5544">
            <v>12</v>
          </cell>
          <cell r="G5544" t="str">
            <v>Medicare O65RHW/F - Union</v>
          </cell>
          <cell r="H5544" t="str">
            <v>U</v>
          </cell>
          <cell r="I5544">
            <v>2</v>
          </cell>
          <cell r="J5544">
            <v>37622</v>
          </cell>
          <cell r="K5544">
            <v>111</v>
          </cell>
          <cell r="L5544" t="str">
            <v>Ee/Sp</v>
          </cell>
          <cell r="M5544">
            <v>8950</v>
          </cell>
        </row>
        <row r="5545">
          <cell r="A5545">
            <v>10</v>
          </cell>
          <cell r="B5545" t="str">
            <v>AW Indemnity Retiree &gt;65 Medicare Supplement</v>
          </cell>
          <cell r="D5545" t="str">
            <v>SPICER DONALD P</v>
          </cell>
          <cell r="E5545" t="str">
            <v>279229005</v>
          </cell>
          <cell r="F5545">
            <v>12</v>
          </cell>
          <cell r="G5545" t="str">
            <v>Medicare O65RHW/F - Union</v>
          </cell>
          <cell r="H5545" t="str">
            <v>U</v>
          </cell>
          <cell r="I5545">
            <v>2</v>
          </cell>
          <cell r="J5545">
            <v>37622</v>
          </cell>
          <cell r="K5545">
            <v>111</v>
          </cell>
          <cell r="L5545" t="str">
            <v>Ee/Sp</v>
          </cell>
          <cell r="M5545">
            <v>10096</v>
          </cell>
        </row>
        <row r="5546">
          <cell r="A5546">
            <v>10</v>
          </cell>
          <cell r="B5546" t="str">
            <v>AW Indemnity Retiree &gt;65 Medicare Supplement</v>
          </cell>
          <cell r="D5546" t="str">
            <v>SPIEGEL ROBERT F</v>
          </cell>
          <cell r="E5546" t="str">
            <v>183264783</v>
          </cell>
          <cell r="F5546">
            <v>11</v>
          </cell>
          <cell r="G5546" t="str">
            <v>Medicare O65R S/PC - Union</v>
          </cell>
          <cell r="H5546" t="str">
            <v>U</v>
          </cell>
          <cell r="I5546">
            <v>1</v>
          </cell>
          <cell r="J5546">
            <v>37622</v>
          </cell>
          <cell r="K5546">
            <v>101</v>
          </cell>
          <cell r="L5546" t="str">
            <v>Single</v>
          </cell>
          <cell r="M5546">
            <v>13500</v>
          </cell>
        </row>
        <row r="5547">
          <cell r="A5547">
            <v>10</v>
          </cell>
          <cell r="B5547" t="str">
            <v>AW Indemnity Retiree &gt;65 Medicare Supplement</v>
          </cell>
          <cell r="D5547" t="str">
            <v>SPROUSE ROGER L</v>
          </cell>
          <cell r="E5547" t="str">
            <v>232701406</v>
          </cell>
          <cell r="F5547">
            <v>11</v>
          </cell>
          <cell r="G5547" t="str">
            <v>Medicare O65R S/PC - Union</v>
          </cell>
          <cell r="H5547" t="str">
            <v>U</v>
          </cell>
          <cell r="I5547">
            <v>1</v>
          </cell>
          <cell r="J5547">
            <v>37622</v>
          </cell>
          <cell r="K5547">
            <v>101</v>
          </cell>
          <cell r="L5547" t="str">
            <v>Single</v>
          </cell>
          <cell r="M5547">
            <v>16109</v>
          </cell>
        </row>
        <row r="5548">
          <cell r="A5548">
            <v>10</v>
          </cell>
          <cell r="B5548" t="str">
            <v>AW Indemnity Retiree &gt;65 Medicare Supplement</v>
          </cell>
          <cell r="D5548" t="str">
            <v>STAMPS RONALD C</v>
          </cell>
          <cell r="E5548" t="str">
            <v>526465269</v>
          </cell>
          <cell r="F5548">
            <v>13</v>
          </cell>
          <cell r="G5548" t="str">
            <v>Medicare O65R S/PC - Non-Union</v>
          </cell>
          <cell r="H5548" t="str">
            <v>N</v>
          </cell>
          <cell r="I5548">
            <v>1</v>
          </cell>
          <cell r="J5548">
            <v>38078</v>
          </cell>
          <cell r="K5548">
            <v>101</v>
          </cell>
          <cell r="L5548" t="str">
            <v>Single</v>
          </cell>
          <cell r="M5548">
            <v>14060</v>
          </cell>
        </row>
        <row r="5549">
          <cell r="A5549">
            <v>10</v>
          </cell>
          <cell r="B5549" t="str">
            <v>AW Indemnity Retiree &gt;65 Medicare Supplement</v>
          </cell>
          <cell r="D5549" t="str">
            <v>STANMETS HAROLD R</v>
          </cell>
          <cell r="E5549" t="str">
            <v>188246026</v>
          </cell>
          <cell r="F5549">
            <v>14</v>
          </cell>
          <cell r="G5549" t="str">
            <v>Medicare O65RHW/F - Non-Union</v>
          </cell>
          <cell r="H5549" t="str">
            <v>N</v>
          </cell>
          <cell r="I5549">
            <v>2</v>
          </cell>
          <cell r="J5549">
            <v>37622</v>
          </cell>
          <cell r="K5549">
            <v>111</v>
          </cell>
          <cell r="L5549" t="str">
            <v>Ee/Sp</v>
          </cell>
          <cell r="M5549">
            <v>11051</v>
          </cell>
        </row>
        <row r="5550">
          <cell r="A5550">
            <v>10</v>
          </cell>
          <cell r="B5550" t="str">
            <v>AW Indemnity Retiree &gt;65 Medicare Supplement</v>
          </cell>
          <cell r="D5550" t="str">
            <v>STARKS WILLIE L</v>
          </cell>
          <cell r="E5550" t="str">
            <v>259509373</v>
          </cell>
          <cell r="F5550">
            <v>12</v>
          </cell>
          <cell r="G5550" t="str">
            <v>Medicare O65RHW/F - Union</v>
          </cell>
          <cell r="H5550" t="str">
            <v>U</v>
          </cell>
          <cell r="I5550">
            <v>2</v>
          </cell>
          <cell r="J5550">
            <v>37622</v>
          </cell>
          <cell r="K5550">
            <v>111</v>
          </cell>
          <cell r="L5550" t="str">
            <v>Ee/Sp</v>
          </cell>
          <cell r="M5550">
            <v>12278</v>
          </cell>
        </row>
        <row r="5551">
          <cell r="A5551">
            <v>10</v>
          </cell>
          <cell r="B5551" t="str">
            <v>AW Indemnity Retiree &gt;65 Medicare Supplement</v>
          </cell>
          <cell r="D5551" t="str">
            <v>STARR JOHN H</v>
          </cell>
          <cell r="E5551" t="str">
            <v>319285262</v>
          </cell>
          <cell r="F5551">
            <v>12</v>
          </cell>
          <cell r="G5551" t="str">
            <v>Medicare O65RHW/F - Union</v>
          </cell>
          <cell r="H5551" t="str">
            <v>U</v>
          </cell>
          <cell r="I5551">
            <v>2</v>
          </cell>
          <cell r="J5551">
            <v>37622</v>
          </cell>
          <cell r="K5551">
            <v>111</v>
          </cell>
          <cell r="L5551" t="str">
            <v>Ee/Sp</v>
          </cell>
          <cell r="M5551">
            <v>12622</v>
          </cell>
        </row>
        <row r="5552">
          <cell r="A5552">
            <v>10</v>
          </cell>
          <cell r="B5552" t="str">
            <v>AW Indemnity Retiree &gt;65 Medicare Supplement</v>
          </cell>
          <cell r="D5552" t="str">
            <v>STARZMAN CULBERT F</v>
          </cell>
          <cell r="E5552" t="str">
            <v>146287183</v>
          </cell>
          <cell r="F5552">
            <v>11</v>
          </cell>
          <cell r="G5552" t="str">
            <v>Medicare O65R S/PC - Union</v>
          </cell>
          <cell r="H5552" t="str">
            <v>U</v>
          </cell>
          <cell r="I5552">
            <v>1</v>
          </cell>
          <cell r="J5552">
            <v>37622</v>
          </cell>
          <cell r="K5552">
            <v>101</v>
          </cell>
          <cell r="L5552" t="str">
            <v>Single</v>
          </cell>
          <cell r="M5552">
            <v>13712</v>
          </cell>
        </row>
        <row r="5553">
          <cell r="A5553">
            <v>10</v>
          </cell>
          <cell r="B5553" t="str">
            <v>AW Indemnity Retiree &gt;65 Medicare Supplement</v>
          </cell>
          <cell r="D5553" t="str">
            <v>STEELE HELEN D</v>
          </cell>
          <cell r="E5553" t="str">
            <v>234247477</v>
          </cell>
          <cell r="F5553">
            <v>13</v>
          </cell>
          <cell r="G5553" t="str">
            <v>Medicare O65R S/PC - Non-Union</v>
          </cell>
          <cell r="H5553" t="str">
            <v>N</v>
          </cell>
          <cell r="I5553">
            <v>1</v>
          </cell>
          <cell r="J5553">
            <v>37622</v>
          </cell>
          <cell r="K5553">
            <v>102</v>
          </cell>
          <cell r="L5553" t="str">
            <v>Single</v>
          </cell>
          <cell r="M5553">
            <v>5195</v>
          </cell>
        </row>
        <row r="5554">
          <cell r="A5554">
            <v>10</v>
          </cell>
          <cell r="B5554" t="str">
            <v>AW Indemnity Retiree &gt;65 Medicare Supplement</v>
          </cell>
          <cell r="D5554" t="str">
            <v>STEEN JANET</v>
          </cell>
          <cell r="E5554" t="str">
            <v>211203240</v>
          </cell>
          <cell r="F5554">
            <v>13</v>
          </cell>
          <cell r="G5554" t="str">
            <v>Medicare O65R S/PC - Non-Union</v>
          </cell>
          <cell r="H5554" t="str">
            <v>N</v>
          </cell>
          <cell r="I5554">
            <v>1</v>
          </cell>
          <cell r="J5554">
            <v>37622</v>
          </cell>
          <cell r="K5554">
            <v>102</v>
          </cell>
          <cell r="L5554" t="str">
            <v>Single</v>
          </cell>
          <cell r="M5554">
            <v>10540</v>
          </cell>
        </row>
        <row r="5555">
          <cell r="A5555">
            <v>10</v>
          </cell>
          <cell r="B5555" t="str">
            <v>AW Indemnity Retiree &gt;65 Medicare Supplement</v>
          </cell>
          <cell r="D5555" t="str">
            <v>STENKE DONALD A</v>
          </cell>
          <cell r="E5555" t="str">
            <v>477167603</v>
          </cell>
          <cell r="F5555">
            <v>14</v>
          </cell>
          <cell r="G5555" t="str">
            <v>Medicare O65RHW/F - Non-Union</v>
          </cell>
          <cell r="H5555" t="str">
            <v>N</v>
          </cell>
          <cell r="I5555">
            <v>2</v>
          </cell>
          <cell r="J5555">
            <v>37622</v>
          </cell>
          <cell r="K5555">
            <v>111</v>
          </cell>
          <cell r="L5555" t="str">
            <v>Ee/Sp</v>
          </cell>
          <cell r="M5555">
            <v>10286</v>
          </cell>
        </row>
        <row r="5556">
          <cell r="A5556">
            <v>10</v>
          </cell>
          <cell r="B5556" t="str">
            <v>AW Indemnity Retiree &gt;65 Medicare Supplement</v>
          </cell>
          <cell r="D5556" t="str">
            <v>STEPHENS BRUCE</v>
          </cell>
          <cell r="E5556" t="str">
            <v>360148491</v>
          </cell>
          <cell r="F5556">
            <v>14</v>
          </cell>
          <cell r="G5556" t="str">
            <v>Medicare O65RHW/F - Non-Union</v>
          </cell>
          <cell r="H5556" t="str">
            <v>N</v>
          </cell>
          <cell r="I5556">
            <v>2</v>
          </cell>
          <cell r="J5556">
            <v>37622</v>
          </cell>
          <cell r="K5556">
            <v>111</v>
          </cell>
          <cell r="L5556" t="str">
            <v>Ee/Sp</v>
          </cell>
          <cell r="M5556">
            <v>8944</v>
          </cell>
        </row>
        <row r="5557">
          <cell r="A5557">
            <v>10</v>
          </cell>
          <cell r="B5557" t="str">
            <v>AW Indemnity Retiree &gt;65 Medicare Supplement</v>
          </cell>
          <cell r="D5557" t="str">
            <v>STEPHENS SHIRLEY AN</v>
          </cell>
          <cell r="E5557" t="str">
            <v>499323642</v>
          </cell>
          <cell r="F5557">
            <v>14</v>
          </cell>
          <cell r="G5557" t="str">
            <v>Medicare O65RHW/F - Non-Union</v>
          </cell>
          <cell r="H5557" t="str">
            <v>N</v>
          </cell>
          <cell r="I5557">
            <v>1</v>
          </cell>
          <cell r="J5557">
            <v>37986</v>
          </cell>
          <cell r="K5557">
            <v>102</v>
          </cell>
          <cell r="L5557" t="str">
            <v>Single</v>
          </cell>
          <cell r="M5557">
            <v>11027</v>
          </cell>
        </row>
        <row r="5558">
          <cell r="A5558">
            <v>10</v>
          </cell>
          <cell r="B5558" t="str">
            <v>AW Indemnity Retiree &gt;65 Medicare Supplement</v>
          </cell>
          <cell r="D5558" t="str">
            <v>STEWARD JOSEPH</v>
          </cell>
          <cell r="E5558" t="str">
            <v>307301541</v>
          </cell>
          <cell r="F5558">
            <v>14</v>
          </cell>
          <cell r="G5558" t="str">
            <v>Medicare O65RHW/F - Non-Union</v>
          </cell>
          <cell r="H5558" t="str">
            <v>N</v>
          </cell>
          <cell r="I5558">
            <v>2</v>
          </cell>
          <cell r="J5558">
            <v>37622</v>
          </cell>
          <cell r="K5558">
            <v>111</v>
          </cell>
          <cell r="L5558" t="str">
            <v>Ee/Sp</v>
          </cell>
          <cell r="M5558">
            <v>11326</v>
          </cell>
        </row>
        <row r="5559">
          <cell r="A5559">
            <v>10</v>
          </cell>
          <cell r="B5559" t="str">
            <v>AW Indemnity Retiree &gt;65 Medicare Supplement</v>
          </cell>
          <cell r="D5559" t="str">
            <v>STEWART ERNEST J</v>
          </cell>
          <cell r="E5559" t="str">
            <v>232521898</v>
          </cell>
          <cell r="F5559">
            <v>14</v>
          </cell>
          <cell r="G5559" t="str">
            <v>Medicare O65RHW/F - Non-Union</v>
          </cell>
          <cell r="H5559" t="str">
            <v>N</v>
          </cell>
          <cell r="I5559">
            <v>2</v>
          </cell>
          <cell r="J5559">
            <v>37622</v>
          </cell>
          <cell r="K5559">
            <v>111</v>
          </cell>
          <cell r="L5559" t="str">
            <v>Ee/Sp</v>
          </cell>
          <cell r="M5559">
            <v>12480</v>
          </cell>
        </row>
        <row r="5560">
          <cell r="A5560">
            <v>10</v>
          </cell>
          <cell r="B5560" t="str">
            <v>AW Indemnity Retiree &gt;65 Medicare Supplement</v>
          </cell>
          <cell r="D5560" t="str">
            <v>STEWART JOHN</v>
          </cell>
          <cell r="E5560" t="str">
            <v>251627912</v>
          </cell>
          <cell r="F5560">
            <v>11</v>
          </cell>
          <cell r="G5560" t="str">
            <v>Medicare O65R S/PC - Union</v>
          </cell>
          <cell r="H5560" t="str">
            <v>U</v>
          </cell>
          <cell r="I5560">
            <v>1</v>
          </cell>
          <cell r="J5560">
            <v>37742</v>
          </cell>
          <cell r="K5560">
            <v>101</v>
          </cell>
          <cell r="L5560" t="str">
            <v>Single</v>
          </cell>
          <cell r="M5560">
            <v>14025</v>
          </cell>
        </row>
        <row r="5561">
          <cell r="A5561">
            <v>10</v>
          </cell>
          <cell r="B5561" t="str">
            <v>AW Indemnity Retiree &gt;65 Medicare Supplement</v>
          </cell>
          <cell r="D5561" t="str">
            <v>STEWART ROBERT H</v>
          </cell>
          <cell r="E5561" t="str">
            <v>181245790</v>
          </cell>
          <cell r="F5561">
            <v>12</v>
          </cell>
          <cell r="G5561" t="str">
            <v>Medicare O65RHW/F - Union</v>
          </cell>
          <cell r="H5561" t="str">
            <v>U</v>
          </cell>
          <cell r="I5561">
            <v>2</v>
          </cell>
          <cell r="J5561">
            <v>37622</v>
          </cell>
          <cell r="K5561">
            <v>111</v>
          </cell>
          <cell r="L5561" t="str">
            <v>Ee/Sp</v>
          </cell>
          <cell r="M5561">
            <v>12005</v>
          </cell>
        </row>
        <row r="5562">
          <cell r="A5562">
            <v>10</v>
          </cell>
          <cell r="B5562" t="str">
            <v>AW Indemnity Retiree &gt;65 Medicare Supplement</v>
          </cell>
          <cell r="D5562" t="str">
            <v>STEWART SANDRA L</v>
          </cell>
          <cell r="E5562" t="str">
            <v>355348957</v>
          </cell>
          <cell r="F5562">
            <v>13</v>
          </cell>
          <cell r="G5562" t="str">
            <v>Medicare O65R S/PC - Non-Union</v>
          </cell>
          <cell r="H5562" t="str">
            <v>N</v>
          </cell>
          <cell r="I5562">
            <v>1</v>
          </cell>
          <cell r="J5562">
            <v>37622</v>
          </cell>
          <cell r="K5562">
            <v>102</v>
          </cell>
          <cell r="L5562" t="str">
            <v>Single</v>
          </cell>
          <cell r="M5562">
            <v>15623</v>
          </cell>
        </row>
        <row r="5563">
          <cell r="A5563">
            <v>10</v>
          </cell>
          <cell r="B5563" t="str">
            <v>AW Indemnity Retiree &gt;65 Medicare Supplement</v>
          </cell>
          <cell r="D5563" t="str">
            <v>STEWART THOMAS</v>
          </cell>
          <cell r="E5563" t="str">
            <v>194248690</v>
          </cell>
          <cell r="F5563">
            <v>12</v>
          </cell>
          <cell r="G5563" t="str">
            <v>Medicare O65RHW/F - Union</v>
          </cell>
          <cell r="H5563" t="str">
            <v>U</v>
          </cell>
          <cell r="I5563">
            <v>2</v>
          </cell>
          <cell r="J5563">
            <v>37622</v>
          </cell>
          <cell r="K5563">
            <v>111</v>
          </cell>
          <cell r="L5563" t="str">
            <v>Ee/Sp</v>
          </cell>
          <cell r="M5563">
            <v>10985</v>
          </cell>
        </row>
        <row r="5564">
          <cell r="A5564">
            <v>10</v>
          </cell>
          <cell r="B5564" t="str">
            <v>AW Indemnity Retiree &gt;65 Medicare Supplement</v>
          </cell>
          <cell r="D5564" t="str">
            <v>STILES HOMER M</v>
          </cell>
          <cell r="E5564" t="str">
            <v>181248068</v>
          </cell>
          <cell r="F5564">
            <v>12</v>
          </cell>
          <cell r="G5564" t="str">
            <v>Medicare O65RHW/F - Union</v>
          </cell>
          <cell r="H5564" t="str">
            <v>U</v>
          </cell>
          <cell r="I5564">
            <v>2</v>
          </cell>
          <cell r="J5564">
            <v>37622</v>
          </cell>
          <cell r="K5564">
            <v>111</v>
          </cell>
          <cell r="L5564" t="str">
            <v>Ee/Sp</v>
          </cell>
          <cell r="M5564">
            <v>11352</v>
          </cell>
        </row>
        <row r="5565">
          <cell r="A5565">
            <v>10</v>
          </cell>
          <cell r="B5565" t="str">
            <v>AW Indemnity Retiree &gt;65 Medicare Supplement</v>
          </cell>
          <cell r="D5565" t="str">
            <v>STIRLING ROBERT</v>
          </cell>
          <cell r="E5565" t="str">
            <v>144229211</v>
          </cell>
          <cell r="F5565">
            <v>12</v>
          </cell>
          <cell r="G5565" t="str">
            <v>Medicare O65RHW/F - Union</v>
          </cell>
          <cell r="H5565" t="str">
            <v>U</v>
          </cell>
          <cell r="I5565">
            <v>2</v>
          </cell>
          <cell r="J5565">
            <v>37622</v>
          </cell>
          <cell r="K5565">
            <v>111</v>
          </cell>
          <cell r="L5565" t="str">
            <v>Ee/Sp</v>
          </cell>
          <cell r="M5565">
            <v>12278</v>
          </cell>
        </row>
        <row r="5566">
          <cell r="A5566">
            <v>10</v>
          </cell>
          <cell r="B5566" t="str">
            <v>AW Indemnity Retiree &gt;65 Medicare Supplement</v>
          </cell>
          <cell r="D5566" t="str">
            <v>STOCK SIMON S</v>
          </cell>
          <cell r="E5566" t="str">
            <v>209128977</v>
          </cell>
          <cell r="F5566">
            <v>16</v>
          </cell>
          <cell r="G5566" t="str">
            <v>Medicare O65RHW/F - Executive Plan</v>
          </cell>
          <cell r="H5566" t="str">
            <v>N</v>
          </cell>
          <cell r="I5566">
            <v>2</v>
          </cell>
          <cell r="J5566">
            <v>37622</v>
          </cell>
          <cell r="K5566">
            <v>111</v>
          </cell>
          <cell r="L5566" t="str">
            <v>Ee/Sp</v>
          </cell>
          <cell r="M5566">
            <v>9927</v>
          </cell>
        </row>
        <row r="5567">
          <cell r="A5567">
            <v>10</v>
          </cell>
          <cell r="B5567" t="str">
            <v>AW Indemnity Retiree &gt;65 Medicare Supplement</v>
          </cell>
          <cell r="D5567" t="str">
            <v>STOCKBURGER ROBERT M</v>
          </cell>
          <cell r="E5567" t="str">
            <v>412561767</v>
          </cell>
          <cell r="F5567">
            <v>13</v>
          </cell>
          <cell r="G5567" t="str">
            <v>Medicare O65R S/PC - Non-Union</v>
          </cell>
          <cell r="H5567" t="str">
            <v>N</v>
          </cell>
          <cell r="I5567">
            <v>1</v>
          </cell>
          <cell r="J5567">
            <v>37622</v>
          </cell>
          <cell r="K5567">
            <v>101</v>
          </cell>
          <cell r="L5567" t="str">
            <v>Single</v>
          </cell>
          <cell r="M5567">
            <v>13914</v>
          </cell>
        </row>
        <row r="5568">
          <cell r="A5568">
            <v>10</v>
          </cell>
          <cell r="B5568" t="str">
            <v>AW Indemnity Retiree &gt;65 Medicare Supplement</v>
          </cell>
          <cell r="D5568" t="str">
            <v>STONE WILLIAM C</v>
          </cell>
          <cell r="E5568" t="str">
            <v>243480320</v>
          </cell>
          <cell r="F5568">
            <v>11</v>
          </cell>
          <cell r="G5568" t="str">
            <v>Medicare O65R S/PC - Union</v>
          </cell>
          <cell r="H5568" t="str">
            <v>U</v>
          </cell>
          <cell r="I5568">
            <v>1</v>
          </cell>
          <cell r="J5568">
            <v>37622</v>
          </cell>
          <cell r="K5568">
            <v>101</v>
          </cell>
          <cell r="L5568" t="str">
            <v>Single</v>
          </cell>
          <cell r="M5568">
            <v>12916</v>
          </cell>
        </row>
        <row r="5569">
          <cell r="A5569">
            <v>10</v>
          </cell>
          <cell r="B5569" t="str">
            <v>AW Indemnity Retiree &gt;65 Medicare Supplement</v>
          </cell>
          <cell r="D5569" t="str">
            <v>STRADFORD GEORGE</v>
          </cell>
          <cell r="E5569" t="str">
            <v>157424675</v>
          </cell>
          <cell r="F5569">
            <v>11</v>
          </cell>
          <cell r="G5569" t="str">
            <v>Medicare O65R S/PC - Union</v>
          </cell>
          <cell r="H5569" t="str">
            <v>U</v>
          </cell>
          <cell r="I5569">
            <v>1</v>
          </cell>
          <cell r="J5569">
            <v>37622</v>
          </cell>
          <cell r="K5569">
            <v>101</v>
          </cell>
          <cell r="L5569" t="str">
            <v>Single</v>
          </cell>
          <cell r="M5569">
            <v>18428</v>
          </cell>
        </row>
        <row r="5570">
          <cell r="A5570">
            <v>10</v>
          </cell>
          <cell r="B5570" t="str">
            <v>AW Indemnity Retiree &gt;65 Medicare Supplement</v>
          </cell>
          <cell r="D5570" t="str">
            <v>STRAHLMAN RICHARD</v>
          </cell>
          <cell r="E5570" t="str">
            <v>067267226</v>
          </cell>
          <cell r="F5570">
            <v>14</v>
          </cell>
          <cell r="G5570" t="str">
            <v>Medicare O65RHW/F - Non-Union</v>
          </cell>
          <cell r="H5570" t="str">
            <v>N</v>
          </cell>
          <cell r="I5570">
            <v>2</v>
          </cell>
          <cell r="J5570">
            <v>38169</v>
          </cell>
          <cell r="K5570">
            <v>111</v>
          </cell>
          <cell r="L5570" t="str">
            <v>Ee/Sp</v>
          </cell>
          <cell r="M5570">
            <v>12044</v>
          </cell>
        </row>
        <row r="5571">
          <cell r="A5571">
            <v>10</v>
          </cell>
          <cell r="B5571" t="str">
            <v>AW Indemnity Retiree &gt;65 Medicare Supplement</v>
          </cell>
          <cell r="D5571" t="str">
            <v>STRAW WAYNE W</v>
          </cell>
          <cell r="E5571" t="str">
            <v>178166478</v>
          </cell>
          <cell r="F5571">
            <v>14</v>
          </cell>
          <cell r="G5571" t="str">
            <v>Medicare O65RHW/F - Non-Union</v>
          </cell>
          <cell r="H5571" t="str">
            <v>N</v>
          </cell>
          <cell r="I5571">
            <v>2</v>
          </cell>
          <cell r="J5571">
            <v>37622</v>
          </cell>
          <cell r="K5571">
            <v>111</v>
          </cell>
          <cell r="L5571" t="str">
            <v>Ee/Sp</v>
          </cell>
          <cell r="M5571">
            <v>6738</v>
          </cell>
        </row>
        <row r="5572">
          <cell r="A5572">
            <v>10</v>
          </cell>
          <cell r="B5572" t="str">
            <v>AW Indemnity Retiree &gt;65 Medicare Supplement</v>
          </cell>
          <cell r="D5572" t="str">
            <v>STRENKOWSKI HELEN</v>
          </cell>
          <cell r="E5572" t="str">
            <v>192208104</v>
          </cell>
          <cell r="F5572">
            <v>13</v>
          </cell>
          <cell r="G5572" t="str">
            <v>Medicare O65R S/PC - Non-Union</v>
          </cell>
          <cell r="H5572" t="str">
            <v>N</v>
          </cell>
          <cell r="I5572">
            <v>1</v>
          </cell>
          <cell r="J5572">
            <v>37622</v>
          </cell>
          <cell r="K5572">
            <v>102</v>
          </cell>
          <cell r="L5572" t="str">
            <v>Single</v>
          </cell>
          <cell r="M5572">
            <v>8170</v>
          </cell>
        </row>
        <row r="5573">
          <cell r="A5573">
            <v>10</v>
          </cell>
          <cell r="B5573" t="str">
            <v>AW Indemnity Retiree &gt;65 Medicare Supplement</v>
          </cell>
          <cell r="D5573" t="str">
            <v>STRZELECKI JOSEPH C</v>
          </cell>
          <cell r="E5573" t="str">
            <v>290096845</v>
          </cell>
          <cell r="F5573">
            <v>12</v>
          </cell>
          <cell r="G5573" t="str">
            <v>Medicare O65RHW/F - Union</v>
          </cell>
          <cell r="H5573" t="str">
            <v>U</v>
          </cell>
          <cell r="I5573">
            <v>2</v>
          </cell>
          <cell r="J5573">
            <v>37622</v>
          </cell>
          <cell r="K5573">
            <v>111</v>
          </cell>
          <cell r="L5573" t="str">
            <v>Ee/Sp</v>
          </cell>
          <cell r="M5573">
            <v>5877</v>
          </cell>
        </row>
        <row r="5574">
          <cell r="A5574">
            <v>10</v>
          </cell>
          <cell r="B5574" t="str">
            <v>AW Indemnity Retiree &gt;65 Medicare Supplement</v>
          </cell>
          <cell r="D5574" t="str">
            <v>STUCKWISCH BETTY I</v>
          </cell>
          <cell r="E5574" t="str">
            <v>305327889</v>
          </cell>
          <cell r="F5574">
            <v>12</v>
          </cell>
          <cell r="G5574" t="str">
            <v>Medicare O65RHW/F - Union</v>
          </cell>
          <cell r="H5574" t="str">
            <v>U</v>
          </cell>
          <cell r="I5574">
            <v>2</v>
          </cell>
          <cell r="J5574">
            <v>37622</v>
          </cell>
          <cell r="K5574">
            <v>111</v>
          </cell>
          <cell r="L5574" t="str">
            <v>Ee/Sp</v>
          </cell>
          <cell r="M5574">
            <v>12118</v>
          </cell>
        </row>
        <row r="5575">
          <cell r="A5575">
            <v>10</v>
          </cell>
          <cell r="B5575" t="str">
            <v>AW Indemnity Retiree &gt;65 Medicare Supplement</v>
          </cell>
          <cell r="D5575" t="str">
            <v>STULTS EUNICE A</v>
          </cell>
          <cell r="E5575" t="str">
            <v>304421228</v>
          </cell>
          <cell r="F5575">
            <v>14</v>
          </cell>
          <cell r="G5575" t="str">
            <v>Medicare O65RHW/F - Non-Union</v>
          </cell>
          <cell r="H5575" t="str">
            <v>N</v>
          </cell>
          <cell r="I5575">
            <v>2</v>
          </cell>
          <cell r="J5575">
            <v>37987</v>
          </cell>
          <cell r="K5575">
            <v>111</v>
          </cell>
          <cell r="L5575" t="str">
            <v>Ee/Sp</v>
          </cell>
          <cell r="M5575">
            <v>14192</v>
          </cell>
        </row>
        <row r="5576">
          <cell r="A5576">
            <v>10</v>
          </cell>
          <cell r="B5576" t="str">
            <v>AW Indemnity Retiree &gt;65 Medicare Supplement</v>
          </cell>
          <cell r="D5576" t="str">
            <v>STUPY JR GEORGE</v>
          </cell>
          <cell r="E5576" t="str">
            <v>174227771</v>
          </cell>
          <cell r="F5576">
            <v>12</v>
          </cell>
          <cell r="G5576" t="str">
            <v>Medicare O65RHW/F - Union</v>
          </cell>
          <cell r="H5576" t="str">
            <v>U</v>
          </cell>
          <cell r="I5576">
            <v>2</v>
          </cell>
          <cell r="J5576">
            <v>37622</v>
          </cell>
          <cell r="K5576">
            <v>111</v>
          </cell>
          <cell r="L5576" t="str">
            <v>Ee/Sp</v>
          </cell>
          <cell r="M5576">
            <v>11288</v>
          </cell>
        </row>
        <row r="5577">
          <cell r="A5577">
            <v>10</v>
          </cell>
          <cell r="B5577" t="str">
            <v>AW Indemnity Retiree &gt;65 Medicare Supplement</v>
          </cell>
          <cell r="D5577" t="str">
            <v>SULLIVAN ELIZABETH W</v>
          </cell>
          <cell r="E5577" t="str">
            <v>135039050</v>
          </cell>
          <cell r="F5577">
            <v>13</v>
          </cell>
          <cell r="G5577" t="str">
            <v>Medicare O65R S/PC - Non-Union</v>
          </cell>
          <cell r="H5577" t="str">
            <v>N</v>
          </cell>
          <cell r="I5577">
            <v>1</v>
          </cell>
          <cell r="J5577">
            <v>37622</v>
          </cell>
          <cell r="K5577">
            <v>102</v>
          </cell>
          <cell r="L5577" t="str">
            <v>Single</v>
          </cell>
          <cell r="M5577">
            <v>4939</v>
          </cell>
        </row>
        <row r="5578">
          <cell r="A5578">
            <v>10</v>
          </cell>
          <cell r="B5578" t="str">
            <v>AW Indemnity Retiree &gt;65 Medicare Supplement</v>
          </cell>
          <cell r="D5578" t="str">
            <v>SULLIVAN JOAN</v>
          </cell>
          <cell r="E5578" t="str">
            <v>136302667</v>
          </cell>
          <cell r="F5578">
            <v>13</v>
          </cell>
          <cell r="G5578" t="str">
            <v>Medicare O65R S/PC - Non-Union</v>
          </cell>
          <cell r="H5578" t="str">
            <v>N</v>
          </cell>
          <cell r="I5578">
            <v>1</v>
          </cell>
          <cell r="J5578">
            <v>37622</v>
          </cell>
          <cell r="K5578">
            <v>102</v>
          </cell>
          <cell r="L5578" t="str">
            <v>Single</v>
          </cell>
          <cell r="M5578">
            <v>13093</v>
          </cell>
        </row>
        <row r="5579">
          <cell r="A5579">
            <v>10</v>
          </cell>
          <cell r="B5579" t="str">
            <v>AW Indemnity Retiree &gt;65 Medicare Supplement</v>
          </cell>
          <cell r="D5579" t="str">
            <v>SULLIVAN RICHARD T</v>
          </cell>
          <cell r="E5579" t="str">
            <v>276302345</v>
          </cell>
          <cell r="F5579">
            <v>14</v>
          </cell>
          <cell r="G5579" t="str">
            <v>Medicare O65RHW/F - Non-Union</v>
          </cell>
          <cell r="H5579" t="str">
            <v>N</v>
          </cell>
          <cell r="I5579">
            <v>2</v>
          </cell>
          <cell r="J5579">
            <v>38261</v>
          </cell>
          <cell r="K5579">
            <v>111</v>
          </cell>
          <cell r="L5579" t="str">
            <v>Ee/Sp</v>
          </cell>
          <cell r="M5579">
            <v>13291</v>
          </cell>
        </row>
        <row r="5580">
          <cell r="A5580">
            <v>10</v>
          </cell>
          <cell r="B5580" t="str">
            <v>AW Indemnity Retiree &gt;65 Medicare Supplement</v>
          </cell>
          <cell r="D5580" t="str">
            <v>SULLIVAN RUTH V</v>
          </cell>
          <cell r="E5580" t="str">
            <v>022146511</v>
          </cell>
          <cell r="F5580">
            <v>11</v>
          </cell>
          <cell r="G5580" t="str">
            <v>Medicare O65R S/PC - Union</v>
          </cell>
          <cell r="H5580" t="str">
            <v>U</v>
          </cell>
          <cell r="I5580">
            <v>1</v>
          </cell>
          <cell r="J5580">
            <v>37622</v>
          </cell>
          <cell r="K5580">
            <v>102</v>
          </cell>
          <cell r="L5580" t="str">
            <v>Single</v>
          </cell>
          <cell r="M5580">
            <v>8072</v>
          </cell>
        </row>
        <row r="5581">
          <cell r="A5581">
            <v>10</v>
          </cell>
          <cell r="B5581" t="str">
            <v>AW Indemnity Retiree &gt;65 Medicare Supplement</v>
          </cell>
          <cell r="D5581" t="str">
            <v>SUMMERFORD ROJEANE</v>
          </cell>
          <cell r="E5581" t="str">
            <v>564324282</v>
          </cell>
          <cell r="F5581">
            <v>13</v>
          </cell>
          <cell r="G5581" t="str">
            <v>Medicare O65R S/PC - Non-Union</v>
          </cell>
          <cell r="H5581" t="str">
            <v>N</v>
          </cell>
          <cell r="I5581">
            <v>1</v>
          </cell>
          <cell r="J5581">
            <v>37622</v>
          </cell>
          <cell r="K5581">
            <v>102</v>
          </cell>
          <cell r="L5581" t="str">
            <v>Single</v>
          </cell>
          <cell r="M5581">
            <v>10954</v>
          </cell>
        </row>
        <row r="5582">
          <cell r="A5582">
            <v>10</v>
          </cell>
          <cell r="B5582" t="str">
            <v>AW Indemnity Retiree &gt;65 Medicare Supplement</v>
          </cell>
          <cell r="D5582" t="str">
            <v>SUTTON LESTER P</v>
          </cell>
          <cell r="E5582" t="str">
            <v>360161250</v>
          </cell>
          <cell r="F5582">
            <v>12</v>
          </cell>
          <cell r="G5582" t="str">
            <v>Medicare O65RHW/F - Union</v>
          </cell>
          <cell r="H5582" t="str">
            <v>U</v>
          </cell>
          <cell r="I5582">
            <v>2</v>
          </cell>
          <cell r="J5582">
            <v>37622</v>
          </cell>
          <cell r="K5582">
            <v>111</v>
          </cell>
          <cell r="L5582" t="str">
            <v>Ee/Sp</v>
          </cell>
          <cell r="M5582">
            <v>9290</v>
          </cell>
        </row>
        <row r="5583">
          <cell r="A5583">
            <v>10</v>
          </cell>
          <cell r="B5583" t="str">
            <v>AW Indemnity Retiree &gt;65 Medicare Supplement</v>
          </cell>
          <cell r="D5583" t="str">
            <v>SWAFFORD JAMES E</v>
          </cell>
          <cell r="E5583" t="str">
            <v>413246003</v>
          </cell>
          <cell r="F5583">
            <v>12</v>
          </cell>
          <cell r="G5583" t="str">
            <v>Medicare O65RHW/F - Union</v>
          </cell>
          <cell r="H5583" t="str">
            <v>U</v>
          </cell>
          <cell r="I5583">
            <v>2</v>
          </cell>
          <cell r="J5583">
            <v>37622</v>
          </cell>
          <cell r="K5583">
            <v>111</v>
          </cell>
          <cell r="L5583" t="str">
            <v>Ee/Sp</v>
          </cell>
          <cell r="M5583">
            <v>8860</v>
          </cell>
        </row>
        <row r="5584">
          <cell r="A5584">
            <v>10</v>
          </cell>
          <cell r="B5584" t="str">
            <v>AW Indemnity Retiree &gt;65 Medicare Supplement</v>
          </cell>
          <cell r="D5584" t="str">
            <v>SWANK JOSEPH E</v>
          </cell>
          <cell r="E5584" t="str">
            <v>189385512</v>
          </cell>
          <cell r="F5584">
            <v>11</v>
          </cell>
          <cell r="G5584" t="str">
            <v>Medicare O65R S/PC - Union</v>
          </cell>
          <cell r="H5584" t="str">
            <v>U</v>
          </cell>
          <cell r="I5584">
            <v>1</v>
          </cell>
          <cell r="J5584">
            <v>37987</v>
          </cell>
          <cell r="K5584">
            <v>102</v>
          </cell>
          <cell r="L5584" t="str">
            <v>Single</v>
          </cell>
          <cell r="M5584">
            <v>18819</v>
          </cell>
        </row>
        <row r="5585">
          <cell r="A5585">
            <v>10</v>
          </cell>
          <cell r="B5585" t="str">
            <v>AW Indemnity Retiree &gt;65 Medicare Supplement</v>
          </cell>
          <cell r="D5585" t="str">
            <v>SWISHER CHARLES</v>
          </cell>
          <cell r="E5585" t="str">
            <v>235365480</v>
          </cell>
          <cell r="F5585">
            <v>12</v>
          </cell>
          <cell r="G5585" t="str">
            <v>Medicare O65RHW/F - Union</v>
          </cell>
          <cell r="H5585" t="str">
            <v>U</v>
          </cell>
          <cell r="I5585">
            <v>2</v>
          </cell>
          <cell r="J5585">
            <v>37622</v>
          </cell>
          <cell r="K5585">
            <v>111</v>
          </cell>
          <cell r="L5585" t="str">
            <v>Ee/Sp</v>
          </cell>
          <cell r="M5585">
            <v>10085</v>
          </cell>
        </row>
        <row r="5586">
          <cell r="A5586">
            <v>10</v>
          </cell>
          <cell r="B5586" t="str">
            <v>AW Indemnity Retiree &gt;65 Medicare Supplement</v>
          </cell>
          <cell r="D5586" t="str">
            <v>SWISHER FRANK</v>
          </cell>
          <cell r="E5586" t="str">
            <v>211287656</v>
          </cell>
          <cell r="F5586">
            <v>12</v>
          </cell>
          <cell r="G5586" t="str">
            <v>Medicare O65RHW/F - Union</v>
          </cell>
          <cell r="H5586" t="str">
            <v>U</v>
          </cell>
          <cell r="I5586">
            <v>2</v>
          </cell>
          <cell r="J5586">
            <v>38200</v>
          </cell>
          <cell r="K5586">
            <v>111</v>
          </cell>
          <cell r="L5586" t="str">
            <v>Ee/Sp</v>
          </cell>
          <cell r="M5586">
            <v>12965</v>
          </cell>
        </row>
        <row r="5587">
          <cell r="A5587">
            <v>10</v>
          </cell>
          <cell r="B5587" t="str">
            <v>AW Indemnity Retiree &gt;65 Medicare Supplement</v>
          </cell>
          <cell r="D5587" t="str">
            <v>SZCZEPANEK STANLEY</v>
          </cell>
          <cell r="E5587" t="str">
            <v>186284568</v>
          </cell>
          <cell r="F5587">
            <v>12</v>
          </cell>
          <cell r="G5587" t="str">
            <v>Medicare O65RHW/F - Union</v>
          </cell>
          <cell r="H5587" t="str">
            <v>U</v>
          </cell>
          <cell r="I5587">
            <v>2</v>
          </cell>
          <cell r="J5587">
            <v>37622</v>
          </cell>
          <cell r="K5587">
            <v>111</v>
          </cell>
          <cell r="L5587" t="str">
            <v>Ee/Sp</v>
          </cell>
          <cell r="M5587">
            <v>12471</v>
          </cell>
        </row>
        <row r="5588">
          <cell r="A5588">
            <v>10</v>
          </cell>
          <cell r="B5588" t="str">
            <v>AW Indemnity Retiree &gt;65 Medicare Supplement</v>
          </cell>
          <cell r="D5588" t="str">
            <v>TABOR RUDOLPH DW</v>
          </cell>
          <cell r="E5588" t="str">
            <v>236561297</v>
          </cell>
          <cell r="F5588">
            <v>11</v>
          </cell>
          <cell r="G5588" t="str">
            <v>Medicare O65R S/PC - Union</v>
          </cell>
          <cell r="H5588" t="str">
            <v>U</v>
          </cell>
          <cell r="I5588">
            <v>1</v>
          </cell>
          <cell r="J5588">
            <v>37622</v>
          </cell>
          <cell r="K5588">
            <v>101</v>
          </cell>
          <cell r="L5588" t="str">
            <v>Single</v>
          </cell>
          <cell r="M5588">
            <v>13353</v>
          </cell>
        </row>
        <row r="5589">
          <cell r="A5589">
            <v>10</v>
          </cell>
          <cell r="B5589" t="str">
            <v>AW Indemnity Retiree &gt;65 Medicare Supplement</v>
          </cell>
          <cell r="D5589" t="str">
            <v>TACKETT LESTER M</v>
          </cell>
          <cell r="E5589" t="str">
            <v>234281016</v>
          </cell>
          <cell r="F5589">
            <v>12</v>
          </cell>
          <cell r="G5589" t="str">
            <v>Medicare O65RHW/F - Union</v>
          </cell>
          <cell r="H5589" t="str">
            <v>U</v>
          </cell>
          <cell r="I5589">
            <v>2</v>
          </cell>
          <cell r="J5589">
            <v>37622</v>
          </cell>
          <cell r="K5589">
            <v>111</v>
          </cell>
          <cell r="L5589" t="str">
            <v>Ee/Sp</v>
          </cell>
          <cell r="M5589">
            <v>8581</v>
          </cell>
        </row>
        <row r="5590">
          <cell r="A5590">
            <v>10</v>
          </cell>
          <cell r="B5590" t="str">
            <v>AW Indemnity Retiree &gt;65 Medicare Supplement</v>
          </cell>
          <cell r="D5590" t="str">
            <v>TANGEMAN LINDA E</v>
          </cell>
          <cell r="E5590" t="str">
            <v>306383268</v>
          </cell>
          <cell r="F5590">
            <v>14</v>
          </cell>
          <cell r="G5590" t="str">
            <v>Medicare O65RHW/F - Non-Union</v>
          </cell>
          <cell r="H5590" t="str">
            <v>N</v>
          </cell>
          <cell r="I5590">
            <v>2</v>
          </cell>
          <cell r="J5590">
            <v>37834</v>
          </cell>
          <cell r="K5590">
            <v>111</v>
          </cell>
          <cell r="L5590" t="str">
            <v>Ee/Sp</v>
          </cell>
          <cell r="M5590">
            <v>14123</v>
          </cell>
        </row>
        <row r="5591">
          <cell r="A5591">
            <v>10</v>
          </cell>
          <cell r="B5591" t="str">
            <v>AW Indemnity Retiree &gt;65 Medicare Supplement</v>
          </cell>
          <cell r="D5591" t="str">
            <v>TATUM OSCAR L</v>
          </cell>
          <cell r="E5591" t="str">
            <v>413547633</v>
          </cell>
          <cell r="F5591">
            <v>12</v>
          </cell>
          <cell r="G5591" t="str">
            <v>Medicare O65RHW/F - Union</v>
          </cell>
          <cell r="H5591" t="str">
            <v>U</v>
          </cell>
          <cell r="I5591">
            <v>2</v>
          </cell>
          <cell r="J5591">
            <v>37622</v>
          </cell>
          <cell r="K5591">
            <v>111</v>
          </cell>
          <cell r="L5591" t="str">
            <v>Ee/Sp</v>
          </cell>
          <cell r="M5591">
            <v>12965</v>
          </cell>
        </row>
        <row r="5592">
          <cell r="A5592">
            <v>10</v>
          </cell>
          <cell r="B5592" t="str">
            <v>AW Indemnity Retiree &gt;65 Medicare Supplement</v>
          </cell>
          <cell r="D5592" t="str">
            <v>TAYLOR GENEVA</v>
          </cell>
          <cell r="E5592" t="str">
            <v>402388834</v>
          </cell>
          <cell r="F5592">
            <v>12</v>
          </cell>
          <cell r="G5592" t="str">
            <v>Medicare O65RHW/F - Union</v>
          </cell>
          <cell r="H5592" t="str">
            <v>U</v>
          </cell>
          <cell r="I5592">
            <v>2</v>
          </cell>
          <cell r="J5592">
            <v>37622</v>
          </cell>
          <cell r="K5592">
            <v>111</v>
          </cell>
          <cell r="L5592" t="str">
            <v>Ee/Sp</v>
          </cell>
          <cell r="M5592">
            <v>10533</v>
          </cell>
        </row>
        <row r="5593">
          <cell r="A5593">
            <v>10</v>
          </cell>
          <cell r="B5593" t="str">
            <v>AW Indemnity Retiree &gt;65 Medicare Supplement</v>
          </cell>
          <cell r="D5593" t="str">
            <v>TAYLOR JAMES A</v>
          </cell>
          <cell r="E5593" t="str">
            <v>236301113</v>
          </cell>
          <cell r="F5593">
            <v>12</v>
          </cell>
          <cell r="G5593" t="str">
            <v>Medicare O65RHW/F - Union</v>
          </cell>
          <cell r="H5593" t="str">
            <v>U</v>
          </cell>
          <cell r="I5593">
            <v>2</v>
          </cell>
          <cell r="J5593">
            <v>37622</v>
          </cell>
          <cell r="K5593">
            <v>111</v>
          </cell>
          <cell r="L5593" t="str">
            <v>Ee/Sp</v>
          </cell>
          <cell r="M5593">
            <v>8823</v>
          </cell>
        </row>
        <row r="5594">
          <cell r="A5594">
            <v>10</v>
          </cell>
          <cell r="B5594" t="str">
            <v>AW Indemnity Retiree &gt;65 Medicare Supplement</v>
          </cell>
          <cell r="D5594" t="str">
            <v>TEXTER MARION T</v>
          </cell>
          <cell r="E5594" t="str">
            <v>207161340</v>
          </cell>
          <cell r="F5594">
            <v>13</v>
          </cell>
          <cell r="G5594" t="str">
            <v>Medicare O65R S/PC - Non-Union</v>
          </cell>
          <cell r="H5594" t="str">
            <v>N</v>
          </cell>
          <cell r="I5594">
            <v>1</v>
          </cell>
          <cell r="J5594">
            <v>37622</v>
          </cell>
          <cell r="K5594">
            <v>102</v>
          </cell>
          <cell r="L5594" t="str">
            <v>Single</v>
          </cell>
          <cell r="M5594">
            <v>9229</v>
          </cell>
        </row>
        <row r="5595">
          <cell r="A5595">
            <v>10</v>
          </cell>
          <cell r="B5595" t="str">
            <v>AW Indemnity Retiree &gt;65 Medicare Supplement</v>
          </cell>
          <cell r="D5595" t="str">
            <v>THACKREY WALTER E</v>
          </cell>
          <cell r="E5595" t="str">
            <v>338120408</v>
          </cell>
          <cell r="F5595">
            <v>12</v>
          </cell>
          <cell r="G5595" t="str">
            <v>Medicare O65RHW/F - Union</v>
          </cell>
          <cell r="H5595" t="str">
            <v>U</v>
          </cell>
          <cell r="I5595">
            <v>2</v>
          </cell>
          <cell r="J5595">
            <v>37622</v>
          </cell>
          <cell r="K5595">
            <v>111</v>
          </cell>
          <cell r="L5595" t="str">
            <v>Ee/Sp</v>
          </cell>
          <cell r="M5595">
            <v>8123</v>
          </cell>
        </row>
        <row r="5596">
          <cell r="A5596">
            <v>10</v>
          </cell>
          <cell r="B5596" t="str">
            <v>AW Indemnity Retiree &gt;65 Medicare Supplement</v>
          </cell>
          <cell r="D5596" t="str">
            <v>THARP VIEVA R</v>
          </cell>
          <cell r="E5596" t="str">
            <v>235402998</v>
          </cell>
          <cell r="F5596">
            <v>13</v>
          </cell>
          <cell r="G5596" t="str">
            <v>Medicare O65R S/PC - Non-Union</v>
          </cell>
          <cell r="H5596" t="str">
            <v>N</v>
          </cell>
          <cell r="I5596">
            <v>1</v>
          </cell>
          <cell r="J5596">
            <v>37622</v>
          </cell>
          <cell r="K5596">
            <v>102</v>
          </cell>
          <cell r="L5596" t="str">
            <v>Single</v>
          </cell>
          <cell r="M5596">
            <v>10370</v>
          </cell>
        </row>
        <row r="5597">
          <cell r="A5597">
            <v>10</v>
          </cell>
          <cell r="B5597" t="str">
            <v>AW Indemnity Retiree &gt;65 Medicare Supplement</v>
          </cell>
          <cell r="D5597" t="str">
            <v>THOMAS CHARLES</v>
          </cell>
          <cell r="E5597" t="str">
            <v>183242396</v>
          </cell>
          <cell r="F5597">
            <v>13</v>
          </cell>
          <cell r="G5597" t="str">
            <v>Medicare O65R S/PC - Non-Union</v>
          </cell>
          <cell r="H5597" t="str">
            <v>N</v>
          </cell>
          <cell r="I5597">
            <v>1</v>
          </cell>
          <cell r="J5597">
            <v>37622</v>
          </cell>
          <cell r="K5597">
            <v>101</v>
          </cell>
          <cell r="L5597" t="str">
            <v>Single</v>
          </cell>
          <cell r="M5597">
            <v>10876</v>
          </cell>
        </row>
        <row r="5598">
          <cell r="A5598">
            <v>10</v>
          </cell>
          <cell r="B5598" t="str">
            <v>AW Indemnity Retiree &gt;65 Medicare Supplement</v>
          </cell>
          <cell r="D5598" t="str">
            <v>THOMAS DORIS B</v>
          </cell>
          <cell r="E5598" t="str">
            <v>408582343</v>
          </cell>
          <cell r="F5598">
            <v>13</v>
          </cell>
          <cell r="G5598" t="str">
            <v>Medicare O65R S/PC - Non-Union</v>
          </cell>
          <cell r="H5598" t="str">
            <v>N</v>
          </cell>
          <cell r="I5598">
            <v>1</v>
          </cell>
          <cell r="J5598">
            <v>37622</v>
          </cell>
          <cell r="K5598">
            <v>102</v>
          </cell>
          <cell r="L5598" t="str">
            <v>Single</v>
          </cell>
          <cell r="M5598">
            <v>13404</v>
          </cell>
        </row>
        <row r="5599">
          <cell r="A5599">
            <v>10</v>
          </cell>
          <cell r="B5599" t="str">
            <v>AW Indemnity Retiree &gt;65 Medicare Supplement</v>
          </cell>
          <cell r="D5599" t="str">
            <v>THOMPSON JR JOSEPH F</v>
          </cell>
          <cell r="E5599" t="str">
            <v>486169758</v>
          </cell>
          <cell r="F5599">
            <v>12</v>
          </cell>
          <cell r="G5599" t="str">
            <v>Medicare O65RHW/F - Union</v>
          </cell>
          <cell r="H5599" t="str">
            <v>U</v>
          </cell>
          <cell r="I5599">
            <v>2</v>
          </cell>
          <cell r="J5599">
            <v>37622</v>
          </cell>
          <cell r="K5599">
            <v>111</v>
          </cell>
          <cell r="L5599" t="str">
            <v>Ee/Sp</v>
          </cell>
          <cell r="M5599">
            <v>7732</v>
          </cell>
        </row>
        <row r="5600">
          <cell r="A5600">
            <v>10</v>
          </cell>
          <cell r="B5600" t="str">
            <v>AW Indemnity Retiree &gt;65 Medicare Supplement</v>
          </cell>
          <cell r="D5600" t="str">
            <v>THOMPSON ARTHUR</v>
          </cell>
          <cell r="E5600" t="str">
            <v>232183555</v>
          </cell>
          <cell r="F5600">
            <v>13</v>
          </cell>
          <cell r="G5600" t="str">
            <v>Medicare O65R S/PC - Non-Union</v>
          </cell>
          <cell r="H5600" t="str">
            <v>N</v>
          </cell>
          <cell r="I5600">
            <v>1</v>
          </cell>
          <cell r="J5600">
            <v>37622</v>
          </cell>
          <cell r="K5600">
            <v>101</v>
          </cell>
          <cell r="L5600" t="str">
            <v>Single</v>
          </cell>
          <cell r="M5600">
            <v>5242</v>
          </cell>
        </row>
        <row r="5601">
          <cell r="A5601">
            <v>10</v>
          </cell>
          <cell r="B5601" t="str">
            <v>AW Indemnity Retiree &gt;65 Medicare Supplement</v>
          </cell>
          <cell r="D5601" t="str">
            <v>THOMPSON GILBERT CU</v>
          </cell>
          <cell r="E5601" t="str">
            <v>235528591</v>
          </cell>
          <cell r="F5601">
            <v>13</v>
          </cell>
          <cell r="G5601" t="str">
            <v>Medicare O65R S/PC - Non-Union</v>
          </cell>
          <cell r="H5601" t="str">
            <v>N</v>
          </cell>
          <cell r="I5601">
            <v>1</v>
          </cell>
          <cell r="J5601">
            <v>37622</v>
          </cell>
          <cell r="K5601">
            <v>101</v>
          </cell>
          <cell r="L5601" t="str">
            <v>Single</v>
          </cell>
          <cell r="M5601">
            <v>13361</v>
          </cell>
        </row>
        <row r="5602">
          <cell r="A5602">
            <v>10</v>
          </cell>
          <cell r="B5602" t="str">
            <v>AW Indemnity Retiree &gt;65 Medicare Supplement</v>
          </cell>
          <cell r="D5602" t="str">
            <v>THOMPSON MARTHA E</v>
          </cell>
          <cell r="E5602" t="str">
            <v>310126491</v>
          </cell>
          <cell r="F5602">
            <v>13</v>
          </cell>
          <cell r="G5602" t="str">
            <v>Medicare O65R S/PC - Non-Union</v>
          </cell>
          <cell r="H5602" t="str">
            <v>N</v>
          </cell>
          <cell r="I5602">
            <v>1</v>
          </cell>
          <cell r="J5602">
            <v>37622</v>
          </cell>
          <cell r="K5602">
            <v>102</v>
          </cell>
          <cell r="L5602" t="str">
            <v>Single</v>
          </cell>
          <cell r="M5602">
            <v>8047</v>
          </cell>
        </row>
        <row r="5603">
          <cell r="A5603">
            <v>10</v>
          </cell>
          <cell r="B5603" t="str">
            <v>AW Indemnity Retiree &gt;65 Medicare Supplement</v>
          </cell>
          <cell r="D5603" t="str">
            <v>THORNBERRY OZELL</v>
          </cell>
          <cell r="E5603" t="str">
            <v>260600749</v>
          </cell>
          <cell r="F5603">
            <v>11</v>
          </cell>
          <cell r="G5603" t="str">
            <v>Medicare O65R S/PC - Union</v>
          </cell>
          <cell r="H5603" t="str">
            <v>U</v>
          </cell>
          <cell r="I5603">
            <v>1</v>
          </cell>
          <cell r="J5603">
            <v>38139</v>
          </cell>
          <cell r="K5603">
            <v>102</v>
          </cell>
          <cell r="L5603" t="str">
            <v>Single</v>
          </cell>
          <cell r="M5603">
            <v>14414</v>
          </cell>
        </row>
        <row r="5604">
          <cell r="A5604">
            <v>10</v>
          </cell>
          <cell r="B5604" t="str">
            <v>AW Indemnity Retiree &gt;65 Medicare Supplement</v>
          </cell>
          <cell r="D5604" t="str">
            <v>THORNBURG GLEN</v>
          </cell>
          <cell r="E5604" t="str">
            <v>198261396</v>
          </cell>
          <cell r="F5604">
            <v>13</v>
          </cell>
          <cell r="G5604" t="str">
            <v>Medicare O65R S/PC - Non-Union</v>
          </cell>
          <cell r="H5604" t="str">
            <v>N</v>
          </cell>
          <cell r="I5604">
            <v>1</v>
          </cell>
          <cell r="J5604">
            <v>37622</v>
          </cell>
          <cell r="K5604">
            <v>101</v>
          </cell>
          <cell r="L5604" t="str">
            <v>Single</v>
          </cell>
          <cell r="M5604">
            <v>12761</v>
          </cell>
        </row>
        <row r="5605">
          <cell r="A5605">
            <v>10</v>
          </cell>
          <cell r="B5605" t="str">
            <v>AW Indemnity Retiree &gt;65 Medicare Supplement</v>
          </cell>
          <cell r="D5605" t="str">
            <v>THORNDYKE KENNETH P</v>
          </cell>
          <cell r="E5605" t="str">
            <v>485280596</v>
          </cell>
          <cell r="F5605">
            <v>14</v>
          </cell>
          <cell r="G5605" t="str">
            <v>Medicare O65RHW/F - Non-Union</v>
          </cell>
          <cell r="H5605" t="str">
            <v>N</v>
          </cell>
          <cell r="I5605">
            <v>2</v>
          </cell>
          <cell r="J5605">
            <v>37622</v>
          </cell>
          <cell r="K5605">
            <v>111</v>
          </cell>
          <cell r="L5605" t="str">
            <v>Ee/Sp</v>
          </cell>
          <cell r="M5605">
            <v>11134</v>
          </cell>
        </row>
        <row r="5606">
          <cell r="A5606">
            <v>10</v>
          </cell>
          <cell r="B5606" t="str">
            <v>AW Indemnity Retiree &gt;65 Medicare Supplement</v>
          </cell>
          <cell r="D5606" t="str">
            <v>THORNTON JOAN</v>
          </cell>
          <cell r="E5606" t="str">
            <v>145301773</v>
          </cell>
          <cell r="F5606">
            <v>11</v>
          </cell>
          <cell r="G5606" t="str">
            <v>Medicare O65R S/PC - Union</v>
          </cell>
          <cell r="H5606" t="str">
            <v>U</v>
          </cell>
          <cell r="I5606">
            <v>1</v>
          </cell>
          <cell r="J5606">
            <v>38078</v>
          </cell>
          <cell r="K5606">
            <v>102</v>
          </cell>
          <cell r="L5606" t="str">
            <v>Single</v>
          </cell>
          <cell r="M5606">
            <v>14357</v>
          </cell>
        </row>
        <row r="5607">
          <cell r="A5607">
            <v>10</v>
          </cell>
          <cell r="B5607" t="str">
            <v>AW Indemnity Retiree &gt;65 Medicare Supplement</v>
          </cell>
          <cell r="D5607" t="str">
            <v>THORPE WILLIAM R</v>
          </cell>
          <cell r="E5607" t="str">
            <v>152284927</v>
          </cell>
          <cell r="F5607">
            <v>11</v>
          </cell>
          <cell r="G5607" t="str">
            <v>Medicare O65R S/PC - Union</v>
          </cell>
          <cell r="H5607" t="str">
            <v>U</v>
          </cell>
          <cell r="I5607">
            <v>1</v>
          </cell>
          <cell r="J5607">
            <v>38169</v>
          </cell>
          <cell r="K5607">
            <v>101</v>
          </cell>
          <cell r="L5607" t="str">
            <v>Single</v>
          </cell>
          <cell r="M5607">
            <v>14436</v>
          </cell>
        </row>
        <row r="5608">
          <cell r="A5608">
            <v>10</v>
          </cell>
          <cell r="B5608" t="str">
            <v>AW Indemnity Retiree &gt;65 Medicare Supplement</v>
          </cell>
          <cell r="D5608" t="str">
            <v>THURNER CHARLES W</v>
          </cell>
          <cell r="E5608" t="str">
            <v>185166533</v>
          </cell>
          <cell r="F5608">
            <v>12</v>
          </cell>
          <cell r="G5608" t="str">
            <v>Medicare O65RHW/F - Union</v>
          </cell>
          <cell r="H5608" t="str">
            <v>U</v>
          </cell>
          <cell r="I5608">
            <v>2</v>
          </cell>
          <cell r="J5608">
            <v>37622</v>
          </cell>
          <cell r="K5608">
            <v>111</v>
          </cell>
          <cell r="L5608" t="str">
            <v>Ee/Sp</v>
          </cell>
          <cell r="M5608">
            <v>8364</v>
          </cell>
        </row>
        <row r="5609">
          <cell r="A5609">
            <v>10</v>
          </cell>
          <cell r="B5609" t="str">
            <v>AW Indemnity Retiree &gt;65 Medicare Supplement</v>
          </cell>
          <cell r="D5609" t="str">
            <v>TILLEY ARTHUR J</v>
          </cell>
          <cell r="E5609" t="str">
            <v>142078474</v>
          </cell>
          <cell r="F5609">
            <v>11</v>
          </cell>
          <cell r="G5609" t="str">
            <v>Medicare O65R S/PC - Union</v>
          </cell>
          <cell r="H5609" t="str">
            <v>U</v>
          </cell>
          <cell r="I5609">
            <v>1</v>
          </cell>
          <cell r="J5609">
            <v>37622</v>
          </cell>
          <cell r="K5609">
            <v>101</v>
          </cell>
          <cell r="L5609" t="str">
            <v>Single</v>
          </cell>
          <cell r="M5609">
            <v>2089</v>
          </cell>
        </row>
        <row r="5610">
          <cell r="A5610">
            <v>10</v>
          </cell>
          <cell r="B5610" t="str">
            <v>AW Indemnity Retiree &gt;65 Medicare Supplement</v>
          </cell>
          <cell r="D5610" t="str">
            <v>TILLOTSON BRUCE E</v>
          </cell>
          <cell r="E5610" t="str">
            <v>336281592</v>
          </cell>
          <cell r="F5610">
            <v>13</v>
          </cell>
          <cell r="G5610" t="str">
            <v>Medicare O65R S/PC - Non-Union</v>
          </cell>
          <cell r="H5610" t="str">
            <v>N</v>
          </cell>
          <cell r="I5610">
            <v>1</v>
          </cell>
          <cell r="J5610">
            <v>37622</v>
          </cell>
          <cell r="K5610">
            <v>101</v>
          </cell>
          <cell r="L5610" t="str">
            <v>Single</v>
          </cell>
          <cell r="M5610">
            <v>12587</v>
          </cell>
        </row>
        <row r="5611">
          <cell r="A5611">
            <v>10</v>
          </cell>
          <cell r="B5611" t="str">
            <v>AW Indemnity Retiree &gt;65 Medicare Supplement</v>
          </cell>
          <cell r="D5611" t="str">
            <v>TINIUS FREDERICK A</v>
          </cell>
          <cell r="E5611" t="str">
            <v>316320485</v>
          </cell>
          <cell r="F5611">
            <v>11</v>
          </cell>
          <cell r="G5611" t="str">
            <v>Medicare O65R S/PC - Union</v>
          </cell>
          <cell r="H5611" t="str">
            <v>U</v>
          </cell>
          <cell r="I5611">
            <v>1</v>
          </cell>
          <cell r="J5611">
            <v>37622</v>
          </cell>
          <cell r="K5611">
            <v>101</v>
          </cell>
          <cell r="L5611" t="str">
            <v>Single</v>
          </cell>
          <cell r="M5611">
            <v>12839</v>
          </cell>
        </row>
        <row r="5612">
          <cell r="A5612">
            <v>10</v>
          </cell>
          <cell r="B5612" t="str">
            <v>AW Indemnity Retiree &gt;65 Medicare Supplement</v>
          </cell>
          <cell r="D5612" t="str">
            <v>TODD HEZZIE W</v>
          </cell>
          <cell r="E5612" t="str">
            <v>421183128</v>
          </cell>
          <cell r="F5612">
            <v>12</v>
          </cell>
          <cell r="G5612" t="str">
            <v>Medicare O65RHW/F - Union</v>
          </cell>
          <cell r="H5612" t="str">
            <v>U</v>
          </cell>
          <cell r="I5612">
            <v>2</v>
          </cell>
          <cell r="J5612">
            <v>37622</v>
          </cell>
          <cell r="K5612">
            <v>111</v>
          </cell>
          <cell r="L5612" t="str">
            <v>Ee/Sp</v>
          </cell>
          <cell r="M5612">
            <v>8758</v>
          </cell>
        </row>
        <row r="5613">
          <cell r="A5613">
            <v>10</v>
          </cell>
          <cell r="B5613" t="str">
            <v>AW Indemnity Retiree &gt;65 Medicare Supplement</v>
          </cell>
          <cell r="D5613" t="str">
            <v>TOMASIAK ARMIDA M</v>
          </cell>
          <cell r="E5613" t="str">
            <v>168305594</v>
          </cell>
          <cell r="F5613">
            <v>11</v>
          </cell>
          <cell r="G5613" t="str">
            <v>Medicare O65R S/PC - Union</v>
          </cell>
          <cell r="H5613" t="str">
            <v>U</v>
          </cell>
          <cell r="I5613">
            <v>1</v>
          </cell>
          <cell r="J5613">
            <v>37622</v>
          </cell>
          <cell r="K5613">
            <v>102</v>
          </cell>
          <cell r="L5613" t="str">
            <v>Single</v>
          </cell>
          <cell r="M5613">
            <v>13815</v>
          </cell>
        </row>
        <row r="5614">
          <cell r="A5614">
            <v>10</v>
          </cell>
          <cell r="B5614" t="str">
            <v>AW Indemnity Retiree &gt;65 Medicare Supplement</v>
          </cell>
          <cell r="D5614" t="str">
            <v>TOMLINSON SR JOHN D</v>
          </cell>
          <cell r="E5614" t="str">
            <v>147245088</v>
          </cell>
          <cell r="F5614">
            <v>12</v>
          </cell>
          <cell r="G5614" t="str">
            <v>Medicare O65RHW/F - Union</v>
          </cell>
          <cell r="H5614" t="str">
            <v>U</v>
          </cell>
          <cell r="I5614">
            <v>2</v>
          </cell>
          <cell r="J5614">
            <v>37622</v>
          </cell>
          <cell r="K5614">
            <v>111</v>
          </cell>
          <cell r="L5614" t="str">
            <v>Ee/Sp</v>
          </cell>
          <cell r="M5614">
            <v>11880</v>
          </cell>
        </row>
        <row r="5615">
          <cell r="A5615">
            <v>10</v>
          </cell>
          <cell r="B5615" t="str">
            <v>AW Indemnity Retiree &gt;65 Medicare Supplement</v>
          </cell>
          <cell r="D5615" t="str">
            <v>TOMLINSON EARL S</v>
          </cell>
          <cell r="E5615" t="str">
            <v>184300748</v>
          </cell>
          <cell r="F5615">
            <v>13</v>
          </cell>
          <cell r="G5615" t="str">
            <v>Medicare O65R S/PC - Non-Union</v>
          </cell>
          <cell r="H5615" t="str">
            <v>N</v>
          </cell>
          <cell r="I5615">
            <v>1</v>
          </cell>
          <cell r="J5615">
            <v>37622</v>
          </cell>
          <cell r="K5615">
            <v>101</v>
          </cell>
          <cell r="L5615" t="str">
            <v>Single</v>
          </cell>
          <cell r="M5615">
            <v>13851</v>
          </cell>
        </row>
        <row r="5616">
          <cell r="A5616">
            <v>10</v>
          </cell>
          <cell r="B5616" t="str">
            <v>AW Indemnity Retiree &gt;65 Medicare Supplement</v>
          </cell>
          <cell r="D5616" t="str">
            <v>TOMLINSON VIRGINIA M</v>
          </cell>
          <cell r="E5616" t="str">
            <v>316328721</v>
          </cell>
          <cell r="F5616">
            <v>13</v>
          </cell>
          <cell r="G5616" t="str">
            <v>Medicare O65R S/PC - Non-Union</v>
          </cell>
          <cell r="H5616" t="str">
            <v>N</v>
          </cell>
          <cell r="I5616">
            <v>1</v>
          </cell>
          <cell r="J5616">
            <v>37622</v>
          </cell>
          <cell r="K5616">
            <v>102</v>
          </cell>
          <cell r="L5616" t="str">
            <v>Single</v>
          </cell>
          <cell r="M5616">
            <v>12404</v>
          </cell>
        </row>
        <row r="5617">
          <cell r="A5617">
            <v>10</v>
          </cell>
          <cell r="B5617" t="str">
            <v>AW Indemnity Retiree &gt;65 Medicare Supplement</v>
          </cell>
          <cell r="D5617" t="str">
            <v>TORBOSS GEORGE C</v>
          </cell>
          <cell r="E5617" t="str">
            <v>207263739</v>
          </cell>
          <cell r="F5617">
            <v>14</v>
          </cell>
          <cell r="G5617" t="str">
            <v>Medicare O65RHW/F - Non-Union</v>
          </cell>
          <cell r="H5617" t="str">
            <v>N</v>
          </cell>
          <cell r="I5617">
            <v>2</v>
          </cell>
          <cell r="J5617">
            <v>37622</v>
          </cell>
          <cell r="K5617">
            <v>111</v>
          </cell>
          <cell r="L5617" t="str">
            <v>Ee/Sp</v>
          </cell>
          <cell r="M5617">
            <v>12031</v>
          </cell>
        </row>
        <row r="5618">
          <cell r="A5618">
            <v>10</v>
          </cell>
          <cell r="B5618" t="str">
            <v>AW Indemnity Retiree &gt;65 Medicare Supplement</v>
          </cell>
          <cell r="D5618" t="str">
            <v>TORGE ANGELO</v>
          </cell>
          <cell r="E5618" t="str">
            <v>164280800</v>
          </cell>
          <cell r="F5618">
            <v>11</v>
          </cell>
          <cell r="G5618" t="str">
            <v>Medicare O65R S/PC - Union</v>
          </cell>
          <cell r="H5618" t="str">
            <v>U</v>
          </cell>
          <cell r="I5618">
            <v>1</v>
          </cell>
          <cell r="J5618">
            <v>37622</v>
          </cell>
          <cell r="K5618">
            <v>101</v>
          </cell>
          <cell r="L5618" t="str">
            <v>Single</v>
          </cell>
          <cell r="M5618">
            <v>13218</v>
          </cell>
        </row>
        <row r="5619">
          <cell r="A5619">
            <v>10</v>
          </cell>
          <cell r="B5619" t="str">
            <v>AW Indemnity Retiree &gt;65 Medicare Supplement</v>
          </cell>
          <cell r="D5619" t="str">
            <v>TORMAN DONALD W</v>
          </cell>
          <cell r="E5619" t="str">
            <v>233620959</v>
          </cell>
          <cell r="F5619">
            <v>11</v>
          </cell>
          <cell r="G5619" t="str">
            <v>Medicare O65R S/PC - Union</v>
          </cell>
          <cell r="H5619" t="str">
            <v>U</v>
          </cell>
          <cell r="I5619">
            <v>1</v>
          </cell>
          <cell r="J5619">
            <v>38139</v>
          </cell>
          <cell r="K5619">
            <v>101</v>
          </cell>
          <cell r="L5619" t="str">
            <v>Single</v>
          </cell>
          <cell r="M5619">
            <v>14423</v>
          </cell>
        </row>
        <row r="5620">
          <cell r="A5620">
            <v>10</v>
          </cell>
          <cell r="B5620" t="str">
            <v>AW Indemnity Retiree &gt;65 Medicare Supplement</v>
          </cell>
          <cell r="D5620" t="str">
            <v>TOSI ANTHONY P</v>
          </cell>
          <cell r="E5620" t="str">
            <v>194184372</v>
          </cell>
          <cell r="F5620">
            <v>13</v>
          </cell>
          <cell r="G5620" t="str">
            <v>Medicare O65R S/PC - Non-Union</v>
          </cell>
          <cell r="H5620" t="str">
            <v>N</v>
          </cell>
          <cell r="I5620">
            <v>1</v>
          </cell>
          <cell r="J5620">
            <v>37622</v>
          </cell>
          <cell r="K5620">
            <v>101</v>
          </cell>
          <cell r="L5620" t="str">
            <v>Single</v>
          </cell>
          <cell r="M5620">
            <v>9236</v>
          </cell>
        </row>
        <row r="5621">
          <cell r="A5621">
            <v>10</v>
          </cell>
          <cell r="B5621" t="str">
            <v>AW Indemnity Retiree &gt;65 Medicare Supplement</v>
          </cell>
          <cell r="D5621" t="str">
            <v>TOSI CHARLES E</v>
          </cell>
          <cell r="E5621" t="str">
            <v>186260308</v>
          </cell>
          <cell r="F5621">
            <v>12</v>
          </cell>
          <cell r="G5621" t="str">
            <v>Medicare O65RHW/F - Union</v>
          </cell>
          <cell r="H5621" t="str">
            <v>U</v>
          </cell>
          <cell r="I5621">
            <v>3</v>
          </cell>
          <cell r="J5621">
            <v>38353</v>
          </cell>
          <cell r="K5621">
            <v>127</v>
          </cell>
          <cell r="L5621" t="str">
            <v>Family</v>
          </cell>
          <cell r="M5621">
            <v>12491</v>
          </cell>
        </row>
        <row r="5622">
          <cell r="A5622">
            <v>10</v>
          </cell>
          <cell r="B5622" t="str">
            <v>AW Indemnity Retiree &gt;65 Medicare Supplement</v>
          </cell>
          <cell r="D5622" t="str">
            <v>TOUCHETTE BETTY L</v>
          </cell>
          <cell r="E5622" t="str">
            <v>352204753</v>
          </cell>
          <cell r="F5622">
            <v>13</v>
          </cell>
          <cell r="G5622" t="str">
            <v>Medicare O65R S/PC - Non-Union</v>
          </cell>
          <cell r="H5622" t="str">
            <v>N</v>
          </cell>
          <cell r="I5622">
            <v>1</v>
          </cell>
          <cell r="J5622">
            <v>37622</v>
          </cell>
          <cell r="K5622">
            <v>102</v>
          </cell>
          <cell r="L5622" t="str">
            <v>Single</v>
          </cell>
          <cell r="M5622">
            <v>9639</v>
          </cell>
        </row>
        <row r="5623">
          <cell r="A5623">
            <v>10</v>
          </cell>
          <cell r="B5623" t="str">
            <v>AW Indemnity Retiree &gt;65 Medicare Supplement</v>
          </cell>
          <cell r="D5623" t="str">
            <v>TOWLER KENNETH N</v>
          </cell>
          <cell r="E5623" t="str">
            <v>331306624</v>
          </cell>
          <cell r="F5623">
            <v>11</v>
          </cell>
          <cell r="G5623" t="str">
            <v>Medicare O65R S/PC - Union</v>
          </cell>
          <cell r="H5623" t="str">
            <v>U</v>
          </cell>
          <cell r="I5623">
            <v>1</v>
          </cell>
          <cell r="J5623">
            <v>37883</v>
          </cell>
          <cell r="K5623">
            <v>101</v>
          </cell>
          <cell r="L5623" t="str">
            <v>Single</v>
          </cell>
          <cell r="M5623">
            <v>14128</v>
          </cell>
        </row>
        <row r="5624">
          <cell r="A5624">
            <v>10</v>
          </cell>
          <cell r="B5624" t="str">
            <v>AW Indemnity Retiree &gt;65 Medicare Supplement</v>
          </cell>
          <cell r="D5624" t="str">
            <v>TREZZA FLORENCE</v>
          </cell>
          <cell r="E5624" t="str">
            <v>140284934</v>
          </cell>
          <cell r="F5624">
            <v>13</v>
          </cell>
          <cell r="G5624" t="str">
            <v>Medicare O65R S/PC - Non-Union</v>
          </cell>
          <cell r="H5624" t="str">
            <v>N</v>
          </cell>
          <cell r="I5624">
            <v>1</v>
          </cell>
          <cell r="J5624">
            <v>37622</v>
          </cell>
          <cell r="K5624">
            <v>102</v>
          </cell>
          <cell r="L5624" t="str">
            <v>Single</v>
          </cell>
          <cell r="M5624">
            <v>13476</v>
          </cell>
        </row>
        <row r="5625">
          <cell r="A5625">
            <v>10</v>
          </cell>
          <cell r="B5625" t="str">
            <v>AW Indemnity Retiree &gt;65 Medicare Supplement</v>
          </cell>
          <cell r="D5625" t="str">
            <v>TROUP WALTER E</v>
          </cell>
          <cell r="E5625" t="str">
            <v>180285870</v>
          </cell>
          <cell r="F5625">
            <v>13</v>
          </cell>
          <cell r="G5625" t="str">
            <v>Medicare O65R S/PC - Non-Union</v>
          </cell>
          <cell r="H5625" t="str">
            <v>N</v>
          </cell>
          <cell r="I5625">
            <v>1</v>
          </cell>
          <cell r="J5625">
            <v>37622</v>
          </cell>
          <cell r="K5625">
            <v>101</v>
          </cell>
          <cell r="L5625" t="str">
            <v>Single</v>
          </cell>
          <cell r="M5625">
            <v>13244</v>
          </cell>
        </row>
        <row r="5626">
          <cell r="A5626">
            <v>10</v>
          </cell>
          <cell r="B5626" t="str">
            <v>AW Indemnity Retiree &gt;65 Medicare Supplement</v>
          </cell>
          <cell r="D5626" t="str">
            <v>TROXELL DANIEL E</v>
          </cell>
          <cell r="E5626" t="str">
            <v>206163897</v>
          </cell>
          <cell r="F5626">
            <v>14</v>
          </cell>
          <cell r="G5626" t="str">
            <v>Medicare O65RHW/F - Non-Union</v>
          </cell>
          <cell r="H5626" t="str">
            <v>N</v>
          </cell>
          <cell r="I5626">
            <v>2</v>
          </cell>
          <cell r="J5626">
            <v>37622</v>
          </cell>
          <cell r="K5626">
            <v>111</v>
          </cell>
          <cell r="L5626" t="str">
            <v>Ee/Sp</v>
          </cell>
          <cell r="M5626">
            <v>9232</v>
          </cell>
        </row>
        <row r="5627">
          <cell r="A5627">
            <v>10</v>
          </cell>
          <cell r="B5627" t="str">
            <v>AW Indemnity Retiree &gt;65 Medicare Supplement</v>
          </cell>
          <cell r="D5627" t="str">
            <v>TUCKER LESTER N</v>
          </cell>
          <cell r="E5627" t="str">
            <v>564285284</v>
          </cell>
          <cell r="F5627">
            <v>14</v>
          </cell>
          <cell r="G5627" t="str">
            <v>Medicare O65RHW/F - Non-Union</v>
          </cell>
          <cell r="H5627" t="str">
            <v>N</v>
          </cell>
          <cell r="I5627">
            <v>2</v>
          </cell>
          <cell r="J5627">
            <v>37622</v>
          </cell>
          <cell r="K5627">
            <v>111</v>
          </cell>
          <cell r="L5627" t="str">
            <v>Ee/Sp</v>
          </cell>
          <cell r="M5627">
            <v>8048</v>
          </cell>
        </row>
        <row r="5628">
          <cell r="A5628">
            <v>10</v>
          </cell>
          <cell r="B5628" t="str">
            <v>AW Indemnity Retiree &gt;65 Medicare Supplement</v>
          </cell>
          <cell r="D5628" t="str">
            <v>TYLER ALIDA B</v>
          </cell>
          <cell r="E5628" t="str">
            <v>502306671</v>
          </cell>
          <cell r="F5628">
            <v>11</v>
          </cell>
          <cell r="G5628" t="str">
            <v>Medicare O65R S/PC - Union</v>
          </cell>
          <cell r="H5628" t="str">
            <v>U</v>
          </cell>
          <cell r="I5628">
            <v>1</v>
          </cell>
          <cell r="J5628">
            <v>37622</v>
          </cell>
          <cell r="K5628">
            <v>102</v>
          </cell>
          <cell r="L5628" t="str">
            <v>Single</v>
          </cell>
          <cell r="M5628">
            <v>12259</v>
          </cell>
        </row>
        <row r="5629">
          <cell r="A5629">
            <v>10</v>
          </cell>
          <cell r="B5629" t="str">
            <v>AW Indemnity Retiree &gt;65 Medicare Supplement</v>
          </cell>
          <cell r="D5629" t="str">
            <v>TYNER ROY</v>
          </cell>
          <cell r="E5629" t="str">
            <v>491055733</v>
          </cell>
          <cell r="F5629">
            <v>12</v>
          </cell>
          <cell r="G5629" t="str">
            <v>Medicare O65RHW/F - Union</v>
          </cell>
          <cell r="H5629" t="str">
            <v>U</v>
          </cell>
          <cell r="I5629">
            <v>2</v>
          </cell>
          <cell r="J5629">
            <v>37622</v>
          </cell>
          <cell r="K5629">
            <v>111</v>
          </cell>
          <cell r="L5629" t="str">
            <v>Ee/Sp</v>
          </cell>
          <cell r="M5629">
            <v>3342</v>
          </cell>
        </row>
        <row r="5630">
          <cell r="A5630">
            <v>10</v>
          </cell>
          <cell r="B5630" t="str">
            <v>AW Indemnity Retiree &gt;65 Medicare Supplement</v>
          </cell>
          <cell r="D5630" t="str">
            <v>URBANIAK DOROTHY F</v>
          </cell>
          <cell r="E5630" t="str">
            <v>183208072</v>
          </cell>
          <cell r="F5630">
            <v>13</v>
          </cell>
          <cell r="G5630" t="str">
            <v>Medicare O65R S/PC - Non-Union</v>
          </cell>
          <cell r="H5630" t="str">
            <v>N</v>
          </cell>
          <cell r="I5630">
            <v>1</v>
          </cell>
          <cell r="J5630">
            <v>37622</v>
          </cell>
          <cell r="K5630">
            <v>102</v>
          </cell>
          <cell r="L5630" t="str">
            <v>Single</v>
          </cell>
          <cell r="M5630">
            <v>8778</v>
          </cell>
        </row>
        <row r="5631">
          <cell r="A5631">
            <v>10</v>
          </cell>
          <cell r="B5631" t="str">
            <v>AW Indemnity Retiree &gt;65 Medicare Supplement</v>
          </cell>
          <cell r="D5631" t="str">
            <v>VAN DYKE NORMAN</v>
          </cell>
          <cell r="E5631" t="str">
            <v>087301395</v>
          </cell>
          <cell r="F5631">
            <v>13</v>
          </cell>
          <cell r="G5631" t="str">
            <v>Medicare O65R S/PC - Non-Union</v>
          </cell>
          <cell r="H5631" t="str">
            <v>N</v>
          </cell>
          <cell r="I5631">
            <v>1</v>
          </cell>
          <cell r="J5631">
            <v>37803</v>
          </cell>
          <cell r="K5631">
            <v>101</v>
          </cell>
          <cell r="L5631" t="str">
            <v>Single</v>
          </cell>
          <cell r="M5631">
            <v>14084</v>
          </cell>
        </row>
        <row r="5632">
          <cell r="A5632">
            <v>10</v>
          </cell>
          <cell r="B5632" t="str">
            <v>AW Indemnity Retiree &gt;65 Medicare Supplement</v>
          </cell>
          <cell r="D5632" t="str">
            <v>VANARSDALE SHIRLEY A</v>
          </cell>
          <cell r="E5632" t="str">
            <v>149264634</v>
          </cell>
          <cell r="F5632">
            <v>13</v>
          </cell>
          <cell r="G5632" t="str">
            <v>Medicare O65R S/PC - Non-Union</v>
          </cell>
          <cell r="H5632" t="str">
            <v>N</v>
          </cell>
          <cell r="I5632">
            <v>1</v>
          </cell>
          <cell r="J5632">
            <v>37622</v>
          </cell>
          <cell r="K5632">
            <v>102</v>
          </cell>
          <cell r="L5632" t="str">
            <v>Single</v>
          </cell>
          <cell r="M5632">
            <v>12628</v>
          </cell>
        </row>
        <row r="5633">
          <cell r="A5633">
            <v>10</v>
          </cell>
          <cell r="B5633" t="str">
            <v>AW Indemnity Retiree &gt;65 Medicare Supplement</v>
          </cell>
          <cell r="D5633" t="str">
            <v>VANDERHOFF MARILYN L</v>
          </cell>
          <cell r="E5633" t="str">
            <v>299326724</v>
          </cell>
          <cell r="F5633">
            <v>12</v>
          </cell>
          <cell r="G5633" t="str">
            <v>Medicare O65RHW/F - Union</v>
          </cell>
          <cell r="H5633" t="str">
            <v>U</v>
          </cell>
          <cell r="I5633">
            <v>2</v>
          </cell>
          <cell r="J5633">
            <v>38018</v>
          </cell>
          <cell r="K5633">
            <v>111</v>
          </cell>
          <cell r="L5633" t="str">
            <v>Ee/Sp</v>
          </cell>
          <cell r="M5633">
            <v>14285</v>
          </cell>
        </row>
        <row r="5634">
          <cell r="A5634">
            <v>10</v>
          </cell>
          <cell r="B5634" t="str">
            <v>AW Indemnity Retiree &gt;65 Medicare Supplement</v>
          </cell>
          <cell r="D5634" t="str">
            <v>VAUGHAN TRAVIS E</v>
          </cell>
          <cell r="E5634" t="str">
            <v>231220693</v>
          </cell>
          <cell r="F5634">
            <v>12</v>
          </cell>
          <cell r="G5634" t="str">
            <v>Medicare O65RHW/F - Union</v>
          </cell>
          <cell r="H5634" t="str">
            <v>U</v>
          </cell>
          <cell r="I5634">
            <v>2</v>
          </cell>
          <cell r="J5634">
            <v>37622</v>
          </cell>
          <cell r="K5634">
            <v>111</v>
          </cell>
          <cell r="L5634" t="str">
            <v>Ee/Sp</v>
          </cell>
          <cell r="M5634">
            <v>10603</v>
          </cell>
        </row>
        <row r="5635">
          <cell r="A5635">
            <v>10</v>
          </cell>
          <cell r="B5635" t="str">
            <v>AW Indemnity Retiree &gt;65 Medicare Supplement</v>
          </cell>
          <cell r="D5635" t="str">
            <v>VAUGHN ALLENE D</v>
          </cell>
          <cell r="E5635" t="str">
            <v>256346310</v>
          </cell>
          <cell r="F5635">
            <v>11</v>
          </cell>
          <cell r="G5635" t="str">
            <v>Medicare O65R S/PC - Union</v>
          </cell>
          <cell r="H5635" t="str">
            <v>U</v>
          </cell>
          <cell r="I5635">
            <v>1</v>
          </cell>
          <cell r="J5635">
            <v>37622</v>
          </cell>
          <cell r="K5635">
            <v>102</v>
          </cell>
          <cell r="L5635" t="str">
            <v>Single</v>
          </cell>
          <cell r="M5635">
            <v>9375</v>
          </cell>
        </row>
        <row r="5636">
          <cell r="A5636">
            <v>10</v>
          </cell>
          <cell r="B5636" t="str">
            <v>AW Indemnity Retiree &gt;65 Medicare Supplement</v>
          </cell>
          <cell r="D5636" t="str">
            <v>VAUGHN BARBARA A</v>
          </cell>
          <cell r="E5636" t="str">
            <v>409429644</v>
          </cell>
          <cell r="F5636">
            <v>12</v>
          </cell>
          <cell r="G5636" t="str">
            <v>Medicare O65RHW/F - Union</v>
          </cell>
          <cell r="H5636" t="str">
            <v>U</v>
          </cell>
          <cell r="I5636">
            <v>2</v>
          </cell>
          <cell r="J5636">
            <v>37622</v>
          </cell>
          <cell r="K5636">
            <v>111</v>
          </cell>
          <cell r="L5636" t="str">
            <v>Ee/Sp</v>
          </cell>
          <cell r="M5636">
            <v>11550</v>
          </cell>
        </row>
        <row r="5637">
          <cell r="A5637">
            <v>10</v>
          </cell>
          <cell r="B5637" t="str">
            <v>AW Indemnity Retiree &gt;65 Medicare Supplement</v>
          </cell>
          <cell r="D5637" t="str">
            <v>VAUGHN CHARLES E</v>
          </cell>
          <cell r="E5637" t="str">
            <v>335243635</v>
          </cell>
          <cell r="F5637">
            <v>12</v>
          </cell>
          <cell r="G5637" t="str">
            <v>Medicare O65RHW/F - Union</v>
          </cell>
          <cell r="H5637" t="str">
            <v>U</v>
          </cell>
          <cell r="I5637">
            <v>2</v>
          </cell>
          <cell r="J5637">
            <v>37622</v>
          </cell>
          <cell r="K5637">
            <v>111</v>
          </cell>
          <cell r="L5637" t="str">
            <v>Ee/Sp</v>
          </cell>
          <cell r="M5637">
            <v>10791</v>
          </cell>
        </row>
        <row r="5638">
          <cell r="A5638">
            <v>10</v>
          </cell>
          <cell r="B5638" t="str">
            <v>AW Indemnity Retiree &gt;65 Medicare Supplement</v>
          </cell>
          <cell r="D5638" t="str">
            <v>VELTRE JANET A</v>
          </cell>
          <cell r="E5638" t="str">
            <v>207502829</v>
          </cell>
          <cell r="F5638">
            <v>11</v>
          </cell>
          <cell r="G5638" t="str">
            <v>Medicare O65R S/PC - Union</v>
          </cell>
          <cell r="H5638" t="str">
            <v>U</v>
          </cell>
          <cell r="I5638">
            <v>1</v>
          </cell>
          <cell r="J5638">
            <v>37622</v>
          </cell>
          <cell r="K5638">
            <v>102</v>
          </cell>
          <cell r="L5638" t="str">
            <v>Single</v>
          </cell>
          <cell r="M5638">
            <v>23007</v>
          </cell>
        </row>
        <row r="5639">
          <cell r="A5639">
            <v>10</v>
          </cell>
          <cell r="B5639" t="str">
            <v>AW Indemnity Retiree &gt;65 Medicare Supplement</v>
          </cell>
          <cell r="D5639" t="str">
            <v>VENERI PAUL</v>
          </cell>
          <cell r="E5639" t="str">
            <v>234409806</v>
          </cell>
          <cell r="F5639">
            <v>12</v>
          </cell>
          <cell r="G5639" t="str">
            <v>Medicare O65RHW/F - Union</v>
          </cell>
          <cell r="H5639" t="str">
            <v>U</v>
          </cell>
          <cell r="I5639">
            <v>2</v>
          </cell>
          <cell r="J5639">
            <v>37622</v>
          </cell>
          <cell r="K5639">
            <v>111</v>
          </cell>
          <cell r="L5639" t="str">
            <v>Ee/Sp</v>
          </cell>
          <cell r="M5639">
            <v>11116</v>
          </cell>
        </row>
        <row r="5640">
          <cell r="A5640">
            <v>10</v>
          </cell>
          <cell r="B5640" t="str">
            <v>AW Indemnity Retiree &gt;65 Medicare Supplement</v>
          </cell>
          <cell r="D5640" t="str">
            <v>VICKERS THOMAS J</v>
          </cell>
          <cell r="E5640" t="str">
            <v>236441332</v>
          </cell>
          <cell r="F5640">
            <v>12</v>
          </cell>
          <cell r="G5640" t="str">
            <v>Medicare O65RHW/F - Union</v>
          </cell>
          <cell r="H5640" t="str">
            <v>U</v>
          </cell>
          <cell r="I5640">
            <v>2</v>
          </cell>
          <cell r="J5640">
            <v>37622</v>
          </cell>
          <cell r="K5640">
            <v>111</v>
          </cell>
          <cell r="L5640" t="str">
            <v>Ee/Sp</v>
          </cell>
          <cell r="M5640">
            <v>10675</v>
          </cell>
        </row>
        <row r="5641">
          <cell r="A5641">
            <v>10</v>
          </cell>
          <cell r="B5641" t="str">
            <v>AW Indemnity Retiree &gt;65 Medicare Supplement</v>
          </cell>
          <cell r="D5641" t="str">
            <v>VIGNA CECELIA</v>
          </cell>
          <cell r="E5641" t="str">
            <v>155207082</v>
          </cell>
          <cell r="F5641">
            <v>13</v>
          </cell>
          <cell r="G5641" t="str">
            <v>Medicare O65R S/PC - Non-Union</v>
          </cell>
          <cell r="H5641" t="str">
            <v>N</v>
          </cell>
          <cell r="I5641">
            <v>1</v>
          </cell>
          <cell r="J5641">
            <v>37622</v>
          </cell>
          <cell r="K5641">
            <v>102</v>
          </cell>
          <cell r="L5641" t="str">
            <v>Single</v>
          </cell>
          <cell r="M5641">
            <v>10439</v>
          </cell>
        </row>
        <row r="5642">
          <cell r="A5642">
            <v>10</v>
          </cell>
          <cell r="B5642" t="str">
            <v>AW Indemnity Retiree &gt;65 Medicare Supplement</v>
          </cell>
          <cell r="D5642" t="str">
            <v>VINES JR ROOSEVELT</v>
          </cell>
          <cell r="E5642" t="str">
            <v>235564057</v>
          </cell>
          <cell r="F5642">
            <v>12</v>
          </cell>
          <cell r="G5642" t="str">
            <v>Medicare O65RHW/F - Union</v>
          </cell>
          <cell r="H5642" t="str">
            <v>U</v>
          </cell>
          <cell r="I5642">
            <v>2</v>
          </cell>
          <cell r="J5642">
            <v>37622</v>
          </cell>
          <cell r="K5642">
            <v>111</v>
          </cell>
          <cell r="L5642" t="str">
            <v>Ee/Sp</v>
          </cell>
          <cell r="M5642">
            <v>13222</v>
          </cell>
        </row>
        <row r="5643">
          <cell r="A5643">
            <v>10</v>
          </cell>
          <cell r="B5643" t="str">
            <v>AW Indemnity Retiree &gt;65 Medicare Supplement</v>
          </cell>
          <cell r="D5643" t="str">
            <v>VIRGILIO FRANK</v>
          </cell>
          <cell r="E5643" t="str">
            <v>145245276</v>
          </cell>
          <cell r="F5643">
            <v>13</v>
          </cell>
          <cell r="G5643" t="str">
            <v>Medicare O65R S/PC - Non-Union</v>
          </cell>
          <cell r="H5643" t="str">
            <v>N</v>
          </cell>
          <cell r="I5643">
            <v>1</v>
          </cell>
          <cell r="J5643">
            <v>37622</v>
          </cell>
          <cell r="K5643">
            <v>101</v>
          </cell>
          <cell r="L5643" t="str">
            <v>Single</v>
          </cell>
          <cell r="M5643">
            <v>10470</v>
          </cell>
        </row>
        <row r="5644">
          <cell r="A5644">
            <v>10</v>
          </cell>
          <cell r="B5644" t="str">
            <v>AW Indemnity Retiree &gt;65 Medicare Supplement</v>
          </cell>
          <cell r="D5644" t="str">
            <v>VISICARO MARIETTA</v>
          </cell>
          <cell r="E5644" t="str">
            <v>145262913</v>
          </cell>
          <cell r="F5644">
            <v>12</v>
          </cell>
          <cell r="G5644" t="str">
            <v>Medicare O65RHW/F - Union</v>
          </cell>
          <cell r="H5644" t="str">
            <v>U</v>
          </cell>
          <cell r="I5644">
            <v>2</v>
          </cell>
          <cell r="J5644">
            <v>37622</v>
          </cell>
          <cell r="K5644">
            <v>111</v>
          </cell>
          <cell r="L5644" t="str">
            <v>Ee/Sp</v>
          </cell>
          <cell r="M5644">
            <v>13007</v>
          </cell>
        </row>
        <row r="5645">
          <cell r="A5645">
            <v>10</v>
          </cell>
          <cell r="B5645" t="str">
            <v>AW Indemnity Retiree &gt;65 Medicare Supplement</v>
          </cell>
          <cell r="D5645" t="str">
            <v>VOGEL LEONARD L</v>
          </cell>
          <cell r="E5645" t="str">
            <v>358201453</v>
          </cell>
          <cell r="F5645">
            <v>14</v>
          </cell>
          <cell r="G5645" t="str">
            <v>Medicare O65RHW/F - Non-Union</v>
          </cell>
          <cell r="H5645" t="str">
            <v>N</v>
          </cell>
          <cell r="I5645">
            <v>2</v>
          </cell>
          <cell r="J5645">
            <v>37622</v>
          </cell>
          <cell r="K5645">
            <v>111</v>
          </cell>
          <cell r="L5645" t="str">
            <v>Ee/Sp</v>
          </cell>
          <cell r="M5645">
            <v>10344</v>
          </cell>
        </row>
        <row r="5646">
          <cell r="A5646">
            <v>10</v>
          </cell>
          <cell r="B5646" t="str">
            <v>AW Indemnity Retiree &gt;65 Medicare Supplement</v>
          </cell>
          <cell r="D5646" t="str">
            <v>VOGLINO VICTOR</v>
          </cell>
          <cell r="E5646" t="str">
            <v>139185442</v>
          </cell>
          <cell r="F5646">
            <v>12</v>
          </cell>
          <cell r="G5646" t="str">
            <v>Medicare O65RHW/F - Union</v>
          </cell>
          <cell r="H5646" t="str">
            <v>U</v>
          </cell>
          <cell r="I5646">
            <v>2</v>
          </cell>
          <cell r="J5646">
            <v>37622</v>
          </cell>
          <cell r="K5646">
            <v>111</v>
          </cell>
          <cell r="L5646" t="str">
            <v>Ee/Sp</v>
          </cell>
          <cell r="M5646">
            <v>8975</v>
          </cell>
        </row>
        <row r="5647">
          <cell r="A5647">
            <v>10</v>
          </cell>
          <cell r="B5647" t="str">
            <v>AW Indemnity Retiree &gt;65 Medicare Supplement</v>
          </cell>
          <cell r="D5647" t="str">
            <v>VOLLUZ EDWARD</v>
          </cell>
          <cell r="E5647" t="str">
            <v>357240538</v>
          </cell>
          <cell r="F5647">
            <v>12</v>
          </cell>
          <cell r="G5647" t="str">
            <v>Medicare O65RHW/F - Union</v>
          </cell>
          <cell r="H5647" t="str">
            <v>U</v>
          </cell>
          <cell r="I5647">
            <v>2</v>
          </cell>
          <cell r="J5647">
            <v>37622</v>
          </cell>
          <cell r="K5647">
            <v>111</v>
          </cell>
          <cell r="L5647" t="str">
            <v>Ee/Sp</v>
          </cell>
          <cell r="M5647">
            <v>11922</v>
          </cell>
        </row>
        <row r="5648">
          <cell r="A5648">
            <v>10</v>
          </cell>
          <cell r="B5648" t="str">
            <v>AW Indemnity Retiree &gt;65 Medicare Supplement</v>
          </cell>
          <cell r="D5648" t="str">
            <v>VOREK DAVID L</v>
          </cell>
          <cell r="E5648" t="str">
            <v>309349538</v>
          </cell>
          <cell r="F5648">
            <v>11</v>
          </cell>
          <cell r="G5648" t="str">
            <v>Medicare O65R S/PC - Union</v>
          </cell>
          <cell r="H5648" t="str">
            <v>U</v>
          </cell>
          <cell r="I5648">
            <v>1</v>
          </cell>
          <cell r="J5648">
            <v>37622</v>
          </cell>
          <cell r="K5648">
            <v>101</v>
          </cell>
          <cell r="L5648" t="str">
            <v>Single</v>
          </cell>
          <cell r="M5648">
            <v>12343</v>
          </cell>
        </row>
        <row r="5649">
          <cell r="A5649">
            <v>10</v>
          </cell>
          <cell r="B5649" t="str">
            <v>AW Indemnity Retiree &gt;65 Medicare Supplement</v>
          </cell>
          <cell r="D5649" t="str">
            <v>VOUGHT NORMA K</v>
          </cell>
          <cell r="E5649" t="str">
            <v>178209127</v>
          </cell>
          <cell r="F5649">
            <v>12</v>
          </cell>
          <cell r="G5649" t="str">
            <v>Medicare O65RHW/F - Union</v>
          </cell>
          <cell r="H5649" t="str">
            <v>U</v>
          </cell>
          <cell r="I5649">
            <v>1</v>
          </cell>
          <cell r="J5649">
            <v>37910</v>
          </cell>
          <cell r="K5649">
            <v>102</v>
          </cell>
          <cell r="L5649" t="str">
            <v>Single</v>
          </cell>
          <cell r="M5649">
            <v>9733</v>
          </cell>
        </row>
        <row r="5650">
          <cell r="A5650">
            <v>10</v>
          </cell>
          <cell r="B5650" t="str">
            <v>AW Indemnity Retiree &gt;65 Medicare Supplement</v>
          </cell>
          <cell r="D5650" t="str">
            <v>WAGNER JR LOUIS J</v>
          </cell>
          <cell r="E5650" t="str">
            <v>210140143</v>
          </cell>
          <cell r="F5650">
            <v>11</v>
          </cell>
          <cell r="G5650" t="str">
            <v>Medicare O65R S/PC - Union</v>
          </cell>
          <cell r="H5650" t="str">
            <v>U</v>
          </cell>
          <cell r="I5650">
            <v>1</v>
          </cell>
          <cell r="J5650">
            <v>37622</v>
          </cell>
          <cell r="K5650">
            <v>101</v>
          </cell>
          <cell r="L5650" t="str">
            <v>Single</v>
          </cell>
          <cell r="M5650">
            <v>9653</v>
          </cell>
        </row>
        <row r="5651">
          <cell r="A5651">
            <v>10</v>
          </cell>
          <cell r="B5651" t="str">
            <v>AW Indemnity Retiree &gt;65 Medicare Supplement</v>
          </cell>
          <cell r="D5651" t="str">
            <v>WAGNER ALBERT J</v>
          </cell>
          <cell r="E5651" t="str">
            <v>203223309</v>
          </cell>
          <cell r="F5651">
            <v>14</v>
          </cell>
          <cell r="G5651" t="str">
            <v>Medicare O65RHW/F - Non-Union</v>
          </cell>
          <cell r="H5651" t="str">
            <v>N</v>
          </cell>
          <cell r="I5651">
            <v>2</v>
          </cell>
          <cell r="J5651">
            <v>37622</v>
          </cell>
          <cell r="K5651">
            <v>111</v>
          </cell>
          <cell r="L5651" t="str">
            <v>Ee/Sp</v>
          </cell>
          <cell r="M5651">
            <v>11259</v>
          </cell>
        </row>
        <row r="5652">
          <cell r="A5652">
            <v>10</v>
          </cell>
          <cell r="B5652" t="str">
            <v>AW Indemnity Retiree &gt;65 Medicare Supplement</v>
          </cell>
          <cell r="D5652" t="str">
            <v>WAGNER ARLENE M</v>
          </cell>
          <cell r="E5652" t="str">
            <v>206467013</v>
          </cell>
          <cell r="F5652">
            <v>12</v>
          </cell>
          <cell r="G5652" t="str">
            <v>Medicare O65RHW/F - Union</v>
          </cell>
          <cell r="H5652" t="str">
            <v>U</v>
          </cell>
          <cell r="I5652">
            <v>2</v>
          </cell>
          <cell r="J5652">
            <v>37622</v>
          </cell>
          <cell r="K5652">
            <v>111</v>
          </cell>
          <cell r="L5652" t="str">
            <v>Ee/Sp</v>
          </cell>
          <cell r="M5652">
            <v>13010</v>
          </cell>
        </row>
        <row r="5653">
          <cell r="A5653">
            <v>10</v>
          </cell>
          <cell r="B5653" t="str">
            <v>AW Indemnity Retiree &gt;65 Medicare Supplement</v>
          </cell>
          <cell r="D5653" t="str">
            <v>WAGNER JACK E</v>
          </cell>
          <cell r="E5653" t="str">
            <v>204281697</v>
          </cell>
          <cell r="F5653">
            <v>12</v>
          </cell>
          <cell r="G5653" t="str">
            <v>Medicare O65RHW/F - Union</v>
          </cell>
          <cell r="H5653" t="str">
            <v>U</v>
          </cell>
          <cell r="I5653">
            <v>2</v>
          </cell>
          <cell r="J5653">
            <v>37622</v>
          </cell>
          <cell r="K5653">
            <v>111</v>
          </cell>
          <cell r="L5653" t="str">
            <v>Ee/Sp</v>
          </cell>
          <cell r="M5653">
            <v>13347</v>
          </cell>
        </row>
        <row r="5654">
          <cell r="A5654">
            <v>10</v>
          </cell>
          <cell r="B5654" t="str">
            <v>AW Indemnity Retiree &gt;65 Medicare Supplement</v>
          </cell>
          <cell r="D5654" t="str">
            <v>WALBORN HERBERT L</v>
          </cell>
          <cell r="E5654" t="str">
            <v>166188363</v>
          </cell>
          <cell r="F5654">
            <v>14</v>
          </cell>
          <cell r="G5654" t="str">
            <v>Medicare O65RHW/F - Non-Union</v>
          </cell>
          <cell r="H5654" t="str">
            <v>N</v>
          </cell>
          <cell r="I5654">
            <v>2</v>
          </cell>
          <cell r="J5654">
            <v>37622</v>
          </cell>
          <cell r="K5654">
            <v>111</v>
          </cell>
          <cell r="L5654" t="str">
            <v>Ee/Sp</v>
          </cell>
          <cell r="M5654">
            <v>7365</v>
          </cell>
        </row>
        <row r="5655">
          <cell r="A5655">
            <v>10</v>
          </cell>
          <cell r="B5655" t="str">
            <v>AW Indemnity Retiree &gt;65 Medicare Supplement</v>
          </cell>
          <cell r="D5655" t="str">
            <v>WALKER ROBERT B</v>
          </cell>
          <cell r="E5655" t="str">
            <v>206284967</v>
          </cell>
          <cell r="F5655">
            <v>11</v>
          </cell>
          <cell r="G5655" t="str">
            <v>Medicare O65R S/PC - Union</v>
          </cell>
          <cell r="H5655" t="str">
            <v>U</v>
          </cell>
          <cell r="I5655">
            <v>1</v>
          </cell>
          <cell r="J5655">
            <v>37622</v>
          </cell>
          <cell r="K5655">
            <v>101</v>
          </cell>
          <cell r="L5655" t="str">
            <v>Single</v>
          </cell>
          <cell r="M5655">
            <v>12774</v>
          </cell>
        </row>
        <row r="5656">
          <cell r="A5656">
            <v>10</v>
          </cell>
          <cell r="B5656" t="str">
            <v>AW Indemnity Retiree &gt;65 Medicare Supplement</v>
          </cell>
          <cell r="D5656" t="str">
            <v>WALKER ROSELLA L</v>
          </cell>
          <cell r="E5656" t="str">
            <v>305207206</v>
          </cell>
          <cell r="F5656">
            <v>13</v>
          </cell>
          <cell r="G5656" t="str">
            <v>Medicare O65R S/PC - Non-Union</v>
          </cell>
          <cell r="H5656" t="str">
            <v>N</v>
          </cell>
          <cell r="I5656">
            <v>1</v>
          </cell>
          <cell r="J5656">
            <v>37622</v>
          </cell>
          <cell r="K5656">
            <v>102</v>
          </cell>
          <cell r="L5656" t="str">
            <v>Single</v>
          </cell>
          <cell r="M5656">
            <v>8964</v>
          </cell>
        </row>
        <row r="5657">
          <cell r="A5657">
            <v>10</v>
          </cell>
          <cell r="B5657" t="str">
            <v>AW Indemnity Retiree &gt;65 Medicare Supplement</v>
          </cell>
          <cell r="D5657" t="str">
            <v>WALL JOSEPH J</v>
          </cell>
          <cell r="E5657" t="str">
            <v>126246016</v>
          </cell>
          <cell r="F5657">
            <v>12</v>
          </cell>
          <cell r="G5657" t="str">
            <v>Medicare O65RHW/F - Union</v>
          </cell>
          <cell r="H5657" t="str">
            <v>U</v>
          </cell>
          <cell r="I5657">
            <v>2</v>
          </cell>
          <cell r="J5657">
            <v>37622</v>
          </cell>
          <cell r="K5657">
            <v>111</v>
          </cell>
          <cell r="L5657" t="str">
            <v>Ee/Sp</v>
          </cell>
          <cell r="M5657">
            <v>12071</v>
          </cell>
        </row>
        <row r="5658">
          <cell r="A5658">
            <v>10</v>
          </cell>
          <cell r="B5658" t="str">
            <v>AW Indemnity Retiree &gt;65 Medicare Supplement</v>
          </cell>
          <cell r="D5658" t="str">
            <v>WALLS JR DONALD</v>
          </cell>
          <cell r="E5658" t="str">
            <v>235604619</v>
          </cell>
          <cell r="F5658">
            <v>13</v>
          </cell>
          <cell r="G5658" t="str">
            <v>Medicare O65R S/PC - Non-Union</v>
          </cell>
          <cell r="H5658" t="str">
            <v>N</v>
          </cell>
          <cell r="I5658">
            <v>1</v>
          </cell>
          <cell r="J5658">
            <v>38108</v>
          </cell>
          <cell r="K5658">
            <v>101</v>
          </cell>
          <cell r="L5658" t="str">
            <v>Single</v>
          </cell>
          <cell r="M5658">
            <v>14393</v>
          </cell>
        </row>
        <row r="5659">
          <cell r="A5659">
            <v>10</v>
          </cell>
          <cell r="B5659" t="str">
            <v>AW Indemnity Retiree &gt;65 Medicare Supplement</v>
          </cell>
          <cell r="D5659" t="str">
            <v>WALLS SR DONALD</v>
          </cell>
          <cell r="E5659" t="str">
            <v>233120128</v>
          </cell>
          <cell r="F5659">
            <v>14</v>
          </cell>
          <cell r="G5659" t="str">
            <v>Medicare O65RHW/F - Non-Union</v>
          </cell>
          <cell r="H5659" t="str">
            <v>N</v>
          </cell>
          <cell r="I5659">
            <v>2</v>
          </cell>
          <cell r="J5659">
            <v>37622</v>
          </cell>
          <cell r="K5659">
            <v>111</v>
          </cell>
          <cell r="L5659" t="str">
            <v>Ee/Sp</v>
          </cell>
          <cell r="M5659">
            <v>7039</v>
          </cell>
        </row>
        <row r="5660">
          <cell r="A5660">
            <v>10</v>
          </cell>
          <cell r="B5660" t="str">
            <v>AW Indemnity Retiree &gt;65 Medicare Supplement</v>
          </cell>
          <cell r="D5660" t="str">
            <v>WALSH JAMES</v>
          </cell>
          <cell r="E5660" t="str">
            <v>301301966</v>
          </cell>
          <cell r="F5660">
            <v>14</v>
          </cell>
          <cell r="G5660" t="str">
            <v>Medicare O65RHW/F - Non-Union</v>
          </cell>
          <cell r="H5660" t="str">
            <v>N</v>
          </cell>
          <cell r="I5660">
            <v>2</v>
          </cell>
          <cell r="J5660">
            <v>37622</v>
          </cell>
          <cell r="K5660">
            <v>111</v>
          </cell>
          <cell r="L5660" t="str">
            <v>Ee/Sp</v>
          </cell>
          <cell r="M5660">
            <v>12606</v>
          </cell>
        </row>
        <row r="5661">
          <cell r="A5661">
            <v>10</v>
          </cell>
          <cell r="B5661" t="str">
            <v>AW Indemnity Retiree &gt;65 Medicare Supplement</v>
          </cell>
          <cell r="D5661" t="str">
            <v>WALTER JR ALBERT S</v>
          </cell>
          <cell r="E5661" t="str">
            <v>176267606</v>
          </cell>
          <cell r="F5661">
            <v>14</v>
          </cell>
          <cell r="G5661" t="str">
            <v>Medicare O65RHW/F - Non-Union</v>
          </cell>
          <cell r="H5661" t="str">
            <v>N</v>
          </cell>
          <cell r="I5661">
            <v>2</v>
          </cell>
          <cell r="J5661">
            <v>37622</v>
          </cell>
          <cell r="K5661">
            <v>111</v>
          </cell>
          <cell r="L5661" t="str">
            <v>Ee/Sp</v>
          </cell>
          <cell r="M5661">
            <v>12470</v>
          </cell>
        </row>
        <row r="5662">
          <cell r="A5662">
            <v>10</v>
          </cell>
          <cell r="B5662" t="str">
            <v>AW Indemnity Retiree &gt;65 Medicare Supplement</v>
          </cell>
          <cell r="D5662" t="str">
            <v>WALTERS LLOYD L</v>
          </cell>
          <cell r="E5662" t="str">
            <v>347208670</v>
          </cell>
          <cell r="F5662">
            <v>12</v>
          </cell>
          <cell r="G5662" t="str">
            <v>Medicare O65RHW/F - Union</v>
          </cell>
          <cell r="H5662" t="str">
            <v>U</v>
          </cell>
          <cell r="I5662">
            <v>2</v>
          </cell>
          <cell r="J5662">
            <v>37622</v>
          </cell>
          <cell r="K5662">
            <v>111</v>
          </cell>
          <cell r="L5662" t="str">
            <v>Ee/Sp</v>
          </cell>
          <cell r="M5662">
            <v>9959</v>
          </cell>
        </row>
        <row r="5663">
          <cell r="A5663">
            <v>10</v>
          </cell>
          <cell r="B5663" t="str">
            <v>AW Indemnity Retiree &gt;65 Medicare Supplement</v>
          </cell>
          <cell r="D5663" t="str">
            <v>WALTHER VIRGINIA H</v>
          </cell>
          <cell r="E5663" t="str">
            <v>311323773</v>
          </cell>
          <cell r="F5663">
            <v>13</v>
          </cell>
          <cell r="G5663" t="str">
            <v>Medicare O65R S/PC - Non-Union</v>
          </cell>
          <cell r="H5663" t="str">
            <v>N</v>
          </cell>
          <cell r="I5663">
            <v>1</v>
          </cell>
          <cell r="J5663">
            <v>37622</v>
          </cell>
          <cell r="K5663">
            <v>102</v>
          </cell>
          <cell r="L5663" t="str">
            <v>Single</v>
          </cell>
          <cell r="M5663">
            <v>11662</v>
          </cell>
        </row>
        <row r="5664">
          <cell r="A5664">
            <v>10</v>
          </cell>
          <cell r="B5664" t="str">
            <v>AW Indemnity Retiree &gt;65 Medicare Supplement</v>
          </cell>
          <cell r="D5664" t="str">
            <v>WALTMAN WILLIAM</v>
          </cell>
          <cell r="E5664" t="str">
            <v>174282942</v>
          </cell>
          <cell r="F5664">
            <v>14</v>
          </cell>
          <cell r="G5664" t="str">
            <v>Medicare O65RHW/F - Non-Union</v>
          </cell>
          <cell r="H5664" t="str">
            <v>N</v>
          </cell>
          <cell r="I5664">
            <v>2</v>
          </cell>
          <cell r="J5664">
            <v>37622</v>
          </cell>
          <cell r="K5664">
            <v>111</v>
          </cell>
          <cell r="L5664" t="str">
            <v>Ee/Sp</v>
          </cell>
          <cell r="M5664">
            <v>12072</v>
          </cell>
        </row>
        <row r="5665">
          <cell r="A5665">
            <v>10</v>
          </cell>
          <cell r="B5665" t="str">
            <v>AW Indemnity Retiree &gt;65 Medicare Supplement</v>
          </cell>
          <cell r="D5665" t="str">
            <v>WARD MARYAL Z</v>
          </cell>
          <cell r="E5665" t="str">
            <v>456481719</v>
          </cell>
          <cell r="F5665">
            <v>13</v>
          </cell>
          <cell r="G5665" t="str">
            <v>Medicare O65R S/PC - Non-Union</v>
          </cell>
          <cell r="H5665" t="str">
            <v>N</v>
          </cell>
          <cell r="I5665">
            <v>1</v>
          </cell>
          <cell r="J5665">
            <v>37622</v>
          </cell>
          <cell r="K5665">
            <v>102</v>
          </cell>
          <cell r="L5665" t="str">
            <v>Single</v>
          </cell>
          <cell r="M5665">
            <v>13546</v>
          </cell>
        </row>
        <row r="5666">
          <cell r="A5666">
            <v>10</v>
          </cell>
          <cell r="B5666" t="str">
            <v>AW Indemnity Retiree &gt;65 Medicare Supplement</v>
          </cell>
          <cell r="D5666" t="str">
            <v>WARNER DELORIS L</v>
          </cell>
          <cell r="E5666" t="str">
            <v>236503739</v>
          </cell>
          <cell r="F5666">
            <v>12</v>
          </cell>
          <cell r="G5666" t="str">
            <v>Medicare O65RHW/F - Union</v>
          </cell>
          <cell r="H5666" t="str">
            <v>U</v>
          </cell>
          <cell r="I5666">
            <v>2</v>
          </cell>
          <cell r="J5666">
            <v>37622</v>
          </cell>
          <cell r="K5666">
            <v>111</v>
          </cell>
          <cell r="L5666" t="str">
            <v>Ee/Sp</v>
          </cell>
          <cell r="M5666">
            <v>12470</v>
          </cell>
        </row>
        <row r="5667">
          <cell r="A5667">
            <v>10</v>
          </cell>
          <cell r="B5667" t="str">
            <v>AW Indemnity Retiree &gt;65 Medicare Supplement</v>
          </cell>
          <cell r="D5667" t="str">
            <v>WARNER VENIOUS I</v>
          </cell>
          <cell r="E5667" t="str">
            <v>309325698</v>
          </cell>
          <cell r="F5667">
            <v>14</v>
          </cell>
          <cell r="G5667" t="str">
            <v>Medicare O65RHW/F - Non-Union</v>
          </cell>
          <cell r="H5667" t="str">
            <v>N</v>
          </cell>
          <cell r="I5667">
            <v>2</v>
          </cell>
          <cell r="J5667">
            <v>37622</v>
          </cell>
          <cell r="K5667">
            <v>111</v>
          </cell>
          <cell r="L5667" t="str">
            <v>Ee/Sp</v>
          </cell>
          <cell r="M5667">
            <v>12168</v>
          </cell>
        </row>
        <row r="5668">
          <cell r="A5668">
            <v>10</v>
          </cell>
          <cell r="B5668" t="str">
            <v>AW Indemnity Retiree &gt;65 Medicare Supplement</v>
          </cell>
          <cell r="D5668" t="str">
            <v>WARRELL DARWIN</v>
          </cell>
          <cell r="E5668" t="str">
            <v>316287357</v>
          </cell>
          <cell r="F5668">
            <v>12</v>
          </cell>
          <cell r="G5668" t="str">
            <v>Medicare O65RHW/F - Union</v>
          </cell>
          <cell r="H5668" t="str">
            <v>U</v>
          </cell>
          <cell r="I5668">
            <v>2</v>
          </cell>
          <cell r="J5668">
            <v>37622</v>
          </cell>
          <cell r="K5668">
            <v>111</v>
          </cell>
          <cell r="L5668" t="str">
            <v>Ee/Sp</v>
          </cell>
          <cell r="M5668">
            <v>11654</v>
          </cell>
        </row>
        <row r="5669">
          <cell r="A5669">
            <v>10</v>
          </cell>
          <cell r="B5669" t="str">
            <v>AW Indemnity Retiree &gt;65 Medicare Supplement</v>
          </cell>
          <cell r="D5669" t="str">
            <v>WARREN HAROLD G</v>
          </cell>
          <cell r="E5669" t="str">
            <v>147108368</v>
          </cell>
          <cell r="F5669">
            <v>13</v>
          </cell>
          <cell r="G5669" t="str">
            <v>Medicare O65R S/PC - Non-Union</v>
          </cell>
          <cell r="H5669" t="str">
            <v>N</v>
          </cell>
          <cell r="I5669">
            <v>1</v>
          </cell>
          <cell r="J5669">
            <v>37622</v>
          </cell>
          <cell r="K5669">
            <v>101</v>
          </cell>
          <cell r="L5669" t="str">
            <v>Single</v>
          </cell>
          <cell r="M5669">
            <v>7350</v>
          </cell>
        </row>
        <row r="5670">
          <cell r="A5670">
            <v>10</v>
          </cell>
          <cell r="B5670" t="str">
            <v>AW Indemnity Retiree &gt;65 Medicare Supplement</v>
          </cell>
          <cell r="D5670" t="str">
            <v>WASHAM ROBERT L</v>
          </cell>
          <cell r="E5670" t="str">
            <v>481341583</v>
          </cell>
          <cell r="F5670">
            <v>12</v>
          </cell>
          <cell r="G5670" t="str">
            <v>Medicare O65RHW/F - Union</v>
          </cell>
          <cell r="H5670" t="str">
            <v>U</v>
          </cell>
          <cell r="I5670">
            <v>2</v>
          </cell>
          <cell r="J5670">
            <v>37622</v>
          </cell>
          <cell r="K5670">
            <v>111</v>
          </cell>
          <cell r="L5670" t="str">
            <v>Ee/Sp</v>
          </cell>
          <cell r="M5670">
            <v>13649</v>
          </cell>
        </row>
        <row r="5671">
          <cell r="A5671">
            <v>10</v>
          </cell>
          <cell r="B5671" t="str">
            <v>AW Indemnity Retiree &gt;65 Medicare Supplement</v>
          </cell>
          <cell r="D5671" t="str">
            <v>WASNER JOAN M</v>
          </cell>
          <cell r="E5671" t="str">
            <v>137281449</v>
          </cell>
          <cell r="F5671">
            <v>14</v>
          </cell>
          <cell r="G5671" t="str">
            <v>Medicare O65RHW/F - Non-Union</v>
          </cell>
          <cell r="H5671" t="str">
            <v>N</v>
          </cell>
          <cell r="I5671">
            <v>2</v>
          </cell>
          <cell r="J5671">
            <v>37622</v>
          </cell>
          <cell r="K5671">
            <v>111</v>
          </cell>
          <cell r="L5671" t="str">
            <v>Ee/Sp</v>
          </cell>
          <cell r="M5671">
            <v>12900</v>
          </cell>
        </row>
        <row r="5672">
          <cell r="A5672">
            <v>10</v>
          </cell>
          <cell r="B5672" t="str">
            <v>AW Indemnity Retiree &gt;65 Medicare Supplement</v>
          </cell>
          <cell r="D5672" t="str">
            <v>WATERMAN HARLEY J</v>
          </cell>
          <cell r="E5672" t="str">
            <v>328266916</v>
          </cell>
          <cell r="F5672">
            <v>11</v>
          </cell>
          <cell r="G5672" t="str">
            <v>Medicare O65R S/PC - Union</v>
          </cell>
          <cell r="H5672" t="str">
            <v>U</v>
          </cell>
          <cell r="I5672">
            <v>1</v>
          </cell>
          <cell r="J5672">
            <v>37622</v>
          </cell>
          <cell r="K5672">
            <v>101</v>
          </cell>
          <cell r="L5672" t="str">
            <v>Single</v>
          </cell>
          <cell r="M5672">
            <v>12522</v>
          </cell>
        </row>
        <row r="5673">
          <cell r="A5673">
            <v>10</v>
          </cell>
          <cell r="B5673" t="str">
            <v>AW Indemnity Retiree &gt;65 Medicare Supplement</v>
          </cell>
          <cell r="D5673" t="str">
            <v>WATERS WILLIAM C</v>
          </cell>
          <cell r="E5673" t="str">
            <v>186226079</v>
          </cell>
          <cell r="F5673">
            <v>13</v>
          </cell>
          <cell r="G5673" t="str">
            <v>Medicare O65R S/PC - Non-Union</v>
          </cell>
          <cell r="H5673" t="str">
            <v>N</v>
          </cell>
          <cell r="I5673">
            <v>1</v>
          </cell>
          <cell r="J5673">
            <v>37622</v>
          </cell>
          <cell r="K5673">
            <v>101</v>
          </cell>
          <cell r="L5673" t="str">
            <v>Single</v>
          </cell>
          <cell r="M5673">
            <v>11352</v>
          </cell>
        </row>
        <row r="5674">
          <cell r="A5674">
            <v>10</v>
          </cell>
          <cell r="B5674" t="str">
            <v>AW Indemnity Retiree &gt;65 Medicare Supplement</v>
          </cell>
          <cell r="D5674" t="str">
            <v>WATKINS MARIAN M</v>
          </cell>
          <cell r="E5674" t="str">
            <v>414600763</v>
          </cell>
          <cell r="F5674">
            <v>12</v>
          </cell>
          <cell r="G5674" t="str">
            <v>Medicare O65RHW/F - Union</v>
          </cell>
          <cell r="H5674" t="str">
            <v>U</v>
          </cell>
          <cell r="I5674">
            <v>2</v>
          </cell>
          <cell r="J5674">
            <v>37712</v>
          </cell>
          <cell r="K5674">
            <v>111</v>
          </cell>
          <cell r="L5674" t="str">
            <v>Ee/Sp</v>
          </cell>
          <cell r="M5674">
            <v>13981</v>
          </cell>
        </row>
        <row r="5675">
          <cell r="A5675">
            <v>10</v>
          </cell>
          <cell r="B5675" t="str">
            <v>AW Indemnity Retiree &gt;65 Medicare Supplement</v>
          </cell>
          <cell r="D5675" t="str">
            <v>WAUGH HARTZEL</v>
          </cell>
          <cell r="E5675" t="str">
            <v>236449255</v>
          </cell>
          <cell r="F5675">
            <v>14</v>
          </cell>
          <cell r="G5675" t="str">
            <v>Medicare O65RHW/F - Non-Union</v>
          </cell>
          <cell r="H5675" t="str">
            <v>N</v>
          </cell>
          <cell r="I5675">
            <v>2</v>
          </cell>
          <cell r="J5675">
            <v>37622</v>
          </cell>
          <cell r="K5675">
            <v>111</v>
          </cell>
          <cell r="L5675" t="str">
            <v>Ee/Sp</v>
          </cell>
          <cell r="M5675">
            <v>11283</v>
          </cell>
        </row>
        <row r="5676">
          <cell r="A5676">
            <v>10</v>
          </cell>
          <cell r="B5676" t="str">
            <v>AW Indemnity Retiree &gt;65 Medicare Supplement</v>
          </cell>
          <cell r="D5676" t="str">
            <v>WAUGHEN CECIL</v>
          </cell>
          <cell r="E5676" t="str">
            <v>206268867</v>
          </cell>
          <cell r="F5676">
            <v>11</v>
          </cell>
          <cell r="G5676" t="str">
            <v>Medicare O65R S/PC - Union</v>
          </cell>
          <cell r="H5676" t="str">
            <v>U</v>
          </cell>
          <cell r="I5676">
            <v>1</v>
          </cell>
          <cell r="J5676">
            <v>37622</v>
          </cell>
          <cell r="K5676">
            <v>101</v>
          </cell>
          <cell r="L5676" t="str">
            <v>Single</v>
          </cell>
          <cell r="M5676">
            <v>11660</v>
          </cell>
        </row>
        <row r="5677">
          <cell r="A5677">
            <v>10</v>
          </cell>
          <cell r="B5677" t="str">
            <v>AW Indemnity Retiree &gt;65 Medicare Supplement</v>
          </cell>
          <cell r="D5677" t="str">
            <v>WEAVER GARY A</v>
          </cell>
          <cell r="E5677" t="str">
            <v>233620210</v>
          </cell>
          <cell r="F5677">
            <v>11</v>
          </cell>
          <cell r="G5677" t="str">
            <v>Medicare O65R S/PC - Union</v>
          </cell>
          <cell r="H5677" t="str">
            <v>U</v>
          </cell>
          <cell r="I5677">
            <v>1</v>
          </cell>
          <cell r="J5677">
            <v>38261</v>
          </cell>
          <cell r="K5677">
            <v>101</v>
          </cell>
          <cell r="L5677" t="str">
            <v>Single</v>
          </cell>
          <cell r="M5677">
            <v>14539</v>
          </cell>
        </row>
        <row r="5678">
          <cell r="A5678">
            <v>10</v>
          </cell>
          <cell r="B5678" t="str">
            <v>AW Indemnity Retiree &gt;65 Medicare Supplement</v>
          </cell>
          <cell r="D5678" t="str">
            <v>WEIGEL ROSS K</v>
          </cell>
          <cell r="E5678" t="str">
            <v>198161748</v>
          </cell>
          <cell r="F5678">
            <v>12</v>
          </cell>
          <cell r="G5678" t="str">
            <v>Medicare O65RHW/F - Union</v>
          </cell>
          <cell r="H5678" t="str">
            <v>U</v>
          </cell>
          <cell r="I5678">
            <v>2</v>
          </cell>
          <cell r="J5678">
            <v>37622</v>
          </cell>
          <cell r="K5678">
            <v>111</v>
          </cell>
          <cell r="L5678" t="str">
            <v>Ee/Sp</v>
          </cell>
          <cell r="M5678">
            <v>8544</v>
          </cell>
        </row>
        <row r="5679">
          <cell r="A5679">
            <v>10</v>
          </cell>
          <cell r="B5679" t="str">
            <v>AW Indemnity Retiree &gt;65 Medicare Supplement</v>
          </cell>
          <cell r="D5679" t="str">
            <v>WEISER RONALD D</v>
          </cell>
          <cell r="E5679" t="str">
            <v>195246859</v>
          </cell>
          <cell r="F5679">
            <v>13</v>
          </cell>
          <cell r="G5679" t="str">
            <v>Medicare O65R S/PC - Non-Union</v>
          </cell>
          <cell r="H5679" t="str">
            <v>N</v>
          </cell>
          <cell r="I5679">
            <v>1</v>
          </cell>
          <cell r="J5679">
            <v>37622</v>
          </cell>
          <cell r="K5679">
            <v>101</v>
          </cell>
          <cell r="L5679" t="str">
            <v>Single</v>
          </cell>
          <cell r="M5679">
            <v>11775</v>
          </cell>
        </row>
        <row r="5680">
          <cell r="A5680">
            <v>10</v>
          </cell>
          <cell r="B5680" t="str">
            <v>AW Indemnity Retiree &gt;65 Medicare Supplement</v>
          </cell>
          <cell r="D5680" t="str">
            <v>WELSH DONALD E</v>
          </cell>
          <cell r="E5680" t="str">
            <v>160309441</v>
          </cell>
          <cell r="F5680">
            <v>12</v>
          </cell>
          <cell r="G5680" t="str">
            <v>Medicare O65RHW/F - Union</v>
          </cell>
          <cell r="H5680" t="str">
            <v>U</v>
          </cell>
          <cell r="I5680">
            <v>2</v>
          </cell>
          <cell r="J5680">
            <v>37622</v>
          </cell>
          <cell r="K5680">
            <v>111</v>
          </cell>
          <cell r="L5680" t="str">
            <v>Ee/Sp</v>
          </cell>
          <cell r="M5680">
            <v>11994</v>
          </cell>
        </row>
        <row r="5681">
          <cell r="A5681">
            <v>10</v>
          </cell>
          <cell r="B5681" t="str">
            <v>AW Indemnity Retiree &gt;65 Medicare Supplement</v>
          </cell>
          <cell r="D5681" t="str">
            <v>WELSH HELEN M</v>
          </cell>
          <cell r="E5681" t="str">
            <v>321244931</v>
          </cell>
          <cell r="F5681">
            <v>11</v>
          </cell>
          <cell r="G5681" t="str">
            <v>Medicare O65R S/PC - Union</v>
          </cell>
          <cell r="H5681" t="str">
            <v>U</v>
          </cell>
          <cell r="I5681">
            <v>1</v>
          </cell>
          <cell r="J5681">
            <v>37896</v>
          </cell>
          <cell r="K5681">
            <v>102</v>
          </cell>
          <cell r="L5681" t="str">
            <v>Single</v>
          </cell>
          <cell r="M5681">
            <v>10641</v>
          </cell>
        </row>
        <row r="5682">
          <cell r="A5682">
            <v>10</v>
          </cell>
          <cell r="B5682" t="str">
            <v>AW Indemnity Retiree &gt;65 Medicare Supplement</v>
          </cell>
          <cell r="D5682" t="str">
            <v>WELSH T  WARD</v>
          </cell>
          <cell r="E5682" t="str">
            <v>074244922</v>
          </cell>
          <cell r="F5682">
            <v>14</v>
          </cell>
          <cell r="G5682" t="str">
            <v>Medicare O65RHW/F - Non-Union</v>
          </cell>
          <cell r="H5682" t="str">
            <v>N</v>
          </cell>
          <cell r="I5682">
            <v>2</v>
          </cell>
          <cell r="J5682">
            <v>37622</v>
          </cell>
          <cell r="K5682">
            <v>111</v>
          </cell>
          <cell r="L5682" t="str">
            <v>Ee/Sp</v>
          </cell>
          <cell r="M5682">
            <v>11742</v>
          </cell>
        </row>
        <row r="5683">
          <cell r="A5683">
            <v>10</v>
          </cell>
          <cell r="B5683" t="str">
            <v>AW Indemnity Retiree &gt;65 Medicare Supplement</v>
          </cell>
          <cell r="D5683" t="str">
            <v>WERETYK PAWLO</v>
          </cell>
          <cell r="E5683" t="str">
            <v>183265568</v>
          </cell>
          <cell r="F5683">
            <v>12</v>
          </cell>
          <cell r="G5683" t="str">
            <v>Medicare O65RHW/F - Union</v>
          </cell>
          <cell r="H5683" t="str">
            <v>U</v>
          </cell>
          <cell r="I5683">
            <v>2</v>
          </cell>
          <cell r="J5683">
            <v>37622</v>
          </cell>
          <cell r="K5683">
            <v>111</v>
          </cell>
          <cell r="L5683" t="str">
            <v>Ee/Sp</v>
          </cell>
          <cell r="M5683">
            <v>8663</v>
          </cell>
        </row>
        <row r="5684">
          <cell r="A5684">
            <v>10</v>
          </cell>
          <cell r="B5684" t="str">
            <v>AW Indemnity Retiree &gt;65 Medicare Supplement</v>
          </cell>
          <cell r="D5684" t="str">
            <v>WETHERALL JOHN L</v>
          </cell>
          <cell r="E5684" t="str">
            <v>232527285</v>
          </cell>
          <cell r="F5684">
            <v>12</v>
          </cell>
          <cell r="G5684" t="str">
            <v>Medicare O65RHW/F - Union</v>
          </cell>
          <cell r="H5684" t="str">
            <v>U</v>
          </cell>
          <cell r="I5684">
            <v>2</v>
          </cell>
          <cell r="J5684">
            <v>38200</v>
          </cell>
          <cell r="K5684">
            <v>111</v>
          </cell>
          <cell r="L5684" t="str">
            <v>Ee/Sp</v>
          </cell>
          <cell r="M5684">
            <v>13423</v>
          </cell>
        </row>
        <row r="5685">
          <cell r="A5685">
            <v>10</v>
          </cell>
          <cell r="B5685" t="str">
            <v>AW Indemnity Retiree &gt;65 Medicare Supplement</v>
          </cell>
          <cell r="D5685" t="str">
            <v>WHEELER JUDITH</v>
          </cell>
          <cell r="E5685" t="str">
            <v>179300436</v>
          </cell>
          <cell r="F5685">
            <v>14</v>
          </cell>
          <cell r="G5685" t="str">
            <v>Medicare O65RHW/F - Non-Union</v>
          </cell>
          <cell r="H5685" t="str">
            <v>N</v>
          </cell>
          <cell r="I5685">
            <v>2</v>
          </cell>
          <cell r="J5685">
            <v>38169</v>
          </cell>
          <cell r="K5685">
            <v>111</v>
          </cell>
          <cell r="L5685" t="str">
            <v>Ee/Sp</v>
          </cell>
          <cell r="M5685">
            <v>14449</v>
          </cell>
        </row>
        <row r="5686">
          <cell r="A5686">
            <v>10</v>
          </cell>
          <cell r="B5686" t="str">
            <v>AW Indemnity Retiree &gt;65 Medicare Supplement</v>
          </cell>
          <cell r="D5686" t="str">
            <v>WHITSON G  DEWEY</v>
          </cell>
          <cell r="E5686" t="str">
            <v>400324439</v>
          </cell>
          <cell r="F5686">
            <v>12</v>
          </cell>
          <cell r="G5686" t="str">
            <v>Medicare O65RHW/F - Union</v>
          </cell>
          <cell r="H5686" t="str">
            <v>U</v>
          </cell>
          <cell r="I5686">
            <v>2</v>
          </cell>
          <cell r="J5686">
            <v>37622</v>
          </cell>
          <cell r="K5686">
            <v>111</v>
          </cell>
          <cell r="L5686" t="str">
            <v>Ee/Sp</v>
          </cell>
          <cell r="M5686">
            <v>10159</v>
          </cell>
        </row>
        <row r="5687">
          <cell r="A5687">
            <v>10</v>
          </cell>
          <cell r="B5687" t="str">
            <v>AW Indemnity Retiree &gt;65 Medicare Supplement</v>
          </cell>
          <cell r="D5687" t="str">
            <v>WHITTAKER JR WILLIAM</v>
          </cell>
          <cell r="E5687" t="str">
            <v>234465700</v>
          </cell>
          <cell r="F5687">
            <v>12</v>
          </cell>
          <cell r="G5687" t="str">
            <v>Medicare O65RHW/F - Union</v>
          </cell>
          <cell r="H5687" t="str">
            <v>U</v>
          </cell>
          <cell r="I5687">
            <v>2</v>
          </cell>
          <cell r="J5687">
            <v>38261</v>
          </cell>
          <cell r="K5687">
            <v>111</v>
          </cell>
          <cell r="L5687" t="str">
            <v>Ee/Sp</v>
          </cell>
          <cell r="M5687">
            <v>11874</v>
          </cell>
        </row>
        <row r="5688">
          <cell r="A5688">
            <v>10</v>
          </cell>
          <cell r="B5688" t="str">
            <v>AW Indemnity Retiree &gt;65 Medicare Supplement</v>
          </cell>
          <cell r="D5688" t="str">
            <v>WHITTAKER ARNOLD</v>
          </cell>
          <cell r="E5688" t="str">
            <v>407443704</v>
          </cell>
          <cell r="F5688">
            <v>14</v>
          </cell>
          <cell r="G5688" t="str">
            <v>Medicare O65RHW/F - Non-Union</v>
          </cell>
          <cell r="H5688" t="str">
            <v>N</v>
          </cell>
          <cell r="I5688">
            <v>2</v>
          </cell>
          <cell r="J5688">
            <v>37653</v>
          </cell>
          <cell r="K5688">
            <v>111</v>
          </cell>
          <cell r="L5688" t="str">
            <v>Ee/Sp</v>
          </cell>
          <cell r="M5688">
            <v>13270</v>
          </cell>
        </row>
        <row r="5689">
          <cell r="A5689">
            <v>10</v>
          </cell>
          <cell r="B5689" t="str">
            <v>AW Indemnity Retiree &gt;65 Medicare Supplement</v>
          </cell>
          <cell r="D5689" t="str">
            <v>WHITTEN DONALD</v>
          </cell>
          <cell r="E5689" t="str">
            <v>232405088</v>
          </cell>
          <cell r="F5689">
            <v>13</v>
          </cell>
          <cell r="G5689" t="str">
            <v>Medicare O65R S/PC - Non-Union</v>
          </cell>
          <cell r="H5689" t="str">
            <v>N</v>
          </cell>
          <cell r="I5689">
            <v>1</v>
          </cell>
          <cell r="J5689">
            <v>37622</v>
          </cell>
          <cell r="K5689">
            <v>101</v>
          </cell>
          <cell r="L5689" t="str">
            <v>Single</v>
          </cell>
          <cell r="M5689">
            <v>11328</v>
          </cell>
        </row>
        <row r="5690">
          <cell r="A5690">
            <v>10</v>
          </cell>
          <cell r="B5690" t="str">
            <v>AW Indemnity Retiree &gt;65 Medicare Supplement</v>
          </cell>
          <cell r="D5690" t="str">
            <v>WHITTENBARGER TROY L</v>
          </cell>
          <cell r="E5690" t="str">
            <v>415564231</v>
          </cell>
          <cell r="F5690">
            <v>14</v>
          </cell>
          <cell r="G5690" t="str">
            <v>Medicare O65RHW/F - Non-Union</v>
          </cell>
          <cell r="H5690" t="str">
            <v>N</v>
          </cell>
          <cell r="I5690">
            <v>2</v>
          </cell>
          <cell r="J5690">
            <v>37622</v>
          </cell>
          <cell r="K5690">
            <v>111</v>
          </cell>
          <cell r="L5690" t="str">
            <v>Ee/Sp</v>
          </cell>
          <cell r="M5690">
            <v>13495</v>
          </cell>
        </row>
        <row r="5691">
          <cell r="A5691">
            <v>10</v>
          </cell>
          <cell r="B5691" t="str">
            <v>AW Indemnity Retiree &gt;65 Medicare Supplement</v>
          </cell>
          <cell r="D5691" t="str">
            <v>WICKLINE MARGARETTE A</v>
          </cell>
          <cell r="E5691" t="str">
            <v>232323883</v>
          </cell>
          <cell r="F5691">
            <v>13</v>
          </cell>
          <cell r="G5691" t="str">
            <v>Medicare O65R S/PC - Non-Union</v>
          </cell>
          <cell r="H5691" t="str">
            <v>N</v>
          </cell>
          <cell r="I5691">
            <v>1</v>
          </cell>
          <cell r="J5691">
            <v>37622</v>
          </cell>
          <cell r="K5691">
            <v>102</v>
          </cell>
          <cell r="L5691" t="str">
            <v>Single</v>
          </cell>
          <cell r="M5691">
            <v>8354</v>
          </cell>
        </row>
        <row r="5692">
          <cell r="A5692">
            <v>10</v>
          </cell>
          <cell r="B5692" t="str">
            <v>AW Indemnity Retiree &gt;65 Medicare Supplement</v>
          </cell>
          <cell r="D5692" t="str">
            <v>WIGGANS ELIZABETH A</v>
          </cell>
          <cell r="E5692" t="str">
            <v>306242773</v>
          </cell>
          <cell r="F5692">
            <v>14</v>
          </cell>
          <cell r="G5692" t="str">
            <v>Medicare O65RHW/F - Non-Union</v>
          </cell>
          <cell r="H5692" t="str">
            <v>N</v>
          </cell>
          <cell r="I5692">
            <v>2</v>
          </cell>
          <cell r="J5692">
            <v>37622</v>
          </cell>
          <cell r="K5692">
            <v>111</v>
          </cell>
          <cell r="L5692" t="str">
            <v>Ee/Sp</v>
          </cell>
          <cell r="M5692">
            <v>10128</v>
          </cell>
        </row>
        <row r="5693">
          <cell r="A5693">
            <v>10</v>
          </cell>
          <cell r="B5693" t="str">
            <v>AW Indemnity Retiree &gt;65 Medicare Supplement</v>
          </cell>
          <cell r="D5693" t="str">
            <v>WILCOX LEO N</v>
          </cell>
          <cell r="E5693" t="str">
            <v>179226159</v>
          </cell>
          <cell r="F5693">
            <v>14</v>
          </cell>
          <cell r="G5693" t="str">
            <v>Medicare O65RHW/F - Non-Union</v>
          </cell>
          <cell r="H5693" t="str">
            <v>N</v>
          </cell>
          <cell r="I5693">
            <v>2</v>
          </cell>
          <cell r="J5693">
            <v>37622</v>
          </cell>
          <cell r="K5693">
            <v>111</v>
          </cell>
          <cell r="L5693" t="str">
            <v>Ee/Sp</v>
          </cell>
          <cell r="M5693">
            <v>9963</v>
          </cell>
        </row>
        <row r="5694">
          <cell r="A5694">
            <v>10</v>
          </cell>
          <cell r="B5694" t="str">
            <v>AW Indemnity Retiree &gt;65 Medicare Supplement</v>
          </cell>
          <cell r="D5694" t="str">
            <v>WILDER LOUISE V</v>
          </cell>
          <cell r="E5694" t="str">
            <v>234488165</v>
          </cell>
          <cell r="F5694">
            <v>12</v>
          </cell>
          <cell r="G5694" t="str">
            <v>Medicare O65RHW/F - Union</v>
          </cell>
          <cell r="H5694" t="str">
            <v>U</v>
          </cell>
          <cell r="I5694">
            <v>2</v>
          </cell>
          <cell r="J5694">
            <v>37622</v>
          </cell>
          <cell r="K5694">
            <v>111</v>
          </cell>
          <cell r="L5694" t="str">
            <v>Ee/Sp</v>
          </cell>
          <cell r="M5694">
            <v>11014</v>
          </cell>
        </row>
        <row r="5695">
          <cell r="A5695">
            <v>10</v>
          </cell>
          <cell r="B5695" t="str">
            <v>AW Indemnity Retiree &gt;65 Medicare Supplement</v>
          </cell>
          <cell r="D5695" t="str">
            <v>WILDMAN FRANCES M</v>
          </cell>
          <cell r="E5695" t="str">
            <v>579144681</v>
          </cell>
          <cell r="F5695">
            <v>12</v>
          </cell>
          <cell r="G5695" t="str">
            <v>Medicare O65RHW/F - Union</v>
          </cell>
          <cell r="H5695" t="str">
            <v>U</v>
          </cell>
          <cell r="I5695">
            <v>2</v>
          </cell>
          <cell r="J5695">
            <v>37622</v>
          </cell>
          <cell r="K5695">
            <v>111</v>
          </cell>
          <cell r="L5695" t="str">
            <v>Ee/Sp</v>
          </cell>
          <cell r="M5695">
            <v>8526</v>
          </cell>
        </row>
        <row r="5696">
          <cell r="A5696">
            <v>10</v>
          </cell>
          <cell r="B5696" t="str">
            <v>AW Indemnity Retiree &gt;65 Medicare Supplement</v>
          </cell>
          <cell r="D5696" t="str">
            <v>WILEY BILLY J</v>
          </cell>
          <cell r="E5696" t="str">
            <v>431642702</v>
          </cell>
          <cell r="F5696">
            <v>14</v>
          </cell>
          <cell r="G5696" t="str">
            <v>Medicare O65RHW/F - Non-Union</v>
          </cell>
          <cell r="H5696" t="str">
            <v>N</v>
          </cell>
          <cell r="I5696">
            <v>2</v>
          </cell>
          <cell r="J5696">
            <v>37622</v>
          </cell>
          <cell r="K5696">
            <v>111</v>
          </cell>
          <cell r="L5696" t="str">
            <v>Ee/Sp</v>
          </cell>
          <cell r="M5696">
            <v>13732</v>
          </cell>
        </row>
        <row r="5697">
          <cell r="A5697">
            <v>10</v>
          </cell>
          <cell r="B5697" t="str">
            <v>AW Indemnity Retiree &gt;65 Medicare Supplement</v>
          </cell>
          <cell r="D5697" t="str">
            <v>WILEY HERSHEL R</v>
          </cell>
          <cell r="E5697" t="str">
            <v>236246670</v>
          </cell>
          <cell r="F5697">
            <v>12</v>
          </cell>
          <cell r="G5697" t="str">
            <v>Medicare O65RHW/F - Union</v>
          </cell>
          <cell r="H5697" t="str">
            <v>U</v>
          </cell>
          <cell r="I5697">
            <v>2</v>
          </cell>
          <cell r="J5697">
            <v>37622</v>
          </cell>
          <cell r="K5697">
            <v>111</v>
          </cell>
          <cell r="L5697" t="str">
            <v>Ee/Sp</v>
          </cell>
          <cell r="M5697">
            <v>8476</v>
          </cell>
        </row>
        <row r="5698">
          <cell r="A5698">
            <v>10</v>
          </cell>
          <cell r="B5698" t="str">
            <v>AW Indemnity Retiree &gt;65 Medicare Supplement</v>
          </cell>
          <cell r="D5698" t="str">
            <v>WILFONG JUNIOR O</v>
          </cell>
          <cell r="E5698" t="str">
            <v>298308854</v>
          </cell>
          <cell r="F5698">
            <v>11</v>
          </cell>
          <cell r="G5698" t="str">
            <v>Medicare O65R S/PC - Union</v>
          </cell>
          <cell r="H5698" t="str">
            <v>U</v>
          </cell>
          <cell r="I5698">
            <v>2</v>
          </cell>
          <cell r="J5698">
            <v>37622</v>
          </cell>
          <cell r="K5698">
            <v>119</v>
          </cell>
          <cell r="L5698" t="str">
            <v>Ee/Ch</v>
          </cell>
          <cell r="M5698">
            <v>11835</v>
          </cell>
        </row>
        <row r="5699">
          <cell r="A5699">
            <v>10</v>
          </cell>
          <cell r="B5699" t="str">
            <v>AW Indemnity Retiree &gt;65 Medicare Supplement</v>
          </cell>
          <cell r="D5699" t="str">
            <v>WILLIAMS BETSY R</v>
          </cell>
          <cell r="E5699" t="str">
            <v>176169105</v>
          </cell>
          <cell r="F5699">
            <v>14</v>
          </cell>
          <cell r="G5699" t="str">
            <v>Medicare O65RHW/F - Non-Union</v>
          </cell>
          <cell r="H5699" t="str">
            <v>N</v>
          </cell>
          <cell r="I5699">
            <v>2</v>
          </cell>
          <cell r="J5699">
            <v>37622</v>
          </cell>
          <cell r="K5699">
            <v>111</v>
          </cell>
          <cell r="L5699" t="str">
            <v>Ee/Sp</v>
          </cell>
          <cell r="M5699">
            <v>7836</v>
          </cell>
        </row>
        <row r="5700">
          <cell r="A5700">
            <v>10</v>
          </cell>
          <cell r="B5700" t="str">
            <v>AW Indemnity Retiree &gt;65 Medicare Supplement</v>
          </cell>
          <cell r="D5700" t="str">
            <v>WILLIAMS ELMER L</v>
          </cell>
          <cell r="E5700" t="str">
            <v>495424727</v>
          </cell>
          <cell r="F5700">
            <v>11</v>
          </cell>
          <cell r="G5700" t="str">
            <v>Medicare O65R S/PC - Union</v>
          </cell>
          <cell r="H5700" t="str">
            <v>U</v>
          </cell>
          <cell r="I5700">
            <v>1</v>
          </cell>
          <cell r="J5700">
            <v>37622</v>
          </cell>
          <cell r="K5700">
            <v>101</v>
          </cell>
          <cell r="L5700" t="str">
            <v>Single</v>
          </cell>
          <cell r="M5700">
            <v>13712</v>
          </cell>
        </row>
        <row r="5701">
          <cell r="A5701">
            <v>10</v>
          </cell>
          <cell r="B5701" t="str">
            <v>AW Indemnity Retiree &gt;65 Medicare Supplement</v>
          </cell>
          <cell r="D5701" t="str">
            <v>WILLIAMS JOYCE W</v>
          </cell>
          <cell r="E5701" t="str">
            <v>236860868</v>
          </cell>
          <cell r="F5701">
            <v>13</v>
          </cell>
          <cell r="G5701" t="str">
            <v>Medicare O65R S/PC - Non-Union</v>
          </cell>
          <cell r="H5701" t="str">
            <v>N</v>
          </cell>
          <cell r="I5701">
            <v>1</v>
          </cell>
          <cell r="J5701">
            <v>38018</v>
          </cell>
          <cell r="K5701">
            <v>102</v>
          </cell>
          <cell r="L5701" t="str">
            <v>Single</v>
          </cell>
          <cell r="M5701">
            <v>14304</v>
          </cell>
        </row>
        <row r="5702">
          <cell r="A5702">
            <v>10</v>
          </cell>
          <cell r="B5702" t="str">
            <v>AW Indemnity Retiree &gt;65 Medicare Supplement</v>
          </cell>
          <cell r="D5702" t="str">
            <v>WILLIAMS MARY R</v>
          </cell>
          <cell r="E5702" t="str">
            <v>330123249</v>
          </cell>
          <cell r="F5702">
            <v>11</v>
          </cell>
          <cell r="G5702" t="str">
            <v>Medicare O65R S/PC - Union</v>
          </cell>
          <cell r="H5702" t="str">
            <v>U</v>
          </cell>
          <cell r="I5702">
            <v>1</v>
          </cell>
          <cell r="J5702">
            <v>37622</v>
          </cell>
          <cell r="K5702">
            <v>102</v>
          </cell>
          <cell r="L5702" t="str">
            <v>Single</v>
          </cell>
          <cell r="M5702">
            <v>8677</v>
          </cell>
        </row>
        <row r="5703">
          <cell r="A5703">
            <v>10</v>
          </cell>
          <cell r="B5703" t="str">
            <v>AW Indemnity Retiree &gt;65 Medicare Supplement</v>
          </cell>
          <cell r="D5703" t="str">
            <v>WILLIAMSON ASHLAND D</v>
          </cell>
          <cell r="E5703" t="str">
            <v>229482319</v>
          </cell>
          <cell r="F5703">
            <v>13</v>
          </cell>
          <cell r="G5703" t="str">
            <v>Medicare O65R S/PC - Non-Union</v>
          </cell>
          <cell r="H5703" t="str">
            <v>N</v>
          </cell>
          <cell r="I5703">
            <v>1</v>
          </cell>
          <cell r="J5703">
            <v>37622</v>
          </cell>
          <cell r="K5703">
            <v>101</v>
          </cell>
          <cell r="L5703" t="str">
            <v>Single</v>
          </cell>
          <cell r="M5703">
            <v>13437</v>
          </cell>
        </row>
        <row r="5704">
          <cell r="A5704">
            <v>10</v>
          </cell>
          <cell r="B5704" t="str">
            <v>AW Indemnity Retiree &gt;65 Medicare Supplement</v>
          </cell>
          <cell r="D5704" t="str">
            <v>WILLIS HARRY J</v>
          </cell>
          <cell r="E5704" t="str">
            <v>184077144</v>
          </cell>
          <cell r="F5704">
            <v>14</v>
          </cell>
          <cell r="G5704" t="str">
            <v>Medicare O65RHW/F - Non-Union</v>
          </cell>
          <cell r="H5704" t="str">
            <v>N</v>
          </cell>
          <cell r="I5704">
            <v>2</v>
          </cell>
          <cell r="J5704">
            <v>37622</v>
          </cell>
          <cell r="K5704">
            <v>111</v>
          </cell>
          <cell r="L5704" t="str">
            <v>Ee/Sp</v>
          </cell>
          <cell r="M5704">
            <v>6483</v>
          </cell>
        </row>
        <row r="5705">
          <cell r="A5705">
            <v>10</v>
          </cell>
          <cell r="B5705" t="str">
            <v>AW Indemnity Retiree &gt;65 Medicare Supplement</v>
          </cell>
          <cell r="D5705" t="str">
            <v>WILLIS ORVILLE L</v>
          </cell>
          <cell r="E5705" t="str">
            <v>336320421</v>
          </cell>
          <cell r="F5705">
            <v>13</v>
          </cell>
          <cell r="G5705" t="str">
            <v>Medicare O65R S/PC - Non-Union</v>
          </cell>
          <cell r="H5705" t="str">
            <v>N</v>
          </cell>
          <cell r="I5705">
            <v>1</v>
          </cell>
          <cell r="J5705">
            <v>37622</v>
          </cell>
          <cell r="K5705">
            <v>101</v>
          </cell>
          <cell r="L5705" t="str">
            <v>Single</v>
          </cell>
          <cell r="M5705">
            <v>14454</v>
          </cell>
        </row>
        <row r="5706">
          <cell r="A5706">
            <v>10</v>
          </cell>
          <cell r="B5706" t="str">
            <v>AW Indemnity Retiree &gt;65 Medicare Supplement</v>
          </cell>
          <cell r="D5706" t="str">
            <v>WILLMAN ORLAND K</v>
          </cell>
          <cell r="E5706" t="str">
            <v>325148959</v>
          </cell>
          <cell r="F5706">
            <v>12</v>
          </cell>
          <cell r="G5706" t="str">
            <v>Medicare O65RHW/F - Union</v>
          </cell>
          <cell r="H5706" t="str">
            <v>U</v>
          </cell>
          <cell r="I5706">
            <v>2</v>
          </cell>
          <cell r="J5706">
            <v>37622</v>
          </cell>
          <cell r="K5706">
            <v>111</v>
          </cell>
          <cell r="L5706" t="str">
            <v>Ee/Sp</v>
          </cell>
          <cell r="M5706">
            <v>4838</v>
          </cell>
        </row>
        <row r="5707">
          <cell r="A5707">
            <v>10</v>
          </cell>
          <cell r="B5707" t="str">
            <v>AW Indemnity Retiree &gt;65 Medicare Supplement</v>
          </cell>
          <cell r="D5707" t="str">
            <v>WILNER JAMES W</v>
          </cell>
          <cell r="E5707" t="str">
            <v>158162779</v>
          </cell>
          <cell r="F5707">
            <v>14</v>
          </cell>
          <cell r="G5707" t="str">
            <v>Medicare O65RHW/F - Non-Union</v>
          </cell>
          <cell r="H5707" t="str">
            <v>N</v>
          </cell>
          <cell r="I5707">
            <v>2</v>
          </cell>
          <cell r="J5707">
            <v>37622</v>
          </cell>
          <cell r="K5707">
            <v>111</v>
          </cell>
          <cell r="L5707" t="str">
            <v>Ee/Sp</v>
          </cell>
          <cell r="M5707">
            <v>8870</v>
          </cell>
        </row>
        <row r="5708">
          <cell r="A5708">
            <v>10</v>
          </cell>
          <cell r="B5708" t="str">
            <v>AW Indemnity Retiree &gt;65 Medicare Supplement</v>
          </cell>
          <cell r="D5708" t="str">
            <v>WILSON RICHARD E</v>
          </cell>
          <cell r="E5708" t="str">
            <v>293302182</v>
          </cell>
          <cell r="F5708">
            <v>13</v>
          </cell>
          <cell r="G5708" t="str">
            <v>Medicare O65R S/PC - Non-Union</v>
          </cell>
          <cell r="H5708" t="str">
            <v>N</v>
          </cell>
          <cell r="I5708">
            <v>1</v>
          </cell>
          <cell r="J5708">
            <v>37622</v>
          </cell>
          <cell r="K5708">
            <v>101</v>
          </cell>
          <cell r="L5708" t="str">
            <v>Single</v>
          </cell>
          <cell r="M5708">
            <v>13498</v>
          </cell>
        </row>
        <row r="5709">
          <cell r="A5709">
            <v>10</v>
          </cell>
          <cell r="B5709" t="str">
            <v>AW Indemnity Retiree &gt;65 Medicare Supplement</v>
          </cell>
          <cell r="D5709" t="str">
            <v>WILSON RUSSEL G</v>
          </cell>
          <cell r="E5709" t="str">
            <v>315281947</v>
          </cell>
          <cell r="F5709">
            <v>14</v>
          </cell>
          <cell r="G5709" t="str">
            <v>Medicare O65RHW/F - Non-Union</v>
          </cell>
          <cell r="H5709" t="str">
            <v>N</v>
          </cell>
          <cell r="I5709">
            <v>2</v>
          </cell>
          <cell r="J5709">
            <v>37622</v>
          </cell>
          <cell r="K5709">
            <v>111</v>
          </cell>
          <cell r="L5709" t="str">
            <v>Ee/Sp</v>
          </cell>
          <cell r="M5709">
            <v>11140</v>
          </cell>
        </row>
        <row r="5710">
          <cell r="A5710">
            <v>10</v>
          </cell>
          <cell r="B5710" t="str">
            <v>AW Indemnity Retiree &gt;65 Medicare Supplement</v>
          </cell>
          <cell r="D5710" t="str">
            <v>WINES KENNETH RA</v>
          </cell>
          <cell r="E5710" t="str">
            <v>232403816</v>
          </cell>
          <cell r="F5710">
            <v>12</v>
          </cell>
          <cell r="G5710" t="str">
            <v>Medicare O65RHW/F - Union</v>
          </cell>
          <cell r="H5710" t="str">
            <v>U</v>
          </cell>
          <cell r="I5710">
            <v>2</v>
          </cell>
          <cell r="J5710">
            <v>37622</v>
          </cell>
          <cell r="K5710">
            <v>111</v>
          </cell>
          <cell r="L5710" t="str">
            <v>Ee/Sp</v>
          </cell>
          <cell r="M5710">
            <v>10790</v>
          </cell>
        </row>
        <row r="5711">
          <cell r="A5711">
            <v>10</v>
          </cell>
          <cell r="B5711" t="str">
            <v>AW Indemnity Retiree &gt;65 Medicare Supplement</v>
          </cell>
          <cell r="D5711" t="str">
            <v>WINNER GEORGE W</v>
          </cell>
          <cell r="E5711" t="str">
            <v>136269433</v>
          </cell>
          <cell r="F5711">
            <v>14</v>
          </cell>
          <cell r="G5711" t="str">
            <v>Medicare O65RHW/F - Non-Union</v>
          </cell>
          <cell r="H5711" t="str">
            <v>N</v>
          </cell>
          <cell r="I5711">
            <v>2</v>
          </cell>
          <cell r="J5711">
            <v>38322</v>
          </cell>
          <cell r="K5711">
            <v>111</v>
          </cell>
          <cell r="L5711" t="str">
            <v>Ee/Sp</v>
          </cell>
          <cell r="M5711">
            <v>13877</v>
          </cell>
        </row>
        <row r="5712">
          <cell r="A5712">
            <v>10</v>
          </cell>
          <cell r="B5712" t="str">
            <v>AW Indemnity Retiree &gt;65 Medicare Supplement</v>
          </cell>
          <cell r="D5712" t="str">
            <v>WINTER PATRICIA L</v>
          </cell>
          <cell r="E5712" t="str">
            <v>320206101</v>
          </cell>
          <cell r="F5712">
            <v>14</v>
          </cell>
          <cell r="G5712" t="str">
            <v>Medicare O65RHW/F - Non-Union</v>
          </cell>
          <cell r="H5712" t="str">
            <v>N</v>
          </cell>
          <cell r="I5712">
            <v>2</v>
          </cell>
          <cell r="J5712">
            <v>37622</v>
          </cell>
          <cell r="K5712">
            <v>111</v>
          </cell>
          <cell r="L5712" t="str">
            <v>Ee/Sp</v>
          </cell>
          <cell r="M5712">
            <v>9918</v>
          </cell>
        </row>
        <row r="5713">
          <cell r="A5713">
            <v>10</v>
          </cell>
          <cell r="B5713" t="str">
            <v>AW Indemnity Retiree &gt;65 Medicare Supplement</v>
          </cell>
          <cell r="D5713" t="str">
            <v>WINTERS RUSSELL W</v>
          </cell>
          <cell r="E5713" t="str">
            <v>166207444</v>
          </cell>
          <cell r="F5713">
            <v>12</v>
          </cell>
          <cell r="G5713" t="str">
            <v>Medicare O65RHW/F - Union</v>
          </cell>
          <cell r="H5713" t="str">
            <v>U</v>
          </cell>
          <cell r="I5713">
            <v>2</v>
          </cell>
          <cell r="J5713">
            <v>37622</v>
          </cell>
          <cell r="K5713">
            <v>111</v>
          </cell>
          <cell r="L5713" t="str">
            <v>Ee/Sp</v>
          </cell>
          <cell r="M5713">
            <v>9920</v>
          </cell>
        </row>
        <row r="5714">
          <cell r="A5714">
            <v>10</v>
          </cell>
          <cell r="B5714" t="str">
            <v>AW Indemnity Retiree &gt;65 Medicare Supplement</v>
          </cell>
          <cell r="D5714" t="str">
            <v>WITMER MERL E</v>
          </cell>
          <cell r="E5714" t="str">
            <v>552034443</v>
          </cell>
          <cell r="F5714">
            <v>14</v>
          </cell>
          <cell r="G5714" t="str">
            <v>Medicare O65RHW/F - Non-Union</v>
          </cell>
          <cell r="H5714" t="str">
            <v>N</v>
          </cell>
          <cell r="I5714">
            <v>2</v>
          </cell>
          <cell r="J5714">
            <v>37622</v>
          </cell>
          <cell r="K5714">
            <v>111</v>
          </cell>
          <cell r="L5714" t="str">
            <v>Ee/Sp</v>
          </cell>
          <cell r="M5714">
            <v>8321</v>
          </cell>
        </row>
        <row r="5715">
          <cell r="A5715">
            <v>10</v>
          </cell>
          <cell r="B5715" t="str">
            <v>AW Indemnity Retiree &gt;65 Medicare Supplement</v>
          </cell>
          <cell r="D5715" t="str">
            <v>WITTMAIER MILDRED L</v>
          </cell>
          <cell r="E5715" t="str">
            <v>495222923</v>
          </cell>
          <cell r="F5715">
            <v>11</v>
          </cell>
          <cell r="G5715" t="str">
            <v>Medicare O65R S/PC - Union</v>
          </cell>
          <cell r="H5715" t="str">
            <v>U</v>
          </cell>
          <cell r="I5715">
            <v>1</v>
          </cell>
          <cell r="J5715">
            <v>37622</v>
          </cell>
          <cell r="K5715">
            <v>102</v>
          </cell>
          <cell r="L5715" t="str">
            <v>Single</v>
          </cell>
          <cell r="M5715">
            <v>9532</v>
          </cell>
        </row>
        <row r="5716">
          <cell r="A5716">
            <v>10</v>
          </cell>
          <cell r="B5716" t="str">
            <v>AW Indemnity Retiree &gt;65 Medicare Supplement</v>
          </cell>
          <cell r="D5716" t="str">
            <v>WLODAREK DOLORES M</v>
          </cell>
          <cell r="E5716" t="str">
            <v>569249684</v>
          </cell>
          <cell r="F5716">
            <v>14</v>
          </cell>
          <cell r="G5716" t="str">
            <v>Medicare O65RHW/F - Non-Union</v>
          </cell>
          <cell r="H5716" t="str">
            <v>N</v>
          </cell>
          <cell r="I5716">
            <v>2</v>
          </cell>
          <cell r="J5716">
            <v>37622</v>
          </cell>
          <cell r="K5716">
            <v>111</v>
          </cell>
          <cell r="L5716" t="str">
            <v>Ee/Sp</v>
          </cell>
          <cell r="M5716">
            <v>9202</v>
          </cell>
        </row>
        <row r="5717">
          <cell r="A5717">
            <v>10</v>
          </cell>
          <cell r="B5717" t="str">
            <v>AW Indemnity Retiree &gt;65 Medicare Supplement</v>
          </cell>
          <cell r="D5717" t="str">
            <v>WOLINSKI EDWARD J</v>
          </cell>
          <cell r="E5717" t="str">
            <v>155247747</v>
          </cell>
          <cell r="F5717">
            <v>12</v>
          </cell>
          <cell r="G5717" t="str">
            <v>Medicare O65RHW/F - Union</v>
          </cell>
          <cell r="H5717" t="str">
            <v>U</v>
          </cell>
          <cell r="I5717">
            <v>2</v>
          </cell>
          <cell r="J5717">
            <v>38047</v>
          </cell>
          <cell r="K5717">
            <v>111</v>
          </cell>
          <cell r="L5717" t="str">
            <v>Ee/Sp</v>
          </cell>
          <cell r="M5717">
            <v>12414</v>
          </cell>
        </row>
        <row r="5718">
          <cell r="A5718">
            <v>10</v>
          </cell>
          <cell r="B5718" t="str">
            <v>AW Indemnity Retiree &gt;65 Medicare Supplement</v>
          </cell>
          <cell r="D5718" t="str">
            <v>WOMACK ROBERT E</v>
          </cell>
          <cell r="E5718" t="str">
            <v>354289327</v>
          </cell>
          <cell r="F5718">
            <v>11</v>
          </cell>
          <cell r="G5718" t="str">
            <v>Medicare O65R S/PC - Union</v>
          </cell>
          <cell r="H5718" t="str">
            <v>U</v>
          </cell>
          <cell r="I5718">
            <v>1</v>
          </cell>
          <cell r="J5718">
            <v>37622</v>
          </cell>
          <cell r="K5718">
            <v>101</v>
          </cell>
          <cell r="L5718" t="str">
            <v>Single</v>
          </cell>
          <cell r="M5718">
            <v>13577</v>
          </cell>
        </row>
        <row r="5719">
          <cell r="A5719">
            <v>10</v>
          </cell>
          <cell r="B5719" t="str">
            <v>AW Indemnity Retiree &gt;65 Medicare Supplement</v>
          </cell>
          <cell r="D5719" t="str">
            <v>WOOD BUDDY LEE</v>
          </cell>
          <cell r="E5719" t="str">
            <v>235604989</v>
          </cell>
          <cell r="F5719">
            <v>14</v>
          </cell>
          <cell r="G5719" t="str">
            <v>Medicare O65RHW/F - Non-Union</v>
          </cell>
          <cell r="H5719" t="str">
            <v>N</v>
          </cell>
          <cell r="I5719">
            <v>2</v>
          </cell>
          <cell r="J5719">
            <v>37622</v>
          </cell>
          <cell r="K5719">
            <v>111</v>
          </cell>
          <cell r="L5719" t="str">
            <v>Ee/Sp</v>
          </cell>
          <cell r="M5719">
            <v>14194</v>
          </cell>
        </row>
        <row r="5720">
          <cell r="A5720">
            <v>10</v>
          </cell>
          <cell r="B5720" t="str">
            <v>AW Indemnity Retiree &gt;65 Medicare Supplement</v>
          </cell>
          <cell r="D5720" t="str">
            <v>WOOD MARY JANE</v>
          </cell>
          <cell r="E5720" t="str">
            <v>328056693</v>
          </cell>
          <cell r="F5720">
            <v>13</v>
          </cell>
          <cell r="G5720" t="str">
            <v>Medicare O65R S/PC - Non-Union</v>
          </cell>
          <cell r="H5720" t="str">
            <v>N</v>
          </cell>
          <cell r="I5720">
            <v>1</v>
          </cell>
          <cell r="J5720">
            <v>37622</v>
          </cell>
          <cell r="K5720">
            <v>102</v>
          </cell>
          <cell r="L5720" t="str">
            <v>Single</v>
          </cell>
          <cell r="M5720">
            <v>6869</v>
          </cell>
        </row>
        <row r="5721">
          <cell r="A5721">
            <v>10</v>
          </cell>
          <cell r="B5721" t="str">
            <v>AW Indemnity Retiree &gt;65 Medicare Supplement</v>
          </cell>
          <cell r="D5721" t="str">
            <v>WOOD WILLIAM F</v>
          </cell>
          <cell r="E5721" t="str">
            <v>149267244</v>
          </cell>
          <cell r="F5721">
            <v>12</v>
          </cell>
          <cell r="G5721" t="str">
            <v>Medicare O65RHW/F - Union</v>
          </cell>
          <cell r="H5721" t="str">
            <v>U</v>
          </cell>
          <cell r="I5721">
            <v>2</v>
          </cell>
          <cell r="J5721">
            <v>37622</v>
          </cell>
          <cell r="K5721">
            <v>111</v>
          </cell>
          <cell r="L5721" t="str">
            <v>Ee/Sp</v>
          </cell>
          <cell r="M5721">
            <v>12236</v>
          </cell>
        </row>
        <row r="5722">
          <cell r="A5722">
            <v>10</v>
          </cell>
          <cell r="B5722" t="str">
            <v>AW Indemnity Retiree &gt;65 Medicare Supplement</v>
          </cell>
          <cell r="D5722" t="str">
            <v>WOOLSTON GEORGE W</v>
          </cell>
          <cell r="E5722" t="str">
            <v>141169714</v>
          </cell>
          <cell r="F5722">
            <v>11</v>
          </cell>
          <cell r="G5722" t="str">
            <v>Medicare O65R S/PC - Union</v>
          </cell>
          <cell r="H5722" t="str">
            <v>U</v>
          </cell>
          <cell r="I5722">
            <v>1</v>
          </cell>
          <cell r="J5722">
            <v>37622</v>
          </cell>
          <cell r="K5722">
            <v>101</v>
          </cell>
          <cell r="L5722" t="str">
            <v>Single</v>
          </cell>
          <cell r="M5722">
            <v>8646</v>
          </cell>
        </row>
        <row r="5723">
          <cell r="A5723">
            <v>10</v>
          </cell>
          <cell r="B5723" t="str">
            <v>AW Indemnity Retiree &gt;65 Medicare Supplement</v>
          </cell>
          <cell r="D5723" t="str">
            <v>WORRALL JEAN D</v>
          </cell>
          <cell r="E5723" t="str">
            <v>205282579</v>
          </cell>
          <cell r="F5723">
            <v>13</v>
          </cell>
          <cell r="G5723" t="str">
            <v>Medicare O65R S/PC - Non-Union</v>
          </cell>
          <cell r="H5723" t="str">
            <v>N</v>
          </cell>
          <cell r="I5723">
            <v>1</v>
          </cell>
          <cell r="J5723">
            <v>37622</v>
          </cell>
          <cell r="K5723">
            <v>102</v>
          </cell>
          <cell r="L5723" t="str">
            <v>Single</v>
          </cell>
          <cell r="M5723">
            <v>13188</v>
          </cell>
        </row>
        <row r="5724">
          <cell r="A5724">
            <v>10</v>
          </cell>
          <cell r="B5724" t="str">
            <v>AW Indemnity Retiree &gt;65 Medicare Supplement</v>
          </cell>
          <cell r="D5724" t="str">
            <v>WORTH DAVID D</v>
          </cell>
          <cell r="E5724" t="str">
            <v>027200064</v>
          </cell>
          <cell r="F5724">
            <v>14</v>
          </cell>
          <cell r="G5724" t="str">
            <v>Medicare O65RHW/F - Non-Union</v>
          </cell>
          <cell r="H5724" t="str">
            <v>N</v>
          </cell>
          <cell r="I5724">
            <v>2</v>
          </cell>
          <cell r="J5724">
            <v>37622</v>
          </cell>
          <cell r="K5724">
            <v>111</v>
          </cell>
          <cell r="L5724" t="str">
            <v>Ee/Sp</v>
          </cell>
          <cell r="M5724">
            <v>10544</v>
          </cell>
        </row>
        <row r="5725">
          <cell r="A5725">
            <v>10</v>
          </cell>
          <cell r="B5725" t="str">
            <v>AW Indemnity Retiree &gt;65 Medicare Supplement</v>
          </cell>
          <cell r="D5725" t="str">
            <v>WRIGHT MCLEAN E  CORENIA</v>
          </cell>
          <cell r="E5725" t="str">
            <v>312368998</v>
          </cell>
          <cell r="F5725">
            <v>14</v>
          </cell>
          <cell r="G5725" t="str">
            <v>Medicare O65RHW/F - Non-Union</v>
          </cell>
          <cell r="H5725" t="str">
            <v>N</v>
          </cell>
          <cell r="I5725">
            <v>2</v>
          </cell>
          <cell r="J5725">
            <v>37892</v>
          </cell>
          <cell r="K5725">
            <v>111</v>
          </cell>
          <cell r="L5725" t="str">
            <v>Ee/Sp</v>
          </cell>
          <cell r="M5725">
            <v>12785</v>
          </cell>
        </row>
        <row r="5726">
          <cell r="A5726">
            <v>10</v>
          </cell>
          <cell r="B5726" t="str">
            <v>AW Indemnity Retiree &gt;65 Medicare Supplement</v>
          </cell>
          <cell r="D5726" t="str">
            <v>WRIGHT EVERETT</v>
          </cell>
          <cell r="E5726" t="str">
            <v>318129067</v>
          </cell>
          <cell r="F5726">
            <v>11</v>
          </cell>
          <cell r="G5726" t="str">
            <v>Medicare O65R S/PC - Union</v>
          </cell>
          <cell r="H5726" t="str">
            <v>U</v>
          </cell>
          <cell r="I5726">
            <v>1</v>
          </cell>
          <cell r="J5726">
            <v>37622</v>
          </cell>
          <cell r="K5726">
            <v>101</v>
          </cell>
          <cell r="L5726" t="str">
            <v>Single</v>
          </cell>
          <cell r="M5726">
            <v>6199</v>
          </cell>
        </row>
        <row r="5727">
          <cell r="A5727">
            <v>10</v>
          </cell>
          <cell r="B5727" t="str">
            <v>AW Indemnity Retiree &gt;65 Medicare Supplement</v>
          </cell>
          <cell r="D5727" t="str">
            <v>WRIGLEY RAYMOND</v>
          </cell>
          <cell r="E5727" t="str">
            <v>559557442</v>
          </cell>
          <cell r="F5727">
            <v>13</v>
          </cell>
          <cell r="G5727" t="str">
            <v>Medicare O65R S/PC - Non-Union</v>
          </cell>
          <cell r="H5727" t="str">
            <v>N</v>
          </cell>
          <cell r="I5727">
            <v>1</v>
          </cell>
          <cell r="J5727">
            <v>38139</v>
          </cell>
          <cell r="K5727">
            <v>101</v>
          </cell>
          <cell r="L5727" t="str">
            <v>Single</v>
          </cell>
          <cell r="M5727">
            <v>14419</v>
          </cell>
        </row>
        <row r="5728">
          <cell r="A5728">
            <v>10</v>
          </cell>
          <cell r="B5728" t="str">
            <v>AW Indemnity Retiree &gt;65 Medicare Supplement</v>
          </cell>
          <cell r="D5728" t="str">
            <v>WYANT WILLIAM A</v>
          </cell>
          <cell r="E5728" t="str">
            <v>198209358</v>
          </cell>
          <cell r="F5728">
            <v>11</v>
          </cell>
          <cell r="G5728" t="str">
            <v>Medicare O65R S/PC - Union</v>
          </cell>
          <cell r="H5728" t="str">
            <v>U</v>
          </cell>
          <cell r="I5728">
            <v>1</v>
          </cell>
          <cell r="J5728">
            <v>37622</v>
          </cell>
          <cell r="K5728">
            <v>101</v>
          </cell>
          <cell r="L5728" t="str">
            <v>Single</v>
          </cell>
          <cell r="M5728">
            <v>10223</v>
          </cell>
        </row>
        <row r="5729">
          <cell r="A5729">
            <v>10</v>
          </cell>
          <cell r="B5729" t="str">
            <v>AW Indemnity Retiree &gt;65 Medicare Supplement</v>
          </cell>
          <cell r="D5729" t="str">
            <v>WYATT EVERETT R</v>
          </cell>
          <cell r="E5729" t="str">
            <v>242362917</v>
          </cell>
          <cell r="F5729">
            <v>12</v>
          </cell>
          <cell r="G5729" t="str">
            <v>Medicare O65RHW/F - Union</v>
          </cell>
          <cell r="H5729" t="str">
            <v>U</v>
          </cell>
          <cell r="I5729">
            <v>2</v>
          </cell>
          <cell r="J5729">
            <v>37622</v>
          </cell>
          <cell r="K5729">
            <v>111</v>
          </cell>
          <cell r="L5729" t="str">
            <v>Ee/Sp</v>
          </cell>
          <cell r="M5729">
            <v>10261</v>
          </cell>
        </row>
        <row r="5730">
          <cell r="A5730">
            <v>10</v>
          </cell>
          <cell r="B5730" t="str">
            <v>AW Indemnity Retiree &gt;65 Medicare Supplement</v>
          </cell>
          <cell r="D5730" t="str">
            <v>WYDA ALBERT</v>
          </cell>
          <cell r="E5730" t="str">
            <v>210285781</v>
          </cell>
          <cell r="F5730">
            <v>13</v>
          </cell>
          <cell r="G5730" t="str">
            <v>Medicare O65R S/PC - Non-Union</v>
          </cell>
          <cell r="H5730" t="str">
            <v>N</v>
          </cell>
          <cell r="I5730">
            <v>1</v>
          </cell>
          <cell r="J5730">
            <v>37622</v>
          </cell>
          <cell r="K5730">
            <v>101</v>
          </cell>
          <cell r="L5730" t="str">
            <v>Single</v>
          </cell>
          <cell r="M5730">
            <v>13792</v>
          </cell>
        </row>
        <row r="5731">
          <cell r="A5731">
            <v>10</v>
          </cell>
          <cell r="B5731" t="str">
            <v>AW Indemnity Retiree &gt;65 Medicare Supplement</v>
          </cell>
          <cell r="D5731" t="str">
            <v>WYDA ANNA MARIE</v>
          </cell>
          <cell r="E5731" t="str">
            <v>161308583</v>
          </cell>
          <cell r="F5731">
            <v>13</v>
          </cell>
          <cell r="G5731" t="str">
            <v>Medicare O65R S/PC - Non-Union</v>
          </cell>
          <cell r="H5731" t="str">
            <v>N</v>
          </cell>
          <cell r="I5731">
            <v>1</v>
          </cell>
          <cell r="J5731">
            <v>37834</v>
          </cell>
          <cell r="K5731">
            <v>102</v>
          </cell>
          <cell r="L5731" t="str">
            <v>Single</v>
          </cell>
          <cell r="M5731">
            <v>14124</v>
          </cell>
        </row>
        <row r="5732">
          <cell r="A5732">
            <v>10</v>
          </cell>
          <cell r="B5732" t="str">
            <v>AW Indemnity Retiree &gt;65 Medicare Supplement</v>
          </cell>
          <cell r="D5732" t="str">
            <v>YATES SR PRESTON E</v>
          </cell>
          <cell r="E5732" t="str">
            <v>225120249</v>
          </cell>
          <cell r="F5732">
            <v>11</v>
          </cell>
          <cell r="G5732" t="str">
            <v>Medicare O65R S/PC - Union</v>
          </cell>
          <cell r="H5732" t="str">
            <v>U</v>
          </cell>
          <cell r="I5732">
            <v>1</v>
          </cell>
          <cell r="J5732">
            <v>37622</v>
          </cell>
          <cell r="K5732">
            <v>101</v>
          </cell>
          <cell r="L5732" t="str">
            <v>Single</v>
          </cell>
          <cell r="M5732">
            <v>8425</v>
          </cell>
        </row>
        <row r="5733">
          <cell r="A5733">
            <v>10</v>
          </cell>
          <cell r="B5733" t="str">
            <v>AW Indemnity Retiree &gt;65 Medicare Supplement</v>
          </cell>
          <cell r="D5733" t="str">
            <v>YATSKO EUGENE A</v>
          </cell>
          <cell r="E5733" t="str">
            <v>210141537</v>
          </cell>
          <cell r="F5733">
            <v>11</v>
          </cell>
          <cell r="G5733" t="str">
            <v>Medicare O65R S/PC - Union</v>
          </cell>
          <cell r="H5733" t="str">
            <v>U</v>
          </cell>
          <cell r="I5733">
            <v>1</v>
          </cell>
          <cell r="J5733">
            <v>37622</v>
          </cell>
          <cell r="K5733">
            <v>101</v>
          </cell>
          <cell r="L5733" t="str">
            <v>Single</v>
          </cell>
          <cell r="M5733">
            <v>9270</v>
          </cell>
        </row>
        <row r="5734">
          <cell r="A5734">
            <v>10</v>
          </cell>
          <cell r="B5734" t="str">
            <v>AW Indemnity Retiree &gt;65 Medicare Supplement</v>
          </cell>
          <cell r="D5734" t="str">
            <v>YOUKERS MILDRED R</v>
          </cell>
          <cell r="E5734" t="str">
            <v>171120618</v>
          </cell>
          <cell r="F5734">
            <v>13</v>
          </cell>
          <cell r="G5734" t="str">
            <v>Medicare O65R S/PC - Non-Union</v>
          </cell>
          <cell r="H5734" t="str">
            <v>N</v>
          </cell>
          <cell r="I5734">
            <v>1</v>
          </cell>
          <cell r="J5734">
            <v>37622</v>
          </cell>
          <cell r="K5734">
            <v>102</v>
          </cell>
          <cell r="L5734" t="str">
            <v>Single</v>
          </cell>
          <cell r="M5734">
            <v>4762</v>
          </cell>
        </row>
        <row r="5735">
          <cell r="A5735">
            <v>10</v>
          </cell>
          <cell r="B5735" t="str">
            <v>AW Indemnity Retiree &gt;65 Medicare Supplement</v>
          </cell>
          <cell r="D5735" t="str">
            <v>YOUNG CAROLEE</v>
          </cell>
          <cell r="E5735" t="str">
            <v>149287575</v>
          </cell>
          <cell r="F5735">
            <v>11</v>
          </cell>
          <cell r="G5735" t="str">
            <v>Medicare O65R S/PC - Union</v>
          </cell>
          <cell r="H5735" t="str">
            <v>U</v>
          </cell>
          <cell r="I5735">
            <v>1</v>
          </cell>
          <cell r="J5735">
            <v>37622</v>
          </cell>
          <cell r="K5735">
            <v>102</v>
          </cell>
          <cell r="L5735" t="str">
            <v>Single</v>
          </cell>
          <cell r="M5735">
            <v>13790</v>
          </cell>
        </row>
        <row r="5736">
          <cell r="A5736">
            <v>10</v>
          </cell>
          <cell r="B5736" t="str">
            <v>AW Indemnity Retiree &gt;65 Medicare Supplement</v>
          </cell>
          <cell r="D5736" t="str">
            <v>YOUNG CLARK E</v>
          </cell>
          <cell r="E5736" t="str">
            <v>566341317</v>
          </cell>
          <cell r="F5736">
            <v>11</v>
          </cell>
          <cell r="G5736" t="str">
            <v>Medicare O65R S/PC - Union</v>
          </cell>
          <cell r="H5736" t="str">
            <v>U</v>
          </cell>
          <cell r="I5736">
            <v>1</v>
          </cell>
          <cell r="J5736">
            <v>37622</v>
          </cell>
          <cell r="K5736">
            <v>101</v>
          </cell>
          <cell r="L5736" t="str">
            <v>Single</v>
          </cell>
          <cell r="M5736">
            <v>10023</v>
          </cell>
        </row>
        <row r="5737">
          <cell r="A5737">
            <v>10</v>
          </cell>
          <cell r="B5737" t="str">
            <v>AW Indemnity Retiree &gt;65 Medicare Supplement</v>
          </cell>
          <cell r="D5737" t="str">
            <v>YOUNG RAYMOND P</v>
          </cell>
          <cell r="E5737" t="str">
            <v>406207129</v>
          </cell>
          <cell r="F5737">
            <v>14</v>
          </cell>
          <cell r="G5737" t="str">
            <v>Medicare O65RHW/F - Non-Union</v>
          </cell>
          <cell r="H5737" t="str">
            <v>N</v>
          </cell>
          <cell r="I5737">
            <v>2</v>
          </cell>
          <cell r="J5737">
            <v>37622</v>
          </cell>
          <cell r="K5737">
            <v>111</v>
          </cell>
          <cell r="L5737" t="str">
            <v>Ee/Sp</v>
          </cell>
          <cell r="M5737">
            <v>9140</v>
          </cell>
        </row>
        <row r="5738">
          <cell r="A5738">
            <v>10</v>
          </cell>
          <cell r="B5738" t="str">
            <v>AW Indemnity Retiree &gt;65 Medicare Supplement</v>
          </cell>
          <cell r="D5738" t="str">
            <v>YOUNGER JR ABEL</v>
          </cell>
          <cell r="E5738" t="str">
            <v>402366855</v>
          </cell>
          <cell r="F5738">
            <v>12</v>
          </cell>
          <cell r="G5738" t="str">
            <v>Medicare O65RHW/F - Union</v>
          </cell>
          <cell r="H5738" t="str">
            <v>U</v>
          </cell>
          <cell r="I5738">
            <v>2</v>
          </cell>
          <cell r="J5738">
            <v>37622</v>
          </cell>
          <cell r="K5738">
            <v>111</v>
          </cell>
          <cell r="L5738" t="str">
            <v>Ee/Sp</v>
          </cell>
          <cell r="M5738">
            <v>11312</v>
          </cell>
        </row>
        <row r="5739">
          <cell r="A5739">
            <v>10</v>
          </cell>
          <cell r="B5739" t="str">
            <v>AW Indemnity Retiree &gt;65 Medicare Supplement</v>
          </cell>
          <cell r="D5739" t="str">
            <v>ZEIGAFUSE GRANVILLE E</v>
          </cell>
          <cell r="E5739" t="str">
            <v>204121576</v>
          </cell>
          <cell r="F5739">
            <v>14</v>
          </cell>
          <cell r="G5739" t="str">
            <v>Medicare O65RHW/F - Non-Union</v>
          </cell>
          <cell r="H5739" t="str">
            <v>N</v>
          </cell>
          <cell r="I5739">
            <v>2</v>
          </cell>
          <cell r="J5739">
            <v>37622</v>
          </cell>
          <cell r="K5739">
            <v>111</v>
          </cell>
          <cell r="L5739" t="str">
            <v>Ee/Sp</v>
          </cell>
          <cell r="M5739">
            <v>8548</v>
          </cell>
        </row>
        <row r="5740">
          <cell r="A5740">
            <v>10</v>
          </cell>
          <cell r="B5740" t="str">
            <v>AW Indemnity Retiree &gt;65 Medicare Supplement</v>
          </cell>
          <cell r="D5740" t="str">
            <v>ZIENTEK ROBERT L</v>
          </cell>
          <cell r="E5740" t="str">
            <v>173301545</v>
          </cell>
          <cell r="F5740">
            <v>13</v>
          </cell>
          <cell r="G5740" t="str">
            <v>Medicare O65R S/PC - Non-Union</v>
          </cell>
          <cell r="H5740" t="str">
            <v>N</v>
          </cell>
          <cell r="I5740">
            <v>1</v>
          </cell>
          <cell r="J5740">
            <v>37622</v>
          </cell>
          <cell r="K5740">
            <v>101</v>
          </cell>
          <cell r="L5740" t="str">
            <v>Single</v>
          </cell>
          <cell r="M5740">
            <v>13400</v>
          </cell>
        </row>
        <row r="5741">
          <cell r="A5741">
            <v>10</v>
          </cell>
          <cell r="B5741" t="str">
            <v>AW Indemnity Retiree &gt;65 Medicare Supplement</v>
          </cell>
          <cell r="D5741" t="str">
            <v>ZITZELSBERGER JOHN W</v>
          </cell>
          <cell r="E5741" t="str">
            <v>232506356</v>
          </cell>
          <cell r="F5741">
            <v>13</v>
          </cell>
          <cell r="G5741" t="str">
            <v>Medicare O65R S/PC - Non-Union</v>
          </cell>
          <cell r="H5741" t="str">
            <v>N</v>
          </cell>
          <cell r="I5741">
            <v>1</v>
          </cell>
          <cell r="J5741">
            <v>37622</v>
          </cell>
          <cell r="K5741">
            <v>101</v>
          </cell>
          <cell r="L5741" t="str">
            <v>Single</v>
          </cell>
          <cell r="M5741">
            <v>11537</v>
          </cell>
        </row>
        <row r="5742">
          <cell r="A5742">
            <v>10</v>
          </cell>
          <cell r="B5742" t="str">
            <v>AW Indemnity Retiree &gt;65 Medicare Supplement</v>
          </cell>
          <cell r="D5742" t="str">
            <v>ZOOK EUGENE</v>
          </cell>
          <cell r="E5742" t="str">
            <v>204268049</v>
          </cell>
          <cell r="F5742">
            <v>12</v>
          </cell>
          <cell r="G5742" t="str">
            <v>Medicare O65RHW/F - Union</v>
          </cell>
          <cell r="H5742" t="str">
            <v>U</v>
          </cell>
          <cell r="I5742">
            <v>2</v>
          </cell>
          <cell r="J5742">
            <v>37622</v>
          </cell>
          <cell r="K5742">
            <v>111</v>
          </cell>
          <cell r="L5742" t="str">
            <v>Ee/Sp</v>
          </cell>
          <cell r="M5742">
            <v>12390</v>
          </cell>
        </row>
        <row r="5743">
          <cell r="A5743">
            <v>10</v>
          </cell>
          <cell r="B5743" t="str">
            <v>AW Indemnity Retiree &gt;65 Medicare Supplement</v>
          </cell>
          <cell r="D5743" t="str">
            <v>ZUMWALT MELVIN M</v>
          </cell>
          <cell r="E5743" t="str">
            <v>488161095</v>
          </cell>
          <cell r="F5743">
            <v>12</v>
          </cell>
          <cell r="G5743" t="str">
            <v>Medicare O65RHW/F - Union</v>
          </cell>
          <cell r="H5743" t="str">
            <v>U</v>
          </cell>
          <cell r="I5743">
            <v>2</v>
          </cell>
          <cell r="J5743">
            <v>37622</v>
          </cell>
          <cell r="K5743">
            <v>111</v>
          </cell>
          <cell r="L5743" t="str">
            <v>Ee/Sp</v>
          </cell>
          <cell r="M5743">
            <v>7643</v>
          </cell>
        </row>
        <row r="5744">
          <cell r="A5744">
            <v>10</v>
          </cell>
          <cell r="B5744" t="str">
            <v>AW Indemnity Retiree &gt;65 Medicare Supplement</v>
          </cell>
          <cell r="C5744" t="str">
            <v>000000001</v>
          </cell>
          <cell r="D5744" t="str">
            <v>ANGELOFF JAMES</v>
          </cell>
          <cell r="E5744" t="str">
            <v>171307009</v>
          </cell>
          <cell r="F5744">
            <v>11</v>
          </cell>
          <cell r="G5744" t="str">
            <v>Medicare O65R S/PC - Union</v>
          </cell>
          <cell r="H5744" t="str">
            <v>U</v>
          </cell>
          <cell r="I5744">
            <v>1</v>
          </cell>
          <cell r="J5744">
            <v>38200</v>
          </cell>
          <cell r="K5744">
            <v>101</v>
          </cell>
          <cell r="L5744" t="str">
            <v>Single</v>
          </cell>
          <cell r="M5744">
            <v>14478</v>
          </cell>
        </row>
        <row r="5745">
          <cell r="A5745">
            <v>10</v>
          </cell>
          <cell r="B5745" t="str">
            <v>AW Indemnity Retiree &gt;65 Medicare Supplement</v>
          </cell>
          <cell r="C5745" t="str">
            <v>000000001</v>
          </cell>
          <cell r="D5745" t="str">
            <v>APFELTHALER WILLIAM L</v>
          </cell>
          <cell r="E5745" t="str">
            <v>175303076</v>
          </cell>
          <cell r="F5745">
            <v>12</v>
          </cell>
          <cell r="G5745" t="str">
            <v>Medicare O65RHW/F - Union</v>
          </cell>
          <cell r="H5745" t="str">
            <v>U</v>
          </cell>
          <cell r="I5745">
            <v>2</v>
          </cell>
          <cell r="J5745">
            <v>38139</v>
          </cell>
          <cell r="K5745">
            <v>111</v>
          </cell>
          <cell r="L5745" t="str">
            <v>Ee/Sp</v>
          </cell>
          <cell r="M5745">
            <v>14305</v>
          </cell>
        </row>
        <row r="5746">
          <cell r="A5746">
            <v>10</v>
          </cell>
          <cell r="B5746" t="str">
            <v>AW Indemnity Retiree &gt;65 Medicare Supplement</v>
          </cell>
          <cell r="C5746" t="str">
            <v>000000001</v>
          </cell>
          <cell r="D5746" t="str">
            <v>BALL FRANCIS</v>
          </cell>
          <cell r="E5746" t="str">
            <v>187324352</v>
          </cell>
          <cell r="F5746">
            <v>13</v>
          </cell>
          <cell r="G5746" t="str">
            <v>Medicare O65R S/PC - Non-Union</v>
          </cell>
          <cell r="H5746" t="str">
            <v>N</v>
          </cell>
          <cell r="I5746">
            <v>1</v>
          </cell>
          <cell r="J5746">
            <v>37956</v>
          </cell>
          <cell r="K5746">
            <v>101</v>
          </cell>
          <cell r="L5746" t="str">
            <v>Single</v>
          </cell>
          <cell r="M5746">
            <v>14217</v>
          </cell>
        </row>
        <row r="5747">
          <cell r="A5747">
            <v>10</v>
          </cell>
          <cell r="B5747" t="str">
            <v>AW Indemnity Retiree &gt;65 Medicare Supplement</v>
          </cell>
          <cell r="C5747" t="str">
            <v>000000001</v>
          </cell>
          <cell r="D5747" t="str">
            <v>BARLETTA JOSEPH A</v>
          </cell>
          <cell r="E5747" t="str">
            <v>165425205</v>
          </cell>
          <cell r="F5747">
            <v>13</v>
          </cell>
          <cell r="G5747" t="str">
            <v>Medicare O65R S/PC - Non-Union</v>
          </cell>
          <cell r="H5747" t="str">
            <v>N</v>
          </cell>
          <cell r="I5747">
            <v>1</v>
          </cell>
          <cell r="J5747">
            <v>37987</v>
          </cell>
          <cell r="K5747">
            <v>101</v>
          </cell>
          <cell r="L5747" t="str">
            <v>Single</v>
          </cell>
          <cell r="M5747">
            <v>17789</v>
          </cell>
        </row>
        <row r="5748">
          <cell r="A5748">
            <v>10</v>
          </cell>
          <cell r="B5748" t="str">
            <v>AW Indemnity Retiree &gt;65 Medicare Supplement</v>
          </cell>
          <cell r="C5748" t="str">
            <v>000000001</v>
          </cell>
          <cell r="D5748" t="str">
            <v>BERNIAK FRANK T</v>
          </cell>
          <cell r="E5748" t="str">
            <v>160306496</v>
          </cell>
          <cell r="F5748">
            <v>11</v>
          </cell>
          <cell r="G5748" t="str">
            <v>Medicare O65R S/PC - Union</v>
          </cell>
          <cell r="H5748" t="str">
            <v>U</v>
          </cell>
          <cell r="I5748">
            <v>1</v>
          </cell>
          <cell r="J5748">
            <v>37742</v>
          </cell>
          <cell r="K5748">
            <v>101</v>
          </cell>
          <cell r="L5748" t="str">
            <v>Single</v>
          </cell>
          <cell r="M5748">
            <v>13846</v>
          </cell>
        </row>
        <row r="5749">
          <cell r="A5749">
            <v>10</v>
          </cell>
          <cell r="B5749" t="str">
            <v>AW Indemnity Retiree &gt;65 Medicare Supplement</v>
          </cell>
          <cell r="C5749" t="str">
            <v>000000001</v>
          </cell>
          <cell r="D5749" t="str">
            <v>CARROLL VINCENT M</v>
          </cell>
          <cell r="E5749" t="str">
            <v>167320502</v>
          </cell>
          <cell r="F5749">
            <v>11</v>
          </cell>
          <cell r="G5749" t="str">
            <v>Medicare O65R S/PC - Union</v>
          </cell>
          <cell r="H5749" t="str">
            <v>U</v>
          </cell>
          <cell r="I5749">
            <v>1</v>
          </cell>
          <cell r="J5749">
            <v>38261</v>
          </cell>
          <cell r="K5749">
            <v>101</v>
          </cell>
          <cell r="L5749" t="str">
            <v>Single</v>
          </cell>
          <cell r="M5749">
            <v>14532</v>
          </cell>
        </row>
        <row r="5750">
          <cell r="A5750">
            <v>10</v>
          </cell>
          <cell r="B5750" t="str">
            <v>AW Indemnity Retiree &gt;65 Medicare Supplement</v>
          </cell>
          <cell r="C5750" t="str">
            <v>000000001</v>
          </cell>
          <cell r="D5750" t="str">
            <v>COLLINS JAMES R</v>
          </cell>
          <cell r="E5750" t="str">
            <v>175303214</v>
          </cell>
          <cell r="F5750">
            <v>11</v>
          </cell>
          <cell r="G5750" t="str">
            <v>Medicare O65R S/PC - Union</v>
          </cell>
          <cell r="H5750" t="str">
            <v>U</v>
          </cell>
          <cell r="I5750">
            <v>1</v>
          </cell>
          <cell r="J5750">
            <v>37803</v>
          </cell>
          <cell r="K5750">
            <v>101</v>
          </cell>
          <cell r="L5750" t="str">
            <v>Single</v>
          </cell>
          <cell r="M5750">
            <v>14075</v>
          </cell>
        </row>
        <row r="5751">
          <cell r="A5751">
            <v>10</v>
          </cell>
          <cell r="B5751" t="str">
            <v>AW Indemnity Retiree &gt;65 Medicare Supplement</v>
          </cell>
          <cell r="C5751" t="str">
            <v>000000001</v>
          </cell>
          <cell r="D5751" t="str">
            <v>COSSICK MARY A</v>
          </cell>
          <cell r="E5751" t="str">
            <v>197428984</v>
          </cell>
          <cell r="F5751">
            <v>11</v>
          </cell>
          <cell r="G5751" t="str">
            <v>Medicare O65R S/PC - Union</v>
          </cell>
          <cell r="H5751" t="str">
            <v>U</v>
          </cell>
          <cell r="I5751">
            <v>1</v>
          </cell>
          <cell r="J5751">
            <v>37987</v>
          </cell>
          <cell r="K5751">
            <v>102</v>
          </cell>
          <cell r="L5751" t="str">
            <v>Single</v>
          </cell>
          <cell r="M5751">
            <v>18847</v>
          </cell>
        </row>
        <row r="5752">
          <cell r="A5752">
            <v>10</v>
          </cell>
          <cell r="B5752" t="str">
            <v>AW Indemnity Retiree &gt;65 Medicare Supplement</v>
          </cell>
          <cell r="C5752" t="str">
            <v>000000001</v>
          </cell>
          <cell r="D5752" t="str">
            <v>CRAMER RODGER T</v>
          </cell>
          <cell r="E5752" t="str">
            <v>207301832</v>
          </cell>
          <cell r="F5752">
            <v>12</v>
          </cell>
          <cell r="G5752" t="str">
            <v>Medicare O65RHW/F - Union</v>
          </cell>
          <cell r="H5752" t="str">
            <v>U</v>
          </cell>
          <cell r="I5752">
            <v>2</v>
          </cell>
          <cell r="J5752">
            <v>38108</v>
          </cell>
          <cell r="K5752">
            <v>111</v>
          </cell>
          <cell r="L5752" t="str">
            <v>Ee/Sp</v>
          </cell>
          <cell r="M5752">
            <v>13996</v>
          </cell>
        </row>
        <row r="5753">
          <cell r="A5753">
            <v>10</v>
          </cell>
          <cell r="B5753" t="str">
            <v>AW Indemnity Retiree &gt;65 Medicare Supplement</v>
          </cell>
          <cell r="C5753" t="str">
            <v>000000001</v>
          </cell>
          <cell r="D5753" t="str">
            <v>CRISWELL JAMES R</v>
          </cell>
          <cell r="E5753" t="str">
            <v>165327653</v>
          </cell>
          <cell r="F5753">
            <v>12</v>
          </cell>
          <cell r="G5753" t="str">
            <v>Medicare O65RHW/F - Union</v>
          </cell>
          <cell r="H5753" t="str">
            <v>U</v>
          </cell>
          <cell r="I5753">
            <v>2</v>
          </cell>
          <cell r="J5753">
            <v>38018</v>
          </cell>
          <cell r="K5753">
            <v>111</v>
          </cell>
          <cell r="L5753" t="str">
            <v>Ee/Sp</v>
          </cell>
          <cell r="M5753">
            <v>13919</v>
          </cell>
        </row>
        <row r="5754">
          <cell r="A5754">
            <v>10</v>
          </cell>
          <cell r="B5754" t="str">
            <v>AW Indemnity Retiree &gt;65 Medicare Supplement</v>
          </cell>
          <cell r="C5754" t="str">
            <v>000000001</v>
          </cell>
          <cell r="D5754" t="str">
            <v>DELANEY JAMES F</v>
          </cell>
          <cell r="E5754" t="str">
            <v>193305728</v>
          </cell>
          <cell r="F5754">
            <v>13</v>
          </cell>
          <cell r="G5754" t="str">
            <v>Medicare O65R S/PC - Non-Union</v>
          </cell>
          <cell r="H5754" t="str">
            <v>N</v>
          </cell>
          <cell r="I5754">
            <v>1</v>
          </cell>
          <cell r="J5754">
            <v>37987</v>
          </cell>
          <cell r="K5754">
            <v>101</v>
          </cell>
          <cell r="L5754" t="str">
            <v>Single</v>
          </cell>
          <cell r="M5754">
            <v>14246</v>
          </cell>
        </row>
        <row r="5755">
          <cell r="A5755">
            <v>10</v>
          </cell>
          <cell r="B5755" t="str">
            <v>AW Indemnity Retiree &gt;65 Medicare Supplement</v>
          </cell>
          <cell r="C5755" t="str">
            <v>000000001</v>
          </cell>
          <cell r="D5755" t="str">
            <v>GEMMA GABRIEL W</v>
          </cell>
          <cell r="E5755" t="str">
            <v>187308985</v>
          </cell>
          <cell r="F5755">
            <v>11</v>
          </cell>
          <cell r="G5755" t="str">
            <v>Medicare O65R S/PC - Union</v>
          </cell>
          <cell r="H5755" t="str">
            <v>U</v>
          </cell>
          <cell r="I5755">
            <v>1</v>
          </cell>
          <cell r="J5755">
            <v>37834</v>
          </cell>
          <cell r="K5755">
            <v>101</v>
          </cell>
          <cell r="L5755" t="str">
            <v>Single</v>
          </cell>
          <cell r="M5755">
            <v>14122</v>
          </cell>
        </row>
        <row r="5756">
          <cell r="A5756">
            <v>10</v>
          </cell>
          <cell r="B5756" t="str">
            <v>AW Indemnity Retiree &gt;65 Medicare Supplement</v>
          </cell>
          <cell r="C5756" t="str">
            <v>000000001</v>
          </cell>
          <cell r="D5756" t="str">
            <v>HARDINGER NANCY J</v>
          </cell>
          <cell r="E5756" t="str">
            <v>187322275</v>
          </cell>
          <cell r="F5756">
            <v>11</v>
          </cell>
          <cell r="G5756" t="str">
            <v>Medicare O65R S/PC - Union</v>
          </cell>
          <cell r="H5756" t="str">
            <v>U</v>
          </cell>
          <cell r="I5756">
            <v>1</v>
          </cell>
          <cell r="J5756">
            <v>38353</v>
          </cell>
          <cell r="K5756">
            <v>102</v>
          </cell>
          <cell r="L5756" t="str">
            <v>Single</v>
          </cell>
          <cell r="M5756">
            <v>14632</v>
          </cell>
        </row>
        <row r="5757">
          <cell r="A5757">
            <v>10</v>
          </cell>
          <cell r="B5757" t="str">
            <v>AW Indemnity Retiree &gt;65 Medicare Supplement</v>
          </cell>
          <cell r="C5757" t="str">
            <v>000000001</v>
          </cell>
          <cell r="D5757" t="str">
            <v>HENGER DONALD R</v>
          </cell>
          <cell r="E5757" t="str">
            <v>185328802</v>
          </cell>
          <cell r="F5757">
            <v>11</v>
          </cell>
          <cell r="G5757" t="str">
            <v>Medicare O65R S/PC - Union</v>
          </cell>
          <cell r="H5757" t="str">
            <v>U</v>
          </cell>
          <cell r="I5757">
            <v>1</v>
          </cell>
          <cell r="J5757">
            <v>37803</v>
          </cell>
          <cell r="K5757">
            <v>101</v>
          </cell>
          <cell r="L5757" t="str">
            <v>Single</v>
          </cell>
          <cell r="M5757">
            <v>14076</v>
          </cell>
        </row>
        <row r="5758">
          <cell r="A5758">
            <v>10</v>
          </cell>
          <cell r="B5758" t="str">
            <v>AW Indemnity Retiree &gt;65 Medicare Supplement</v>
          </cell>
          <cell r="C5758" t="str">
            <v>000000001</v>
          </cell>
          <cell r="D5758" t="str">
            <v>HOGUE CAROL L</v>
          </cell>
          <cell r="E5758" t="str">
            <v>185307564</v>
          </cell>
          <cell r="F5758">
            <v>12</v>
          </cell>
          <cell r="G5758" t="str">
            <v>Medicare O65RHW/F - Union</v>
          </cell>
          <cell r="H5758" t="str">
            <v>U</v>
          </cell>
          <cell r="I5758">
            <v>2</v>
          </cell>
          <cell r="J5758">
            <v>37742</v>
          </cell>
          <cell r="K5758">
            <v>111</v>
          </cell>
          <cell r="L5758" t="str">
            <v>Ee/Sp</v>
          </cell>
          <cell r="M5758">
            <v>14004</v>
          </cell>
        </row>
        <row r="5759">
          <cell r="A5759">
            <v>10</v>
          </cell>
          <cell r="B5759" t="str">
            <v>AW Indemnity Retiree &gt;65 Medicare Supplement</v>
          </cell>
          <cell r="C5759" t="str">
            <v>000000001</v>
          </cell>
          <cell r="D5759" t="str">
            <v>HOLZER CHARLES J</v>
          </cell>
          <cell r="E5759" t="str">
            <v>196303365</v>
          </cell>
          <cell r="F5759">
            <v>13</v>
          </cell>
          <cell r="G5759" t="str">
            <v>Medicare O65R S/PC - Non-Union</v>
          </cell>
          <cell r="H5759" t="str">
            <v>N</v>
          </cell>
          <cell r="I5759">
            <v>1</v>
          </cell>
          <cell r="J5759">
            <v>37773</v>
          </cell>
          <cell r="K5759">
            <v>101</v>
          </cell>
          <cell r="L5759" t="str">
            <v>Single</v>
          </cell>
          <cell r="M5759">
            <v>14043</v>
          </cell>
        </row>
        <row r="5760">
          <cell r="A5760">
            <v>10</v>
          </cell>
          <cell r="B5760" t="str">
            <v>AW Indemnity Retiree &gt;65 Medicare Supplement</v>
          </cell>
          <cell r="C5760" t="str">
            <v>000000001</v>
          </cell>
          <cell r="D5760" t="str">
            <v>JORDAN HUDSON G</v>
          </cell>
          <cell r="E5760" t="str">
            <v>202282558</v>
          </cell>
          <cell r="F5760">
            <v>12</v>
          </cell>
          <cell r="G5760" t="str">
            <v>Medicare O65RHW/F - Union</v>
          </cell>
          <cell r="H5760" t="str">
            <v>U</v>
          </cell>
          <cell r="I5760">
            <v>2</v>
          </cell>
          <cell r="J5760">
            <v>37653</v>
          </cell>
          <cell r="K5760">
            <v>111</v>
          </cell>
          <cell r="L5760" t="str">
            <v>Ee/Sp</v>
          </cell>
          <cell r="M5760">
            <v>13923</v>
          </cell>
        </row>
        <row r="5761">
          <cell r="A5761">
            <v>10</v>
          </cell>
          <cell r="B5761" t="str">
            <v>AW Indemnity Retiree &gt;65 Medicare Supplement</v>
          </cell>
          <cell r="C5761" t="str">
            <v>000000001</v>
          </cell>
          <cell r="D5761" t="str">
            <v>KLEEMAN JR ROBERT E</v>
          </cell>
          <cell r="E5761" t="str">
            <v>208289794</v>
          </cell>
          <cell r="F5761">
            <v>14</v>
          </cell>
          <cell r="G5761" t="str">
            <v>Medicare O65RHW/F - Non-Union</v>
          </cell>
          <cell r="H5761" t="str">
            <v>N</v>
          </cell>
          <cell r="I5761">
            <v>2</v>
          </cell>
          <cell r="J5761">
            <v>38108</v>
          </cell>
          <cell r="K5761">
            <v>111</v>
          </cell>
          <cell r="L5761" t="str">
            <v>Ee/Sp</v>
          </cell>
          <cell r="M5761">
            <v>14372</v>
          </cell>
        </row>
        <row r="5762">
          <cell r="A5762">
            <v>10</v>
          </cell>
          <cell r="B5762" t="str">
            <v>AW Indemnity Retiree &gt;65 Medicare Supplement</v>
          </cell>
          <cell r="C5762" t="str">
            <v>000000001</v>
          </cell>
          <cell r="D5762" t="str">
            <v>KREUZER HERMAN W</v>
          </cell>
          <cell r="E5762" t="str">
            <v>166306727</v>
          </cell>
          <cell r="F5762">
            <v>13</v>
          </cell>
          <cell r="G5762" t="str">
            <v>Medicare O65R S/PC - Non-Union</v>
          </cell>
          <cell r="H5762" t="str">
            <v>N</v>
          </cell>
          <cell r="I5762">
            <v>1</v>
          </cell>
          <cell r="J5762">
            <v>38261</v>
          </cell>
          <cell r="K5762">
            <v>101</v>
          </cell>
          <cell r="L5762" t="str">
            <v>Single</v>
          </cell>
          <cell r="M5762">
            <v>14542</v>
          </cell>
        </row>
        <row r="5763">
          <cell r="A5763">
            <v>10</v>
          </cell>
          <cell r="B5763" t="str">
            <v>AW Indemnity Retiree &gt;65 Medicare Supplement</v>
          </cell>
          <cell r="C5763" t="str">
            <v>000000001</v>
          </cell>
          <cell r="D5763" t="str">
            <v>MARSHALLA EDWARD</v>
          </cell>
          <cell r="E5763" t="str">
            <v>206300837</v>
          </cell>
          <cell r="F5763">
            <v>14</v>
          </cell>
          <cell r="G5763" t="str">
            <v>Medicare O65RHW/F - Non-Union</v>
          </cell>
          <cell r="H5763" t="str">
            <v>N</v>
          </cell>
          <cell r="I5763">
            <v>2</v>
          </cell>
          <cell r="J5763">
            <v>37681</v>
          </cell>
          <cell r="K5763">
            <v>111</v>
          </cell>
          <cell r="L5763" t="str">
            <v>Ee/Sp</v>
          </cell>
          <cell r="M5763">
            <v>13950</v>
          </cell>
        </row>
        <row r="5764">
          <cell r="A5764">
            <v>10</v>
          </cell>
          <cell r="B5764" t="str">
            <v>AW Indemnity Retiree &gt;65 Medicare Supplement</v>
          </cell>
          <cell r="C5764" t="str">
            <v>000000001</v>
          </cell>
          <cell r="D5764" t="str">
            <v>MCCANDLESS DAVID H</v>
          </cell>
          <cell r="E5764" t="str">
            <v>181327046</v>
          </cell>
          <cell r="F5764">
            <v>11</v>
          </cell>
          <cell r="G5764" t="str">
            <v>Medicare O65R S/PC - Union</v>
          </cell>
          <cell r="H5764" t="str">
            <v>U</v>
          </cell>
          <cell r="I5764">
            <v>1</v>
          </cell>
          <cell r="J5764">
            <v>38108</v>
          </cell>
          <cell r="K5764">
            <v>101</v>
          </cell>
          <cell r="L5764" t="str">
            <v>Single</v>
          </cell>
          <cell r="M5764">
            <v>14392</v>
          </cell>
        </row>
        <row r="5765">
          <cell r="A5765">
            <v>10</v>
          </cell>
          <cell r="B5765" t="str">
            <v>AW Indemnity Retiree &gt;65 Medicare Supplement</v>
          </cell>
          <cell r="C5765" t="str">
            <v>000000001</v>
          </cell>
          <cell r="D5765" t="str">
            <v>NOVAK ROBERT</v>
          </cell>
          <cell r="E5765" t="str">
            <v>202306094</v>
          </cell>
          <cell r="F5765">
            <v>13</v>
          </cell>
          <cell r="G5765" t="str">
            <v>Medicare O65R S/PC - Non-Union</v>
          </cell>
          <cell r="H5765" t="str">
            <v>N</v>
          </cell>
          <cell r="I5765">
            <v>1</v>
          </cell>
          <cell r="J5765">
            <v>38231</v>
          </cell>
          <cell r="K5765">
            <v>101</v>
          </cell>
          <cell r="L5765" t="str">
            <v>Single</v>
          </cell>
          <cell r="M5765">
            <v>14508</v>
          </cell>
        </row>
        <row r="5766">
          <cell r="A5766">
            <v>10</v>
          </cell>
          <cell r="B5766" t="str">
            <v>AW Indemnity Retiree &gt;65 Medicare Supplement</v>
          </cell>
          <cell r="C5766" t="str">
            <v>000000001</v>
          </cell>
          <cell r="D5766" t="str">
            <v>PATTERSON DUANE D</v>
          </cell>
          <cell r="E5766" t="str">
            <v>179300097</v>
          </cell>
          <cell r="F5766">
            <v>11</v>
          </cell>
          <cell r="G5766" t="str">
            <v>Medicare O65R S/PC - Union</v>
          </cell>
          <cell r="H5766" t="str">
            <v>U</v>
          </cell>
          <cell r="I5766">
            <v>1</v>
          </cell>
          <cell r="J5766">
            <v>37773</v>
          </cell>
          <cell r="K5766">
            <v>101</v>
          </cell>
          <cell r="L5766" t="str">
            <v>Single</v>
          </cell>
          <cell r="M5766">
            <v>14035</v>
          </cell>
        </row>
        <row r="5767">
          <cell r="A5767">
            <v>10</v>
          </cell>
          <cell r="B5767" t="str">
            <v>AW Indemnity Retiree &gt;65 Medicare Supplement</v>
          </cell>
          <cell r="C5767" t="str">
            <v>000000001</v>
          </cell>
          <cell r="D5767" t="str">
            <v>RAPACUK JOHN A</v>
          </cell>
          <cell r="E5767" t="str">
            <v>182326119</v>
          </cell>
          <cell r="F5767">
            <v>11</v>
          </cell>
          <cell r="G5767" t="str">
            <v>Medicare O65R S/PC - Union</v>
          </cell>
          <cell r="H5767" t="str">
            <v>U</v>
          </cell>
          <cell r="I5767">
            <v>1</v>
          </cell>
          <cell r="J5767">
            <v>38108</v>
          </cell>
          <cell r="K5767">
            <v>101</v>
          </cell>
          <cell r="L5767" t="str">
            <v>Single</v>
          </cell>
          <cell r="M5767">
            <v>14387</v>
          </cell>
        </row>
        <row r="5768">
          <cell r="A5768">
            <v>10</v>
          </cell>
          <cell r="B5768" t="str">
            <v>AW Indemnity Retiree &gt;65 Medicare Supplement</v>
          </cell>
          <cell r="C5768" t="str">
            <v>000000001</v>
          </cell>
          <cell r="D5768" t="str">
            <v>REBHOLZ WILLIAM A</v>
          </cell>
          <cell r="E5768" t="str">
            <v>209282832</v>
          </cell>
          <cell r="F5768">
            <v>14</v>
          </cell>
          <cell r="G5768" t="str">
            <v>Medicare O65RHW/F - Non-Union</v>
          </cell>
          <cell r="H5768" t="str">
            <v>N</v>
          </cell>
          <cell r="I5768">
            <v>2</v>
          </cell>
          <cell r="J5768">
            <v>38169</v>
          </cell>
          <cell r="K5768">
            <v>111</v>
          </cell>
          <cell r="L5768" t="str">
            <v>Ee/Sp</v>
          </cell>
          <cell r="M5768">
            <v>14327</v>
          </cell>
        </row>
        <row r="5769">
          <cell r="A5769">
            <v>10</v>
          </cell>
          <cell r="B5769" t="str">
            <v>AW Indemnity Retiree &gt;65 Medicare Supplement</v>
          </cell>
          <cell r="C5769" t="str">
            <v>000000001</v>
          </cell>
          <cell r="D5769" t="str">
            <v>RISINGER RUSSELL G</v>
          </cell>
          <cell r="E5769" t="str">
            <v>163324212</v>
          </cell>
          <cell r="F5769">
            <v>11</v>
          </cell>
          <cell r="G5769" t="str">
            <v>Medicare O65R S/PC - Union</v>
          </cell>
          <cell r="H5769" t="str">
            <v>U</v>
          </cell>
          <cell r="I5769">
            <v>1</v>
          </cell>
          <cell r="J5769">
            <v>38169</v>
          </cell>
          <cell r="K5769">
            <v>101</v>
          </cell>
          <cell r="L5769" t="str">
            <v>Single</v>
          </cell>
          <cell r="M5769">
            <v>14455</v>
          </cell>
        </row>
        <row r="5770">
          <cell r="A5770">
            <v>10</v>
          </cell>
          <cell r="B5770" t="str">
            <v>AW Indemnity Retiree &gt;65 Medicare Supplement</v>
          </cell>
          <cell r="C5770" t="str">
            <v>000000001</v>
          </cell>
          <cell r="D5770" t="str">
            <v>ROGOWICZ JEANNINE</v>
          </cell>
          <cell r="E5770" t="str">
            <v>210309152</v>
          </cell>
          <cell r="F5770">
            <v>13</v>
          </cell>
          <cell r="G5770" t="str">
            <v>Medicare O65R S/PC - Non-Union</v>
          </cell>
          <cell r="H5770" t="str">
            <v>N</v>
          </cell>
          <cell r="I5770">
            <v>1</v>
          </cell>
          <cell r="J5770">
            <v>38169</v>
          </cell>
          <cell r="K5770">
            <v>102</v>
          </cell>
          <cell r="L5770" t="str">
            <v>Single</v>
          </cell>
          <cell r="M5770">
            <v>14455</v>
          </cell>
        </row>
        <row r="5771">
          <cell r="A5771">
            <v>10</v>
          </cell>
          <cell r="B5771" t="str">
            <v>AW Indemnity Retiree &gt;65 Medicare Supplement</v>
          </cell>
          <cell r="C5771" t="str">
            <v>000000001</v>
          </cell>
          <cell r="D5771" t="str">
            <v>RUSSELL RUTHLIN</v>
          </cell>
          <cell r="E5771" t="str">
            <v>321487817</v>
          </cell>
          <cell r="F5771">
            <v>11</v>
          </cell>
          <cell r="G5771" t="str">
            <v>Medicare O65R S/PC - Union</v>
          </cell>
          <cell r="H5771" t="str">
            <v>U</v>
          </cell>
          <cell r="I5771">
            <v>1</v>
          </cell>
          <cell r="J5771">
            <v>38261</v>
          </cell>
          <cell r="K5771">
            <v>102</v>
          </cell>
          <cell r="L5771" t="str">
            <v>Single</v>
          </cell>
          <cell r="M5771">
            <v>14523</v>
          </cell>
        </row>
        <row r="5772">
          <cell r="A5772">
            <v>10</v>
          </cell>
          <cell r="B5772" t="str">
            <v>AW Indemnity Retiree &gt;65 Medicare Supplement</v>
          </cell>
          <cell r="C5772" t="str">
            <v>000000001</v>
          </cell>
          <cell r="D5772" t="str">
            <v>SCHULLER DAVID J</v>
          </cell>
          <cell r="E5772" t="str">
            <v>170324168</v>
          </cell>
          <cell r="F5772">
            <v>11</v>
          </cell>
          <cell r="G5772" t="str">
            <v>Medicare O65R S/PC - Union</v>
          </cell>
          <cell r="H5772" t="str">
            <v>U</v>
          </cell>
          <cell r="I5772">
            <v>1</v>
          </cell>
          <cell r="J5772">
            <v>38169</v>
          </cell>
          <cell r="K5772">
            <v>101</v>
          </cell>
          <cell r="L5772" t="str">
            <v>Single</v>
          </cell>
          <cell r="M5772">
            <v>16011</v>
          </cell>
        </row>
        <row r="5773">
          <cell r="A5773">
            <v>10</v>
          </cell>
          <cell r="B5773" t="str">
            <v>AW Indemnity Retiree &gt;65 Medicare Supplement</v>
          </cell>
          <cell r="C5773" t="str">
            <v>000000001</v>
          </cell>
          <cell r="D5773" t="str">
            <v>SHAFFER RAY R</v>
          </cell>
          <cell r="E5773" t="str">
            <v>207309403</v>
          </cell>
          <cell r="F5773">
            <v>13</v>
          </cell>
          <cell r="G5773" t="str">
            <v>Medicare O65R S/PC - Non-Union</v>
          </cell>
          <cell r="H5773" t="str">
            <v>N</v>
          </cell>
          <cell r="I5773">
            <v>1</v>
          </cell>
          <cell r="J5773">
            <v>37773</v>
          </cell>
          <cell r="K5773">
            <v>101</v>
          </cell>
          <cell r="L5773" t="str">
            <v>Single</v>
          </cell>
          <cell r="M5773">
            <v>14034</v>
          </cell>
        </row>
        <row r="5774">
          <cell r="A5774">
            <v>10</v>
          </cell>
          <cell r="B5774" t="str">
            <v>AW Indemnity Retiree &gt;65 Medicare Supplement</v>
          </cell>
          <cell r="C5774" t="str">
            <v>000000001</v>
          </cell>
          <cell r="D5774" t="str">
            <v>TOZZIE RONALD A</v>
          </cell>
          <cell r="E5774" t="str">
            <v>187305151</v>
          </cell>
          <cell r="F5774">
            <v>12</v>
          </cell>
          <cell r="G5774" t="str">
            <v>Medicare O65RHW/F - Union</v>
          </cell>
          <cell r="H5774" t="str">
            <v>U</v>
          </cell>
          <cell r="I5774">
            <v>2</v>
          </cell>
          <cell r="J5774">
            <v>38200</v>
          </cell>
          <cell r="K5774">
            <v>111</v>
          </cell>
          <cell r="L5774" t="str">
            <v>Ee/Sp</v>
          </cell>
          <cell r="M5774">
            <v>14398</v>
          </cell>
        </row>
        <row r="5775">
          <cell r="A5775">
            <v>10</v>
          </cell>
          <cell r="B5775" t="str">
            <v>AW Indemnity Retiree &gt;65 Medicare Supplement</v>
          </cell>
          <cell r="C5775" t="str">
            <v>000000001</v>
          </cell>
          <cell r="D5775" t="str">
            <v>WARSING RUSSELL P</v>
          </cell>
          <cell r="E5775" t="str">
            <v>185308936</v>
          </cell>
          <cell r="F5775">
            <v>11</v>
          </cell>
          <cell r="G5775" t="str">
            <v>Medicare O65R S/PC - Union</v>
          </cell>
          <cell r="H5775" t="str">
            <v>U</v>
          </cell>
          <cell r="I5775">
            <v>1</v>
          </cell>
          <cell r="J5775">
            <v>37742</v>
          </cell>
          <cell r="K5775">
            <v>101</v>
          </cell>
          <cell r="L5775" t="str">
            <v>Single</v>
          </cell>
          <cell r="M5775">
            <v>14007</v>
          </cell>
        </row>
        <row r="5776">
          <cell r="A5776">
            <v>10</v>
          </cell>
          <cell r="B5776" t="str">
            <v>AW Indemnity Retiree &gt;65 Medicare Supplement</v>
          </cell>
          <cell r="C5776" t="str">
            <v>000000001</v>
          </cell>
          <cell r="D5776" t="str">
            <v>WEIDNER DONALD L</v>
          </cell>
          <cell r="E5776" t="str">
            <v>198287121</v>
          </cell>
          <cell r="F5776">
            <v>11</v>
          </cell>
          <cell r="G5776" t="str">
            <v>Medicare O65R S/PC - Union</v>
          </cell>
          <cell r="H5776" t="str">
            <v>U</v>
          </cell>
          <cell r="I5776">
            <v>1</v>
          </cell>
          <cell r="J5776">
            <v>37865</v>
          </cell>
          <cell r="K5776">
            <v>101</v>
          </cell>
          <cell r="L5776" t="str">
            <v>Single</v>
          </cell>
          <cell r="M5776">
            <v>14151</v>
          </cell>
        </row>
        <row r="5777">
          <cell r="A5777">
            <v>10</v>
          </cell>
          <cell r="B5777" t="str">
            <v>AW Indemnity Retiree &gt;65 Medicare Supplement</v>
          </cell>
          <cell r="C5777" t="str">
            <v>000000001</v>
          </cell>
          <cell r="D5777" t="str">
            <v>YOCUM EILEEN A</v>
          </cell>
          <cell r="E5777" t="str">
            <v>185303038</v>
          </cell>
          <cell r="F5777">
            <v>13</v>
          </cell>
          <cell r="G5777" t="str">
            <v>Medicare O65R S/PC - Non-Union</v>
          </cell>
          <cell r="H5777" t="str">
            <v>N</v>
          </cell>
          <cell r="I5777">
            <v>1</v>
          </cell>
          <cell r="J5777">
            <v>38060</v>
          </cell>
          <cell r="K5777">
            <v>102</v>
          </cell>
          <cell r="L5777" t="str">
            <v>Single</v>
          </cell>
          <cell r="M5777">
            <v>14107</v>
          </cell>
        </row>
        <row r="5778">
          <cell r="A5778">
            <v>10</v>
          </cell>
          <cell r="B5778" t="str">
            <v>AW Indemnity Retiree &gt;65 Medicare Supplement</v>
          </cell>
          <cell r="C5778" t="str">
            <v>000000001</v>
          </cell>
          <cell r="D5778" t="str">
            <v>ZARRA GAETANO J</v>
          </cell>
          <cell r="E5778" t="str">
            <v>193284234</v>
          </cell>
          <cell r="F5778">
            <v>11</v>
          </cell>
          <cell r="G5778" t="str">
            <v>Medicare O65R S/PC - Union</v>
          </cell>
          <cell r="H5778" t="str">
            <v>U</v>
          </cell>
          <cell r="I5778">
            <v>1</v>
          </cell>
          <cell r="J5778">
            <v>37773</v>
          </cell>
          <cell r="K5778">
            <v>101</v>
          </cell>
          <cell r="L5778" t="str">
            <v>Single</v>
          </cell>
          <cell r="M5778">
            <v>14096</v>
          </cell>
        </row>
        <row r="5779">
          <cell r="A5779">
            <v>10</v>
          </cell>
          <cell r="B5779" t="str">
            <v>AW Indemnity Retiree &gt;65 Medicare Supplement</v>
          </cell>
          <cell r="C5779" t="str">
            <v>000000001</v>
          </cell>
          <cell r="D5779" t="str">
            <v>ZIMMERMANN RONALD L</v>
          </cell>
          <cell r="E5779" t="str">
            <v>196301499</v>
          </cell>
          <cell r="F5779">
            <v>13</v>
          </cell>
          <cell r="G5779" t="str">
            <v>Medicare O65R S/PC - Non-Union</v>
          </cell>
          <cell r="H5779" t="str">
            <v>N</v>
          </cell>
          <cell r="I5779">
            <v>1</v>
          </cell>
          <cell r="J5779">
            <v>38018</v>
          </cell>
          <cell r="K5779">
            <v>101</v>
          </cell>
          <cell r="L5779" t="str">
            <v>Single</v>
          </cell>
          <cell r="M5779">
            <v>14298</v>
          </cell>
        </row>
        <row r="5780">
          <cell r="A5780">
            <v>10</v>
          </cell>
          <cell r="B5780" t="str">
            <v>AW Indemnity Retiree &gt;65 Medicare Supplement</v>
          </cell>
          <cell r="C5780" t="str">
            <v>000000119</v>
          </cell>
          <cell r="D5780" t="str">
            <v>DINICH LUCILLE M</v>
          </cell>
          <cell r="E5780" t="str">
            <v>550484292</v>
          </cell>
          <cell r="F5780">
            <v>14</v>
          </cell>
          <cell r="G5780" t="str">
            <v>Medicare O65RHW/F - Non-Union</v>
          </cell>
          <cell r="H5780" t="str">
            <v>N</v>
          </cell>
          <cell r="I5780">
            <v>2</v>
          </cell>
          <cell r="J5780">
            <v>37865</v>
          </cell>
          <cell r="K5780">
            <v>111</v>
          </cell>
          <cell r="L5780" t="str">
            <v>Ee/Sp</v>
          </cell>
          <cell r="M5780">
            <v>14123</v>
          </cell>
        </row>
        <row r="5781">
          <cell r="A5781">
            <v>10</v>
          </cell>
          <cell r="B5781" t="str">
            <v>AW Indemnity Retiree &gt;65 Medicare Supplement</v>
          </cell>
          <cell r="C5781" t="str">
            <v>000000632</v>
          </cell>
          <cell r="D5781" t="str">
            <v>PIERCE RITA M</v>
          </cell>
          <cell r="E5781" t="str">
            <v>352325828</v>
          </cell>
          <cell r="F5781">
            <v>14</v>
          </cell>
          <cell r="G5781" t="str">
            <v>Medicare O65RHW/F - Non-Union</v>
          </cell>
          <cell r="H5781" t="str">
            <v>N</v>
          </cell>
          <cell r="I5781">
            <v>2</v>
          </cell>
          <cell r="J5781">
            <v>38231</v>
          </cell>
          <cell r="K5781">
            <v>111</v>
          </cell>
          <cell r="L5781" t="str">
            <v>Ee/Sp</v>
          </cell>
          <cell r="M5781">
            <v>14506</v>
          </cell>
        </row>
        <row r="5782">
          <cell r="A5782">
            <v>10</v>
          </cell>
          <cell r="B5782" t="str">
            <v>AW Indemnity Retiree &gt;65 Medicare Supplement</v>
          </cell>
          <cell r="C5782" t="str">
            <v>000000683</v>
          </cell>
          <cell r="D5782" t="str">
            <v>GRIGGS JIMMIE L</v>
          </cell>
          <cell r="E5782" t="str">
            <v>495422407</v>
          </cell>
          <cell r="F5782">
            <v>11</v>
          </cell>
          <cell r="G5782" t="str">
            <v>Medicare O65R S/PC - Union</v>
          </cell>
          <cell r="H5782" t="str">
            <v>U</v>
          </cell>
          <cell r="I5782">
            <v>1</v>
          </cell>
          <cell r="J5782">
            <v>38261</v>
          </cell>
          <cell r="K5782">
            <v>101</v>
          </cell>
          <cell r="L5782" t="str">
            <v>Single</v>
          </cell>
          <cell r="M5782">
            <v>14520</v>
          </cell>
        </row>
        <row r="5783">
          <cell r="A5783">
            <v>10</v>
          </cell>
          <cell r="B5783" t="str">
            <v>AW Indemnity Retiree &gt;65 Medicare Supplement</v>
          </cell>
          <cell r="C5783" t="str">
            <v>000000683</v>
          </cell>
          <cell r="D5783" t="str">
            <v>HINES JOHN D</v>
          </cell>
          <cell r="E5783" t="str">
            <v>221261786</v>
          </cell>
          <cell r="F5783">
            <v>14</v>
          </cell>
          <cell r="G5783" t="str">
            <v>Medicare O65RHW/F - Non-Union</v>
          </cell>
          <cell r="H5783" t="str">
            <v>N</v>
          </cell>
          <cell r="I5783">
            <v>2</v>
          </cell>
          <cell r="J5783">
            <v>38169</v>
          </cell>
          <cell r="K5783">
            <v>111</v>
          </cell>
          <cell r="L5783" t="str">
            <v>Ee/Sp</v>
          </cell>
          <cell r="M5783">
            <v>13961</v>
          </cell>
        </row>
        <row r="5784">
          <cell r="A5784">
            <v>10</v>
          </cell>
          <cell r="B5784" t="str">
            <v>AW Indemnity Retiree &gt;65 Medicare Supplement</v>
          </cell>
          <cell r="C5784" t="str">
            <v>000000683</v>
          </cell>
          <cell r="D5784" t="str">
            <v>KNOPPE MAURICE G</v>
          </cell>
          <cell r="E5784" t="str">
            <v>488424530</v>
          </cell>
          <cell r="F5784">
            <v>12</v>
          </cell>
          <cell r="G5784" t="str">
            <v>Medicare O65RHW/F - Union</v>
          </cell>
          <cell r="H5784" t="str">
            <v>U</v>
          </cell>
          <cell r="I5784">
            <v>2</v>
          </cell>
          <cell r="J5784">
            <v>38139</v>
          </cell>
          <cell r="K5784">
            <v>111</v>
          </cell>
          <cell r="L5784" t="str">
            <v>Ee/Sp</v>
          </cell>
          <cell r="M5784">
            <v>14135</v>
          </cell>
        </row>
        <row r="5785">
          <cell r="A5785">
            <v>10</v>
          </cell>
          <cell r="B5785" t="str">
            <v>AW Indemnity Retiree &gt;65 Medicare Supplement</v>
          </cell>
          <cell r="C5785" t="str">
            <v>000000683</v>
          </cell>
          <cell r="D5785" t="str">
            <v>WILLMAN WELDON</v>
          </cell>
          <cell r="E5785" t="str">
            <v>498409378</v>
          </cell>
          <cell r="F5785">
            <v>11</v>
          </cell>
          <cell r="G5785" t="str">
            <v>Medicare O65R S/PC - Union</v>
          </cell>
          <cell r="H5785" t="str">
            <v>U</v>
          </cell>
          <cell r="I5785">
            <v>1</v>
          </cell>
          <cell r="J5785">
            <v>38200</v>
          </cell>
          <cell r="K5785">
            <v>101</v>
          </cell>
          <cell r="L5785" t="str">
            <v>Single</v>
          </cell>
          <cell r="M5785">
            <v>14313</v>
          </cell>
        </row>
        <row r="5786">
          <cell r="A5786">
            <v>10</v>
          </cell>
          <cell r="B5786" t="str">
            <v>AW Indemnity Retiree &gt;65 Medicare Supplement</v>
          </cell>
          <cell r="C5786" t="str">
            <v>000000724</v>
          </cell>
          <cell r="D5786" t="str">
            <v>DORELL ALFRED P</v>
          </cell>
          <cell r="E5786" t="str">
            <v>304428948</v>
          </cell>
          <cell r="F5786">
            <v>11</v>
          </cell>
          <cell r="G5786" t="str">
            <v>Medicare O65R S/PC - Union</v>
          </cell>
          <cell r="H5786" t="str">
            <v>U</v>
          </cell>
          <cell r="I5786">
            <v>1</v>
          </cell>
          <cell r="J5786">
            <v>37987</v>
          </cell>
          <cell r="K5786">
            <v>101</v>
          </cell>
          <cell r="L5786" t="str">
            <v>Single</v>
          </cell>
          <cell r="M5786">
            <v>14171</v>
          </cell>
        </row>
        <row r="5787">
          <cell r="A5787">
            <v>10</v>
          </cell>
          <cell r="B5787" t="str">
            <v>AW Indemnity Retiree &gt;65 Medicare Supplement</v>
          </cell>
          <cell r="C5787" t="str">
            <v>000000779</v>
          </cell>
          <cell r="D5787" t="str">
            <v>HODGES JAMES HART</v>
          </cell>
          <cell r="E5787" t="str">
            <v>236561565</v>
          </cell>
          <cell r="F5787">
            <v>13</v>
          </cell>
          <cell r="G5787" t="str">
            <v>Medicare O65R S/PC - Non-Union</v>
          </cell>
          <cell r="H5787" t="str">
            <v>N</v>
          </cell>
          <cell r="I5787">
            <v>1</v>
          </cell>
          <cell r="J5787">
            <v>38200</v>
          </cell>
          <cell r="K5787">
            <v>101</v>
          </cell>
          <cell r="L5787" t="str">
            <v>Single</v>
          </cell>
          <cell r="M5787">
            <v>13057</v>
          </cell>
        </row>
        <row r="5788">
          <cell r="A5788">
            <v>10</v>
          </cell>
          <cell r="B5788" t="str">
            <v>AW Indemnity Retiree &gt;65 Medicare Supplement</v>
          </cell>
          <cell r="C5788" t="str">
            <v>000000779</v>
          </cell>
          <cell r="D5788" t="str">
            <v>JORDAN JR JAMES VINT</v>
          </cell>
          <cell r="E5788" t="str">
            <v>236629398</v>
          </cell>
          <cell r="F5788">
            <v>11</v>
          </cell>
          <cell r="G5788" t="str">
            <v>Medicare O65R S/PC - Union</v>
          </cell>
          <cell r="H5788" t="str">
            <v>U</v>
          </cell>
          <cell r="I5788">
            <v>1</v>
          </cell>
          <cell r="J5788">
            <v>38200</v>
          </cell>
          <cell r="K5788">
            <v>101</v>
          </cell>
          <cell r="L5788" t="str">
            <v>Single</v>
          </cell>
          <cell r="M5788">
            <v>14261</v>
          </cell>
        </row>
        <row r="5789">
          <cell r="A5789">
            <v>10</v>
          </cell>
          <cell r="B5789" t="str">
            <v>AW Indemnity Retiree &gt;65 Medicare Supplement</v>
          </cell>
          <cell r="C5789" t="str">
            <v>000000779</v>
          </cell>
          <cell r="D5789" t="str">
            <v>MCGREW SHERMAN R</v>
          </cell>
          <cell r="E5789" t="str">
            <v>235602487</v>
          </cell>
          <cell r="F5789">
            <v>13</v>
          </cell>
          <cell r="G5789" t="str">
            <v>Medicare O65R S/PC - Non-Union</v>
          </cell>
          <cell r="H5789" t="str">
            <v>N</v>
          </cell>
          <cell r="I5789">
            <v>1</v>
          </cell>
          <cell r="J5789">
            <v>37956</v>
          </cell>
          <cell r="K5789">
            <v>101</v>
          </cell>
          <cell r="L5789" t="str">
            <v>Single</v>
          </cell>
          <cell r="M5789">
            <v>14135</v>
          </cell>
        </row>
        <row r="5790">
          <cell r="A5790">
            <v>10</v>
          </cell>
          <cell r="B5790" t="str">
            <v>AW Indemnity Retiree &gt;65 Medicare Supplement</v>
          </cell>
          <cell r="C5790" t="str">
            <v>000000779</v>
          </cell>
          <cell r="D5790" t="str">
            <v>WALLS DANIEL</v>
          </cell>
          <cell r="E5790" t="str">
            <v>235604633</v>
          </cell>
          <cell r="F5790">
            <v>13</v>
          </cell>
          <cell r="G5790" t="str">
            <v>Medicare O65R S/PC - Non-Union</v>
          </cell>
          <cell r="H5790" t="str">
            <v>N</v>
          </cell>
          <cell r="I5790">
            <v>1</v>
          </cell>
          <cell r="J5790">
            <v>38200</v>
          </cell>
          <cell r="K5790">
            <v>101</v>
          </cell>
          <cell r="L5790" t="str">
            <v>Single</v>
          </cell>
          <cell r="M5790">
            <v>14393</v>
          </cell>
        </row>
        <row r="5791">
          <cell r="A5791">
            <v>10</v>
          </cell>
          <cell r="B5791" t="str">
            <v>AW Indemnity Retiree &gt;65 Medicare Supplement</v>
          </cell>
          <cell r="C5791" t="str">
            <v>000000950</v>
          </cell>
          <cell r="D5791" t="str">
            <v>DIEM ELSIE F</v>
          </cell>
          <cell r="E5791" t="str">
            <v>207149570</v>
          </cell>
          <cell r="F5791">
            <v>14</v>
          </cell>
          <cell r="G5791" t="str">
            <v>Medicare O65RHW/F - Non-Union</v>
          </cell>
          <cell r="H5791" t="str">
            <v>N</v>
          </cell>
          <cell r="I5791">
            <v>2</v>
          </cell>
          <cell r="J5791">
            <v>38078</v>
          </cell>
          <cell r="K5791">
            <v>111</v>
          </cell>
          <cell r="L5791" t="str">
            <v>Ee/Sp</v>
          </cell>
          <cell r="M5791">
            <v>10036</v>
          </cell>
        </row>
        <row r="5792">
          <cell r="A5792">
            <v>10</v>
          </cell>
          <cell r="B5792" t="str">
            <v>AW Indemnity Retiree &gt;65 Medicare Supplement</v>
          </cell>
          <cell r="C5792" t="str">
            <v>000000950</v>
          </cell>
          <cell r="D5792" t="str">
            <v>JOHNSON ROBERT</v>
          </cell>
          <cell r="E5792" t="str">
            <v>155303995</v>
          </cell>
          <cell r="F5792">
            <v>11</v>
          </cell>
          <cell r="G5792" t="str">
            <v>Medicare O65R S/PC - Union</v>
          </cell>
          <cell r="H5792" t="str">
            <v>U</v>
          </cell>
          <cell r="I5792">
            <v>2</v>
          </cell>
          <cell r="J5792">
            <v>38353</v>
          </cell>
          <cell r="K5792">
            <v>111</v>
          </cell>
          <cell r="L5792" t="str">
            <v>Ee/Sp</v>
          </cell>
          <cell r="M5792">
            <v>14640</v>
          </cell>
        </row>
        <row r="5793">
          <cell r="A5793">
            <v>10</v>
          </cell>
          <cell r="B5793" t="str">
            <v>AW Indemnity Retiree &gt;65 Medicare Supplement</v>
          </cell>
          <cell r="C5793" t="str">
            <v>000000965</v>
          </cell>
          <cell r="D5793" t="str">
            <v>ANDERS STEPHEN E</v>
          </cell>
          <cell r="E5793" t="str">
            <v>087522443</v>
          </cell>
          <cell r="F5793">
            <v>11</v>
          </cell>
          <cell r="G5793" t="str">
            <v>Medicare O65R S/PC - Union</v>
          </cell>
          <cell r="H5793" t="str">
            <v>U</v>
          </cell>
          <cell r="I5793">
            <v>1</v>
          </cell>
          <cell r="J5793">
            <v>37803</v>
          </cell>
          <cell r="K5793">
            <v>101</v>
          </cell>
          <cell r="L5793" t="str">
            <v>Single</v>
          </cell>
          <cell r="M5793">
            <v>20596</v>
          </cell>
        </row>
        <row r="5794">
          <cell r="A5794">
            <v>10</v>
          </cell>
          <cell r="B5794" t="str">
            <v>AW Indemnity Retiree &gt;65 Medicare Supplement</v>
          </cell>
          <cell r="C5794" t="str">
            <v>000000965</v>
          </cell>
          <cell r="D5794" t="str">
            <v>HORNICK EUGENE J</v>
          </cell>
          <cell r="E5794" t="str">
            <v>173305689</v>
          </cell>
          <cell r="F5794">
            <v>14</v>
          </cell>
          <cell r="G5794" t="str">
            <v>Medicare O65RHW/F - Non-Union</v>
          </cell>
          <cell r="H5794" t="str">
            <v>N</v>
          </cell>
          <cell r="I5794">
            <v>2</v>
          </cell>
          <cell r="J5794">
            <v>38231</v>
          </cell>
          <cell r="K5794">
            <v>111</v>
          </cell>
          <cell r="L5794" t="str">
            <v>Ee/Sp</v>
          </cell>
          <cell r="M5794">
            <v>13920</v>
          </cell>
        </row>
        <row r="5795">
          <cell r="A5795">
            <v>10</v>
          </cell>
          <cell r="B5795" t="str">
            <v>AW Indemnity Retiree &gt;65 Medicare Supplement</v>
          </cell>
          <cell r="C5795" t="str">
            <v>000000965</v>
          </cell>
          <cell r="D5795" t="str">
            <v>SLADICKA JR STEPHEN J</v>
          </cell>
          <cell r="E5795" t="str">
            <v>189305317</v>
          </cell>
          <cell r="F5795">
            <v>13</v>
          </cell>
          <cell r="G5795" t="str">
            <v>Medicare O65R S/PC - Non-Union</v>
          </cell>
          <cell r="H5795" t="str">
            <v>N</v>
          </cell>
          <cell r="I5795">
            <v>1</v>
          </cell>
          <cell r="J5795">
            <v>38078</v>
          </cell>
          <cell r="K5795">
            <v>101</v>
          </cell>
          <cell r="L5795" t="str">
            <v>Single</v>
          </cell>
          <cell r="M5795">
            <v>14218</v>
          </cell>
        </row>
        <row r="5796">
          <cell r="A5796">
            <v>10</v>
          </cell>
          <cell r="B5796" t="str">
            <v>AW Indemnity Retiree &gt;65 Medicare Supplement</v>
          </cell>
          <cell r="C5796" t="str">
            <v>000000970</v>
          </cell>
          <cell r="D5796" t="str">
            <v>ARNOTT JOSEPH J</v>
          </cell>
          <cell r="E5796" t="str">
            <v>226468219</v>
          </cell>
          <cell r="F5796">
            <v>11</v>
          </cell>
          <cell r="G5796" t="str">
            <v>Medicare O65R S/PC - Union</v>
          </cell>
          <cell r="H5796" t="str">
            <v>U</v>
          </cell>
          <cell r="I5796">
            <v>1</v>
          </cell>
          <cell r="J5796">
            <v>38169</v>
          </cell>
          <cell r="K5796">
            <v>101</v>
          </cell>
          <cell r="L5796" t="str">
            <v>Single</v>
          </cell>
          <cell r="M5796">
            <v>13899</v>
          </cell>
        </row>
        <row r="5797">
          <cell r="A5797">
            <v>10</v>
          </cell>
          <cell r="B5797" t="str">
            <v>AW Indemnity Retiree &gt;65 Medicare Supplement</v>
          </cell>
          <cell r="C5797" t="str">
            <v>000000997</v>
          </cell>
          <cell r="D5797" t="str">
            <v>SOLOMON ESTHER</v>
          </cell>
          <cell r="E5797" t="str">
            <v>172245697</v>
          </cell>
          <cell r="F5797">
            <v>14</v>
          </cell>
          <cell r="G5797" t="str">
            <v>Medicare O65RHW/F - Non-Union</v>
          </cell>
          <cell r="H5797" t="str">
            <v>N</v>
          </cell>
          <cell r="I5797">
            <v>2</v>
          </cell>
          <cell r="J5797">
            <v>38018</v>
          </cell>
          <cell r="K5797">
            <v>111</v>
          </cell>
          <cell r="L5797" t="str">
            <v>Ee/Sp</v>
          </cell>
          <cell r="M5797">
            <v>11961</v>
          </cell>
        </row>
        <row r="5798">
          <cell r="A5798">
            <v>10</v>
          </cell>
          <cell r="B5798" t="str">
            <v>AW Indemnity Retiree &gt;65 Medicare Supplement</v>
          </cell>
          <cell r="C5798" t="str">
            <v>126100000</v>
          </cell>
          <cell r="D5798" t="str">
            <v>THORNTON MILFORD L</v>
          </cell>
          <cell r="E5798" t="str">
            <v>140221114</v>
          </cell>
          <cell r="F5798">
            <v>12</v>
          </cell>
          <cell r="G5798" t="str">
            <v>Medicare O65RHW/F - Union</v>
          </cell>
          <cell r="H5798" t="str">
            <v>U</v>
          </cell>
          <cell r="I5798">
            <v>2</v>
          </cell>
          <cell r="J5798">
            <v>37622</v>
          </cell>
          <cell r="K5798">
            <v>111</v>
          </cell>
          <cell r="L5798" t="str">
            <v>Ee/Sp</v>
          </cell>
          <cell r="M5798">
            <v>10377</v>
          </cell>
        </row>
        <row r="5799">
          <cell r="A5799">
            <v>11</v>
          </cell>
          <cell r="B5799" t="str">
            <v>AW Rx Only (HMO)</v>
          </cell>
          <cell r="C5799" t="str">
            <v>000000001</v>
          </cell>
          <cell r="D5799" t="str">
            <v>ALLING ROBERT</v>
          </cell>
          <cell r="E5799" t="str">
            <v>195301425</v>
          </cell>
          <cell r="F5799">
            <v>20</v>
          </cell>
          <cell r="G5799" t="str">
            <v>Retiree - Non Union</v>
          </cell>
          <cell r="H5799" t="str">
            <v>N</v>
          </cell>
          <cell r="I5799">
            <v>1</v>
          </cell>
          <cell r="J5799">
            <v>37622</v>
          </cell>
          <cell r="K5799">
            <v>101</v>
          </cell>
          <cell r="L5799" t="str">
            <v>Single</v>
          </cell>
          <cell r="M5799">
            <v>15090</v>
          </cell>
        </row>
        <row r="5800">
          <cell r="A5800">
            <v>11</v>
          </cell>
          <cell r="B5800" t="str">
            <v>AW Rx Only (HMO)</v>
          </cell>
          <cell r="C5800" t="str">
            <v>000000001</v>
          </cell>
          <cell r="D5800" t="str">
            <v>AMABILE MICHAEL P</v>
          </cell>
          <cell r="E5800" t="str">
            <v>209629550</v>
          </cell>
          <cell r="F5800">
            <v>26</v>
          </cell>
          <cell r="G5800" t="str">
            <v>Split Family Contracts - Union</v>
          </cell>
          <cell r="H5800" t="str">
            <v>U</v>
          </cell>
          <cell r="I5800">
            <v>1</v>
          </cell>
          <cell r="J5800">
            <v>37622</v>
          </cell>
          <cell r="K5800">
            <v>101</v>
          </cell>
          <cell r="L5800" t="str">
            <v>Single</v>
          </cell>
          <cell r="M5800">
            <v>30340</v>
          </cell>
        </row>
        <row r="5801">
          <cell r="A5801">
            <v>11</v>
          </cell>
          <cell r="B5801" t="str">
            <v>AW Rx Only (HMO)</v>
          </cell>
          <cell r="C5801" t="str">
            <v>000000001</v>
          </cell>
          <cell r="D5801" t="str">
            <v>AMBROSECCHIA MARTIN</v>
          </cell>
          <cell r="E5801" t="str">
            <v>167321736</v>
          </cell>
          <cell r="F5801">
            <v>20</v>
          </cell>
          <cell r="G5801" t="str">
            <v>Retiree - Non Union</v>
          </cell>
          <cell r="H5801" t="str">
            <v>N</v>
          </cell>
          <cell r="I5801">
            <v>2</v>
          </cell>
          <cell r="J5801">
            <v>37895</v>
          </cell>
          <cell r="K5801">
            <v>111</v>
          </cell>
          <cell r="L5801" t="str">
            <v>Ee/Sp</v>
          </cell>
          <cell r="M5801">
            <v>15234</v>
          </cell>
        </row>
        <row r="5802">
          <cell r="A5802">
            <v>11</v>
          </cell>
          <cell r="B5802" t="str">
            <v>AW Rx Only (HMO)</v>
          </cell>
          <cell r="C5802" t="str">
            <v>000000001</v>
          </cell>
          <cell r="D5802" t="str">
            <v>ANGELOFF ELYSBETH A</v>
          </cell>
          <cell r="E5802" t="str">
            <v>568544356</v>
          </cell>
          <cell r="F5802">
            <v>26</v>
          </cell>
          <cell r="G5802" t="str">
            <v>Split Family Contracts - Union</v>
          </cell>
          <cell r="H5802" t="str">
            <v>U</v>
          </cell>
          <cell r="I5802">
            <v>1</v>
          </cell>
          <cell r="J5802">
            <v>38200</v>
          </cell>
          <cell r="K5802">
            <v>102</v>
          </cell>
          <cell r="L5802" t="str">
            <v>Single</v>
          </cell>
          <cell r="M5802">
            <v>15594</v>
          </cell>
        </row>
        <row r="5803">
          <cell r="A5803">
            <v>11</v>
          </cell>
          <cell r="B5803" t="str">
            <v>AW Rx Only (HMO)</v>
          </cell>
          <cell r="C5803" t="str">
            <v>000000001</v>
          </cell>
          <cell r="D5803" t="str">
            <v>APEL ROBERT C</v>
          </cell>
          <cell r="E5803" t="str">
            <v>181343834</v>
          </cell>
          <cell r="F5803">
            <v>19</v>
          </cell>
          <cell r="G5803" t="str">
            <v>Retiree - Union</v>
          </cell>
          <cell r="H5803" t="str">
            <v>U</v>
          </cell>
          <cell r="I5803">
            <v>2</v>
          </cell>
          <cell r="J5803">
            <v>38047</v>
          </cell>
          <cell r="K5803">
            <v>111</v>
          </cell>
          <cell r="L5803" t="str">
            <v>Ee/Sp</v>
          </cell>
          <cell r="M5803">
            <v>15398</v>
          </cell>
        </row>
        <row r="5804">
          <cell r="A5804">
            <v>11</v>
          </cell>
          <cell r="B5804" t="str">
            <v>AW Rx Only (HMO)</v>
          </cell>
          <cell r="C5804" t="str">
            <v>000000001</v>
          </cell>
          <cell r="D5804" t="str">
            <v>ARKWRIGHT WILLIAM B</v>
          </cell>
          <cell r="E5804" t="str">
            <v>178340895</v>
          </cell>
          <cell r="F5804">
            <v>26</v>
          </cell>
          <cell r="G5804" t="str">
            <v>Split Family Contracts - Union</v>
          </cell>
          <cell r="H5804" t="str">
            <v>U</v>
          </cell>
          <cell r="I5804">
            <v>1</v>
          </cell>
          <cell r="J5804">
            <v>38139</v>
          </cell>
          <cell r="K5804">
            <v>101</v>
          </cell>
          <cell r="L5804" t="str">
            <v>Single</v>
          </cell>
          <cell r="M5804">
            <v>15483</v>
          </cell>
        </row>
        <row r="5805">
          <cell r="A5805">
            <v>11</v>
          </cell>
          <cell r="B5805" t="str">
            <v>AW Rx Only (HMO)</v>
          </cell>
          <cell r="C5805" t="str">
            <v>000000001</v>
          </cell>
          <cell r="D5805" t="str">
            <v>BALDWIN JOYCE A</v>
          </cell>
          <cell r="E5805" t="str">
            <v>171403967</v>
          </cell>
          <cell r="F5805">
            <v>20</v>
          </cell>
          <cell r="G5805" t="str">
            <v>Retiree - Non Union</v>
          </cell>
          <cell r="H5805" t="str">
            <v>N</v>
          </cell>
          <cell r="I5805">
            <v>1</v>
          </cell>
          <cell r="J5805">
            <v>37895</v>
          </cell>
          <cell r="K5805">
            <v>102</v>
          </cell>
          <cell r="L5805" t="str">
            <v>Single</v>
          </cell>
          <cell r="M5805">
            <v>17779</v>
          </cell>
        </row>
        <row r="5806">
          <cell r="A5806">
            <v>11</v>
          </cell>
          <cell r="B5806" t="str">
            <v>AW Rx Only (HMO)</v>
          </cell>
          <cell r="C5806" t="str">
            <v>000000001</v>
          </cell>
          <cell r="D5806" t="str">
            <v>BALL GLORIA</v>
          </cell>
          <cell r="E5806" t="str">
            <v>177402812</v>
          </cell>
          <cell r="F5806">
            <v>27</v>
          </cell>
          <cell r="G5806" t="str">
            <v>Split Family Contracts - Non Union</v>
          </cell>
          <cell r="H5806" t="str">
            <v>N</v>
          </cell>
          <cell r="I5806">
            <v>1</v>
          </cell>
          <cell r="J5806">
            <v>37956</v>
          </cell>
          <cell r="K5806">
            <v>102</v>
          </cell>
          <cell r="L5806" t="str">
            <v>Single</v>
          </cell>
          <cell r="M5806">
            <v>17557</v>
          </cell>
        </row>
        <row r="5807">
          <cell r="A5807">
            <v>11</v>
          </cell>
          <cell r="B5807" t="str">
            <v>AW Rx Only (HMO)</v>
          </cell>
          <cell r="C5807" t="str">
            <v>000000001</v>
          </cell>
          <cell r="D5807" t="str">
            <v>BENZ DAVID J</v>
          </cell>
          <cell r="E5807" t="str">
            <v>193341092</v>
          </cell>
          <cell r="F5807">
            <v>20</v>
          </cell>
          <cell r="G5807" t="str">
            <v>Retiree - Non Union</v>
          </cell>
          <cell r="H5807" t="str">
            <v>N</v>
          </cell>
          <cell r="I5807">
            <v>2</v>
          </cell>
          <cell r="J5807">
            <v>37622</v>
          </cell>
          <cell r="K5807">
            <v>111</v>
          </cell>
          <cell r="L5807" t="str">
            <v>Ee/Sp</v>
          </cell>
          <cell r="M5807">
            <v>15124</v>
          </cell>
        </row>
        <row r="5808">
          <cell r="A5808">
            <v>11</v>
          </cell>
          <cell r="B5808" t="str">
            <v>AW Rx Only (HMO)</v>
          </cell>
          <cell r="C5808" t="str">
            <v>000000001</v>
          </cell>
          <cell r="D5808" t="str">
            <v>BERNIAK PATRICIA G</v>
          </cell>
          <cell r="E5808" t="str">
            <v>170321920</v>
          </cell>
          <cell r="F5808">
            <v>26</v>
          </cell>
          <cell r="G5808" t="str">
            <v>Split Family Contracts - Union</v>
          </cell>
          <cell r="H5808" t="str">
            <v>U</v>
          </cell>
          <cell r="I5808">
            <v>1</v>
          </cell>
          <cell r="J5808">
            <v>37742</v>
          </cell>
          <cell r="K5808">
            <v>102</v>
          </cell>
          <cell r="L5808" t="str">
            <v>Single</v>
          </cell>
          <cell r="M5808">
            <v>14998</v>
          </cell>
        </row>
        <row r="5809">
          <cell r="A5809">
            <v>11</v>
          </cell>
          <cell r="B5809" t="str">
            <v>AW Rx Only (HMO)</v>
          </cell>
          <cell r="C5809" t="str">
            <v>000000001</v>
          </cell>
          <cell r="D5809" t="str">
            <v>BIEDZINSKI BERNARD F</v>
          </cell>
          <cell r="E5809" t="str">
            <v>183327043</v>
          </cell>
          <cell r="F5809">
            <v>19</v>
          </cell>
          <cell r="G5809" t="str">
            <v>Retiree - Union</v>
          </cell>
          <cell r="H5809" t="str">
            <v>U</v>
          </cell>
          <cell r="I5809">
            <v>1</v>
          </cell>
          <cell r="J5809">
            <v>37622</v>
          </cell>
          <cell r="K5809">
            <v>101</v>
          </cell>
          <cell r="L5809" t="str">
            <v>Single</v>
          </cell>
          <cell r="M5809">
            <v>15002</v>
          </cell>
        </row>
        <row r="5810">
          <cell r="A5810">
            <v>11</v>
          </cell>
          <cell r="B5810" t="str">
            <v>AW Rx Only (HMO)</v>
          </cell>
          <cell r="C5810" t="str">
            <v>000000001</v>
          </cell>
          <cell r="D5810" t="str">
            <v>BIEDZINSKI HARRY J</v>
          </cell>
          <cell r="E5810" t="str">
            <v>165362029</v>
          </cell>
          <cell r="F5810">
            <v>20</v>
          </cell>
          <cell r="G5810" t="str">
            <v>Retiree - Non Union</v>
          </cell>
          <cell r="H5810" t="str">
            <v>N</v>
          </cell>
          <cell r="I5810">
            <v>2</v>
          </cell>
          <cell r="J5810">
            <v>37622</v>
          </cell>
          <cell r="K5810">
            <v>111</v>
          </cell>
          <cell r="L5810" t="str">
            <v>Ee/Sp</v>
          </cell>
          <cell r="M5810">
            <v>16461</v>
          </cell>
        </row>
        <row r="5811">
          <cell r="A5811">
            <v>11</v>
          </cell>
          <cell r="B5811" t="str">
            <v>AW Rx Only (HMO)</v>
          </cell>
          <cell r="C5811" t="str">
            <v>000000001</v>
          </cell>
          <cell r="D5811" t="str">
            <v>BIZZACK ROSEMARIE</v>
          </cell>
          <cell r="E5811" t="str">
            <v>181340017</v>
          </cell>
          <cell r="F5811">
            <v>26</v>
          </cell>
          <cell r="G5811" t="str">
            <v>Split Family Contracts - Union</v>
          </cell>
          <cell r="H5811" t="str">
            <v>U</v>
          </cell>
          <cell r="I5811">
            <v>1</v>
          </cell>
          <cell r="J5811">
            <v>37622</v>
          </cell>
          <cell r="K5811">
            <v>102</v>
          </cell>
          <cell r="L5811" t="str">
            <v>Single</v>
          </cell>
          <cell r="M5811">
            <v>15594</v>
          </cell>
        </row>
        <row r="5812">
          <cell r="A5812">
            <v>11</v>
          </cell>
          <cell r="B5812" t="str">
            <v>AW Rx Only (HMO)</v>
          </cell>
          <cell r="C5812" t="str">
            <v>000000001</v>
          </cell>
          <cell r="D5812" t="str">
            <v>BOTHELL CYNTHIA</v>
          </cell>
          <cell r="E5812" t="str">
            <v>161480780</v>
          </cell>
          <cell r="F5812">
            <v>26</v>
          </cell>
          <cell r="G5812" t="str">
            <v>Split Family Contracts - Union</v>
          </cell>
          <cell r="H5812" t="str">
            <v>U</v>
          </cell>
          <cell r="I5812">
            <v>1</v>
          </cell>
          <cell r="J5812">
            <v>37622</v>
          </cell>
          <cell r="K5812">
            <v>102</v>
          </cell>
          <cell r="L5812" t="str">
            <v>Single</v>
          </cell>
          <cell r="M5812">
            <v>22652</v>
          </cell>
        </row>
        <row r="5813">
          <cell r="A5813">
            <v>11</v>
          </cell>
          <cell r="B5813" t="str">
            <v>AW Rx Only (HMO)</v>
          </cell>
          <cell r="C5813" t="str">
            <v>000000001</v>
          </cell>
          <cell r="D5813" t="str">
            <v>BOTHELL SYLVIA</v>
          </cell>
          <cell r="E5813" t="str">
            <v>200329876</v>
          </cell>
          <cell r="F5813">
            <v>26</v>
          </cell>
          <cell r="G5813" t="str">
            <v>Split Family Contracts - Union</v>
          </cell>
          <cell r="H5813" t="str">
            <v>U</v>
          </cell>
          <cell r="I5813">
            <v>1</v>
          </cell>
          <cell r="J5813">
            <v>37622</v>
          </cell>
          <cell r="K5813">
            <v>102</v>
          </cell>
          <cell r="L5813" t="str">
            <v>Single</v>
          </cell>
          <cell r="M5813">
            <v>15519</v>
          </cell>
        </row>
        <row r="5814">
          <cell r="A5814">
            <v>11</v>
          </cell>
          <cell r="B5814" t="str">
            <v>AW Rx Only (HMO)</v>
          </cell>
          <cell r="C5814" t="str">
            <v>000000001</v>
          </cell>
          <cell r="D5814" t="str">
            <v>BOYD MARY M</v>
          </cell>
          <cell r="E5814" t="str">
            <v>194306974</v>
          </cell>
          <cell r="F5814">
            <v>26</v>
          </cell>
          <cell r="G5814" t="str">
            <v>Split Family Contracts - Union</v>
          </cell>
          <cell r="H5814" t="str">
            <v>U</v>
          </cell>
          <cell r="I5814">
            <v>1</v>
          </cell>
          <cell r="J5814">
            <v>37622</v>
          </cell>
          <cell r="K5814">
            <v>102</v>
          </cell>
          <cell r="L5814" t="str">
            <v>Single</v>
          </cell>
          <cell r="M5814">
            <v>14995</v>
          </cell>
        </row>
        <row r="5815">
          <cell r="A5815">
            <v>11</v>
          </cell>
          <cell r="B5815" t="str">
            <v>AW Rx Only (HMO)</v>
          </cell>
          <cell r="C5815" t="str">
            <v>000000001</v>
          </cell>
          <cell r="D5815" t="str">
            <v>BRENNER JANET I</v>
          </cell>
          <cell r="E5815" t="str">
            <v>191342454</v>
          </cell>
          <cell r="F5815">
            <v>23</v>
          </cell>
          <cell r="G5815" t="str">
            <v>Surviving Spouse Non-Union</v>
          </cell>
          <cell r="H5815" t="str">
            <v>N</v>
          </cell>
          <cell r="I5815">
            <v>1</v>
          </cell>
          <cell r="J5815">
            <v>37622</v>
          </cell>
          <cell r="K5815">
            <v>102</v>
          </cell>
          <cell r="L5815" t="str">
            <v>Single</v>
          </cell>
          <cell r="M5815">
            <v>16181</v>
          </cell>
        </row>
        <row r="5816">
          <cell r="A5816">
            <v>11</v>
          </cell>
          <cell r="B5816" t="str">
            <v>AW Rx Only (HMO)</v>
          </cell>
          <cell r="C5816" t="str">
            <v>000000001</v>
          </cell>
          <cell r="D5816" t="str">
            <v>BRINKMAN VICTORIA A</v>
          </cell>
          <cell r="E5816" t="str">
            <v>161320264</v>
          </cell>
          <cell r="F5816">
            <v>19</v>
          </cell>
          <cell r="G5816" t="str">
            <v>Retiree - Union</v>
          </cell>
          <cell r="H5816" t="str">
            <v>U</v>
          </cell>
          <cell r="I5816">
            <v>1</v>
          </cell>
          <cell r="J5816">
            <v>37622</v>
          </cell>
          <cell r="K5816">
            <v>102</v>
          </cell>
          <cell r="L5816" t="str">
            <v>Single</v>
          </cell>
          <cell r="M5816">
            <v>14724</v>
          </cell>
        </row>
        <row r="5817">
          <cell r="A5817">
            <v>11</v>
          </cell>
          <cell r="B5817" t="str">
            <v>AW Rx Only (HMO)</v>
          </cell>
          <cell r="C5817" t="str">
            <v>000000001</v>
          </cell>
          <cell r="D5817" t="str">
            <v>BROWN KAY M</v>
          </cell>
          <cell r="E5817" t="str">
            <v>197309740</v>
          </cell>
          <cell r="F5817">
            <v>26</v>
          </cell>
          <cell r="G5817" t="str">
            <v>Split Family Contracts - Union</v>
          </cell>
          <cell r="H5817" t="str">
            <v>U</v>
          </cell>
          <cell r="I5817">
            <v>1</v>
          </cell>
          <cell r="J5817">
            <v>37622</v>
          </cell>
          <cell r="K5817">
            <v>102</v>
          </cell>
          <cell r="L5817" t="str">
            <v>Single</v>
          </cell>
          <cell r="M5817">
            <v>15076</v>
          </cell>
        </row>
        <row r="5818">
          <cell r="A5818">
            <v>11</v>
          </cell>
          <cell r="B5818" t="str">
            <v>AW Rx Only (HMO)</v>
          </cell>
          <cell r="C5818" t="str">
            <v>000000001</v>
          </cell>
          <cell r="D5818" t="str">
            <v>BUCK MARILYN K</v>
          </cell>
          <cell r="E5818" t="str">
            <v>162369591</v>
          </cell>
          <cell r="F5818">
            <v>20</v>
          </cell>
          <cell r="G5818" t="str">
            <v>Retiree - Non Union</v>
          </cell>
          <cell r="H5818" t="str">
            <v>N</v>
          </cell>
          <cell r="I5818">
            <v>1</v>
          </cell>
          <cell r="J5818">
            <v>37622</v>
          </cell>
          <cell r="K5818">
            <v>102</v>
          </cell>
          <cell r="L5818" t="str">
            <v>Single</v>
          </cell>
          <cell r="M5818">
            <v>16806</v>
          </cell>
        </row>
        <row r="5819">
          <cell r="A5819">
            <v>11</v>
          </cell>
          <cell r="B5819" t="str">
            <v>AW Rx Only (HMO)</v>
          </cell>
          <cell r="C5819" t="str">
            <v>000000001</v>
          </cell>
          <cell r="D5819" t="str">
            <v>BURE JAMES S</v>
          </cell>
          <cell r="E5819" t="str">
            <v>193421080</v>
          </cell>
          <cell r="F5819">
            <v>19</v>
          </cell>
          <cell r="G5819" t="str">
            <v>Retiree - Union</v>
          </cell>
          <cell r="H5819" t="str">
            <v>U</v>
          </cell>
          <cell r="I5819">
            <v>2</v>
          </cell>
          <cell r="J5819">
            <v>37622</v>
          </cell>
          <cell r="K5819">
            <v>111</v>
          </cell>
          <cell r="L5819" t="str">
            <v>Ee/Sp</v>
          </cell>
          <cell r="M5819">
            <v>19264</v>
          </cell>
        </row>
        <row r="5820">
          <cell r="A5820">
            <v>11</v>
          </cell>
          <cell r="B5820" t="str">
            <v>AW Rx Only (HMO)</v>
          </cell>
          <cell r="C5820" t="str">
            <v>000000001</v>
          </cell>
          <cell r="D5820" t="str">
            <v>BURGNER BARBARA A</v>
          </cell>
          <cell r="E5820" t="str">
            <v>156345975</v>
          </cell>
          <cell r="F5820">
            <v>20</v>
          </cell>
          <cell r="G5820" t="str">
            <v>Retiree - Non Union</v>
          </cell>
          <cell r="H5820" t="str">
            <v>N</v>
          </cell>
          <cell r="I5820">
            <v>2</v>
          </cell>
          <cell r="J5820">
            <v>38231</v>
          </cell>
          <cell r="K5820">
            <v>111</v>
          </cell>
          <cell r="L5820" t="str">
            <v>Ee/Sp</v>
          </cell>
          <cell r="M5820">
            <v>16289</v>
          </cell>
        </row>
        <row r="5821">
          <cell r="A5821">
            <v>11</v>
          </cell>
          <cell r="B5821" t="str">
            <v>AW Rx Only (HMO)</v>
          </cell>
          <cell r="C5821" t="str">
            <v>000000001</v>
          </cell>
          <cell r="D5821" t="str">
            <v>BURNFIELD CHARLES M</v>
          </cell>
          <cell r="E5821" t="str">
            <v>187343158</v>
          </cell>
          <cell r="F5821">
            <v>19</v>
          </cell>
          <cell r="G5821" t="str">
            <v>Retiree - Union</v>
          </cell>
          <cell r="H5821" t="str">
            <v>U</v>
          </cell>
          <cell r="I5821">
            <v>3</v>
          </cell>
          <cell r="J5821">
            <v>37622</v>
          </cell>
          <cell r="K5821">
            <v>127</v>
          </cell>
          <cell r="L5821" t="str">
            <v>Family</v>
          </cell>
          <cell r="M5821">
            <v>16425</v>
          </cell>
        </row>
        <row r="5822">
          <cell r="A5822">
            <v>11</v>
          </cell>
          <cell r="B5822" t="str">
            <v>AW Rx Only (HMO)</v>
          </cell>
          <cell r="C5822" t="str">
            <v>000000001</v>
          </cell>
          <cell r="D5822" t="str">
            <v>BUSKIRK DAVID F</v>
          </cell>
          <cell r="E5822" t="str">
            <v>160341713</v>
          </cell>
          <cell r="F5822">
            <v>20</v>
          </cell>
          <cell r="G5822" t="str">
            <v>Retiree - Non Union</v>
          </cell>
          <cell r="H5822" t="str">
            <v>N</v>
          </cell>
          <cell r="I5822">
            <v>2</v>
          </cell>
          <cell r="J5822">
            <v>37622</v>
          </cell>
          <cell r="K5822">
            <v>111</v>
          </cell>
          <cell r="L5822" t="str">
            <v>Ee/Sp</v>
          </cell>
          <cell r="M5822">
            <v>15242</v>
          </cell>
        </row>
        <row r="5823">
          <cell r="A5823">
            <v>11</v>
          </cell>
          <cell r="B5823" t="str">
            <v>AW Rx Only (HMO)</v>
          </cell>
          <cell r="C5823" t="str">
            <v>000000001</v>
          </cell>
          <cell r="D5823" t="str">
            <v>BUTKOWSKI LORRAINE R</v>
          </cell>
          <cell r="E5823" t="str">
            <v>166326397</v>
          </cell>
          <cell r="F5823">
            <v>26</v>
          </cell>
          <cell r="G5823" t="str">
            <v>Split Family Contracts - Union</v>
          </cell>
          <cell r="H5823" t="str">
            <v>U</v>
          </cell>
          <cell r="I5823">
            <v>1</v>
          </cell>
          <cell r="J5823">
            <v>37622</v>
          </cell>
          <cell r="K5823">
            <v>102</v>
          </cell>
          <cell r="L5823" t="str">
            <v>Single</v>
          </cell>
          <cell r="M5823">
            <v>14758</v>
          </cell>
        </row>
        <row r="5824">
          <cell r="A5824">
            <v>11</v>
          </cell>
          <cell r="B5824" t="str">
            <v>AW Rx Only (HMO)</v>
          </cell>
          <cell r="C5824" t="str">
            <v>000000001</v>
          </cell>
          <cell r="D5824" t="str">
            <v>CAPONIGRO MARLENE A</v>
          </cell>
          <cell r="E5824" t="str">
            <v>170349805</v>
          </cell>
          <cell r="F5824">
            <v>27</v>
          </cell>
          <cell r="G5824" t="str">
            <v>Split Family Contracts - Non Union</v>
          </cell>
          <cell r="H5824" t="str">
            <v>N</v>
          </cell>
          <cell r="I5824">
            <v>1</v>
          </cell>
          <cell r="J5824">
            <v>37622</v>
          </cell>
          <cell r="K5824">
            <v>102</v>
          </cell>
          <cell r="L5824" t="str">
            <v>Single</v>
          </cell>
          <cell r="M5824">
            <v>15676</v>
          </cell>
        </row>
        <row r="5825">
          <cell r="A5825">
            <v>11</v>
          </cell>
          <cell r="B5825" t="str">
            <v>AW Rx Only (HMO)</v>
          </cell>
          <cell r="C5825" t="str">
            <v>000000001</v>
          </cell>
          <cell r="D5825" t="str">
            <v>CARROLL MARGARET L</v>
          </cell>
          <cell r="E5825" t="str">
            <v>161347250</v>
          </cell>
          <cell r="F5825">
            <v>26</v>
          </cell>
          <cell r="G5825" t="str">
            <v>Split Family Contracts - Union</v>
          </cell>
          <cell r="H5825" t="str">
            <v>U</v>
          </cell>
          <cell r="I5825">
            <v>1</v>
          </cell>
          <cell r="J5825">
            <v>38261</v>
          </cell>
          <cell r="K5825">
            <v>102</v>
          </cell>
          <cell r="L5825" t="str">
            <v>Single</v>
          </cell>
          <cell r="M5825">
            <v>15013</v>
          </cell>
        </row>
        <row r="5826">
          <cell r="A5826">
            <v>11</v>
          </cell>
          <cell r="B5826" t="str">
            <v>AW Rx Only (HMO)</v>
          </cell>
          <cell r="C5826" t="str">
            <v>000000001</v>
          </cell>
          <cell r="D5826" t="str">
            <v>CASKOWSKI JOSEPH A</v>
          </cell>
          <cell r="E5826" t="str">
            <v>194329895</v>
          </cell>
          <cell r="F5826">
            <v>26</v>
          </cell>
          <cell r="G5826" t="str">
            <v>Split Family Contracts - Union</v>
          </cell>
          <cell r="H5826" t="str">
            <v>U</v>
          </cell>
          <cell r="I5826">
            <v>1</v>
          </cell>
          <cell r="J5826">
            <v>37803</v>
          </cell>
          <cell r="K5826">
            <v>101</v>
          </cell>
          <cell r="L5826" t="str">
            <v>Single</v>
          </cell>
          <cell r="M5826">
            <v>15732</v>
          </cell>
        </row>
        <row r="5827">
          <cell r="A5827">
            <v>11</v>
          </cell>
          <cell r="B5827" t="str">
            <v>AW Rx Only (HMO)</v>
          </cell>
          <cell r="C5827" t="str">
            <v>000000001</v>
          </cell>
          <cell r="D5827" t="str">
            <v>CATALE FRANK L</v>
          </cell>
          <cell r="E5827" t="str">
            <v>172385492</v>
          </cell>
          <cell r="F5827">
            <v>20</v>
          </cell>
          <cell r="G5827" t="str">
            <v>Retiree - Non Union</v>
          </cell>
          <cell r="H5827" t="str">
            <v>N</v>
          </cell>
          <cell r="I5827">
            <v>2</v>
          </cell>
          <cell r="J5827">
            <v>38078</v>
          </cell>
          <cell r="K5827">
            <v>111</v>
          </cell>
          <cell r="L5827" t="str">
            <v>Ee/Sp</v>
          </cell>
          <cell r="M5827">
            <v>17827</v>
          </cell>
        </row>
        <row r="5828">
          <cell r="A5828">
            <v>11</v>
          </cell>
          <cell r="B5828" t="str">
            <v>AW Rx Only (HMO)</v>
          </cell>
          <cell r="C5828" t="str">
            <v>000000001</v>
          </cell>
          <cell r="D5828" t="str">
            <v>CERPANI ANDREW G</v>
          </cell>
          <cell r="E5828" t="str">
            <v>209320963</v>
          </cell>
          <cell r="F5828">
            <v>19</v>
          </cell>
          <cell r="G5828" t="str">
            <v>Retiree - Union</v>
          </cell>
          <cell r="H5828" t="str">
            <v>U</v>
          </cell>
          <cell r="I5828">
            <v>3</v>
          </cell>
          <cell r="J5828">
            <v>37895</v>
          </cell>
          <cell r="K5828">
            <v>127</v>
          </cell>
          <cell r="L5828" t="str">
            <v>Family</v>
          </cell>
          <cell r="M5828">
            <v>14864</v>
          </cell>
        </row>
        <row r="5829">
          <cell r="A5829">
            <v>11</v>
          </cell>
          <cell r="B5829" t="str">
            <v>AW Rx Only (HMO)</v>
          </cell>
          <cell r="C5829" t="str">
            <v>000000001</v>
          </cell>
          <cell r="D5829" t="str">
            <v>CHISOLM BARBARA J</v>
          </cell>
          <cell r="E5829" t="str">
            <v>187341720</v>
          </cell>
          <cell r="F5829">
            <v>20</v>
          </cell>
          <cell r="G5829" t="str">
            <v>Retiree - Non Union</v>
          </cell>
          <cell r="H5829" t="str">
            <v>N</v>
          </cell>
          <cell r="I5829">
            <v>1</v>
          </cell>
          <cell r="J5829">
            <v>38231</v>
          </cell>
          <cell r="K5829">
            <v>102</v>
          </cell>
          <cell r="L5829" t="str">
            <v>Single</v>
          </cell>
          <cell r="M5829">
            <v>16115</v>
          </cell>
        </row>
        <row r="5830">
          <cell r="A5830">
            <v>11</v>
          </cell>
          <cell r="B5830" t="str">
            <v>AW Rx Only (HMO)</v>
          </cell>
          <cell r="C5830" t="str">
            <v>000000001</v>
          </cell>
          <cell r="D5830" t="str">
            <v>COOK HARRY M</v>
          </cell>
          <cell r="E5830" t="str">
            <v>208324091</v>
          </cell>
          <cell r="F5830">
            <v>19</v>
          </cell>
          <cell r="G5830" t="str">
            <v>Retiree - Union</v>
          </cell>
          <cell r="H5830" t="str">
            <v>U</v>
          </cell>
          <cell r="I5830">
            <v>1</v>
          </cell>
          <cell r="J5830">
            <v>38078</v>
          </cell>
          <cell r="K5830">
            <v>101</v>
          </cell>
          <cell r="L5830" t="str">
            <v>Single</v>
          </cell>
          <cell r="M5830">
            <v>15415</v>
          </cell>
        </row>
        <row r="5831">
          <cell r="A5831">
            <v>11</v>
          </cell>
          <cell r="B5831" t="str">
            <v>AW Rx Only (HMO)</v>
          </cell>
          <cell r="C5831" t="str">
            <v>000000001</v>
          </cell>
          <cell r="D5831" t="str">
            <v>CRYTZER JUDYANN</v>
          </cell>
          <cell r="E5831" t="str">
            <v>178367214</v>
          </cell>
          <cell r="F5831">
            <v>26</v>
          </cell>
          <cell r="G5831" t="str">
            <v>Split Family Contracts - Union</v>
          </cell>
          <cell r="H5831" t="str">
            <v>U</v>
          </cell>
          <cell r="I5831">
            <v>1</v>
          </cell>
          <cell r="J5831">
            <v>38108</v>
          </cell>
          <cell r="K5831">
            <v>102</v>
          </cell>
          <cell r="L5831" t="str">
            <v>Single</v>
          </cell>
          <cell r="M5831">
            <v>17100</v>
          </cell>
        </row>
        <row r="5832">
          <cell r="A5832">
            <v>11</v>
          </cell>
          <cell r="B5832" t="str">
            <v>AW Rx Only (HMO)</v>
          </cell>
          <cell r="C5832" t="str">
            <v>000000001</v>
          </cell>
          <cell r="D5832" t="str">
            <v>DANIELS HELEN</v>
          </cell>
          <cell r="E5832" t="str">
            <v>205329634</v>
          </cell>
          <cell r="F5832">
            <v>26</v>
          </cell>
          <cell r="G5832" t="str">
            <v>Split Family Contracts - Union</v>
          </cell>
          <cell r="H5832" t="str">
            <v>U</v>
          </cell>
          <cell r="I5832">
            <v>1</v>
          </cell>
          <cell r="J5832">
            <v>37622</v>
          </cell>
          <cell r="K5832">
            <v>102</v>
          </cell>
          <cell r="L5832" t="str">
            <v>Single</v>
          </cell>
          <cell r="M5832">
            <v>14940</v>
          </cell>
        </row>
        <row r="5833">
          <cell r="A5833">
            <v>11</v>
          </cell>
          <cell r="B5833" t="str">
            <v>AW Rx Only (HMO)</v>
          </cell>
          <cell r="C5833" t="str">
            <v>000000001</v>
          </cell>
          <cell r="D5833" t="str">
            <v>DASCHBACH EMILY</v>
          </cell>
          <cell r="E5833" t="str">
            <v>204301163</v>
          </cell>
          <cell r="F5833">
            <v>27</v>
          </cell>
          <cell r="G5833" t="str">
            <v>Split Family Contracts - Non Union</v>
          </cell>
          <cell r="H5833" t="str">
            <v>N</v>
          </cell>
          <cell r="I5833">
            <v>1</v>
          </cell>
          <cell r="J5833">
            <v>37622</v>
          </cell>
          <cell r="K5833">
            <v>102</v>
          </cell>
          <cell r="L5833" t="str">
            <v>Single</v>
          </cell>
          <cell r="M5833">
            <v>14946</v>
          </cell>
        </row>
        <row r="5834">
          <cell r="A5834">
            <v>11</v>
          </cell>
          <cell r="B5834" t="str">
            <v>AW Rx Only (HMO)</v>
          </cell>
          <cell r="C5834" t="str">
            <v>000000001</v>
          </cell>
          <cell r="D5834" t="str">
            <v>DAVIES GERALD L</v>
          </cell>
          <cell r="E5834" t="str">
            <v>189344841</v>
          </cell>
          <cell r="F5834">
            <v>20</v>
          </cell>
          <cell r="G5834" t="str">
            <v>Retiree - Non Union</v>
          </cell>
          <cell r="H5834" t="str">
            <v>N</v>
          </cell>
          <cell r="I5834">
            <v>2</v>
          </cell>
          <cell r="J5834">
            <v>38231</v>
          </cell>
          <cell r="K5834">
            <v>111</v>
          </cell>
          <cell r="L5834" t="str">
            <v>Ee/Sp</v>
          </cell>
          <cell r="M5834">
            <v>16320</v>
          </cell>
        </row>
        <row r="5835">
          <cell r="A5835">
            <v>11</v>
          </cell>
          <cell r="B5835" t="str">
            <v>AW Rx Only (HMO)</v>
          </cell>
          <cell r="C5835" t="str">
            <v>000000001</v>
          </cell>
          <cell r="D5835" t="str">
            <v>DELANEY MARY L</v>
          </cell>
          <cell r="E5835" t="str">
            <v>177342421</v>
          </cell>
          <cell r="F5835">
            <v>27</v>
          </cell>
          <cell r="G5835" t="str">
            <v>Split Family Contracts - Non Union</v>
          </cell>
          <cell r="H5835" t="str">
            <v>N</v>
          </cell>
          <cell r="I5835">
            <v>1</v>
          </cell>
          <cell r="J5835">
            <v>37987</v>
          </cell>
          <cell r="K5835">
            <v>102</v>
          </cell>
          <cell r="L5835" t="str">
            <v>Single</v>
          </cell>
          <cell r="M5835">
            <v>15781</v>
          </cell>
        </row>
        <row r="5836">
          <cell r="A5836">
            <v>11</v>
          </cell>
          <cell r="B5836" t="str">
            <v>AW Rx Only (HMO)</v>
          </cell>
          <cell r="C5836" t="str">
            <v>000000001</v>
          </cell>
          <cell r="D5836" t="str">
            <v>DENTLER LEWIS D</v>
          </cell>
          <cell r="E5836" t="str">
            <v>175347943</v>
          </cell>
          <cell r="F5836">
            <v>19</v>
          </cell>
          <cell r="G5836" t="str">
            <v>Retiree - Union</v>
          </cell>
          <cell r="H5836" t="str">
            <v>U</v>
          </cell>
          <cell r="I5836">
            <v>2</v>
          </cell>
          <cell r="J5836">
            <v>38231</v>
          </cell>
          <cell r="K5836">
            <v>111</v>
          </cell>
          <cell r="L5836" t="str">
            <v>Ee/Sp</v>
          </cell>
          <cell r="M5836">
            <v>15962</v>
          </cell>
        </row>
        <row r="5837">
          <cell r="A5837">
            <v>11</v>
          </cell>
          <cell r="B5837" t="str">
            <v>AW Rx Only (HMO)</v>
          </cell>
          <cell r="C5837" t="str">
            <v>000000001</v>
          </cell>
          <cell r="D5837" t="str">
            <v>DILLE SAMUEL P</v>
          </cell>
          <cell r="E5837" t="str">
            <v>160361644</v>
          </cell>
          <cell r="F5837">
            <v>19</v>
          </cell>
          <cell r="G5837" t="str">
            <v>Retiree - Union</v>
          </cell>
          <cell r="H5837" t="str">
            <v>U</v>
          </cell>
          <cell r="I5837">
            <v>1</v>
          </cell>
          <cell r="J5837">
            <v>38292</v>
          </cell>
          <cell r="K5837">
            <v>101</v>
          </cell>
          <cell r="L5837" t="str">
            <v>Single</v>
          </cell>
          <cell r="M5837">
            <v>16304</v>
          </cell>
        </row>
        <row r="5838">
          <cell r="A5838">
            <v>11</v>
          </cell>
          <cell r="B5838" t="str">
            <v>AW Rx Only (HMO)</v>
          </cell>
          <cell r="C5838" t="str">
            <v>000000001</v>
          </cell>
          <cell r="D5838" t="str">
            <v>DIXSON KENNETH L</v>
          </cell>
          <cell r="E5838" t="str">
            <v>178320208</v>
          </cell>
          <cell r="F5838">
            <v>19</v>
          </cell>
          <cell r="G5838" t="str">
            <v>Retiree - Union</v>
          </cell>
          <cell r="H5838" t="str">
            <v>U</v>
          </cell>
          <cell r="I5838">
            <v>2</v>
          </cell>
          <cell r="J5838">
            <v>38231</v>
          </cell>
          <cell r="K5838">
            <v>111</v>
          </cell>
          <cell r="L5838" t="str">
            <v>Ee/Sp</v>
          </cell>
          <cell r="M5838">
            <v>15561</v>
          </cell>
        </row>
        <row r="5839">
          <cell r="A5839">
            <v>11</v>
          </cell>
          <cell r="B5839" t="str">
            <v>AW Rx Only (HMO)</v>
          </cell>
          <cell r="C5839" t="str">
            <v>000000001</v>
          </cell>
          <cell r="D5839" t="str">
            <v>DOWNS JOSEPH C</v>
          </cell>
          <cell r="E5839" t="str">
            <v>192409319</v>
          </cell>
          <cell r="F5839">
            <v>20</v>
          </cell>
          <cell r="G5839" t="str">
            <v>Retiree - Non Union</v>
          </cell>
          <cell r="H5839" t="str">
            <v>N</v>
          </cell>
          <cell r="I5839">
            <v>2</v>
          </cell>
          <cell r="J5839">
            <v>38261</v>
          </cell>
          <cell r="K5839">
            <v>111</v>
          </cell>
          <cell r="L5839" t="str">
            <v>Ee/Sp</v>
          </cell>
          <cell r="M5839">
            <v>17596</v>
          </cell>
        </row>
        <row r="5840">
          <cell r="A5840">
            <v>11</v>
          </cell>
          <cell r="B5840" t="str">
            <v>AW Rx Only (HMO)</v>
          </cell>
          <cell r="C5840" t="str">
            <v>000000001</v>
          </cell>
          <cell r="D5840" t="str">
            <v>DUNLEVY SHIRLEY E</v>
          </cell>
          <cell r="E5840" t="str">
            <v>181326982</v>
          </cell>
          <cell r="F5840">
            <v>20</v>
          </cell>
          <cell r="G5840" t="str">
            <v>Retiree - Non Union</v>
          </cell>
          <cell r="H5840" t="str">
            <v>N</v>
          </cell>
          <cell r="I5840">
            <v>1</v>
          </cell>
          <cell r="J5840">
            <v>37622</v>
          </cell>
          <cell r="K5840">
            <v>102</v>
          </cell>
          <cell r="L5840" t="str">
            <v>Single</v>
          </cell>
          <cell r="M5840">
            <v>15322</v>
          </cell>
        </row>
        <row r="5841">
          <cell r="A5841">
            <v>11</v>
          </cell>
          <cell r="B5841" t="str">
            <v>AW Rx Only (HMO)</v>
          </cell>
          <cell r="C5841" t="str">
            <v>000000001</v>
          </cell>
          <cell r="D5841" t="str">
            <v>ERSKINE ANDREW S</v>
          </cell>
          <cell r="E5841" t="str">
            <v>172326148</v>
          </cell>
          <cell r="F5841">
            <v>20</v>
          </cell>
          <cell r="G5841" t="str">
            <v>Retiree - Non Union</v>
          </cell>
          <cell r="H5841" t="str">
            <v>N</v>
          </cell>
          <cell r="I5841">
            <v>2</v>
          </cell>
          <cell r="J5841">
            <v>37803</v>
          </cell>
          <cell r="K5841">
            <v>111</v>
          </cell>
          <cell r="L5841" t="str">
            <v>Ee/Sp</v>
          </cell>
          <cell r="M5841">
            <v>15130</v>
          </cell>
        </row>
        <row r="5842">
          <cell r="A5842">
            <v>11</v>
          </cell>
          <cell r="B5842" t="str">
            <v>AW Rx Only (HMO)</v>
          </cell>
          <cell r="C5842" t="str">
            <v>000000001</v>
          </cell>
          <cell r="D5842" t="str">
            <v>FREESTON ROBERT W</v>
          </cell>
          <cell r="E5842" t="str">
            <v>161369416</v>
          </cell>
          <cell r="F5842">
            <v>20</v>
          </cell>
          <cell r="G5842" t="str">
            <v>Retiree - Non Union</v>
          </cell>
          <cell r="H5842" t="str">
            <v>N</v>
          </cell>
          <cell r="I5842">
            <v>2</v>
          </cell>
          <cell r="J5842">
            <v>38261</v>
          </cell>
          <cell r="K5842">
            <v>111</v>
          </cell>
          <cell r="L5842" t="str">
            <v>Ee/Sp</v>
          </cell>
          <cell r="M5842">
            <v>16522</v>
          </cell>
        </row>
        <row r="5843">
          <cell r="A5843">
            <v>11</v>
          </cell>
          <cell r="B5843" t="str">
            <v>AW Rx Only (HMO)</v>
          </cell>
          <cell r="C5843" t="str">
            <v>000000001</v>
          </cell>
          <cell r="D5843" t="str">
            <v>FUNARO RICHARD V</v>
          </cell>
          <cell r="E5843" t="str">
            <v>190328498</v>
          </cell>
          <cell r="F5843">
            <v>19</v>
          </cell>
          <cell r="G5843" t="str">
            <v>Retiree - Union</v>
          </cell>
          <cell r="H5843" t="str">
            <v>U</v>
          </cell>
          <cell r="I5843">
            <v>2</v>
          </cell>
          <cell r="J5843">
            <v>38322</v>
          </cell>
          <cell r="K5843">
            <v>111</v>
          </cell>
          <cell r="L5843" t="str">
            <v>Ee/Sp</v>
          </cell>
          <cell r="M5843">
            <v>15654</v>
          </cell>
        </row>
        <row r="5844">
          <cell r="A5844">
            <v>11</v>
          </cell>
          <cell r="B5844" t="str">
            <v>AW Rx Only (HMO)</v>
          </cell>
          <cell r="C5844" t="str">
            <v>000000001</v>
          </cell>
          <cell r="D5844" t="str">
            <v>GEMMA JANET</v>
          </cell>
          <cell r="E5844" t="str">
            <v>184364934</v>
          </cell>
          <cell r="F5844">
            <v>26</v>
          </cell>
          <cell r="G5844" t="str">
            <v>Split Family Contracts - Union</v>
          </cell>
          <cell r="H5844" t="str">
            <v>U</v>
          </cell>
          <cell r="I5844">
            <v>1</v>
          </cell>
          <cell r="J5844">
            <v>37834</v>
          </cell>
          <cell r="K5844">
            <v>102</v>
          </cell>
          <cell r="L5844" t="str">
            <v>Single</v>
          </cell>
          <cell r="M5844">
            <v>17569</v>
          </cell>
        </row>
        <row r="5845">
          <cell r="A5845">
            <v>11</v>
          </cell>
          <cell r="B5845" t="str">
            <v>AW Rx Only (HMO)</v>
          </cell>
          <cell r="C5845" t="str">
            <v>000000001</v>
          </cell>
          <cell r="D5845" t="str">
            <v>GRACZYK MICHAEL R</v>
          </cell>
          <cell r="E5845" t="str">
            <v>187324156</v>
          </cell>
          <cell r="F5845">
            <v>20</v>
          </cell>
          <cell r="G5845" t="str">
            <v>Retiree - Non Union</v>
          </cell>
          <cell r="H5845" t="str">
            <v>N</v>
          </cell>
          <cell r="I5845">
            <v>2</v>
          </cell>
          <cell r="J5845">
            <v>37622</v>
          </cell>
          <cell r="K5845">
            <v>111</v>
          </cell>
          <cell r="L5845" t="str">
            <v>Ee/Sp</v>
          </cell>
          <cell r="M5845">
            <v>14676</v>
          </cell>
        </row>
        <row r="5846">
          <cell r="A5846">
            <v>11</v>
          </cell>
          <cell r="B5846" t="str">
            <v>AW Rx Only (HMO)</v>
          </cell>
          <cell r="C5846" t="str">
            <v>000000001</v>
          </cell>
          <cell r="D5846" t="str">
            <v>HENGER PATRICIA</v>
          </cell>
          <cell r="E5846" t="str">
            <v>181342641</v>
          </cell>
          <cell r="F5846">
            <v>26</v>
          </cell>
          <cell r="G5846" t="str">
            <v>Split Family Contracts - Union</v>
          </cell>
          <cell r="H5846" t="str">
            <v>U</v>
          </cell>
          <cell r="I5846">
            <v>1</v>
          </cell>
          <cell r="J5846">
            <v>37803</v>
          </cell>
          <cell r="K5846">
            <v>102</v>
          </cell>
          <cell r="L5846" t="str">
            <v>Single</v>
          </cell>
          <cell r="M5846">
            <v>15722</v>
          </cell>
        </row>
        <row r="5847">
          <cell r="A5847">
            <v>11</v>
          </cell>
          <cell r="B5847" t="str">
            <v>AW Rx Only (HMO)</v>
          </cell>
          <cell r="C5847" t="str">
            <v>000000001</v>
          </cell>
          <cell r="D5847" t="str">
            <v>HETRICK MARJORIE J</v>
          </cell>
          <cell r="E5847" t="str">
            <v>209321964</v>
          </cell>
          <cell r="F5847">
            <v>26</v>
          </cell>
          <cell r="G5847" t="str">
            <v>Split Family Contracts - Union</v>
          </cell>
          <cell r="H5847" t="str">
            <v>U</v>
          </cell>
          <cell r="I5847">
            <v>1</v>
          </cell>
          <cell r="J5847">
            <v>37622</v>
          </cell>
          <cell r="K5847">
            <v>102</v>
          </cell>
          <cell r="L5847" t="str">
            <v>Single</v>
          </cell>
          <cell r="M5847">
            <v>15104</v>
          </cell>
        </row>
        <row r="5848">
          <cell r="A5848">
            <v>11</v>
          </cell>
          <cell r="B5848" t="str">
            <v>AW Rx Only (HMO)</v>
          </cell>
          <cell r="C5848" t="str">
            <v>000000001</v>
          </cell>
          <cell r="D5848" t="str">
            <v>HILDABRAND THEODORE K</v>
          </cell>
          <cell r="E5848" t="str">
            <v>193369259</v>
          </cell>
          <cell r="F5848">
            <v>20</v>
          </cell>
          <cell r="G5848" t="str">
            <v>Retiree - Non Union</v>
          </cell>
          <cell r="H5848" t="str">
            <v>N</v>
          </cell>
          <cell r="I5848">
            <v>2</v>
          </cell>
          <cell r="J5848">
            <v>38261</v>
          </cell>
          <cell r="K5848">
            <v>111</v>
          </cell>
          <cell r="L5848" t="str">
            <v>Ee/Sp</v>
          </cell>
          <cell r="M5848">
            <v>16417</v>
          </cell>
        </row>
        <row r="5849">
          <cell r="A5849">
            <v>11</v>
          </cell>
          <cell r="B5849" t="str">
            <v>AW Rx Only (HMO)</v>
          </cell>
          <cell r="C5849" t="str">
            <v>000000001</v>
          </cell>
          <cell r="D5849" t="str">
            <v>HOLBROOK DONALD W</v>
          </cell>
          <cell r="E5849" t="str">
            <v>234609720</v>
          </cell>
          <cell r="F5849">
            <v>20</v>
          </cell>
          <cell r="G5849" t="str">
            <v>Retiree - Non Union</v>
          </cell>
          <cell r="H5849" t="str">
            <v>N</v>
          </cell>
          <cell r="I5849">
            <v>2</v>
          </cell>
          <cell r="J5849">
            <v>38200</v>
          </cell>
          <cell r="K5849">
            <v>111</v>
          </cell>
          <cell r="L5849" t="str">
            <v>Ee/Sp</v>
          </cell>
          <cell r="M5849">
            <v>15130</v>
          </cell>
        </row>
        <row r="5850">
          <cell r="A5850">
            <v>11</v>
          </cell>
          <cell r="B5850" t="str">
            <v>AW Rx Only (HMO)</v>
          </cell>
          <cell r="C5850" t="str">
            <v>000000001</v>
          </cell>
          <cell r="D5850" t="str">
            <v>HOLZER JEAN L</v>
          </cell>
          <cell r="E5850" t="str">
            <v>183385037</v>
          </cell>
          <cell r="F5850">
            <v>27</v>
          </cell>
          <cell r="G5850" t="str">
            <v>Split Family Contracts - Non Union</v>
          </cell>
          <cell r="H5850" t="str">
            <v>N</v>
          </cell>
          <cell r="I5850">
            <v>1</v>
          </cell>
          <cell r="J5850">
            <v>37773</v>
          </cell>
          <cell r="K5850">
            <v>102</v>
          </cell>
          <cell r="L5850" t="str">
            <v>Single</v>
          </cell>
          <cell r="M5850">
            <v>17093</v>
          </cell>
        </row>
        <row r="5851">
          <cell r="A5851">
            <v>11</v>
          </cell>
          <cell r="B5851" t="str">
            <v>AW Rx Only (HMO)</v>
          </cell>
          <cell r="C5851" t="str">
            <v>000000001</v>
          </cell>
          <cell r="D5851" t="str">
            <v>JASKO ROBERT L</v>
          </cell>
          <cell r="E5851" t="str">
            <v>178367773</v>
          </cell>
          <cell r="F5851">
            <v>20</v>
          </cell>
          <cell r="G5851" t="str">
            <v>Retiree - Non Union</v>
          </cell>
          <cell r="H5851" t="str">
            <v>N</v>
          </cell>
          <cell r="I5851">
            <v>5</v>
          </cell>
          <cell r="J5851">
            <v>38261</v>
          </cell>
          <cell r="K5851">
            <v>127</v>
          </cell>
          <cell r="L5851" t="str">
            <v>Family</v>
          </cell>
          <cell r="M5851">
            <v>17515</v>
          </cell>
        </row>
        <row r="5852">
          <cell r="A5852">
            <v>11</v>
          </cell>
          <cell r="B5852" t="str">
            <v>AW Rx Only (HMO)</v>
          </cell>
          <cell r="C5852" t="str">
            <v>000000001</v>
          </cell>
          <cell r="D5852" t="str">
            <v>JEFFERS JUDITH</v>
          </cell>
          <cell r="E5852" t="str">
            <v>161322105</v>
          </cell>
          <cell r="F5852">
            <v>20</v>
          </cell>
          <cell r="G5852" t="str">
            <v>Retiree - Non Union</v>
          </cell>
          <cell r="H5852" t="str">
            <v>N</v>
          </cell>
          <cell r="I5852">
            <v>1</v>
          </cell>
          <cell r="J5852">
            <v>37622</v>
          </cell>
          <cell r="K5852">
            <v>102</v>
          </cell>
          <cell r="L5852" t="str">
            <v>Single</v>
          </cell>
          <cell r="M5852">
            <v>14683</v>
          </cell>
        </row>
        <row r="5853">
          <cell r="A5853">
            <v>11</v>
          </cell>
          <cell r="B5853" t="str">
            <v>AW Rx Only (HMO)</v>
          </cell>
          <cell r="C5853" t="str">
            <v>000000001</v>
          </cell>
          <cell r="D5853" t="str">
            <v>JERPE DAVID E</v>
          </cell>
          <cell r="E5853" t="str">
            <v>163340605</v>
          </cell>
          <cell r="F5853">
            <v>20</v>
          </cell>
          <cell r="G5853" t="str">
            <v>Retiree - Non Union</v>
          </cell>
          <cell r="H5853" t="str">
            <v>N</v>
          </cell>
          <cell r="I5853">
            <v>2</v>
          </cell>
          <cell r="J5853">
            <v>37834</v>
          </cell>
          <cell r="K5853">
            <v>111</v>
          </cell>
          <cell r="L5853" t="str">
            <v>Ee/Sp</v>
          </cell>
          <cell r="M5853">
            <v>15019</v>
          </cell>
        </row>
        <row r="5854">
          <cell r="A5854">
            <v>11</v>
          </cell>
          <cell r="B5854" t="str">
            <v>AW Rx Only (HMO)</v>
          </cell>
          <cell r="C5854" t="str">
            <v>000000001</v>
          </cell>
          <cell r="D5854" t="str">
            <v>JONES GLENN G</v>
          </cell>
          <cell r="E5854" t="str">
            <v>168388023</v>
          </cell>
          <cell r="F5854">
            <v>19</v>
          </cell>
          <cell r="G5854" t="str">
            <v>Retiree - Union</v>
          </cell>
          <cell r="H5854" t="str">
            <v>U</v>
          </cell>
          <cell r="I5854">
            <v>2</v>
          </cell>
          <cell r="J5854">
            <v>38169</v>
          </cell>
          <cell r="K5854">
            <v>111</v>
          </cell>
          <cell r="L5854" t="str">
            <v>Ee/Sp</v>
          </cell>
          <cell r="M5854">
            <v>18066</v>
          </cell>
        </row>
        <row r="5855">
          <cell r="A5855">
            <v>11</v>
          </cell>
          <cell r="B5855" t="str">
            <v>AW Rx Only (HMO)</v>
          </cell>
          <cell r="C5855" t="str">
            <v>000000001</v>
          </cell>
          <cell r="D5855" t="str">
            <v>KAFCHINSKI DOROTHY A</v>
          </cell>
          <cell r="E5855" t="str">
            <v>168480292</v>
          </cell>
          <cell r="F5855">
            <v>20</v>
          </cell>
          <cell r="G5855" t="str">
            <v>Retiree - Non Union</v>
          </cell>
          <cell r="H5855" t="str">
            <v>N</v>
          </cell>
          <cell r="I5855">
            <v>1</v>
          </cell>
          <cell r="J5855">
            <v>37622</v>
          </cell>
          <cell r="K5855">
            <v>102</v>
          </cell>
          <cell r="L5855" t="str">
            <v>Single</v>
          </cell>
          <cell r="M5855">
            <v>20701</v>
          </cell>
        </row>
        <row r="5856">
          <cell r="A5856">
            <v>11</v>
          </cell>
          <cell r="B5856" t="str">
            <v>AW Rx Only (HMO)</v>
          </cell>
          <cell r="C5856" t="str">
            <v>000000001</v>
          </cell>
          <cell r="D5856" t="str">
            <v>KEES JR JESSE L</v>
          </cell>
          <cell r="E5856" t="str">
            <v>207309737</v>
          </cell>
          <cell r="F5856">
            <v>19</v>
          </cell>
          <cell r="G5856" t="str">
            <v>Retiree - Union</v>
          </cell>
          <cell r="H5856" t="str">
            <v>U</v>
          </cell>
          <cell r="I5856">
            <v>1</v>
          </cell>
          <cell r="J5856">
            <v>37622</v>
          </cell>
          <cell r="K5856">
            <v>101</v>
          </cell>
          <cell r="L5856" t="str">
            <v>Single</v>
          </cell>
          <cell r="M5856">
            <v>14676</v>
          </cell>
        </row>
        <row r="5857">
          <cell r="A5857">
            <v>11</v>
          </cell>
          <cell r="B5857" t="str">
            <v>AW Rx Only (HMO)</v>
          </cell>
          <cell r="C5857" t="str">
            <v>000000001</v>
          </cell>
          <cell r="D5857" t="str">
            <v>KISSELOVICH PATRICIA T</v>
          </cell>
          <cell r="E5857" t="str">
            <v>205345722</v>
          </cell>
          <cell r="F5857">
            <v>26</v>
          </cell>
          <cell r="G5857" t="str">
            <v>Split Family Contracts - Union</v>
          </cell>
          <cell r="H5857" t="str">
            <v>U</v>
          </cell>
          <cell r="I5857">
            <v>1</v>
          </cell>
          <cell r="J5857">
            <v>37622</v>
          </cell>
          <cell r="K5857">
            <v>102</v>
          </cell>
          <cell r="L5857" t="str">
            <v>Single</v>
          </cell>
          <cell r="M5857">
            <v>16435</v>
          </cell>
        </row>
        <row r="5858">
          <cell r="A5858">
            <v>11</v>
          </cell>
          <cell r="B5858" t="str">
            <v>AW Rx Only (HMO)</v>
          </cell>
          <cell r="C5858" t="str">
            <v>000000001</v>
          </cell>
          <cell r="D5858" t="str">
            <v>KOMIDAR JOHN F</v>
          </cell>
          <cell r="E5858" t="str">
            <v>180406213</v>
          </cell>
          <cell r="F5858">
            <v>20</v>
          </cell>
          <cell r="G5858" t="str">
            <v>Retiree - Non Union</v>
          </cell>
          <cell r="H5858" t="str">
            <v>N</v>
          </cell>
          <cell r="I5858">
            <v>2</v>
          </cell>
          <cell r="J5858">
            <v>38231</v>
          </cell>
          <cell r="K5858">
            <v>111</v>
          </cell>
          <cell r="L5858" t="str">
            <v>Ee/Sp</v>
          </cell>
          <cell r="M5858">
            <v>18059</v>
          </cell>
        </row>
        <row r="5859">
          <cell r="A5859">
            <v>11</v>
          </cell>
          <cell r="B5859" t="str">
            <v>AW Rx Only (HMO)</v>
          </cell>
          <cell r="C5859" t="str">
            <v>000000001</v>
          </cell>
          <cell r="D5859" t="str">
            <v>KREUZER PATRICIA A</v>
          </cell>
          <cell r="E5859" t="str">
            <v>190329838</v>
          </cell>
          <cell r="F5859">
            <v>27</v>
          </cell>
          <cell r="G5859" t="str">
            <v>Split Family Contracts - Non Union</v>
          </cell>
          <cell r="H5859" t="str">
            <v>N</v>
          </cell>
          <cell r="I5859">
            <v>1</v>
          </cell>
          <cell r="J5859">
            <v>38261</v>
          </cell>
          <cell r="K5859">
            <v>102</v>
          </cell>
          <cell r="L5859" t="str">
            <v>Single</v>
          </cell>
          <cell r="M5859">
            <v>15191</v>
          </cell>
        </row>
        <row r="5860">
          <cell r="A5860">
            <v>11</v>
          </cell>
          <cell r="B5860" t="str">
            <v>AW Rx Only (HMO)</v>
          </cell>
          <cell r="C5860" t="str">
            <v>000000001</v>
          </cell>
          <cell r="D5860" t="str">
            <v>KULIK NANCY A</v>
          </cell>
          <cell r="E5860" t="str">
            <v>183324844</v>
          </cell>
          <cell r="F5860">
            <v>19</v>
          </cell>
          <cell r="G5860" t="str">
            <v>Retiree - Union</v>
          </cell>
          <cell r="H5860" t="str">
            <v>U</v>
          </cell>
          <cell r="I5860">
            <v>1</v>
          </cell>
          <cell r="J5860">
            <v>37895</v>
          </cell>
          <cell r="K5860">
            <v>102</v>
          </cell>
          <cell r="L5860" t="str">
            <v>Single</v>
          </cell>
          <cell r="M5860">
            <v>15095</v>
          </cell>
        </row>
        <row r="5861">
          <cell r="A5861">
            <v>11</v>
          </cell>
          <cell r="B5861" t="str">
            <v>AW Rx Only (HMO)</v>
          </cell>
          <cell r="C5861" t="str">
            <v>000000001</v>
          </cell>
          <cell r="D5861" t="str">
            <v>LEVKULICH JR CHARLES</v>
          </cell>
          <cell r="E5861" t="str">
            <v>181341142</v>
          </cell>
          <cell r="F5861">
            <v>20</v>
          </cell>
          <cell r="G5861" t="str">
            <v>Retiree - Non Union</v>
          </cell>
          <cell r="H5861" t="str">
            <v>N</v>
          </cell>
          <cell r="I5861">
            <v>2</v>
          </cell>
          <cell r="J5861">
            <v>37987</v>
          </cell>
          <cell r="K5861">
            <v>111</v>
          </cell>
          <cell r="L5861" t="str">
            <v>Ee/Sp</v>
          </cell>
          <cell r="M5861">
            <v>15200</v>
          </cell>
        </row>
        <row r="5862">
          <cell r="A5862">
            <v>11</v>
          </cell>
          <cell r="B5862" t="str">
            <v>AW Rx Only (HMO)</v>
          </cell>
          <cell r="C5862" t="str">
            <v>000000001</v>
          </cell>
          <cell r="D5862" t="str">
            <v>LUTZ JOHN H</v>
          </cell>
          <cell r="E5862" t="str">
            <v>179323673</v>
          </cell>
          <cell r="F5862">
            <v>20</v>
          </cell>
          <cell r="G5862" t="str">
            <v>Retiree - Non Union</v>
          </cell>
          <cell r="H5862" t="str">
            <v>N</v>
          </cell>
          <cell r="I5862">
            <v>2</v>
          </cell>
          <cell r="J5862">
            <v>38047</v>
          </cell>
          <cell r="K5862">
            <v>111</v>
          </cell>
          <cell r="L5862" t="str">
            <v>Ee/Sp</v>
          </cell>
          <cell r="M5862">
            <v>15389</v>
          </cell>
        </row>
        <row r="5863">
          <cell r="A5863">
            <v>11</v>
          </cell>
          <cell r="B5863" t="str">
            <v>AW Rx Only (HMO)</v>
          </cell>
          <cell r="C5863" t="str">
            <v>000000001</v>
          </cell>
          <cell r="D5863" t="str">
            <v>MALOY THEODORE J</v>
          </cell>
          <cell r="E5863" t="str">
            <v>197347305</v>
          </cell>
          <cell r="F5863">
            <v>19</v>
          </cell>
          <cell r="G5863" t="str">
            <v>Retiree - Union</v>
          </cell>
          <cell r="H5863" t="str">
            <v>U</v>
          </cell>
          <cell r="I5863">
            <v>4</v>
          </cell>
          <cell r="J5863">
            <v>37987</v>
          </cell>
          <cell r="K5863">
            <v>127</v>
          </cell>
          <cell r="L5863" t="str">
            <v>Family</v>
          </cell>
          <cell r="M5863">
            <v>16532</v>
          </cell>
        </row>
        <row r="5864">
          <cell r="A5864">
            <v>11</v>
          </cell>
          <cell r="B5864" t="str">
            <v>AW Rx Only (HMO)</v>
          </cell>
          <cell r="C5864" t="str">
            <v>000000001</v>
          </cell>
          <cell r="D5864" t="str">
            <v>MARINELLI LEE</v>
          </cell>
          <cell r="E5864" t="str">
            <v>208329208</v>
          </cell>
          <cell r="F5864">
            <v>19</v>
          </cell>
          <cell r="G5864" t="str">
            <v>Retiree - Union</v>
          </cell>
          <cell r="H5864" t="str">
            <v>U</v>
          </cell>
          <cell r="I5864">
            <v>2</v>
          </cell>
          <cell r="J5864">
            <v>37622</v>
          </cell>
          <cell r="K5864">
            <v>111</v>
          </cell>
          <cell r="L5864" t="str">
            <v>Ee/Sp</v>
          </cell>
          <cell r="M5864">
            <v>16510</v>
          </cell>
        </row>
        <row r="5865">
          <cell r="A5865">
            <v>11</v>
          </cell>
          <cell r="B5865" t="str">
            <v>AW Rx Only (HMO)</v>
          </cell>
          <cell r="C5865" t="str">
            <v>000000001</v>
          </cell>
          <cell r="D5865" t="str">
            <v>MCCANDLESS PAULINE O</v>
          </cell>
          <cell r="E5865" t="str">
            <v>165548466</v>
          </cell>
          <cell r="F5865">
            <v>26</v>
          </cell>
          <cell r="G5865" t="str">
            <v>Split Family Contracts - Union</v>
          </cell>
          <cell r="H5865" t="str">
            <v>U</v>
          </cell>
          <cell r="I5865">
            <v>1</v>
          </cell>
          <cell r="J5865">
            <v>38108</v>
          </cell>
          <cell r="K5865">
            <v>102</v>
          </cell>
          <cell r="L5865" t="str">
            <v>Single</v>
          </cell>
          <cell r="M5865">
            <v>15156</v>
          </cell>
        </row>
        <row r="5866">
          <cell r="A5866">
            <v>11</v>
          </cell>
          <cell r="B5866" t="str">
            <v>AW Rx Only (HMO)</v>
          </cell>
          <cell r="C5866" t="str">
            <v>000000001</v>
          </cell>
          <cell r="D5866" t="str">
            <v>MCCREA CHARLOTTE A</v>
          </cell>
          <cell r="E5866" t="str">
            <v>166327217</v>
          </cell>
          <cell r="F5866">
            <v>19</v>
          </cell>
          <cell r="G5866" t="str">
            <v>Retiree - Union</v>
          </cell>
          <cell r="H5866" t="str">
            <v>U</v>
          </cell>
          <cell r="I5866">
            <v>1</v>
          </cell>
          <cell r="J5866">
            <v>37622</v>
          </cell>
          <cell r="K5866">
            <v>102</v>
          </cell>
          <cell r="L5866" t="str">
            <v>Single</v>
          </cell>
          <cell r="M5866">
            <v>14786</v>
          </cell>
        </row>
        <row r="5867">
          <cell r="A5867">
            <v>11</v>
          </cell>
          <cell r="B5867" t="str">
            <v>AW Rx Only (HMO)</v>
          </cell>
          <cell r="C5867" t="str">
            <v>000000001</v>
          </cell>
          <cell r="D5867" t="str">
            <v>MCNEALIII JOHN R</v>
          </cell>
          <cell r="E5867" t="str">
            <v>163380958</v>
          </cell>
          <cell r="F5867">
            <v>20</v>
          </cell>
          <cell r="G5867" t="str">
            <v>Retiree - Non Union</v>
          </cell>
          <cell r="H5867" t="str">
            <v>N</v>
          </cell>
          <cell r="I5867">
            <v>1</v>
          </cell>
          <cell r="J5867">
            <v>38200</v>
          </cell>
          <cell r="K5867">
            <v>101</v>
          </cell>
          <cell r="L5867" t="str">
            <v>Single</v>
          </cell>
          <cell r="M5867">
            <v>16676</v>
          </cell>
        </row>
        <row r="5868">
          <cell r="A5868">
            <v>11</v>
          </cell>
          <cell r="B5868" t="str">
            <v>AW Rx Only (HMO)</v>
          </cell>
          <cell r="C5868" t="str">
            <v>000000001</v>
          </cell>
          <cell r="D5868" t="str">
            <v>MIKLANCIE JAMES P</v>
          </cell>
          <cell r="E5868" t="str">
            <v>176303552</v>
          </cell>
          <cell r="F5868">
            <v>19</v>
          </cell>
          <cell r="G5868" t="str">
            <v>Retiree - Union</v>
          </cell>
          <cell r="H5868" t="str">
            <v>U</v>
          </cell>
          <cell r="I5868">
            <v>2</v>
          </cell>
          <cell r="J5868">
            <v>37803</v>
          </cell>
          <cell r="K5868">
            <v>111</v>
          </cell>
          <cell r="L5868" t="str">
            <v>Ee/Sp</v>
          </cell>
          <cell r="M5868">
            <v>15147</v>
          </cell>
        </row>
        <row r="5869">
          <cell r="A5869">
            <v>11</v>
          </cell>
          <cell r="B5869" t="str">
            <v>AW Rx Only (HMO)</v>
          </cell>
          <cell r="C5869" t="str">
            <v>000000001</v>
          </cell>
          <cell r="D5869" t="str">
            <v>MINER JON C</v>
          </cell>
          <cell r="E5869" t="str">
            <v>199323981</v>
          </cell>
          <cell r="F5869">
            <v>19</v>
          </cell>
          <cell r="G5869" t="str">
            <v>Retiree - Union</v>
          </cell>
          <cell r="H5869" t="str">
            <v>U</v>
          </cell>
          <cell r="I5869">
            <v>2</v>
          </cell>
          <cell r="J5869">
            <v>37712</v>
          </cell>
          <cell r="K5869">
            <v>119</v>
          </cell>
          <cell r="L5869" t="str">
            <v>Ee/Ch</v>
          </cell>
          <cell r="M5869">
            <v>14817</v>
          </cell>
        </row>
        <row r="5870">
          <cell r="A5870">
            <v>11</v>
          </cell>
          <cell r="B5870" t="str">
            <v>AW Rx Only (HMO)</v>
          </cell>
          <cell r="C5870" t="str">
            <v>000000001</v>
          </cell>
          <cell r="D5870" t="str">
            <v>MOHN JR ROBERT T</v>
          </cell>
          <cell r="E5870" t="str">
            <v>207347056</v>
          </cell>
          <cell r="F5870">
            <v>20</v>
          </cell>
          <cell r="G5870" t="str">
            <v>Retiree - Non Union</v>
          </cell>
          <cell r="H5870" t="str">
            <v>N</v>
          </cell>
          <cell r="I5870">
            <v>2</v>
          </cell>
          <cell r="J5870">
            <v>38169</v>
          </cell>
          <cell r="K5870">
            <v>111</v>
          </cell>
          <cell r="L5870" t="str">
            <v>Ee/Sp</v>
          </cell>
          <cell r="M5870">
            <v>16548</v>
          </cell>
        </row>
        <row r="5871">
          <cell r="A5871">
            <v>11</v>
          </cell>
          <cell r="B5871" t="str">
            <v>AW Rx Only (HMO)</v>
          </cell>
          <cell r="C5871" t="str">
            <v>000000001</v>
          </cell>
          <cell r="D5871" t="str">
            <v>MOTKO PAUL J</v>
          </cell>
          <cell r="E5871" t="str">
            <v>160346370</v>
          </cell>
          <cell r="F5871">
            <v>19</v>
          </cell>
          <cell r="G5871" t="str">
            <v>Retiree - Union</v>
          </cell>
          <cell r="H5871" t="str">
            <v>U</v>
          </cell>
          <cell r="I5871">
            <v>2</v>
          </cell>
          <cell r="J5871">
            <v>37926</v>
          </cell>
          <cell r="K5871">
            <v>111</v>
          </cell>
          <cell r="L5871" t="str">
            <v>Ee/Sp</v>
          </cell>
          <cell r="M5871">
            <v>15253</v>
          </cell>
        </row>
        <row r="5872">
          <cell r="A5872">
            <v>11</v>
          </cell>
          <cell r="B5872" t="str">
            <v>AW Rx Only (HMO)</v>
          </cell>
          <cell r="C5872" t="str">
            <v>000000001</v>
          </cell>
          <cell r="D5872" t="str">
            <v>MYERS CAROLYN J</v>
          </cell>
          <cell r="E5872" t="str">
            <v>172320602</v>
          </cell>
          <cell r="F5872">
            <v>23</v>
          </cell>
          <cell r="G5872" t="str">
            <v>Surviving Spouse Non-Union</v>
          </cell>
          <cell r="H5872" t="str">
            <v>N</v>
          </cell>
          <cell r="I5872">
            <v>1</v>
          </cell>
          <cell r="J5872">
            <v>37622</v>
          </cell>
          <cell r="K5872">
            <v>102</v>
          </cell>
          <cell r="L5872" t="str">
            <v>Single</v>
          </cell>
          <cell r="M5872">
            <v>15185</v>
          </cell>
        </row>
        <row r="5873">
          <cell r="A5873">
            <v>11</v>
          </cell>
          <cell r="B5873" t="str">
            <v>AW Rx Only (HMO)</v>
          </cell>
          <cell r="C5873" t="str">
            <v>000000001</v>
          </cell>
          <cell r="D5873" t="str">
            <v>NEUBAUER RICHARD C</v>
          </cell>
          <cell r="E5873" t="str">
            <v>488546772</v>
          </cell>
          <cell r="F5873">
            <v>20</v>
          </cell>
          <cell r="G5873" t="str">
            <v>Retiree - Non Union</v>
          </cell>
          <cell r="H5873" t="str">
            <v>N</v>
          </cell>
          <cell r="I5873">
            <v>3</v>
          </cell>
          <cell r="J5873">
            <v>38322</v>
          </cell>
          <cell r="K5873">
            <v>127</v>
          </cell>
          <cell r="L5873" t="str">
            <v>Family</v>
          </cell>
          <cell r="M5873">
            <v>18024</v>
          </cell>
        </row>
        <row r="5874">
          <cell r="A5874">
            <v>11</v>
          </cell>
          <cell r="B5874" t="str">
            <v>AW Rx Only (HMO)</v>
          </cell>
          <cell r="C5874" t="str">
            <v>000000001</v>
          </cell>
          <cell r="D5874" t="str">
            <v>NOVAK BARBARA</v>
          </cell>
          <cell r="E5874" t="str">
            <v>207384819</v>
          </cell>
          <cell r="F5874">
            <v>27</v>
          </cell>
          <cell r="G5874" t="str">
            <v>Split Family Contracts - Non Union</v>
          </cell>
          <cell r="H5874" t="str">
            <v>N</v>
          </cell>
          <cell r="I5874">
            <v>1</v>
          </cell>
          <cell r="J5874">
            <v>38231</v>
          </cell>
          <cell r="K5874">
            <v>102</v>
          </cell>
          <cell r="L5874" t="str">
            <v>Single</v>
          </cell>
          <cell r="M5874">
            <v>17573</v>
          </cell>
        </row>
        <row r="5875">
          <cell r="A5875">
            <v>11</v>
          </cell>
          <cell r="B5875" t="str">
            <v>AW Rx Only (HMO)</v>
          </cell>
          <cell r="C5875" t="str">
            <v>000000001</v>
          </cell>
          <cell r="D5875" t="str">
            <v>OPFER SR BARRY G</v>
          </cell>
          <cell r="E5875" t="str">
            <v>205345011</v>
          </cell>
          <cell r="F5875">
            <v>20</v>
          </cell>
          <cell r="G5875" t="str">
            <v>Retiree - Non Union</v>
          </cell>
          <cell r="H5875" t="str">
            <v>N</v>
          </cell>
          <cell r="I5875">
            <v>2</v>
          </cell>
          <cell r="J5875">
            <v>37742</v>
          </cell>
          <cell r="K5875">
            <v>111</v>
          </cell>
          <cell r="L5875" t="str">
            <v>Ee/Sp</v>
          </cell>
          <cell r="M5875">
            <v>17537</v>
          </cell>
        </row>
        <row r="5876">
          <cell r="A5876">
            <v>11</v>
          </cell>
          <cell r="B5876" t="str">
            <v>AW Rx Only (HMO)</v>
          </cell>
          <cell r="C5876" t="str">
            <v>000000001</v>
          </cell>
          <cell r="D5876" t="str">
            <v>PARANZINO THOMAS F</v>
          </cell>
          <cell r="E5876" t="str">
            <v>166302267</v>
          </cell>
          <cell r="F5876">
            <v>19</v>
          </cell>
          <cell r="G5876" t="str">
            <v>Retiree - Union</v>
          </cell>
          <cell r="H5876" t="str">
            <v>U</v>
          </cell>
          <cell r="I5876">
            <v>2</v>
          </cell>
          <cell r="J5876">
            <v>37622</v>
          </cell>
          <cell r="K5876">
            <v>111</v>
          </cell>
          <cell r="L5876" t="str">
            <v>Ee/Sp</v>
          </cell>
          <cell r="M5876">
            <v>14746</v>
          </cell>
        </row>
        <row r="5877">
          <cell r="A5877">
            <v>11</v>
          </cell>
          <cell r="B5877" t="str">
            <v>AW Rx Only (HMO)</v>
          </cell>
          <cell r="C5877" t="str">
            <v>000000001</v>
          </cell>
          <cell r="D5877" t="str">
            <v>PATTERS N SANDRA K</v>
          </cell>
          <cell r="E5877" t="str">
            <v>209307980</v>
          </cell>
          <cell r="F5877">
            <v>26</v>
          </cell>
          <cell r="G5877" t="str">
            <v>Split Family Contracts - Union</v>
          </cell>
          <cell r="H5877" t="str">
            <v>U</v>
          </cell>
          <cell r="I5877">
            <v>1</v>
          </cell>
          <cell r="J5877">
            <v>37773</v>
          </cell>
          <cell r="K5877">
            <v>102</v>
          </cell>
          <cell r="L5877" t="str">
            <v>Single</v>
          </cell>
          <cell r="M5877">
            <v>15079</v>
          </cell>
        </row>
        <row r="5878">
          <cell r="A5878">
            <v>11</v>
          </cell>
          <cell r="B5878" t="str">
            <v>AW Rx Only (HMO)</v>
          </cell>
          <cell r="C5878" t="str">
            <v>000000001</v>
          </cell>
          <cell r="D5878" t="str">
            <v>PEARSOL LARRY</v>
          </cell>
          <cell r="E5878" t="str">
            <v>203367119</v>
          </cell>
          <cell r="F5878">
            <v>19</v>
          </cell>
          <cell r="G5878" t="str">
            <v>Retiree - Union</v>
          </cell>
          <cell r="H5878" t="str">
            <v>U</v>
          </cell>
          <cell r="I5878">
            <v>2</v>
          </cell>
          <cell r="J5878">
            <v>37681</v>
          </cell>
          <cell r="K5878">
            <v>111</v>
          </cell>
          <cell r="L5878" t="str">
            <v>Ee/Sp</v>
          </cell>
          <cell r="M5878">
            <v>17176</v>
          </cell>
        </row>
        <row r="5879">
          <cell r="A5879">
            <v>11</v>
          </cell>
          <cell r="B5879" t="str">
            <v>AW Rx Only (HMO)</v>
          </cell>
          <cell r="C5879" t="str">
            <v>000000001</v>
          </cell>
          <cell r="D5879" t="str">
            <v>PETERSON ANNA J</v>
          </cell>
          <cell r="E5879" t="str">
            <v>199340470</v>
          </cell>
          <cell r="F5879">
            <v>26</v>
          </cell>
          <cell r="G5879" t="str">
            <v>Split Family Contracts - Union</v>
          </cell>
          <cell r="H5879" t="str">
            <v>U</v>
          </cell>
          <cell r="I5879">
            <v>1</v>
          </cell>
          <cell r="J5879">
            <v>37622</v>
          </cell>
          <cell r="K5879">
            <v>102</v>
          </cell>
          <cell r="L5879" t="str">
            <v>Single</v>
          </cell>
          <cell r="M5879">
            <v>15830</v>
          </cell>
        </row>
        <row r="5880">
          <cell r="A5880">
            <v>11</v>
          </cell>
          <cell r="B5880" t="str">
            <v>AW Rx Only (HMO)</v>
          </cell>
          <cell r="C5880" t="str">
            <v>000000001</v>
          </cell>
          <cell r="D5880" t="str">
            <v>REHAK LUCILLE A</v>
          </cell>
          <cell r="E5880" t="str">
            <v>196300794</v>
          </cell>
          <cell r="F5880">
            <v>26</v>
          </cell>
          <cell r="G5880" t="str">
            <v>Split Family Contracts - Union</v>
          </cell>
          <cell r="H5880" t="str">
            <v>U</v>
          </cell>
          <cell r="I5880">
            <v>1</v>
          </cell>
          <cell r="J5880">
            <v>37653</v>
          </cell>
          <cell r="K5880">
            <v>102</v>
          </cell>
          <cell r="L5880" t="str">
            <v>Single</v>
          </cell>
          <cell r="M5880">
            <v>14598</v>
          </cell>
        </row>
        <row r="5881">
          <cell r="A5881">
            <v>11</v>
          </cell>
          <cell r="B5881" t="str">
            <v>AW Rx Only (HMO)</v>
          </cell>
          <cell r="C5881" t="str">
            <v>000000001</v>
          </cell>
          <cell r="D5881" t="str">
            <v>REYNOLDS WILLIAM P</v>
          </cell>
          <cell r="E5881" t="str">
            <v>205329460</v>
          </cell>
          <cell r="F5881">
            <v>19</v>
          </cell>
          <cell r="G5881" t="str">
            <v>Retiree - Union</v>
          </cell>
          <cell r="H5881" t="str">
            <v>U</v>
          </cell>
          <cell r="I5881">
            <v>2</v>
          </cell>
          <cell r="J5881">
            <v>37622</v>
          </cell>
          <cell r="K5881">
            <v>111</v>
          </cell>
          <cell r="L5881" t="str">
            <v>Ee/Sp</v>
          </cell>
          <cell r="M5881">
            <v>14686</v>
          </cell>
        </row>
        <row r="5882">
          <cell r="A5882">
            <v>11</v>
          </cell>
          <cell r="B5882" t="str">
            <v>AW Rx Only (HMO)</v>
          </cell>
          <cell r="C5882" t="str">
            <v>000000001</v>
          </cell>
          <cell r="D5882" t="str">
            <v>RINKUS JOHN J</v>
          </cell>
          <cell r="E5882" t="str">
            <v>184321625</v>
          </cell>
          <cell r="F5882">
            <v>20</v>
          </cell>
          <cell r="G5882" t="str">
            <v>Retiree - Non Union</v>
          </cell>
          <cell r="H5882" t="str">
            <v>N</v>
          </cell>
          <cell r="I5882">
            <v>2</v>
          </cell>
          <cell r="J5882">
            <v>38261</v>
          </cell>
          <cell r="K5882">
            <v>111</v>
          </cell>
          <cell r="L5882" t="str">
            <v>Ee/Sp</v>
          </cell>
          <cell r="M5882">
            <v>15609</v>
          </cell>
        </row>
        <row r="5883">
          <cell r="A5883">
            <v>11</v>
          </cell>
          <cell r="B5883" t="str">
            <v>AW Rx Only (HMO)</v>
          </cell>
          <cell r="C5883" t="str">
            <v>000000001</v>
          </cell>
          <cell r="D5883" t="str">
            <v>RISINGER EULENE B</v>
          </cell>
          <cell r="E5883" t="str">
            <v>200326314</v>
          </cell>
          <cell r="F5883">
            <v>26</v>
          </cell>
          <cell r="G5883" t="str">
            <v>Split Family Contracts - Union</v>
          </cell>
          <cell r="H5883" t="str">
            <v>U</v>
          </cell>
          <cell r="I5883">
            <v>1</v>
          </cell>
          <cell r="J5883">
            <v>38169</v>
          </cell>
          <cell r="K5883">
            <v>102</v>
          </cell>
          <cell r="L5883" t="str">
            <v>Single</v>
          </cell>
          <cell r="M5883">
            <v>14888</v>
          </cell>
        </row>
        <row r="5884">
          <cell r="A5884">
            <v>11</v>
          </cell>
          <cell r="B5884" t="str">
            <v>AW Rx Only (HMO)</v>
          </cell>
          <cell r="C5884" t="str">
            <v>000000001</v>
          </cell>
          <cell r="D5884" t="str">
            <v>ROCKEY JAY R</v>
          </cell>
          <cell r="E5884" t="str">
            <v>206320383</v>
          </cell>
          <cell r="F5884">
            <v>19</v>
          </cell>
          <cell r="G5884" t="str">
            <v>Retiree - Union</v>
          </cell>
          <cell r="H5884" t="str">
            <v>U</v>
          </cell>
          <cell r="I5884">
            <v>1</v>
          </cell>
          <cell r="J5884">
            <v>37622</v>
          </cell>
          <cell r="K5884">
            <v>101</v>
          </cell>
          <cell r="L5884" t="str">
            <v>Single</v>
          </cell>
          <cell r="M5884">
            <v>15370</v>
          </cell>
        </row>
        <row r="5885">
          <cell r="A5885">
            <v>11</v>
          </cell>
          <cell r="B5885" t="str">
            <v>AW Rx Only (HMO)</v>
          </cell>
          <cell r="C5885" t="str">
            <v>000000001</v>
          </cell>
          <cell r="D5885" t="str">
            <v>ROTH JR ROBERT C</v>
          </cell>
          <cell r="E5885" t="str">
            <v>205327701</v>
          </cell>
          <cell r="F5885">
            <v>19</v>
          </cell>
          <cell r="G5885" t="str">
            <v>Retiree - Union</v>
          </cell>
          <cell r="H5885" t="str">
            <v>U</v>
          </cell>
          <cell r="I5885">
            <v>1</v>
          </cell>
          <cell r="J5885">
            <v>38261</v>
          </cell>
          <cell r="K5885">
            <v>101</v>
          </cell>
          <cell r="L5885" t="str">
            <v>Single</v>
          </cell>
          <cell r="M5885">
            <v>15472</v>
          </cell>
        </row>
        <row r="5886">
          <cell r="A5886">
            <v>11</v>
          </cell>
          <cell r="B5886" t="str">
            <v>AW Rx Only (HMO)</v>
          </cell>
          <cell r="C5886" t="str">
            <v>000000001</v>
          </cell>
          <cell r="D5886" t="str">
            <v>RUSSELL J  PHILLIP</v>
          </cell>
          <cell r="E5886" t="str">
            <v>299342716</v>
          </cell>
          <cell r="F5886">
            <v>26</v>
          </cell>
          <cell r="G5886" t="str">
            <v>Split Family Contracts - Union</v>
          </cell>
          <cell r="H5886" t="str">
            <v>U</v>
          </cell>
          <cell r="I5886">
            <v>1</v>
          </cell>
          <cell r="J5886">
            <v>38261</v>
          </cell>
          <cell r="K5886">
            <v>101</v>
          </cell>
          <cell r="L5886" t="str">
            <v>Single</v>
          </cell>
          <cell r="M5886">
            <v>14982</v>
          </cell>
        </row>
        <row r="5887">
          <cell r="A5887">
            <v>11</v>
          </cell>
          <cell r="B5887" t="str">
            <v>AW Rx Only (HMO)</v>
          </cell>
          <cell r="C5887" t="str">
            <v>000000001</v>
          </cell>
          <cell r="D5887" t="str">
            <v>SANDERS ROBERT L</v>
          </cell>
          <cell r="E5887" t="str">
            <v>189324051</v>
          </cell>
          <cell r="F5887">
            <v>19</v>
          </cell>
          <cell r="G5887" t="str">
            <v>Retiree - Union</v>
          </cell>
          <cell r="H5887" t="str">
            <v>U</v>
          </cell>
          <cell r="I5887">
            <v>2</v>
          </cell>
          <cell r="J5887">
            <v>37712</v>
          </cell>
          <cell r="K5887">
            <v>111</v>
          </cell>
          <cell r="L5887" t="str">
            <v>Ee/Sp</v>
          </cell>
          <cell r="M5887">
            <v>15044</v>
          </cell>
        </row>
        <row r="5888">
          <cell r="A5888">
            <v>11</v>
          </cell>
          <cell r="B5888" t="str">
            <v>AW Rx Only (HMO)</v>
          </cell>
          <cell r="C5888" t="str">
            <v>000000001</v>
          </cell>
          <cell r="D5888" t="str">
            <v>SANDIDGE JR GRAYSON E</v>
          </cell>
          <cell r="E5888" t="str">
            <v>191388537</v>
          </cell>
          <cell r="F5888">
            <v>19</v>
          </cell>
          <cell r="G5888" t="str">
            <v>Retiree - Union</v>
          </cell>
          <cell r="H5888" t="str">
            <v>U</v>
          </cell>
          <cell r="I5888">
            <v>1</v>
          </cell>
          <cell r="J5888">
            <v>38261</v>
          </cell>
          <cell r="K5888">
            <v>101</v>
          </cell>
          <cell r="L5888" t="str">
            <v>Single</v>
          </cell>
          <cell r="M5888">
            <v>17574</v>
          </cell>
        </row>
        <row r="5889">
          <cell r="A5889">
            <v>11</v>
          </cell>
          <cell r="B5889" t="str">
            <v>AW Rx Only (HMO)</v>
          </cell>
          <cell r="C5889" t="str">
            <v>000000001</v>
          </cell>
          <cell r="D5889" t="str">
            <v>SCHULTZ CHARLOTTE A</v>
          </cell>
          <cell r="E5889" t="str">
            <v>173324384</v>
          </cell>
          <cell r="F5889">
            <v>20</v>
          </cell>
          <cell r="G5889" t="str">
            <v>Retiree - Non Union</v>
          </cell>
          <cell r="H5889" t="str">
            <v>N</v>
          </cell>
          <cell r="I5889">
            <v>2</v>
          </cell>
          <cell r="J5889">
            <v>37865</v>
          </cell>
          <cell r="K5889">
            <v>111</v>
          </cell>
          <cell r="L5889" t="str">
            <v>Ee/Sp</v>
          </cell>
          <cell r="M5889">
            <v>15216</v>
          </cell>
        </row>
        <row r="5890">
          <cell r="A5890">
            <v>11</v>
          </cell>
          <cell r="B5890" t="str">
            <v>AW Rx Only (HMO)</v>
          </cell>
          <cell r="C5890" t="str">
            <v>000000001</v>
          </cell>
          <cell r="D5890" t="str">
            <v>SCIULLO GERARD F</v>
          </cell>
          <cell r="E5890" t="str">
            <v>159321611</v>
          </cell>
          <cell r="F5890">
            <v>19</v>
          </cell>
          <cell r="G5890" t="str">
            <v>Retiree - Union</v>
          </cell>
          <cell r="H5890" t="str">
            <v>U</v>
          </cell>
          <cell r="I5890">
            <v>2</v>
          </cell>
          <cell r="J5890">
            <v>37712</v>
          </cell>
          <cell r="K5890">
            <v>111</v>
          </cell>
          <cell r="L5890" t="str">
            <v>Ee/Sp</v>
          </cell>
          <cell r="M5890">
            <v>14845</v>
          </cell>
        </row>
        <row r="5891">
          <cell r="A5891">
            <v>11</v>
          </cell>
          <cell r="B5891" t="str">
            <v>AW Rx Only (HMO)</v>
          </cell>
          <cell r="C5891" t="str">
            <v>000000001</v>
          </cell>
          <cell r="D5891" t="str">
            <v>SESKO THOMAS E</v>
          </cell>
          <cell r="E5891" t="str">
            <v>205321061</v>
          </cell>
          <cell r="F5891">
            <v>19</v>
          </cell>
          <cell r="G5891" t="str">
            <v>Retiree - Union</v>
          </cell>
          <cell r="H5891" t="str">
            <v>U</v>
          </cell>
          <cell r="I5891">
            <v>2</v>
          </cell>
          <cell r="J5891">
            <v>38200</v>
          </cell>
          <cell r="K5891">
            <v>111</v>
          </cell>
          <cell r="L5891" t="str">
            <v>Ee/Sp</v>
          </cell>
          <cell r="M5891">
            <v>16222</v>
          </cell>
        </row>
        <row r="5892">
          <cell r="A5892">
            <v>11</v>
          </cell>
          <cell r="B5892" t="str">
            <v>AW Rx Only (HMO)</v>
          </cell>
          <cell r="C5892" t="str">
            <v>000000001</v>
          </cell>
          <cell r="D5892" t="str">
            <v>SHAFFER AUDREY</v>
          </cell>
          <cell r="E5892" t="str">
            <v>165344105</v>
          </cell>
          <cell r="F5892">
            <v>27</v>
          </cell>
          <cell r="G5892" t="str">
            <v>Split Family Contracts - Non Union</v>
          </cell>
          <cell r="H5892" t="str">
            <v>N</v>
          </cell>
          <cell r="I5892">
            <v>1</v>
          </cell>
          <cell r="J5892">
            <v>37773</v>
          </cell>
          <cell r="K5892">
            <v>102</v>
          </cell>
          <cell r="L5892" t="str">
            <v>Single</v>
          </cell>
          <cell r="M5892">
            <v>14868</v>
          </cell>
        </row>
        <row r="5893">
          <cell r="A5893">
            <v>11</v>
          </cell>
          <cell r="B5893" t="str">
            <v>AW Rx Only (HMO)</v>
          </cell>
          <cell r="C5893" t="str">
            <v>000000001</v>
          </cell>
          <cell r="D5893" t="str">
            <v>SKURKA ROBERT W</v>
          </cell>
          <cell r="E5893" t="str">
            <v>205322735</v>
          </cell>
          <cell r="F5893">
            <v>20</v>
          </cell>
          <cell r="G5893" t="str">
            <v>Retiree - Non Union</v>
          </cell>
          <cell r="H5893" t="str">
            <v>N</v>
          </cell>
          <cell r="I5893">
            <v>2</v>
          </cell>
          <cell r="J5893">
            <v>38200</v>
          </cell>
          <cell r="K5893">
            <v>111</v>
          </cell>
          <cell r="L5893" t="str">
            <v>Ee/Sp</v>
          </cell>
          <cell r="M5893">
            <v>15193</v>
          </cell>
        </row>
        <row r="5894">
          <cell r="A5894">
            <v>11</v>
          </cell>
          <cell r="B5894" t="str">
            <v>AW Rx Only (HMO)</v>
          </cell>
          <cell r="C5894" t="str">
            <v>000000001</v>
          </cell>
          <cell r="D5894" t="str">
            <v>SLADICKA JANICE A</v>
          </cell>
          <cell r="E5894" t="str">
            <v>160328325</v>
          </cell>
          <cell r="F5894">
            <v>27</v>
          </cell>
          <cell r="G5894" t="str">
            <v>Split Family Contracts - Non Union</v>
          </cell>
          <cell r="H5894" t="str">
            <v>N</v>
          </cell>
          <cell r="I5894">
            <v>1</v>
          </cell>
          <cell r="J5894">
            <v>38078</v>
          </cell>
          <cell r="K5894">
            <v>102</v>
          </cell>
          <cell r="L5894" t="str">
            <v>Single</v>
          </cell>
          <cell r="M5894">
            <v>15003</v>
          </cell>
        </row>
        <row r="5895">
          <cell r="A5895">
            <v>11</v>
          </cell>
          <cell r="B5895" t="str">
            <v>AW Rx Only (HMO)</v>
          </cell>
          <cell r="C5895" t="str">
            <v>000000001</v>
          </cell>
          <cell r="D5895" t="str">
            <v>SMITH DONALD E</v>
          </cell>
          <cell r="E5895" t="str">
            <v>206305810</v>
          </cell>
          <cell r="F5895">
            <v>19</v>
          </cell>
          <cell r="G5895" t="str">
            <v>Retiree - Union</v>
          </cell>
          <cell r="H5895" t="str">
            <v>U</v>
          </cell>
          <cell r="I5895">
            <v>1</v>
          </cell>
          <cell r="J5895">
            <v>37622</v>
          </cell>
          <cell r="K5895">
            <v>101</v>
          </cell>
          <cell r="L5895" t="str">
            <v>Single</v>
          </cell>
          <cell r="M5895">
            <v>14806</v>
          </cell>
        </row>
        <row r="5896">
          <cell r="A5896">
            <v>11</v>
          </cell>
          <cell r="B5896" t="str">
            <v>AW Rx Only (HMO)</v>
          </cell>
          <cell r="C5896" t="str">
            <v>000000001</v>
          </cell>
          <cell r="D5896" t="str">
            <v>SNYDER CONNIE J</v>
          </cell>
          <cell r="E5896" t="str">
            <v>281366071</v>
          </cell>
          <cell r="F5896">
            <v>26</v>
          </cell>
          <cell r="G5896" t="str">
            <v>Split Family Contracts - Union</v>
          </cell>
          <cell r="H5896" t="str">
            <v>U</v>
          </cell>
          <cell r="I5896">
            <v>1</v>
          </cell>
          <cell r="J5896">
            <v>37622</v>
          </cell>
          <cell r="K5896">
            <v>102</v>
          </cell>
          <cell r="L5896" t="str">
            <v>Single</v>
          </cell>
          <cell r="M5896">
            <v>14739</v>
          </cell>
        </row>
        <row r="5897">
          <cell r="A5897">
            <v>11</v>
          </cell>
          <cell r="B5897" t="str">
            <v>AW Rx Only (HMO)</v>
          </cell>
          <cell r="C5897" t="str">
            <v>000000001</v>
          </cell>
          <cell r="D5897" t="str">
            <v>SPIEGEL SANDRA G</v>
          </cell>
          <cell r="E5897" t="str">
            <v>211303942</v>
          </cell>
          <cell r="F5897">
            <v>26</v>
          </cell>
          <cell r="G5897" t="str">
            <v>Split Family Contracts - Union</v>
          </cell>
          <cell r="H5897" t="str">
            <v>U</v>
          </cell>
          <cell r="I5897">
            <v>1</v>
          </cell>
          <cell r="J5897">
            <v>37622</v>
          </cell>
          <cell r="K5897">
            <v>102</v>
          </cell>
          <cell r="L5897" t="str">
            <v>Single</v>
          </cell>
          <cell r="M5897">
            <v>14734</v>
          </cell>
        </row>
        <row r="5898">
          <cell r="A5898">
            <v>11</v>
          </cell>
          <cell r="B5898" t="str">
            <v>AW Rx Only (HMO)</v>
          </cell>
          <cell r="C5898" t="str">
            <v>000000001</v>
          </cell>
          <cell r="D5898" t="str">
            <v>STAHL RICHARD H</v>
          </cell>
          <cell r="E5898" t="str">
            <v>163380488</v>
          </cell>
          <cell r="F5898">
            <v>19</v>
          </cell>
          <cell r="G5898" t="str">
            <v>Retiree - Union</v>
          </cell>
          <cell r="H5898" t="str">
            <v>U</v>
          </cell>
          <cell r="I5898">
            <v>2</v>
          </cell>
          <cell r="J5898">
            <v>38261</v>
          </cell>
          <cell r="K5898">
            <v>111</v>
          </cell>
          <cell r="L5898" t="str">
            <v>Ee/Sp</v>
          </cell>
          <cell r="M5898">
            <v>16679</v>
          </cell>
        </row>
        <row r="5899">
          <cell r="A5899">
            <v>11</v>
          </cell>
          <cell r="B5899" t="str">
            <v>AW Rx Only (HMO)</v>
          </cell>
          <cell r="C5899" t="str">
            <v>000000001</v>
          </cell>
          <cell r="D5899" t="str">
            <v>SUKIENNIK MICHAEL J</v>
          </cell>
          <cell r="E5899" t="str">
            <v>178343198</v>
          </cell>
          <cell r="F5899">
            <v>20</v>
          </cell>
          <cell r="G5899" t="str">
            <v>Retiree - Non Union</v>
          </cell>
          <cell r="H5899" t="str">
            <v>N</v>
          </cell>
          <cell r="I5899">
            <v>1</v>
          </cell>
          <cell r="J5899">
            <v>38047</v>
          </cell>
          <cell r="K5899">
            <v>101</v>
          </cell>
          <cell r="L5899" t="str">
            <v>Single</v>
          </cell>
          <cell r="M5899">
            <v>15943</v>
          </cell>
        </row>
        <row r="5900">
          <cell r="A5900">
            <v>11</v>
          </cell>
          <cell r="B5900" t="str">
            <v>AW Rx Only (HMO)</v>
          </cell>
          <cell r="C5900" t="str">
            <v>000000001</v>
          </cell>
          <cell r="D5900" t="str">
            <v>TOSI CAROL A</v>
          </cell>
          <cell r="E5900" t="str">
            <v>206306549</v>
          </cell>
          <cell r="F5900">
            <v>26</v>
          </cell>
          <cell r="G5900" t="str">
            <v>Split Family Contracts - Union</v>
          </cell>
          <cell r="H5900" t="str">
            <v>U</v>
          </cell>
          <cell r="I5900">
            <v>1</v>
          </cell>
          <cell r="J5900">
            <v>37622</v>
          </cell>
          <cell r="K5900">
            <v>102</v>
          </cell>
          <cell r="L5900" t="str">
            <v>Single</v>
          </cell>
          <cell r="M5900">
            <v>14632</v>
          </cell>
        </row>
        <row r="5901">
          <cell r="A5901">
            <v>11</v>
          </cell>
          <cell r="B5901" t="str">
            <v>AW Rx Only (HMO)</v>
          </cell>
          <cell r="C5901" t="str">
            <v>000000001</v>
          </cell>
          <cell r="D5901" t="str">
            <v>TRITHART CHARLES R</v>
          </cell>
          <cell r="E5901" t="str">
            <v>166343608</v>
          </cell>
          <cell r="F5901">
            <v>19</v>
          </cell>
          <cell r="G5901" t="str">
            <v>Retiree - Union</v>
          </cell>
          <cell r="H5901" t="str">
            <v>U</v>
          </cell>
          <cell r="I5901">
            <v>2</v>
          </cell>
          <cell r="J5901">
            <v>37622</v>
          </cell>
          <cell r="K5901">
            <v>111</v>
          </cell>
          <cell r="L5901" t="str">
            <v>Ee/Sp</v>
          </cell>
          <cell r="M5901">
            <v>15265</v>
          </cell>
        </row>
        <row r="5902">
          <cell r="A5902">
            <v>11</v>
          </cell>
          <cell r="B5902" t="str">
            <v>AW Rx Only (HMO)</v>
          </cell>
          <cell r="C5902" t="str">
            <v>000000001</v>
          </cell>
          <cell r="D5902" t="str">
            <v>VELTRE DAVID</v>
          </cell>
          <cell r="E5902" t="str">
            <v>159503547</v>
          </cell>
          <cell r="F5902">
            <v>26</v>
          </cell>
          <cell r="G5902" t="str">
            <v>Split Family Contracts - Union</v>
          </cell>
          <cell r="H5902" t="str">
            <v>U</v>
          </cell>
          <cell r="I5902">
            <v>1</v>
          </cell>
          <cell r="J5902">
            <v>37622</v>
          </cell>
          <cell r="K5902">
            <v>101</v>
          </cell>
          <cell r="L5902" t="str">
            <v>Single</v>
          </cell>
          <cell r="M5902">
            <v>25255</v>
          </cell>
        </row>
        <row r="5903">
          <cell r="A5903">
            <v>11</v>
          </cell>
          <cell r="B5903" t="str">
            <v>AW Rx Only (HMO)</v>
          </cell>
          <cell r="C5903" t="str">
            <v>000000001</v>
          </cell>
          <cell r="D5903" t="str">
            <v>WAGGONER BETTY S</v>
          </cell>
          <cell r="E5903" t="str">
            <v>173385449</v>
          </cell>
          <cell r="F5903">
            <v>20</v>
          </cell>
          <cell r="G5903" t="str">
            <v>Retiree - Non Union</v>
          </cell>
          <cell r="H5903" t="str">
            <v>N</v>
          </cell>
          <cell r="I5903">
            <v>2</v>
          </cell>
          <cell r="J5903">
            <v>37622</v>
          </cell>
          <cell r="K5903">
            <v>111</v>
          </cell>
          <cell r="L5903" t="str">
            <v>Ee/Sp</v>
          </cell>
          <cell r="M5903">
            <v>17056</v>
          </cell>
        </row>
        <row r="5904">
          <cell r="A5904">
            <v>11</v>
          </cell>
          <cell r="B5904" t="str">
            <v>AW Rx Only (HMO)</v>
          </cell>
          <cell r="C5904" t="str">
            <v>000000001</v>
          </cell>
          <cell r="D5904" t="str">
            <v>WAGNER GILBERT F</v>
          </cell>
          <cell r="E5904" t="str">
            <v>178401337</v>
          </cell>
          <cell r="F5904">
            <v>20</v>
          </cell>
          <cell r="G5904" t="str">
            <v>Retiree - Non Union</v>
          </cell>
          <cell r="H5904" t="str">
            <v>N</v>
          </cell>
          <cell r="I5904">
            <v>2</v>
          </cell>
          <cell r="J5904">
            <v>37742</v>
          </cell>
          <cell r="K5904">
            <v>111</v>
          </cell>
          <cell r="L5904" t="str">
            <v>Ee/Sp</v>
          </cell>
          <cell r="M5904">
            <v>17324</v>
          </cell>
        </row>
        <row r="5905">
          <cell r="A5905">
            <v>11</v>
          </cell>
          <cell r="B5905" t="str">
            <v>AW Rx Only (HMO)</v>
          </cell>
          <cell r="C5905" t="str">
            <v>000000001</v>
          </cell>
          <cell r="D5905" t="str">
            <v>WALKER KATHLEEN A</v>
          </cell>
          <cell r="E5905" t="str">
            <v>176329981</v>
          </cell>
          <cell r="F5905">
            <v>26</v>
          </cell>
          <cell r="G5905" t="str">
            <v>Split Family Contracts - Union</v>
          </cell>
          <cell r="H5905" t="str">
            <v>U</v>
          </cell>
          <cell r="I5905">
            <v>1</v>
          </cell>
          <cell r="J5905">
            <v>37622</v>
          </cell>
          <cell r="K5905">
            <v>102</v>
          </cell>
          <cell r="L5905" t="str">
            <v>Single</v>
          </cell>
          <cell r="M5905">
            <v>15362</v>
          </cell>
        </row>
        <row r="5906">
          <cell r="A5906">
            <v>11</v>
          </cell>
          <cell r="B5906" t="str">
            <v>AW Rx Only (HMO)</v>
          </cell>
          <cell r="C5906" t="str">
            <v>000000001</v>
          </cell>
          <cell r="D5906" t="str">
            <v>WARHOLIC ANN M</v>
          </cell>
          <cell r="E5906" t="str">
            <v>196349466</v>
          </cell>
          <cell r="F5906">
            <v>19</v>
          </cell>
          <cell r="G5906" t="str">
            <v>Retiree - Union</v>
          </cell>
          <cell r="H5906" t="str">
            <v>U</v>
          </cell>
          <cell r="I5906">
            <v>2</v>
          </cell>
          <cell r="J5906">
            <v>37622</v>
          </cell>
          <cell r="K5906">
            <v>111</v>
          </cell>
          <cell r="L5906" t="str">
            <v>Ee/Sp</v>
          </cell>
          <cell r="M5906">
            <v>16465</v>
          </cell>
        </row>
        <row r="5907">
          <cell r="A5907">
            <v>11</v>
          </cell>
          <cell r="B5907" t="str">
            <v>AW Rx Only (HMO)</v>
          </cell>
          <cell r="C5907" t="str">
            <v>000000001</v>
          </cell>
          <cell r="D5907" t="str">
            <v>WARSING SHIRLEY J</v>
          </cell>
          <cell r="E5907" t="str">
            <v>206307089</v>
          </cell>
          <cell r="F5907">
            <v>26</v>
          </cell>
          <cell r="G5907" t="str">
            <v>Split Family Contracts - Union</v>
          </cell>
          <cell r="H5907" t="str">
            <v>U</v>
          </cell>
          <cell r="I5907">
            <v>1</v>
          </cell>
          <cell r="J5907">
            <v>37742</v>
          </cell>
          <cell r="K5907">
            <v>102</v>
          </cell>
          <cell r="L5907" t="str">
            <v>Single</v>
          </cell>
          <cell r="M5907">
            <v>14766</v>
          </cell>
        </row>
        <row r="5908">
          <cell r="A5908">
            <v>11</v>
          </cell>
          <cell r="B5908" t="str">
            <v>AW Rx Only (HMO)</v>
          </cell>
          <cell r="C5908" t="str">
            <v>000000001</v>
          </cell>
          <cell r="D5908" t="str">
            <v>WATSON JOHN A</v>
          </cell>
          <cell r="E5908" t="str">
            <v>204385817</v>
          </cell>
          <cell r="F5908">
            <v>20</v>
          </cell>
          <cell r="G5908" t="str">
            <v>Retiree - Non Union</v>
          </cell>
          <cell r="H5908" t="str">
            <v>N</v>
          </cell>
          <cell r="I5908">
            <v>2</v>
          </cell>
          <cell r="J5908">
            <v>37773</v>
          </cell>
          <cell r="K5908">
            <v>111</v>
          </cell>
          <cell r="L5908" t="str">
            <v>Ee/Sp</v>
          </cell>
          <cell r="M5908">
            <v>17547</v>
          </cell>
        </row>
        <row r="5909">
          <cell r="A5909">
            <v>11</v>
          </cell>
          <cell r="B5909" t="str">
            <v>AW Rx Only (HMO)</v>
          </cell>
          <cell r="C5909" t="str">
            <v>000000001</v>
          </cell>
          <cell r="D5909" t="str">
            <v>WAY WILLIAM F</v>
          </cell>
          <cell r="E5909" t="str">
            <v>187323076</v>
          </cell>
          <cell r="F5909">
            <v>19</v>
          </cell>
          <cell r="G5909" t="str">
            <v>Retiree - Union</v>
          </cell>
          <cell r="H5909" t="str">
            <v>U</v>
          </cell>
          <cell r="I5909">
            <v>2</v>
          </cell>
          <cell r="J5909">
            <v>37622</v>
          </cell>
          <cell r="K5909">
            <v>111</v>
          </cell>
          <cell r="L5909" t="str">
            <v>Ee/Sp</v>
          </cell>
          <cell r="M5909">
            <v>14837</v>
          </cell>
        </row>
        <row r="5910">
          <cell r="A5910">
            <v>11</v>
          </cell>
          <cell r="B5910" t="str">
            <v>AW Rx Only (HMO)</v>
          </cell>
          <cell r="C5910" t="str">
            <v>000000001</v>
          </cell>
          <cell r="D5910" t="str">
            <v>WEIDNER NANCY R</v>
          </cell>
          <cell r="E5910" t="str">
            <v>168322754</v>
          </cell>
          <cell r="F5910">
            <v>26</v>
          </cell>
          <cell r="G5910" t="str">
            <v>Split Family Contracts - Union</v>
          </cell>
          <cell r="H5910" t="str">
            <v>U</v>
          </cell>
          <cell r="I5910">
            <v>1</v>
          </cell>
          <cell r="J5910">
            <v>37865</v>
          </cell>
          <cell r="K5910">
            <v>102</v>
          </cell>
          <cell r="L5910" t="str">
            <v>Single</v>
          </cell>
          <cell r="M5910">
            <v>14699</v>
          </cell>
        </row>
        <row r="5911">
          <cell r="A5911">
            <v>11</v>
          </cell>
          <cell r="B5911" t="str">
            <v>AW Rx Only (HMO)</v>
          </cell>
          <cell r="C5911" t="str">
            <v>000000001</v>
          </cell>
          <cell r="D5911" t="str">
            <v>WEINGARTNER WILLIAM R</v>
          </cell>
          <cell r="E5911" t="str">
            <v>211364680</v>
          </cell>
          <cell r="F5911">
            <v>19</v>
          </cell>
          <cell r="G5911" t="str">
            <v>Retiree - Union</v>
          </cell>
          <cell r="H5911" t="str">
            <v>U</v>
          </cell>
          <cell r="I5911">
            <v>2</v>
          </cell>
          <cell r="J5911">
            <v>37622</v>
          </cell>
          <cell r="K5911">
            <v>111</v>
          </cell>
          <cell r="L5911" t="str">
            <v>Ee/Sp</v>
          </cell>
          <cell r="M5911">
            <v>17264</v>
          </cell>
        </row>
        <row r="5912">
          <cell r="A5912">
            <v>11</v>
          </cell>
          <cell r="B5912" t="str">
            <v>AW Rx Only (HMO)</v>
          </cell>
          <cell r="C5912" t="str">
            <v>000000001</v>
          </cell>
          <cell r="D5912" t="str">
            <v>WILLIAMS JEFFREY S</v>
          </cell>
          <cell r="E5912" t="str">
            <v>198324177</v>
          </cell>
          <cell r="F5912">
            <v>20</v>
          </cell>
          <cell r="G5912" t="str">
            <v>Retiree - Non Union</v>
          </cell>
          <cell r="H5912" t="str">
            <v>N</v>
          </cell>
          <cell r="I5912">
            <v>2</v>
          </cell>
          <cell r="J5912">
            <v>37712</v>
          </cell>
          <cell r="K5912">
            <v>111</v>
          </cell>
          <cell r="L5912" t="str">
            <v>Ee/Sp</v>
          </cell>
          <cell r="M5912">
            <v>15535</v>
          </cell>
        </row>
        <row r="5913">
          <cell r="A5913">
            <v>11</v>
          </cell>
          <cell r="B5913" t="str">
            <v>AW Rx Only (HMO)</v>
          </cell>
          <cell r="C5913" t="str">
            <v>000000001</v>
          </cell>
          <cell r="D5913" t="str">
            <v>ZARRA JOAN M</v>
          </cell>
          <cell r="E5913" t="str">
            <v>179324981</v>
          </cell>
          <cell r="F5913">
            <v>26</v>
          </cell>
          <cell r="G5913" t="str">
            <v>Split Family Contracts - Union</v>
          </cell>
          <cell r="H5913" t="str">
            <v>U</v>
          </cell>
          <cell r="I5913">
            <v>1</v>
          </cell>
          <cell r="J5913">
            <v>37773</v>
          </cell>
          <cell r="K5913">
            <v>102</v>
          </cell>
          <cell r="L5913" t="str">
            <v>Single</v>
          </cell>
          <cell r="M5913">
            <v>15221</v>
          </cell>
        </row>
        <row r="5914">
          <cell r="A5914">
            <v>11</v>
          </cell>
          <cell r="B5914" t="str">
            <v>AW Rx Only (HMO)</v>
          </cell>
          <cell r="C5914" t="str">
            <v>000000001</v>
          </cell>
          <cell r="D5914" t="str">
            <v>ZIMMERMAN SHARON L</v>
          </cell>
          <cell r="E5914" t="str">
            <v>178402542</v>
          </cell>
          <cell r="F5914">
            <v>27</v>
          </cell>
          <cell r="G5914" t="str">
            <v>Split Family Contracts - Non Union</v>
          </cell>
          <cell r="H5914" t="str">
            <v>N</v>
          </cell>
          <cell r="I5914">
            <v>1</v>
          </cell>
          <cell r="J5914">
            <v>38018</v>
          </cell>
          <cell r="K5914">
            <v>102</v>
          </cell>
          <cell r="L5914" t="str">
            <v>Single</v>
          </cell>
          <cell r="M5914">
            <v>18797</v>
          </cell>
        </row>
        <row r="5915">
          <cell r="A5915">
            <v>11</v>
          </cell>
          <cell r="B5915" t="str">
            <v>AW Rx Only (HMO)</v>
          </cell>
          <cell r="C5915" t="str">
            <v>000000965</v>
          </cell>
          <cell r="D5915" t="str">
            <v>ADAMS JR JOHN N</v>
          </cell>
          <cell r="E5915" t="str">
            <v>211364682</v>
          </cell>
          <cell r="F5915">
            <v>17</v>
          </cell>
          <cell r="G5915" t="str">
            <v>Active Union</v>
          </cell>
          <cell r="H5915" t="str">
            <v>U</v>
          </cell>
          <cell r="I5915">
            <v>3</v>
          </cell>
          <cell r="J5915">
            <v>38108</v>
          </cell>
          <cell r="K5915">
            <v>127</v>
          </cell>
          <cell r="L5915" t="str">
            <v>Family</v>
          </cell>
          <cell r="M5915">
            <v>19933</v>
          </cell>
        </row>
        <row r="5916">
          <cell r="A5916">
            <v>11</v>
          </cell>
          <cell r="B5916" t="str">
            <v>AW Rx Only (HMO)</v>
          </cell>
          <cell r="C5916" t="str">
            <v>000000965</v>
          </cell>
          <cell r="D5916" t="str">
            <v>ADAO JANINE E</v>
          </cell>
          <cell r="E5916" t="str">
            <v>168545022</v>
          </cell>
          <cell r="F5916">
            <v>17</v>
          </cell>
          <cell r="G5916" t="str">
            <v>Active Union</v>
          </cell>
          <cell r="H5916" t="str">
            <v>U</v>
          </cell>
          <cell r="I5916">
            <v>2</v>
          </cell>
          <cell r="J5916">
            <v>37622</v>
          </cell>
          <cell r="K5916">
            <v>111</v>
          </cell>
          <cell r="L5916" t="str">
            <v>Ee/Sp</v>
          </cell>
          <cell r="M5916">
            <v>22057</v>
          </cell>
        </row>
        <row r="5917">
          <cell r="A5917">
            <v>11</v>
          </cell>
          <cell r="B5917" t="str">
            <v>AW Rx Only (HMO)</v>
          </cell>
          <cell r="C5917" t="str">
            <v>000000965</v>
          </cell>
          <cell r="D5917" t="str">
            <v>ALFANO JR ANTHONY</v>
          </cell>
          <cell r="E5917" t="str">
            <v>159522390</v>
          </cell>
          <cell r="F5917">
            <v>18</v>
          </cell>
          <cell r="G5917" t="str">
            <v>Active Non-Union</v>
          </cell>
          <cell r="H5917" t="str">
            <v>N</v>
          </cell>
          <cell r="I5917">
            <v>4</v>
          </cell>
          <cell r="J5917">
            <v>37622</v>
          </cell>
          <cell r="K5917">
            <v>127</v>
          </cell>
          <cell r="L5917" t="str">
            <v>Family</v>
          </cell>
          <cell r="M5917">
            <v>22624</v>
          </cell>
        </row>
        <row r="5918">
          <cell r="A5918">
            <v>11</v>
          </cell>
          <cell r="B5918" t="str">
            <v>AW Rx Only (HMO)</v>
          </cell>
          <cell r="C5918" t="str">
            <v>000000965</v>
          </cell>
          <cell r="D5918" t="str">
            <v>ALOIA TOMMY L</v>
          </cell>
          <cell r="E5918" t="str">
            <v>176366484</v>
          </cell>
          <cell r="F5918">
            <v>17</v>
          </cell>
          <cell r="G5918" t="str">
            <v>Active Union</v>
          </cell>
          <cell r="H5918" t="str">
            <v>U</v>
          </cell>
          <cell r="I5918">
            <v>2</v>
          </cell>
          <cell r="J5918">
            <v>37622</v>
          </cell>
          <cell r="K5918">
            <v>111</v>
          </cell>
          <cell r="L5918" t="str">
            <v>Ee/Sp</v>
          </cell>
          <cell r="M5918">
            <v>17118</v>
          </cell>
        </row>
        <row r="5919">
          <cell r="A5919">
            <v>11</v>
          </cell>
          <cell r="B5919" t="str">
            <v>AW Rx Only (HMO)</v>
          </cell>
          <cell r="C5919" t="str">
            <v>000000965</v>
          </cell>
          <cell r="D5919" t="str">
            <v>ALTMILLER DAVID C</v>
          </cell>
          <cell r="E5919" t="str">
            <v>175583271</v>
          </cell>
          <cell r="F5919">
            <v>18</v>
          </cell>
          <cell r="G5919" t="str">
            <v>Active Non-Union</v>
          </cell>
          <cell r="H5919" t="str">
            <v>N</v>
          </cell>
          <cell r="I5919">
            <v>4</v>
          </cell>
          <cell r="J5919">
            <v>37622</v>
          </cell>
          <cell r="K5919">
            <v>127</v>
          </cell>
          <cell r="L5919" t="str">
            <v>Family</v>
          </cell>
          <cell r="M5919">
            <v>24519</v>
          </cell>
        </row>
        <row r="5920">
          <cell r="A5920">
            <v>11</v>
          </cell>
          <cell r="B5920" t="str">
            <v>AW Rx Only (HMO)</v>
          </cell>
          <cell r="C5920" t="str">
            <v>000000965</v>
          </cell>
          <cell r="D5920" t="str">
            <v>ANDERSON DANA S</v>
          </cell>
          <cell r="E5920" t="str">
            <v>190442081</v>
          </cell>
          <cell r="F5920">
            <v>17</v>
          </cell>
          <cell r="G5920" t="str">
            <v>Active Union</v>
          </cell>
          <cell r="H5920" t="str">
            <v>U</v>
          </cell>
          <cell r="I5920">
            <v>1</v>
          </cell>
          <cell r="J5920">
            <v>37622</v>
          </cell>
          <cell r="K5920">
            <v>102</v>
          </cell>
          <cell r="L5920" t="str">
            <v>Single</v>
          </cell>
          <cell r="M5920">
            <v>19437</v>
          </cell>
        </row>
        <row r="5921">
          <cell r="A5921">
            <v>11</v>
          </cell>
          <cell r="B5921" t="str">
            <v>AW Rx Only (HMO)</v>
          </cell>
          <cell r="C5921" t="str">
            <v>000000965</v>
          </cell>
          <cell r="D5921" t="str">
            <v>ANTON FREDERICK G</v>
          </cell>
          <cell r="E5921" t="str">
            <v>179566056</v>
          </cell>
          <cell r="F5921">
            <v>17</v>
          </cell>
          <cell r="G5921" t="str">
            <v>Active Union</v>
          </cell>
          <cell r="H5921" t="str">
            <v>U</v>
          </cell>
          <cell r="I5921">
            <v>5</v>
          </cell>
          <cell r="J5921">
            <v>37622</v>
          </cell>
          <cell r="K5921">
            <v>127</v>
          </cell>
          <cell r="L5921" t="str">
            <v>Family</v>
          </cell>
          <cell r="M5921">
            <v>23758</v>
          </cell>
        </row>
        <row r="5922">
          <cell r="A5922">
            <v>11</v>
          </cell>
          <cell r="B5922" t="str">
            <v>AW Rx Only (HMO)</v>
          </cell>
          <cell r="C5922" t="str">
            <v>000000965</v>
          </cell>
          <cell r="D5922" t="str">
            <v>ANTONELLI DOMINIC R</v>
          </cell>
          <cell r="E5922" t="str">
            <v>163384838</v>
          </cell>
          <cell r="F5922">
            <v>17</v>
          </cell>
          <cell r="G5922" t="str">
            <v>Active Union</v>
          </cell>
          <cell r="H5922" t="str">
            <v>U</v>
          </cell>
          <cell r="I5922">
            <v>3</v>
          </cell>
          <cell r="J5922">
            <v>37622</v>
          </cell>
          <cell r="K5922">
            <v>127</v>
          </cell>
          <cell r="L5922" t="str">
            <v>Family</v>
          </cell>
          <cell r="M5922">
            <v>18590</v>
          </cell>
        </row>
        <row r="5923">
          <cell r="A5923">
            <v>11</v>
          </cell>
          <cell r="B5923" t="str">
            <v>AW Rx Only (HMO)</v>
          </cell>
          <cell r="C5923" t="str">
            <v>000000965</v>
          </cell>
          <cell r="D5923" t="str">
            <v>AYALA ALBERTO</v>
          </cell>
          <cell r="E5923" t="str">
            <v>158583000</v>
          </cell>
          <cell r="F5923">
            <v>18</v>
          </cell>
          <cell r="G5923" t="str">
            <v>Active Non-Union</v>
          </cell>
          <cell r="H5923" t="str">
            <v>N</v>
          </cell>
          <cell r="I5923">
            <v>4</v>
          </cell>
          <cell r="J5923">
            <v>37622</v>
          </cell>
          <cell r="K5923">
            <v>127</v>
          </cell>
          <cell r="L5923" t="str">
            <v>Family</v>
          </cell>
          <cell r="M5923">
            <v>24740</v>
          </cell>
        </row>
        <row r="5924">
          <cell r="A5924">
            <v>11</v>
          </cell>
          <cell r="B5924" t="str">
            <v>AW Rx Only (HMO)</v>
          </cell>
          <cell r="C5924" t="str">
            <v>000000965</v>
          </cell>
          <cell r="D5924" t="str">
            <v>BABINCHAK WILLIAM M</v>
          </cell>
          <cell r="E5924" t="str">
            <v>275445461</v>
          </cell>
          <cell r="F5924">
            <v>18</v>
          </cell>
          <cell r="G5924" t="str">
            <v>Active Non-Union</v>
          </cell>
          <cell r="H5924" t="str">
            <v>N</v>
          </cell>
          <cell r="I5924">
            <v>2</v>
          </cell>
          <cell r="J5924">
            <v>37622</v>
          </cell>
          <cell r="K5924">
            <v>111</v>
          </cell>
          <cell r="L5924" t="str">
            <v>Ee/Sp</v>
          </cell>
          <cell r="M5924">
            <v>18872</v>
          </cell>
        </row>
        <row r="5925">
          <cell r="A5925">
            <v>11</v>
          </cell>
          <cell r="B5925" t="str">
            <v>AW Rx Only (HMO)</v>
          </cell>
          <cell r="C5925" t="str">
            <v>000000965</v>
          </cell>
          <cell r="D5925" t="str">
            <v>BACON ROBERT M</v>
          </cell>
          <cell r="E5925" t="str">
            <v>178540762</v>
          </cell>
          <cell r="F5925">
            <v>17</v>
          </cell>
          <cell r="G5925" t="str">
            <v>Active Union</v>
          </cell>
          <cell r="H5925" t="str">
            <v>U</v>
          </cell>
          <cell r="I5925">
            <v>4</v>
          </cell>
          <cell r="J5925">
            <v>37622</v>
          </cell>
          <cell r="K5925">
            <v>127</v>
          </cell>
          <cell r="L5925" t="str">
            <v>Family</v>
          </cell>
          <cell r="M5925">
            <v>21590</v>
          </cell>
        </row>
        <row r="5926">
          <cell r="A5926">
            <v>11</v>
          </cell>
          <cell r="B5926" t="str">
            <v>AW Rx Only (HMO)</v>
          </cell>
          <cell r="C5926" t="str">
            <v>000000965</v>
          </cell>
          <cell r="D5926" t="str">
            <v>BAIREN LUTZ DEBRA E</v>
          </cell>
          <cell r="E5926" t="str">
            <v>178404195</v>
          </cell>
          <cell r="F5926">
            <v>17</v>
          </cell>
          <cell r="G5926" t="str">
            <v>Active Union</v>
          </cell>
          <cell r="H5926" t="str">
            <v>U</v>
          </cell>
          <cell r="I5926">
            <v>1</v>
          </cell>
          <cell r="J5926">
            <v>38078</v>
          </cell>
          <cell r="K5926">
            <v>102</v>
          </cell>
          <cell r="L5926" t="str">
            <v>Single</v>
          </cell>
          <cell r="M5926">
            <v>19449</v>
          </cell>
        </row>
        <row r="5927">
          <cell r="A5927">
            <v>11</v>
          </cell>
          <cell r="B5927" t="str">
            <v>AW Rx Only (HMO)</v>
          </cell>
          <cell r="C5927" t="str">
            <v>000000965</v>
          </cell>
          <cell r="D5927" t="str">
            <v>BAKER GREGORY L</v>
          </cell>
          <cell r="E5927" t="str">
            <v>236924549</v>
          </cell>
          <cell r="F5927">
            <v>18</v>
          </cell>
          <cell r="G5927" t="str">
            <v>Active Non-Union</v>
          </cell>
          <cell r="H5927" t="str">
            <v>N</v>
          </cell>
          <cell r="I5927">
            <v>3</v>
          </cell>
          <cell r="J5927">
            <v>37926</v>
          </cell>
          <cell r="K5927">
            <v>127</v>
          </cell>
          <cell r="L5927" t="str">
            <v>Family</v>
          </cell>
          <cell r="M5927">
            <v>20995</v>
          </cell>
        </row>
        <row r="5928">
          <cell r="A5928">
            <v>11</v>
          </cell>
          <cell r="B5928" t="str">
            <v>AW Rx Only (HMO)</v>
          </cell>
          <cell r="C5928" t="str">
            <v>000000965</v>
          </cell>
          <cell r="D5928" t="str">
            <v>BAKER JONATHAN A</v>
          </cell>
          <cell r="E5928" t="str">
            <v>194442139</v>
          </cell>
          <cell r="F5928">
            <v>17</v>
          </cell>
          <cell r="G5928" t="str">
            <v>Active Union</v>
          </cell>
          <cell r="H5928" t="str">
            <v>U</v>
          </cell>
          <cell r="I5928">
            <v>2</v>
          </cell>
          <cell r="J5928">
            <v>38084</v>
          </cell>
          <cell r="K5928">
            <v>111</v>
          </cell>
          <cell r="L5928" t="str">
            <v>Ee/Sp</v>
          </cell>
          <cell r="M5928">
            <v>19589</v>
          </cell>
        </row>
        <row r="5929">
          <cell r="A5929">
            <v>11</v>
          </cell>
          <cell r="B5929" t="str">
            <v>AW Rx Only (HMO)</v>
          </cell>
          <cell r="C5929" t="str">
            <v>000000965</v>
          </cell>
          <cell r="D5929" t="str">
            <v>BALASH MICHAEL G</v>
          </cell>
          <cell r="E5929" t="str">
            <v>178547807</v>
          </cell>
          <cell r="F5929">
            <v>17</v>
          </cell>
          <cell r="G5929" t="str">
            <v>Active Union</v>
          </cell>
          <cell r="H5929" t="str">
            <v>U</v>
          </cell>
          <cell r="I5929">
            <v>4</v>
          </cell>
          <cell r="J5929">
            <v>37622</v>
          </cell>
          <cell r="K5929">
            <v>127</v>
          </cell>
          <cell r="L5929" t="str">
            <v>Family</v>
          </cell>
          <cell r="M5929">
            <v>22550</v>
          </cell>
        </row>
        <row r="5930">
          <cell r="A5930">
            <v>11</v>
          </cell>
          <cell r="B5930" t="str">
            <v>AW Rx Only (HMO)</v>
          </cell>
          <cell r="C5930" t="str">
            <v>000000965</v>
          </cell>
          <cell r="D5930" t="str">
            <v>BALOH MARK V</v>
          </cell>
          <cell r="E5930" t="str">
            <v>182587696</v>
          </cell>
          <cell r="F5930">
            <v>18</v>
          </cell>
          <cell r="G5930" t="str">
            <v>Active Non-Union</v>
          </cell>
          <cell r="H5930" t="str">
            <v>N</v>
          </cell>
          <cell r="I5930">
            <v>5</v>
          </cell>
          <cell r="J5930">
            <v>37622</v>
          </cell>
          <cell r="K5930">
            <v>127</v>
          </cell>
          <cell r="L5930" t="str">
            <v>Family</v>
          </cell>
          <cell r="M5930">
            <v>23109</v>
          </cell>
        </row>
        <row r="5931">
          <cell r="A5931">
            <v>11</v>
          </cell>
          <cell r="B5931" t="str">
            <v>AW Rx Only (HMO)</v>
          </cell>
          <cell r="C5931" t="str">
            <v>000000965</v>
          </cell>
          <cell r="D5931" t="str">
            <v>BALOH MICHAEL G</v>
          </cell>
          <cell r="E5931" t="str">
            <v>182587521</v>
          </cell>
          <cell r="F5931">
            <v>18</v>
          </cell>
          <cell r="G5931" t="str">
            <v>Active Non-Union</v>
          </cell>
          <cell r="H5931" t="str">
            <v>N</v>
          </cell>
          <cell r="I5931">
            <v>1</v>
          </cell>
          <cell r="J5931">
            <v>37926</v>
          </cell>
          <cell r="K5931">
            <v>101</v>
          </cell>
          <cell r="L5931" t="str">
            <v>Single</v>
          </cell>
          <cell r="M5931">
            <v>23546</v>
          </cell>
        </row>
        <row r="5932">
          <cell r="A5932">
            <v>11</v>
          </cell>
          <cell r="B5932" t="str">
            <v>AW Rx Only (HMO)</v>
          </cell>
          <cell r="C5932" t="str">
            <v>000000965</v>
          </cell>
          <cell r="D5932" t="str">
            <v>BAMBERGER DONALD L</v>
          </cell>
          <cell r="E5932" t="str">
            <v>197346568</v>
          </cell>
          <cell r="F5932">
            <v>17</v>
          </cell>
          <cell r="G5932" t="str">
            <v>Active Union</v>
          </cell>
          <cell r="H5932" t="str">
            <v>U</v>
          </cell>
          <cell r="I5932">
            <v>1</v>
          </cell>
          <cell r="J5932">
            <v>37622</v>
          </cell>
          <cell r="K5932">
            <v>101</v>
          </cell>
          <cell r="L5932" t="str">
            <v>Single</v>
          </cell>
          <cell r="M5932">
            <v>16511</v>
          </cell>
        </row>
        <row r="5933">
          <cell r="A5933">
            <v>11</v>
          </cell>
          <cell r="B5933" t="str">
            <v>AW Rx Only (HMO)</v>
          </cell>
          <cell r="C5933" t="str">
            <v>000000965</v>
          </cell>
          <cell r="D5933" t="str">
            <v>BANNO CHARLES J</v>
          </cell>
          <cell r="E5933" t="str">
            <v>172547482</v>
          </cell>
          <cell r="F5933">
            <v>18</v>
          </cell>
          <cell r="G5933" t="str">
            <v>Active Non-Union</v>
          </cell>
          <cell r="H5933" t="str">
            <v>N</v>
          </cell>
          <cell r="I5933">
            <v>3</v>
          </cell>
          <cell r="J5933">
            <v>37622</v>
          </cell>
          <cell r="K5933">
            <v>127</v>
          </cell>
          <cell r="L5933" t="str">
            <v>Family</v>
          </cell>
          <cell r="M5933">
            <v>21902</v>
          </cell>
        </row>
        <row r="5934">
          <cell r="A5934">
            <v>11</v>
          </cell>
          <cell r="B5934" t="str">
            <v>AW Rx Only (HMO)</v>
          </cell>
          <cell r="C5934" t="str">
            <v>000000965</v>
          </cell>
          <cell r="D5934" t="str">
            <v>BARTKUS CHRISTOPHE J</v>
          </cell>
          <cell r="E5934" t="str">
            <v>175445542</v>
          </cell>
          <cell r="F5934">
            <v>18</v>
          </cell>
          <cell r="G5934" t="str">
            <v>Active Non-Union</v>
          </cell>
          <cell r="H5934" t="str">
            <v>N</v>
          </cell>
          <cell r="I5934">
            <v>4</v>
          </cell>
          <cell r="J5934">
            <v>37622</v>
          </cell>
          <cell r="K5934">
            <v>127</v>
          </cell>
          <cell r="L5934" t="str">
            <v>Family</v>
          </cell>
          <cell r="M5934">
            <v>19474</v>
          </cell>
        </row>
        <row r="5935">
          <cell r="A5935">
            <v>11</v>
          </cell>
          <cell r="B5935" t="str">
            <v>AW Rx Only (HMO)</v>
          </cell>
          <cell r="C5935" t="str">
            <v>000000965</v>
          </cell>
          <cell r="D5935" t="str">
            <v>BAUER MICHAEL E</v>
          </cell>
          <cell r="E5935" t="str">
            <v>190624312</v>
          </cell>
          <cell r="F5935">
            <v>17</v>
          </cell>
          <cell r="G5935" t="str">
            <v>Active Union</v>
          </cell>
          <cell r="H5935" t="str">
            <v>U</v>
          </cell>
          <cell r="I5935">
            <v>4</v>
          </cell>
          <cell r="J5935">
            <v>37622</v>
          </cell>
          <cell r="K5935">
            <v>127</v>
          </cell>
          <cell r="L5935" t="str">
            <v>Family</v>
          </cell>
          <cell r="M5935">
            <v>27230</v>
          </cell>
        </row>
        <row r="5936">
          <cell r="A5936">
            <v>11</v>
          </cell>
          <cell r="B5936" t="str">
            <v>AW Rx Only (HMO)</v>
          </cell>
          <cell r="C5936" t="str">
            <v>000000965</v>
          </cell>
          <cell r="D5936" t="str">
            <v>BECKER MICHAEL P</v>
          </cell>
          <cell r="E5936" t="str">
            <v>171421042</v>
          </cell>
          <cell r="F5936">
            <v>18</v>
          </cell>
          <cell r="G5936" t="str">
            <v>Active Non-Union</v>
          </cell>
          <cell r="H5936" t="str">
            <v>N</v>
          </cell>
          <cell r="I5936">
            <v>4</v>
          </cell>
          <cell r="J5936">
            <v>37622</v>
          </cell>
          <cell r="K5936">
            <v>127</v>
          </cell>
          <cell r="L5936" t="str">
            <v>Family</v>
          </cell>
          <cell r="M5936">
            <v>20897</v>
          </cell>
        </row>
        <row r="5937">
          <cell r="A5937">
            <v>11</v>
          </cell>
          <cell r="B5937" t="str">
            <v>AW Rx Only (HMO)</v>
          </cell>
          <cell r="C5937" t="str">
            <v>000000965</v>
          </cell>
          <cell r="D5937" t="str">
            <v>BEDDOE TENNYSON J</v>
          </cell>
          <cell r="E5937" t="str">
            <v>173380918</v>
          </cell>
          <cell r="F5937">
            <v>18</v>
          </cell>
          <cell r="G5937" t="str">
            <v>Active Non-Union</v>
          </cell>
          <cell r="H5937" t="str">
            <v>N</v>
          </cell>
          <cell r="I5937">
            <v>2</v>
          </cell>
          <cell r="J5937">
            <v>38108</v>
          </cell>
          <cell r="K5937">
            <v>111</v>
          </cell>
          <cell r="L5937" t="str">
            <v>Ee/Sp</v>
          </cell>
          <cell r="M5937">
            <v>17127</v>
          </cell>
        </row>
        <row r="5938">
          <cell r="A5938">
            <v>11</v>
          </cell>
          <cell r="B5938" t="str">
            <v>AW Rx Only (HMO)</v>
          </cell>
          <cell r="C5938" t="str">
            <v>000000965</v>
          </cell>
          <cell r="D5938" t="str">
            <v>BEH JAMES G</v>
          </cell>
          <cell r="E5938" t="str">
            <v>203584105</v>
          </cell>
          <cell r="F5938">
            <v>18</v>
          </cell>
          <cell r="G5938" t="str">
            <v>Active Non-Union</v>
          </cell>
          <cell r="H5938" t="str">
            <v>N</v>
          </cell>
          <cell r="I5938">
            <v>4</v>
          </cell>
          <cell r="J5938">
            <v>37622</v>
          </cell>
          <cell r="K5938">
            <v>127</v>
          </cell>
          <cell r="L5938" t="str">
            <v>Family</v>
          </cell>
          <cell r="M5938">
            <v>23561</v>
          </cell>
        </row>
        <row r="5939">
          <cell r="A5939">
            <v>11</v>
          </cell>
          <cell r="B5939" t="str">
            <v>AW Rx Only (HMO)</v>
          </cell>
          <cell r="C5939" t="str">
            <v>000000965</v>
          </cell>
          <cell r="D5939" t="str">
            <v>BELL JR THOMAS J</v>
          </cell>
          <cell r="E5939" t="str">
            <v>173428284</v>
          </cell>
          <cell r="F5939">
            <v>17</v>
          </cell>
          <cell r="G5939" t="str">
            <v>Active Union</v>
          </cell>
          <cell r="H5939" t="str">
            <v>U</v>
          </cell>
          <cell r="I5939">
            <v>2</v>
          </cell>
          <cell r="J5939">
            <v>37622</v>
          </cell>
          <cell r="K5939">
            <v>111</v>
          </cell>
          <cell r="L5939" t="str">
            <v>Ee/Sp</v>
          </cell>
          <cell r="M5939">
            <v>18896</v>
          </cell>
        </row>
        <row r="5940">
          <cell r="A5940">
            <v>11</v>
          </cell>
          <cell r="B5940" t="str">
            <v>AW Rx Only (HMO)</v>
          </cell>
          <cell r="C5940" t="str">
            <v>000000965</v>
          </cell>
          <cell r="D5940" t="str">
            <v>BENDIK EDWARD L</v>
          </cell>
          <cell r="E5940" t="str">
            <v>197504815</v>
          </cell>
          <cell r="F5940">
            <v>17</v>
          </cell>
          <cell r="G5940" t="str">
            <v>Active Union</v>
          </cell>
          <cell r="H5940" t="str">
            <v>U</v>
          </cell>
          <cell r="I5940">
            <v>5</v>
          </cell>
          <cell r="J5940">
            <v>37622</v>
          </cell>
          <cell r="K5940">
            <v>127</v>
          </cell>
          <cell r="L5940" t="str">
            <v>Family</v>
          </cell>
          <cell r="M5940">
            <v>22018</v>
          </cell>
        </row>
        <row r="5941">
          <cell r="A5941">
            <v>11</v>
          </cell>
          <cell r="B5941" t="str">
            <v>AW Rx Only (HMO)</v>
          </cell>
          <cell r="C5941" t="str">
            <v>000000965</v>
          </cell>
          <cell r="D5941" t="str">
            <v>BENNETT JEFFREY J</v>
          </cell>
          <cell r="E5941" t="str">
            <v>121445870</v>
          </cell>
          <cell r="F5941">
            <v>18</v>
          </cell>
          <cell r="G5941" t="str">
            <v>Active Non-Union</v>
          </cell>
          <cell r="H5941" t="str">
            <v>N</v>
          </cell>
          <cell r="I5941">
            <v>1</v>
          </cell>
          <cell r="J5941">
            <v>37622</v>
          </cell>
          <cell r="K5941">
            <v>101</v>
          </cell>
          <cell r="L5941" t="str">
            <v>Single</v>
          </cell>
          <cell r="M5941">
            <v>20194</v>
          </cell>
        </row>
        <row r="5942">
          <cell r="A5942">
            <v>11</v>
          </cell>
          <cell r="B5942" t="str">
            <v>AW Rx Only (HMO)</v>
          </cell>
          <cell r="C5942" t="str">
            <v>000000965</v>
          </cell>
          <cell r="D5942" t="str">
            <v>BENNETT JOHN R</v>
          </cell>
          <cell r="E5942" t="str">
            <v>199448584</v>
          </cell>
          <cell r="F5942">
            <v>18</v>
          </cell>
          <cell r="G5942" t="str">
            <v>Active Non-Union</v>
          </cell>
          <cell r="H5942" t="str">
            <v>N</v>
          </cell>
          <cell r="I5942">
            <v>2</v>
          </cell>
          <cell r="J5942">
            <v>37622</v>
          </cell>
          <cell r="K5942">
            <v>111</v>
          </cell>
          <cell r="L5942" t="str">
            <v>Ee/Sp</v>
          </cell>
          <cell r="M5942">
            <v>19647</v>
          </cell>
        </row>
        <row r="5943">
          <cell r="A5943">
            <v>11</v>
          </cell>
          <cell r="B5943" t="str">
            <v>AW Rx Only (HMO)</v>
          </cell>
          <cell r="C5943" t="str">
            <v>000000965</v>
          </cell>
          <cell r="D5943" t="str">
            <v>BENNETT LAURENCE M</v>
          </cell>
          <cell r="E5943" t="str">
            <v>159388064</v>
          </cell>
          <cell r="F5943">
            <v>18</v>
          </cell>
          <cell r="G5943" t="str">
            <v>Active Non-Union</v>
          </cell>
          <cell r="H5943" t="str">
            <v>N</v>
          </cell>
          <cell r="I5943">
            <v>4</v>
          </cell>
          <cell r="J5943">
            <v>37622</v>
          </cell>
          <cell r="K5943">
            <v>127</v>
          </cell>
          <cell r="L5943" t="str">
            <v>Family</v>
          </cell>
          <cell r="M5943">
            <v>19145</v>
          </cell>
        </row>
        <row r="5944">
          <cell r="A5944">
            <v>11</v>
          </cell>
          <cell r="B5944" t="str">
            <v>AW Rx Only (HMO)</v>
          </cell>
          <cell r="C5944" t="str">
            <v>000000965</v>
          </cell>
          <cell r="D5944" t="str">
            <v>BENSON CHRISTOPHE M</v>
          </cell>
          <cell r="E5944" t="str">
            <v>210601666</v>
          </cell>
          <cell r="F5944">
            <v>18</v>
          </cell>
          <cell r="G5944" t="str">
            <v>Active Non-Union</v>
          </cell>
          <cell r="H5944" t="str">
            <v>N</v>
          </cell>
          <cell r="I5944">
            <v>5</v>
          </cell>
          <cell r="J5944">
            <v>37622</v>
          </cell>
          <cell r="K5944">
            <v>127</v>
          </cell>
          <cell r="L5944" t="str">
            <v>Family</v>
          </cell>
          <cell r="M5944">
            <v>24186</v>
          </cell>
        </row>
        <row r="5945">
          <cell r="A5945">
            <v>11</v>
          </cell>
          <cell r="B5945" t="str">
            <v>AW Rx Only (HMO)</v>
          </cell>
          <cell r="C5945" t="str">
            <v>000000965</v>
          </cell>
          <cell r="D5945" t="str">
            <v>BENTE CATHERINE L</v>
          </cell>
          <cell r="E5945" t="str">
            <v>068462665</v>
          </cell>
          <cell r="F5945">
            <v>18</v>
          </cell>
          <cell r="G5945" t="str">
            <v>Active Non-Union</v>
          </cell>
          <cell r="H5945" t="str">
            <v>N</v>
          </cell>
          <cell r="I5945">
            <v>1</v>
          </cell>
          <cell r="J5945">
            <v>37622</v>
          </cell>
          <cell r="K5945">
            <v>102</v>
          </cell>
          <cell r="L5945" t="str">
            <v>Single</v>
          </cell>
          <cell r="M5945">
            <v>22043</v>
          </cell>
        </row>
        <row r="5946">
          <cell r="A5946">
            <v>11</v>
          </cell>
          <cell r="B5946" t="str">
            <v>AW Rx Only (HMO)</v>
          </cell>
          <cell r="C5946" t="str">
            <v>000000965</v>
          </cell>
          <cell r="D5946" t="str">
            <v>BERG ANNA P</v>
          </cell>
          <cell r="E5946" t="str">
            <v>193522853</v>
          </cell>
          <cell r="F5946">
            <v>18</v>
          </cell>
          <cell r="G5946" t="str">
            <v>Active Non-Union</v>
          </cell>
          <cell r="H5946" t="str">
            <v>N</v>
          </cell>
          <cell r="I5946">
            <v>3</v>
          </cell>
          <cell r="J5946">
            <v>37622</v>
          </cell>
          <cell r="K5946">
            <v>127</v>
          </cell>
          <cell r="L5946" t="str">
            <v>Family</v>
          </cell>
          <cell r="M5946">
            <v>21600</v>
          </cell>
        </row>
        <row r="5947">
          <cell r="A5947">
            <v>11</v>
          </cell>
          <cell r="B5947" t="str">
            <v>AW Rx Only (HMO)</v>
          </cell>
          <cell r="C5947" t="str">
            <v>000000965</v>
          </cell>
          <cell r="D5947" t="str">
            <v>BETLER LORNA J</v>
          </cell>
          <cell r="E5947" t="str">
            <v>184502531</v>
          </cell>
          <cell r="F5947">
            <v>17</v>
          </cell>
          <cell r="G5947" t="str">
            <v>Active Union</v>
          </cell>
          <cell r="H5947" t="str">
            <v>U</v>
          </cell>
          <cell r="I5947">
            <v>3</v>
          </cell>
          <cell r="J5947">
            <v>37987</v>
          </cell>
          <cell r="K5947">
            <v>127</v>
          </cell>
          <cell r="L5947" t="str">
            <v>Family</v>
          </cell>
          <cell r="M5947">
            <v>20862</v>
          </cell>
        </row>
        <row r="5948">
          <cell r="A5948">
            <v>11</v>
          </cell>
          <cell r="B5948" t="str">
            <v>AW Rx Only (HMO)</v>
          </cell>
          <cell r="C5948" t="str">
            <v>000000965</v>
          </cell>
          <cell r="D5948" t="str">
            <v>BICHLER DARRELL R</v>
          </cell>
          <cell r="E5948" t="str">
            <v>197423981</v>
          </cell>
          <cell r="F5948">
            <v>18</v>
          </cell>
          <cell r="G5948" t="str">
            <v>Active Non-Union</v>
          </cell>
          <cell r="H5948" t="str">
            <v>N</v>
          </cell>
          <cell r="I5948">
            <v>3</v>
          </cell>
          <cell r="J5948">
            <v>38014</v>
          </cell>
          <cell r="K5948">
            <v>127</v>
          </cell>
          <cell r="L5948" t="str">
            <v>Family</v>
          </cell>
          <cell r="M5948">
            <v>20218</v>
          </cell>
        </row>
        <row r="5949">
          <cell r="A5949">
            <v>11</v>
          </cell>
          <cell r="B5949" t="str">
            <v>AW Rx Only (HMO)</v>
          </cell>
          <cell r="C5949" t="str">
            <v>000000965</v>
          </cell>
          <cell r="D5949" t="str">
            <v>BICKEL LORI L</v>
          </cell>
          <cell r="E5949" t="str">
            <v>177580153</v>
          </cell>
          <cell r="F5949">
            <v>17</v>
          </cell>
          <cell r="G5949" t="str">
            <v>Active Union</v>
          </cell>
          <cell r="H5949" t="str">
            <v>U</v>
          </cell>
          <cell r="I5949">
            <v>1</v>
          </cell>
          <cell r="J5949">
            <v>37622</v>
          </cell>
          <cell r="K5949">
            <v>102</v>
          </cell>
          <cell r="L5949" t="str">
            <v>Single</v>
          </cell>
          <cell r="M5949">
            <v>23253</v>
          </cell>
        </row>
        <row r="5950">
          <cell r="A5950">
            <v>11</v>
          </cell>
          <cell r="B5950" t="str">
            <v>AW Rx Only (HMO)</v>
          </cell>
          <cell r="C5950" t="str">
            <v>000000965</v>
          </cell>
          <cell r="D5950" t="str">
            <v>BISHOP WILLIAM L</v>
          </cell>
          <cell r="E5950" t="str">
            <v>206344734</v>
          </cell>
          <cell r="F5950">
            <v>17</v>
          </cell>
          <cell r="G5950" t="str">
            <v>Active Union</v>
          </cell>
          <cell r="H5950" t="str">
            <v>U</v>
          </cell>
          <cell r="I5950">
            <v>1</v>
          </cell>
          <cell r="J5950">
            <v>37622</v>
          </cell>
          <cell r="K5950">
            <v>101</v>
          </cell>
          <cell r="L5950" t="str">
            <v>Single</v>
          </cell>
          <cell r="M5950">
            <v>16631</v>
          </cell>
        </row>
        <row r="5951">
          <cell r="A5951">
            <v>11</v>
          </cell>
          <cell r="B5951" t="str">
            <v>AW Rx Only (HMO)</v>
          </cell>
          <cell r="C5951" t="str">
            <v>000000965</v>
          </cell>
          <cell r="D5951" t="str">
            <v>BLACKBURN THOMAS G</v>
          </cell>
          <cell r="E5951" t="str">
            <v>173445735</v>
          </cell>
          <cell r="F5951">
            <v>17</v>
          </cell>
          <cell r="G5951" t="str">
            <v>Active Union</v>
          </cell>
          <cell r="H5951" t="str">
            <v>U</v>
          </cell>
          <cell r="I5951">
            <v>4</v>
          </cell>
          <cell r="J5951">
            <v>37844</v>
          </cell>
          <cell r="K5951">
            <v>127</v>
          </cell>
          <cell r="L5951" t="str">
            <v>Family</v>
          </cell>
          <cell r="M5951">
            <v>24975</v>
          </cell>
        </row>
        <row r="5952">
          <cell r="A5952">
            <v>11</v>
          </cell>
          <cell r="B5952" t="str">
            <v>AW Rx Only (HMO)</v>
          </cell>
          <cell r="C5952" t="str">
            <v>000000965</v>
          </cell>
          <cell r="D5952" t="str">
            <v>BLASI FRANK P</v>
          </cell>
          <cell r="E5952" t="str">
            <v>162363929</v>
          </cell>
          <cell r="F5952">
            <v>18</v>
          </cell>
          <cell r="G5952" t="str">
            <v>Active Non-Union</v>
          </cell>
          <cell r="H5952" t="str">
            <v>N</v>
          </cell>
          <cell r="I5952">
            <v>1</v>
          </cell>
          <cell r="J5952">
            <v>37622</v>
          </cell>
          <cell r="K5952">
            <v>101</v>
          </cell>
          <cell r="L5952" t="str">
            <v>Single</v>
          </cell>
          <cell r="M5952">
            <v>16899</v>
          </cell>
        </row>
        <row r="5953">
          <cell r="A5953">
            <v>11</v>
          </cell>
          <cell r="B5953" t="str">
            <v>AW Rx Only (HMO)</v>
          </cell>
          <cell r="C5953" t="str">
            <v>000000965</v>
          </cell>
          <cell r="D5953" t="str">
            <v>BLY DONALD M</v>
          </cell>
          <cell r="E5953" t="str">
            <v>193563576</v>
          </cell>
          <cell r="F5953">
            <v>18</v>
          </cell>
          <cell r="G5953" t="str">
            <v>Active Non-Union</v>
          </cell>
          <cell r="H5953" t="str">
            <v>N</v>
          </cell>
          <cell r="I5953">
            <v>4</v>
          </cell>
          <cell r="J5953">
            <v>37972</v>
          </cell>
          <cell r="K5953">
            <v>127</v>
          </cell>
          <cell r="L5953" t="str">
            <v>Family</v>
          </cell>
          <cell r="M5953">
            <v>23012</v>
          </cell>
        </row>
        <row r="5954">
          <cell r="A5954">
            <v>11</v>
          </cell>
          <cell r="B5954" t="str">
            <v>AW Rx Only (HMO)</v>
          </cell>
          <cell r="C5954" t="str">
            <v>000000965</v>
          </cell>
          <cell r="D5954" t="str">
            <v>BOBAK KENNETH M</v>
          </cell>
          <cell r="E5954" t="str">
            <v>174347078</v>
          </cell>
          <cell r="F5954">
            <v>17</v>
          </cell>
          <cell r="G5954" t="str">
            <v>Active Union</v>
          </cell>
          <cell r="H5954" t="str">
            <v>U</v>
          </cell>
          <cell r="I5954">
            <v>2</v>
          </cell>
          <cell r="J5954">
            <v>37622</v>
          </cell>
          <cell r="K5954">
            <v>111</v>
          </cell>
          <cell r="L5954" t="str">
            <v>Ee/Sp</v>
          </cell>
          <cell r="M5954">
            <v>16226</v>
          </cell>
        </row>
        <row r="5955">
          <cell r="A5955">
            <v>11</v>
          </cell>
          <cell r="B5955" t="str">
            <v>AW Rx Only (HMO)</v>
          </cell>
          <cell r="C5955" t="str">
            <v>000000965</v>
          </cell>
          <cell r="D5955" t="str">
            <v>BOCHNA JOSEPH A</v>
          </cell>
          <cell r="E5955" t="str">
            <v>199540489</v>
          </cell>
          <cell r="F5955">
            <v>18</v>
          </cell>
          <cell r="G5955" t="str">
            <v>Active Non-Union</v>
          </cell>
          <cell r="H5955" t="str">
            <v>N</v>
          </cell>
          <cell r="I5955">
            <v>4</v>
          </cell>
          <cell r="J5955">
            <v>37622</v>
          </cell>
          <cell r="K5955">
            <v>127</v>
          </cell>
          <cell r="L5955" t="str">
            <v>Family</v>
          </cell>
          <cell r="M5955">
            <v>22996</v>
          </cell>
        </row>
        <row r="5956">
          <cell r="A5956">
            <v>11</v>
          </cell>
          <cell r="B5956" t="str">
            <v>AW Rx Only (HMO)</v>
          </cell>
          <cell r="C5956" t="str">
            <v>000000965</v>
          </cell>
          <cell r="D5956" t="str">
            <v>BOFF TY L</v>
          </cell>
          <cell r="E5956" t="str">
            <v>203626165</v>
          </cell>
          <cell r="F5956">
            <v>17</v>
          </cell>
          <cell r="G5956" t="str">
            <v>Active Union</v>
          </cell>
          <cell r="H5956" t="str">
            <v>U</v>
          </cell>
          <cell r="I5956">
            <v>4</v>
          </cell>
          <cell r="J5956">
            <v>37622</v>
          </cell>
          <cell r="K5956">
            <v>127</v>
          </cell>
          <cell r="L5956" t="str">
            <v>Family</v>
          </cell>
          <cell r="M5956">
            <v>25087</v>
          </cell>
        </row>
        <row r="5957">
          <cell r="A5957">
            <v>11</v>
          </cell>
          <cell r="B5957" t="str">
            <v>AW Rx Only (HMO)</v>
          </cell>
          <cell r="C5957" t="str">
            <v>000000965</v>
          </cell>
          <cell r="D5957" t="str">
            <v>BOLINSKI DAVID F</v>
          </cell>
          <cell r="E5957" t="str">
            <v>001386003</v>
          </cell>
          <cell r="F5957">
            <v>18</v>
          </cell>
          <cell r="G5957" t="str">
            <v>Active Non-Union</v>
          </cell>
          <cell r="H5957" t="str">
            <v>N</v>
          </cell>
          <cell r="I5957">
            <v>4</v>
          </cell>
          <cell r="J5957">
            <v>37622</v>
          </cell>
          <cell r="K5957">
            <v>127</v>
          </cell>
          <cell r="L5957" t="str">
            <v>Family</v>
          </cell>
          <cell r="M5957">
            <v>21322</v>
          </cell>
        </row>
        <row r="5958">
          <cell r="A5958">
            <v>11</v>
          </cell>
          <cell r="B5958" t="str">
            <v>AW Rx Only (HMO)</v>
          </cell>
          <cell r="C5958" t="str">
            <v>000000965</v>
          </cell>
          <cell r="D5958" t="str">
            <v>BOLITHO THOMAS B</v>
          </cell>
          <cell r="E5958" t="str">
            <v>202327054</v>
          </cell>
          <cell r="F5958">
            <v>17</v>
          </cell>
          <cell r="G5958" t="str">
            <v>Active Union</v>
          </cell>
          <cell r="H5958" t="str">
            <v>U</v>
          </cell>
          <cell r="I5958">
            <v>2</v>
          </cell>
          <cell r="J5958">
            <v>37622</v>
          </cell>
          <cell r="K5958">
            <v>111</v>
          </cell>
          <cell r="L5958" t="str">
            <v>Ee/Sp</v>
          </cell>
          <cell r="M5958">
            <v>15743</v>
          </cell>
        </row>
        <row r="5959">
          <cell r="A5959">
            <v>11</v>
          </cell>
          <cell r="B5959" t="str">
            <v>AW Rx Only (HMO)</v>
          </cell>
          <cell r="C5959" t="str">
            <v>000000965</v>
          </cell>
          <cell r="D5959" t="str">
            <v>BONUS EDWARD F</v>
          </cell>
          <cell r="E5959" t="str">
            <v>163424965</v>
          </cell>
          <cell r="F5959">
            <v>17</v>
          </cell>
          <cell r="G5959" t="str">
            <v>Active Union</v>
          </cell>
          <cell r="H5959" t="str">
            <v>U</v>
          </cell>
          <cell r="I5959">
            <v>1</v>
          </cell>
          <cell r="J5959">
            <v>37622</v>
          </cell>
          <cell r="K5959">
            <v>101</v>
          </cell>
          <cell r="L5959" t="str">
            <v>Single</v>
          </cell>
          <cell r="M5959">
            <v>19610</v>
          </cell>
        </row>
        <row r="5960">
          <cell r="A5960">
            <v>11</v>
          </cell>
          <cell r="B5960" t="str">
            <v>AW Rx Only (HMO)</v>
          </cell>
          <cell r="C5960" t="str">
            <v>000000965</v>
          </cell>
          <cell r="D5960" t="str">
            <v>BOOK KEVIN A</v>
          </cell>
          <cell r="E5960" t="str">
            <v>182584106</v>
          </cell>
          <cell r="F5960">
            <v>17</v>
          </cell>
          <cell r="G5960" t="str">
            <v>Active Union</v>
          </cell>
          <cell r="H5960" t="str">
            <v>U</v>
          </cell>
          <cell r="I5960">
            <v>1</v>
          </cell>
          <cell r="J5960">
            <v>37622</v>
          </cell>
          <cell r="K5960">
            <v>101</v>
          </cell>
          <cell r="L5960" t="str">
            <v>Single</v>
          </cell>
          <cell r="M5960">
            <v>22120</v>
          </cell>
        </row>
        <row r="5961">
          <cell r="A5961">
            <v>11</v>
          </cell>
          <cell r="B5961" t="str">
            <v>AW Rx Only (HMO)</v>
          </cell>
          <cell r="C5961" t="str">
            <v>000000965</v>
          </cell>
          <cell r="D5961" t="str">
            <v>BOOTH JAMES K</v>
          </cell>
          <cell r="E5961" t="str">
            <v>203589615</v>
          </cell>
          <cell r="F5961">
            <v>17</v>
          </cell>
          <cell r="G5961" t="str">
            <v>Active Union</v>
          </cell>
          <cell r="H5961" t="str">
            <v>U</v>
          </cell>
          <cell r="I5961">
            <v>5</v>
          </cell>
          <cell r="J5961">
            <v>37622</v>
          </cell>
          <cell r="K5961">
            <v>127</v>
          </cell>
          <cell r="L5961" t="str">
            <v>Family</v>
          </cell>
          <cell r="M5961">
            <v>23237</v>
          </cell>
        </row>
        <row r="5962">
          <cell r="A5962">
            <v>11</v>
          </cell>
          <cell r="B5962" t="str">
            <v>AW Rx Only (HMO)</v>
          </cell>
          <cell r="C5962" t="str">
            <v>000000965</v>
          </cell>
          <cell r="D5962" t="str">
            <v>BOOTS JAMES H</v>
          </cell>
          <cell r="E5962" t="str">
            <v>192542657</v>
          </cell>
          <cell r="F5962">
            <v>17</v>
          </cell>
          <cell r="G5962" t="str">
            <v>Active Union</v>
          </cell>
          <cell r="H5962" t="str">
            <v>U</v>
          </cell>
          <cell r="I5962">
            <v>2</v>
          </cell>
          <cell r="J5962">
            <v>37622</v>
          </cell>
          <cell r="K5962">
            <v>111</v>
          </cell>
          <cell r="L5962" t="str">
            <v>Ee/Sp</v>
          </cell>
          <cell r="M5962">
            <v>20952</v>
          </cell>
        </row>
        <row r="5963">
          <cell r="A5963">
            <v>11</v>
          </cell>
          <cell r="B5963" t="str">
            <v>AW Rx Only (HMO)</v>
          </cell>
          <cell r="C5963" t="str">
            <v>000000965</v>
          </cell>
          <cell r="D5963" t="str">
            <v>BORON FLAK HELEN J</v>
          </cell>
          <cell r="E5963" t="str">
            <v>173363129</v>
          </cell>
          <cell r="F5963">
            <v>17</v>
          </cell>
          <cell r="G5963" t="str">
            <v>Active Union</v>
          </cell>
          <cell r="H5963" t="str">
            <v>U</v>
          </cell>
          <cell r="I5963">
            <v>2</v>
          </cell>
          <cell r="J5963">
            <v>37622</v>
          </cell>
          <cell r="K5963">
            <v>111</v>
          </cell>
          <cell r="L5963" t="str">
            <v>Ee/Sp</v>
          </cell>
          <cell r="M5963">
            <v>17007</v>
          </cell>
        </row>
        <row r="5964">
          <cell r="A5964">
            <v>11</v>
          </cell>
          <cell r="B5964" t="str">
            <v>AW Rx Only (HMO)</v>
          </cell>
          <cell r="C5964" t="str">
            <v>000000965</v>
          </cell>
          <cell r="D5964" t="str">
            <v>BOXHEIMER WILLIAM N</v>
          </cell>
          <cell r="E5964" t="str">
            <v>202448482</v>
          </cell>
          <cell r="F5964">
            <v>17</v>
          </cell>
          <cell r="G5964" t="str">
            <v>Active Union</v>
          </cell>
          <cell r="H5964" t="str">
            <v>U</v>
          </cell>
          <cell r="I5964">
            <v>5</v>
          </cell>
          <cell r="J5964">
            <v>37622</v>
          </cell>
          <cell r="K5964">
            <v>127</v>
          </cell>
          <cell r="L5964" t="str">
            <v>Family</v>
          </cell>
          <cell r="M5964">
            <v>21018</v>
          </cell>
        </row>
        <row r="5965">
          <cell r="A5965">
            <v>11</v>
          </cell>
          <cell r="B5965" t="str">
            <v>AW Rx Only (HMO)</v>
          </cell>
          <cell r="C5965" t="str">
            <v>000000965</v>
          </cell>
          <cell r="D5965" t="str">
            <v>BOYER CLIFFORD P</v>
          </cell>
          <cell r="E5965" t="str">
            <v>162425399</v>
          </cell>
          <cell r="F5965">
            <v>17</v>
          </cell>
          <cell r="G5965" t="str">
            <v>Active Union</v>
          </cell>
          <cell r="H5965" t="str">
            <v>U</v>
          </cell>
          <cell r="I5965">
            <v>1</v>
          </cell>
          <cell r="J5965">
            <v>37622</v>
          </cell>
          <cell r="K5965">
            <v>101</v>
          </cell>
          <cell r="L5965" t="str">
            <v>Single</v>
          </cell>
          <cell r="M5965">
            <v>18562</v>
          </cell>
        </row>
        <row r="5966">
          <cell r="A5966">
            <v>11</v>
          </cell>
          <cell r="B5966" t="str">
            <v>AW Rx Only (HMO)</v>
          </cell>
          <cell r="C5966" t="str">
            <v>000000965</v>
          </cell>
          <cell r="D5966" t="str">
            <v>BOYER MARTIN T</v>
          </cell>
          <cell r="E5966" t="str">
            <v>169562577</v>
          </cell>
          <cell r="F5966">
            <v>18</v>
          </cell>
          <cell r="G5966" t="str">
            <v>Active Non-Union</v>
          </cell>
          <cell r="H5966" t="str">
            <v>N</v>
          </cell>
          <cell r="I5966">
            <v>4</v>
          </cell>
          <cell r="J5966">
            <v>37622</v>
          </cell>
          <cell r="K5966">
            <v>127</v>
          </cell>
          <cell r="L5966" t="str">
            <v>Family</v>
          </cell>
          <cell r="M5966">
            <v>22183</v>
          </cell>
        </row>
        <row r="5967">
          <cell r="A5967">
            <v>11</v>
          </cell>
          <cell r="B5967" t="str">
            <v>AW Rx Only (HMO)</v>
          </cell>
          <cell r="C5967" t="str">
            <v>000000965</v>
          </cell>
          <cell r="D5967" t="str">
            <v>BOYLE RICHARD P</v>
          </cell>
          <cell r="E5967" t="str">
            <v>192547373</v>
          </cell>
          <cell r="F5967">
            <v>17</v>
          </cell>
          <cell r="G5967" t="str">
            <v>Active Union</v>
          </cell>
          <cell r="H5967" t="str">
            <v>U</v>
          </cell>
          <cell r="I5967">
            <v>5</v>
          </cell>
          <cell r="J5967">
            <v>37622</v>
          </cell>
          <cell r="K5967">
            <v>127</v>
          </cell>
          <cell r="L5967" t="str">
            <v>Family</v>
          </cell>
          <cell r="M5967">
            <v>22266</v>
          </cell>
        </row>
        <row r="5968">
          <cell r="A5968">
            <v>11</v>
          </cell>
          <cell r="B5968" t="str">
            <v>AW Rx Only (HMO)</v>
          </cell>
          <cell r="C5968" t="str">
            <v>000000965</v>
          </cell>
          <cell r="D5968" t="str">
            <v>BOYLE ROBERT B</v>
          </cell>
          <cell r="E5968" t="str">
            <v>199587139</v>
          </cell>
          <cell r="F5968">
            <v>17</v>
          </cell>
          <cell r="G5968" t="str">
            <v>Active Union</v>
          </cell>
          <cell r="H5968" t="str">
            <v>U</v>
          </cell>
          <cell r="I5968">
            <v>2</v>
          </cell>
          <cell r="J5968">
            <v>37622</v>
          </cell>
          <cell r="K5968">
            <v>111</v>
          </cell>
          <cell r="L5968" t="str">
            <v>Ee/Sp</v>
          </cell>
          <cell r="M5968">
            <v>23657</v>
          </cell>
        </row>
        <row r="5969">
          <cell r="A5969">
            <v>11</v>
          </cell>
          <cell r="B5969" t="str">
            <v>AW Rx Only (HMO)</v>
          </cell>
          <cell r="C5969" t="str">
            <v>000000965</v>
          </cell>
          <cell r="D5969" t="str">
            <v>BOYLES RICHARD J</v>
          </cell>
          <cell r="E5969" t="str">
            <v>159584542</v>
          </cell>
          <cell r="F5969">
            <v>17</v>
          </cell>
          <cell r="G5969" t="str">
            <v>Active Union</v>
          </cell>
          <cell r="H5969" t="str">
            <v>U</v>
          </cell>
          <cell r="I5969">
            <v>5</v>
          </cell>
          <cell r="J5969">
            <v>37622</v>
          </cell>
          <cell r="K5969">
            <v>127</v>
          </cell>
          <cell r="L5969" t="str">
            <v>Family</v>
          </cell>
          <cell r="M5969">
            <v>22215</v>
          </cell>
        </row>
        <row r="5970">
          <cell r="A5970">
            <v>11</v>
          </cell>
          <cell r="B5970" t="str">
            <v>AW Rx Only (HMO)</v>
          </cell>
          <cell r="C5970" t="str">
            <v>000000965</v>
          </cell>
          <cell r="D5970" t="str">
            <v>BRADY PAUL F</v>
          </cell>
          <cell r="E5970" t="str">
            <v>179561058</v>
          </cell>
          <cell r="F5970">
            <v>18</v>
          </cell>
          <cell r="G5970" t="str">
            <v>Active Non-Union</v>
          </cell>
          <cell r="H5970" t="str">
            <v>N</v>
          </cell>
          <cell r="I5970">
            <v>5</v>
          </cell>
          <cell r="J5970">
            <v>37967</v>
          </cell>
          <cell r="K5970">
            <v>127</v>
          </cell>
          <cell r="L5970" t="str">
            <v>Family</v>
          </cell>
          <cell r="M5970">
            <v>22940</v>
          </cell>
        </row>
        <row r="5971">
          <cell r="A5971">
            <v>11</v>
          </cell>
          <cell r="B5971" t="str">
            <v>AW Rx Only (HMO)</v>
          </cell>
          <cell r="C5971" t="str">
            <v>000000965</v>
          </cell>
          <cell r="D5971" t="str">
            <v>BRAGUNIER EVIE A</v>
          </cell>
          <cell r="E5971" t="str">
            <v>205643204</v>
          </cell>
          <cell r="F5971">
            <v>18</v>
          </cell>
          <cell r="G5971" t="str">
            <v>Active Non-Union</v>
          </cell>
          <cell r="H5971" t="str">
            <v>N</v>
          </cell>
          <cell r="I5971">
            <v>1</v>
          </cell>
          <cell r="J5971">
            <v>37956</v>
          </cell>
          <cell r="K5971">
            <v>102</v>
          </cell>
          <cell r="L5971" t="str">
            <v>Single</v>
          </cell>
          <cell r="M5971">
            <v>31122</v>
          </cell>
        </row>
        <row r="5972">
          <cell r="A5972">
            <v>11</v>
          </cell>
          <cell r="B5972" t="str">
            <v>AW Rx Only (HMO)</v>
          </cell>
          <cell r="C5972" t="str">
            <v>000000965</v>
          </cell>
          <cell r="D5972" t="str">
            <v>BRAZIEL MELVIN B</v>
          </cell>
          <cell r="E5972" t="str">
            <v>197508011</v>
          </cell>
          <cell r="F5972">
            <v>17</v>
          </cell>
          <cell r="G5972" t="str">
            <v>Active Union</v>
          </cell>
          <cell r="H5972" t="str">
            <v>U</v>
          </cell>
          <cell r="I5972">
            <v>4</v>
          </cell>
          <cell r="J5972">
            <v>37622</v>
          </cell>
          <cell r="K5972">
            <v>127</v>
          </cell>
          <cell r="L5972" t="str">
            <v>Family</v>
          </cell>
          <cell r="M5972">
            <v>21711</v>
          </cell>
        </row>
        <row r="5973">
          <cell r="A5973">
            <v>11</v>
          </cell>
          <cell r="B5973" t="str">
            <v>AW Rx Only (HMO)</v>
          </cell>
          <cell r="C5973" t="str">
            <v>000000965</v>
          </cell>
          <cell r="D5973" t="str">
            <v>BREESE DIANE</v>
          </cell>
          <cell r="E5973" t="str">
            <v>187507292</v>
          </cell>
          <cell r="F5973">
            <v>18</v>
          </cell>
          <cell r="G5973" t="str">
            <v>Active Non-Union</v>
          </cell>
          <cell r="H5973" t="str">
            <v>N</v>
          </cell>
          <cell r="I5973">
            <v>1</v>
          </cell>
          <cell r="J5973">
            <v>37622</v>
          </cell>
          <cell r="K5973">
            <v>102</v>
          </cell>
          <cell r="L5973" t="str">
            <v>Single</v>
          </cell>
          <cell r="M5973">
            <v>24400</v>
          </cell>
        </row>
        <row r="5974">
          <cell r="A5974">
            <v>11</v>
          </cell>
          <cell r="B5974" t="str">
            <v>AW Rx Only (HMO)</v>
          </cell>
          <cell r="C5974" t="str">
            <v>000000965</v>
          </cell>
          <cell r="D5974" t="str">
            <v>BREISINGER KENNETH G</v>
          </cell>
          <cell r="E5974" t="str">
            <v>176601063</v>
          </cell>
          <cell r="F5974">
            <v>17</v>
          </cell>
          <cell r="G5974" t="str">
            <v>Active Union</v>
          </cell>
          <cell r="H5974" t="str">
            <v>U</v>
          </cell>
          <cell r="I5974">
            <v>1</v>
          </cell>
          <cell r="J5974">
            <v>37622</v>
          </cell>
          <cell r="K5974">
            <v>101</v>
          </cell>
          <cell r="L5974" t="str">
            <v>Single</v>
          </cell>
          <cell r="M5974">
            <v>25575</v>
          </cell>
        </row>
        <row r="5975">
          <cell r="A5975">
            <v>11</v>
          </cell>
          <cell r="B5975" t="str">
            <v>AW Rx Only (HMO)</v>
          </cell>
          <cell r="C5975" t="str">
            <v>000000965</v>
          </cell>
          <cell r="D5975" t="str">
            <v>BRENNAN WILLIAM E</v>
          </cell>
          <cell r="E5975" t="str">
            <v>204386315</v>
          </cell>
          <cell r="F5975">
            <v>17</v>
          </cell>
          <cell r="G5975" t="str">
            <v>Active Union</v>
          </cell>
          <cell r="H5975" t="str">
            <v>U</v>
          </cell>
          <cell r="I5975">
            <v>2</v>
          </cell>
          <cell r="J5975">
            <v>37622</v>
          </cell>
          <cell r="K5975">
            <v>111</v>
          </cell>
          <cell r="L5975" t="str">
            <v>Ee/Sp</v>
          </cell>
          <cell r="M5975">
            <v>17470</v>
          </cell>
        </row>
        <row r="5976">
          <cell r="A5976">
            <v>11</v>
          </cell>
          <cell r="B5976" t="str">
            <v>AW Rx Only (HMO)</v>
          </cell>
          <cell r="C5976" t="str">
            <v>000000965</v>
          </cell>
          <cell r="D5976" t="str">
            <v>BREZNAY BRIAN J</v>
          </cell>
          <cell r="E5976" t="str">
            <v>202523349</v>
          </cell>
          <cell r="F5976">
            <v>18</v>
          </cell>
          <cell r="G5976" t="str">
            <v>Active Non-Union</v>
          </cell>
          <cell r="H5976" t="str">
            <v>N</v>
          </cell>
          <cell r="I5976">
            <v>3</v>
          </cell>
          <cell r="J5976">
            <v>37622</v>
          </cell>
          <cell r="K5976">
            <v>127</v>
          </cell>
          <cell r="L5976" t="str">
            <v>Family</v>
          </cell>
          <cell r="M5976">
            <v>22482</v>
          </cell>
        </row>
        <row r="5977">
          <cell r="A5977">
            <v>11</v>
          </cell>
          <cell r="B5977" t="str">
            <v>AW Rx Only (HMO)</v>
          </cell>
          <cell r="C5977" t="str">
            <v>000000965</v>
          </cell>
          <cell r="D5977" t="str">
            <v>BRICE CHARLES M</v>
          </cell>
          <cell r="E5977" t="str">
            <v>152360072</v>
          </cell>
          <cell r="F5977">
            <v>17</v>
          </cell>
          <cell r="G5977" t="str">
            <v>Active Union</v>
          </cell>
          <cell r="H5977" t="str">
            <v>U</v>
          </cell>
          <cell r="I5977">
            <v>5</v>
          </cell>
          <cell r="J5977">
            <v>37622</v>
          </cell>
          <cell r="K5977">
            <v>119</v>
          </cell>
          <cell r="L5977" t="str">
            <v>Ee/Ch</v>
          </cell>
          <cell r="M5977">
            <v>16472</v>
          </cell>
        </row>
        <row r="5978">
          <cell r="A5978">
            <v>11</v>
          </cell>
          <cell r="B5978" t="str">
            <v>AW Rx Only (HMO)</v>
          </cell>
          <cell r="C5978" t="str">
            <v>000000965</v>
          </cell>
          <cell r="D5978" t="str">
            <v>BROADWATER DANIEL E</v>
          </cell>
          <cell r="E5978" t="str">
            <v>205409993</v>
          </cell>
          <cell r="F5978">
            <v>17</v>
          </cell>
          <cell r="G5978" t="str">
            <v>Active Union</v>
          </cell>
          <cell r="H5978" t="str">
            <v>U</v>
          </cell>
          <cell r="I5978">
            <v>2</v>
          </cell>
          <cell r="J5978">
            <v>37622</v>
          </cell>
          <cell r="K5978">
            <v>111</v>
          </cell>
          <cell r="L5978" t="str">
            <v>Ee/Sp</v>
          </cell>
          <cell r="M5978">
            <v>18850</v>
          </cell>
        </row>
        <row r="5979">
          <cell r="A5979">
            <v>11</v>
          </cell>
          <cell r="B5979" t="str">
            <v>AW Rx Only (HMO)</v>
          </cell>
          <cell r="C5979" t="str">
            <v>000000965</v>
          </cell>
          <cell r="D5979" t="str">
            <v>BROSIOUS TERRY R</v>
          </cell>
          <cell r="E5979" t="str">
            <v>206347317</v>
          </cell>
          <cell r="F5979">
            <v>17</v>
          </cell>
          <cell r="G5979" t="str">
            <v>Active Union</v>
          </cell>
          <cell r="H5979" t="str">
            <v>U</v>
          </cell>
          <cell r="I5979">
            <v>2</v>
          </cell>
          <cell r="J5979">
            <v>37622</v>
          </cell>
          <cell r="K5979">
            <v>111</v>
          </cell>
          <cell r="L5979" t="str">
            <v>Ee/Sp</v>
          </cell>
          <cell r="M5979">
            <v>16711</v>
          </cell>
        </row>
        <row r="5980">
          <cell r="A5980">
            <v>11</v>
          </cell>
          <cell r="B5980" t="str">
            <v>AW Rx Only (HMO)</v>
          </cell>
          <cell r="C5980" t="str">
            <v>000000965</v>
          </cell>
          <cell r="D5980" t="str">
            <v>BROSIUS MARSHALL G</v>
          </cell>
          <cell r="E5980" t="str">
            <v>207345546</v>
          </cell>
          <cell r="F5980">
            <v>17</v>
          </cell>
          <cell r="G5980" t="str">
            <v>Active Union</v>
          </cell>
          <cell r="H5980" t="str">
            <v>U</v>
          </cell>
          <cell r="I5980">
            <v>2</v>
          </cell>
          <cell r="J5980">
            <v>37622</v>
          </cell>
          <cell r="K5980">
            <v>111</v>
          </cell>
          <cell r="L5980" t="str">
            <v>Ee/Sp</v>
          </cell>
          <cell r="M5980">
            <v>16416</v>
          </cell>
        </row>
        <row r="5981">
          <cell r="A5981">
            <v>11</v>
          </cell>
          <cell r="B5981" t="str">
            <v>AW Rx Only (HMO)</v>
          </cell>
          <cell r="C5981" t="str">
            <v>000000965</v>
          </cell>
          <cell r="D5981" t="str">
            <v>BROWN MERLE D</v>
          </cell>
          <cell r="E5981" t="str">
            <v>172340266</v>
          </cell>
          <cell r="F5981">
            <v>17</v>
          </cell>
          <cell r="G5981" t="str">
            <v>Active Union</v>
          </cell>
          <cell r="H5981" t="str">
            <v>U</v>
          </cell>
          <cell r="I5981">
            <v>4</v>
          </cell>
          <cell r="J5981">
            <v>37622</v>
          </cell>
          <cell r="K5981">
            <v>127</v>
          </cell>
          <cell r="L5981" t="str">
            <v>Family</v>
          </cell>
          <cell r="M5981">
            <v>15814</v>
          </cell>
        </row>
        <row r="5982">
          <cell r="A5982">
            <v>11</v>
          </cell>
          <cell r="B5982" t="str">
            <v>AW Rx Only (HMO)</v>
          </cell>
          <cell r="C5982" t="str">
            <v>000000965</v>
          </cell>
          <cell r="D5982" t="str">
            <v>BROWN RICHARD L</v>
          </cell>
          <cell r="E5982" t="str">
            <v>210448783</v>
          </cell>
          <cell r="F5982">
            <v>17</v>
          </cell>
          <cell r="G5982" t="str">
            <v>Active Union</v>
          </cell>
          <cell r="H5982" t="str">
            <v>U</v>
          </cell>
          <cell r="I5982">
            <v>2</v>
          </cell>
          <cell r="J5982">
            <v>37622</v>
          </cell>
          <cell r="K5982">
            <v>111</v>
          </cell>
          <cell r="L5982" t="str">
            <v>Ee/Sp</v>
          </cell>
          <cell r="M5982">
            <v>19914</v>
          </cell>
        </row>
        <row r="5983">
          <cell r="A5983">
            <v>11</v>
          </cell>
          <cell r="B5983" t="str">
            <v>AW Rx Only (HMO)</v>
          </cell>
          <cell r="C5983" t="str">
            <v>000000965</v>
          </cell>
          <cell r="D5983" t="str">
            <v>BRYANT ERIC N</v>
          </cell>
          <cell r="E5983" t="str">
            <v>173520317</v>
          </cell>
          <cell r="F5983">
            <v>17</v>
          </cell>
          <cell r="G5983" t="str">
            <v>Active Union</v>
          </cell>
          <cell r="H5983" t="str">
            <v>U</v>
          </cell>
          <cell r="I5983">
            <v>4</v>
          </cell>
          <cell r="J5983">
            <v>37622</v>
          </cell>
          <cell r="K5983">
            <v>119</v>
          </cell>
          <cell r="L5983" t="str">
            <v>Ee/Ch</v>
          </cell>
          <cell r="M5983">
            <v>22775</v>
          </cell>
        </row>
        <row r="5984">
          <cell r="A5984">
            <v>11</v>
          </cell>
          <cell r="B5984" t="str">
            <v>AW Rx Only (HMO)</v>
          </cell>
          <cell r="C5984" t="str">
            <v>000000965</v>
          </cell>
          <cell r="D5984" t="str">
            <v>BUCHER CATHY K</v>
          </cell>
          <cell r="E5984" t="str">
            <v>165468427</v>
          </cell>
          <cell r="F5984">
            <v>18</v>
          </cell>
          <cell r="G5984" t="str">
            <v>Active Non-Union</v>
          </cell>
          <cell r="H5984" t="str">
            <v>N</v>
          </cell>
          <cell r="I5984">
            <v>4</v>
          </cell>
          <cell r="J5984">
            <v>37622</v>
          </cell>
          <cell r="K5984">
            <v>127</v>
          </cell>
          <cell r="L5984" t="str">
            <v>Family</v>
          </cell>
          <cell r="M5984">
            <v>19648</v>
          </cell>
        </row>
        <row r="5985">
          <cell r="A5985">
            <v>11</v>
          </cell>
          <cell r="B5985" t="str">
            <v>AW Rx Only (HMO)</v>
          </cell>
          <cell r="C5985" t="str">
            <v>000000965</v>
          </cell>
          <cell r="D5985" t="str">
            <v>BUDNEY JOSEPH J</v>
          </cell>
          <cell r="E5985" t="str">
            <v>186468592</v>
          </cell>
          <cell r="F5985">
            <v>18</v>
          </cell>
          <cell r="G5985" t="str">
            <v>Active Non-Union</v>
          </cell>
          <cell r="H5985" t="str">
            <v>N</v>
          </cell>
          <cell r="I5985">
            <v>3</v>
          </cell>
          <cell r="J5985">
            <v>38108</v>
          </cell>
          <cell r="K5985">
            <v>127</v>
          </cell>
          <cell r="L5985" t="str">
            <v>Family</v>
          </cell>
          <cell r="M5985">
            <v>20541</v>
          </cell>
        </row>
        <row r="5986">
          <cell r="A5986">
            <v>11</v>
          </cell>
          <cell r="B5986" t="str">
            <v>AW Rx Only (HMO)</v>
          </cell>
          <cell r="C5986" t="str">
            <v>000000965</v>
          </cell>
          <cell r="D5986" t="str">
            <v>BUKOWSKI JOSEPH J</v>
          </cell>
          <cell r="E5986" t="str">
            <v>207460196</v>
          </cell>
          <cell r="F5986">
            <v>18</v>
          </cell>
          <cell r="G5986" t="str">
            <v>Active Non-Union</v>
          </cell>
          <cell r="H5986" t="str">
            <v>N</v>
          </cell>
          <cell r="I5986">
            <v>4</v>
          </cell>
          <cell r="J5986">
            <v>37622</v>
          </cell>
          <cell r="K5986">
            <v>127</v>
          </cell>
          <cell r="L5986" t="str">
            <v>Family</v>
          </cell>
          <cell r="M5986">
            <v>19885</v>
          </cell>
        </row>
        <row r="5987">
          <cell r="A5987">
            <v>11</v>
          </cell>
          <cell r="B5987" t="str">
            <v>AW Rx Only (HMO)</v>
          </cell>
          <cell r="C5987" t="str">
            <v>000000965</v>
          </cell>
          <cell r="D5987" t="str">
            <v>BURKHOLDER RANDALL H</v>
          </cell>
          <cell r="E5987" t="str">
            <v>162624149</v>
          </cell>
          <cell r="F5987">
            <v>17</v>
          </cell>
          <cell r="G5987" t="str">
            <v>Active Union</v>
          </cell>
          <cell r="H5987" t="str">
            <v>U</v>
          </cell>
          <cell r="I5987">
            <v>5</v>
          </cell>
          <cell r="J5987">
            <v>37622</v>
          </cell>
          <cell r="K5987">
            <v>127</v>
          </cell>
          <cell r="L5987" t="str">
            <v>Family</v>
          </cell>
          <cell r="M5987">
            <v>26682</v>
          </cell>
        </row>
        <row r="5988">
          <cell r="A5988">
            <v>11</v>
          </cell>
          <cell r="B5988" t="str">
            <v>AW Rx Only (HMO)</v>
          </cell>
          <cell r="C5988" t="str">
            <v>000000965</v>
          </cell>
          <cell r="D5988" t="str">
            <v>BURKHOLDER RICHARD J</v>
          </cell>
          <cell r="E5988" t="str">
            <v>168385823</v>
          </cell>
          <cell r="F5988">
            <v>17</v>
          </cell>
          <cell r="G5988" t="str">
            <v>Active Union</v>
          </cell>
          <cell r="H5988" t="str">
            <v>U</v>
          </cell>
          <cell r="I5988">
            <v>1</v>
          </cell>
          <cell r="J5988">
            <v>37622</v>
          </cell>
          <cell r="K5988">
            <v>101</v>
          </cell>
          <cell r="L5988" t="str">
            <v>Single</v>
          </cell>
          <cell r="M5988">
            <v>16612</v>
          </cell>
        </row>
        <row r="5989">
          <cell r="A5989">
            <v>11</v>
          </cell>
          <cell r="B5989" t="str">
            <v>AW Rx Only (HMO)</v>
          </cell>
          <cell r="C5989" t="str">
            <v>000000965</v>
          </cell>
          <cell r="D5989" t="str">
            <v>BURNFIELD MAREI J</v>
          </cell>
          <cell r="E5989" t="str">
            <v>179543726</v>
          </cell>
          <cell r="F5989">
            <v>17</v>
          </cell>
          <cell r="G5989" t="str">
            <v>Active Union</v>
          </cell>
          <cell r="H5989" t="str">
            <v>U</v>
          </cell>
          <cell r="I5989">
            <v>1</v>
          </cell>
          <cell r="J5989">
            <v>37746</v>
          </cell>
          <cell r="K5989">
            <v>102</v>
          </cell>
          <cell r="L5989" t="str">
            <v>Single</v>
          </cell>
          <cell r="M5989">
            <v>21737</v>
          </cell>
        </row>
        <row r="5990">
          <cell r="A5990">
            <v>11</v>
          </cell>
          <cell r="B5990" t="str">
            <v>AW Rx Only (HMO)</v>
          </cell>
          <cell r="C5990" t="str">
            <v>000000965</v>
          </cell>
          <cell r="D5990" t="str">
            <v>BURNS MICHAEL O</v>
          </cell>
          <cell r="E5990" t="str">
            <v>190408168</v>
          </cell>
          <cell r="F5990">
            <v>18</v>
          </cell>
          <cell r="G5990" t="str">
            <v>Active Non-Union</v>
          </cell>
          <cell r="H5990" t="str">
            <v>N</v>
          </cell>
          <cell r="I5990">
            <v>2</v>
          </cell>
          <cell r="J5990">
            <v>37927</v>
          </cell>
          <cell r="K5990">
            <v>111</v>
          </cell>
          <cell r="L5990" t="str">
            <v>Ee/Sp</v>
          </cell>
          <cell r="M5990">
            <v>18181</v>
          </cell>
        </row>
        <row r="5991">
          <cell r="A5991">
            <v>11</v>
          </cell>
          <cell r="B5991" t="str">
            <v>AW Rx Only (HMO)</v>
          </cell>
          <cell r="C5991" t="str">
            <v>000000965</v>
          </cell>
          <cell r="D5991" t="str">
            <v>BURRIER MARK</v>
          </cell>
          <cell r="E5991" t="str">
            <v>209563899</v>
          </cell>
          <cell r="F5991">
            <v>18</v>
          </cell>
          <cell r="G5991" t="str">
            <v>Active Non-Union</v>
          </cell>
          <cell r="H5991" t="str">
            <v>N</v>
          </cell>
          <cell r="I5991">
            <v>4</v>
          </cell>
          <cell r="J5991">
            <v>37622</v>
          </cell>
          <cell r="K5991">
            <v>127</v>
          </cell>
          <cell r="L5991" t="str">
            <v>Family</v>
          </cell>
          <cell r="M5991">
            <v>22759</v>
          </cell>
        </row>
        <row r="5992">
          <cell r="A5992">
            <v>11</v>
          </cell>
          <cell r="B5992" t="str">
            <v>AW Rx Only (HMO)</v>
          </cell>
          <cell r="C5992" t="str">
            <v>000000965</v>
          </cell>
          <cell r="D5992" t="str">
            <v>BURTON JAMES R</v>
          </cell>
          <cell r="E5992" t="str">
            <v>194346999</v>
          </cell>
          <cell r="F5992">
            <v>17</v>
          </cell>
          <cell r="G5992" t="str">
            <v>Active Union</v>
          </cell>
          <cell r="H5992" t="str">
            <v>U</v>
          </cell>
          <cell r="I5992">
            <v>2</v>
          </cell>
          <cell r="J5992">
            <v>37895</v>
          </cell>
          <cell r="K5992">
            <v>111</v>
          </cell>
          <cell r="L5992" t="str">
            <v>Ee/Sp</v>
          </cell>
          <cell r="M5992">
            <v>16291</v>
          </cell>
        </row>
        <row r="5993">
          <cell r="A5993">
            <v>11</v>
          </cell>
          <cell r="B5993" t="str">
            <v>AW Rx Only (HMO)</v>
          </cell>
          <cell r="C5993" t="str">
            <v>000000965</v>
          </cell>
          <cell r="D5993" t="str">
            <v>BUTERBAUGH LARRY E</v>
          </cell>
          <cell r="E5993" t="str">
            <v>193420838</v>
          </cell>
          <cell r="F5993">
            <v>18</v>
          </cell>
          <cell r="G5993" t="str">
            <v>Active Non-Union</v>
          </cell>
          <cell r="H5993" t="str">
            <v>N</v>
          </cell>
          <cell r="I5993">
            <v>2</v>
          </cell>
          <cell r="J5993">
            <v>37622</v>
          </cell>
          <cell r="K5993">
            <v>111</v>
          </cell>
          <cell r="L5993" t="str">
            <v>Ee/Sp</v>
          </cell>
          <cell r="M5993">
            <v>18825</v>
          </cell>
        </row>
        <row r="5994">
          <cell r="A5994">
            <v>11</v>
          </cell>
          <cell r="B5994" t="str">
            <v>AW Rx Only (HMO)</v>
          </cell>
          <cell r="C5994" t="str">
            <v>000000965</v>
          </cell>
          <cell r="D5994" t="str">
            <v>BUTTON BRAD W</v>
          </cell>
          <cell r="E5994" t="str">
            <v>125461792</v>
          </cell>
          <cell r="F5994">
            <v>18</v>
          </cell>
          <cell r="G5994" t="str">
            <v>Active Non-Union</v>
          </cell>
          <cell r="H5994" t="str">
            <v>N</v>
          </cell>
          <cell r="I5994">
            <v>4</v>
          </cell>
          <cell r="J5994">
            <v>37622</v>
          </cell>
          <cell r="K5994">
            <v>127</v>
          </cell>
          <cell r="L5994" t="str">
            <v>Family</v>
          </cell>
          <cell r="M5994">
            <v>25561</v>
          </cell>
        </row>
        <row r="5995">
          <cell r="A5995">
            <v>11</v>
          </cell>
          <cell r="B5995" t="str">
            <v>AW Rx Only (HMO)</v>
          </cell>
          <cell r="C5995" t="str">
            <v>000000965</v>
          </cell>
          <cell r="D5995" t="str">
            <v>CABRERA WILLIAM D</v>
          </cell>
          <cell r="E5995" t="str">
            <v>160582691</v>
          </cell>
          <cell r="F5995">
            <v>18</v>
          </cell>
          <cell r="G5995" t="str">
            <v>Active Non-Union</v>
          </cell>
          <cell r="H5995" t="str">
            <v>N</v>
          </cell>
          <cell r="I5995">
            <v>4</v>
          </cell>
          <cell r="J5995">
            <v>37622</v>
          </cell>
          <cell r="K5995">
            <v>127</v>
          </cell>
          <cell r="L5995" t="str">
            <v>Family</v>
          </cell>
          <cell r="M5995">
            <v>22732</v>
          </cell>
        </row>
        <row r="5996">
          <cell r="A5996">
            <v>11</v>
          </cell>
          <cell r="B5996" t="str">
            <v>AW Rx Only (HMO)</v>
          </cell>
          <cell r="C5996" t="str">
            <v>000000965</v>
          </cell>
          <cell r="D5996" t="str">
            <v>CAIN MARK A</v>
          </cell>
          <cell r="E5996" t="str">
            <v>175447198</v>
          </cell>
          <cell r="F5996">
            <v>18</v>
          </cell>
          <cell r="G5996" t="str">
            <v>Active Non-Union</v>
          </cell>
          <cell r="H5996" t="str">
            <v>N</v>
          </cell>
          <cell r="I5996">
            <v>2</v>
          </cell>
          <cell r="J5996">
            <v>38322</v>
          </cell>
          <cell r="K5996">
            <v>119</v>
          </cell>
          <cell r="L5996" t="str">
            <v>Ee/Ch</v>
          </cell>
          <cell r="M5996">
            <v>19202</v>
          </cell>
        </row>
        <row r="5997">
          <cell r="A5997">
            <v>11</v>
          </cell>
          <cell r="B5997" t="str">
            <v>AW Rx Only (HMO)</v>
          </cell>
          <cell r="C5997" t="str">
            <v>000000965</v>
          </cell>
          <cell r="D5997" t="str">
            <v>CALACHINO LOUIS</v>
          </cell>
          <cell r="E5997" t="str">
            <v>161347062</v>
          </cell>
          <cell r="F5997">
            <v>18</v>
          </cell>
          <cell r="G5997" t="str">
            <v>Active Non-Union</v>
          </cell>
          <cell r="H5997" t="str">
            <v>N</v>
          </cell>
          <cell r="I5997">
            <v>2</v>
          </cell>
          <cell r="J5997">
            <v>37622</v>
          </cell>
          <cell r="K5997">
            <v>111</v>
          </cell>
          <cell r="L5997" t="str">
            <v>Ee/Sp</v>
          </cell>
          <cell r="M5997">
            <v>15371</v>
          </cell>
        </row>
        <row r="5998">
          <cell r="A5998">
            <v>11</v>
          </cell>
          <cell r="B5998" t="str">
            <v>AW Rx Only (HMO)</v>
          </cell>
          <cell r="C5998" t="str">
            <v>000000965</v>
          </cell>
          <cell r="D5998" t="str">
            <v>CAMPBELL JAMES L</v>
          </cell>
          <cell r="E5998" t="str">
            <v>183467032</v>
          </cell>
          <cell r="F5998">
            <v>18</v>
          </cell>
          <cell r="G5998" t="str">
            <v>Active Non-Union</v>
          </cell>
          <cell r="H5998" t="str">
            <v>N</v>
          </cell>
          <cell r="I5998">
            <v>4</v>
          </cell>
          <cell r="J5998">
            <v>37823</v>
          </cell>
          <cell r="K5998">
            <v>127</v>
          </cell>
          <cell r="L5998" t="str">
            <v>Family</v>
          </cell>
          <cell r="M5998">
            <v>20949</v>
          </cell>
        </row>
        <row r="5999">
          <cell r="A5999">
            <v>11</v>
          </cell>
          <cell r="B5999" t="str">
            <v>AW Rx Only (HMO)</v>
          </cell>
          <cell r="C5999" t="str">
            <v>000000965</v>
          </cell>
          <cell r="D5999" t="str">
            <v>CAPPETTA ANTHONY P</v>
          </cell>
          <cell r="E5999" t="str">
            <v>177609425</v>
          </cell>
          <cell r="F5999">
            <v>18</v>
          </cell>
          <cell r="G5999" t="str">
            <v>Active Non-Union</v>
          </cell>
          <cell r="H5999" t="str">
            <v>N</v>
          </cell>
          <cell r="I5999">
            <v>2</v>
          </cell>
          <cell r="J5999">
            <v>37622</v>
          </cell>
          <cell r="K5999">
            <v>111</v>
          </cell>
          <cell r="L5999" t="str">
            <v>Ee/Sp</v>
          </cell>
          <cell r="M5999">
            <v>23271</v>
          </cell>
        </row>
        <row r="6000">
          <cell r="A6000">
            <v>11</v>
          </cell>
          <cell r="B6000" t="str">
            <v>AW Rx Only (HMO)</v>
          </cell>
          <cell r="C6000" t="str">
            <v>000000965</v>
          </cell>
          <cell r="D6000" t="str">
            <v>CARAMANNO PATRICK M</v>
          </cell>
          <cell r="E6000" t="str">
            <v>184569539</v>
          </cell>
          <cell r="F6000">
            <v>18</v>
          </cell>
          <cell r="G6000" t="str">
            <v>Active Non-Union</v>
          </cell>
          <cell r="H6000" t="str">
            <v>N</v>
          </cell>
          <cell r="I6000">
            <v>4</v>
          </cell>
          <cell r="J6000">
            <v>37622</v>
          </cell>
          <cell r="K6000">
            <v>127</v>
          </cell>
          <cell r="L6000" t="str">
            <v>Family</v>
          </cell>
          <cell r="M6000">
            <v>22334</v>
          </cell>
        </row>
        <row r="6001">
          <cell r="A6001">
            <v>11</v>
          </cell>
          <cell r="B6001" t="str">
            <v>AW Rx Only (HMO)</v>
          </cell>
          <cell r="C6001" t="str">
            <v>000000965</v>
          </cell>
          <cell r="D6001" t="str">
            <v>CARDAMONE CASPER J</v>
          </cell>
          <cell r="E6001" t="str">
            <v>207363377</v>
          </cell>
          <cell r="F6001">
            <v>17</v>
          </cell>
          <cell r="G6001" t="str">
            <v>Active Union</v>
          </cell>
          <cell r="H6001" t="str">
            <v>U</v>
          </cell>
          <cell r="I6001">
            <v>3</v>
          </cell>
          <cell r="J6001">
            <v>37622</v>
          </cell>
          <cell r="K6001">
            <v>127</v>
          </cell>
          <cell r="L6001" t="str">
            <v>Family</v>
          </cell>
          <cell r="M6001">
            <v>17622</v>
          </cell>
        </row>
        <row r="6002">
          <cell r="A6002">
            <v>11</v>
          </cell>
          <cell r="B6002" t="str">
            <v>AW Rx Only (HMO)</v>
          </cell>
          <cell r="C6002" t="str">
            <v>000000965</v>
          </cell>
          <cell r="D6002" t="str">
            <v>CAREY PETER J</v>
          </cell>
          <cell r="E6002" t="str">
            <v>190648222</v>
          </cell>
          <cell r="F6002">
            <v>18</v>
          </cell>
          <cell r="G6002" t="str">
            <v>Active Non-Union</v>
          </cell>
          <cell r="H6002" t="str">
            <v>N</v>
          </cell>
          <cell r="I6002">
            <v>1</v>
          </cell>
          <cell r="J6002">
            <v>37622</v>
          </cell>
          <cell r="K6002">
            <v>101</v>
          </cell>
          <cell r="L6002" t="str">
            <v>Single</v>
          </cell>
          <cell r="M6002">
            <v>25268</v>
          </cell>
        </row>
        <row r="6003">
          <cell r="A6003">
            <v>11</v>
          </cell>
          <cell r="B6003" t="str">
            <v>AW Rx Only (HMO)</v>
          </cell>
          <cell r="C6003" t="str">
            <v>000000965</v>
          </cell>
          <cell r="D6003" t="str">
            <v>CARLISLE WILLIAM T</v>
          </cell>
          <cell r="E6003" t="str">
            <v>168348168</v>
          </cell>
          <cell r="F6003">
            <v>17</v>
          </cell>
          <cell r="G6003" t="str">
            <v>Active Union</v>
          </cell>
          <cell r="H6003" t="str">
            <v>U</v>
          </cell>
          <cell r="I6003">
            <v>2</v>
          </cell>
          <cell r="J6003">
            <v>37622</v>
          </cell>
          <cell r="K6003">
            <v>111</v>
          </cell>
          <cell r="L6003" t="str">
            <v>Ee/Sp</v>
          </cell>
          <cell r="M6003">
            <v>15704</v>
          </cell>
        </row>
        <row r="6004">
          <cell r="A6004">
            <v>11</v>
          </cell>
          <cell r="B6004" t="str">
            <v>AW Rx Only (HMO)</v>
          </cell>
          <cell r="C6004" t="str">
            <v>000000965</v>
          </cell>
          <cell r="D6004" t="str">
            <v>CARLSON DAVID L</v>
          </cell>
          <cell r="E6004" t="str">
            <v>159429732</v>
          </cell>
          <cell r="F6004">
            <v>17</v>
          </cell>
          <cell r="G6004" t="str">
            <v>Active Union</v>
          </cell>
          <cell r="H6004" t="str">
            <v>U</v>
          </cell>
          <cell r="I6004">
            <v>3</v>
          </cell>
          <cell r="J6004">
            <v>38202</v>
          </cell>
          <cell r="K6004">
            <v>127</v>
          </cell>
          <cell r="L6004" t="str">
            <v>Family</v>
          </cell>
          <cell r="M6004">
            <v>18664</v>
          </cell>
        </row>
        <row r="6005">
          <cell r="A6005">
            <v>11</v>
          </cell>
          <cell r="B6005" t="str">
            <v>AW Rx Only (HMO)</v>
          </cell>
          <cell r="C6005" t="str">
            <v>000000965</v>
          </cell>
          <cell r="D6005" t="str">
            <v>CARPENETTI DAVID L</v>
          </cell>
          <cell r="E6005" t="str">
            <v>163467225</v>
          </cell>
          <cell r="F6005">
            <v>18</v>
          </cell>
          <cell r="G6005" t="str">
            <v>Active Non-Union</v>
          </cell>
          <cell r="H6005" t="str">
            <v>N</v>
          </cell>
          <cell r="I6005">
            <v>1</v>
          </cell>
          <cell r="J6005">
            <v>37622</v>
          </cell>
          <cell r="K6005">
            <v>101</v>
          </cell>
          <cell r="L6005" t="str">
            <v>Single</v>
          </cell>
          <cell r="M6005">
            <v>22109</v>
          </cell>
        </row>
        <row r="6006">
          <cell r="A6006">
            <v>11</v>
          </cell>
          <cell r="B6006" t="str">
            <v>AW Rx Only (HMO)</v>
          </cell>
          <cell r="C6006" t="str">
            <v>000000965</v>
          </cell>
          <cell r="D6006" t="str">
            <v>CASSIDY GERALDINE G</v>
          </cell>
          <cell r="E6006" t="str">
            <v>186442600</v>
          </cell>
          <cell r="F6006">
            <v>17</v>
          </cell>
          <cell r="G6006" t="str">
            <v>Active Union</v>
          </cell>
          <cell r="H6006" t="str">
            <v>U</v>
          </cell>
          <cell r="I6006">
            <v>1</v>
          </cell>
          <cell r="J6006">
            <v>37622</v>
          </cell>
          <cell r="K6006">
            <v>102</v>
          </cell>
          <cell r="L6006" t="str">
            <v>Single</v>
          </cell>
          <cell r="M6006">
            <v>19210</v>
          </cell>
        </row>
        <row r="6007">
          <cell r="A6007">
            <v>11</v>
          </cell>
          <cell r="B6007" t="str">
            <v>AW Rx Only (HMO)</v>
          </cell>
          <cell r="C6007" t="str">
            <v>000000965</v>
          </cell>
          <cell r="D6007" t="str">
            <v>CASTELLANO PAUL J</v>
          </cell>
          <cell r="E6007" t="str">
            <v>202403429</v>
          </cell>
          <cell r="F6007">
            <v>17</v>
          </cell>
          <cell r="G6007" t="str">
            <v>Active Union</v>
          </cell>
          <cell r="H6007" t="str">
            <v>U</v>
          </cell>
          <cell r="I6007">
            <v>1</v>
          </cell>
          <cell r="J6007">
            <v>37622</v>
          </cell>
          <cell r="K6007">
            <v>101</v>
          </cell>
          <cell r="L6007" t="str">
            <v>Single</v>
          </cell>
          <cell r="M6007">
            <v>18361</v>
          </cell>
        </row>
        <row r="6008">
          <cell r="A6008">
            <v>11</v>
          </cell>
          <cell r="B6008" t="str">
            <v>AW Rx Only (HMO)</v>
          </cell>
          <cell r="C6008" t="str">
            <v>000000965</v>
          </cell>
          <cell r="D6008" t="str">
            <v>CHELLINI PAUL W</v>
          </cell>
          <cell r="E6008" t="str">
            <v>194486565</v>
          </cell>
          <cell r="F6008">
            <v>17</v>
          </cell>
          <cell r="G6008" t="str">
            <v>Active Union</v>
          </cell>
          <cell r="H6008" t="str">
            <v>U</v>
          </cell>
          <cell r="I6008">
            <v>1</v>
          </cell>
          <cell r="J6008">
            <v>37622</v>
          </cell>
          <cell r="K6008">
            <v>101</v>
          </cell>
          <cell r="L6008" t="str">
            <v>Single</v>
          </cell>
          <cell r="M6008">
            <v>20256</v>
          </cell>
        </row>
        <row r="6009">
          <cell r="A6009">
            <v>11</v>
          </cell>
          <cell r="B6009" t="str">
            <v>AW Rx Only (HMO)</v>
          </cell>
          <cell r="C6009" t="str">
            <v>000000965</v>
          </cell>
          <cell r="D6009" t="str">
            <v>CHESNEY GILBERT P</v>
          </cell>
          <cell r="E6009" t="str">
            <v>187427159</v>
          </cell>
          <cell r="F6009">
            <v>18</v>
          </cell>
          <cell r="G6009" t="str">
            <v>Active Non-Union</v>
          </cell>
          <cell r="H6009" t="str">
            <v>N</v>
          </cell>
          <cell r="I6009">
            <v>3</v>
          </cell>
          <cell r="J6009">
            <v>37622</v>
          </cell>
          <cell r="K6009">
            <v>127</v>
          </cell>
          <cell r="L6009" t="str">
            <v>Family</v>
          </cell>
          <cell r="M6009">
            <v>18778</v>
          </cell>
        </row>
        <row r="6010">
          <cell r="A6010">
            <v>11</v>
          </cell>
          <cell r="B6010" t="str">
            <v>AW Rx Only (HMO)</v>
          </cell>
          <cell r="C6010" t="str">
            <v>000000965</v>
          </cell>
          <cell r="D6010" t="str">
            <v>CHOLISH WILLIAM J</v>
          </cell>
          <cell r="E6010" t="str">
            <v>166365077</v>
          </cell>
          <cell r="F6010">
            <v>18</v>
          </cell>
          <cell r="G6010" t="str">
            <v>Active Non-Union</v>
          </cell>
          <cell r="H6010" t="str">
            <v>N</v>
          </cell>
          <cell r="I6010">
            <v>3</v>
          </cell>
          <cell r="J6010">
            <v>37834</v>
          </cell>
          <cell r="K6010">
            <v>127</v>
          </cell>
          <cell r="L6010" t="str">
            <v>Family</v>
          </cell>
          <cell r="M6010">
            <v>16903</v>
          </cell>
        </row>
        <row r="6011">
          <cell r="A6011">
            <v>11</v>
          </cell>
          <cell r="B6011" t="str">
            <v>AW Rx Only (HMO)</v>
          </cell>
          <cell r="C6011" t="str">
            <v>000000965</v>
          </cell>
          <cell r="D6011" t="str">
            <v>CIMAKASKY JR JOHN B</v>
          </cell>
          <cell r="E6011" t="str">
            <v>204344081</v>
          </cell>
          <cell r="F6011">
            <v>18</v>
          </cell>
          <cell r="G6011" t="str">
            <v>Active Non-Union</v>
          </cell>
          <cell r="H6011" t="str">
            <v>N</v>
          </cell>
          <cell r="I6011">
            <v>2</v>
          </cell>
          <cell r="J6011">
            <v>37712</v>
          </cell>
          <cell r="K6011">
            <v>111</v>
          </cell>
          <cell r="L6011" t="str">
            <v>Ee/Sp</v>
          </cell>
          <cell r="M6011">
            <v>15940</v>
          </cell>
        </row>
        <row r="6012">
          <cell r="A6012">
            <v>11</v>
          </cell>
          <cell r="B6012" t="str">
            <v>AW Rx Only (HMO)</v>
          </cell>
          <cell r="C6012" t="str">
            <v>000000965</v>
          </cell>
          <cell r="D6012" t="str">
            <v>COLAGIOVANNI JAMES J</v>
          </cell>
          <cell r="E6012" t="str">
            <v>174489347</v>
          </cell>
          <cell r="F6012">
            <v>17</v>
          </cell>
          <cell r="G6012" t="str">
            <v>Active Union</v>
          </cell>
          <cell r="H6012" t="str">
            <v>U</v>
          </cell>
          <cell r="I6012">
            <v>1</v>
          </cell>
          <cell r="J6012">
            <v>37865</v>
          </cell>
          <cell r="K6012">
            <v>101</v>
          </cell>
          <cell r="L6012" t="str">
            <v>Single</v>
          </cell>
          <cell r="M6012">
            <v>24627</v>
          </cell>
        </row>
        <row r="6013">
          <cell r="A6013">
            <v>11</v>
          </cell>
          <cell r="B6013" t="str">
            <v>AW Rx Only (HMO)</v>
          </cell>
          <cell r="C6013" t="str">
            <v>000000965</v>
          </cell>
          <cell r="D6013" t="str">
            <v>COLLARINI JULIUS R</v>
          </cell>
          <cell r="E6013" t="str">
            <v>168482338</v>
          </cell>
          <cell r="F6013">
            <v>18</v>
          </cell>
          <cell r="G6013" t="str">
            <v>Active Non-Union</v>
          </cell>
          <cell r="H6013" t="str">
            <v>N</v>
          </cell>
          <cell r="I6013">
            <v>5</v>
          </cell>
          <cell r="J6013">
            <v>37622</v>
          </cell>
          <cell r="K6013">
            <v>127</v>
          </cell>
          <cell r="L6013" t="str">
            <v>Family</v>
          </cell>
          <cell r="M6013">
            <v>20775</v>
          </cell>
        </row>
        <row r="6014">
          <cell r="A6014">
            <v>11</v>
          </cell>
          <cell r="B6014" t="str">
            <v>AW Rx Only (HMO)</v>
          </cell>
          <cell r="C6014" t="str">
            <v>000000965</v>
          </cell>
          <cell r="D6014" t="str">
            <v>COLLINS MATTHEW J</v>
          </cell>
          <cell r="E6014" t="str">
            <v>194563814</v>
          </cell>
          <cell r="F6014">
            <v>17</v>
          </cell>
          <cell r="G6014" t="str">
            <v>Active Union</v>
          </cell>
          <cell r="H6014" t="str">
            <v>U</v>
          </cell>
          <cell r="I6014">
            <v>3</v>
          </cell>
          <cell r="J6014">
            <v>38086</v>
          </cell>
          <cell r="K6014">
            <v>127</v>
          </cell>
          <cell r="L6014" t="str">
            <v>Family</v>
          </cell>
          <cell r="M6014">
            <v>28001</v>
          </cell>
        </row>
        <row r="6015">
          <cell r="A6015">
            <v>11</v>
          </cell>
          <cell r="B6015" t="str">
            <v>AW Rx Only (HMO)</v>
          </cell>
          <cell r="C6015" t="str">
            <v>000000965</v>
          </cell>
          <cell r="D6015" t="str">
            <v>CONN DAVID C</v>
          </cell>
          <cell r="E6015" t="str">
            <v>189522575</v>
          </cell>
          <cell r="F6015">
            <v>17</v>
          </cell>
          <cell r="G6015" t="str">
            <v>Active Union</v>
          </cell>
          <cell r="H6015" t="str">
            <v>U</v>
          </cell>
          <cell r="I6015">
            <v>3</v>
          </cell>
          <cell r="J6015">
            <v>37622</v>
          </cell>
          <cell r="K6015">
            <v>127</v>
          </cell>
          <cell r="L6015" t="str">
            <v>Family</v>
          </cell>
          <cell r="M6015">
            <v>21297</v>
          </cell>
        </row>
        <row r="6016">
          <cell r="A6016">
            <v>11</v>
          </cell>
          <cell r="B6016" t="str">
            <v>AW Rx Only (HMO)</v>
          </cell>
          <cell r="C6016" t="str">
            <v>000000965</v>
          </cell>
          <cell r="D6016" t="str">
            <v>CONNER DARYL E</v>
          </cell>
          <cell r="E6016" t="str">
            <v>180607007</v>
          </cell>
          <cell r="F6016">
            <v>18</v>
          </cell>
          <cell r="G6016" t="str">
            <v>Active Non-Union</v>
          </cell>
          <cell r="H6016" t="str">
            <v>N</v>
          </cell>
          <cell r="I6016">
            <v>1</v>
          </cell>
          <cell r="J6016">
            <v>37804</v>
          </cell>
          <cell r="K6016">
            <v>101</v>
          </cell>
          <cell r="L6016" t="str">
            <v>Single</v>
          </cell>
          <cell r="M6016">
            <v>27354</v>
          </cell>
        </row>
        <row r="6017">
          <cell r="A6017">
            <v>11</v>
          </cell>
          <cell r="B6017" t="str">
            <v>AW Rx Only (HMO)</v>
          </cell>
          <cell r="C6017" t="str">
            <v>000000965</v>
          </cell>
          <cell r="D6017" t="str">
            <v>CONNER DONALD E</v>
          </cell>
          <cell r="E6017" t="str">
            <v>204385681</v>
          </cell>
          <cell r="F6017">
            <v>18</v>
          </cell>
          <cell r="G6017" t="str">
            <v>Active Non-Union</v>
          </cell>
          <cell r="H6017" t="str">
            <v>N</v>
          </cell>
          <cell r="I6017">
            <v>2</v>
          </cell>
          <cell r="J6017">
            <v>37622</v>
          </cell>
          <cell r="K6017">
            <v>111</v>
          </cell>
          <cell r="L6017" t="str">
            <v>Ee/Sp</v>
          </cell>
          <cell r="M6017">
            <v>17058</v>
          </cell>
        </row>
        <row r="6018">
          <cell r="A6018">
            <v>11</v>
          </cell>
          <cell r="B6018" t="str">
            <v>AW Rx Only (HMO)</v>
          </cell>
          <cell r="C6018" t="str">
            <v>000000965</v>
          </cell>
          <cell r="D6018" t="str">
            <v>COOPER DOUGLAS B</v>
          </cell>
          <cell r="E6018" t="str">
            <v>183388773</v>
          </cell>
          <cell r="F6018">
            <v>17</v>
          </cell>
          <cell r="G6018" t="str">
            <v>Active Union</v>
          </cell>
          <cell r="H6018" t="str">
            <v>U</v>
          </cell>
          <cell r="I6018">
            <v>2</v>
          </cell>
          <cell r="J6018">
            <v>37622</v>
          </cell>
          <cell r="K6018">
            <v>111</v>
          </cell>
          <cell r="L6018" t="str">
            <v>Ee/Sp</v>
          </cell>
          <cell r="M6018">
            <v>16854</v>
          </cell>
        </row>
        <row r="6019">
          <cell r="A6019">
            <v>11</v>
          </cell>
          <cell r="B6019" t="str">
            <v>AW Rx Only (HMO)</v>
          </cell>
          <cell r="C6019" t="str">
            <v>000000965</v>
          </cell>
          <cell r="D6019" t="str">
            <v>CORRIGAN THOMAS F</v>
          </cell>
          <cell r="E6019" t="str">
            <v>178447544</v>
          </cell>
          <cell r="F6019">
            <v>18</v>
          </cell>
          <cell r="G6019" t="str">
            <v>Active Non-Union</v>
          </cell>
          <cell r="H6019" t="str">
            <v>N</v>
          </cell>
          <cell r="I6019">
            <v>3</v>
          </cell>
          <cell r="J6019">
            <v>37622</v>
          </cell>
          <cell r="K6019">
            <v>127</v>
          </cell>
          <cell r="L6019" t="str">
            <v>Family</v>
          </cell>
          <cell r="M6019">
            <v>19222</v>
          </cell>
        </row>
        <row r="6020">
          <cell r="A6020">
            <v>11</v>
          </cell>
          <cell r="B6020" t="str">
            <v>AW Rx Only (HMO)</v>
          </cell>
          <cell r="C6020" t="str">
            <v>000000965</v>
          </cell>
          <cell r="D6020" t="str">
            <v>CORTEZ JAMES J</v>
          </cell>
          <cell r="E6020" t="str">
            <v>163465783</v>
          </cell>
          <cell r="F6020">
            <v>17</v>
          </cell>
          <cell r="G6020" t="str">
            <v>Active Union</v>
          </cell>
          <cell r="H6020" t="str">
            <v>U</v>
          </cell>
          <cell r="I6020">
            <v>4</v>
          </cell>
          <cell r="J6020">
            <v>37622</v>
          </cell>
          <cell r="K6020">
            <v>127</v>
          </cell>
          <cell r="L6020" t="str">
            <v>Family</v>
          </cell>
          <cell r="M6020">
            <v>19491</v>
          </cell>
        </row>
        <row r="6021">
          <cell r="A6021">
            <v>11</v>
          </cell>
          <cell r="B6021" t="str">
            <v>AW Rx Only (HMO)</v>
          </cell>
          <cell r="C6021" t="str">
            <v>000000965</v>
          </cell>
          <cell r="D6021" t="str">
            <v>COTTAGE RONALD W</v>
          </cell>
          <cell r="E6021" t="str">
            <v>174363017</v>
          </cell>
          <cell r="F6021">
            <v>17</v>
          </cell>
          <cell r="G6021" t="str">
            <v>Active Union</v>
          </cell>
          <cell r="H6021" t="str">
            <v>U</v>
          </cell>
          <cell r="I6021">
            <v>2</v>
          </cell>
          <cell r="J6021">
            <v>37622</v>
          </cell>
          <cell r="K6021">
            <v>111</v>
          </cell>
          <cell r="L6021" t="str">
            <v>Ee/Sp</v>
          </cell>
          <cell r="M6021">
            <v>17053</v>
          </cell>
        </row>
        <row r="6022">
          <cell r="A6022">
            <v>11</v>
          </cell>
          <cell r="B6022" t="str">
            <v>AW Rx Only (HMO)</v>
          </cell>
          <cell r="C6022" t="str">
            <v>000000965</v>
          </cell>
          <cell r="D6022" t="str">
            <v>COUDRIET BETTY J</v>
          </cell>
          <cell r="E6022" t="str">
            <v>166447886</v>
          </cell>
          <cell r="F6022">
            <v>17</v>
          </cell>
          <cell r="G6022" t="str">
            <v>Active Union</v>
          </cell>
          <cell r="H6022" t="str">
            <v>U</v>
          </cell>
          <cell r="I6022">
            <v>2</v>
          </cell>
          <cell r="J6022">
            <v>37622</v>
          </cell>
          <cell r="K6022">
            <v>111</v>
          </cell>
          <cell r="L6022" t="str">
            <v>Ee/Sp</v>
          </cell>
          <cell r="M6022">
            <v>19319</v>
          </cell>
        </row>
        <row r="6023">
          <cell r="A6023">
            <v>11</v>
          </cell>
          <cell r="B6023" t="str">
            <v>AW Rx Only (HMO)</v>
          </cell>
          <cell r="C6023" t="str">
            <v>000000965</v>
          </cell>
          <cell r="D6023" t="str">
            <v>COULTER GIRARD J</v>
          </cell>
          <cell r="E6023" t="str">
            <v>211329211</v>
          </cell>
          <cell r="F6023">
            <v>18</v>
          </cell>
          <cell r="G6023" t="str">
            <v>Active Non-Union</v>
          </cell>
          <cell r="H6023" t="str">
            <v>N</v>
          </cell>
          <cell r="I6023">
            <v>2</v>
          </cell>
          <cell r="J6023">
            <v>37987</v>
          </cell>
          <cell r="K6023">
            <v>111</v>
          </cell>
          <cell r="L6023" t="str">
            <v>Ee/Sp</v>
          </cell>
          <cell r="M6023">
            <v>15797</v>
          </cell>
        </row>
        <row r="6024">
          <cell r="A6024">
            <v>11</v>
          </cell>
          <cell r="B6024" t="str">
            <v>AW Rx Only (HMO)</v>
          </cell>
          <cell r="C6024" t="str">
            <v>000000965</v>
          </cell>
          <cell r="D6024" t="str">
            <v>COVELLI THOMAS F</v>
          </cell>
          <cell r="E6024" t="str">
            <v>205526559</v>
          </cell>
          <cell r="F6024">
            <v>17</v>
          </cell>
          <cell r="G6024" t="str">
            <v>Active Union</v>
          </cell>
          <cell r="H6024" t="str">
            <v>U</v>
          </cell>
          <cell r="I6024">
            <v>1</v>
          </cell>
          <cell r="J6024">
            <v>37622</v>
          </cell>
          <cell r="K6024">
            <v>101</v>
          </cell>
          <cell r="L6024" t="str">
            <v>Single</v>
          </cell>
          <cell r="M6024">
            <v>22245</v>
          </cell>
        </row>
        <row r="6025">
          <cell r="A6025">
            <v>11</v>
          </cell>
          <cell r="B6025" t="str">
            <v>AW Rx Only (HMO)</v>
          </cell>
          <cell r="C6025" t="str">
            <v>000000965</v>
          </cell>
          <cell r="D6025" t="str">
            <v>CRAIG JASON D</v>
          </cell>
          <cell r="E6025" t="str">
            <v>163488773</v>
          </cell>
          <cell r="F6025">
            <v>17</v>
          </cell>
          <cell r="G6025" t="str">
            <v>Active Union</v>
          </cell>
          <cell r="H6025" t="str">
            <v>U</v>
          </cell>
          <cell r="I6025">
            <v>4</v>
          </cell>
          <cell r="J6025">
            <v>38026</v>
          </cell>
          <cell r="K6025">
            <v>127</v>
          </cell>
          <cell r="L6025" t="str">
            <v>Family</v>
          </cell>
          <cell r="M6025">
            <v>26170</v>
          </cell>
        </row>
        <row r="6026">
          <cell r="A6026">
            <v>11</v>
          </cell>
          <cell r="B6026" t="str">
            <v>AW Rx Only (HMO)</v>
          </cell>
          <cell r="C6026" t="str">
            <v>000000965</v>
          </cell>
          <cell r="D6026" t="str">
            <v>CRAWFORD ALAN B</v>
          </cell>
          <cell r="E6026" t="str">
            <v>197429037</v>
          </cell>
          <cell r="F6026">
            <v>17</v>
          </cell>
          <cell r="G6026" t="str">
            <v>Active Union</v>
          </cell>
          <cell r="H6026" t="str">
            <v>U</v>
          </cell>
          <cell r="I6026">
            <v>1</v>
          </cell>
          <cell r="J6026">
            <v>37622</v>
          </cell>
          <cell r="K6026">
            <v>101</v>
          </cell>
          <cell r="L6026" t="str">
            <v>Single</v>
          </cell>
          <cell r="M6026">
            <v>18542</v>
          </cell>
        </row>
        <row r="6027">
          <cell r="A6027">
            <v>11</v>
          </cell>
          <cell r="B6027" t="str">
            <v>AW Rx Only (HMO)</v>
          </cell>
          <cell r="C6027" t="str">
            <v>000000965</v>
          </cell>
          <cell r="D6027" t="str">
            <v>CREWS RAYMOND E</v>
          </cell>
          <cell r="E6027" t="str">
            <v>205409558</v>
          </cell>
          <cell r="F6027">
            <v>17</v>
          </cell>
          <cell r="G6027" t="str">
            <v>Active Union</v>
          </cell>
          <cell r="H6027" t="str">
            <v>U</v>
          </cell>
          <cell r="I6027">
            <v>1</v>
          </cell>
          <cell r="J6027">
            <v>37622</v>
          </cell>
          <cell r="K6027">
            <v>101</v>
          </cell>
          <cell r="L6027" t="str">
            <v>Single</v>
          </cell>
          <cell r="M6027">
            <v>17736</v>
          </cell>
        </row>
        <row r="6028">
          <cell r="A6028">
            <v>11</v>
          </cell>
          <cell r="B6028" t="str">
            <v>AW Rx Only (HMO)</v>
          </cell>
          <cell r="C6028" t="str">
            <v>000000965</v>
          </cell>
          <cell r="D6028" t="str">
            <v>CROMLEY GARY N</v>
          </cell>
          <cell r="E6028" t="str">
            <v>204447287</v>
          </cell>
          <cell r="F6028">
            <v>17</v>
          </cell>
          <cell r="G6028" t="str">
            <v>Active Union</v>
          </cell>
          <cell r="H6028" t="str">
            <v>U</v>
          </cell>
          <cell r="I6028">
            <v>2</v>
          </cell>
          <cell r="J6028">
            <v>37622</v>
          </cell>
          <cell r="K6028">
            <v>111</v>
          </cell>
          <cell r="L6028" t="str">
            <v>Ee/Sp</v>
          </cell>
          <cell r="M6028">
            <v>19386</v>
          </cell>
        </row>
        <row r="6029">
          <cell r="A6029">
            <v>11</v>
          </cell>
          <cell r="B6029" t="str">
            <v>AW Rx Only (HMO)</v>
          </cell>
          <cell r="C6029" t="str">
            <v>000000965</v>
          </cell>
          <cell r="D6029" t="str">
            <v>CUNARD EDMUND</v>
          </cell>
          <cell r="E6029" t="str">
            <v>165425772</v>
          </cell>
          <cell r="F6029">
            <v>18</v>
          </cell>
          <cell r="G6029" t="str">
            <v>Active Non-Union</v>
          </cell>
          <cell r="H6029" t="str">
            <v>N</v>
          </cell>
          <cell r="I6029">
            <v>2</v>
          </cell>
          <cell r="J6029">
            <v>37622</v>
          </cell>
          <cell r="K6029">
            <v>111</v>
          </cell>
          <cell r="L6029" t="str">
            <v>Ee/Sp</v>
          </cell>
          <cell r="M6029">
            <v>18037</v>
          </cell>
        </row>
        <row r="6030">
          <cell r="A6030">
            <v>11</v>
          </cell>
          <cell r="B6030" t="str">
            <v>AW Rx Only (HMO)</v>
          </cell>
          <cell r="C6030" t="str">
            <v>000000965</v>
          </cell>
          <cell r="D6030" t="str">
            <v>CUNARD PAUL J</v>
          </cell>
          <cell r="E6030" t="str">
            <v>206405021</v>
          </cell>
          <cell r="F6030">
            <v>18</v>
          </cell>
          <cell r="G6030" t="str">
            <v>Active Non-Union</v>
          </cell>
          <cell r="H6030" t="str">
            <v>N</v>
          </cell>
          <cell r="I6030">
            <v>3</v>
          </cell>
          <cell r="J6030">
            <v>37622</v>
          </cell>
          <cell r="K6030">
            <v>127</v>
          </cell>
          <cell r="L6030" t="str">
            <v>Family</v>
          </cell>
          <cell r="M6030">
            <v>18451</v>
          </cell>
        </row>
        <row r="6031">
          <cell r="A6031">
            <v>11</v>
          </cell>
          <cell r="B6031" t="str">
            <v>AW Rx Only (HMO)</v>
          </cell>
          <cell r="C6031" t="str">
            <v>000000965</v>
          </cell>
          <cell r="D6031" t="str">
            <v>CURRAN JAMES L</v>
          </cell>
          <cell r="E6031" t="str">
            <v>164483727</v>
          </cell>
          <cell r="F6031">
            <v>17</v>
          </cell>
          <cell r="G6031" t="str">
            <v>Active Union</v>
          </cell>
          <cell r="H6031" t="str">
            <v>U</v>
          </cell>
          <cell r="I6031">
            <v>3</v>
          </cell>
          <cell r="J6031">
            <v>37622</v>
          </cell>
          <cell r="K6031">
            <v>127</v>
          </cell>
          <cell r="L6031" t="str">
            <v>Family</v>
          </cell>
          <cell r="M6031">
            <v>20388</v>
          </cell>
        </row>
        <row r="6032">
          <cell r="A6032">
            <v>11</v>
          </cell>
          <cell r="B6032" t="str">
            <v>AW Rx Only (HMO)</v>
          </cell>
          <cell r="C6032" t="str">
            <v>000000965</v>
          </cell>
          <cell r="D6032" t="str">
            <v>CUSIC CHARLES A</v>
          </cell>
          <cell r="E6032" t="str">
            <v>200549514</v>
          </cell>
          <cell r="F6032">
            <v>17</v>
          </cell>
          <cell r="G6032" t="str">
            <v>Active Union</v>
          </cell>
          <cell r="H6032" t="str">
            <v>U</v>
          </cell>
          <cell r="I6032">
            <v>4</v>
          </cell>
          <cell r="J6032">
            <v>37622</v>
          </cell>
          <cell r="K6032">
            <v>127</v>
          </cell>
          <cell r="L6032" t="str">
            <v>Family</v>
          </cell>
          <cell r="M6032">
            <v>23610</v>
          </cell>
        </row>
        <row r="6033">
          <cell r="A6033">
            <v>11</v>
          </cell>
          <cell r="B6033" t="str">
            <v>AW Rx Only (HMO)</v>
          </cell>
          <cell r="C6033" t="str">
            <v>000000965</v>
          </cell>
          <cell r="D6033" t="str">
            <v>CYNAR PHILIP J</v>
          </cell>
          <cell r="E6033" t="str">
            <v>181401398</v>
          </cell>
          <cell r="F6033">
            <v>18</v>
          </cell>
          <cell r="G6033" t="str">
            <v>Active Non-Union</v>
          </cell>
          <cell r="H6033" t="str">
            <v>N</v>
          </cell>
          <cell r="I6033">
            <v>1</v>
          </cell>
          <cell r="J6033">
            <v>37622</v>
          </cell>
          <cell r="K6033">
            <v>101</v>
          </cell>
          <cell r="L6033" t="str">
            <v>Single</v>
          </cell>
          <cell r="M6033">
            <v>23803</v>
          </cell>
        </row>
        <row r="6034">
          <cell r="A6034">
            <v>11</v>
          </cell>
          <cell r="B6034" t="str">
            <v>AW Rx Only (HMO)</v>
          </cell>
          <cell r="C6034" t="str">
            <v>000000965</v>
          </cell>
          <cell r="D6034" t="str">
            <v>CZERW THOMAS J</v>
          </cell>
          <cell r="E6034" t="str">
            <v>183540953</v>
          </cell>
          <cell r="F6034">
            <v>18</v>
          </cell>
          <cell r="G6034" t="str">
            <v>Active Non-Union</v>
          </cell>
          <cell r="H6034" t="str">
            <v>N</v>
          </cell>
          <cell r="I6034">
            <v>4</v>
          </cell>
          <cell r="J6034">
            <v>37622</v>
          </cell>
          <cell r="K6034">
            <v>127</v>
          </cell>
          <cell r="L6034" t="str">
            <v>Family</v>
          </cell>
          <cell r="M6034">
            <v>21866</v>
          </cell>
        </row>
        <row r="6035">
          <cell r="A6035">
            <v>11</v>
          </cell>
          <cell r="B6035" t="str">
            <v>AW Rx Only (HMO)</v>
          </cell>
          <cell r="C6035" t="str">
            <v>000000965</v>
          </cell>
          <cell r="D6035" t="str">
            <v>DAGUE DAVID R</v>
          </cell>
          <cell r="E6035" t="str">
            <v>173406563</v>
          </cell>
          <cell r="F6035">
            <v>18</v>
          </cell>
          <cell r="G6035" t="str">
            <v>Active Non-Union</v>
          </cell>
          <cell r="H6035" t="str">
            <v>N</v>
          </cell>
          <cell r="I6035">
            <v>2</v>
          </cell>
          <cell r="J6035">
            <v>37622</v>
          </cell>
          <cell r="K6035">
            <v>111</v>
          </cell>
          <cell r="L6035" t="str">
            <v>Ee/Sp</v>
          </cell>
          <cell r="M6035">
            <v>18203</v>
          </cell>
        </row>
        <row r="6036">
          <cell r="A6036">
            <v>11</v>
          </cell>
          <cell r="B6036" t="str">
            <v>AW Rx Only (HMO)</v>
          </cell>
          <cell r="C6036" t="str">
            <v>000000965</v>
          </cell>
          <cell r="D6036" t="str">
            <v>DASCHBACH ROBERT B</v>
          </cell>
          <cell r="E6036" t="str">
            <v>163585863</v>
          </cell>
          <cell r="F6036">
            <v>17</v>
          </cell>
          <cell r="G6036" t="str">
            <v>Active Union</v>
          </cell>
          <cell r="H6036" t="str">
            <v>U</v>
          </cell>
          <cell r="I6036">
            <v>2</v>
          </cell>
          <cell r="J6036">
            <v>37806</v>
          </cell>
          <cell r="K6036">
            <v>119</v>
          </cell>
          <cell r="L6036" t="str">
            <v>Ee/Ch</v>
          </cell>
          <cell r="M6036">
            <v>24603</v>
          </cell>
        </row>
        <row r="6037">
          <cell r="A6037">
            <v>11</v>
          </cell>
          <cell r="B6037" t="str">
            <v>AW Rx Only (HMO)</v>
          </cell>
          <cell r="C6037" t="str">
            <v>000000965</v>
          </cell>
          <cell r="D6037" t="str">
            <v>DAVIS MARK S</v>
          </cell>
          <cell r="E6037" t="str">
            <v>208548721</v>
          </cell>
          <cell r="F6037">
            <v>18</v>
          </cell>
          <cell r="G6037" t="str">
            <v>Active Non-Union</v>
          </cell>
          <cell r="H6037" t="str">
            <v>N</v>
          </cell>
          <cell r="I6037">
            <v>4</v>
          </cell>
          <cell r="J6037">
            <v>37622</v>
          </cell>
          <cell r="K6037">
            <v>127</v>
          </cell>
          <cell r="L6037" t="str">
            <v>Family</v>
          </cell>
          <cell r="M6037">
            <v>22144</v>
          </cell>
        </row>
        <row r="6038">
          <cell r="A6038">
            <v>11</v>
          </cell>
          <cell r="B6038" t="str">
            <v>AW Rx Only (HMO)</v>
          </cell>
          <cell r="C6038" t="str">
            <v>000000965</v>
          </cell>
          <cell r="D6038" t="str">
            <v>DAVIS VICTOR B</v>
          </cell>
          <cell r="E6038" t="str">
            <v>182524676</v>
          </cell>
          <cell r="F6038">
            <v>17</v>
          </cell>
          <cell r="G6038" t="str">
            <v>Active Union</v>
          </cell>
          <cell r="H6038" t="str">
            <v>U</v>
          </cell>
          <cell r="I6038">
            <v>4</v>
          </cell>
          <cell r="J6038">
            <v>37622</v>
          </cell>
          <cell r="K6038">
            <v>127</v>
          </cell>
          <cell r="L6038" t="str">
            <v>Family</v>
          </cell>
          <cell r="M6038">
            <v>22283</v>
          </cell>
        </row>
        <row r="6039">
          <cell r="A6039">
            <v>11</v>
          </cell>
          <cell r="B6039" t="str">
            <v>AW Rx Only (HMO)</v>
          </cell>
          <cell r="C6039" t="str">
            <v>000000965</v>
          </cell>
          <cell r="D6039" t="str">
            <v>DE ARMENT DOUGLAS J</v>
          </cell>
          <cell r="E6039" t="str">
            <v>181446839</v>
          </cell>
          <cell r="F6039">
            <v>18</v>
          </cell>
          <cell r="G6039" t="str">
            <v>Active Non-Union</v>
          </cell>
          <cell r="H6039" t="str">
            <v>N</v>
          </cell>
          <cell r="I6039">
            <v>1</v>
          </cell>
          <cell r="J6039">
            <v>37692</v>
          </cell>
          <cell r="K6039">
            <v>101</v>
          </cell>
          <cell r="L6039" t="str">
            <v>Single</v>
          </cell>
          <cell r="M6039">
            <v>19324</v>
          </cell>
        </row>
        <row r="6040">
          <cell r="A6040">
            <v>11</v>
          </cell>
          <cell r="B6040" t="str">
            <v>AW Rx Only (HMO)</v>
          </cell>
          <cell r="C6040" t="str">
            <v>000000965</v>
          </cell>
          <cell r="D6040" t="str">
            <v>DECARBO RICKY J</v>
          </cell>
          <cell r="E6040" t="str">
            <v>191469160</v>
          </cell>
          <cell r="F6040">
            <v>17</v>
          </cell>
          <cell r="G6040" t="str">
            <v>Active Union</v>
          </cell>
          <cell r="H6040" t="str">
            <v>U</v>
          </cell>
          <cell r="I6040">
            <v>2</v>
          </cell>
          <cell r="J6040">
            <v>37622</v>
          </cell>
          <cell r="K6040">
            <v>111</v>
          </cell>
          <cell r="L6040" t="str">
            <v>Ee/Sp</v>
          </cell>
          <cell r="M6040">
            <v>21075</v>
          </cell>
        </row>
        <row r="6041">
          <cell r="A6041">
            <v>11</v>
          </cell>
          <cell r="B6041" t="str">
            <v>AW Rx Only (HMO)</v>
          </cell>
          <cell r="C6041" t="str">
            <v>000000965</v>
          </cell>
          <cell r="D6041" t="str">
            <v>DECARLO ANTHONY F</v>
          </cell>
          <cell r="E6041" t="str">
            <v>162584665</v>
          </cell>
          <cell r="F6041">
            <v>18</v>
          </cell>
          <cell r="G6041" t="str">
            <v>Active Non-Union</v>
          </cell>
          <cell r="H6041" t="str">
            <v>N</v>
          </cell>
          <cell r="I6041">
            <v>3</v>
          </cell>
          <cell r="J6041">
            <v>37622</v>
          </cell>
          <cell r="K6041">
            <v>127</v>
          </cell>
          <cell r="L6041" t="str">
            <v>Family</v>
          </cell>
          <cell r="M6041">
            <v>21798</v>
          </cell>
        </row>
        <row r="6042">
          <cell r="A6042">
            <v>11</v>
          </cell>
          <cell r="B6042" t="str">
            <v>AW Rx Only (HMO)</v>
          </cell>
          <cell r="C6042" t="str">
            <v>000000965</v>
          </cell>
          <cell r="D6042" t="str">
            <v>DELIO LINDA M</v>
          </cell>
          <cell r="E6042" t="str">
            <v>187588955</v>
          </cell>
          <cell r="F6042">
            <v>17</v>
          </cell>
          <cell r="G6042" t="str">
            <v>Active Union</v>
          </cell>
          <cell r="H6042" t="str">
            <v>U</v>
          </cell>
          <cell r="I6042">
            <v>4</v>
          </cell>
          <cell r="J6042">
            <v>37622</v>
          </cell>
          <cell r="K6042">
            <v>119</v>
          </cell>
          <cell r="L6042" t="str">
            <v>Ee/Ch</v>
          </cell>
          <cell r="M6042">
            <v>22933</v>
          </cell>
        </row>
        <row r="6043">
          <cell r="A6043">
            <v>11</v>
          </cell>
          <cell r="B6043" t="str">
            <v>AW Rx Only (HMO)</v>
          </cell>
          <cell r="C6043" t="str">
            <v>000000965</v>
          </cell>
          <cell r="D6043" t="str">
            <v>DELISIO JR RONALD J</v>
          </cell>
          <cell r="E6043" t="str">
            <v>175609259</v>
          </cell>
          <cell r="F6043">
            <v>17</v>
          </cell>
          <cell r="G6043" t="str">
            <v>Active Union</v>
          </cell>
          <cell r="H6043" t="str">
            <v>U</v>
          </cell>
          <cell r="I6043">
            <v>5</v>
          </cell>
          <cell r="J6043">
            <v>37622</v>
          </cell>
          <cell r="K6043">
            <v>127</v>
          </cell>
          <cell r="L6043" t="str">
            <v>Family</v>
          </cell>
          <cell r="M6043">
            <v>22769</v>
          </cell>
        </row>
        <row r="6044">
          <cell r="A6044">
            <v>11</v>
          </cell>
          <cell r="B6044" t="str">
            <v>AW Rx Only (HMO)</v>
          </cell>
          <cell r="C6044" t="str">
            <v>000000965</v>
          </cell>
          <cell r="D6044" t="str">
            <v>DELPRATO BECKY H</v>
          </cell>
          <cell r="E6044" t="str">
            <v>175446222</v>
          </cell>
          <cell r="F6044">
            <v>17</v>
          </cell>
          <cell r="G6044" t="str">
            <v>Active Union</v>
          </cell>
          <cell r="H6044" t="str">
            <v>U</v>
          </cell>
          <cell r="I6044">
            <v>2</v>
          </cell>
          <cell r="J6044">
            <v>37622</v>
          </cell>
          <cell r="K6044">
            <v>111</v>
          </cell>
          <cell r="L6044" t="str">
            <v>Ee/Sp</v>
          </cell>
          <cell r="M6044">
            <v>19271</v>
          </cell>
        </row>
        <row r="6045">
          <cell r="A6045">
            <v>11</v>
          </cell>
          <cell r="B6045" t="str">
            <v>AW Rx Only (HMO)</v>
          </cell>
          <cell r="C6045" t="str">
            <v>000000965</v>
          </cell>
          <cell r="D6045" t="str">
            <v>DEMOFONTE STEPHEN S</v>
          </cell>
          <cell r="E6045" t="str">
            <v>204502990</v>
          </cell>
          <cell r="F6045">
            <v>17</v>
          </cell>
          <cell r="G6045" t="str">
            <v>Active Union</v>
          </cell>
          <cell r="H6045" t="str">
            <v>U</v>
          </cell>
          <cell r="I6045">
            <v>4</v>
          </cell>
          <cell r="J6045">
            <v>37622</v>
          </cell>
          <cell r="K6045">
            <v>127</v>
          </cell>
          <cell r="L6045" t="str">
            <v>Family</v>
          </cell>
          <cell r="M6045">
            <v>24350</v>
          </cell>
        </row>
        <row r="6046">
          <cell r="A6046">
            <v>11</v>
          </cell>
          <cell r="B6046" t="str">
            <v>AW Rx Only (HMO)</v>
          </cell>
          <cell r="C6046" t="str">
            <v>000000965</v>
          </cell>
          <cell r="D6046" t="str">
            <v>DERSHEM ALLEN E</v>
          </cell>
          <cell r="E6046" t="str">
            <v>207326153</v>
          </cell>
          <cell r="F6046">
            <v>17</v>
          </cell>
          <cell r="G6046" t="str">
            <v>Active Union</v>
          </cell>
          <cell r="H6046" t="str">
            <v>U</v>
          </cell>
          <cell r="I6046">
            <v>2</v>
          </cell>
          <cell r="J6046">
            <v>37622</v>
          </cell>
          <cell r="K6046">
            <v>111</v>
          </cell>
          <cell r="L6046" t="str">
            <v>Ee/Sp</v>
          </cell>
          <cell r="M6046">
            <v>15659</v>
          </cell>
        </row>
        <row r="6047">
          <cell r="A6047">
            <v>11</v>
          </cell>
          <cell r="B6047" t="str">
            <v>AW Rx Only (HMO)</v>
          </cell>
          <cell r="C6047" t="str">
            <v>000000965</v>
          </cell>
          <cell r="D6047" t="str">
            <v>DETWILER SCOTT D</v>
          </cell>
          <cell r="E6047" t="str">
            <v>185502632</v>
          </cell>
          <cell r="F6047">
            <v>17</v>
          </cell>
          <cell r="G6047" t="str">
            <v>Active Union</v>
          </cell>
          <cell r="H6047" t="str">
            <v>U</v>
          </cell>
          <cell r="I6047">
            <v>4</v>
          </cell>
          <cell r="J6047">
            <v>38108</v>
          </cell>
          <cell r="K6047">
            <v>127</v>
          </cell>
          <cell r="L6047" t="str">
            <v>Family</v>
          </cell>
          <cell r="M6047">
            <v>22876</v>
          </cell>
        </row>
        <row r="6048">
          <cell r="A6048">
            <v>11</v>
          </cell>
          <cell r="B6048" t="str">
            <v>AW Rx Only (HMO)</v>
          </cell>
          <cell r="C6048" t="str">
            <v>000000965</v>
          </cell>
          <cell r="D6048" t="str">
            <v>DEUTSCH WILLIAM S</v>
          </cell>
          <cell r="E6048" t="str">
            <v>173543420</v>
          </cell>
          <cell r="F6048">
            <v>18</v>
          </cell>
          <cell r="G6048" t="str">
            <v>Active Non-Union</v>
          </cell>
          <cell r="H6048" t="str">
            <v>N</v>
          </cell>
          <cell r="I6048">
            <v>4</v>
          </cell>
          <cell r="J6048">
            <v>37622</v>
          </cell>
          <cell r="K6048">
            <v>127</v>
          </cell>
          <cell r="L6048" t="str">
            <v>Family</v>
          </cell>
          <cell r="M6048">
            <v>22201</v>
          </cell>
        </row>
        <row r="6049">
          <cell r="A6049">
            <v>11</v>
          </cell>
          <cell r="B6049" t="str">
            <v>AW Rx Only (HMO)</v>
          </cell>
          <cell r="C6049" t="str">
            <v>000000965</v>
          </cell>
          <cell r="D6049" t="str">
            <v>DEVLIN JR LYLE W</v>
          </cell>
          <cell r="E6049" t="str">
            <v>180467048</v>
          </cell>
          <cell r="F6049">
            <v>17</v>
          </cell>
          <cell r="G6049" t="str">
            <v>Active Union</v>
          </cell>
          <cell r="H6049" t="str">
            <v>U</v>
          </cell>
          <cell r="I6049">
            <v>2</v>
          </cell>
          <cell r="J6049">
            <v>38108</v>
          </cell>
          <cell r="K6049">
            <v>111</v>
          </cell>
          <cell r="L6049" t="str">
            <v>Ee/Sp</v>
          </cell>
          <cell r="M6049">
            <v>20643</v>
          </cell>
        </row>
        <row r="6050">
          <cell r="A6050">
            <v>11</v>
          </cell>
          <cell r="B6050" t="str">
            <v>AW Rx Only (HMO)</v>
          </cell>
          <cell r="C6050" t="str">
            <v>000000965</v>
          </cell>
          <cell r="D6050" t="str">
            <v>DEWAR KIRK D</v>
          </cell>
          <cell r="E6050" t="str">
            <v>211525534</v>
          </cell>
          <cell r="F6050">
            <v>17</v>
          </cell>
          <cell r="G6050" t="str">
            <v>Active Union</v>
          </cell>
          <cell r="H6050" t="str">
            <v>U</v>
          </cell>
          <cell r="I6050">
            <v>3</v>
          </cell>
          <cell r="J6050">
            <v>37936</v>
          </cell>
          <cell r="K6050">
            <v>127</v>
          </cell>
          <cell r="L6050" t="str">
            <v>Family</v>
          </cell>
          <cell r="M6050">
            <v>23178</v>
          </cell>
        </row>
        <row r="6051">
          <cell r="A6051">
            <v>11</v>
          </cell>
          <cell r="B6051" t="str">
            <v>AW Rx Only (HMO)</v>
          </cell>
          <cell r="C6051" t="str">
            <v>000000965</v>
          </cell>
          <cell r="D6051" t="str">
            <v>DI LEO MICHAEL V</v>
          </cell>
          <cell r="E6051" t="str">
            <v>174462309</v>
          </cell>
          <cell r="F6051">
            <v>18</v>
          </cell>
          <cell r="G6051" t="str">
            <v>Active Non-Union</v>
          </cell>
          <cell r="H6051" t="str">
            <v>N</v>
          </cell>
          <cell r="I6051">
            <v>2</v>
          </cell>
          <cell r="J6051">
            <v>37622</v>
          </cell>
          <cell r="K6051">
            <v>111</v>
          </cell>
          <cell r="L6051" t="str">
            <v>Ee/Sp</v>
          </cell>
          <cell r="M6051">
            <v>19591</v>
          </cell>
        </row>
        <row r="6052">
          <cell r="A6052">
            <v>11</v>
          </cell>
          <cell r="B6052" t="str">
            <v>AW Rx Only (HMO)</v>
          </cell>
          <cell r="C6052" t="str">
            <v>000000965</v>
          </cell>
          <cell r="D6052" t="str">
            <v>DI VIZIO EUGENE G</v>
          </cell>
          <cell r="E6052" t="str">
            <v>197509616</v>
          </cell>
          <cell r="F6052">
            <v>18</v>
          </cell>
          <cell r="G6052" t="str">
            <v>Active Non-Union</v>
          </cell>
          <cell r="H6052" t="str">
            <v>N</v>
          </cell>
          <cell r="I6052">
            <v>3</v>
          </cell>
          <cell r="J6052">
            <v>37622</v>
          </cell>
          <cell r="K6052">
            <v>127</v>
          </cell>
          <cell r="L6052" t="str">
            <v>Family</v>
          </cell>
          <cell r="M6052">
            <v>20440</v>
          </cell>
        </row>
        <row r="6053">
          <cell r="A6053">
            <v>11</v>
          </cell>
          <cell r="B6053" t="str">
            <v>AW Rx Only (HMO)</v>
          </cell>
          <cell r="C6053" t="str">
            <v>000000965</v>
          </cell>
          <cell r="D6053" t="str">
            <v>DICK JOSEPH F</v>
          </cell>
          <cell r="E6053" t="str">
            <v>183387334</v>
          </cell>
          <cell r="F6053">
            <v>17</v>
          </cell>
          <cell r="G6053" t="str">
            <v>Active Union</v>
          </cell>
          <cell r="H6053" t="str">
            <v>U</v>
          </cell>
          <cell r="I6053">
            <v>2</v>
          </cell>
          <cell r="J6053">
            <v>37622</v>
          </cell>
          <cell r="K6053">
            <v>111</v>
          </cell>
          <cell r="L6053" t="str">
            <v>Ee/Sp</v>
          </cell>
          <cell r="M6053">
            <v>18912</v>
          </cell>
        </row>
        <row r="6054">
          <cell r="A6054">
            <v>11</v>
          </cell>
          <cell r="B6054" t="str">
            <v>AW Rx Only (HMO)</v>
          </cell>
          <cell r="C6054" t="str">
            <v>000000965</v>
          </cell>
          <cell r="D6054" t="str">
            <v>DIPPERY JENNIFER A</v>
          </cell>
          <cell r="E6054" t="str">
            <v>182525500</v>
          </cell>
          <cell r="F6054">
            <v>17</v>
          </cell>
          <cell r="G6054" t="str">
            <v>Active Union</v>
          </cell>
          <cell r="H6054" t="str">
            <v>U</v>
          </cell>
          <cell r="I6054">
            <v>1</v>
          </cell>
          <cell r="J6054">
            <v>37622</v>
          </cell>
          <cell r="K6054">
            <v>102</v>
          </cell>
          <cell r="L6054" t="str">
            <v>Single</v>
          </cell>
          <cell r="M6054">
            <v>25526</v>
          </cell>
        </row>
        <row r="6055">
          <cell r="A6055">
            <v>11</v>
          </cell>
          <cell r="B6055" t="str">
            <v>AW Rx Only (HMO)</v>
          </cell>
          <cell r="C6055" t="str">
            <v>000000965</v>
          </cell>
          <cell r="D6055" t="str">
            <v>DISANTI CHERYL A</v>
          </cell>
          <cell r="E6055" t="str">
            <v>169549808</v>
          </cell>
          <cell r="F6055">
            <v>18</v>
          </cell>
          <cell r="G6055" t="str">
            <v>Active Non-Union</v>
          </cell>
          <cell r="H6055" t="str">
            <v>N</v>
          </cell>
          <cell r="I6055">
            <v>4</v>
          </cell>
          <cell r="J6055">
            <v>37622</v>
          </cell>
          <cell r="K6055">
            <v>127</v>
          </cell>
          <cell r="L6055" t="str">
            <v>Family</v>
          </cell>
          <cell r="M6055">
            <v>23164</v>
          </cell>
        </row>
        <row r="6056">
          <cell r="A6056">
            <v>11</v>
          </cell>
          <cell r="B6056" t="str">
            <v>AW Rx Only (HMO)</v>
          </cell>
          <cell r="C6056" t="str">
            <v>000000965</v>
          </cell>
          <cell r="D6056" t="str">
            <v>DIXON RICHARD K</v>
          </cell>
          <cell r="E6056" t="str">
            <v>207608196</v>
          </cell>
          <cell r="F6056">
            <v>18</v>
          </cell>
          <cell r="G6056" t="str">
            <v>Active Non-Union</v>
          </cell>
          <cell r="H6056" t="str">
            <v>N</v>
          </cell>
          <cell r="I6056">
            <v>4</v>
          </cell>
          <cell r="J6056">
            <v>38142</v>
          </cell>
          <cell r="K6056">
            <v>127</v>
          </cell>
          <cell r="L6056" t="str">
            <v>Family</v>
          </cell>
          <cell r="M6056">
            <v>23498</v>
          </cell>
        </row>
        <row r="6057">
          <cell r="A6057">
            <v>11</v>
          </cell>
          <cell r="B6057" t="str">
            <v>AW Rx Only (HMO)</v>
          </cell>
          <cell r="C6057" t="str">
            <v>000000965</v>
          </cell>
          <cell r="D6057" t="str">
            <v>DOLFI BRETT A</v>
          </cell>
          <cell r="E6057" t="str">
            <v>209522577</v>
          </cell>
          <cell r="F6057">
            <v>17</v>
          </cell>
          <cell r="G6057" t="str">
            <v>Active Union</v>
          </cell>
          <cell r="H6057" t="str">
            <v>U</v>
          </cell>
          <cell r="I6057">
            <v>4</v>
          </cell>
          <cell r="J6057">
            <v>37803</v>
          </cell>
          <cell r="K6057">
            <v>127</v>
          </cell>
          <cell r="L6057" t="str">
            <v>Family</v>
          </cell>
          <cell r="M6057">
            <v>25845</v>
          </cell>
        </row>
        <row r="6058">
          <cell r="A6058">
            <v>11</v>
          </cell>
          <cell r="B6058" t="str">
            <v>AW Rx Only (HMO)</v>
          </cell>
          <cell r="C6058" t="str">
            <v>000000965</v>
          </cell>
          <cell r="D6058" t="str">
            <v>DONAHUE NANCY M</v>
          </cell>
          <cell r="E6058" t="str">
            <v>109509298</v>
          </cell>
          <cell r="F6058">
            <v>18</v>
          </cell>
          <cell r="G6058" t="str">
            <v>Active Non-Union</v>
          </cell>
          <cell r="H6058" t="str">
            <v>N</v>
          </cell>
          <cell r="I6058">
            <v>2</v>
          </cell>
          <cell r="J6058">
            <v>37622</v>
          </cell>
          <cell r="K6058">
            <v>111</v>
          </cell>
          <cell r="L6058" t="str">
            <v>Ee/Sp</v>
          </cell>
          <cell r="M6058">
            <v>21798</v>
          </cell>
        </row>
        <row r="6059">
          <cell r="A6059">
            <v>11</v>
          </cell>
          <cell r="B6059" t="str">
            <v>AW Rx Only (HMO)</v>
          </cell>
          <cell r="C6059" t="str">
            <v>000000965</v>
          </cell>
          <cell r="D6059" t="str">
            <v>DONALDSON KRISTINE M</v>
          </cell>
          <cell r="E6059" t="str">
            <v>208485508</v>
          </cell>
          <cell r="F6059">
            <v>17</v>
          </cell>
          <cell r="G6059" t="str">
            <v>Active Union</v>
          </cell>
          <cell r="H6059" t="str">
            <v>U</v>
          </cell>
          <cell r="I6059">
            <v>1</v>
          </cell>
          <cell r="J6059">
            <v>37622</v>
          </cell>
          <cell r="K6059">
            <v>102</v>
          </cell>
          <cell r="L6059" t="str">
            <v>Single</v>
          </cell>
          <cell r="M6059">
            <v>28221</v>
          </cell>
        </row>
        <row r="6060">
          <cell r="A6060">
            <v>11</v>
          </cell>
          <cell r="B6060" t="str">
            <v>AW Rx Only (HMO)</v>
          </cell>
          <cell r="C6060" t="str">
            <v>000000965</v>
          </cell>
          <cell r="D6060" t="str">
            <v>DONALDSON PETER M</v>
          </cell>
          <cell r="E6060" t="str">
            <v>211664888</v>
          </cell>
          <cell r="F6060">
            <v>17</v>
          </cell>
          <cell r="G6060" t="str">
            <v>Active Union</v>
          </cell>
          <cell r="H6060" t="str">
            <v>U</v>
          </cell>
          <cell r="I6060">
            <v>1</v>
          </cell>
          <cell r="J6060">
            <v>37926</v>
          </cell>
          <cell r="K6060">
            <v>101</v>
          </cell>
          <cell r="L6060" t="str">
            <v>Single</v>
          </cell>
          <cell r="M6060">
            <v>27730</v>
          </cell>
        </row>
        <row r="6061">
          <cell r="A6061">
            <v>11</v>
          </cell>
          <cell r="B6061" t="str">
            <v>AW Rx Only (HMO)</v>
          </cell>
          <cell r="C6061" t="str">
            <v>000000965</v>
          </cell>
          <cell r="D6061" t="str">
            <v>DROZDOWSKI DANIEL M</v>
          </cell>
          <cell r="E6061" t="str">
            <v>165564214</v>
          </cell>
          <cell r="F6061">
            <v>18</v>
          </cell>
          <cell r="G6061" t="str">
            <v>Active Non-Union</v>
          </cell>
          <cell r="H6061" t="str">
            <v>N</v>
          </cell>
          <cell r="I6061">
            <v>2</v>
          </cell>
          <cell r="J6061">
            <v>37622</v>
          </cell>
          <cell r="K6061">
            <v>119</v>
          </cell>
          <cell r="L6061" t="str">
            <v>Ee/Ch</v>
          </cell>
          <cell r="M6061">
            <v>23978</v>
          </cell>
        </row>
        <row r="6062">
          <cell r="A6062">
            <v>11</v>
          </cell>
          <cell r="B6062" t="str">
            <v>AW Rx Only (HMO)</v>
          </cell>
          <cell r="C6062" t="str">
            <v>000000965</v>
          </cell>
          <cell r="D6062" t="str">
            <v>DUERR WILLIAM J</v>
          </cell>
          <cell r="E6062" t="str">
            <v>166483022</v>
          </cell>
          <cell r="F6062">
            <v>17</v>
          </cell>
          <cell r="G6062" t="str">
            <v>Active Union</v>
          </cell>
          <cell r="H6062" t="str">
            <v>U</v>
          </cell>
          <cell r="I6062">
            <v>4</v>
          </cell>
          <cell r="J6062">
            <v>37622</v>
          </cell>
          <cell r="K6062">
            <v>127</v>
          </cell>
          <cell r="L6062" t="str">
            <v>Family</v>
          </cell>
          <cell r="M6062">
            <v>20237</v>
          </cell>
        </row>
        <row r="6063">
          <cell r="A6063">
            <v>11</v>
          </cell>
          <cell r="B6063" t="str">
            <v>AW Rx Only (HMO)</v>
          </cell>
          <cell r="C6063" t="str">
            <v>000000965</v>
          </cell>
          <cell r="D6063" t="str">
            <v>DUNKLE JOSHUA E</v>
          </cell>
          <cell r="E6063" t="str">
            <v>205584398</v>
          </cell>
          <cell r="F6063">
            <v>18</v>
          </cell>
          <cell r="G6063" t="str">
            <v>Active Non-Union</v>
          </cell>
          <cell r="H6063" t="str">
            <v>N</v>
          </cell>
          <cell r="I6063">
            <v>2</v>
          </cell>
          <cell r="J6063">
            <v>38215</v>
          </cell>
          <cell r="K6063">
            <v>111</v>
          </cell>
          <cell r="L6063" t="str">
            <v>Ee/Sp</v>
          </cell>
          <cell r="M6063">
            <v>28754</v>
          </cell>
        </row>
        <row r="6064">
          <cell r="A6064">
            <v>11</v>
          </cell>
          <cell r="B6064" t="str">
            <v>AW Rx Only (HMO)</v>
          </cell>
          <cell r="C6064" t="str">
            <v>000000965</v>
          </cell>
          <cell r="D6064" t="str">
            <v>DUNMIRE DAVID W</v>
          </cell>
          <cell r="E6064" t="str">
            <v>203421724</v>
          </cell>
          <cell r="F6064">
            <v>17</v>
          </cell>
          <cell r="G6064" t="str">
            <v>Active Union</v>
          </cell>
          <cell r="H6064" t="str">
            <v>U</v>
          </cell>
          <cell r="I6064">
            <v>4</v>
          </cell>
          <cell r="J6064">
            <v>37622</v>
          </cell>
          <cell r="K6064">
            <v>127</v>
          </cell>
          <cell r="L6064" t="str">
            <v>Family</v>
          </cell>
          <cell r="M6064">
            <v>18882</v>
          </cell>
        </row>
        <row r="6065">
          <cell r="A6065">
            <v>11</v>
          </cell>
          <cell r="B6065" t="str">
            <v>AW Rx Only (HMO)</v>
          </cell>
          <cell r="C6065" t="str">
            <v>000000965</v>
          </cell>
          <cell r="D6065" t="str">
            <v>DURHAM CLAYTON V</v>
          </cell>
          <cell r="E6065" t="str">
            <v>209644516</v>
          </cell>
          <cell r="F6065">
            <v>17</v>
          </cell>
          <cell r="G6065" t="str">
            <v>Active Union</v>
          </cell>
          <cell r="H6065" t="str">
            <v>U</v>
          </cell>
          <cell r="I6065">
            <v>1</v>
          </cell>
          <cell r="J6065">
            <v>37926</v>
          </cell>
          <cell r="K6065">
            <v>101</v>
          </cell>
          <cell r="L6065" t="str">
            <v>Single</v>
          </cell>
          <cell r="M6065">
            <v>25281</v>
          </cell>
        </row>
        <row r="6066">
          <cell r="A6066">
            <v>11</v>
          </cell>
          <cell r="B6066" t="str">
            <v>AW Rx Only (HMO)</v>
          </cell>
          <cell r="C6066" t="str">
            <v>000000965</v>
          </cell>
          <cell r="D6066" t="str">
            <v>DUSCHEID THOMAS E</v>
          </cell>
          <cell r="E6066" t="str">
            <v>299503491</v>
          </cell>
          <cell r="F6066">
            <v>17</v>
          </cell>
          <cell r="G6066" t="str">
            <v>Active Union</v>
          </cell>
          <cell r="H6066" t="str">
            <v>U</v>
          </cell>
          <cell r="I6066">
            <v>4</v>
          </cell>
          <cell r="J6066">
            <v>37622</v>
          </cell>
          <cell r="K6066">
            <v>127</v>
          </cell>
          <cell r="L6066" t="str">
            <v>Family</v>
          </cell>
          <cell r="M6066">
            <v>19171</v>
          </cell>
        </row>
        <row r="6067">
          <cell r="A6067">
            <v>11</v>
          </cell>
          <cell r="B6067" t="str">
            <v>AW Rx Only (HMO)</v>
          </cell>
          <cell r="C6067" t="str">
            <v>000000965</v>
          </cell>
          <cell r="D6067" t="str">
            <v>EDWARDS DOUGLAS M</v>
          </cell>
          <cell r="E6067" t="str">
            <v>164487838</v>
          </cell>
          <cell r="F6067">
            <v>18</v>
          </cell>
          <cell r="G6067" t="str">
            <v>Active Non-Union</v>
          </cell>
          <cell r="H6067" t="str">
            <v>N</v>
          </cell>
          <cell r="I6067">
            <v>1</v>
          </cell>
          <cell r="J6067">
            <v>37622</v>
          </cell>
          <cell r="K6067">
            <v>101</v>
          </cell>
          <cell r="L6067" t="str">
            <v>Single</v>
          </cell>
          <cell r="M6067">
            <v>20777</v>
          </cell>
        </row>
        <row r="6068">
          <cell r="A6068">
            <v>11</v>
          </cell>
          <cell r="B6068" t="str">
            <v>AW Rx Only (HMO)</v>
          </cell>
          <cell r="C6068" t="str">
            <v>000000965</v>
          </cell>
          <cell r="D6068" t="str">
            <v>EDWARDS JESSE J</v>
          </cell>
          <cell r="E6068" t="str">
            <v>194641176</v>
          </cell>
          <cell r="F6068">
            <v>18</v>
          </cell>
          <cell r="G6068" t="str">
            <v>Active Non-Union</v>
          </cell>
          <cell r="H6068" t="str">
            <v>N</v>
          </cell>
          <cell r="I6068">
            <v>1</v>
          </cell>
          <cell r="J6068">
            <v>37622</v>
          </cell>
          <cell r="K6068">
            <v>101</v>
          </cell>
          <cell r="L6068" t="str">
            <v>Single</v>
          </cell>
          <cell r="M6068">
            <v>27119</v>
          </cell>
        </row>
        <row r="6069">
          <cell r="A6069">
            <v>11</v>
          </cell>
          <cell r="B6069" t="str">
            <v>AW Rx Only (HMO)</v>
          </cell>
          <cell r="C6069" t="str">
            <v>000000965</v>
          </cell>
          <cell r="D6069" t="str">
            <v>EISAMAN GLENN C</v>
          </cell>
          <cell r="E6069" t="str">
            <v>190460308</v>
          </cell>
          <cell r="F6069">
            <v>17</v>
          </cell>
          <cell r="G6069" t="str">
            <v>Active Union</v>
          </cell>
          <cell r="H6069" t="str">
            <v>U</v>
          </cell>
          <cell r="I6069">
            <v>3</v>
          </cell>
          <cell r="J6069">
            <v>37622</v>
          </cell>
          <cell r="K6069">
            <v>127</v>
          </cell>
          <cell r="L6069" t="str">
            <v>Family</v>
          </cell>
          <cell r="M6069">
            <v>19540</v>
          </cell>
        </row>
        <row r="6070">
          <cell r="A6070">
            <v>11</v>
          </cell>
          <cell r="B6070" t="str">
            <v>AW Rx Only (HMO)</v>
          </cell>
          <cell r="C6070" t="str">
            <v>000000965</v>
          </cell>
          <cell r="D6070" t="str">
            <v>EITER GARY J</v>
          </cell>
          <cell r="E6070" t="str">
            <v>179544466</v>
          </cell>
          <cell r="F6070">
            <v>17</v>
          </cell>
          <cell r="G6070" t="str">
            <v>Active Union</v>
          </cell>
          <cell r="H6070" t="str">
            <v>U</v>
          </cell>
          <cell r="I6070">
            <v>4</v>
          </cell>
          <cell r="J6070">
            <v>37622</v>
          </cell>
          <cell r="K6070">
            <v>127</v>
          </cell>
          <cell r="L6070" t="str">
            <v>Family</v>
          </cell>
          <cell r="M6070">
            <v>23918</v>
          </cell>
        </row>
        <row r="6071">
          <cell r="A6071">
            <v>11</v>
          </cell>
          <cell r="B6071" t="str">
            <v>AW Rx Only (HMO)</v>
          </cell>
          <cell r="C6071" t="str">
            <v>000000965</v>
          </cell>
          <cell r="D6071" t="str">
            <v>ELIAS PAMELA S</v>
          </cell>
          <cell r="E6071" t="str">
            <v>183463325</v>
          </cell>
          <cell r="F6071">
            <v>17</v>
          </cell>
          <cell r="G6071" t="str">
            <v>Active Union</v>
          </cell>
          <cell r="H6071" t="str">
            <v>U</v>
          </cell>
          <cell r="I6071">
            <v>1</v>
          </cell>
          <cell r="J6071">
            <v>37622</v>
          </cell>
          <cell r="K6071">
            <v>102</v>
          </cell>
          <cell r="L6071" t="str">
            <v>Single</v>
          </cell>
          <cell r="M6071">
            <v>19692</v>
          </cell>
        </row>
        <row r="6072">
          <cell r="A6072">
            <v>11</v>
          </cell>
          <cell r="B6072" t="str">
            <v>AW Rx Only (HMO)</v>
          </cell>
          <cell r="C6072" t="str">
            <v>000000965</v>
          </cell>
          <cell r="D6072" t="str">
            <v>ELLIOTT ROBERT F</v>
          </cell>
          <cell r="E6072" t="str">
            <v>192464190</v>
          </cell>
          <cell r="F6072">
            <v>17</v>
          </cell>
          <cell r="G6072" t="str">
            <v>Active Union</v>
          </cell>
          <cell r="H6072" t="str">
            <v>U</v>
          </cell>
          <cell r="I6072">
            <v>3</v>
          </cell>
          <cell r="J6072">
            <v>37622</v>
          </cell>
          <cell r="K6072">
            <v>127</v>
          </cell>
          <cell r="L6072" t="str">
            <v>Family</v>
          </cell>
          <cell r="M6072">
            <v>19428</v>
          </cell>
        </row>
        <row r="6073">
          <cell r="A6073">
            <v>11</v>
          </cell>
          <cell r="B6073" t="str">
            <v>AW Rx Only (HMO)</v>
          </cell>
          <cell r="C6073" t="str">
            <v>000000965</v>
          </cell>
          <cell r="D6073" t="str">
            <v>EMANUEL JOSEPH C</v>
          </cell>
          <cell r="E6073" t="str">
            <v>166402001</v>
          </cell>
          <cell r="F6073">
            <v>18</v>
          </cell>
          <cell r="G6073" t="str">
            <v>Active Non-Union</v>
          </cell>
          <cell r="H6073" t="str">
            <v>N</v>
          </cell>
          <cell r="I6073">
            <v>2</v>
          </cell>
          <cell r="J6073">
            <v>37622</v>
          </cell>
          <cell r="K6073">
            <v>111</v>
          </cell>
          <cell r="L6073" t="str">
            <v>Ee/Sp</v>
          </cell>
          <cell r="M6073">
            <v>18411</v>
          </cell>
        </row>
        <row r="6074">
          <cell r="A6074">
            <v>11</v>
          </cell>
          <cell r="B6074" t="str">
            <v>AW Rx Only (HMO)</v>
          </cell>
          <cell r="C6074" t="str">
            <v>000000965</v>
          </cell>
          <cell r="D6074" t="str">
            <v>EMANUELE ANTHONY J</v>
          </cell>
          <cell r="E6074" t="str">
            <v>179442944</v>
          </cell>
          <cell r="F6074">
            <v>18</v>
          </cell>
          <cell r="G6074" t="str">
            <v>Active Non-Union</v>
          </cell>
          <cell r="H6074" t="str">
            <v>N</v>
          </cell>
          <cell r="I6074">
            <v>2</v>
          </cell>
          <cell r="J6074">
            <v>38108</v>
          </cell>
          <cell r="K6074">
            <v>111</v>
          </cell>
          <cell r="L6074" t="str">
            <v>Ee/Sp</v>
          </cell>
          <cell r="M6074">
            <v>19394</v>
          </cell>
        </row>
        <row r="6075">
          <cell r="A6075">
            <v>11</v>
          </cell>
          <cell r="B6075" t="str">
            <v>AW Rx Only (HMO)</v>
          </cell>
          <cell r="C6075" t="str">
            <v>000000965</v>
          </cell>
          <cell r="D6075" t="str">
            <v>EMMERT JR WILLIAM</v>
          </cell>
          <cell r="E6075" t="str">
            <v>206540843</v>
          </cell>
          <cell r="F6075">
            <v>18</v>
          </cell>
          <cell r="G6075" t="str">
            <v>Active Non-Union</v>
          </cell>
          <cell r="H6075" t="str">
            <v>N</v>
          </cell>
          <cell r="I6075">
            <v>5</v>
          </cell>
          <cell r="J6075">
            <v>37987</v>
          </cell>
          <cell r="K6075">
            <v>127</v>
          </cell>
          <cell r="L6075" t="str">
            <v>Family</v>
          </cell>
          <cell r="M6075">
            <v>25006</v>
          </cell>
        </row>
        <row r="6076">
          <cell r="A6076">
            <v>11</v>
          </cell>
          <cell r="B6076" t="str">
            <v>AW Rx Only (HMO)</v>
          </cell>
          <cell r="C6076" t="str">
            <v>000000965</v>
          </cell>
          <cell r="D6076" t="str">
            <v>ENCARNACION ELI F</v>
          </cell>
          <cell r="E6076" t="str">
            <v>583178114</v>
          </cell>
          <cell r="F6076">
            <v>18</v>
          </cell>
          <cell r="G6076" t="str">
            <v>Active Non-Union</v>
          </cell>
          <cell r="H6076" t="str">
            <v>N</v>
          </cell>
          <cell r="I6076">
            <v>4</v>
          </cell>
          <cell r="J6076">
            <v>37622</v>
          </cell>
          <cell r="K6076">
            <v>127</v>
          </cell>
          <cell r="L6076" t="str">
            <v>Family</v>
          </cell>
          <cell r="M6076">
            <v>24151</v>
          </cell>
        </row>
        <row r="6077">
          <cell r="A6077">
            <v>11</v>
          </cell>
          <cell r="B6077" t="str">
            <v>AW Rx Only (HMO)</v>
          </cell>
          <cell r="C6077" t="str">
            <v>000000965</v>
          </cell>
          <cell r="D6077" t="str">
            <v>ENGLISH TERRY</v>
          </cell>
          <cell r="E6077" t="str">
            <v>078484453</v>
          </cell>
          <cell r="F6077">
            <v>17</v>
          </cell>
          <cell r="G6077" t="str">
            <v>Active Union</v>
          </cell>
          <cell r="H6077" t="str">
            <v>U</v>
          </cell>
          <cell r="I6077">
            <v>2</v>
          </cell>
          <cell r="J6077">
            <v>37622</v>
          </cell>
          <cell r="K6077">
            <v>111</v>
          </cell>
          <cell r="L6077" t="str">
            <v>Ee/Sp</v>
          </cell>
          <cell r="M6077">
            <v>20005</v>
          </cell>
        </row>
        <row r="6078">
          <cell r="A6078">
            <v>11</v>
          </cell>
          <cell r="B6078" t="str">
            <v>AW Rx Only (HMO)</v>
          </cell>
          <cell r="C6078" t="str">
            <v>000000965</v>
          </cell>
          <cell r="D6078" t="str">
            <v>ERFORT III THOMAS J</v>
          </cell>
          <cell r="E6078" t="str">
            <v>202462447</v>
          </cell>
          <cell r="F6078">
            <v>17</v>
          </cell>
          <cell r="G6078" t="str">
            <v>Active Union</v>
          </cell>
          <cell r="H6078" t="str">
            <v>U</v>
          </cell>
          <cell r="I6078">
            <v>2</v>
          </cell>
          <cell r="J6078">
            <v>37622</v>
          </cell>
          <cell r="K6078">
            <v>111</v>
          </cell>
          <cell r="L6078" t="str">
            <v>Ee/Sp</v>
          </cell>
          <cell r="M6078">
            <v>19808</v>
          </cell>
        </row>
        <row r="6079">
          <cell r="A6079">
            <v>11</v>
          </cell>
          <cell r="B6079" t="str">
            <v>AW Rx Only (HMO)</v>
          </cell>
          <cell r="C6079" t="str">
            <v>000000965</v>
          </cell>
          <cell r="D6079" t="str">
            <v>ERNST THOMAS A</v>
          </cell>
          <cell r="E6079" t="str">
            <v>165343251</v>
          </cell>
          <cell r="F6079">
            <v>17</v>
          </cell>
          <cell r="G6079" t="str">
            <v>Active Union</v>
          </cell>
          <cell r="H6079" t="str">
            <v>U</v>
          </cell>
          <cell r="I6079">
            <v>2</v>
          </cell>
          <cell r="J6079">
            <v>37622</v>
          </cell>
          <cell r="K6079">
            <v>111</v>
          </cell>
          <cell r="L6079" t="str">
            <v>Ee/Sp</v>
          </cell>
          <cell r="M6079">
            <v>15716</v>
          </cell>
        </row>
        <row r="6080">
          <cell r="A6080">
            <v>11</v>
          </cell>
          <cell r="B6080" t="str">
            <v>AW Rx Only (HMO)</v>
          </cell>
          <cell r="C6080" t="str">
            <v>000000965</v>
          </cell>
          <cell r="D6080" t="str">
            <v>ESSINGER ROBERT A</v>
          </cell>
          <cell r="E6080" t="str">
            <v>211681926</v>
          </cell>
          <cell r="F6080">
            <v>17</v>
          </cell>
          <cell r="G6080" t="str">
            <v>Active Union</v>
          </cell>
          <cell r="H6080" t="str">
            <v>U</v>
          </cell>
          <cell r="I6080">
            <v>4</v>
          </cell>
          <cell r="J6080">
            <v>37622</v>
          </cell>
          <cell r="K6080">
            <v>127</v>
          </cell>
          <cell r="L6080" t="str">
            <v>Family</v>
          </cell>
          <cell r="M6080">
            <v>27526</v>
          </cell>
        </row>
        <row r="6081">
          <cell r="A6081">
            <v>11</v>
          </cell>
          <cell r="B6081" t="str">
            <v>AW Rx Only (HMO)</v>
          </cell>
          <cell r="C6081" t="str">
            <v>000000965</v>
          </cell>
          <cell r="D6081" t="str">
            <v>EVANOVICH JOHN M</v>
          </cell>
          <cell r="E6081" t="str">
            <v>201400590</v>
          </cell>
          <cell r="F6081">
            <v>18</v>
          </cell>
          <cell r="G6081" t="str">
            <v>Active Non-Union</v>
          </cell>
          <cell r="H6081" t="str">
            <v>N</v>
          </cell>
          <cell r="I6081">
            <v>2</v>
          </cell>
          <cell r="J6081">
            <v>37622</v>
          </cell>
          <cell r="K6081">
            <v>111</v>
          </cell>
          <cell r="L6081" t="str">
            <v>Ee/Sp</v>
          </cell>
          <cell r="M6081">
            <v>18257</v>
          </cell>
        </row>
        <row r="6082">
          <cell r="A6082">
            <v>11</v>
          </cell>
          <cell r="B6082" t="str">
            <v>AW Rx Only (HMO)</v>
          </cell>
          <cell r="C6082" t="str">
            <v>000000965</v>
          </cell>
          <cell r="D6082" t="str">
            <v>EVANS JAMES H</v>
          </cell>
          <cell r="E6082" t="str">
            <v>207328100</v>
          </cell>
          <cell r="F6082">
            <v>18</v>
          </cell>
          <cell r="G6082" t="str">
            <v>Active Non-Union</v>
          </cell>
          <cell r="H6082" t="str">
            <v>N</v>
          </cell>
          <cell r="I6082">
            <v>2</v>
          </cell>
          <cell r="J6082">
            <v>37759</v>
          </cell>
          <cell r="K6082">
            <v>111</v>
          </cell>
          <cell r="L6082" t="str">
            <v>Ee/Sp</v>
          </cell>
          <cell r="M6082">
            <v>15787</v>
          </cell>
        </row>
        <row r="6083">
          <cell r="A6083">
            <v>11</v>
          </cell>
          <cell r="B6083" t="str">
            <v>AW Rx Only (HMO)</v>
          </cell>
          <cell r="C6083" t="str">
            <v>000000965</v>
          </cell>
          <cell r="D6083" t="str">
            <v>EVANS ROBERT M</v>
          </cell>
          <cell r="E6083" t="str">
            <v>163605994</v>
          </cell>
          <cell r="F6083">
            <v>18</v>
          </cell>
          <cell r="G6083" t="str">
            <v>Active Non-Union</v>
          </cell>
          <cell r="H6083" t="str">
            <v>N</v>
          </cell>
          <cell r="I6083">
            <v>5</v>
          </cell>
          <cell r="J6083">
            <v>38308</v>
          </cell>
          <cell r="K6083">
            <v>127</v>
          </cell>
          <cell r="L6083" t="str">
            <v>Family</v>
          </cell>
          <cell r="M6083">
            <v>23667</v>
          </cell>
        </row>
        <row r="6084">
          <cell r="A6084">
            <v>11</v>
          </cell>
          <cell r="B6084" t="str">
            <v>AW Rx Only (HMO)</v>
          </cell>
          <cell r="C6084" t="str">
            <v>000000965</v>
          </cell>
          <cell r="D6084" t="str">
            <v>FAGAN DARLA L</v>
          </cell>
          <cell r="E6084" t="str">
            <v>173405473</v>
          </cell>
          <cell r="F6084">
            <v>17</v>
          </cell>
          <cell r="G6084" t="str">
            <v>Active Union</v>
          </cell>
          <cell r="H6084" t="str">
            <v>U</v>
          </cell>
          <cell r="I6084">
            <v>1</v>
          </cell>
          <cell r="J6084">
            <v>37622</v>
          </cell>
          <cell r="K6084">
            <v>102</v>
          </cell>
          <cell r="L6084" t="str">
            <v>Single</v>
          </cell>
          <cell r="M6084">
            <v>18108</v>
          </cell>
        </row>
        <row r="6085">
          <cell r="A6085">
            <v>11</v>
          </cell>
          <cell r="B6085" t="str">
            <v>AW Rx Only (HMO)</v>
          </cell>
          <cell r="C6085" t="str">
            <v>000000965</v>
          </cell>
          <cell r="D6085" t="str">
            <v>FAIR STEPHEN R</v>
          </cell>
          <cell r="E6085" t="str">
            <v>177424589</v>
          </cell>
          <cell r="F6085">
            <v>18</v>
          </cell>
          <cell r="G6085" t="str">
            <v>Active Non-Union</v>
          </cell>
          <cell r="H6085" t="str">
            <v>N</v>
          </cell>
          <cell r="I6085">
            <v>4</v>
          </cell>
          <cell r="J6085">
            <v>37767</v>
          </cell>
          <cell r="K6085">
            <v>127</v>
          </cell>
          <cell r="L6085" t="str">
            <v>Family</v>
          </cell>
          <cell r="M6085">
            <v>18875</v>
          </cell>
        </row>
        <row r="6086">
          <cell r="A6086">
            <v>11</v>
          </cell>
          <cell r="B6086" t="str">
            <v>AW Rx Only (HMO)</v>
          </cell>
          <cell r="C6086" t="str">
            <v>000000965</v>
          </cell>
          <cell r="D6086" t="str">
            <v>FAIX LORETTA L</v>
          </cell>
          <cell r="E6086" t="str">
            <v>205465766</v>
          </cell>
          <cell r="F6086">
            <v>17</v>
          </cell>
          <cell r="G6086" t="str">
            <v>Active Union</v>
          </cell>
          <cell r="H6086" t="str">
            <v>U</v>
          </cell>
          <cell r="I6086">
            <v>1</v>
          </cell>
          <cell r="J6086">
            <v>37622</v>
          </cell>
          <cell r="K6086">
            <v>102</v>
          </cell>
          <cell r="L6086" t="str">
            <v>Single</v>
          </cell>
          <cell r="M6086">
            <v>21274</v>
          </cell>
        </row>
        <row r="6087">
          <cell r="A6087">
            <v>11</v>
          </cell>
          <cell r="B6087" t="str">
            <v>AW Rx Only (HMO)</v>
          </cell>
          <cell r="C6087" t="str">
            <v>000000965</v>
          </cell>
          <cell r="D6087" t="str">
            <v>FANZO JOHN W</v>
          </cell>
          <cell r="E6087" t="str">
            <v>163401940</v>
          </cell>
          <cell r="F6087">
            <v>17</v>
          </cell>
          <cell r="G6087" t="str">
            <v>Active Union</v>
          </cell>
          <cell r="H6087" t="str">
            <v>U</v>
          </cell>
          <cell r="I6087">
            <v>4</v>
          </cell>
          <cell r="J6087">
            <v>37622</v>
          </cell>
          <cell r="K6087">
            <v>127</v>
          </cell>
          <cell r="L6087" t="str">
            <v>Family</v>
          </cell>
          <cell r="M6087">
            <v>18119</v>
          </cell>
        </row>
        <row r="6088">
          <cell r="A6088">
            <v>11</v>
          </cell>
          <cell r="B6088" t="str">
            <v>AW Rx Only (HMO)</v>
          </cell>
          <cell r="C6088" t="str">
            <v>000000965</v>
          </cell>
          <cell r="D6088" t="str">
            <v>FARABEE DANIEL W</v>
          </cell>
          <cell r="E6088" t="str">
            <v>192485441</v>
          </cell>
          <cell r="F6088">
            <v>17</v>
          </cell>
          <cell r="G6088" t="str">
            <v>Active Union</v>
          </cell>
          <cell r="H6088" t="str">
            <v>U</v>
          </cell>
          <cell r="I6088">
            <v>4</v>
          </cell>
          <cell r="J6088">
            <v>37622</v>
          </cell>
          <cell r="K6088">
            <v>127</v>
          </cell>
          <cell r="L6088" t="str">
            <v>Family</v>
          </cell>
          <cell r="M6088">
            <v>20046</v>
          </cell>
        </row>
        <row r="6089">
          <cell r="A6089">
            <v>11</v>
          </cell>
          <cell r="B6089" t="str">
            <v>AW Rx Only (HMO)</v>
          </cell>
          <cell r="C6089" t="str">
            <v>000000965</v>
          </cell>
          <cell r="D6089" t="str">
            <v>FARRELL BRIAN K</v>
          </cell>
          <cell r="E6089" t="str">
            <v>192522133</v>
          </cell>
          <cell r="F6089">
            <v>18</v>
          </cell>
          <cell r="G6089" t="str">
            <v>Active Non-Union</v>
          </cell>
          <cell r="H6089" t="str">
            <v>N</v>
          </cell>
          <cell r="I6089">
            <v>2</v>
          </cell>
          <cell r="J6089">
            <v>37622</v>
          </cell>
          <cell r="K6089">
            <v>111</v>
          </cell>
          <cell r="L6089" t="str">
            <v>Ee/Sp</v>
          </cell>
          <cell r="M6089">
            <v>21291</v>
          </cell>
        </row>
        <row r="6090">
          <cell r="A6090">
            <v>11</v>
          </cell>
          <cell r="B6090" t="str">
            <v>AW Rx Only (HMO)</v>
          </cell>
          <cell r="C6090" t="str">
            <v>000000965</v>
          </cell>
          <cell r="D6090" t="str">
            <v>FAULKNER LINDA I</v>
          </cell>
          <cell r="E6090" t="str">
            <v>168523729</v>
          </cell>
          <cell r="F6090">
            <v>18</v>
          </cell>
          <cell r="G6090" t="str">
            <v>Active Non-Union</v>
          </cell>
          <cell r="H6090" t="str">
            <v>N</v>
          </cell>
          <cell r="I6090">
            <v>2</v>
          </cell>
          <cell r="J6090">
            <v>38234</v>
          </cell>
          <cell r="K6090">
            <v>111</v>
          </cell>
          <cell r="L6090" t="str">
            <v>Ee/Sp</v>
          </cell>
          <cell r="M6090">
            <v>21631</v>
          </cell>
        </row>
        <row r="6091">
          <cell r="A6091">
            <v>11</v>
          </cell>
          <cell r="B6091" t="str">
            <v>AW Rx Only (HMO)</v>
          </cell>
          <cell r="C6091" t="str">
            <v>000000965</v>
          </cell>
          <cell r="D6091" t="str">
            <v>FEIL DOUGLAS L</v>
          </cell>
          <cell r="E6091" t="str">
            <v>203506339</v>
          </cell>
          <cell r="F6091">
            <v>17</v>
          </cell>
          <cell r="G6091" t="str">
            <v>Active Union</v>
          </cell>
          <cell r="H6091" t="str">
            <v>U</v>
          </cell>
          <cell r="I6091">
            <v>4</v>
          </cell>
          <cell r="J6091">
            <v>37622</v>
          </cell>
          <cell r="K6091">
            <v>127</v>
          </cell>
          <cell r="L6091" t="str">
            <v>Family</v>
          </cell>
          <cell r="M6091">
            <v>21518</v>
          </cell>
        </row>
        <row r="6092">
          <cell r="A6092">
            <v>11</v>
          </cell>
          <cell r="B6092" t="str">
            <v>AW Rx Only (HMO)</v>
          </cell>
          <cell r="C6092" t="str">
            <v>000000965</v>
          </cell>
          <cell r="D6092" t="str">
            <v>FELKER RONALD N</v>
          </cell>
          <cell r="E6092" t="str">
            <v>169442931</v>
          </cell>
          <cell r="F6092">
            <v>18</v>
          </cell>
          <cell r="G6092" t="str">
            <v>Active Non-Union</v>
          </cell>
          <cell r="H6092" t="str">
            <v>N</v>
          </cell>
          <cell r="I6092">
            <v>4</v>
          </cell>
          <cell r="J6092">
            <v>37622</v>
          </cell>
          <cell r="K6092">
            <v>127</v>
          </cell>
          <cell r="L6092" t="str">
            <v>Family</v>
          </cell>
          <cell r="M6092">
            <v>19043</v>
          </cell>
        </row>
        <row r="6093">
          <cell r="A6093">
            <v>11</v>
          </cell>
          <cell r="B6093" t="str">
            <v>AW Rx Only (HMO)</v>
          </cell>
          <cell r="C6093" t="str">
            <v>000000965</v>
          </cell>
          <cell r="D6093" t="str">
            <v>FERRUZZA EDWARD D</v>
          </cell>
          <cell r="E6093" t="str">
            <v>078524381</v>
          </cell>
          <cell r="F6093">
            <v>18</v>
          </cell>
          <cell r="G6093" t="str">
            <v>Active Non-Union</v>
          </cell>
          <cell r="H6093" t="str">
            <v>N</v>
          </cell>
          <cell r="I6093">
            <v>4</v>
          </cell>
          <cell r="J6093">
            <v>37622</v>
          </cell>
          <cell r="K6093">
            <v>127</v>
          </cell>
          <cell r="L6093" t="str">
            <v>Family</v>
          </cell>
          <cell r="M6093">
            <v>21944</v>
          </cell>
        </row>
        <row r="6094">
          <cell r="A6094">
            <v>11</v>
          </cell>
          <cell r="B6094" t="str">
            <v>AW Rx Only (HMO)</v>
          </cell>
          <cell r="C6094" t="str">
            <v>000000965</v>
          </cell>
          <cell r="D6094" t="str">
            <v>FERSTER DAVID A</v>
          </cell>
          <cell r="E6094" t="str">
            <v>204564327</v>
          </cell>
          <cell r="F6094">
            <v>17</v>
          </cell>
          <cell r="G6094" t="str">
            <v>Active Union</v>
          </cell>
          <cell r="H6094" t="str">
            <v>U</v>
          </cell>
          <cell r="I6094">
            <v>4</v>
          </cell>
          <cell r="J6094">
            <v>37622</v>
          </cell>
          <cell r="K6094">
            <v>127</v>
          </cell>
          <cell r="L6094" t="str">
            <v>Family</v>
          </cell>
          <cell r="M6094">
            <v>26277</v>
          </cell>
        </row>
        <row r="6095">
          <cell r="A6095">
            <v>11</v>
          </cell>
          <cell r="B6095" t="str">
            <v>AW Rx Only (HMO)</v>
          </cell>
          <cell r="C6095" t="str">
            <v>000000965</v>
          </cell>
          <cell r="D6095" t="str">
            <v>FIELD LISA K</v>
          </cell>
          <cell r="E6095" t="str">
            <v>203363010</v>
          </cell>
          <cell r="F6095">
            <v>18</v>
          </cell>
          <cell r="G6095" t="str">
            <v>Active Non-Union</v>
          </cell>
          <cell r="H6095" t="str">
            <v>N</v>
          </cell>
          <cell r="I6095">
            <v>1</v>
          </cell>
          <cell r="J6095">
            <v>37622</v>
          </cell>
          <cell r="K6095">
            <v>102</v>
          </cell>
          <cell r="L6095" t="str">
            <v>Single</v>
          </cell>
          <cell r="M6095">
            <v>22108</v>
          </cell>
        </row>
        <row r="6096">
          <cell r="A6096">
            <v>11</v>
          </cell>
          <cell r="B6096" t="str">
            <v>AW Rx Only (HMO)</v>
          </cell>
          <cell r="C6096" t="str">
            <v>000000965</v>
          </cell>
          <cell r="D6096" t="str">
            <v>FINDON GUY B</v>
          </cell>
          <cell r="E6096" t="str">
            <v>193482875</v>
          </cell>
          <cell r="F6096">
            <v>18</v>
          </cell>
          <cell r="G6096" t="str">
            <v>Active Non-Union</v>
          </cell>
          <cell r="H6096" t="str">
            <v>N</v>
          </cell>
          <cell r="I6096">
            <v>3</v>
          </cell>
          <cell r="J6096">
            <v>37622</v>
          </cell>
          <cell r="K6096">
            <v>127</v>
          </cell>
          <cell r="L6096" t="str">
            <v>Family</v>
          </cell>
          <cell r="M6096">
            <v>20991</v>
          </cell>
        </row>
        <row r="6097">
          <cell r="A6097">
            <v>11</v>
          </cell>
          <cell r="B6097" t="str">
            <v>AW Rx Only (HMO)</v>
          </cell>
          <cell r="C6097" t="str">
            <v>000000965</v>
          </cell>
          <cell r="D6097" t="str">
            <v>FINLEY DIRK</v>
          </cell>
          <cell r="E6097" t="str">
            <v>056489634</v>
          </cell>
          <cell r="F6097">
            <v>17</v>
          </cell>
          <cell r="G6097" t="str">
            <v>Active Union</v>
          </cell>
          <cell r="H6097" t="str">
            <v>U</v>
          </cell>
          <cell r="I6097">
            <v>4</v>
          </cell>
          <cell r="J6097">
            <v>37713</v>
          </cell>
          <cell r="K6097">
            <v>127</v>
          </cell>
          <cell r="L6097" t="str">
            <v>Family</v>
          </cell>
          <cell r="M6097">
            <v>19709</v>
          </cell>
        </row>
        <row r="6098">
          <cell r="A6098">
            <v>11</v>
          </cell>
          <cell r="B6098" t="str">
            <v>AW Rx Only (HMO)</v>
          </cell>
          <cell r="C6098" t="str">
            <v>000000965</v>
          </cell>
          <cell r="D6098" t="str">
            <v>FITZMAURICE JAMES P</v>
          </cell>
          <cell r="E6098" t="str">
            <v>206407307</v>
          </cell>
          <cell r="F6098">
            <v>18</v>
          </cell>
          <cell r="G6098" t="str">
            <v>Active Non-Union</v>
          </cell>
          <cell r="H6098" t="str">
            <v>N</v>
          </cell>
          <cell r="I6098">
            <v>2</v>
          </cell>
          <cell r="J6098">
            <v>38169</v>
          </cell>
          <cell r="K6098">
            <v>111</v>
          </cell>
          <cell r="L6098" t="str">
            <v>Ee/Sp</v>
          </cell>
          <cell r="M6098">
            <v>17841</v>
          </cell>
        </row>
        <row r="6099">
          <cell r="A6099">
            <v>11</v>
          </cell>
          <cell r="B6099" t="str">
            <v>AW Rx Only (HMO)</v>
          </cell>
          <cell r="C6099" t="str">
            <v>000000965</v>
          </cell>
          <cell r="D6099" t="str">
            <v>FLEEGER JR JOHN M</v>
          </cell>
          <cell r="E6099" t="str">
            <v>202349751</v>
          </cell>
          <cell r="F6099">
            <v>17</v>
          </cell>
          <cell r="G6099" t="str">
            <v>Active Union</v>
          </cell>
          <cell r="H6099" t="str">
            <v>U</v>
          </cell>
          <cell r="I6099">
            <v>2</v>
          </cell>
          <cell r="J6099">
            <v>37622</v>
          </cell>
          <cell r="K6099">
            <v>111</v>
          </cell>
          <cell r="L6099" t="str">
            <v>Ee/Sp</v>
          </cell>
          <cell r="M6099">
            <v>16315</v>
          </cell>
        </row>
        <row r="6100">
          <cell r="A6100">
            <v>11</v>
          </cell>
          <cell r="B6100" t="str">
            <v>AW Rx Only (HMO)</v>
          </cell>
          <cell r="C6100" t="str">
            <v>000000965</v>
          </cell>
          <cell r="D6100" t="str">
            <v>FLEMING MICHAEL P</v>
          </cell>
          <cell r="E6100" t="str">
            <v>196608513</v>
          </cell>
          <cell r="F6100">
            <v>17</v>
          </cell>
          <cell r="G6100" t="str">
            <v>Active Union</v>
          </cell>
          <cell r="H6100" t="str">
            <v>U</v>
          </cell>
          <cell r="I6100">
            <v>4</v>
          </cell>
          <cell r="J6100">
            <v>37622</v>
          </cell>
          <cell r="K6100">
            <v>127</v>
          </cell>
          <cell r="L6100" t="str">
            <v>Family</v>
          </cell>
          <cell r="M6100">
            <v>24561</v>
          </cell>
        </row>
        <row r="6101">
          <cell r="A6101">
            <v>11</v>
          </cell>
          <cell r="B6101" t="str">
            <v>AW Rx Only (HMO)</v>
          </cell>
          <cell r="C6101" t="str">
            <v>000000965</v>
          </cell>
          <cell r="D6101" t="str">
            <v>FOIL RONALD</v>
          </cell>
          <cell r="E6101" t="str">
            <v>190368759</v>
          </cell>
          <cell r="F6101">
            <v>17</v>
          </cell>
          <cell r="G6101" t="str">
            <v>Active Union</v>
          </cell>
          <cell r="H6101" t="str">
            <v>U</v>
          </cell>
          <cell r="I6101">
            <v>2</v>
          </cell>
          <cell r="J6101">
            <v>37622</v>
          </cell>
          <cell r="K6101">
            <v>111</v>
          </cell>
          <cell r="L6101" t="str">
            <v>Ee/Sp</v>
          </cell>
          <cell r="M6101">
            <v>16730</v>
          </cell>
        </row>
        <row r="6102">
          <cell r="A6102">
            <v>11</v>
          </cell>
          <cell r="B6102" t="str">
            <v>AW Rx Only (HMO)</v>
          </cell>
          <cell r="C6102" t="str">
            <v>000000965</v>
          </cell>
          <cell r="D6102" t="str">
            <v>FONTANA DAVID C</v>
          </cell>
          <cell r="E6102" t="str">
            <v>205443601</v>
          </cell>
          <cell r="F6102">
            <v>18</v>
          </cell>
          <cell r="G6102" t="str">
            <v>Active Non-Union</v>
          </cell>
          <cell r="H6102" t="str">
            <v>N</v>
          </cell>
          <cell r="I6102">
            <v>3</v>
          </cell>
          <cell r="J6102">
            <v>37895</v>
          </cell>
          <cell r="K6102">
            <v>127</v>
          </cell>
          <cell r="L6102" t="str">
            <v>Family</v>
          </cell>
          <cell r="M6102">
            <v>19486</v>
          </cell>
        </row>
        <row r="6103">
          <cell r="A6103">
            <v>11</v>
          </cell>
          <cell r="B6103" t="str">
            <v>AW Rx Only (HMO)</v>
          </cell>
          <cell r="C6103" t="str">
            <v>000000965</v>
          </cell>
          <cell r="D6103" t="str">
            <v>FOUSER JACK D</v>
          </cell>
          <cell r="E6103" t="str">
            <v>205465190</v>
          </cell>
          <cell r="F6103">
            <v>17</v>
          </cell>
          <cell r="G6103" t="str">
            <v>Active Union</v>
          </cell>
          <cell r="H6103" t="str">
            <v>U</v>
          </cell>
          <cell r="I6103">
            <v>5</v>
          </cell>
          <cell r="J6103">
            <v>37622</v>
          </cell>
          <cell r="K6103">
            <v>127</v>
          </cell>
          <cell r="L6103" t="str">
            <v>Family</v>
          </cell>
          <cell r="M6103">
            <v>20017</v>
          </cell>
        </row>
        <row r="6104">
          <cell r="A6104">
            <v>11</v>
          </cell>
          <cell r="B6104" t="str">
            <v>AW Rx Only (HMO)</v>
          </cell>
          <cell r="C6104" t="str">
            <v>000000965</v>
          </cell>
          <cell r="D6104" t="str">
            <v>FRANUS FAY E</v>
          </cell>
          <cell r="E6104" t="str">
            <v>171365410</v>
          </cell>
          <cell r="F6104">
            <v>18</v>
          </cell>
          <cell r="G6104" t="str">
            <v>Active Non-Union</v>
          </cell>
          <cell r="H6104" t="str">
            <v>N</v>
          </cell>
          <cell r="I6104">
            <v>1</v>
          </cell>
          <cell r="J6104">
            <v>37622</v>
          </cell>
          <cell r="K6104">
            <v>102</v>
          </cell>
          <cell r="L6104" t="str">
            <v>Single</v>
          </cell>
          <cell r="M6104">
            <v>16466</v>
          </cell>
        </row>
        <row r="6105">
          <cell r="A6105">
            <v>11</v>
          </cell>
          <cell r="B6105" t="str">
            <v>AW Rx Only (HMO)</v>
          </cell>
          <cell r="C6105" t="str">
            <v>000000965</v>
          </cell>
          <cell r="D6105" t="str">
            <v>FRATAMICO DARELL R</v>
          </cell>
          <cell r="E6105" t="str">
            <v>185429318</v>
          </cell>
          <cell r="F6105">
            <v>18</v>
          </cell>
          <cell r="G6105" t="str">
            <v>Active Non-Union</v>
          </cell>
          <cell r="H6105" t="str">
            <v>N</v>
          </cell>
          <cell r="I6105">
            <v>2</v>
          </cell>
          <cell r="J6105">
            <v>38108</v>
          </cell>
          <cell r="K6105">
            <v>111</v>
          </cell>
          <cell r="L6105" t="str">
            <v>Ee/Sp</v>
          </cell>
          <cell r="M6105">
            <v>19540</v>
          </cell>
        </row>
        <row r="6106">
          <cell r="A6106">
            <v>11</v>
          </cell>
          <cell r="B6106" t="str">
            <v>AW Rx Only (HMO)</v>
          </cell>
          <cell r="C6106" t="str">
            <v>000000965</v>
          </cell>
          <cell r="D6106" t="str">
            <v>FREY RICHARD J</v>
          </cell>
          <cell r="E6106" t="str">
            <v>211383642</v>
          </cell>
          <cell r="F6106">
            <v>18</v>
          </cell>
          <cell r="G6106" t="str">
            <v>Active Non-Union</v>
          </cell>
          <cell r="H6106" t="str">
            <v>N</v>
          </cell>
          <cell r="I6106">
            <v>5</v>
          </cell>
          <cell r="J6106">
            <v>38108</v>
          </cell>
          <cell r="K6106">
            <v>127</v>
          </cell>
          <cell r="L6106" t="str">
            <v>Family</v>
          </cell>
          <cell r="M6106">
            <v>20317</v>
          </cell>
        </row>
        <row r="6107">
          <cell r="A6107">
            <v>11</v>
          </cell>
          <cell r="B6107" t="str">
            <v>AW Rx Only (HMO)</v>
          </cell>
          <cell r="C6107" t="str">
            <v>000000965</v>
          </cell>
          <cell r="D6107" t="str">
            <v>FROST ROBERT</v>
          </cell>
          <cell r="E6107" t="str">
            <v>195405627</v>
          </cell>
          <cell r="F6107">
            <v>18</v>
          </cell>
          <cell r="G6107" t="str">
            <v>Active Non-Union</v>
          </cell>
          <cell r="H6107" t="str">
            <v>N</v>
          </cell>
          <cell r="I6107">
            <v>4</v>
          </cell>
          <cell r="J6107">
            <v>37622</v>
          </cell>
          <cell r="K6107">
            <v>127</v>
          </cell>
          <cell r="L6107" t="str">
            <v>Family</v>
          </cell>
          <cell r="M6107">
            <v>20056</v>
          </cell>
        </row>
        <row r="6108">
          <cell r="A6108">
            <v>11</v>
          </cell>
          <cell r="B6108" t="str">
            <v>AW Rx Only (HMO)</v>
          </cell>
          <cell r="C6108" t="str">
            <v>000000965</v>
          </cell>
          <cell r="D6108" t="str">
            <v>FRY BRENDA S</v>
          </cell>
          <cell r="E6108" t="str">
            <v>176522495</v>
          </cell>
          <cell r="F6108">
            <v>18</v>
          </cell>
          <cell r="G6108" t="str">
            <v>Active Non-Union</v>
          </cell>
          <cell r="H6108" t="str">
            <v>N</v>
          </cell>
          <cell r="I6108">
            <v>2</v>
          </cell>
          <cell r="J6108">
            <v>38108</v>
          </cell>
          <cell r="K6108">
            <v>119</v>
          </cell>
          <cell r="L6108" t="str">
            <v>Ee/Ch</v>
          </cell>
          <cell r="M6108">
            <v>22414</v>
          </cell>
        </row>
        <row r="6109">
          <cell r="A6109">
            <v>11</v>
          </cell>
          <cell r="B6109" t="str">
            <v>AW Rx Only (HMO)</v>
          </cell>
          <cell r="C6109" t="str">
            <v>000000965</v>
          </cell>
          <cell r="D6109" t="str">
            <v>FULTON RICHARD W</v>
          </cell>
          <cell r="E6109" t="str">
            <v>165344123</v>
          </cell>
          <cell r="F6109">
            <v>18</v>
          </cell>
          <cell r="G6109" t="str">
            <v>Active Non-Union</v>
          </cell>
          <cell r="H6109" t="str">
            <v>N</v>
          </cell>
          <cell r="I6109">
            <v>2</v>
          </cell>
          <cell r="J6109">
            <v>37622</v>
          </cell>
          <cell r="K6109">
            <v>111</v>
          </cell>
          <cell r="L6109" t="str">
            <v>Ee/Sp</v>
          </cell>
          <cell r="M6109">
            <v>17053</v>
          </cell>
        </row>
        <row r="6110">
          <cell r="A6110">
            <v>11</v>
          </cell>
          <cell r="B6110" t="str">
            <v>AW Rx Only (HMO)</v>
          </cell>
          <cell r="C6110" t="str">
            <v>000000965</v>
          </cell>
          <cell r="D6110" t="str">
            <v>GABSEWICS GEORGE W</v>
          </cell>
          <cell r="E6110" t="str">
            <v>206462159</v>
          </cell>
          <cell r="F6110">
            <v>18</v>
          </cell>
          <cell r="G6110" t="str">
            <v>Active Non-Union</v>
          </cell>
          <cell r="H6110" t="str">
            <v>N</v>
          </cell>
          <cell r="I6110">
            <v>2</v>
          </cell>
          <cell r="J6110">
            <v>37622</v>
          </cell>
          <cell r="K6110">
            <v>111</v>
          </cell>
          <cell r="L6110" t="str">
            <v>Ee/Sp</v>
          </cell>
          <cell r="M6110">
            <v>20773</v>
          </cell>
        </row>
        <row r="6111">
          <cell r="A6111">
            <v>11</v>
          </cell>
          <cell r="B6111" t="str">
            <v>AW Rx Only (HMO)</v>
          </cell>
          <cell r="C6111" t="str">
            <v>000000965</v>
          </cell>
          <cell r="D6111" t="str">
            <v>GALILEI ROGER</v>
          </cell>
          <cell r="E6111" t="str">
            <v>205469292</v>
          </cell>
          <cell r="F6111">
            <v>18</v>
          </cell>
          <cell r="G6111" t="str">
            <v>Active Non-Union</v>
          </cell>
          <cell r="H6111" t="str">
            <v>N</v>
          </cell>
          <cell r="I6111">
            <v>5</v>
          </cell>
          <cell r="J6111">
            <v>37622</v>
          </cell>
          <cell r="K6111">
            <v>127</v>
          </cell>
          <cell r="L6111" t="str">
            <v>Family</v>
          </cell>
          <cell r="M6111">
            <v>21047</v>
          </cell>
        </row>
        <row r="6112">
          <cell r="A6112">
            <v>11</v>
          </cell>
          <cell r="B6112" t="str">
            <v>AW Rx Only (HMO)</v>
          </cell>
          <cell r="C6112" t="str">
            <v>000000965</v>
          </cell>
          <cell r="D6112" t="str">
            <v>GALLAGHER JR JAMES J</v>
          </cell>
          <cell r="E6112" t="str">
            <v>180342008</v>
          </cell>
          <cell r="F6112">
            <v>18</v>
          </cell>
          <cell r="G6112" t="str">
            <v>Active Non-Union</v>
          </cell>
          <cell r="H6112" t="str">
            <v>N</v>
          </cell>
          <cell r="I6112">
            <v>3</v>
          </cell>
          <cell r="J6112">
            <v>37987</v>
          </cell>
          <cell r="K6112">
            <v>127</v>
          </cell>
          <cell r="L6112" t="str">
            <v>Family</v>
          </cell>
          <cell r="M6112">
            <v>16709</v>
          </cell>
        </row>
        <row r="6113">
          <cell r="A6113">
            <v>11</v>
          </cell>
          <cell r="B6113" t="str">
            <v>AW Rx Only (HMO)</v>
          </cell>
          <cell r="C6113" t="str">
            <v>000000965</v>
          </cell>
          <cell r="D6113" t="str">
            <v>GALLAGHER SHEILA A</v>
          </cell>
          <cell r="E6113" t="str">
            <v>110387611</v>
          </cell>
          <cell r="F6113">
            <v>17</v>
          </cell>
          <cell r="G6113" t="str">
            <v>Active Union</v>
          </cell>
          <cell r="H6113" t="str">
            <v>U</v>
          </cell>
          <cell r="I6113">
            <v>6</v>
          </cell>
          <cell r="J6113">
            <v>37681</v>
          </cell>
          <cell r="K6113">
            <v>127</v>
          </cell>
          <cell r="L6113" t="str">
            <v>Family</v>
          </cell>
          <cell r="M6113">
            <v>20686</v>
          </cell>
        </row>
        <row r="6114">
          <cell r="A6114">
            <v>11</v>
          </cell>
          <cell r="B6114" t="str">
            <v>AW Rx Only (HMO)</v>
          </cell>
          <cell r="C6114" t="str">
            <v>000000965</v>
          </cell>
          <cell r="D6114" t="str">
            <v>GANGEMI ANTHONY J</v>
          </cell>
          <cell r="E6114" t="str">
            <v>187405849</v>
          </cell>
          <cell r="F6114">
            <v>18</v>
          </cell>
          <cell r="G6114" t="str">
            <v>Active Non-Union</v>
          </cell>
          <cell r="H6114" t="str">
            <v>N</v>
          </cell>
          <cell r="I6114">
            <v>4</v>
          </cell>
          <cell r="J6114">
            <v>38323</v>
          </cell>
          <cell r="K6114">
            <v>127</v>
          </cell>
          <cell r="L6114" t="str">
            <v>Family</v>
          </cell>
          <cell r="M6114">
            <v>18690</v>
          </cell>
        </row>
        <row r="6115">
          <cell r="A6115">
            <v>11</v>
          </cell>
          <cell r="B6115" t="str">
            <v>AW Rx Only (HMO)</v>
          </cell>
          <cell r="C6115" t="str">
            <v>000000965</v>
          </cell>
          <cell r="D6115" t="str">
            <v>GARNER WILLIAM K</v>
          </cell>
          <cell r="E6115" t="str">
            <v>160460509</v>
          </cell>
          <cell r="F6115">
            <v>17</v>
          </cell>
          <cell r="G6115" t="str">
            <v>Active Union</v>
          </cell>
          <cell r="H6115" t="str">
            <v>U</v>
          </cell>
          <cell r="I6115">
            <v>1</v>
          </cell>
          <cell r="J6115">
            <v>37622</v>
          </cell>
          <cell r="K6115">
            <v>101</v>
          </cell>
          <cell r="L6115" t="str">
            <v>Single</v>
          </cell>
          <cell r="M6115">
            <v>22687</v>
          </cell>
        </row>
        <row r="6116">
          <cell r="A6116">
            <v>11</v>
          </cell>
          <cell r="B6116" t="str">
            <v>AW Rx Only (HMO)</v>
          </cell>
          <cell r="C6116" t="str">
            <v>000000965</v>
          </cell>
          <cell r="D6116" t="str">
            <v>GARRISON HOLLY G</v>
          </cell>
          <cell r="E6116" t="str">
            <v>203569947</v>
          </cell>
          <cell r="F6116">
            <v>18</v>
          </cell>
          <cell r="G6116" t="str">
            <v>Active Non-Union</v>
          </cell>
          <cell r="H6116" t="str">
            <v>N</v>
          </cell>
          <cell r="I6116">
            <v>4</v>
          </cell>
          <cell r="J6116">
            <v>37622</v>
          </cell>
          <cell r="K6116">
            <v>127</v>
          </cell>
          <cell r="L6116" t="str">
            <v>Family</v>
          </cell>
          <cell r="M6116">
            <v>24945</v>
          </cell>
        </row>
        <row r="6117">
          <cell r="A6117">
            <v>11</v>
          </cell>
          <cell r="B6117" t="str">
            <v>AW Rx Only (HMO)</v>
          </cell>
          <cell r="C6117" t="str">
            <v>000000965</v>
          </cell>
          <cell r="D6117" t="str">
            <v>GATES FRANK J</v>
          </cell>
          <cell r="E6117" t="str">
            <v>191482123</v>
          </cell>
          <cell r="F6117">
            <v>18</v>
          </cell>
          <cell r="G6117" t="str">
            <v>Active Non-Union</v>
          </cell>
          <cell r="H6117" t="str">
            <v>N</v>
          </cell>
          <cell r="I6117">
            <v>5</v>
          </cell>
          <cell r="J6117">
            <v>37622</v>
          </cell>
          <cell r="K6117">
            <v>127</v>
          </cell>
          <cell r="L6117" t="str">
            <v>Family</v>
          </cell>
          <cell r="M6117">
            <v>20867</v>
          </cell>
        </row>
        <row r="6118">
          <cell r="A6118">
            <v>11</v>
          </cell>
          <cell r="B6118" t="str">
            <v>AW Rx Only (HMO)</v>
          </cell>
          <cell r="C6118" t="str">
            <v>000000965</v>
          </cell>
          <cell r="D6118" t="str">
            <v>GAZVODA JR JAMES J</v>
          </cell>
          <cell r="E6118" t="str">
            <v>206501681</v>
          </cell>
          <cell r="F6118">
            <v>17</v>
          </cell>
          <cell r="G6118" t="str">
            <v>Active Union</v>
          </cell>
          <cell r="H6118" t="str">
            <v>U</v>
          </cell>
          <cell r="I6118">
            <v>4</v>
          </cell>
          <cell r="J6118">
            <v>37622</v>
          </cell>
          <cell r="K6118">
            <v>127</v>
          </cell>
          <cell r="L6118" t="str">
            <v>Family</v>
          </cell>
          <cell r="M6118">
            <v>20893</v>
          </cell>
        </row>
        <row r="6119">
          <cell r="A6119">
            <v>11</v>
          </cell>
          <cell r="B6119" t="str">
            <v>AW Rx Only (HMO)</v>
          </cell>
          <cell r="C6119" t="str">
            <v>000000965</v>
          </cell>
          <cell r="D6119" t="str">
            <v>GECELOSKY JAMES S</v>
          </cell>
          <cell r="E6119" t="str">
            <v>208427365</v>
          </cell>
          <cell r="F6119">
            <v>18</v>
          </cell>
          <cell r="G6119" t="str">
            <v>Active Non-Union</v>
          </cell>
          <cell r="H6119" t="str">
            <v>N</v>
          </cell>
          <cell r="I6119">
            <v>4</v>
          </cell>
          <cell r="J6119">
            <v>37622</v>
          </cell>
          <cell r="K6119">
            <v>127</v>
          </cell>
          <cell r="L6119" t="str">
            <v>Family</v>
          </cell>
          <cell r="M6119">
            <v>19021</v>
          </cell>
        </row>
        <row r="6120">
          <cell r="A6120">
            <v>11</v>
          </cell>
          <cell r="B6120" t="str">
            <v>AW Rx Only (HMO)</v>
          </cell>
          <cell r="C6120" t="str">
            <v>000000965</v>
          </cell>
          <cell r="D6120" t="str">
            <v>GEDRICH RICHARD J</v>
          </cell>
          <cell r="E6120" t="str">
            <v>201486557</v>
          </cell>
          <cell r="F6120">
            <v>18</v>
          </cell>
          <cell r="G6120" t="str">
            <v>Active Non-Union</v>
          </cell>
          <cell r="H6120" t="str">
            <v>N</v>
          </cell>
          <cell r="I6120">
            <v>3</v>
          </cell>
          <cell r="J6120">
            <v>37622</v>
          </cell>
          <cell r="K6120">
            <v>127</v>
          </cell>
          <cell r="L6120" t="str">
            <v>Family</v>
          </cell>
          <cell r="M6120">
            <v>25577</v>
          </cell>
        </row>
        <row r="6121">
          <cell r="A6121">
            <v>11</v>
          </cell>
          <cell r="B6121" t="str">
            <v>AW Rx Only (HMO)</v>
          </cell>
          <cell r="C6121" t="str">
            <v>000000965</v>
          </cell>
          <cell r="D6121" t="str">
            <v>GEIS CYNTHIA</v>
          </cell>
          <cell r="E6121" t="str">
            <v>181481576</v>
          </cell>
          <cell r="F6121">
            <v>17</v>
          </cell>
          <cell r="G6121" t="str">
            <v>Active Union</v>
          </cell>
          <cell r="H6121" t="str">
            <v>U</v>
          </cell>
          <cell r="I6121">
            <v>3</v>
          </cell>
          <cell r="J6121">
            <v>38108</v>
          </cell>
          <cell r="K6121">
            <v>127</v>
          </cell>
          <cell r="L6121" t="str">
            <v>Family</v>
          </cell>
          <cell r="M6121">
            <v>22750</v>
          </cell>
        </row>
        <row r="6122">
          <cell r="A6122">
            <v>11</v>
          </cell>
          <cell r="B6122" t="str">
            <v>AW Rx Only (HMO)</v>
          </cell>
          <cell r="C6122" t="str">
            <v>000000965</v>
          </cell>
          <cell r="D6122" t="str">
            <v>GENTILE JASON M</v>
          </cell>
          <cell r="E6122" t="str">
            <v>186588083</v>
          </cell>
          <cell r="F6122">
            <v>17</v>
          </cell>
          <cell r="G6122" t="str">
            <v>Active Union</v>
          </cell>
          <cell r="H6122" t="str">
            <v>U</v>
          </cell>
          <cell r="I6122">
            <v>4</v>
          </cell>
          <cell r="J6122">
            <v>37622</v>
          </cell>
          <cell r="K6122">
            <v>127</v>
          </cell>
          <cell r="L6122" t="str">
            <v>Family</v>
          </cell>
          <cell r="M6122">
            <v>26996</v>
          </cell>
        </row>
        <row r="6123">
          <cell r="A6123">
            <v>11</v>
          </cell>
          <cell r="B6123" t="str">
            <v>AW Rx Only (HMO)</v>
          </cell>
          <cell r="C6123" t="str">
            <v>000000965</v>
          </cell>
          <cell r="D6123" t="str">
            <v>GEORGE JR LEROY E</v>
          </cell>
          <cell r="E6123" t="str">
            <v>195528038</v>
          </cell>
          <cell r="F6123">
            <v>18</v>
          </cell>
          <cell r="G6123" t="str">
            <v>Active Non-Union</v>
          </cell>
          <cell r="H6123" t="str">
            <v>N</v>
          </cell>
          <cell r="I6123">
            <v>1</v>
          </cell>
          <cell r="J6123">
            <v>37622</v>
          </cell>
          <cell r="K6123">
            <v>101</v>
          </cell>
          <cell r="L6123" t="str">
            <v>Single</v>
          </cell>
          <cell r="M6123">
            <v>22703</v>
          </cell>
        </row>
        <row r="6124">
          <cell r="A6124">
            <v>11</v>
          </cell>
          <cell r="B6124" t="str">
            <v>AW Rx Only (HMO)</v>
          </cell>
          <cell r="C6124" t="str">
            <v>000000965</v>
          </cell>
          <cell r="D6124" t="str">
            <v>GEORGE STEPHEN D</v>
          </cell>
          <cell r="E6124" t="str">
            <v>208523159</v>
          </cell>
          <cell r="F6124">
            <v>18</v>
          </cell>
          <cell r="G6124" t="str">
            <v>Active Non-Union</v>
          </cell>
          <cell r="H6124" t="str">
            <v>N</v>
          </cell>
          <cell r="I6124">
            <v>4</v>
          </cell>
          <cell r="J6124">
            <v>38247</v>
          </cell>
          <cell r="K6124">
            <v>127</v>
          </cell>
          <cell r="L6124" t="str">
            <v>Family</v>
          </cell>
          <cell r="M6124">
            <v>21816</v>
          </cell>
        </row>
        <row r="6125">
          <cell r="A6125">
            <v>11</v>
          </cell>
          <cell r="B6125" t="str">
            <v>AW Rx Only (HMO)</v>
          </cell>
          <cell r="C6125" t="str">
            <v>000000965</v>
          </cell>
          <cell r="D6125" t="str">
            <v>GIANFRANCESCO PETER C</v>
          </cell>
          <cell r="E6125" t="str">
            <v>173601298</v>
          </cell>
          <cell r="F6125">
            <v>17</v>
          </cell>
          <cell r="G6125" t="str">
            <v>Active Union</v>
          </cell>
          <cell r="H6125" t="str">
            <v>U</v>
          </cell>
          <cell r="I6125">
            <v>4</v>
          </cell>
          <cell r="J6125">
            <v>37622</v>
          </cell>
          <cell r="K6125">
            <v>127</v>
          </cell>
          <cell r="L6125" t="str">
            <v>Family</v>
          </cell>
          <cell r="M6125">
            <v>23390</v>
          </cell>
        </row>
        <row r="6126">
          <cell r="A6126">
            <v>11</v>
          </cell>
          <cell r="B6126" t="str">
            <v>AW Rx Only (HMO)</v>
          </cell>
          <cell r="C6126" t="str">
            <v>000000965</v>
          </cell>
          <cell r="D6126" t="str">
            <v>GIFFORD JR CHARLES</v>
          </cell>
          <cell r="E6126" t="str">
            <v>168663783</v>
          </cell>
          <cell r="F6126">
            <v>18</v>
          </cell>
          <cell r="G6126" t="str">
            <v>Active Non-Union</v>
          </cell>
          <cell r="H6126" t="str">
            <v>N</v>
          </cell>
          <cell r="I6126">
            <v>1</v>
          </cell>
          <cell r="J6126">
            <v>37895</v>
          </cell>
          <cell r="K6126">
            <v>101</v>
          </cell>
          <cell r="L6126" t="str">
            <v>Single</v>
          </cell>
          <cell r="M6126">
            <v>30964</v>
          </cell>
        </row>
        <row r="6127">
          <cell r="A6127">
            <v>11</v>
          </cell>
          <cell r="B6127" t="str">
            <v>AW Rx Only (HMO)</v>
          </cell>
          <cell r="C6127" t="str">
            <v>000000965</v>
          </cell>
          <cell r="D6127" t="str">
            <v>GIFFORD CHARLES R</v>
          </cell>
          <cell r="E6127" t="str">
            <v>206502672</v>
          </cell>
          <cell r="F6127">
            <v>18</v>
          </cell>
          <cell r="G6127" t="str">
            <v>Active Non-Union</v>
          </cell>
          <cell r="H6127" t="str">
            <v>N</v>
          </cell>
          <cell r="I6127">
            <v>4</v>
          </cell>
          <cell r="J6127">
            <v>38131</v>
          </cell>
          <cell r="K6127">
            <v>127</v>
          </cell>
          <cell r="L6127" t="str">
            <v>Family</v>
          </cell>
          <cell r="M6127">
            <v>21764</v>
          </cell>
        </row>
        <row r="6128">
          <cell r="A6128">
            <v>11</v>
          </cell>
          <cell r="B6128" t="str">
            <v>AW Rx Only (HMO)</v>
          </cell>
          <cell r="C6128" t="str">
            <v>000000965</v>
          </cell>
          <cell r="D6128" t="str">
            <v>GIFFORD MARY ANN</v>
          </cell>
          <cell r="E6128" t="str">
            <v>168646976</v>
          </cell>
          <cell r="F6128">
            <v>18</v>
          </cell>
          <cell r="G6128" t="str">
            <v>Active Non-Union</v>
          </cell>
          <cell r="H6128" t="str">
            <v>N</v>
          </cell>
          <cell r="I6128">
            <v>1</v>
          </cell>
          <cell r="J6128">
            <v>38131</v>
          </cell>
          <cell r="K6128">
            <v>102</v>
          </cell>
          <cell r="L6128" t="str">
            <v>Single</v>
          </cell>
          <cell r="M6128">
            <v>30138</v>
          </cell>
        </row>
        <row r="6129">
          <cell r="A6129">
            <v>11</v>
          </cell>
          <cell r="B6129" t="str">
            <v>AW Rx Only (HMO)</v>
          </cell>
          <cell r="C6129" t="str">
            <v>000000965</v>
          </cell>
          <cell r="D6129" t="str">
            <v>GLOVER JOHN M</v>
          </cell>
          <cell r="E6129" t="str">
            <v>051340570</v>
          </cell>
          <cell r="F6129">
            <v>18</v>
          </cell>
          <cell r="G6129" t="str">
            <v>Active Non-Union</v>
          </cell>
          <cell r="H6129" t="str">
            <v>N</v>
          </cell>
          <cell r="I6129">
            <v>2</v>
          </cell>
          <cell r="J6129">
            <v>37622</v>
          </cell>
          <cell r="K6129">
            <v>111</v>
          </cell>
          <cell r="L6129" t="str">
            <v>Ee/Sp</v>
          </cell>
          <cell r="M6129">
            <v>15630</v>
          </cell>
        </row>
        <row r="6130">
          <cell r="A6130">
            <v>11</v>
          </cell>
          <cell r="B6130" t="str">
            <v>AW Rx Only (HMO)</v>
          </cell>
          <cell r="C6130" t="str">
            <v>000000965</v>
          </cell>
          <cell r="D6130" t="str">
            <v>GOCHENAUER JASON W</v>
          </cell>
          <cell r="E6130" t="str">
            <v>181487991</v>
          </cell>
          <cell r="F6130">
            <v>17</v>
          </cell>
          <cell r="G6130" t="str">
            <v>Active Union</v>
          </cell>
          <cell r="H6130" t="str">
            <v>U</v>
          </cell>
          <cell r="I6130">
            <v>4</v>
          </cell>
          <cell r="J6130">
            <v>37622</v>
          </cell>
          <cell r="K6130">
            <v>127</v>
          </cell>
          <cell r="L6130" t="str">
            <v>Family</v>
          </cell>
          <cell r="M6130">
            <v>25641</v>
          </cell>
        </row>
        <row r="6131">
          <cell r="A6131">
            <v>11</v>
          </cell>
          <cell r="B6131" t="str">
            <v>AW Rx Only (HMO)</v>
          </cell>
          <cell r="C6131" t="str">
            <v>000000965</v>
          </cell>
          <cell r="D6131" t="str">
            <v>GOLDEN JOHN G</v>
          </cell>
          <cell r="E6131" t="str">
            <v>211384990</v>
          </cell>
          <cell r="F6131">
            <v>18</v>
          </cell>
          <cell r="G6131" t="str">
            <v>Active Non-Union</v>
          </cell>
          <cell r="H6131" t="str">
            <v>N</v>
          </cell>
          <cell r="I6131">
            <v>2</v>
          </cell>
          <cell r="J6131">
            <v>37622</v>
          </cell>
          <cell r="K6131">
            <v>111</v>
          </cell>
          <cell r="L6131" t="str">
            <v>Ee/Sp</v>
          </cell>
          <cell r="M6131">
            <v>17881</v>
          </cell>
        </row>
        <row r="6132">
          <cell r="A6132">
            <v>11</v>
          </cell>
          <cell r="B6132" t="str">
            <v>AW Rx Only (HMO)</v>
          </cell>
          <cell r="C6132" t="str">
            <v>000000965</v>
          </cell>
          <cell r="D6132" t="str">
            <v>GOLDEN ROBERT L</v>
          </cell>
          <cell r="E6132" t="str">
            <v>191364954</v>
          </cell>
          <cell r="F6132">
            <v>18</v>
          </cell>
          <cell r="G6132" t="str">
            <v>Active Non-Union</v>
          </cell>
          <cell r="H6132" t="str">
            <v>N</v>
          </cell>
          <cell r="I6132">
            <v>2</v>
          </cell>
          <cell r="J6132">
            <v>37622</v>
          </cell>
          <cell r="K6132">
            <v>111</v>
          </cell>
          <cell r="L6132" t="str">
            <v>Ee/Sp</v>
          </cell>
          <cell r="M6132">
            <v>17500</v>
          </cell>
        </row>
        <row r="6133">
          <cell r="A6133">
            <v>11</v>
          </cell>
          <cell r="B6133" t="str">
            <v>AW Rx Only (HMO)</v>
          </cell>
          <cell r="C6133" t="str">
            <v>000000965</v>
          </cell>
          <cell r="D6133" t="str">
            <v>GONGLOFF MICHAEL D</v>
          </cell>
          <cell r="E6133" t="str">
            <v>189449285</v>
          </cell>
          <cell r="F6133">
            <v>17</v>
          </cell>
          <cell r="G6133" t="str">
            <v>Active Union</v>
          </cell>
          <cell r="H6133" t="str">
            <v>U</v>
          </cell>
          <cell r="I6133">
            <v>3</v>
          </cell>
          <cell r="J6133">
            <v>37622</v>
          </cell>
          <cell r="K6133">
            <v>127</v>
          </cell>
          <cell r="L6133" t="str">
            <v>Family</v>
          </cell>
          <cell r="M6133">
            <v>19684</v>
          </cell>
        </row>
        <row r="6134">
          <cell r="A6134">
            <v>11</v>
          </cell>
          <cell r="B6134" t="str">
            <v>AW Rx Only (HMO)</v>
          </cell>
          <cell r="C6134" t="str">
            <v>000000965</v>
          </cell>
          <cell r="D6134" t="str">
            <v>GOOCH JR HAROLD</v>
          </cell>
          <cell r="E6134" t="str">
            <v>193320816</v>
          </cell>
          <cell r="F6134">
            <v>18</v>
          </cell>
          <cell r="G6134" t="str">
            <v>Active Non-Union</v>
          </cell>
          <cell r="H6134" t="str">
            <v>N</v>
          </cell>
          <cell r="I6134">
            <v>2</v>
          </cell>
          <cell r="J6134">
            <v>37622</v>
          </cell>
          <cell r="K6134">
            <v>111</v>
          </cell>
          <cell r="L6134" t="str">
            <v>Ee/Sp</v>
          </cell>
          <cell r="M6134">
            <v>16339</v>
          </cell>
        </row>
        <row r="6135">
          <cell r="A6135">
            <v>11</v>
          </cell>
          <cell r="B6135" t="str">
            <v>AW Rx Only (HMO)</v>
          </cell>
          <cell r="C6135" t="str">
            <v>000000965</v>
          </cell>
          <cell r="D6135" t="str">
            <v>GRABOSKI JOSEPH F</v>
          </cell>
          <cell r="E6135" t="str">
            <v>206401000</v>
          </cell>
          <cell r="F6135">
            <v>18</v>
          </cell>
          <cell r="G6135" t="str">
            <v>Active Non-Union</v>
          </cell>
          <cell r="H6135" t="str">
            <v>N</v>
          </cell>
          <cell r="I6135">
            <v>2</v>
          </cell>
          <cell r="J6135">
            <v>38108</v>
          </cell>
          <cell r="K6135">
            <v>111</v>
          </cell>
          <cell r="L6135" t="str">
            <v>Ee/Sp</v>
          </cell>
          <cell r="M6135">
            <v>17963</v>
          </cell>
        </row>
        <row r="6136">
          <cell r="A6136">
            <v>11</v>
          </cell>
          <cell r="B6136" t="str">
            <v>AW Rx Only (HMO)</v>
          </cell>
          <cell r="C6136" t="str">
            <v>000000965</v>
          </cell>
          <cell r="D6136" t="str">
            <v>GRIER ANDREW M</v>
          </cell>
          <cell r="E6136" t="str">
            <v>167481288</v>
          </cell>
          <cell r="F6136">
            <v>18</v>
          </cell>
          <cell r="G6136" t="str">
            <v>Active Non-Union</v>
          </cell>
          <cell r="H6136" t="str">
            <v>N</v>
          </cell>
          <cell r="I6136">
            <v>7</v>
          </cell>
          <cell r="J6136">
            <v>38108</v>
          </cell>
          <cell r="K6136">
            <v>127</v>
          </cell>
          <cell r="L6136" t="str">
            <v>Family</v>
          </cell>
          <cell r="M6136">
            <v>20385</v>
          </cell>
        </row>
        <row r="6137">
          <cell r="A6137">
            <v>11</v>
          </cell>
          <cell r="B6137" t="str">
            <v>AW Rx Only (HMO)</v>
          </cell>
          <cell r="C6137" t="str">
            <v>000000965</v>
          </cell>
          <cell r="D6137" t="str">
            <v>GROSSETTI TERRY</v>
          </cell>
          <cell r="E6137" t="str">
            <v>163465709</v>
          </cell>
          <cell r="F6137">
            <v>18</v>
          </cell>
          <cell r="G6137" t="str">
            <v>Active Non-Union</v>
          </cell>
          <cell r="H6137" t="str">
            <v>N</v>
          </cell>
          <cell r="I6137">
            <v>2</v>
          </cell>
          <cell r="J6137">
            <v>37622</v>
          </cell>
          <cell r="K6137">
            <v>119</v>
          </cell>
          <cell r="L6137" t="str">
            <v>Ee/Ch</v>
          </cell>
          <cell r="M6137">
            <v>20007</v>
          </cell>
        </row>
        <row r="6138">
          <cell r="A6138">
            <v>11</v>
          </cell>
          <cell r="B6138" t="str">
            <v>AW Rx Only (HMO)</v>
          </cell>
          <cell r="C6138" t="str">
            <v>000000965</v>
          </cell>
          <cell r="D6138" t="str">
            <v>GRUBER ROBERT J</v>
          </cell>
          <cell r="E6138" t="str">
            <v>178662445</v>
          </cell>
          <cell r="F6138">
            <v>17</v>
          </cell>
          <cell r="G6138" t="str">
            <v>Active Union</v>
          </cell>
          <cell r="H6138" t="str">
            <v>U</v>
          </cell>
          <cell r="I6138">
            <v>2</v>
          </cell>
          <cell r="J6138">
            <v>37622</v>
          </cell>
          <cell r="K6138">
            <v>111</v>
          </cell>
          <cell r="L6138" t="str">
            <v>Ee/Sp</v>
          </cell>
          <cell r="M6138">
            <v>25119</v>
          </cell>
        </row>
        <row r="6139">
          <cell r="A6139">
            <v>11</v>
          </cell>
          <cell r="B6139" t="str">
            <v>AW Rx Only (HMO)</v>
          </cell>
          <cell r="C6139" t="str">
            <v>000000965</v>
          </cell>
          <cell r="D6139" t="str">
            <v>GUIDO KATHRYN A</v>
          </cell>
          <cell r="E6139" t="str">
            <v>189427174</v>
          </cell>
          <cell r="F6139">
            <v>17</v>
          </cell>
          <cell r="G6139" t="str">
            <v>Active Union</v>
          </cell>
          <cell r="H6139" t="str">
            <v>U</v>
          </cell>
          <cell r="I6139">
            <v>1</v>
          </cell>
          <cell r="J6139">
            <v>37622</v>
          </cell>
          <cell r="K6139">
            <v>102</v>
          </cell>
          <cell r="L6139" t="str">
            <v>Single</v>
          </cell>
          <cell r="M6139">
            <v>18671</v>
          </cell>
        </row>
        <row r="6140">
          <cell r="A6140">
            <v>11</v>
          </cell>
          <cell r="B6140" t="str">
            <v>AW Rx Only (HMO)</v>
          </cell>
          <cell r="C6140" t="str">
            <v>000000965</v>
          </cell>
          <cell r="D6140" t="str">
            <v>GUNDERSEN ROBERT S</v>
          </cell>
          <cell r="E6140" t="str">
            <v>182629879</v>
          </cell>
          <cell r="F6140">
            <v>18</v>
          </cell>
          <cell r="G6140" t="str">
            <v>Active Non-Union</v>
          </cell>
          <cell r="H6140" t="str">
            <v>N</v>
          </cell>
          <cell r="I6140">
            <v>5</v>
          </cell>
          <cell r="J6140">
            <v>37622</v>
          </cell>
          <cell r="K6140">
            <v>127</v>
          </cell>
          <cell r="L6140" t="str">
            <v>Family</v>
          </cell>
          <cell r="M6140">
            <v>24994</v>
          </cell>
        </row>
        <row r="6141">
          <cell r="A6141">
            <v>11</v>
          </cell>
          <cell r="B6141" t="str">
            <v>AW Rx Only (HMO)</v>
          </cell>
          <cell r="C6141" t="str">
            <v>000000965</v>
          </cell>
          <cell r="D6141" t="str">
            <v>GUSHER MICHAEL B</v>
          </cell>
          <cell r="E6141" t="str">
            <v>169601517</v>
          </cell>
          <cell r="F6141">
            <v>18</v>
          </cell>
          <cell r="G6141" t="str">
            <v>Active Non-Union</v>
          </cell>
          <cell r="H6141" t="str">
            <v>N</v>
          </cell>
          <cell r="I6141">
            <v>1</v>
          </cell>
          <cell r="J6141">
            <v>37865</v>
          </cell>
          <cell r="K6141">
            <v>101</v>
          </cell>
          <cell r="L6141" t="str">
            <v>Single</v>
          </cell>
          <cell r="M6141">
            <v>26533</v>
          </cell>
        </row>
        <row r="6142">
          <cell r="A6142">
            <v>11</v>
          </cell>
          <cell r="B6142" t="str">
            <v>AW Rx Only (HMO)</v>
          </cell>
          <cell r="C6142" t="str">
            <v>000000965</v>
          </cell>
          <cell r="D6142" t="str">
            <v>GUTHRIE KEVIN N</v>
          </cell>
          <cell r="E6142" t="str">
            <v>189404918</v>
          </cell>
          <cell r="F6142">
            <v>17</v>
          </cell>
          <cell r="G6142" t="str">
            <v>Active Union</v>
          </cell>
          <cell r="H6142" t="str">
            <v>U</v>
          </cell>
          <cell r="I6142">
            <v>2</v>
          </cell>
          <cell r="J6142">
            <v>37895</v>
          </cell>
          <cell r="K6142">
            <v>111</v>
          </cell>
          <cell r="L6142" t="str">
            <v>Ee/Sp</v>
          </cell>
          <cell r="M6142">
            <v>18100</v>
          </cell>
        </row>
        <row r="6143">
          <cell r="A6143">
            <v>11</v>
          </cell>
          <cell r="B6143" t="str">
            <v>AW Rx Only (HMO)</v>
          </cell>
          <cell r="C6143" t="str">
            <v>000000965</v>
          </cell>
          <cell r="D6143" t="str">
            <v>HALE RONNELL F</v>
          </cell>
          <cell r="E6143" t="str">
            <v>182603157</v>
          </cell>
          <cell r="F6143">
            <v>17</v>
          </cell>
          <cell r="G6143" t="str">
            <v>Active Union</v>
          </cell>
          <cell r="H6143" t="str">
            <v>U</v>
          </cell>
          <cell r="I6143">
            <v>1</v>
          </cell>
          <cell r="J6143">
            <v>37622</v>
          </cell>
          <cell r="K6143">
            <v>101</v>
          </cell>
          <cell r="L6143" t="str">
            <v>Single</v>
          </cell>
          <cell r="M6143">
            <v>29212</v>
          </cell>
        </row>
        <row r="6144">
          <cell r="A6144">
            <v>11</v>
          </cell>
          <cell r="B6144" t="str">
            <v>AW Rx Only (HMO)</v>
          </cell>
          <cell r="C6144" t="str">
            <v>000000965</v>
          </cell>
          <cell r="D6144" t="str">
            <v>HAMILTON DAVID B</v>
          </cell>
          <cell r="E6144" t="str">
            <v>202520041</v>
          </cell>
          <cell r="F6144">
            <v>18</v>
          </cell>
          <cell r="G6144" t="str">
            <v>Active Non-Union</v>
          </cell>
          <cell r="H6144" t="str">
            <v>N</v>
          </cell>
          <cell r="I6144">
            <v>4</v>
          </cell>
          <cell r="J6144">
            <v>37622</v>
          </cell>
          <cell r="K6144">
            <v>127</v>
          </cell>
          <cell r="L6144" t="str">
            <v>Family</v>
          </cell>
          <cell r="M6144">
            <v>25419</v>
          </cell>
        </row>
        <row r="6145">
          <cell r="A6145">
            <v>11</v>
          </cell>
          <cell r="B6145" t="str">
            <v>AW Rx Only (HMO)</v>
          </cell>
          <cell r="C6145" t="str">
            <v>000000965</v>
          </cell>
          <cell r="D6145" t="str">
            <v>HANNAH MICHAEL G</v>
          </cell>
          <cell r="E6145" t="str">
            <v>184465432</v>
          </cell>
          <cell r="F6145">
            <v>17</v>
          </cell>
          <cell r="G6145" t="str">
            <v>Active Union</v>
          </cell>
          <cell r="H6145" t="str">
            <v>U</v>
          </cell>
          <cell r="I6145">
            <v>2</v>
          </cell>
          <cell r="J6145">
            <v>37622</v>
          </cell>
          <cell r="K6145">
            <v>111</v>
          </cell>
          <cell r="L6145" t="str">
            <v>Ee/Sp</v>
          </cell>
          <cell r="M6145">
            <v>20089</v>
          </cell>
        </row>
        <row r="6146">
          <cell r="A6146">
            <v>11</v>
          </cell>
          <cell r="B6146" t="str">
            <v>AW Rx Only (HMO)</v>
          </cell>
          <cell r="C6146" t="str">
            <v>000000965</v>
          </cell>
          <cell r="D6146" t="str">
            <v>HARCUM MICHAEL T</v>
          </cell>
          <cell r="E6146" t="str">
            <v>181629707</v>
          </cell>
          <cell r="F6146">
            <v>17</v>
          </cell>
          <cell r="G6146" t="str">
            <v>Active Union</v>
          </cell>
          <cell r="H6146" t="str">
            <v>U</v>
          </cell>
          <cell r="I6146">
            <v>2</v>
          </cell>
          <cell r="J6146">
            <v>37622</v>
          </cell>
          <cell r="K6146">
            <v>111</v>
          </cell>
          <cell r="L6146" t="str">
            <v>Ee/Sp</v>
          </cell>
          <cell r="M6146">
            <v>25328</v>
          </cell>
        </row>
        <row r="6147">
          <cell r="A6147">
            <v>11</v>
          </cell>
          <cell r="B6147" t="str">
            <v>AW Rx Only (HMO)</v>
          </cell>
          <cell r="C6147" t="str">
            <v>000000965</v>
          </cell>
          <cell r="D6147" t="str">
            <v>HARGROVE III JAMES C</v>
          </cell>
          <cell r="E6147" t="str">
            <v>204521013</v>
          </cell>
          <cell r="F6147">
            <v>17</v>
          </cell>
          <cell r="G6147" t="str">
            <v>Active Union</v>
          </cell>
          <cell r="H6147" t="str">
            <v>U</v>
          </cell>
          <cell r="I6147">
            <v>3</v>
          </cell>
          <cell r="J6147">
            <v>37622</v>
          </cell>
          <cell r="K6147">
            <v>127</v>
          </cell>
          <cell r="L6147" t="str">
            <v>Family</v>
          </cell>
          <cell r="M6147">
            <v>21553</v>
          </cell>
        </row>
        <row r="6148">
          <cell r="A6148">
            <v>11</v>
          </cell>
          <cell r="B6148" t="str">
            <v>AW Rx Only (HMO)</v>
          </cell>
          <cell r="C6148" t="str">
            <v>000000965</v>
          </cell>
          <cell r="D6148" t="str">
            <v>HARRISON THOMAS J</v>
          </cell>
          <cell r="E6148" t="str">
            <v>190429659</v>
          </cell>
          <cell r="F6148">
            <v>18</v>
          </cell>
          <cell r="G6148" t="str">
            <v>Active Non-Union</v>
          </cell>
          <cell r="H6148" t="str">
            <v>N</v>
          </cell>
          <cell r="I6148">
            <v>2</v>
          </cell>
          <cell r="J6148">
            <v>37811</v>
          </cell>
          <cell r="K6148">
            <v>111</v>
          </cell>
          <cell r="L6148" t="str">
            <v>Ee/Sp</v>
          </cell>
          <cell r="M6148">
            <v>18895</v>
          </cell>
        </row>
        <row r="6149">
          <cell r="A6149">
            <v>11</v>
          </cell>
          <cell r="B6149" t="str">
            <v>AW Rx Only (HMO)</v>
          </cell>
          <cell r="C6149" t="str">
            <v>000000965</v>
          </cell>
          <cell r="D6149" t="str">
            <v>HART GAIL L</v>
          </cell>
          <cell r="E6149" t="str">
            <v>189445279</v>
          </cell>
          <cell r="F6149">
            <v>18</v>
          </cell>
          <cell r="G6149" t="str">
            <v>Active Non-Union</v>
          </cell>
          <cell r="H6149" t="str">
            <v>N</v>
          </cell>
          <cell r="I6149">
            <v>1</v>
          </cell>
          <cell r="J6149">
            <v>37622</v>
          </cell>
          <cell r="K6149">
            <v>102</v>
          </cell>
          <cell r="L6149" t="str">
            <v>Single</v>
          </cell>
          <cell r="M6149">
            <v>19032</v>
          </cell>
        </row>
        <row r="6150">
          <cell r="A6150">
            <v>11</v>
          </cell>
          <cell r="B6150" t="str">
            <v>AW Rx Only (HMO)</v>
          </cell>
          <cell r="C6150" t="str">
            <v>000000965</v>
          </cell>
          <cell r="D6150" t="str">
            <v>HART JANET L</v>
          </cell>
          <cell r="E6150" t="str">
            <v>180464495</v>
          </cell>
          <cell r="F6150">
            <v>17</v>
          </cell>
          <cell r="G6150" t="str">
            <v>Active Union</v>
          </cell>
          <cell r="H6150" t="str">
            <v>U</v>
          </cell>
          <cell r="I6150">
            <v>1</v>
          </cell>
          <cell r="J6150">
            <v>37622</v>
          </cell>
          <cell r="K6150">
            <v>102</v>
          </cell>
          <cell r="L6150" t="str">
            <v>Single</v>
          </cell>
          <cell r="M6150">
            <v>20148</v>
          </cell>
        </row>
        <row r="6151">
          <cell r="A6151">
            <v>11</v>
          </cell>
          <cell r="B6151" t="str">
            <v>AW Rx Only (HMO)</v>
          </cell>
          <cell r="C6151" t="str">
            <v>000000965</v>
          </cell>
          <cell r="D6151" t="str">
            <v>HATFIELD RICHARD H</v>
          </cell>
          <cell r="E6151" t="str">
            <v>209348891</v>
          </cell>
          <cell r="F6151">
            <v>17</v>
          </cell>
          <cell r="G6151" t="str">
            <v>Active Union</v>
          </cell>
          <cell r="H6151" t="str">
            <v>U</v>
          </cell>
          <cell r="I6151">
            <v>2</v>
          </cell>
          <cell r="J6151">
            <v>37622</v>
          </cell>
          <cell r="K6151">
            <v>111</v>
          </cell>
          <cell r="L6151" t="str">
            <v>Ee/Sp</v>
          </cell>
          <cell r="M6151">
            <v>15858</v>
          </cell>
        </row>
        <row r="6152">
          <cell r="A6152">
            <v>11</v>
          </cell>
          <cell r="B6152" t="str">
            <v>AW Rx Only (HMO)</v>
          </cell>
          <cell r="C6152" t="str">
            <v>000000965</v>
          </cell>
          <cell r="D6152" t="str">
            <v>HAVENS TERRENCE E</v>
          </cell>
          <cell r="E6152" t="str">
            <v>164488564</v>
          </cell>
          <cell r="F6152">
            <v>18</v>
          </cell>
          <cell r="G6152" t="str">
            <v>Active Non-Union</v>
          </cell>
          <cell r="H6152" t="str">
            <v>N</v>
          </cell>
          <cell r="I6152">
            <v>1</v>
          </cell>
          <cell r="J6152">
            <v>37622</v>
          </cell>
          <cell r="K6152">
            <v>101</v>
          </cell>
          <cell r="L6152" t="str">
            <v>Single</v>
          </cell>
          <cell r="M6152">
            <v>19911</v>
          </cell>
        </row>
        <row r="6153">
          <cell r="A6153">
            <v>11</v>
          </cell>
          <cell r="B6153" t="str">
            <v>AW Rx Only (HMO)</v>
          </cell>
          <cell r="C6153" t="str">
            <v>000000965</v>
          </cell>
          <cell r="D6153" t="str">
            <v>HEDMAN JOSEPH E</v>
          </cell>
          <cell r="E6153" t="str">
            <v>198526037</v>
          </cell>
          <cell r="F6153">
            <v>17</v>
          </cell>
          <cell r="G6153" t="str">
            <v>Active Union</v>
          </cell>
          <cell r="H6153" t="str">
            <v>U</v>
          </cell>
          <cell r="I6153">
            <v>2</v>
          </cell>
          <cell r="J6153">
            <v>37714</v>
          </cell>
          <cell r="K6153">
            <v>111</v>
          </cell>
          <cell r="L6153" t="str">
            <v>Ee/Sp</v>
          </cell>
          <cell r="M6153">
            <v>22946</v>
          </cell>
        </row>
        <row r="6154">
          <cell r="A6154">
            <v>11</v>
          </cell>
          <cell r="B6154" t="str">
            <v>AW Rx Only (HMO)</v>
          </cell>
          <cell r="C6154" t="str">
            <v>000000965</v>
          </cell>
          <cell r="D6154" t="str">
            <v>HEITZENRATER MILES</v>
          </cell>
          <cell r="E6154" t="str">
            <v>159383113</v>
          </cell>
          <cell r="F6154">
            <v>17</v>
          </cell>
          <cell r="G6154" t="str">
            <v>Active Union</v>
          </cell>
          <cell r="H6154" t="str">
            <v>U</v>
          </cell>
          <cell r="I6154">
            <v>2</v>
          </cell>
          <cell r="J6154">
            <v>37622</v>
          </cell>
          <cell r="K6154">
            <v>111</v>
          </cell>
          <cell r="L6154" t="str">
            <v>Ee/Sp</v>
          </cell>
          <cell r="M6154">
            <v>19191</v>
          </cell>
        </row>
        <row r="6155">
          <cell r="A6155">
            <v>11</v>
          </cell>
          <cell r="B6155" t="str">
            <v>AW Rx Only (HMO)</v>
          </cell>
          <cell r="C6155" t="str">
            <v>000000965</v>
          </cell>
          <cell r="D6155" t="str">
            <v>HERMAN EUGENE S</v>
          </cell>
          <cell r="E6155" t="str">
            <v>181529879</v>
          </cell>
          <cell r="F6155">
            <v>17</v>
          </cell>
          <cell r="G6155" t="str">
            <v>Active Union</v>
          </cell>
          <cell r="H6155" t="str">
            <v>U</v>
          </cell>
          <cell r="I6155">
            <v>2</v>
          </cell>
          <cell r="J6155">
            <v>38108</v>
          </cell>
          <cell r="K6155">
            <v>119</v>
          </cell>
          <cell r="L6155" t="str">
            <v>Ee/Ch</v>
          </cell>
          <cell r="M6155">
            <v>21300</v>
          </cell>
        </row>
        <row r="6156">
          <cell r="A6156">
            <v>11</v>
          </cell>
          <cell r="B6156" t="str">
            <v>AW Rx Only (HMO)</v>
          </cell>
          <cell r="C6156" t="str">
            <v>000000965</v>
          </cell>
          <cell r="D6156" t="str">
            <v>HILINSKI PAUL A</v>
          </cell>
          <cell r="E6156" t="str">
            <v>170443348</v>
          </cell>
          <cell r="F6156">
            <v>18</v>
          </cell>
          <cell r="G6156" t="str">
            <v>Active Non-Union</v>
          </cell>
          <cell r="H6156" t="str">
            <v>N</v>
          </cell>
          <cell r="I6156">
            <v>1</v>
          </cell>
          <cell r="J6156">
            <v>37622</v>
          </cell>
          <cell r="K6156">
            <v>101</v>
          </cell>
          <cell r="L6156" t="str">
            <v>Single</v>
          </cell>
          <cell r="M6156">
            <v>21700</v>
          </cell>
        </row>
        <row r="6157">
          <cell r="A6157">
            <v>11</v>
          </cell>
          <cell r="B6157" t="str">
            <v>AW Rx Only (HMO)</v>
          </cell>
          <cell r="C6157" t="str">
            <v>000000965</v>
          </cell>
          <cell r="D6157" t="str">
            <v>HILLARD KEITH C</v>
          </cell>
          <cell r="E6157" t="str">
            <v>165529404</v>
          </cell>
          <cell r="F6157">
            <v>18</v>
          </cell>
          <cell r="G6157" t="str">
            <v>Active Non-Union</v>
          </cell>
          <cell r="H6157" t="str">
            <v>N</v>
          </cell>
          <cell r="I6157">
            <v>4</v>
          </cell>
          <cell r="J6157">
            <v>37622</v>
          </cell>
          <cell r="K6157">
            <v>127</v>
          </cell>
          <cell r="L6157" t="str">
            <v>Family</v>
          </cell>
          <cell r="M6157">
            <v>24730</v>
          </cell>
        </row>
        <row r="6158">
          <cell r="A6158">
            <v>11</v>
          </cell>
          <cell r="B6158" t="str">
            <v>AW Rx Only (HMO)</v>
          </cell>
          <cell r="C6158" t="str">
            <v>000000965</v>
          </cell>
          <cell r="D6158" t="str">
            <v>HILLARD ROBERT R</v>
          </cell>
          <cell r="E6158" t="str">
            <v>170544323</v>
          </cell>
          <cell r="F6158">
            <v>18</v>
          </cell>
          <cell r="G6158" t="str">
            <v>Active Non-Union</v>
          </cell>
          <cell r="H6158" t="str">
            <v>N</v>
          </cell>
          <cell r="I6158">
            <v>5</v>
          </cell>
          <cell r="J6158">
            <v>37622</v>
          </cell>
          <cell r="K6158">
            <v>127</v>
          </cell>
          <cell r="L6158" t="str">
            <v>Family</v>
          </cell>
          <cell r="M6158">
            <v>22150</v>
          </cell>
        </row>
        <row r="6159">
          <cell r="A6159">
            <v>11</v>
          </cell>
          <cell r="B6159" t="str">
            <v>AW Rx Only (HMO)</v>
          </cell>
          <cell r="C6159" t="str">
            <v>000000965</v>
          </cell>
          <cell r="D6159" t="str">
            <v>HINES DONALD M</v>
          </cell>
          <cell r="E6159" t="str">
            <v>159361431</v>
          </cell>
          <cell r="F6159">
            <v>18</v>
          </cell>
          <cell r="G6159" t="str">
            <v>Active Non-Union</v>
          </cell>
          <cell r="H6159" t="str">
            <v>N</v>
          </cell>
          <cell r="I6159">
            <v>1</v>
          </cell>
          <cell r="J6159">
            <v>37622</v>
          </cell>
          <cell r="K6159">
            <v>101</v>
          </cell>
          <cell r="L6159" t="str">
            <v>Single</v>
          </cell>
          <cell r="M6159">
            <v>16968</v>
          </cell>
        </row>
        <row r="6160">
          <cell r="A6160">
            <v>11</v>
          </cell>
          <cell r="B6160" t="str">
            <v>AW Rx Only (HMO)</v>
          </cell>
          <cell r="C6160" t="str">
            <v>000000965</v>
          </cell>
          <cell r="D6160" t="str">
            <v>HINKLE R  DONNA</v>
          </cell>
          <cell r="E6160" t="str">
            <v>251840036</v>
          </cell>
          <cell r="F6160">
            <v>17</v>
          </cell>
          <cell r="G6160" t="str">
            <v>Active Union</v>
          </cell>
          <cell r="H6160" t="str">
            <v>U</v>
          </cell>
          <cell r="I6160">
            <v>2</v>
          </cell>
          <cell r="J6160">
            <v>37622</v>
          </cell>
          <cell r="K6160">
            <v>111</v>
          </cell>
          <cell r="L6160" t="str">
            <v>Ee/Sp</v>
          </cell>
          <cell r="M6160">
            <v>17180</v>
          </cell>
        </row>
        <row r="6161">
          <cell r="A6161">
            <v>11</v>
          </cell>
          <cell r="B6161" t="str">
            <v>AW Rx Only (HMO)</v>
          </cell>
          <cell r="C6161" t="str">
            <v>000000965</v>
          </cell>
          <cell r="D6161" t="str">
            <v>HIRSH ROBERT A</v>
          </cell>
          <cell r="E6161" t="str">
            <v>167484136</v>
          </cell>
          <cell r="F6161">
            <v>17</v>
          </cell>
          <cell r="G6161" t="str">
            <v>Active Union</v>
          </cell>
          <cell r="H6161" t="str">
            <v>U</v>
          </cell>
          <cell r="I6161">
            <v>4</v>
          </cell>
          <cell r="J6161">
            <v>37622</v>
          </cell>
          <cell r="K6161">
            <v>127</v>
          </cell>
          <cell r="L6161" t="str">
            <v>Family</v>
          </cell>
          <cell r="M6161">
            <v>20585</v>
          </cell>
        </row>
        <row r="6162">
          <cell r="A6162">
            <v>11</v>
          </cell>
          <cell r="B6162" t="str">
            <v>AW Rx Only (HMO)</v>
          </cell>
          <cell r="C6162" t="str">
            <v>000000965</v>
          </cell>
          <cell r="D6162" t="str">
            <v>HITZ CYNTHIA G</v>
          </cell>
          <cell r="E6162" t="str">
            <v>197469258</v>
          </cell>
          <cell r="F6162">
            <v>18</v>
          </cell>
          <cell r="G6162" t="str">
            <v>Active Non-Union</v>
          </cell>
          <cell r="H6162" t="str">
            <v>N</v>
          </cell>
          <cell r="I6162">
            <v>3</v>
          </cell>
          <cell r="J6162">
            <v>37622</v>
          </cell>
          <cell r="K6162">
            <v>127</v>
          </cell>
          <cell r="L6162" t="str">
            <v>Family</v>
          </cell>
          <cell r="M6162">
            <v>19951</v>
          </cell>
        </row>
        <row r="6163">
          <cell r="A6163">
            <v>11</v>
          </cell>
          <cell r="B6163" t="str">
            <v>AW Rx Only (HMO)</v>
          </cell>
          <cell r="C6163" t="str">
            <v>000000965</v>
          </cell>
          <cell r="D6163" t="str">
            <v>HLASNICK GREGORY F</v>
          </cell>
          <cell r="E6163" t="str">
            <v>192524364</v>
          </cell>
          <cell r="F6163">
            <v>18</v>
          </cell>
          <cell r="G6163" t="str">
            <v>Active Non-Union</v>
          </cell>
          <cell r="H6163" t="str">
            <v>N</v>
          </cell>
          <cell r="I6163">
            <v>4</v>
          </cell>
          <cell r="J6163">
            <v>37622</v>
          </cell>
          <cell r="K6163">
            <v>127</v>
          </cell>
          <cell r="L6163" t="str">
            <v>Family</v>
          </cell>
          <cell r="M6163">
            <v>21661</v>
          </cell>
        </row>
        <row r="6164">
          <cell r="A6164">
            <v>11</v>
          </cell>
          <cell r="B6164" t="str">
            <v>AW Rx Only (HMO)</v>
          </cell>
          <cell r="C6164" t="str">
            <v>000000965</v>
          </cell>
          <cell r="D6164" t="str">
            <v>HOFFMAN JR EDWARD F</v>
          </cell>
          <cell r="E6164" t="str">
            <v>202468098</v>
          </cell>
          <cell r="F6164">
            <v>18</v>
          </cell>
          <cell r="G6164" t="str">
            <v>Active Non-Union</v>
          </cell>
          <cell r="H6164" t="str">
            <v>N</v>
          </cell>
          <cell r="I6164">
            <v>2</v>
          </cell>
          <cell r="J6164">
            <v>37944</v>
          </cell>
          <cell r="K6164">
            <v>111</v>
          </cell>
          <cell r="L6164" t="str">
            <v>Ee/Sp</v>
          </cell>
          <cell r="M6164">
            <v>19707</v>
          </cell>
        </row>
        <row r="6165">
          <cell r="A6165">
            <v>11</v>
          </cell>
          <cell r="B6165" t="str">
            <v>AW Rx Only (HMO)</v>
          </cell>
          <cell r="C6165" t="str">
            <v>000000965</v>
          </cell>
          <cell r="D6165" t="str">
            <v>HOLLENBAUGH DOUGLAS M</v>
          </cell>
          <cell r="E6165" t="str">
            <v>168541718</v>
          </cell>
          <cell r="F6165">
            <v>17</v>
          </cell>
          <cell r="G6165" t="str">
            <v>Active Union</v>
          </cell>
          <cell r="H6165" t="str">
            <v>U</v>
          </cell>
          <cell r="I6165">
            <v>5</v>
          </cell>
          <cell r="J6165">
            <v>37622</v>
          </cell>
          <cell r="K6165">
            <v>127</v>
          </cell>
          <cell r="L6165" t="str">
            <v>Family</v>
          </cell>
          <cell r="M6165">
            <v>26279</v>
          </cell>
        </row>
        <row r="6166">
          <cell r="A6166">
            <v>11</v>
          </cell>
          <cell r="B6166" t="str">
            <v>AW Rx Only (HMO)</v>
          </cell>
          <cell r="C6166" t="str">
            <v>000000965</v>
          </cell>
          <cell r="D6166" t="str">
            <v>HOMA ANTHONY J</v>
          </cell>
          <cell r="E6166" t="str">
            <v>194344792</v>
          </cell>
          <cell r="F6166">
            <v>17</v>
          </cell>
          <cell r="G6166" t="str">
            <v>Active Union</v>
          </cell>
          <cell r="H6166" t="str">
            <v>U</v>
          </cell>
          <cell r="I6166">
            <v>2</v>
          </cell>
          <cell r="J6166">
            <v>37622</v>
          </cell>
          <cell r="K6166">
            <v>111</v>
          </cell>
          <cell r="L6166" t="str">
            <v>Ee/Sp</v>
          </cell>
          <cell r="M6166">
            <v>16606</v>
          </cell>
        </row>
        <row r="6167">
          <cell r="A6167">
            <v>11</v>
          </cell>
          <cell r="B6167" t="str">
            <v>AW Rx Only (HMO)</v>
          </cell>
          <cell r="C6167" t="str">
            <v>000000965</v>
          </cell>
          <cell r="D6167" t="str">
            <v>HOOVER JAMES J</v>
          </cell>
          <cell r="E6167" t="str">
            <v>204506033</v>
          </cell>
          <cell r="F6167">
            <v>18</v>
          </cell>
          <cell r="G6167" t="str">
            <v>Active Non-Union</v>
          </cell>
          <cell r="H6167" t="str">
            <v>N</v>
          </cell>
          <cell r="I6167">
            <v>3</v>
          </cell>
          <cell r="J6167">
            <v>37622</v>
          </cell>
          <cell r="K6167">
            <v>127</v>
          </cell>
          <cell r="L6167" t="str">
            <v>Family</v>
          </cell>
          <cell r="M6167">
            <v>21301</v>
          </cell>
        </row>
        <row r="6168">
          <cell r="A6168">
            <v>11</v>
          </cell>
          <cell r="B6168" t="str">
            <v>AW Rx Only (HMO)</v>
          </cell>
          <cell r="C6168" t="str">
            <v>000000965</v>
          </cell>
          <cell r="D6168" t="str">
            <v>HOOVER NINOTCHKA J</v>
          </cell>
          <cell r="E6168" t="str">
            <v>172644549</v>
          </cell>
          <cell r="F6168">
            <v>18</v>
          </cell>
          <cell r="G6168" t="str">
            <v>Active Non-Union</v>
          </cell>
          <cell r="H6168" t="str">
            <v>N</v>
          </cell>
          <cell r="I6168">
            <v>4</v>
          </cell>
          <cell r="J6168">
            <v>37622</v>
          </cell>
          <cell r="K6168">
            <v>127</v>
          </cell>
          <cell r="L6168" t="str">
            <v>Family</v>
          </cell>
          <cell r="M6168">
            <v>25474</v>
          </cell>
        </row>
        <row r="6169">
          <cell r="A6169">
            <v>11</v>
          </cell>
          <cell r="B6169" t="str">
            <v>AW Rx Only (HMO)</v>
          </cell>
          <cell r="C6169" t="str">
            <v>000000965</v>
          </cell>
          <cell r="D6169" t="str">
            <v>HOPKINSON ROSEMARIE</v>
          </cell>
          <cell r="E6169" t="str">
            <v>181587736</v>
          </cell>
          <cell r="F6169">
            <v>17</v>
          </cell>
          <cell r="G6169" t="str">
            <v>Active Union</v>
          </cell>
          <cell r="H6169" t="str">
            <v>U</v>
          </cell>
          <cell r="I6169">
            <v>5</v>
          </cell>
          <cell r="J6169">
            <v>37622</v>
          </cell>
          <cell r="K6169">
            <v>127</v>
          </cell>
          <cell r="L6169" t="str">
            <v>Family</v>
          </cell>
          <cell r="M6169">
            <v>22869</v>
          </cell>
        </row>
        <row r="6170">
          <cell r="A6170">
            <v>11</v>
          </cell>
          <cell r="B6170" t="str">
            <v>AW Rx Only (HMO)</v>
          </cell>
          <cell r="C6170" t="str">
            <v>000000965</v>
          </cell>
          <cell r="D6170" t="str">
            <v>HORVATH ROBERT T</v>
          </cell>
          <cell r="E6170" t="str">
            <v>161440184</v>
          </cell>
          <cell r="F6170">
            <v>18</v>
          </cell>
          <cell r="G6170" t="str">
            <v>Active Non-Union</v>
          </cell>
          <cell r="H6170" t="str">
            <v>N</v>
          </cell>
          <cell r="I6170">
            <v>2</v>
          </cell>
          <cell r="J6170">
            <v>37773</v>
          </cell>
          <cell r="K6170">
            <v>119</v>
          </cell>
          <cell r="L6170" t="str">
            <v>Ee/Ch</v>
          </cell>
          <cell r="M6170">
            <v>18141</v>
          </cell>
        </row>
        <row r="6171">
          <cell r="A6171">
            <v>11</v>
          </cell>
          <cell r="B6171" t="str">
            <v>AW Rx Only (HMO)</v>
          </cell>
          <cell r="C6171" t="str">
            <v>000000965</v>
          </cell>
          <cell r="D6171" t="str">
            <v>HOSIER JR EDWARD A</v>
          </cell>
          <cell r="E6171" t="str">
            <v>196346557</v>
          </cell>
          <cell r="F6171">
            <v>18</v>
          </cell>
          <cell r="G6171" t="str">
            <v>Active Non-Union</v>
          </cell>
          <cell r="H6171" t="str">
            <v>N</v>
          </cell>
          <cell r="I6171">
            <v>2</v>
          </cell>
          <cell r="J6171">
            <v>37773</v>
          </cell>
          <cell r="K6171">
            <v>111</v>
          </cell>
          <cell r="L6171" t="str">
            <v>Ee/Sp</v>
          </cell>
          <cell r="M6171">
            <v>15690</v>
          </cell>
        </row>
        <row r="6172">
          <cell r="A6172">
            <v>11</v>
          </cell>
          <cell r="B6172" t="str">
            <v>AW Rx Only (HMO)</v>
          </cell>
          <cell r="C6172" t="str">
            <v>000000965</v>
          </cell>
          <cell r="D6172" t="str">
            <v>HOSTUTLER RONALD L</v>
          </cell>
          <cell r="E6172" t="str">
            <v>176365748</v>
          </cell>
          <cell r="F6172">
            <v>17</v>
          </cell>
          <cell r="G6172" t="str">
            <v>Active Union</v>
          </cell>
          <cell r="H6172" t="str">
            <v>U</v>
          </cell>
          <cell r="I6172">
            <v>2</v>
          </cell>
          <cell r="J6172">
            <v>37622</v>
          </cell>
          <cell r="K6172">
            <v>111</v>
          </cell>
          <cell r="L6172" t="str">
            <v>Ee/Sp</v>
          </cell>
          <cell r="M6172">
            <v>17113</v>
          </cell>
        </row>
        <row r="6173">
          <cell r="A6173">
            <v>11</v>
          </cell>
          <cell r="B6173" t="str">
            <v>AW Rx Only (HMO)</v>
          </cell>
          <cell r="C6173" t="str">
            <v>000000965</v>
          </cell>
          <cell r="D6173" t="str">
            <v>HRYNDA JACQUELYN M</v>
          </cell>
          <cell r="E6173" t="str">
            <v>176709987</v>
          </cell>
          <cell r="F6173">
            <v>18</v>
          </cell>
          <cell r="G6173" t="str">
            <v>Active Non-Union</v>
          </cell>
          <cell r="H6173" t="str">
            <v>N</v>
          </cell>
          <cell r="I6173">
            <v>1</v>
          </cell>
          <cell r="J6173">
            <v>37987</v>
          </cell>
          <cell r="K6173">
            <v>102</v>
          </cell>
          <cell r="L6173" t="str">
            <v>Single</v>
          </cell>
          <cell r="M6173">
            <v>29822</v>
          </cell>
        </row>
        <row r="6174">
          <cell r="A6174">
            <v>11</v>
          </cell>
          <cell r="B6174" t="str">
            <v>AW Rx Only (HMO)</v>
          </cell>
          <cell r="C6174" t="str">
            <v>000000965</v>
          </cell>
          <cell r="D6174" t="str">
            <v>HULL DUANE C</v>
          </cell>
          <cell r="E6174" t="str">
            <v>183467127</v>
          </cell>
          <cell r="F6174">
            <v>17</v>
          </cell>
          <cell r="G6174" t="str">
            <v>Active Union</v>
          </cell>
          <cell r="H6174" t="str">
            <v>U</v>
          </cell>
          <cell r="I6174">
            <v>3</v>
          </cell>
          <cell r="J6174">
            <v>37622</v>
          </cell>
          <cell r="K6174">
            <v>127</v>
          </cell>
          <cell r="L6174" t="str">
            <v>Family</v>
          </cell>
          <cell r="M6174">
            <v>20973</v>
          </cell>
        </row>
        <row r="6175">
          <cell r="A6175">
            <v>11</v>
          </cell>
          <cell r="B6175" t="str">
            <v>AW Rx Only (HMO)</v>
          </cell>
          <cell r="C6175" t="str">
            <v>000000965</v>
          </cell>
          <cell r="D6175" t="str">
            <v>HUNNELL II DANIEL P</v>
          </cell>
          <cell r="E6175" t="str">
            <v>194502717</v>
          </cell>
          <cell r="F6175">
            <v>18</v>
          </cell>
          <cell r="G6175" t="str">
            <v>Active Non-Union</v>
          </cell>
          <cell r="H6175" t="str">
            <v>N</v>
          </cell>
          <cell r="I6175">
            <v>4</v>
          </cell>
          <cell r="J6175">
            <v>37622</v>
          </cell>
          <cell r="K6175">
            <v>127</v>
          </cell>
          <cell r="L6175" t="str">
            <v>Family</v>
          </cell>
          <cell r="M6175">
            <v>25033</v>
          </cell>
        </row>
        <row r="6176">
          <cell r="A6176">
            <v>11</v>
          </cell>
          <cell r="B6176" t="str">
            <v>AW Rx Only (HMO)</v>
          </cell>
          <cell r="C6176" t="str">
            <v>000000965</v>
          </cell>
          <cell r="D6176" t="str">
            <v>HUSSER DAVID A</v>
          </cell>
          <cell r="E6176" t="str">
            <v>167488000</v>
          </cell>
          <cell r="F6176">
            <v>17</v>
          </cell>
          <cell r="G6176" t="str">
            <v>Active Union</v>
          </cell>
          <cell r="H6176" t="str">
            <v>U</v>
          </cell>
          <cell r="I6176">
            <v>2</v>
          </cell>
          <cell r="J6176">
            <v>38108</v>
          </cell>
          <cell r="K6176">
            <v>111</v>
          </cell>
          <cell r="L6176" t="str">
            <v>Ee/Sp</v>
          </cell>
          <cell r="M6176">
            <v>20052</v>
          </cell>
        </row>
        <row r="6177">
          <cell r="A6177">
            <v>11</v>
          </cell>
          <cell r="B6177" t="str">
            <v>AW Rx Only (HMO)</v>
          </cell>
          <cell r="C6177" t="str">
            <v>000000965</v>
          </cell>
          <cell r="D6177" t="str">
            <v>HUTCHESON JR ROBERT L</v>
          </cell>
          <cell r="E6177" t="str">
            <v>160667322</v>
          </cell>
          <cell r="F6177">
            <v>18</v>
          </cell>
          <cell r="G6177" t="str">
            <v>Active Non-Union</v>
          </cell>
          <cell r="H6177" t="str">
            <v>N</v>
          </cell>
          <cell r="I6177">
            <v>2</v>
          </cell>
          <cell r="J6177">
            <v>37884</v>
          </cell>
          <cell r="K6177">
            <v>111</v>
          </cell>
          <cell r="L6177" t="str">
            <v>Ee/Sp</v>
          </cell>
          <cell r="M6177">
            <v>26529</v>
          </cell>
        </row>
        <row r="6178">
          <cell r="A6178">
            <v>11</v>
          </cell>
          <cell r="B6178" t="str">
            <v>AW Rx Only (HMO)</v>
          </cell>
          <cell r="C6178" t="str">
            <v>000000965</v>
          </cell>
          <cell r="D6178" t="str">
            <v>HUTCHESON JR WILLIAM E</v>
          </cell>
          <cell r="E6178" t="str">
            <v>199523214</v>
          </cell>
          <cell r="F6178">
            <v>18</v>
          </cell>
          <cell r="G6178" t="str">
            <v>Active Non-Union</v>
          </cell>
          <cell r="H6178" t="str">
            <v>N</v>
          </cell>
          <cell r="I6178">
            <v>3</v>
          </cell>
          <cell r="J6178">
            <v>38022</v>
          </cell>
          <cell r="K6178">
            <v>119</v>
          </cell>
          <cell r="L6178" t="str">
            <v>Ee/Ch</v>
          </cell>
          <cell r="M6178">
            <v>22062</v>
          </cell>
        </row>
        <row r="6179">
          <cell r="A6179">
            <v>11</v>
          </cell>
          <cell r="B6179" t="str">
            <v>AW Rx Only (HMO)</v>
          </cell>
          <cell r="C6179" t="str">
            <v>000000965</v>
          </cell>
          <cell r="D6179" t="str">
            <v>IRELAND DANIEL J</v>
          </cell>
          <cell r="E6179" t="str">
            <v>185463293</v>
          </cell>
          <cell r="F6179">
            <v>18</v>
          </cell>
          <cell r="G6179" t="str">
            <v>Active Non-Union</v>
          </cell>
          <cell r="H6179" t="str">
            <v>N</v>
          </cell>
          <cell r="I6179">
            <v>4</v>
          </cell>
          <cell r="J6179">
            <v>37622</v>
          </cell>
          <cell r="K6179">
            <v>127</v>
          </cell>
          <cell r="L6179" t="str">
            <v>Family</v>
          </cell>
          <cell r="M6179">
            <v>20562</v>
          </cell>
        </row>
        <row r="6180">
          <cell r="A6180">
            <v>11</v>
          </cell>
          <cell r="B6180" t="str">
            <v>AW Rx Only (HMO)</v>
          </cell>
          <cell r="C6180" t="str">
            <v>000000965</v>
          </cell>
          <cell r="D6180" t="str">
            <v>IVCIC JASON A</v>
          </cell>
          <cell r="E6180" t="str">
            <v>185580966</v>
          </cell>
          <cell r="F6180">
            <v>17</v>
          </cell>
          <cell r="G6180" t="str">
            <v>Active Union</v>
          </cell>
          <cell r="H6180" t="str">
            <v>U</v>
          </cell>
          <cell r="I6180">
            <v>4</v>
          </cell>
          <cell r="J6180">
            <v>38039</v>
          </cell>
          <cell r="K6180">
            <v>127</v>
          </cell>
          <cell r="L6180" t="str">
            <v>Family</v>
          </cell>
          <cell r="M6180">
            <v>27148</v>
          </cell>
        </row>
        <row r="6181">
          <cell r="A6181">
            <v>11</v>
          </cell>
          <cell r="B6181" t="str">
            <v>AW Rx Only (HMO)</v>
          </cell>
          <cell r="C6181" t="str">
            <v>000000965</v>
          </cell>
          <cell r="D6181" t="str">
            <v>JERICHO III JAMES</v>
          </cell>
          <cell r="E6181" t="str">
            <v>167628627</v>
          </cell>
          <cell r="F6181">
            <v>17</v>
          </cell>
          <cell r="G6181" t="str">
            <v>Active Union</v>
          </cell>
          <cell r="H6181" t="str">
            <v>U</v>
          </cell>
          <cell r="I6181">
            <v>1</v>
          </cell>
          <cell r="J6181">
            <v>37622</v>
          </cell>
          <cell r="K6181">
            <v>101</v>
          </cell>
          <cell r="L6181" t="str">
            <v>Single</v>
          </cell>
          <cell r="M6181">
            <v>29709</v>
          </cell>
        </row>
        <row r="6182">
          <cell r="A6182">
            <v>11</v>
          </cell>
          <cell r="B6182" t="str">
            <v>AW Rx Only (HMO)</v>
          </cell>
          <cell r="C6182" t="str">
            <v>000000965</v>
          </cell>
          <cell r="D6182" t="str">
            <v>JOBB JR ROBERT L</v>
          </cell>
          <cell r="E6182" t="str">
            <v>210562053</v>
          </cell>
          <cell r="F6182">
            <v>17</v>
          </cell>
          <cell r="G6182" t="str">
            <v>Active Union</v>
          </cell>
          <cell r="H6182" t="str">
            <v>U</v>
          </cell>
          <cell r="I6182">
            <v>4</v>
          </cell>
          <cell r="J6182">
            <v>37622</v>
          </cell>
          <cell r="K6182">
            <v>127</v>
          </cell>
          <cell r="L6182" t="str">
            <v>Family</v>
          </cell>
          <cell r="M6182">
            <v>22499</v>
          </cell>
        </row>
        <row r="6183">
          <cell r="A6183">
            <v>11</v>
          </cell>
          <cell r="B6183" t="str">
            <v>AW Rx Only (HMO)</v>
          </cell>
          <cell r="C6183" t="str">
            <v>000000965</v>
          </cell>
          <cell r="D6183" t="str">
            <v>JOHNSON ERIC L</v>
          </cell>
          <cell r="E6183" t="str">
            <v>197682393</v>
          </cell>
          <cell r="F6183">
            <v>17</v>
          </cell>
          <cell r="G6183" t="str">
            <v>Active Union</v>
          </cell>
          <cell r="H6183" t="str">
            <v>U</v>
          </cell>
          <cell r="I6183">
            <v>1</v>
          </cell>
          <cell r="J6183">
            <v>37926</v>
          </cell>
          <cell r="K6183">
            <v>101</v>
          </cell>
          <cell r="L6183" t="str">
            <v>Single</v>
          </cell>
          <cell r="M6183">
            <v>27527</v>
          </cell>
        </row>
        <row r="6184">
          <cell r="A6184">
            <v>11</v>
          </cell>
          <cell r="B6184" t="str">
            <v>AW Rx Only (HMO)</v>
          </cell>
          <cell r="C6184" t="str">
            <v>000000965</v>
          </cell>
          <cell r="D6184" t="str">
            <v>JONES JR JOHN R</v>
          </cell>
          <cell r="E6184" t="str">
            <v>202609555</v>
          </cell>
          <cell r="F6184">
            <v>18</v>
          </cell>
          <cell r="G6184" t="str">
            <v>Active Non-Union</v>
          </cell>
          <cell r="H6184" t="str">
            <v>N</v>
          </cell>
          <cell r="I6184">
            <v>6</v>
          </cell>
          <cell r="J6184">
            <v>38028</v>
          </cell>
          <cell r="K6184">
            <v>127</v>
          </cell>
          <cell r="L6184" t="str">
            <v>Family</v>
          </cell>
          <cell r="M6184">
            <v>23086</v>
          </cell>
        </row>
        <row r="6185">
          <cell r="A6185">
            <v>11</v>
          </cell>
          <cell r="B6185" t="str">
            <v>AW Rx Only (HMO)</v>
          </cell>
          <cell r="C6185" t="str">
            <v>000000965</v>
          </cell>
          <cell r="D6185" t="str">
            <v>JONES CHARLES A</v>
          </cell>
          <cell r="E6185" t="str">
            <v>211428017</v>
          </cell>
          <cell r="F6185">
            <v>18</v>
          </cell>
          <cell r="G6185" t="str">
            <v>Active Non-Union</v>
          </cell>
          <cell r="H6185" t="str">
            <v>N</v>
          </cell>
          <cell r="I6185">
            <v>3</v>
          </cell>
          <cell r="J6185">
            <v>37622</v>
          </cell>
          <cell r="K6185">
            <v>127</v>
          </cell>
          <cell r="L6185" t="str">
            <v>Family</v>
          </cell>
          <cell r="M6185">
            <v>18680</v>
          </cell>
        </row>
        <row r="6186">
          <cell r="A6186">
            <v>11</v>
          </cell>
          <cell r="B6186" t="str">
            <v>AW Rx Only (HMO)</v>
          </cell>
          <cell r="C6186" t="str">
            <v>000000965</v>
          </cell>
          <cell r="D6186" t="str">
            <v>JONES DAVID M</v>
          </cell>
          <cell r="E6186" t="str">
            <v>174441186</v>
          </cell>
          <cell r="F6186">
            <v>18</v>
          </cell>
          <cell r="G6186" t="str">
            <v>Active Non-Union</v>
          </cell>
          <cell r="H6186" t="str">
            <v>N</v>
          </cell>
          <cell r="I6186">
            <v>2</v>
          </cell>
          <cell r="J6186">
            <v>38206</v>
          </cell>
          <cell r="K6186">
            <v>111</v>
          </cell>
          <cell r="L6186" t="str">
            <v>Ee/Sp</v>
          </cell>
          <cell r="M6186">
            <v>19257</v>
          </cell>
        </row>
        <row r="6187">
          <cell r="A6187">
            <v>11</v>
          </cell>
          <cell r="B6187" t="str">
            <v>AW Rx Only (HMO)</v>
          </cell>
          <cell r="C6187" t="str">
            <v>000000965</v>
          </cell>
          <cell r="D6187" t="str">
            <v>JONES DOUGLAS B</v>
          </cell>
          <cell r="E6187" t="str">
            <v>197463806</v>
          </cell>
          <cell r="F6187">
            <v>18</v>
          </cell>
          <cell r="G6187" t="str">
            <v>Active Non-Union</v>
          </cell>
          <cell r="H6187" t="str">
            <v>N</v>
          </cell>
          <cell r="I6187">
            <v>3</v>
          </cell>
          <cell r="J6187">
            <v>37622</v>
          </cell>
          <cell r="K6187">
            <v>127</v>
          </cell>
          <cell r="L6187" t="str">
            <v>Family</v>
          </cell>
          <cell r="M6187">
            <v>22581</v>
          </cell>
        </row>
        <row r="6188">
          <cell r="A6188">
            <v>11</v>
          </cell>
          <cell r="B6188" t="str">
            <v>AW Rx Only (HMO)</v>
          </cell>
          <cell r="C6188" t="str">
            <v>000000965</v>
          </cell>
          <cell r="D6188" t="str">
            <v>JONES ELIZABETH C</v>
          </cell>
          <cell r="E6188" t="str">
            <v>171485194</v>
          </cell>
          <cell r="F6188">
            <v>17</v>
          </cell>
          <cell r="G6188" t="str">
            <v>Active Union</v>
          </cell>
          <cell r="H6188" t="str">
            <v>U</v>
          </cell>
          <cell r="I6188">
            <v>1</v>
          </cell>
          <cell r="J6188">
            <v>37622</v>
          </cell>
          <cell r="K6188">
            <v>102</v>
          </cell>
          <cell r="L6188" t="str">
            <v>Single</v>
          </cell>
          <cell r="M6188">
            <v>21483</v>
          </cell>
        </row>
        <row r="6189">
          <cell r="A6189">
            <v>11</v>
          </cell>
          <cell r="B6189" t="str">
            <v>AW Rx Only (HMO)</v>
          </cell>
          <cell r="C6189" t="str">
            <v>000000965</v>
          </cell>
          <cell r="D6189" t="str">
            <v>JONES HAROLD J</v>
          </cell>
          <cell r="E6189" t="str">
            <v>199501378</v>
          </cell>
          <cell r="F6189">
            <v>18</v>
          </cell>
          <cell r="G6189" t="str">
            <v>Active Non-Union</v>
          </cell>
          <cell r="H6189" t="str">
            <v>N</v>
          </cell>
          <cell r="I6189">
            <v>6</v>
          </cell>
          <cell r="J6189">
            <v>37681</v>
          </cell>
          <cell r="K6189">
            <v>127</v>
          </cell>
          <cell r="L6189" t="str">
            <v>Family</v>
          </cell>
          <cell r="M6189">
            <v>20902</v>
          </cell>
        </row>
        <row r="6190">
          <cell r="A6190">
            <v>11</v>
          </cell>
          <cell r="B6190" t="str">
            <v>AW Rx Only (HMO)</v>
          </cell>
          <cell r="C6190" t="str">
            <v>000000965</v>
          </cell>
          <cell r="D6190" t="str">
            <v>JONES LEROY R</v>
          </cell>
          <cell r="E6190" t="str">
            <v>199449112</v>
          </cell>
          <cell r="F6190">
            <v>18</v>
          </cell>
          <cell r="G6190" t="str">
            <v>Active Non-Union</v>
          </cell>
          <cell r="H6190" t="str">
            <v>N</v>
          </cell>
          <cell r="I6190">
            <v>3</v>
          </cell>
          <cell r="J6190">
            <v>37622</v>
          </cell>
          <cell r="K6190">
            <v>127</v>
          </cell>
          <cell r="L6190" t="str">
            <v>Family</v>
          </cell>
          <cell r="M6190">
            <v>19603</v>
          </cell>
        </row>
        <row r="6191">
          <cell r="A6191">
            <v>11</v>
          </cell>
          <cell r="B6191" t="str">
            <v>AW Rx Only (HMO)</v>
          </cell>
          <cell r="C6191" t="str">
            <v>000000965</v>
          </cell>
          <cell r="D6191" t="str">
            <v>JONES WESLEY I</v>
          </cell>
          <cell r="E6191" t="str">
            <v>163587897</v>
          </cell>
          <cell r="F6191">
            <v>18</v>
          </cell>
          <cell r="G6191" t="str">
            <v>Active Non-Union</v>
          </cell>
          <cell r="H6191" t="str">
            <v>N</v>
          </cell>
          <cell r="I6191">
            <v>5</v>
          </cell>
          <cell r="J6191">
            <v>37622</v>
          </cell>
          <cell r="K6191">
            <v>127</v>
          </cell>
          <cell r="L6191" t="str">
            <v>Family</v>
          </cell>
          <cell r="M6191">
            <v>22370</v>
          </cell>
        </row>
        <row r="6192">
          <cell r="A6192">
            <v>11</v>
          </cell>
          <cell r="B6192" t="str">
            <v>AW Rx Only (HMO)</v>
          </cell>
          <cell r="C6192" t="str">
            <v>000000965</v>
          </cell>
          <cell r="D6192" t="str">
            <v>JOYCE JOSEPH P</v>
          </cell>
          <cell r="E6192" t="str">
            <v>161425041</v>
          </cell>
          <cell r="F6192">
            <v>17</v>
          </cell>
          <cell r="G6192" t="str">
            <v>Active Union</v>
          </cell>
          <cell r="H6192" t="str">
            <v>U</v>
          </cell>
          <cell r="I6192">
            <v>4</v>
          </cell>
          <cell r="J6192">
            <v>37622</v>
          </cell>
          <cell r="K6192">
            <v>127</v>
          </cell>
          <cell r="L6192" t="str">
            <v>Family</v>
          </cell>
          <cell r="M6192">
            <v>22102</v>
          </cell>
        </row>
        <row r="6193">
          <cell r="A6193">
            <v>11</v>
          </cell>
          <cell r="B6193" t="str">
            <v>AW Rx Only (HMO)</v>
          </cell>
          <cell r="C6193" t="str">
            <v>000000965</v>
          </cell>
          <cell r="D6193" t="str">
            <v>KALINOSKI LEONARD J</v>
          </cell>
          <cell r="E6193" t="str">
            <v>188540504</v>
          </cell>
          <cell r="F6193">
            <v>18</v>
          </cell>
          <cell r="G6193" t="str">
            <v>Active Non-Union</v>
          </cell>
          <cell r="H6193" t="str">
            <v>N</v>
          </cell>
          <cell r="I6193">
            <v>1</v>
          </cell>
          <cell r="J6193">
            <v>37622</v>
          </cell>
          <cell r="K6193">
            <v>101</v>
          </cell>
          <cell r="L6193" t="str">
            <v>Single</v>
          </cell>
          <cell r="M6193">
            <v>23463</v>
          </cell>
        </row>
        <row r="6194">
          <cell r="A6194">
            <v>11</v>
          </cell>
          <cell r="B6194" t="str">
            <v>AW Rx Only (HMO)</v>
          </cell>
          <cell r="C6194" t="str">
            <v>000000965</v>
          </cell>
          <cell r="D6194" t="str">
            <v>KANE EDWARD B</v>
          </cell>
          <cell r="E6194" t="str">
            <v>203481716</v>
          </cell>
          <cell r="F6194">
            <v>18</v>
          </cell>
          <cell r="G6194" t="str">
            <v>Active Non-Union</v>
          </cell>
          <cell r="H6194" t="str">
            <v>N</v>
          </cell>
          <cell r="I6194">
            <v>2</v>
          </cell>
          <cell r="J6194">
            <v>37622</v>
          </cell>
          <cell r="K6194">
            <v>119</v>
          </cell>
          <cell r="L6194" t="str">
            <v>Ee/Ch</v>
          </cell>
          <cell r="M6194">
            <v>22616</v>
          </cell>
        </row>
        <row r="6195">
          <cell r="A6195">
            <v>11</v>
          </cell>
          <cell r="B6195" t="str">
            <v>AW Rx Only (HMO)</v>
          </cell>
          <cell r="C6195" t="str">
            <v>000000965</v>
          </cell>
          <cell r="D6195" t="str">
            <v>KANE ROBERT J</v>
          </cell>
          <cell r="E6195" t="str">
            <v>199508768</v>
          </cell>
          <cell r="F6195">
            <v>18</v>
          </cell>
          <cell r="G6195" t="str">
            <v>Active Non-Union</v>
          </cell>
          <cell r="H6195" t="str">
            <v>N</v>
          </cell>
          <cell r="I6195">
            <v>2</v>
          </cell>
          <cell r="J6195">
            <v>38108</v>
          </cell>
          <cell r="K6195">
            <v>111</v>
          </cell>
          <cell r="L6195" t="str">
            <v>Ee/Sp</v>
          </cell>
          <cell r="M6195">
            <v>21084</v>
          </cell>
        </row>
        <row r="6196">
          <cell r="A6196">
            <v>11</v>
          </cell>
          <cell r="B6196" t="str">
            <v>AW Rx Only (HMO)</v>
          </cell>
          <cell r="C6196" t="str">
            <v>000000965</v>
          </cell>
          <cell r="D6196" t="str">
            <v>KANYAN MARJORIE F</v>
          </cell>
          <cell r="E6196" t="str">
            <v>170640823</v>
          </cell>
          <cell r="F6196">
            <v>17</v>
          </cell>
          <cell r="G6196" t="str">
            <v>Active Union</v>
          </cell>
          <cell r="H6196" t="str">
            <v>U</v>
          </cell>
          <cell r="I6196">
            <v>1</v>
          </cell>
          <cell r="J6196">
            <v>37926</v>
          </cell>
          <cell r="K6196">
            <v>102</v>
          </cell>
          <cell r="L6196" t="str">
            <v>Single</v>
          </cell>
          <cell r="M6196">
            <v>24757</v>
          </cell>
        </row>
        <row r="6197">
          <cell r="A6197">
            <v>11</v>
          </cell>
          <cell r="B6197" t="str">
            <v>AW Rx Only (HMO)</v>
          </cell>
          <cell r="C6197" t="str">
            <v>000000965</v>
          </cell>
          <cell r="D6197" t="str">
            <v>KARMAN PAUL D</v>
          </cell>
          <cell r="E6197" t="str">
            <v>204424635</v>
          </cell>
          <cell r="F6197">
            <v>17</v>
          </cell>
          <cell r="G6197" t="str">
            <v>Active Union</v>
          </cell>
          <cell r="H6197" t="str">
            <v>U</v>
          </cell>
          <cell r="I6197">
            <v>2</v>
          </cell>
          <cell r="J6197">
            <v>37622</v>
          </cell>
          <cell r="K6197">
            <v>111</v>
          </cell>
          <cell r="L6197" t="str">
            <v>Ee/Sp</v>
          </cell>
          <cell r="M6197">
            <v>21221</v>
          </cell>
        </row>
        <row r="6198">
          <cell r="A6198">
            <v>11</v>
          </cell>
          <cell r="B6198" t="str">
            <v>AW Rx Only (HMO)</v>
          </cell>
          <cell r="C6198" t="str">
            <v>000000965</v>
          </cell>
          <cell r="D6198" t="str">
            <v>KASTREVA EDWARD M</v>
          </cell>
          <cell r="E6198" t="str">
            <v>164587171</v>
          </cell>
          <cell r="F6198">
            <v>18</v>
          </cell>
          <cell r="G6198" t="str">
            <v>Active Non-Union</v>
          </cell>
          <cell r="H6198" t="str">
            <v>N</v>
          </cell>
          <cell r="I6198">
            <v>3</v>
          </cell>
          <cell r="J6198">
            <v>37622</v>
          </cell>
          <cell r="K6198">
            <v>127</v>
          </cell>
          <cell r="L6198" t="str">
            <v>Family</v>
          </cell>
          <cell r="M6198">
            <v>22703</v>
          </cell>
        </row>
        <row r="6199">
          <cell r="A6199">
            <v>11</v>
          </cell>
          <cell r="B6199" t="str">
            <v>AW Rx Only (HMO)</v>
          </cell>
          <cell r="C6199" t="str">
            <v>000000965</v>
          </cell>
          <cell r="D6199" t="str">
            <v>KASZYCKI CAROLYN A</v>
          </cell>
          <cell r="E6199" t="str">
            <v>200422004</v>
          </cell>
          <cell r="F6199">
            <v>17</v>
          </cell>
          <cell r="G6199" t="str">
            <v>Active Union</v>
          </cell>
          <cell r="H6199" t="str">
            <v>U</v>
          </cell>
          <cell r="I6199">
            <v>2</v>
          </cell>
          <cell r="J6199">
            <v>37622</v>
          </cell>
          <cell r="K6199">
            <v>111</v>
          </cell>
          <cell r="L6199" t="str">
            <v>Ee/Sp</v>
          </cell>
          <cell r="M6199">
            <v>18133</v>
          </cell>
        </row>
        <row r="6200">
          <cell r="A6200">
            <v>11</v>
          </cell>
          <cell r="B6200" t="str">
            <v>AW Rx Only (HMO)</v>
          </cell>
          <cell r="C6200" t="str">
            <v>000000965</v>
          </cell>
          <cell r="D6200" t="str">
            <v>KEANE JOHN E</v>
          </cell>
          <cell r="E6200" t="str">
            <v>196344082</v>
          </cell>
          <cell r="F6200">
            <v>17</v>
          </cell>
          <cell r="G6200" t="str">
            <v>Active Union</v>
          </cell>
          <cell r="H6200" t="str">
            <v>U</v>
          </cell>
          <cell r="I6200">
            <v>3</v>
          </cell>
          <cell r="J6200">
            <v>37622</v>
          </cell>
          <cell r="K6200">
            <v>127</v>
          </cell>
          <cell r="L6200" t="str">
            <v>Family</v>
          </cell>
          <cell r="M6200">
            <v>16741</v>
          </cell>
        </row>
        <row r="6201">
          <cell r="A6201">
            <v>11</v>
          </cell>
          <cell r="B6201" t="str">
            <v>AW Rx Only (HMO)</v>
          </cell>
          <cell r="C6201" t="str">
            <v>000000965</v>
          </cell>
          <cell r="D6201" t="str">
            <v>KEENER GEORGE F</v>
          </cell>
          <cell r="E6201" t="str">
            <v>172401687</v>
          </cell>
          <cell r="F6201">
            <v>17</v>
          </cell>
          <cell r="G6201" t="str">
            <v>Active Union</v>
          </cell>
          <cell r="H6201" t="str">
            <v>U</v>
          </cell>
          <cell r="I6201">
            <v>3</v>
          </cell>
          <cell r="J6201">
            <v>37622</v>
          </cell>
          <cell r="K6201">
            <v>127</v>
          </cell>
          <cell r="L6201" t="str">
            <v>Family</v>
          </cell>
          <cell r="M6201">
            <v>17537</v>
          </cell>
        </row>
        <row r="6202">
          <cell r="A6202">
            <v>11</v>
          </cell>
          <cell r="B6202" t="str">
            <v>AW Rx Only (HMO)</v>
          </cell>
          <cell r="C6202" t="str">
            <v>000000965</v>
          </cell>
          <cell r="D6202" t="str">
            <v>KEENER SCOTT A</v>
          </cell>
          <cell r="E6202" t="str">
            <v>187387735</v>
          </cell>
          <cell r="F6202">
            <v>18</v>
          </cell>
          <cell r="G6202" t="str">
            <v>Active Non-Union</v>
          </cell>
          <cell r="H6202" t="str">
            <v>N</v>
          </cell>
          <cell r="I6202">
            <v>1</v>
          </cell>
          <cell r="J6202">
            <v>37622</v>
          </cell>
          <cell r="K6202">
            <v>101</v>
          </cell>
          <cell r="L6202" t="str">
            <v>Single</v>
          </cell>
          <cell r="M6202">
            <v>20398</v>
          </cell>
        </row>
        <row r="6203">
          <cell r="A6203">
            <v>11</v>
          </cell>
          <cell r="B6203" t="str">
            <v>AW Rx Only (HMO)</v>
          </cell>
          <cell r="C6203" t="str">
            <v>000000965</v>
          </cell>
          <cell r="D6203" t="str">
            <v>KELLEY ROBERT J</v>
          </cell>
          <cell r="E6203" t="str">
            <v>165360785</v>
          </cell>
          <cell r="F6203">
            <v>17</v>
          </cell>
          <cell r="G6203" t="str">
            <v>Active Union</v>
          </cell>
          <cell r="H6203" t="str">
            <v>U</v>
          </cell>
          <cell r="I6203">
            <v>2</v>
          </cell>
          <cell r="J6203">
            <v>37622</v>
          </cell>
          <cell r="K6203">
            <v>111</v>
          </cell>
          <cell r="L6203" t="str">
            <v>Ee/Sp</v>
          </cell>
          <cell r="M6203">
            <v>16638</v>
          </cell>
        </row>
        <row r="6204">
          <cell r="A6204">
            <v>11</v>
          </cell>
          <cell r="B6204" t="str">
            <v>AW Rx Only (HMO)</v>
          </cell>
          <cell r="C6204" t="str">
            <v>000000965</v>
          </cell>
          <cell r="D6204" t="str">
            <v>KELLY EDWARD J</v>
          </cell>
          <cell r="E6204" t="str">
            <v>192423701</v>
          </cell>
          <cell r="F6204">
            <v>17</v>
          </cell>
          <cell r="G6204" t="str">
            <v>Active Union</v>
          </cell>
          <cell r="H6204" t="str">
            <v>U</v>
          </cell>
          <cell r="I6204">
            <v>3</v>
          </cell>
          <cell r="J6204">
            <v>37622</v>
          </cell>
          <cell r="K6204">
            <v>127</v>
          </cell>
          <cell r="L6204" t="str">
            <v>Family</v>
          </cell>
          <cell r="M6204">
            <v>19020</v>
          </cell>
        </row>
        <row r="6205">
          <cell r="A6205">
            <v>11</v>
          </cell>
          <cell r="B6205" t="str">
            <v>AW Rx Only (HMO)</v>
          </cell>
          <cell r="C6205" t="str">
            <v>000000965</v>
          </cell>
          <cell r="D6205" t="str">
            <v>KELLY JAMES P</v>
          </cell>
          <cell r="E6205" t="str">
            <v>188569538</v>
          </cell>
          <cell r="F6205">
            <v>18</v>
          </cell>
          <cell r="G6205" t="str">
            <v>Active Non-Union</v>
          </cell>
          <cell r="H6205" t="str">
            <v>N</v>
          </cell>
          <cell r="I6205">
            <v>1</v>
          </cell>
          <cell r="J6205">
            <v>37622</v>
          </cell>
          <cell r="K6205">
            <v>101</v>
          </cell>
          <cell r="L6205" t="str">
            <v>Single</v>
          </cell>
          <cell r="M6205">
            <v>25159</v>
          </cell>
        </row>
        <row r="6206">
          <cell r="A6206">
            <v>11</v>
          </cell>
          <cell r="B6206" t="str">
            <v>AW Rx Only (HMO)</v>
          </cell>
          <cell r="C6206" t="str">
            <v>000000965</v>
          </cell>
          <cell r="D6206" t="str">
            <v>KELLY MARIANNE</v>
          </cell>
          <cell r="E6206" t="str">
            <v>197386243</v>
          </cell>
          <cell r="F6206">
            <v>18</v>
          </cell>
          <cell r="G6206" t="str">
            <v>Active Non-Union</v>
          </cell>
          <cell r="H6206" t="str">
            <v>N</v>
          </cell>
          <cell r="I6206">
            <v>4</v>
          </cell>
          <cell r="J6206">
            <v>38298</v>
          </cell>
          <cell r="K6206">
            <v>127</v>
          </cell>
          <cell r="L6206" t="str">
            <v>Family</v>
          </cell>
          <cell r="M6206">
            <v>23054</v>
          </cell>
        </row>
        <row r="6207">
          <cell r="A6207">
            <v>11</v>
          </cell>
          <cell r="B6207" t="str">
            <v>AW Rx Only (HMO)</v>
          </cell>
          <cell r="C6207" t="str">
            <v>000000965</v>
          </cell>
          <cell r="D6207" t="str">
            <v>KENNEDY MICHAEL T</v>
          </cell>
          <cell r="E6207" t="str">
            <v>210523264</v>
          </cell>
          <cell r="F6207">
            <v>17</v>
          </cell>
          <cell r="G6207" t="str">
            <v>Active Union</v>
          </cell>
          <cell r="H6207" t="str">
            <v>U</v>
          </cell>
          <cell r="I6207">
            <v>3</v>
          </cell>
          <cell r="J6207">
            <v>38108</v>
          </cell>
          <cell r="K6207">
            <v>127</v>
          </cell>
          <cell r="L6207" t="str">
            <v>Family</v>
          </cell>
          <cell r="M6207">
            <v>22526</v>
          </cell>
        </row>
        <row r="6208">
          <cell r="A6208">
            <v>11</v>
          </cell>
          <cell r="B6208" t="str">
            <v>AW Rx Only (HMO)</v>
          </cell>
          <cell r="C6208" t="str">
            <v>000000965</v>
          </cell>
          <cell r="D6208" t="str">
            <v>KEPHART GARRY M</v>
          </cell>
          <cell r="E6208" t="str">
            <v>178423854</v>
          </cell>
          <cell r="F6208">
            <v>18</v>
          </cell>
          <cell r="G6208" t="str">
            <v>Active Non-Union</v>
          </cell>
          <cell r="H6208" t="str">
            <v>N</v>
          </cell>
          <cell r="I6208">
            <v>2</v>
          </cell>
          <cell r="J6208">
            <v>37622</v>
          </cell>
          <cell r="K6208">
            <v>111</v>
          </cell>
          <cell r="L6208" t="str">
            <v>Ee/Sp</v>
          </cell>
          <cell r="M6208">
            <v>18425</v>
          </cell>
        </row>
        <row r="6209">
          <cell r="A6209">
            <v>11</v>
          </cell>
          <cell r="B6209" t="str">
            <v>AW Rx Only (HMO)</v>
          </cell>
          <cell r="C6209" t="str">
            <v>000000965</v>
          </cell>
          <cell r="D6209" t="str">
            <v>KERR DAVID</v>
          </cell>
          <cell r="E6209" t="str">
            <v>192409641</v>
          </cell>
          <cell r="F6209">
            <v>17</v>
          </cell>
          <cell r="G6209" t="str">
            <v>Active Union</v>
          </cell>
          <cell r="H6209" t="str">
            <v>U</v>
          </cell>
          <cell r="I6209">
            <v>4</v>
          </cell>
          <cell r="J6209">
            <v>38286</v>
          </cell>
          <cell r="K6209">
            <v>127</v>
          </cell>
          <cell r="L6209" t="str">
            <v>Family</v>
          </cell>
          <cell r="M6209">
            <v>21371</v>
          </cell>
        </row>
        <row r="6210">
          <cell r="A6210">
            <v>11</v>
          </cell>
          <cell r="B6210" t="str">
            <v>AW Rx Only (HMO)</v>
          </cell>
          <cell r="C6210" t="str">
            <v>000000965</v>
          </cell>
          <cell r="D6210" t="str">
            <v>KEYES REX M</v>
          </cell>
          <cell r="E6210" t="str">
            <v>175423675</v>
          </cell>
          <cell r="F6210">
            <v>18</v>
          </cell>
          <cell r="G6210" t="str">
            <v>Active Non-Union</v>
          </cell>
          <cell r="H6210" t="str">
            <v>N</v>
          </cell>
          <cell r="I6210">
            <v>2</v>
          </cell>
          <cell r="J6210">
            <v>37622</v>
          </cell>
          <cell r="K6210">
            <v>111</v>
          </cell>
          <cell r="L6210" t="str">
            <v>Ee/Sp</v>
          </cell>
          <cell r="M6210">
            <v>18386</v>
          </cell>
        </row>
        <row r="6211">
          <cell r="A6211">
            <v>11</v>
          </cell>
          <cell r="B6211" t="str">
            <v>AW Rx Only (HMO)</v>
          </cell>
          <cell r="C6211" t="str">
            <v>000000965</v>
          </cell>
          <cell r="D6211" t="str">
            <v>KING GARY J</v>
          </cell>
          <cell r="E6211" t="str">
            <v>181482971</v>
          </cell>
          <cell r="F6211">
            <v>18</v>
          </cell>
          <cell r="G6211" t="str">
            <v>Active Non-Union</v>
          </cell>
          <cell r="H6211" t="str">
            <v>N</v>
          </cell>
          <cell r="I6211">
            <v>6</v>
          </cell>
          <cell r="J6211">
            <v>37622</v>
          </cell>
          <cell r="K6211">
            <v>127</v>
          </cell>
          <cell r="L6211" t="str">
            <v>Family</v>
          </cell>
          <cell r="M6211">
            <v>20931</v>
          </cell>
        </row>
        <row r="6212">
          <cell r="A6212">
            <v>11</v>
          </cell>
          <cell r="B6212" t="str">
            <v>AW Rx Only (HMO)</v>
          </cell>
          <cell r="C6212" t="str">
            <v>000000965</v>
          </cell>
          <cell r="D6212" t="str">
            <v>KIRKENDALL JR DEAN F</v>
          </cell>
          <cell r="E6212" t="str">
            <v>173600500</v>
          </cell>
          <cell r="F6212">
            <v>17</v>
          </cell>
          <cell r="G6212" t="str">
            <v>Active Union</v>
          </cell>
          <cell r="H6212" t="str">
            <v>U</v>
          </cell>
          <cell r="I6212">
            <v>4</v>
          </cell>
          <cell r="J6212">
            <v>37622</v>
          </cell>
          <cell r="K6212">
            <v>127</v>
          </cell>
          <cell r="L6212" t="str">
            <v>Family</v>
          </cell>
          <cell r="M6212">
            <v>24128</v>
          </cell>
        </row>
        <row r="6213">
          <cell r="A6213">
            <v>11</v>
          </cell>
          <cell r="B6213" t="str">
            <v>AW Rx Only (HMO)</v>
          </cell>
          <cell r="C6213" t="str">
            <v>000000965</v>
          </cell>
          <cell r="D6213" t="str">
            <v>KLAPATCH MICHAEL</v>
          </cell>
          <cell r="E6213" t="str">
            <v>168481841</v>
          </cell>
          <cell r="F6213">
            <v>18</v>
          </cell>
          <cell r="G6213" t="str">
            <v>Active Non-Union</v>
          </cell>
          <cell r="H6213" t="str">
            <v>N</v>
          </cell>
          <cell r="I6213">
            <v>2</v>
          </cell>
          <cell r="J6213">
            <v>38108</v>
          </cell>
          <cell r="K6213">
            <v>111</v>
          </cell>
          <cell r="L6213" t="str">
            <v>Ee/Sp</v>
          </cell>
          <cell r="M6213">
            <v>20893</v>
          </cell>
        </row>
        <row r="6214">
          <cell r="A6214">
            <v>11</v>
          </cell>
          <cell r="B6214" t="str">
            <v>AW Rx Only (HMO)</v>
          </cell>
          <cell r="C6214" t="str">
            <v>000000965</v>
          </cell>
          <cell r="D6214" t="str">
            <v>KLINE ROBERT M</v>
          </cell>
          <cell r="E6214" t="str">
            <v>193447732</v>
          </cell>
          <cell r="F6214">
            <v>18</v>
          </cell>
          <cell r="G6214" t="str">
            <v>Active Non-Union</v>
          </cell>
          <cell r="H6214" t="str">
            <v>N</v>
          </cell>
          <cell r="I6214">
            <v>4</v>
          </cell>
          <cell r="J6214">
            <v>37622</v>
          </cell>
          <cell r="K6214">
            <v>127</v>
          </cell>
          <cell r="L6214" t="str">
            <v>Family</v>
          </cell>
          <cell r="M6214">
            <v>19474</v>
          </cell>
        </row>
        <row r="6215">
          <cell r="A6215">
            <v>11</v>
          </cell>
          <cell r="B6215" t="str">
            <v>AW Rx Only (HMO)</v>
          </cell>
          <cell r="C6215" t="str">
            <v>000000965</v>
          </cell>
          <cell r="D6215" t="str">
            <v>KLINGLER ANDREA J</v>
          </cell>
          <cell r="E6215" t="str">
            <v>187480865</v>
          </cell>
          <cell r="F6215">
            <v>17</v>
          </cell>
          <cell r="G6215" t="str">
            <v>Active Union</v>
          </cell>
          <cell r="H6215" t="str">
            <v>U</v>
          </cell>
          <cell r="I6215">
            <v>1</v>
          </cell>
          <cell r="J6215">
            <v>37622</v>
          </cell>
          <cell r="K6215">
            <v>102</v>
          </cell>
          <cell r="L6215" t="str">
            <v>Single</v>
          </cell>
          <cell r="M6215">
            <v>21557</v>
          </cell>
        </row>
        <row r="6216">
          <cell r="A6216">
            <v>11</v>
          </cell>
          <cell r="B6216" t="str">
            <v>AW Rx Only (HMO)</v>
          </cell>
          <cell r="C6216" t="str">
            <v>000000965</v>
          </cell>
          <cell r="D6216" t="str">
            <v>KNERR RUTH A</v>
          </cell>
          <cell r="E6216" t="str">
            <v>196524047</v>
          </cell>
          <cell r="F6216">
            <v>17</v>
          </cell>
          <cell r="G6216" t="str">
            <v>Active Union</v>
          </cell>
          <cell r="H6216" t="str">
            <v>U</v>
          </cell>
          <cell r="I6216">
            <v>4</v>
          </cell>
          <cell r="J6216">
            <v>37622</v>
          </cell>
          <cell r="K6216">
            <v>127</v>
          </cell>
          <cell r="L6216" t="str">
            <v>Family</v>
          </cell>
          <cell r="M6216">
            <v>22924</v>
          </cell>
        </row>
        <row r="6217">
          <cell r="A6217">
            <v>11</v>
          </cell>
          <cell r="B6217" t="str">
            <v>AW Rx Only (HMO)</v>
          </cell>
          <cell r="C6217" t="str">
            <v>000000965</v>
          </cell>
          <cell r="D6217" t="str">
            <v>KNUPP DANIEL W</v>
          </cell>
          <cell r="E6217" t="str">
            <v>054509021</v>
          </cell>
          <cell r="F6217">
            <v>17</v>
          </cell>
          <cell r="G6217" t="str">
            <v>Active Union</v>
          </cell>
          <cell r="H6217" t="str">
            <v>U</v>
          </cell>
          <cell r="I6217">
            <v>2</v>
          </cell>
          <cell r="J6217">
            <v>37622</v>
          </cell>
          <cell r="K6217">
            <v>111</v>
          </cell>
          <cell r="L6217" t="str">
            <v>Ee/Sp</v>
          </cell>
          <cell r="M6217">
            <v>20213</v>
          </cell>
        </row>
        <row r="6218">
          <cell r="A6218">
            <v>11</v>
          </cell>
          <cell r="B6218" t="str">
            <v>AW Rx Only (HMO)</v>
          </cell>
          <cell r="C6218" t="str">
            <v>000000965</v>
          </cell>
          <cell r="D6218" t="str">
            <v>KOBELAK JR JOSEPH R</v>
          </cell>
          <cell r="E6218" t="str">
            <v>197403981</v>
          </cell>
          <cell r="F6218">
            <v>18</v>
          </cell>
          <cell r="G6218" t="str">
            <v>Active Non-Union</v>
          </cell>
          <cell r="H6218" t="str">
            <v>N</v>
          </cell>
          <cell r="I6218">
            <v>2</v>
          </cell>
          <cell r="J6218">
            <v>37622</v>
          </cell>
          <cell r="K6218">
            <v>111</v>
          </cell>
          <cell r="L6218" t="str">
            <v>Ee/Sp</v>
          </cell>
          <cell r="M6218">
            <v>17284</v>
          </cell>
        </row>
        <row r="6219">
          <cell r="A6219">
            <v>11</v>
          </cell>
          <cell r="B6219" t="str">
            <v>AW Rx Only (HMO)</v>
          </cell>
          <cell r="C6219" t="str">
            <v>000000965</v>
          </cell>
          <cell r="D6219" t="str">
            <v>KOCH GREGORY A</v>
          </cell>
          <cell r="E6219" t="str">
            <v>199381304</v>
          </cell>
          <cell r="F6219">
            <v>17</v>
          </cell>
          <cell r="G6219" t="str">
            <v>Active Union</v>
          </cell>
          <cell r="H6219" t="str">
            <v>U</v>
          </cell>
          <cell r="I6219">
            <v>4</v>
          </cell>
          <cell r="J6219">
            <v>37622</v>
          </cell>
          <cell r="K6219">
            <v>127</v>
          </cell>
          <cell r="L6219" t="str">
            <v>Family</v>
          </cell>
          <cell r="M6219">
            <v>17803</v>
          </cell>
        </row>
        <row r="6220">
          <cell r="A6220">
            <v>11</v>
          </cell>
          <cell r="B6220" t="str">
            <v>AW Rx Only (HMO)</v>
          </cell>
          <cell r="C6220" t="str">
            <v>000000965</v>
          </cell>
          <cell r="D6220" t="str">
            <v>KOENIG BRIAN F</v>
          </cell>
          <cell r="E6220" t="str">
            <v>204481153</v>
          </cell>
          <cell r="F6220">
            <v>17</v>
          </cell>
          <cell r="G6220" t="str">
            <v>Active Union</v>
          </cell>
          <cell r="H6220" t="str">
            <v>U</v>
          </cell>
          <cell r="I6220">
            <v>3</v>
          </cell>
          <cell r="J6220">
            <v>37622</v>
          </cell>
          <cell r="K6220">
            <v>127</v>
          </cell>
          <cell r="L6220" t="str">
            <v>Family</v>
          </cell>
          <cell r="M6220">
            <v>21504</v>
          </cell>
        </row>
        <row r="6221">
          <cell r="A6221">
            <v>11</v>
          </cell>
          <cell r="B6221" t="str">
            <v>AW Rx Only (HMO)</v>
          </cell>
          <cell r="C6221" t="str">
            <v>000000965</v>
          </cell>
          <cell r="D6221" t="str">
            <v>KOHLEY RICHARD K</v>
          </cell>
          <cell r="E6221" t="str">
            <v>163606998</v>
          </cell>
          <cell r="F6221">
            <v>17</v>
          </cell>
          <cell r="G6221" t="str">
            <v>Active Union</v>
          </cell>
          <cell r="H6221" t="str">
            <v>U</v>
          </cell>
          <cell r="I6221">
            <v>1</v>
          </cell>
          <cell r="J6221">
            <v>37622</v>
          </cell>
          <cell r="K6221">
            <v>101</v>
          </cell>
          <cell r="L6221" t="str">
            <v>Single</v>
          </cell>
          <cell r="M6221">
            <v>24103</v>
          </cell>
        </row>
        <row r="6222">
          <cell r="A6222">
            <v>11</v>
          </cell>
          <cell r="B6222" t="str">
            <v>AW Rx Only (HMO)</v>
          </cell>
          <cell r="C6222" t="str">
            <v>000000965</v>
          </cell>
          <cell r="D6222" t="str">
            <v>KOLOVICH MARTIN L</v>
          </cell>
          <cell r="E6222" t="str">
            <v>202447532</v>
          </cell>
          <cell r="F6222">
            <v>17</v>
          </cell>
          <cell r="G6222" t="str">
            <v>Active Union</v>
          </cell>
          <cell r="H6222" t="str">
            <v>U</v>
          </cell>
          <cell r="I6222">
            <v>2</v>
          </cell>
          <cell r="J6222">
            <v>37622</v>
          </cell>
          <cell r="K6222">
            <v>111</v>
          </cell>
          <cell r="L6222" t="str">
            <v>Ee/Sp</v>
          </cell>
          <cell r="M6222">
            <v>18850</v>
          </cell>
        </row>
        <row r="6223">
          <cell r="A6223">
            <v>11</v>
          </cell>
          <cell r="B6223" t="str">
            <v>AW Rx Only (HMO)</v>
          </cell>
          <cell r="C6223" t="str">
            <v>000000965</v>
          </cell>
          <cell r="D6223" t="str">
            <v>KOSCHOCK RONALD M</v>
          </cell>
          <cell r="E6223" t="str">
            <v>166367187</v>
          </cell>
          <cell r="F6223">
            <v>17</v>
          </cell>
          <cell r="G6223" t="str">
            <v>Active Union</v>
          </cell>
          <cell r="H6223" t="str">
            <v>U</v>
          </cell>
          <cell r="I6223">
            <v>2</v>
          </cell>
          <cell r="J6223">
            <v>37622</v>
          </cell>
          <cell r="K6223">
            <v>111</v>
          </cell>
          <cell r="L6223" t="str">
            <v>Ee/Sp</v>
          </cell>
          <cell r="M6223">
            <v>16255</v>
          </cell>
        </row>
        <row r="6224">
          <cell r="A6224">
            <v>11</v>
          </cell>
          <cell r="B6224" t="str">
            <v>AW Rx Only (HMO)</v>
          </cell>
          <cell r="C6224" t="str">
            <v>000000965</v>
          </cell>
          <cell r="D6224" t="str">
            <v>KOTCH KEVIN J</v>
          </cell>
          <cell r="E6224" t="str">
            <v>174489685</v>
          </cell>
          <cell r="F6224">
            <v>17</v>
          </cell>
          <cell r="G6224" t="str">
            <v>Active Union</v>
          </cell>
          <cell r="H6224" t="str">
            <v>U</v>
          </cell>
          <cell r="I6224">
            <v>2</v>
          </cell>
          <cell r="J6224">
            <v>37622</v>
          </cell>
          <cell r="K6224">
            <v>111</v>
          </cell>
          <cell r="L6224" t="str">
            <v>Ee/Sp</v>
          </cell>
          <cell r="M6224">
            <v>20685</v>
          </cell>
        </row>
        <row r="6225">
          <cell r="A6225">
            <v>11</v>
          </cell>
          <cell r="B6225" t="str">
            <v>AW Rx Only (HMO)</v>
          </cell>
          <cell r="C6225" t="str">
            <v>000000965</v>
          </cell>
          <cell r="D6225" t="str">
            <v>KOTOUCH ROYCE G</v>
          </cell>
          <cell r="E6225" t="str">
            <v>190368730</v>
          </cell>
          <cell r="F6225">
            <v>17</v>
          </cell>
          <cell r="G6225" t="str">
            <v>Active Union</v>
          </cell>
          <cell r="H6225" t="str">
            <v>U</v>
          </cell>
          <cell r="I6225">
            <v>3</v>
          </cell>
          <cell r="J6225">
            <v>38223</v>
          </cell>
          <cell r="K6225">
            <v>127</v>
          </cell>
          <cell r="L6225" t="str">
            <v>Family</v>
          </cell>
          <cell r="M6225">
            <v>17034</v>
          </cell>
        </row>
        <row r="6226">
          <cell r="A6226">
            <v>11</v>
          </cell>
          <cell r="B6226" t="str">
            <v>AW Rx Only (HMO)</v>
          </cell>
          <cell r="C6226" t="str">
            <v>000000965</v>
          </cell>
          <cell r="D6226" t="str">
            <v>KOVAL GERALD J</v>
          </cell>
          <cell r="E6226" t="str">
            <v>202467813</v>
          </cell>
          <cell r="F6226">
            <v>18</v>
          </cell>
          <cell r="G6226" t="str">
            <v>Active Non-Union</v>
          </cell>
          <cell r="H6226" t="str">
            <v>N</v>
          </cell>
          <cell r="I6226">
            <v>3</v>
          </cell>
          <cell r="J6226">
            <v>37622</v>
          </cell>
          <cell r="K6226">
            <v>127</v>
          </cell>
          <cell r="L6226" t="str">
            <v>Family</v>
          </cell>
          <cell r="M6226">
            <v>20086</v>
          </cell>
        </row>
        <row r="6227">
          <cell r="A6227">
            <v>11</v>
          </cell>
          <cell r="B6227" t="str">
            <v>AW Rx Only (HMO)</v>
          </cell>
          <cell r="C6227" t="str">
            <v>000000965</v>
          </cell>
          <cell r="D6227" t="str">
            <v>KOZLEUCHAR FRANK R</v>
          </cell>
          <cell r="E6227" t="str">
            <v>165362181</v>
          </cell>
          <cell r="F6227">
            <v>17</v>
          </cell>
          <cell r="G6227" t="str">
            <v>Active Union</v>
          </cell>
          <cell r="H6227" t="str">
            <v>U</v>
          </cell>
          <cell r="I6227">
            <v>2</v>
          </cell>
          <cell r="J6227">
            <v>38285</v>
          </cell>
          <cell r="K6227">
            <v>111</v>
          </cell>
          <cell r="L6227" t="str">
            <v>Ee/Sp</v>
          </cell>
          <cell r="M6227">
            <v>16590</v>
          </cell>
        </row>
        <row r="6228">
          <cell r="A6228">
            <v>11</v>
          </cell>
          <cell r="B6228" t="str">
            <v>AW Rx Only (HMO)</v>
          </cell>
          <cell r="C6228" t="str">
            <v>000000965</v>
          </cell>
          <cell r="D6228" t="str">
            <v>KOZLEUCHAR LORI I</v>
          </cell>
          <cell r="E6228" t="str">
            <v>193620198</v>
          </cell>
          <cell r="F6228">
            <v>17</v>
          </cell>
          <cell r="G6228" t="str">
            <v>Active Union</v>
          </cell>
          <cell r="H6228" t="str">
            <v>U</v>
          </cell>
          <cell r="I6228">
            <v>1</v>
          </cell>
          <cell r="J6228">
            <v>38285</v>
          </cell>
          <cell r="K6228">
            <v>102</v>
          </cell>
          <cell r="L6228" t="str">
            <v>Single</v>
          </cell>
          <cell r="M6228">
            <v>29883</v>
          </cell>
        </row>
        <row r="6229">
          <cell r="A6229">
            <v>11</v>
          </cell>
          <cell r="B6229" t="str">
            <v>AW Rx Only (HMO)</v>
          </cell>
          <cell r="C6229" t="str">
            <v>000000965</v>
          </cell>
          <cell r="D6229" t="str">
            <v>KREIDLER GARY J</v>
          </cell>
          <cell r="E6229" t="str">
            <v>195424238</v>
          </cell>
          <cell r="F6229">
            <v>18</v>
          </cell>
          <cell r="G6229" t="str">
            <v>Active Non-Union</v>
          </cell>
          <cell r="H6229" t="str">
            <v>N</v>
          </cell>
          <cell r="I6229">
            <v>3</v>
          </cell>
          <cell r="J6229">
            <v>37622</v>
          </cell>
          <cell r="K6229">
            <v>127</v>
          </cell>
          <cell r="L6229" t="str">
            <v>Family</v>
          </cell>
          <cell r="M6229">
            <v>19620</v>
          </cell>
        </row>
        <row r="6230">
          <cell r="A6230">
            <v>11</v>
          </cell>
          <cell r="B6230" t="str">
            <v>AW Rx Only (HMO)</v>
          </cell>
          <cell r="C6230" t="str">
            <v>000000965</v>
          </cell>
          <cell r="D6230" t="str">
            <v>KRIMM GEORGE E</v>
          </cell>
          <cell r="E6230" t="str">
            <v>205345167</v>
          </cell>
          <cell r="F6230">
            <v>18</v>
          </cell>
          <cell r="G6230" t="str">
            <v>Active Non-Union</v>
          </cell>
          <cell r="H6230" t="str">
            <v>N</v>
          </cell>
          <cell r="I6230">
            <v>4</v>
          </cell>
          <cell r="J6230">
            <v>38277</v>
          </cell>
          <cell r="K6230">
            <v>127</v>
          </cell>
          <cell r="L6230" t="str">
            <v>Family</v>
          </cell>
          <cell r="M6230">
            <v>16965</v>
          </cell>
        </row>
        <row r="6231">
          <cell r="A6231">
            <v>11</v>
          </cell>
          <cell r="B6231" t="str">
            <v>AW Rx Only (HMO)</v>
          </cell>
          <cell r="C6231" t="str">
            <v>000000965</v>
          </cell>
          <cell r="D6231" t="str">
            <v>KROLL JR SYLVESTER M</v>
          </cell>
          <cell r="E6231" t="str">
            <v>209386142</v>
          </cell>
          <cell r="F6231">
            <v>17</v>
          </cell>
          <cell r="G6231" t="str">
            <v>Active Union</v>
          </cell>
          <cell r="H6231" t="str">
            <v>U</v>
          </cell>
          <cell r="I6231">
            <v>1</v>
          </cell>
          <cell r="J6231">
            <v>37622</v>
          </cell>
          <cell r="K6231">
            <v>101</v>
          </cell>
          <cell r="L6231" t="str">
            <v>Single</v>
          </cell>
          <cell r="M6231">
            <v>17692</v>
          </cell>
        </row>
        <row r="6232">
          <cell r="A6232">
            <v>11</v>
          </cell>
          <cell r="B6232" t="str">
            <v>AW Rx Only (HMO)</v>
          </cell>
          <cell r="C6232" t="str">
            <v>000000965</v>
          </cell>
          <cell r="D6232" t="str">
            <v>KUBA JR RAYMOND E</v>
          </cell>
          <cell r="E6232" t="str">
            <v>194681888</v>
          </cell>
          <cell r="F6232">
            <v>17</v>
          </cell>
          <cell r="G6232" t="str">
            <v>Active Union</v>
          </cell>
          <cell r="H6232" t="str">
            <v>U</v>
          </cell>
          <cell r="I6232">
            <v>1</v>
          </cell>
          <cell r="J6232">
            <v>37622</v>
          </cell>
          <cell r="K6232">
            <v>101</v>
          </cell>
          <cell r="L6232" t="str">
            <v>Single</v>
          </cell>
          <cell r="M6232">
            <v>28682</v>
          </cell>
        </row>
        <row r="6233">
          <cell r="A6233">
            <v>11</v>
          </cell>
          <cell r="B6233" t="str">
            <v>AW Rx Only (HMO)</v>
          </cell>
          <cell r="C6233" t="str">
            <v>000000965</v>
          </cell>
          <cell r="D6233" t="str">
            <v>KUDAROSKI JR WILLIAM M</v>
          </cell>
          <cell r="E6233" t="str">
            <v>211567645</v>
          </cell>
          <cell r="F6233">
            <v>17</v>
          </cell>
          <cell r="G6233" t="str">
            <v>Active Union</v>
          </cell>
          <cell r="H6233" t="str">
            <v>U</v>
          </cell>
          <cell r="I6233">
            <v>4</v>
          </cell>
          <cell r="J6233">
            <v>37622</v>
          </cell>
          <cell r="K6233">
            <v>127</v>
          </cell>
          <cell r="L6233" t="str">
            <v>Family</v>
          </cell>
          <cell r="M6233">
            <v>22683</v>
          </cell>
        </row>
        <row r="6234">
          <cell r="A6234">
            <v>11</v>
          </cell>
          <cell r="B6234" t="str">
            <v>AW Rx Only (HMO)</v>
          </cell>
          <cell r="C6234" t="str">
            <v>000000965</v>
          </cell>
          <cell r="D6234" t="str">
            <v>KUNKEL RONALD H</v>
          </cell>
          <cell r="E6234" t="str">
            <v>164527243</v>
          </cell>
          <cell r="F6234">
            <v>17</v>
          </cell>
          <cell r="G6234" t="str">
            <v>Active Union</v>
          </cell>
          <cell r="H6234" t="str">
            <v>U</v>
          </cell>
          <cell r="I6234">
            <v>4</v>
          </cell>
          <cell r="J6234">
            <v>37622</v>
          </cell>
          <cell r="K6234">
            <v>127</v>
          </cell>
          <cell r="L6234" t="str">
            <v>Family</v>
          </cell>
          <cell r="M6234">
            <v>21632</v>
          </cell>
        </row>
        <row r="6235">
          <cell r="A6235">
            <v>11</v>
          </cell>
          <cell r="B6235" t="str">
            <v>AW Rx Only (HMO)</v>
          </cell>
          <cell r="C6235" t="str">
            <v>000000965</v>
          </cell>
          <cell r="D6235" t="str">
            <v>KURTZ JAMES D</v>
          </cell>
          <cell r="E6235" t="str">
            <v>178564123</v>
          </cell>
          <cell r="F6235">
            <v>18</v>
          </cell>
          <cell r="G6235" t="str">
            <v>Active Non-Union</v>
          </cell>
          <cell r="H6235" t="str">
            <v>N</v>
          </cell>
          <cell r="I6235">
            <v>2</v>
          </cell>
          <cell r="J6235">
            <v>37622</v>
          </cell>
          <cell r="K6235">
            <v>111</v>
          </cell>
          <cell r="L6235" t="str">
            <v>Ee/Sp</v>
          </cell>
          <cell r="M6235">
            <v>22414</v>
          </cell>
        </row>
        <row r="6236">
          <cell r="A6236">
            <v>11</v>
          </cell>
          <cell r="B6236" t="str">
            <v>AW Rx Only (HMO)</v>
          </cell>
          <cell r="C6236" t="str">
            <v>000000965</v>
          </cell>
          <cell r="D6236" t="str">
            <v>LABENSKI MICHAEL E</v>
          </cell>
          <cell r="E6236" t="str">
            <v>181523931</v>
          </cell>
          <cell r="F6236">
            <v>18</v>
          </cell>
          <cell r="G6236" t="str">
            <v>Active Non-Union</v>
          </cell>
          <cell r="H6236" t="str">
            <v>N</v>
          </cell>
          <cell r="I6236">
            <v>3</v>
          </cell>
          <cell r="J6236">
            <v>37681</v>
          </cell>
          <cell r="K6236">
            <v>127</v>
          </cell>
          <cell r="L6236" t="str">
            <v>Family</v>
          </cell>
          <cell r="M6236">
            <v>21418</v>
          </cell>
        </row>
        <row r="6237">
          <cell r="A6237">
            <v>11</v>
          </cell>
          <cell r="B6237" t="str">
            <v>AW Rx Only (HMO)</v>
          </cell>
          <cell r="C6237" t="str">
            <v>000000965</v>
          </cell>
          <cell r="D6237" t="str">
            <v>LACKS LAWRENCE A</v>
          </cell>
          <cell r="E6237" t="str">
            <v>164548806</v>
          </cell>
          <cell r="F6237">
            <v>17</v>
          </cell>
          <cell r="G6237" t="str">
            <v>Active Union</v>
          </cell>
          <cell r="H6237" t="str">
            <v>U</v>
          </cell>
          <cell r="I6237">
            <v>3</v>
          </cell>
          <cell r="J6237">
            <v>38108</v>
          </cell>
          <cell r="K6237">
            <v>127</v>
          </cell>
          <cell r="L6237" t="str">
            <v>Family</v>
          </cell>
          <cell r="M6237">
            <v>21714</v>
          </cell>
        </row>
        <row r="6238">
          <cell r="A6238">
            <v>11</v>
          </cell>
          <cell r="B6238" t="str">
            <v>AW Rx Only (HMO)</v>
          </cell>
          <cell r="C6238" t="str">
            <v>000000965</v>
          </cell>
          <cell r="D6238" t="str">
            <v>LAIRD THOMAS J</v>
          </cell>
          <cell r="E6238" t="str">
            <v>166465995</v>
          </cell>
          <cell r="F6238">
            <v>18</v>
          </cell>
          <cell r="G6238" t="str">
            <v>Active Non-Union</v>
          </cell>
          <cell r="H6238" t="str">
            <v>N</v>
          </cell>
          <cell r="I6238">
            <v>4</v>
          </cell>
          <cell r="J6238">
            <v>37773</v>
          </cell>
          <cell r="K6238">
            <v>127</v>
          </cell>
          <cell r="L6238" t="str">
            <v>Family</v>
          </cell>
          <cell r="M6238">
            <v>19450</v>
          </cell>
        </row>
        <row r="6239">
          <cell r="A6239">
            <v>11</v>
          </cell>
          <cell r="B6239" t="str">
            <v>AW Rx Only (HMO)</v>
          </cell>
          <cell r="C6239" t="str">
            <v>000000965</v>
          </cell>
          <cell r="D6239" t="str">
            <v>LAMBO LARRY J</v>
          </cell>
          <cell r="E6239" t="str">
            <v>192447334</v>
          </cell>
          <cell r="F6239">
            <v>18</v>
          </cell>
          <cell r="G6239" t="str">
            <v>Active Non-Union</v>
          </cell>
          <cell r="H6239" t="str">
            <v>N</v>
          </cell>
          <cell r="I6239">
            <v>4</v>
          </cell>
          <cell r="J6239">
            <v>37622</v>
          </cell>
          <cell r="K6239">
            <v>127</v>
          </cell>
          <cell r="L6239" t="str">
            <v>Family</v>
          </cell>
          <cell r="M6239">
            <v>19400</v>
          </cell>
        </row>
        <row r="6240">
          <cell r="A6240">
            <v>11</v>
          </cell>
          <cell r="B6240" t="str">
            <v>AW Rx Only (HMO)</v>
          </cell>
          <cell r="C6240" t="str">
            <v>000000965</v>
          </cell>
          <cell r="D6240" t="str">
            <v>LAMOREAUX CURTIS L</v>
          </cell>
          <cell r="E6240" t="str">
            <v>165529051</v>
          </cell>
          <cell r="F6240">
            <v>18</v>
          </cell>
          <cell r="G6240" t="str">
            <v>Active Non-Union</v>
          </cell>
          <cell r="H6240" t="str">
            <v>N</v>
          </cell>
          <cell r="I6240">
            <v>3</v>
          </cell>
          <cell r="J6240">
            <v>37622</v>
          </cell>
          <cell r="K6240">
            <v>127</v>
          </cell>
          <cell r="L6240" t="str">
            <v>Family</v>
          </cell>
          <cell r="M6240">
            <v>24293</v>
          </cell>
        </row>
        <row r="6241">
          <cell r="A6241">
            <v>11</v>
          </cell>
          <cell r="B6241" t="str">
            <v>AW Rx Only (HMO)</v>
          </cell>
          <cell r="C6241" t="str">
            <v>000000965</v>
          </cell>
          <cell r="D6241" t="str">
            <v>LANDERS DENNIS L</v>
          </cell>
          <cell r="E6241" t="str">
            <v>163406867</v>
          </cell>
          <cell r="F6241">
            <v>17</v>
          </cell>
          <cell r="G6241" t="str">
            <v>Active Union</v>
          </cell>
          <cell r="H6241" t="str">
            <v>U</v>
          </cell>
          <cell r="I6241">
            <v>2</v>
          </cell>
          <cell r="J6241">
            <v>37622</v>
          </cell>
          <cell r="K6241">
            <v>111</v>
          </cell>
          <cell r="L6241" t="str">
            <v>Ee/Sp</v>
          </cell>
          <cell r="M6241">
            <v>16781</v>
          </cell>
        </row>
        <row r="6242">
          <cell r="A6242">
            <v>11</v>
          </cell>
          <cell r="B6242" t="str">
            <v>AW Rx Only (HMO)</v>
          </cell>
          <cell r="C6242" t="str">
            <v>000000965</v>
          </cell>
          <cell r="D6242" t="str">
            <v>LANGAN PATRICK M</v>
          </cell>
          <cell r="E6242" t="str">
            <v>159565585</v>
          </cell>
          <cell r="F6242">
            <v>18</v>
          </cell>
          <cell r="G6242" t="str">
            <v>Active Non-Union</v>
          </cell>
          <cell r="H6242" t="str">
            <v>N</v>
          </cell>
          <cell r="I6242">
            <v>4</v>
          </cell>
          <cell r="J6242">
            <v>37622</v>
          </cell>
          <cell r="K6242">
            <v>127</v>
          </cell>
          <cell r="L6242" t="str">
            <v>Family</v>
          </cell>
          <cell r="M6242">
            <v>23058</v>
          </cell>
        </row>
        <row r="6243">
          <cell r="A6243">
            <v>11</v>
          </cell>
          <cell r="B6243" t="str">
            <v>AW Rx Only (HMO)</v>
          </cell>
          <cell r="C6243" t="str">
            <v>000000965</v>
          </cell>
          <cell r="D6243" t="str">
            <v>LARDIN JEFFREY L</v>
          </cell>
          <cell r="E6243" t="str">
            <v>190427760</v>
          </cell>
          <cell r="F6243">
            <v>17</v>
          </cell>
          <cell r="G6243" t="str">
            <v>Active Union</v>
          </cell>
          <cell r="H6243" t="str">
            <v>U</v>
          </cell>
          <cell r="I6243">
            <v>2</v>
          </cell>
          <cell r="J6243">
            <v>37622</v>
          </cell>
          <cell r="K6243">
            <v>111</v>
          </cell>
          <cell r="L6243" t="str">
            <v>Ee/Sp</v>
          </cell>
          <cell r="M6243">
            <v>18380</v>
          </cell>
        </row>
        <row r="6244">
          <cell r="A6244">
            <v>11</v>
          </cell>
          <cell r="B6244" t="str">
            <v>AW Rx Only (HMO)</v>
          </cell>
          <cell r="C6244" t="str">
            <v>000000965</v>
          </cell>
          <cell r="D6244" t="str">
            <v>LASH KIT A</v>
          </cell>
          <cell r="E6244" t="str">
            <v>174648269</v>
          </cell>
          <cell r="F6244">
            <v>17</v>
          </cell>
          <cell r="G6244" t="str">
            <v>Active Union</v>
          </cell>
          <cell r="H6244" t="str">
            <v>U</v>
          </cell>
          <cell r="I6244">
            <v>4</v>
          </cell>
          <cell r="J6244">
            <v>37622</v>
          </cell>
          <cell r="K6244">
            <v>127</v>
          </cell>
          <cell r="L6244" t="str">
            <v>Family</v>
          </cell>
          <cell r="M6244">
            <v>26350</v>
          </cell>
        </row>
        <row r="6245">
          <cell r="A6245">
            <v>11</v>
          </cell>
          <cell r="B6245" t="str">
            <v>AW Rx Only (HMO)</v>
          </cell>
          <cell r="C6245" t="str">
            <v>000000965</v>
          </cell>
          <cell r="D6245" t="str">
            <v>LAUFFENBURGER EMERY</v>
          </cell>
          <cell r="E6245" t="str">
            <v>196384488</v>
          </cell>
          <cell r="F6245">
            <v>17</v>
          </cell>
          <cell r="G6245" t="str">
            <v>Active Union</v>
          </cell>
          <cell r="H6245" t="str">
            <v>U</v>
          </cell>
          <cell r="I6245">
            <v>2</v>
          </cell>
          <cell r="J6245">
            <v>37622</v>
          </cell>
          <cell r="K6245">
            <v>111</v>
          </cell>
          <cell r="L6245" t="str">
            <v>Ee/Sp</v>
          </cell>
          <cell r="M6245">
            <v>17845</v>
          </cell>
        </row>
        <row r="6246">
          <cell r="A6246">
            <v>11</v>
          </cell>
          <cell r="B6246" t="str">
            <v>AW Rx Only (HMO)</v>
          </cell>
          <cell r="C6246" t="str">
            <v>000000965</v>
          </cell>
          <cell r="D6246" t="str">
            <v>LAVORINI MARK W</v>
          </cell>
          <cell r="E6246" t="str">
            <v>207601510</v>
          </cell>
          <cell r="F6246">
            <v>17</v>
          </cell>
          <cell r="G6246" t="str">
            <v>Active Union</v>
          </cell>
          <cell r="H6246" t="str">
            <v>U</v>
          </cell>
          <cell r="I6246">
            <v>2</v>
          </cell>
          <cell r="J6246">
            <v>37622</v>
          </cell>
          <cell r="K6246">
            <v>111</v>
          </cell>
          <cell r="L6246" t="str">
            <v>Ee/Sp</v>
          </cell>
          <cell r="M6246">
            <v>25971</v>
          </cell>
        </row>
        <row r="6247">
          <cell r="A6247">
            <v>11</v>
          </cell>
          <cell r="B6247" t="str">
            <v>AW Rx Only (HMO)</v>
          </cell>
          <cell r="C6247" t="str">
            <v>000000965</v>
          </cell>
          <cell r="D6247" t="str">
            <v>LAWSON JOHN C</v>
          </cell>
          <cell r="E6247" t="str">
            <v>159562485</v>
          </cell>
          <cell r="F6247">
            <v>18</v>
          </cell>
          <cell r="G6247" t="str">
            <v>Active Non-Union</v>
          </cell>
          <cell r="H6247" t="str">
            <v>N</v>
          </cell>
          <cell r="I6247">
            <v>4</v>
          </cell>
          <cell r="J6247">
            <v>37622</v>
          </cell>
          <cell r="K6247">
            <v>127</v>
          </cell>
          <cell r="L6247" t="str">
            <v>Family</v>
          </cell>
          <cell r="M6247">
            <v>22563</v>
          </cell>
        </row>
        <row r="6248">
          <cell r="A6248">
            <v>11</v>
          </cell>
          <cell r="B6248" t="str">
            <v>AW Rx Only (HMO)</v>
          </cell>
          <cell r="C6248" t="str">
            <v>000000965</v>
          </cell>
          <cell r="D6248" t="str">
            <v>LAWSON KEVIN T</v>
          </cell>
          <cell r="E6248" t="str">
            <v>202469002</v>
          </cell>
          <cell r="F6248">
            <v>18</v>
          </cell>
          <cell r="G6248" t="str">
            <v>Active Non-Union</v>
          </cell>
          <cell r="H6248" t="str">
            <v>N</v>
          </cell>
          <cell r="I6248">
            <v>4</v>
          </cell>
          <cell r="J6248">
            <v>37622</v>
          </cell>
          <cell r="K6248">
            <v>127</v>
          </cell>
          <cell r="L6248" t="str">
            <v>Family</v>
          </cell>
          <cell r="M6248">
            <v>20380</v>
          </cell>
        </row>
        <row r="6249">
          <cell r="A6249">
            <v>11</v>
          </cell>
          <cell r="B6249" t="str">
            <v>AW Rx Only (HMO)</v>
          </cell>
          <cell r="C6249" t="str">
            <v>000000965</v>
          </cell>
          <cell r="D6249" t="str">
            <v>LEE SR JOHN T</v>
          </cell>
          <cell r="E6249" t="str">
            <v>159424255</v>
          </cell>
          <cell r="F6249">
            <v>17</v>
          </cell>
          <cell r="G6249" t="str">
            <v>Active Union</v>
          </cell>
          <cell r="H6249" t="str">
            <v>U</v>
          </cell>
          <cell r="I6249">
            <v>1</v>
          </cell>
          <cell r="J6249">
            <v>37622</v>
          </cell>
          <cell r="K6249">
            <v>101</v>
          </cell>
          <cell r="L6249" t="str">
            <v>Single</v>
          </cell>
          <cell r="M6249">
            <v>18831</v>
          </cell>
        </row>
        <row r="6250">
          <cell r="A6250">
            <v>11</v>
          </cell>
          <cell r="B6250" t="str">
            <v>AW Rx Only (HMO)</v>
          </cell>
          <cell r="C6250" t="str">
            <v>000000965</v>
          </cell>
          <cell r="D6250" t="str">
            <v>LEONARD JR PAUL</v>
          </cell>
          <cell r="E6250" t="str">
            <v>191384742</v>
          </cell>
          <cell r="F6250">
            <v>17</v>
          </cell>
          <cell r="G6250" t="str">
            <v>Active Union</v>
          </cell>
          <cell r="H6250" t="str">
            <v>U</v>
          </cell>
          <cell r="I6250">
            <v>2</v>
          </cell>
          <cell r="J6250">
            <v>37622</v>
          </cell>
          <cell r="K6250">
            <v>111</v>
          </cell>
          <cell r="L6250" t="str">
            <v>Ee/Sp</v>
          </cell>
          <cell r="M6250">
            <v>17747</v>
          </cell>
        </row>
        <row r="6251">
          <cell r="A6251">
            <v>11</v>
          </cell>
          <cell r="B6251" t="str">
            <v>AW Rx Only (HMO)</v>
          </cell>
          <cell r="C6251" t="str">
            <v>000000965</v>
          </cell>
          <cell r="D6251" t="str">
            <v>LESNOCK DOUGLAS W</v>
          </cell>
          <cell r="E6251" t="str">
            <v>160567313</v>
          </cell>
          <cell r="F6251">
            <v>17</v>
          </cell>
          <cell r="G6251" t="str">
            <v>Active Union</v>
          </cell>
          <cell r="H6251" t="str">
            <v>U</v>
          </cell>
          <cell r="I6251">
            <v>4</v>
          </cell>
          <cell r="J6251">
            <v>38001</v>
          </cell>
          <cell r="K6251">
            <v>127</v>
          </cell>
          <cell r="L6251" t="str">
            <v>Family</v>
          </cell>
          <cell r="M6251">
            <v>22119</v>
          </cell>
        </row>
        <row r="6252">
          <cell r="A6252">
            <v>11</v>
          </cell>
          <cell r="B6252" t="str">
            <v>AW Rx Only (HMO)</v>
          </cell>
          <cell r="C6252" t="str">
            <v>000000965</v>
          </cell>
          <cell r="D6252" t="str">
            <v>LEWIS JOHN A</v>
          </cell>
          <cell r="E6252" t="str">
            <v>197524925</v>
          </cell>
          <cell r="F6252">
            <v>18</v>
          </cell>
          <cell r="G6252" t="str">
            <v>Active Non-Union</v>
          </cell>
          <cell r="H6252" t="str">
            <v>N</v>
          </cell>
          <cell r="I6252">
            <v>1</v>
          </cell>
          <cell r="J6252">
            <v>37622</v>
          </cell>
          <cell r="K6252">
            <v>101</v>
          </cell>
          <cell r="L6252" t="str">
            <v>Single</v>
          </cell>
          <cell r="M6252">
            <v>21267</v>
          </cell>
        </row>
        <row r="6253">
          <cell r="A6253">
            <v>11</v>
          </cell>
          <cell r="B6253" t="str">
            <v>AW Rx Only (HMO)</v>
          </cell>
          <cell r="C6253" t="str">
            <v>000000965</v>
          </cell>
          <cell r="D6253" t="str">
            <v>LEWIS RUSSELL W</v>
          </cell>
          <cell r="E6253" t="str">
            <v>191421587</v>
          </cell>
          <cell r="F6253">
            <v>18</v>
          </cell>
          <cell r="G6253" t="str">
            <v>Active Non-Union</v>
          </cell>
          <cell r="H6253" t="str">
            <v>N</v>
          </cell>
          <cell r="I6253">
            <v>2</v>
          </cell>
          <cell r="J6253">
            <v>37622</v>
          </cell>
          <cell r="K6253">
            <v>111</v>
          </cell>
          <cell r="L6253" t="str">
            <v>Ee/Sp</v>
          </cell>
          <cell r="M6253">
            <v>18784</v>
          </cell>
        </row>
        <row r="6254">
          <cell r="A6254">
            <v>11</v>
          </cell>
          <cell r="B6254" t="str">
            <v>AW Rx Only (HMO)</v>
          </cell>
          <cell r="C6254" t="str">
            <v>000000965</v>
          </cell>
          <cell r="D6254" t="str">
            <v>LEWIS SHAWN P</v>
          </cell>
          <cell r="E6254" t="str">
            <v>177545247</v>
          </cell>
          <cell r="F6254">
            <v>17</v>
          </cell>
          <cell r="G6254" t="str">
            <v>Active Union</v>
          </cell>
          <cell r="H6254" t="str">
            <v>U</v>
          </cell>
          <cell r="I6254">
            <v>3</v>
          </cell>
          <cell r="J6254">
            <v>37622</v>
          </cell>
          <cell r="K6254">
            <v>127</v>
          </cell>
          <cell r="L6254" t="str">
            <v>Family</v>
          </cell>
          <cell r="M6254">
            <v>22950</v>
          </cell>
        </row>
        <row r="6255">
          <cell r="A6255">
            <v>11</v>
          </cell>
          <cell r="B6255" t="str">
            <v>AW Rx Only (HMO)</v>
          </cell>
          <cell r="C6255" t="str">
            <v>000000965</v>
          </cell>
          <cell r="D6255" t="str">
            <v>LIPARULA JOHN P</v>
          </cell>
          <cell r="E6255" t="str">
            <v>196347067</v>
          </cell>
          <cell r="F6255">
            <v>18</v>
          </cell>
          <cell r="G6255" t="str">
            <v>Active Non-Union</v>
          </cell>
          <cell r="H6255" t="str">
            <v>N</v>
          </cell>
          <cell r="I6255">
            <v>2</v>
          </cell>
          <cell r="J6255">
            <v>37622</v>
          </cell>
          <cell r="K6255">
            <v>111</v>
          </cell>
          <cell r="L6255" t="str">
            <v>Ee/Sp</v>
          </cell>
          <cell r="M6255">
            <v>16265</v>
          </cell>
        </row>
        <row r="6256">
          <cell r="A6256">
            <v>11</v>
          </cell>
          <cell r="B6256" t="str">
            <v>AW Rx Only (HMO)</v>
          </cell>
          <cell r="C6256" t="str">
            <v>000000965</v>
          </cell>
          <cell r="D6256" t="str">
            <v>LIPPERT JR FRANCIS W</v>
          </cell>
          <cell r="E6256" t="str">
            <v>191447003</v>
          </cell>
          <cell r="F6256">
            <v>17</v>
          </cell>
          <cell r="G6256" t="str">
            <v>Active Union</v>
          </cell>
          <cell r="H6256" t="str">
            <v>U</v>
          </cell>
          <cell r="I6256">
            <v>1</v>
          </cell>
          <cell r="J6256">
            <v>37622</v>
          </cell>
          <cell r="K6256">
            <v>101</v>
          </cell>
          <cell r="L6256" t="str">
            <v>Single</v>
          </cell>
          <cell r="M6256">
            <v>21061</v>
          </cell>
        </row>
        <row r="6257">
          <cell r="A6257">
            <v>11</v>
          </cell>
          <cell r="B6257" t="str">
            <v>AW Rx Only (HMO)</v>
          </cell>
          <cell r="C6257" t="str">
            <v>000000965</v>
          </cell>
          <cell r="D6257" t="str">
            <v>LOFTUS JOHN P</v>
          </cell>
          <cell r="E6257" t="str">
            <v>201505443</v>
          </cell>
          <cell r="F6257">
            <v>18</v>
          </cell>
          <cell r="G6257" t="str">
            <v>Active Non-Union</v>
          </cell>
          <cell r="H6257" t="str">
            <v>N</v>
          </cell>
          <cell r="I6257">
            <v>1</v>
          </cell>
          <cell r="J6257">
            <v>37622</v>
          </cell>
          <cell r="K6257">
            <v>101</v>
          </cell>
          <cell r="L6257" t="str">
            <v>Single</v>
          </cell>
          <cell r="M6257">
            <v>20536</v>
          </cell>
        </row>
        <row r="6258">
          <cell r="A6258">
            <v>11</v>
          </cell>
          <cell r="B6258" t="str">
            <v>AW Rx Only (HMO)</v>
          </cell>
          <cell r="C6258" t="str">
            <v>000000965</v>
          </cell>
          <cell r="D6258" t="str">
            <v>LONG DAVID R</v>
          </cell>
          <cell r="E6258" t="str">
            <v>206388618</v>
          </cell>
          <cell r="F6258">
            <v>17</v>
          </cell>
          <cell r="G6258" t="str">
            <v>Active Union</v>
          </cell>
          <cell r="H6258" t="str">
            <v>U</v>
          </cell>
          <cell r="I6258">
            <v>4</v>
          </cell>
          <cell r="J6258">
            <v>38261</v>
          </cell>
          <cell r="K6258">
            <v>127</v>
          </cell>
          <cell r="L6258" t="str">
            <v>Family</v>
          </cell>
          <cell r="M6258">
            <v>18079</v>
          </cell>
        </row>
        <row r="6259">
          <cell r="A6259">
            <v>11</v>
          </cell>
          <cell r="B6259" t="str">
            <v>AW Rx Only (HMO)</v>
          </cell>
          <cell r="C6259" t="str">
            <v>000000965</v>
          </cell>
          <cell r="D6259" t="str">
            <v>LONG RONALD L</v>
          </cell>
          <cell r="E6259" t="str">
            <v>181448012</v>
          </cell>
          <cell r="F6259">
            <v>17</v>
          </cell>
          <cell r="G6259" t="str">
            <v>Active Union</v>
          </cell>
          <cell r="H6259" t="str">
            <v>U</v>
          </cell>
          <cell r="I6259">
            <v>2</v>
          </cell>
          <cell r="J6259">
            <v>37622</v>
          </cell>
          <cell r="K6259">
            <v>111</v>
          </cell>
          <cell r="L6259" t="str">
            <v>Ee/Sp</v>
          </cell>
          <cell r="M6259">
            <v>19303</v>
          </cell>
        </row>
        <row r="6260">
          <cell r="A6260">
            <v>11</v>
          </cell>
          <cell r="B6260" t="str">
            <v>AW Rx Only (HMO)</v>
          </cell>
          <cell r="C6260" t="str">
            <v>000000965</v>
          </cell>
          <cell r="D6260" t="str">
            <v>LONG RONALD L</v>
          </cell>
          <cell r="E6260" t="str">
            <v>209345076</v>
          </cell>
          <cell r="F6260">
            <v>17</v>
          </cell>
          <cell r="G6260" t="str">
            <v>Active Union</v>
          </cell>
          <cell r="H6260" t="str">
            <v>U</v>
          </cell>
          <cell r="I6260">
            <v>2</v>
          </cell>
          <cell r="J6260">
            <v>38108</v>
          </cell>
          <cell r="K6260">
            <v>111</v>
          </cell>
          <cell r="L6260" t="str">
            <v>Ee/Sp</v>
          </cell>
          <cell r="M6260">
            <v>16851</v>
          </cell>
        </row>
        <row r="6261">
          <cell r="A6261">
            <v>11</v>
          </cell>
          <cell r="B6261" t="str">
            <v>AW Rx Only (HMO)</v>
          </cell>
          <cell r="C6261" t="str">
            <v>000000965</v>
          </cell>
          <cell r="D6261" t="str">
            <v>LOOMIS DONALD E</v>
          </cell>
          <cell r="E6261" t="str">
            <v>182443392</v>
          </cell>
          <cell r="F6261">
            <v>18</v>
          </cell>
          <cell r="G6261" t="str">
            <v>Active Non-Union</v>
          </cell>
          <cell r="H6261" t="str">
            <v>N</v>
          </cell>
          <cell r="I6261">
            <v>2</v>
          </cell>
          <cell r="J6261">
            <v>37622</v>
          </cell>
          <cell r="K6261">
            <v>111</v>
          </cell>
          <cell r="L6261" t="str">
            <v>Ee/Sp</v>
          </cell>
          <cell r="M6261">
            <v>19250</v>
          </cell>
        </row>
        <row r="6262">
          <cell r="A6262">
            <v>11</v>
          </cell>
          <cell r="B6262" t="str">
            <v>AW Rx Only (HMO)</v>
          </cell>
          <cell r="C6262" t="str">
            <v>000000965</v>
          </cell>
          <cell r="D6262" t="str">
            <v>LUCAS JAY R</v>
          </cell>
          <cell r="E6262" t="str">
            <v>159548773</v>
          </cell>
          <cell r="F6262">
            <v>18</v>
          </cell>
          <cell r="G6262" t="str">
            <v>Active Non-Union</v>
          </cell>
          <cell r="H6262" t="str">
            <v>N</v>
          </cell>
          <cell r="I6262">
            <v>6</v>
          </cell>
          <cell r="J6262">
            <v>37622</v>
          </cell>
          <cell r="K6262">
            <v>127</v>
          </cell>
          <cell r="L6262" t="str">
            <v>Family</v>
          </cell>
          <cell r="M6262">
            <v>22082</v>
          </cell>
        </row>
        <row r="6263">
          <cell r="A6263">
            <v>11</v>
          </cell>
          <cell r="B6263" t="str">
            <v>AW Rx Only (HMO)</v>
          </cell>
          <cell r="C6263" t="str">
            <v>000000965</v>
          </cell>
          <cell r="D6263" t="str">
            <v>LUCKE JEFFREY P</v>
          </cell>
          <cell r="E6263" t="str">
            <v>164488296</v>
          </cell>
          <cell r="F6263">
            <v>18</v>
          </cell>
          <cell r="G6263" t="str">
            <v>Active Non-Union</v>
          </cell>
          <cell r="H6263" t="str">
            <v>N</v>
          </cell>
          <cell r="I6263">
            <v>1</v>
          </cell>
          <cell r="J6263">
            <v>37622</v>
          </cell>
          <cell r="K6263">
            <v>101</v>
          </cell>
          <cell r="L6263" t="str">
            <v>Single</v>
          </cell>
          <cell r="M6263">
            <v>25383</v>
          </cell>
        </row>
        <row r="6264">
          <cell r="A6264">
            <v>11</v>
          </cell>
          <cell r="B6264" t="str">
            <v>AW Rx Only (HMO)</v>
          </cell>
          <cell r="C6264" t="str">
            <v>000000965</v>
          </cell>
          <cell r="D6264" t="str">
            <v>LUSSI NATALE J</v>
          </cell>
          <cell r="E6264" t="str">
            <v>187685690</v>
          </cell>
          <cell r="F6264">
            <v>18</v>
          </cell>
          <cell r="G6264" t="str">
            <v>Active Non-Union</v>
          </cell>
          <cell r="H6264" t="str">
            <v>N</v>
          </cell>
          <cell r="I6264">
            <v>1</v>
          </cell>
          <cell r="J6264">
            <v>37622</v>
          </cell>
          <cell r="K6264">
            <v>101</v>
          </cell>
          <cell r="L6264" t="str">
            <v>Single</v>
          </cell>
          <cell r="M6264">
            <v>26943</v>
          </cell>
        </row>
        <row r="6265">
          <cell r="A6265">
            <v>11</v>
          </cell>
          <cell r="B6265" t="str">
            <v>AW Rx Only (HMO)</v>
          </cell>
          <cell r="C6265" t="str">
            <v>000000965</v>
          </cell>
          <cell r="D6265" t="str">
            <v>LUTZ JR HENRY W</v>
          </cell>
          <cell r="E6265" t="str">
            <v>178366897</v>
          </cell>
          <cell r="F6265">
            <v>17</v>
          </cell>
          <cell r="G6265" t="str">
            <v>Active Union</v>
          </cell>
          <cell r="H6265" t="str">
            <v>U</v>
          </cell>
          <cell r="I6265">
            <v>1</v>
          </cell>
          <cell r="J6265">
            <v>37622</v>
          </cell>
          <cell r="K6265">
            <v>101</v>
          </cell>
          <cell r="L6265" t="str">
            <v>Single</v>
          </cell>
          <cell r="M6265">
            <v>17578</v>
          </cell>
        </row>
        <row r="6266">
          <cell r="A6266">
            <v>11</v>
          </cell>
          <cell r="B6266" t="str">
            <v>AW Rx Only (HMO)</v>
          </cell>
          <cell r="C6266" t="str">
            <v>000000965</v>
          </cell>
          <cell r="D6266" t="str">
            <v>LUTZ MARK</v>
          </cell>
          <cell r="E6266" t="str">
            <v>197644735</v>
          </cell>
          <cell r="F6266">
            <v>18</v>
          </cell>
          <cell r="G6266" t="str">
            <v>Active Non-Union</v>
          </cell>
          <cell r="H6266" t="str">
            <v>N</v>
          </cell>
          <cell r="I6266">
            <v>2</v>
          </cell>
          <cell r="J6266">
            <v>37622</v>
          </cell>
          <cell r="K6266">
            <v>111</v>
          </cell>
          <cell r="L6266" t="str">
            <v>Ee/Sp</v>
          </cell>
          <cell r="M6266">
            <v>25681</v>
          </cell>
        </row>
        <row r="6267">
          <cell r="A6267">
            <v>11</v>
          </cell>
          <cell r="B6267" t="str">
            <v>AW Rx Only (HMO)</v>
          </cell>
          <cell r="C6267" t="str">
            <v>000000965</v>
          </cell>
          <cell r="D6267" t="str">
            <v>LYLE TIMOTHY E</v>
          </cell>
          <cell r="E6267" t="str">
            <v>206421804</v>
          </cell>
          <cell r="F6267">
            <v>17</v>
          </cell>
          <cell r="G6267" t="str">
            <v>Active Union</v>
          </cell>
          <cell r="H6267" t="str">
            <v>U</v>
          </cell>
          <cell r="I6267">
            <v>4</v>
          </cell>
          <cell r="J6267">
            <v>37622</v>
          </cell>
          <cell r="K6267">
            <v>127</v>
          </cell>
          <cell r="L6267" t="str">
            <v>Family</v>
          </cell>
          <cell r="M6267">
            <v>21202</v>
          </cell>
        </row>
        <row r="6268">
          <cell r="A6268">
            <v>11</v>
          </cell>
          <cell r="B6268" t="str">
            <v>AW Rx Only (HMO)</v>
          </cell>
          <cell r="C6268" t="str">
            <v>000000965</v>
          </cell>
          <cell r="D6268" t="str">
            <v>MACK FARON L</v>
          </cell>
          <cell r="E6268" t="str">
            <v>167481264</v>
          </cell>
          <cell r="F6268">
            <v>17</v>
          </cell>
          <cell r="G6268" t="str">
            <v>Active Union</v>
          </cell>
          <cell r="H6268" t="str">
            <v>U</v>
          </cell>
          <cell r="I6268">
            <v>5</v>
          </cell>
          <cell r="J6268">
            <v>37622</v>
          </cell>
          <cell r="K6268">
            <v>127</v>
          </cell>
          <cell r="L6268" t="str">
            <v>Family</v>
          </cell>
          <cell r="M6268">
            <v>25937</v>
          </cell>
        </row>
        <row r="6269">
          <cell r="A6269">
            <v>11</v>
          </cell>
          <cell r="B6269" t="str">
            <v>AW Rx Only (HMO)</v>
          </cell>
          <cell r="C6269" t="str">
            <v>000000965</v>
          </cell>
          <cell r="D6269" t="str">
            <v>MACKOWICK DAVID A</v>
          </cell>
          <cell r="E6269" t="str">
            <v>206584234</v>
          </cell>
          <cell r="F6269">
            <v>18</v>
          </cell>
          <cell r="G6269" t="str">
            <v>Active Non-Union</v>
          </cell>
          <cell r="H6269" t="str">
            <v>N</v>
          </cell>
          <cell r="I6269">
            <v>4</v>
          </cell>
          <cell r="J6269">
            <v>37919</v>
          </cell>
          <cell r="K6269">
            <v>127</v>
          </cell>
          <cell r="L6269" t="str">
            <v>Family</v>
          </cell>
          <cell r="M6269">
            <v>23365</v>
          </cell>
        </row>
        <row r="6270">
          <cell r="A6270">
            <v>11</v>
          </cell>
          <cell r="B6270" t="str">
            <v>AW Rx Only (HMO)</v>
          </cell>
          <cell r="C6270" t="str">
            <v>000000965</v>
          </cell>
          <cell r="D6270" t="str">
            <v>MACURDY ROBERT D</v>
          </cell>
          <cell r="E6270" t="str">
            <v>196463388</v>
          </cell>
          <cell r="F6270">
            <v>18</v>
          </cell>
          <cell r="G6270" t="str">
            <v>Active Non-Union</v>
          </cell>
          <cell r="H6270" t="str">
            <v>N</v>
          </cell>
          <cell r="I6270">
            <v>4</v>
          </cell>
          <cell r="J6270">
            <v>37622</v>
          </cell>
          <cell r="K6270">
            <v>127</v>
          </cell>
          <cell r="L6270" t="str">
            <v>Family</v>
          </cell>
          <cell r="M6270">
            <v>20530</v>
          </cell>
        </row>
        <row r="6271">
          <cell r="A6271">
            <v>11</v>
          </cell>
          <cell r="B6271" t="str">
            <v>AW Rx Only (HMO)</v>
          </cell>
          <cell r="C6271" t="str">
            <v>000000965</v>
          </cell>
          <cell r="D6271" t="str">
            <v>MADDEN JAMES D</v>
          </cell>
          <cell r="E6271" t="str">
            <v>165528066</v>
          </cell>
          <cell r="F6271">
            <v>17</v>
          </cell>
          <cell r="G6271" t="str">
            <v>Active Union</v>
          </cell>
          <cell r="H6271" t="str">
            <v>U</v>
          </cell>
          <cell r="I6271">
            <v>3</v>
          </cell>
          <cell r="J6271">
            <v>37622</v>
          </cell>
          <cell r="K6271">
            <v>119</v>
          </cell>
          <cell r="L6271" t="str">
            <v>Ee/Ch</v>
          </cell>
          <cell r="M6271">
            <v>22068</v>
          </cell>
        </row>
        <row r="6272">
          <cell r="A6272">
            <v>11</v>
          </cell>
          <cell r="B6272" t="str">
            <v>AW Rx Only (HMO)</v>
          </cell>
          <cell r="C6272" t="str">
            <v>000000965</v>
          </cell>
          <cell r="D6272" t="str">
            <v>MAGDA MAUREEN A</v>
          </cell>
          <cell r="E6272" t="str">
            <v>172344455</v>
          </cell>
          <cell r="F6272">
            <v>18</v>
          </cell>
          <cell r="G6272" t="str">
            <v>Active Non-Union</v>
          </cell>
          <cell r="H6272" t="str">
            <v>N</v>
          </cell>
          <cell r="I6272">
            <v>2</v>
          </cell>
          <cell r="J6272">
            <v>37622</v>
          </cell>
          <cell r="K6272">
            <v>111</v>
          </cell>
          <cell r="L6272" t="str">
            <v>Ee/Sp</v>
          </cell>
          <cell r="M6272">
            <v>16008</v>
          </cell>
        </row>
        <row r="6273">
          <cell r="A6273">
            <v>11</v>
          </cell>
          <cell r="B6273" t="str">
            <v>AW Rx Only (HMO)</v>
          </cell>
          <cell r="C6273" t="str">
            <v>000000965</v>
          </cell>
          <cell r="D6273" t="str">
            <v>MAGUE TIMOTHY J</v>
          </cell>
          <cell r="E6273" t="str">
            <v>184465720</v>
          </cell>
          <cell r="F6273">
            <v>18</v>
          </cell>
          <cell r="G6273" t="str">
            <v>Active Non-Union</v>
          </cell>
          <cell r="H6273" t="str">
            <v>N</v>
          </cell>
          <cell r="I6273">
            <v>4</v>
          </cell>
          <cell r="J6273">
            <v>38353</v>
          </cell>
          <cell r="K6273">
            <v>127</v>
          </cell>
          <cell r="L6273" t="str">
            <v>Family</v>
          </cell>
          <cell r="M6273">
            <v>20338</v>
          </cell>
        </row>
        <row r="6274">
          <cell r="A6274">
            <v>11</v>
          </cell>
          <cell r="B6274" t="str">
            <v>AW Rx Only (HMO)</v>
          </cell>
          <cell r="C6274" t="str">
            <v>000000965</v>
          </cell>
          <cell r="D6274" t="str">
            <v>MAHALICK MICHAEL R</v>
          </cell>
          <cell r="E6274" t="str">
            <v>202468276</v>
          </cell>
          <cell r="F6274">
            <v>18</v>
          </cell>
          <cell r="G6274" t="str">
            <v>Active Non-Union</v>
          </cell>
          <cell r="H6274" t="str">
            <v>N</v>
          </cell>
          <cell r="I6274">
            <v>5</v>
          </cell>
          <cell r="J6274">
            <v>37622</v>
          </cell>
          <cell r="K6274">
            <v>127</v>
          </cell>
          <cell r="L6274" t="str">
            <v>Family</v>
          </cell>
          <cell r="M6274">
            <v>22972</v>
          </cell>
        </row>
        <row r="6275">
          <cell r="A6275">
            <v>11</v>
          </cell>
          <cell r="B6275" t="str">
            <v>AW Rx Only (HMO)</v>
          </cell>
          <cell r="C6275" t="str">
            <v>000000965</v>
          </cell>
          <cell r="D6275" t="str">
            <v>MALESKY GERMAINE</v>
          </cell>
          <cell r="E6275" t="str">
            <v>209560114</v>
          </cell>
          <cell r="F6275">
            <v>18</v>
          </cell>
          <cell r="G6275" t="str">
            <v>Active Non-Union</v>
          </cell>
          <cell r="H6275" t="str">
            <v>N</v>
          </cell>
          <cell r="I6275">
            <v>3</v>
          </cell>
          <cell r="J6275">
            <v>37622</v>
          </cell>
          <cell r="K6275">
            <v>127</v>
          </cell>
          <cell r="L6275" t="str">
            <v>Family</v>
          </cell>
          <cell r="M6275">
            <v>22880</v>
          </cell>
        </row>
        <row r="6276">
          <cell r="A6276">
            <v>11</v>
          </cell>
          <cell r="B6276" t="str">
            <v>AW Rx Only (HMO)</v>
          </cell>
          <cell r="C6276" t="str">
            <v>000000965</v>
          </cell>
          <cell r="D6276" t="str">
            <v>MALONEY ANNE</v>
          </cell>
          <cell r="E6276" t="str">
            <v>165405292</v>
          </cell>
          <cell r="F6276">
            <v>18</v>
          </cell>
          <cell r="G6276" t="str">
            <v>Active Non-Union</v>
          </cell>
          <cell r="H6276" t="str">
            <v>N</v>
          </cell>
          <cell r="I6276">
            <v>1</v>
          </cell>
          <cell r="J6276">
            <v>37622</v>
          </cell>
          <cell r="K6276">
            <v>102</v>
          </cell>
          <cell r="L6276" t="str">
            <v>Single</v>
          </cell>
          <cell r="M6276">
            <v>17196</v>
          </cell>
        </row>
        <row r="6277">
          <cell r="A6277">
            <v>11</v>
          </cell>
          <cell r="B6277" t="str">
            <v>AW Rx Only (HMO)</v>
          </cell>
          <cell r="C6277" t="str">
            <v>000000965</v>
          </cell>
          <cell r="D6277" t="str">
            <v>MANBECK ROBERT W</v>
          </cell>
          <cell r="E6277" t="str">
            <v>162480053</v>
          </cell>
          <cell r="F6277">
            <v>18</v>
          </cell>
          <cell r="G6277" t="str">
            <v>Active Non-Union</v>
          </cell>
          <cell r="H6277" t="str">
            <v>N</v>
          </cell>
          <cell r="I6277">
            <v>4</v>
          </cell>
          <cell r="J6277">
            <v>38231</v>
          </cell>
          <cell r="K6277">
            <v>127</v>
          </cell>
          <cell r="L6277" t="str">
            <v>Family</v>
          </cell>
          <cell r="M6277">
            <v>20126</v>
          </cell>
        </row>
        <row r="6278">
          <cell r="A6278">
            <v>11</v>
          </cell>
          <cell r="B6278" t="str">
            <v>AW Rx Only (HMO)</v>
          </cell>
          <cell r="C6278" t="str">
            <v>000000965</v>
          </cell>
          <cell r="D6278" t="str">
            <v>MANCINELLI MARIO</v>
          </cell>
          <cell r="E6278" t="str">
            <v>202449724</v>
          </cell>
          <cell r="F6278">
            <v>17</v>
          </cell>
          <cell r="G6278" t="str">
            <v>Active Union</v>
          </cell>
          <cell r="H6278" t="str">
            <v>U</v>
          </cell>
          <cell r="I6278">
            <v>4</v>
          </cell>
          <cell r="J6278">
            <v>37622</v>
          </cell>
          <cell r="K6278">
            <v>127</v>
          </cell>
          <cell r="L6278" t="str">
            <v>Family</v>
          </cell>
          <cell r="M6278">
            <v>20497</v>
          </cell>
        </row>
        <row r="6279">
          <cell r="A6279">
            <v>11</v>
          </cell>
          <cell r="B6279" t="str">
            <v>AW Rx Only (HMO)</v>
          </cell>
          <cell r="C6279" t="str">
            <v>000000965</v>
          </cell>
          <cell r="D6279" t="str">
            <v>MANFREDO ANTHONY</v>
          </cell>
          <cell r="E6279" t="str">
            <v>167425221</v>
          </cell>
          <cell r="F6279">
            <v>17</v>
          </cell>
          <cell r="G6279" t="str">
            <v>Active Union</v>
          </cell>
          <cell r="H6279" t="str">
            <v>U</v>
          </cell>
          <cell r="I6279">
            <v>1</v>
          </cell>
          <cell r="J6279">
            <v>37681</v>
          </cell>
          <cell r="K6279">
            <v>101</v>
          </cell>
          <cell r="L6279" t="str">
            <v>Single</v>
          </cell>
          <cell r="M6279">
            <v>24396</v>
          </cell>
        </row>
        <row r="6280">
          <cell r="A6280">
            <v>11</v>
          </cell>
          <cell r="B6280" t="str">
            <v>AW Rx Only (HMO)</v>
          </cell>
          <cell r="C6280" t="str">
            <v>000000965</v>
          </cell>
          <cell r="D6280" t="str">
            <v>MANGAN III THOMAS J</v>
          </cell>
          <cell r="E6280" t="str">
            <v>187447111</v>
          </cell>
          <cell r="F6280">
            <v>18</v>
          </cell>
          <cell r="G6280" t="str">
            <v>Active Non-Union</v>
          </cell>
          <cell r="H6280" t="str">
            <v>N</v>
          </cell>
          <cell r="I6280">
            <v>3</v>
          </cell>
          <cell r="J6280">
            <v>37622</v>
          </cell>
          <cell r="K6280">
            <v>127</v>
          </cell>
          <cell r="L6280" t="str">
            <v>Family</v>
          </cell>
          <cell r="M6280">
            <v>23449</v>
          </cell>
        </row>
        <row r="6281">
          <cell r="A6281">
            <v>11</v>
          </cell>
          <cell r="B6281" t="str">
            <v>AW Rx Only (HMO)</v>
          </cell>
          <cell r="C6281" t="str">
            <v>000000965</v>
          </cell>
          <cell r="D6281" t="str">
            <v>MARSHALL KRISTINA M</v>
          </cell>
          <cell r="E6281" t="str">
            <v>182647346</v>
          </cell>
          <cell r="F6281">
            <v>17</v>
          </cell>
          <cell r="G6281" t="str">
            <v>Active Union</v>
          </cell>
          <cell r="H6281" t="str">
            <v>U</v>
          </cell>
          <cell r="I6281">
            <v>4</v>
          </cell>
          <cell r="J6281">
            <v>37622</v>
          </cell>
          <cell r="K6281">
            <v>127</v>
          </cell>
          <cell r="L6281" t="str">
            <v>Family</v>
          </cell>
          <cell r="M6281">
            <v>24903</v>
          </cell>
        </row>
        <row r="6282">
          <cell r="A6282">
            <v>11</v>
          </cell>
          <cell r="B6282" t="str">
            <v>AW Rx Only (HMO)</v>
          </cell>
          <cell r="C6282" t="str">
            <v>000000965</v>
          </cell>
          <cell r="D6282" t="str">
            <v>MARTINCHEK JAMES</v>
          </cell>
          <cell r="E6282" t="str">
            <v>207465320</v>
          </cell>
          <cell r="F6282">
            <v>18</v>
          </cell>
          <cell r="G6282" t="str">
            <v>Active Non-Union</v>
          </cell>
          <cell r="H6282" t="str">
            <v>N</v>
          </cell>
          <cell r="I6282">
            <v>2</v>
          </cell>
          <cell r="J6282">
            <v>37759</v>
          </cell>
          <cell r="K6282">
            <v>111</v>
          </cell>
          <cell r="L6282" t="str">
            <v>Ee/Sp</v>
          </cell>
          <cell r="M6282">
            <v>20187</v>
          </cell>
        </row>
        <row r="6283">
          <cell r="A6283">
            <v>11</v>
          </cell>
          <cell r="B6283" t="str">
            <v>AW Rx Only (HMO)</v>
          </cell>
          <cell r="C6283" t="str">
            <v>000000965</v>
          </cell>
          <cell r="D6283" t="str">
            <v>MARTINEZ JOHN G</v>
          </cell>
          <cell r="E6283" t="str">
            <v>202464453</v>
          </cell>
          <cell r="F6283">
            <v>17</v>
          </cell>
          <cell r="G6283" t="str">
            <v>Active Union</v>
          </cell>
          <cell r="H6283" t="str">
            <v>U</v>
          </cell>
          <cell r="I6283">
            <v>4</v>
          </cell>
          <cell r="J6283">
            <v>37622</v>
          </cell>
          <cell r="K6283">
            <v>127</v>
          </cell>
          <cell r="L6283" t="str">
            <v>Family</v>
          </cell>
          <cell r="M6283">
            <v>19720</v>
          </cell>
        </row>
        <row r="6284">
          <cell r="A6284">
            <v>11</v>
          </cell>
          <cell r="B6284" t="str">
            <v>AW Rx Only (HMO)</v>
          </cell>
          <cell r="C6284" t="str">
            <v>000000965</v>
          </cell>
          <cell r="D6284" t="str">
            <v>MASON ERIC L</v>
          </cell>
          <cell r="E6284" t="str">
            <v>207541331</v>
          </cell>
          <cell r="F6284">
            <v>18</v>
          </cell>
          <cell r="G6284" t="str">
            <v>Active Non-Union</v>
          </cell>
          <cell r="H6284" t="str">
            <v>N</v>
          </cell>
          <cell r="I6284">
            <v>2</v>
          </cell>
          <cell r="J6284">
            <v>37622</v>
          </cell>
          <cell r="K6284">
            <v>119</v>
          </cell>
          <cell r="L6284" t="str">
            <v>Ee/Ch</v>
          </cell>
          <cell r="M6284">
            <v>24352</v>
          </cell>
        </row>
        <row r="6285">
          <cell r="A6285">
            <v>11</v>
          </cell>
          <cell r="B6285" t="str">
            <v>AW Rx Only (HMO)</v>
          </cell>
          <cell r="C6285" t="str">
            <v>000000965</v>
          </cell>
          <cell r="D6285" t="str">
            <v>MATCHETT DAVID S</v>
          </cell>
          <cell r="E6285" t="str">
            <v>183466577</v>
          </cell>
          <cell r="F6285">
            <v>17</v>
          </cell>
          <cell r="G6285" t="str">
            <v>Active Union</v>
          </cell>
          <cell r="H6285" t="str">
            <v>U</v>
          </cell>
          <cell r="I6285">
            <v>5</v>
          </cell>
          <cell r="J6285">
            <v>37622</v>
          </cell>
          <cell r="K6285">
            <v>127</v>
          </cell>
          <cell r="L6285" t="str">
            <v>Family</v>
          </cell>
          <cell r="M6285">
            <v>21228</v>
          </cell>
        </row>
        <row r="6286">
          <cell r="A6286">
            <v>11</v>
          </cell>
          <cell r="B6286" t="str">
            <v>AW Rx Only (HMO)</v>
          </cell>
          <cell r="C6286" t="str">
            <v>000000965</v>
          </cell>
          <cell r="D6286" t="str">
            <v>MAZZIE DANIEL H</v>
          </cell>
          <cell r="E6286" t="str">
            <v>202524037</v>
          </cell>
          <cell r="F6286">
            <v>17</v>
          </cell>
          <cell r="G6286" t="str">
            <v>Active Union</v>
          </cell>
          <cell r="H6286" t="str">
            <v>U</v>
          </cell>
          <cell r="I6286">
            <v>1</v>
          </cell>
          <cell r="J6286">
            <v>37622</v>
          </cell>
          <cell r="K6286">
            <v>101</v>
          </cell>
          <cell r="L6286" t="str">
            <v>Single</v>
          </cell>
          <cell r="M6286">
            <v>22414</v>
          </cell>
        </row>
        <row r="6287">
          <cell r="A6287">
            <v>11</v>
          </cell>
          <cell r="B6287" t="str">
            <v>AW Rx Only (HMO)</v>
          </cell>
          <cell r="C6287" t="str">
            <v>000000965</v>
          </cell>
          <cell r="D6287" t="str">
            <v>MAZZOCCA SHIRLEY A</v>
          </cell>
          <cell r="E6287" t="str">
            <v>183401800</v>
          </cell>
          <cell r="F6287">
            <v>17</v>
          </cell>
          <cell r="G6287" t="str">
            <v>Active Union</v>
          </cell>
          <cell r="H6287" t="str">
            <v>U</v>
          </cell>
          <cell r="I6287">
            <v>1</v>
          </cell>
          <cell r="J6287">
            <v>37622</v>
          </cell>
          <cell r="K6287">
            <v>102</v>
          </cell>
          <cell r="L6287" t="str">
            <v>Single</v>
          </cell>
          <cell r="M6287">
            <v>17475</v>
          </cell>
        </row>
        <row r="6288">
          <cell r="A6288">
            <v>11</v>
          </cell>
          <cell r="B6288" t="str">
            <v>AW Rx Only (HMO)</v>
          </cell>
          <cell r="C6288" t="str">
            <v>000000965</v>
          </cell>
          <cell r="D6288" t="str">
            <v>MCANULTY HEATHER M</v>
          </cell>
          <cell r="E6288" t="str">
            <v>168663504</v>
          </cell>
          <cell r="F6288">
            <v>17</v>
          </cell>
          <cell r="G6288" t="str">
            <v>Active Union</v>
          </cell>
          <cell r="H6288" t="str">
            <v>U</v>
          </cell>
          <cell r="I6288">
            <v>3</v>
          </cell>
          <cell r="J6288">
            <v>38155</v>
          </cell>
          <cell r="K6288">
            <v>127</v>
          </cell>
          <cell r="L6288" t="str">
            <v>Family</v>
          </cell>
          <cell r="M6288">
            <v>28085</v>
          </cell>
        </row>
        <row r="6289">
          <cell r="A6289">
            <v>11</v>
          </cell>
          <cell r="B6289" t="str">
            <v>AW Rx Only (HMO)</v>
          </cell>
          <cell r="C6289" t="str">
            <v>000000965</v>
          </cell>
          <cell r="D6289" t="str">
            <v>MCCLENDON MARGARETTE</v>
          </cell>
          <cell r="E6289" t="str">
            <v>184488443</v>
          </cell>
          <cell r="F6289">
            <v>18</v>
          </cell>
          <cell r="G6289" t="str">
            <v>Active Non-Union</v>
          </cell>
          <cell r="H6289" t="str">
            <v>N</v>
          </cell>
          <cell r="I6289">
            <v>1</v>
          </cell>
          <cell r="J6289">
            <v>37622</v>
          </cell>
          <cell r="K6289">
            <v>102</v>
          </cell>
          <cell r="L6289" t="str">
            <v>Single</v>
          </cell>
          <cell r="M6289">
            <v>20902</v>
          </cell>
        </row>
        <row r="6290">
          <cell r="A6290">
            <v>11</v>
          </cell>
          <cell r="B6290" t="str">
            <v>AW Rx Only (HMO)</v>
          </cell>
          <cell r="C6290" t="str">
            <v>000000965</v>
          </cell>
          <cell r="D6290" t="str">
            <v>MCCLINTOCK MICHAEL T</v>
          </cell>
          <cell r="E6290" t="str">
            <v>170488650</v>
          </cell>
          <cell r="F6290">
            <v>18</v>
          </cell>
          <cell r="G6290" t="str">
            <v>Active Non-Union</v>
          </cell>
          <cell r="H6290" t="str">
            <v>N</v>
          </cell>
          <cell r="I6290">
            <v>1</v>
          </cell>
          <cell r="J6290">
            <v>37860</v>
          </cell>
          <cell r="K6290">
            <v>101</v>
          </cell>
          <cell r="L6290" t="str">
            <v>Single</v>
          </cell>
          <cell r="M6290">
            <v>24756</v>
          </cell>
        </row>
        <row r="6291">
          <cell r="A6291">
            <v>11</v>
          </cell>
          <cell r="B6291" t="str">
            <v>AW Rx Only (HMO)</v>
          </cell>
          <cell r="C6291" t="str">
            <v>000000965</v>
          </cell>
          <cell r="D6291" t="str">
            <v>MCCOY JORDAN JUDITH A</v>
          </cell>
          <cell r="E6291" t="str">
            <v>178546501</v>
          </cell>
          <cell r="F6291">
            <v>18</v>
          </cell>
          <cell r="G6291" t="str">
            <v>Active Non-Union</v>
          </cell>
          <cell r="H6291" t="str">
            <v>N</v>
          </cell>
          <cell r="I6291">
            <v>4</v>
          </cell>
          <cell r="J6291">
            <v>37622</v>
          </cell>
          <cell r="K6291">
            <v>127</v>
          </cell>
          <cell r="L6291" t="str">
            <v>Family</v>
          </cell>
          <cell r="M6291">
            <v>22907</v>
          </cell>
        </row>
        <row r="6292">
          <cell r="A6292">
            <v>11</v>
          </cell>
          <cell r="B6292" t="str">
            <v>AW Rx Only (HMO)</v>
          </cell>
          <cell r="C6292" t="str">
            <v>000000965</v>
          </cell>
          <cell r="D6292" t="str">
            <v>MCCUE TIMOTHY D</v>
          </cell>
          <cell r="E6292" t="str">
            <v>196360587</v>
          </cell>
          <cell r="F6292">
            <v>17</v>
          </cell>
          <cell r="G6292" t="str">
            <v>Active Union</v>
          </cell>
          <cell r="H6292" t="str">
            <v>U</v>
          </cell>
          <cell r="I6292">
            <v>2</v>
          </cell>
          <cell r="J6292">
            <v>37622</v>
          </cell>
          <cell r="K6292">
            <v>111</v>
          </cell>
          <cell r="L6292" t="str">
            <v>Ee/Sp</v>
          </cell>
          <cell r="M6292">
            <v>16748</v>
          </cell>
        </row>
        <row r="6293">
          <cell r="A6293">
            <v>11</v>
          </cell>
          <cell r="B6293" t="str">
            <v>AW Rx Only (HMO)</v>
          </cell>
          <cell r="C6293" t="str">
            <v>000000965</v>
          </cell>
          <cell r="D6293" t="str">
            <v>MCELHINNY MARY P</v>
          </cell>
          <cell r="E6293" t="str">
            <v>159387329</v>
          </cell>
          <cell r="F6293">
            <v>18</v>
          </cell>
          <cell r="G6293" t="str">
            <v>Active Non-Union</v>
          </cell>
          <cell r="H6293" t="str">
            <v>N</v>
          </cell>
          <cell r="I6293">
            <v>2</v>
          </cell>
          <cell r="J6293">
            <v>37622</v>
          </cell>
          <cell r="K6293">
            <v>119</v>
          </cell>
          <cell r="L6293" t="str">
            <v>Ee/Ch</v>
          </cell>
          <cell r="M6293">
            <v>22661</v>
          </cell>
        </row>
        <row r="6294">
          <cell r="A6294">
            <v>11</v>
          </cell>
          <cell r="B6294" t="str">
            <v>AW Rx Only (HMO)</v>
          </cell>
          <cell r="C6294" t="str">
            <v>000000965</v>
          </cell>
          <cell r="D6294" t="str">
            <v>MCFADDIN WILLIAM J</v>
          </cell>
          <cell r="E6294" t="str">
            <v>185644896</v>
          </cell>
          <cell r="F6294">
            <v>18</v>
          </cell>
          <cell r="G6294" t="str">
            <v>Active Non-Union</v>
          </cell>
          <cell r="H6294" t="str">
            <v>N</v>
          </cell>
          <cell r="I6294">
            <v>2</v>
          </cell>
          <cell r="J6294">
            <v>37690</v>
          </cell>
          <cell r="K6294">
            <v>111</v>
          </cell>
          <cell r="L6294" t="str">
            <v>Ee/Sp</v>
          </cell>
          <cell r="M6294">
            <v>27104</v>
          </cell>
        </row>
        <row r="6295">
          <cell r="A6295">
            <v>11</v>
          </cell>
          <cell r="B6295" t="str">
            <v>AW Rx Only (HMO)</v>
          </cell>
          <cell r="C6295" t="str">
            <v>000000965</v>
          </cell>
          <cell r="D6295" t="str">
            <v>MCFARLAND MARCIA L</v>
          </cell>
          <cell r="E6295" t="str">
            <v>192540783</v>
          </cell>
          <cell r="F6295">
            <v>17</v>
          </cell>
          <cell r="G6295" t="str">
            <v>Active Union</v>
          </cell>
          <cell r="H6295" t="str">
            <v>U</v>
          </cell>
          <cell r="I6295">
            <v>3</v>
          </cell>
          <cell r="J6295">
            <v>37622</v>
          </cell>
          <cell r="K6295">
            <v>127</v>
          </cell>
          <cell r="L6295" t="str">
            <v>Family</v>
          </cell>
          <cell r="M6295">
            <v>22580</v>
          </cell>
        </row>
        <row r="6296">
          <cell r="A6296">
            <v>11</v>
          </cell>
          <cell r="B6296" t="str">
            <v>AW Rx Only (HMO)</v>
          </cell>
          <cell r="C6296" t="str">
            <v>000000965</v>
          </cell>
          <cell r="D6296" t="str">
            <v>MCGILL MICHAEL P</v>
          </cell>
          <cell r="E6296" t="str">
            <v>189522513</v>
          </cell>
          <cell r="F6296">
            <v>17</v>
          </cell>
          <cell r="G6296" t="str">
            <v>Active Union</v>
          </cell>
          <cell r="H6296" t="str">
            <v>U</v>
          </cell>
          <cell r="I6296">
            <v>2</v>
          </cell>
          <cell r="J6296">
            <v>37622</v>
          </cell>
          <cell r="K6296">
            <v>111</v>
          </cell>
          <cell r="L6296" t="str">
            <v>Ee/Sp</v>
          </cell>
          <cell r="M6296">
            <v>21248</v>
          </cell>
        </row>
        <row r="6297">
          <cell r="A6297">
            <v>11</v>
          </cell>
          <cell r="B6297" t="str">
            <v>AW Rx Only (HMO)</v>
          </cell>
          <cell r="C6297" t="str">
            <v>000000965</v>
          </cell>
          <cell r="D6297" t="str">
            <v>MCILHATTAN  JR FRED C</v>
          </cell>
          <cell r="E6297" t="str">
            <v>190681249</v>
          </cell>
          <cell r="F6297">
            <v>17</v>
          </cell>
          <cell r="G6297" t="str">
            <v>Active Union</v>
          </cell>
          <cell r="H6297" t="str">
            <v>U</v>
          </cell>
          <cell r="I6297">
            <v>1</v>
          </cell>
          <cell r="J6297">
            <v>37622</v>
          </cell>
          <cell r="K6297">
            <v>101</v>
          </cell>
          <cell r="L6297" t="str">
            <v>Single</v>
          </cell>
          <cell r="M6297">
            <v>29134</v>
          </cell>
        </row>
        <row r="6298">
          <cell r="A6298">
            <v>11</v>
          </cell>
          <cell r="B6298" t="str">
            <v>AW Rx Only (HMO)</v>
          </cell>
          <cell r="C6298" t="str">
            <v>000000965</v>
          </cell>
          <cell r="D6298" t="str">
            <v>MCKENNA GARY L</v>
          </cell>
          <cell r="E6298" t="str">
            <v>173364932</v>
          </cell>
          <cell r="F6298">
            <v>17</v>
          </cell>
          <cell r="G6298" t="str">
            <v>Active Union</v>
          </cell>
          <cell r="H6298" t="str">
            <v>U</v>
          </cell>
          <cell r="I6298">
            <v>2</v>
          </cell>
          <cell r="J6298">
            <v>37622</v>
          </cell>
          <cell r="K6298">
            <v>111</v>
          </cell>
          <cell r="L6298" t="str">
            <v>Ee/Sp</v>
          </cell>
          <cell r="M6298">
            <v>17256</v>
          </cell>
        </row>
        <row r="6299">
          <cell r="A6299">
            <v>11</v>
          </cell>
          <cell r="B6299" t="str">
            <v>AW Rx Only (HMO)</v>
          </cell>
          <cell r="C6299" t="str">
            <v>000000965</v>
          </cell>
          <cell r="D6299" t="str">
            <v>MECCA DENNIS J</v>
          </cell>
          <cell r="E6299" t="str">
            <v>197463348</v>
          </cell>
          <cell r="F6299">
            <v>18</v>
          </cell>
          <cell r="G6299" t="str">
            <v>Active Non-Union</v>
          </cell>
          <cell r="H6299" t="str">
            <v>N</v>
          </cell>
          <cell r="I6299">
            <v>4</v>
          </cell>
          <cell r="J6299">
            <v>37622</v>
          </cell>
          <cell r="K6299">
            <v>127</v>
          </cell>
          <cell r="L6299" t="str">
            <v>Family</v>
          </cell>
          <cell r="M6299">
            <v>20599</v>
          </cell>
        </row>
        <row r="6300">
          <cell r="A6300">
            <v>11</v>
          </cell>
          <cell r="B6300" t="str">
            <v>AW Rx Only (HMO)</v>
          </cell>
          <cell r="C6300" t="str">
            <v>000000965</v>
          </cell>
          <cell r="D6300" t="str">
            <v>MELLOR TERRY J</v>
          </cell>
          <cell r="E6300" t="str">
            <v>205469355</v>
          </cell>
          <cell r="F6300">
            <v>17</v>
          </cell>
          <cell r="G6300" t="str">
            <v>Active Union</v>
          </cell>
          <cell r="H6300" t="str">
            <v>U</v>
          </cell>
          <cell r="I6300">
            <v>4</v>
          </cell>
          <cell r="J6300">
            <v>37622</v>
          </cell>
          <cell r="K6300">
            <v>127</v>
          </cell>
          <cell r="L6300" t="str">
            <v>Family</v>
          </cell>
          <cell r="M6300">
            <v>20718</v>
          </cell>
        </row>
        <row r="6301">
          <cell r="A6301">
            <v>11</v>
          </cell>
          <cell r="B6301" t="str">
            <v>AW Rx Only (HMO)</v>
          </cell>
          <cell r="C6301" t="str">
            <v>000000965</v>
          </cell>
          <cell r="D6301" t="str">
            <v>MELLOTT DAVID E</v>
          </cell>
          <cell r="E6301" t="str">
            <v>177403174</v>
          </cell>
          <cell r="F6301">
            <v>17</v>
          </cell>
          <cell r="G6301" t="str">
            <v>Active Union</v>
          </cell>
          <cell r="H6301" t="str">
            <v>U</v>
          </cell>
          <cell r="I6301">
            <v>4</v>
          </cell>
          <cell r="J6301">
            <v>38108</v>
          </cell>
          <cell r="K6301">
            <v>127</v>
          </cell>
          <cell r="L6301" t="str">
            <v>Family</v>
          </cell>
          <cell r="M6301">
            <v>18820</v>
          </cell>
        </row>
        <row r="6302">
          <cell r="A6302">
            <v>11</v>
          </cell>
          <cell r="B6302" t="str">
            <v>AW Rx Only (HMO)</v>
          </cell>
          <cell r="C6302" t="str">
            <v>000000965</v>
          </cell>
          <cell r="D6302" t="str">
            <v>MEMMO DEANO M</v>
          </cell>
          <cell r="E6302" t="str">
            <v>199526046</v>
          </cell>
          <cell r="F6302">
            <v>17</v>
          </cell>
          <cell r="G6302" t="str">
            <v>Active Union</v>
          </cell>
          <cell r="H6302" t="str">
            <v>U</v>
          </cell>
          <cell r="I6302">
            <v>4</v>
          </cell>
          <cell r="J6302">
            <v>37622</v>
          </cell>
          <cell r="K6302">
            <v>127</v>
          </cell>
          <cell r="L6302" t="str">
            <v>Family</v>
          </cell>
          <cell r="M6302">
            <v>23076</v>
          </cell>
        </row>
        <row r="6303">
          <cell r="A6303">
            <v>11</v>
          </cell>
          <cell r="B6303" t="str">
            <v>AW Rx Only (HMO)</v>
          </cell>
          <cell r="C6303" t="str">
            <v>000000965</v>
          </cell>
          <cell r="D6303" t="str">
            <v>MENSCH ERIC C</v>
          </cell>
          <cell r="E6303" t="str">
            <v>202426699</v>
          </cell>
          <cell r="F6303">
            <v>17</v>
          </cell>
          <cell r="G6303" t="str">
            <v>Active Union</v>
          </cell>
          <cell r="H6303" t="str">
            <v>U</v>
          </cell>
          <cell r="I6303">
            <v>1</v>
          </cell>
          <cell r="J6303">
            <v>37622</v>
          </cell>
          <cell r="K6303">
            <v>101</v>
          </cell>
          <cell r="L6303" t="str">
            <v>Single</v>
          </cell>
          <cell r="M6303">
            <v>22523</v>
          </cell>
        </row>
        <row r="6304">
          <cell r="A6304">
            <v>11</v>
          </cell>
          <cell r="B6304" t="str">
            <v>AW Rx Only (HMO)</v>
          </cell>
          <cell r="C6304" t="str">
            <v>000000965</v>
          </cell>
          <cell r="D6304" t="str">
            <v>MESKERS ROBERT W</v>
          </cell>
          <cell r="E6304" t="str">
            <v>197465841</v>
          </cell>
          <cell r="F6304">
            <v>18</v>
          </cell>
          <cell r="G6304" t="str">
            <v>Active Non-Union</v>
          </cell>
          <cell r="H6304" t="str">
            <v>N</v>
          </cell>
          <cell r="I6304">
            <v>1</v>
          </cell>
          <cell r="J6304">
            <v>37622</v>
          </cell>
          <cell r="K6304">
            <v>101</v>
          </cell>
          <cell r="L6304" t="str">
            <v>Single</v>
          </cell>
          <cell r="M6304">
            <v>19825</v>
          </cell>
        </row>
        <row r="6305">
          <cell r="A6305">
            <v>11</v>
          </cell>
          <cell r="B6305" t="str">
            <v>AW Rx Only (HMO)</v>
          </cell>
          <cell r="C6305" t="str">
            <v>000000965</v>
          </cell>
          <cell r="D6305" t="str">
            <v>MESKERS STEVEN C</v>
          </cell>
          <cell r="E6305" t="str">
            <v>177480536</v>
          </cell>
          <cell r="F6305">
            <v>18</v>
          </cell>
          <cell r="G6305" t="str">
            <v>Active Non-Union</v>
          </cell>
          <cell r="H6305" t="str">
            <v>N</v>
          </cell>
          <cell r="I6305">
            <v>3</v>
          </cell>
          <cell r="J6305">
            <v>37622</v>
          </cell>
          <cell r="K6305">
            <v>127</v>
          </cell>
          <cell r="L6305" t="str">
            <v>Family</v>
          </cell>
          <cell r="M6305">
            <v>20405</v>
          </cell>
        </row>
        <row r="6306">
          <cell r="A6306">
            <v>11</v>
          </cell>
          <cell r="B6306" t="str">
            <v>AW Rx Only (HMO)</v>
          </cell>
          <cell r="C6306" t="str">
            <v>000000965</v>
          </cell>
          <cell r="D6306" t="str">
            <v>MEYER ROBERT W</v>
          </cell>
          <cell r="E6306" t="str">
            <v>161426339</v>
          </cell>
          <cell r="F6306">
            <v>17</v>
          </cell>
          <cell r="G6306" t="str">
            <v>Active Union</v>
          </cell>
          <cell r="H6306" t="str">
            <v>U</v>
          </cell>
          <cell r="I6306">
            <v>1</v>
          </cell>
          <cell r="J6306">
            <v>37622</v>
          </cell>
          <cell r="K6306">
            <v>101</v>
          </cell>
          <cell r="L6306" t="str">
            <v>Single</v>
          </cell>
          <cell r="M6306">
            <v>18300</v>
          </cell>
        </row>
        <row r="6307">
          <cell r="A6307">
            <v>11</v>
          </cell>
          <cell r="B6307" t="str">
            <v>AW Rx Only (HMO)</v>
          </cell>
          <cell r="C6307" t="str">
            <v>000000965</v>
          </cell>
          <cell r="D6307" t="str">
            <v>MICHAEL ANGELA</v>
          </cell>
          <cell r="E6307" t="str">
            <v>200500039</v>
          </cell>
          <cell r="F6307">
            <v>18</v>
          </cell>
          <cell r="G6307" t="str">
            <v>Active Non-Union</v>
          </cell>
          <cell r="H6307" t="str">
            <v>N</v>
          </cell>
          <cell r="I6307">
            <v>1</v>
          </cell>
          <cell r="J6307">
            <v>37622</v>
          </cell>
          <cell r="K6307">
            <v>102</v>
          </cell>
          <cell r="L6307" t="str">
            <v>Single</v>
          </cell>
          <cell r="M6307">
            <v>22185</v>
          </cell>
        </row>
        <row r="6308">
          <cell r="A6308">
            <v>11</v>
          </cell>
          <cell r="B6308" t="str">
            <v>AW Rx Only (HMO)</v>
          </cell>
          <cell r="C6308" t="str">
            <v>000000965</v>
          </cell>
          <cell r="D6308" t="str">
            <v>MICHAEL ROBERT C</v>
          </cell>
          <cell r="E6308" t="str">
            <v>201485079</v>
          </cell>
          <cell r="F6308">
            <v>18</v>
          </cell>
          <cell r="G6308" t="str">
            <v>Active Non-Union</v>
          </cell>
          <cell r="H6308" t="str">
            <v>N</v>
          </cell>
          <cell r="I6308">
            <v>1</v>
          </cell>
          <cell r="J6308">
            <v>37622</v>
          </cell>
          <cell r="K6308">
            <v>101</v>
          </cell>
          <cell r="L6308" t="str">
            <v>Single</v>
          </cell>
          <cell r="M6308">
            <v>21186</v>
          </cell>
        </row>
        <row r="6309">
          <cell r="A6309">
            <v>11</v>
          </cell>
          <cell r="B6309" t="str">
            <v>AW Rx Only (HMO)</v>
          </cell>
          <cell r="C6309" t="str">
            <v>000000965</v>
          </cell>
          <cell r="D6309" t="str">
            <v>MIDLICK ALFRED L</v>
          </cell>
          <cell r="E6309" t="str">
            <v>210386378</v>
          </cell>
          <cell r="F6309">
            <v>18</v>
          </cell>
          <cell r="G6309" t="str">
            <v>Active Non-Union</v>
          </cell>
          <cell r="H6309" t="str">
            <v>N</v>
          </cell>
          <cell r="I6309">
            <v>2</v>
          </cell>
          <cell r="J6309">
            <v>37622</v>
          </cell>
          <cell r="K6309">
            <v>111</v>
          </cell>
          <cell r="L6309" t="str">
            <v>Ee/Sp</v>
          </cell>
          <cell r="M6309">
            <v>19074</v>
          </cell>
        </row>
        <row r="6310">
          <cell r="A6310">
            <v>11</v>
          </cell>
          <cell r="B6310" t="str">
            <v>AW Rx Only (HMO)</v>
          </cell>
          <cell r="C6310" t="str">
            <v>000000965</v>
          </cell>
          <cell r="D6310" t="str">
            <v>MIKELS KEITH R</v>
          </cell>
          <cell r="E6310" t="str">
            <v>201344325</v>
          </cell>
          <cell r="F6310">
            <v>18</v>
          </cell>
          <cell r="G6310" t="str">
            <v>Active Non-Union</v>
          </cell>
          <cell r="H6310" t="str">
            <v>N</v>
          </cell>
          <cell r="I6310">
            <v>2</v>
          </cell>
          <cell r="J6310">
            <v>37622</v>
          </cell>
          <cell r="K6310">
            <v>111</v>
          </cell>
          <cell r="L6310" t="str">
            <v>Ee/Sp</v>
          </cell>
          <cell r="M6310">
            <v>16759</v>
          </cell>
        </row>
        <row r="6311">
          <cell r="A6311">
            <v>11</v>
          </cell>
          <cell r="B6311" t="str">
            <v>AW Rx Only (HMO)</v>
          </cell>
          <cell r="C6311" t="str">
            <v>000000965</v>
          </cell>
          <cell r="D6311" t="str">
            <v>MIKLIC DAVID L</v>
          </cell>
          <cell r="E6311" t="str">
            <v>163422137</v>
          </cell>
          <cell r="F6311">
            <v>17</v>
          </cell>
          <cell r="G6311" t="str">
            <v>Active Union</v>
          </cell>
          <cell r="H6311" t="str">
            <v>U</v>
          </cell>
          <cell r="I6311">
            <v>3</v>
          </cell>
          <cell r="J6311">
            <v>38108</v>
          </cell>
          <cell r="K6311">
            <v>127</v>
          </cell>
          <cell r="L6311" t="str">
            <v>Family</v>
          </cell>
          <cell r="M6311">
            <v>19149</v>
          </cell>
        </row>
        <row r="6312">
          <cell r="A6312">
            <v>11</v>
          </cell>
          <cell r="B6312" t="str">
            <v>AW Rx Only (HMO)</v>
          </cell>
          <cell r="C6312" t="str">
            <v>000000965</v>
          </cell>
          <cell r="D6312" t="str">
            <v>MIKUS KAREN M</v>
          </cell>
          <cell r="E6312" t="str">
            <v>211605592</v>
          </cell>
          <cell r="F6312">
            <v>18</v>
          </cell>
          <cell r="G6312" t="str">
            <v>Active Non-Union</v>
          </cell>
          <cell r="H6312" t="str">
            <v>N</v>
          </cell>
          <cell r="I6312">
            <v>5</v>
          </cell>
          <cell r="J6312">
            <v>37622</v>
          </cell>
          <cell r="K6312">
            <v>127</v>
          </cell>
          <cell r="L6312" t="str">
            <v>Family</v>
          </cell>
          <cell r="M6312">
            <v>24380</v>
          </cell>
        </row>
        <row r="6313">
          <cell r="A6313">
            <v>11</v>
          </cell>
          <cell r="B6313" t="str">
            <v>AW Rx Only (HMO)</v>
          </cell>
          <cell r="C6313" t="str">
            <v>000000965</v>
          </cell>
          <cell r="D6313" t="str">
            <v>MILLER JOHN E</v>
          </cell>
          <cell r="E6313" t="str">
            <v>187440885</v>
          </cell>
          <cell r="F6313">
            <v>18</v>
          </cell>
          <cell r="G6313" t="str">
            <v>Active Non-Union</v>
          </cell>
          <cell r="H6313" t="str">
            <v>N</v>
          </cell>
          <cell r="I6313">
            <v>3</v>
          </cell>
          <cell r="J6313">
            <v>37622</v>
          </cell>
          <cell r="K6313">
            <v>127</v>
          </cell>
          <cell r="L6313" t="str">
            <v>Family</v>
          </cell>
          <cell r="M6313">
            <v>19927</v>
          </cell>
        </row>
        <row r="6314">
          <cell r="A6314">
            <v>11</v>
          </cell>
          <cell r="B6314" t="str">
            <v>AW Rx Only (HMO)</v>
          </cell>
          <cell r="C6314" t="str">
            <v>000000965</v>
          </cell>
          <cell r="D6314" t="str">
            <v>MILLER NORA L</v>
          </cell>
          <cell r="E6314" t="str">
            <v>265578209</v>
          </cell>
          <cell r="F6314">
            <v>17</v>
          </cell>
          <cell r="G6314" t="str">
            <v>Active Union</v>
          </cell>
          <cell r="H6314" t="str">
            <v>U</v>
          </cell>
          <cell r="I6314">
            <v>1</v>
          </cell>
          <cell r="J6314">
            <v>37622</v>
          </cell>
          <cell r="K6314">
            <v>102</v>
          </cell>
          <cell r="L6314" t="str">
            <v>Single</v>
          </cell>
          <cell r="M6314">
            <v>22392</v>
          </cell>
        </row>
        <row r="6315">
          <cell r="A6315">
            <v>11</v>
          </cell>
          <cell r="B6315" t="str">
            <v>AW Rx Only (HMO)</v>
          </cell>
          <cell r="C6315" t="str">
            <v>000000965</v>
          </cell>
          <cell r="D6315" t="str">
            <v>MILLER SUSAN J</v>
          </cell>
          <cell r="E6315" t="str">
            <v>209529439</v>
          </cell>
          <cell r="F6315">
            <v>17</v>
          </cell>
          <cell r="G6315" t="str">
            <v>Active Union</v>
          </cell>
          <cell r="H6315" t="str">
            <v>U</v>
          </cell>
          <cell r="I6315">
            <v>1</v>
          </cell>
          <cell r="J6315">
            <v>37622</v>
          </cell>
          <cell r="K6315">
            <v>102</v>
          </cell>
          <cell r="L6315" t="str">
            <v>Single</v>
          </cell>
          <cell r="M6315">
            <v>21546</v>
          </cell>
        </row>
        <row r="6316">
          <cell r="A6316">
            <v>11</v>
          </cell>
          <cell r="B6316" t="str">
            <v>AW Rx Only (HMO)</v>
          </cell>
          <cell r="C6316" t="str">
            <v>000000965</v>
          </cell>
          <cell r="D6316" t="str">
            <v>MOODY RAMANDA M</v>
          </cell>
          <cell r="E6316" t="str">
            <v>151700170</v>
          </cell>
          <cell r="F6316">
            <v>18</v>
          </cell>
          <cell r="G6316" t="str">
            <v>Active Non-Union</v>
          </cell>
          <cell r="H6316" t="str">
            <v>N</v>
          </cell>
          <cell r="I6316">
            <v>3</v>
          </cell>
          <cell r="J6316">
            <v>37622</v>
          </cell>
          <cell r="K6316">
            <v>119</v>
          </cell>
          <cell r="L6316" t="str">
            <v>Ee/Ch</v>
          </cell>
          <cell r="M6316">
            <v>25468</v>
          </cell>
        </row>
        <row r="6317">
          <cell r="A6317">
            <v>11</v>
          </cell>
          <cell r="B6317" t="str">
            <v>AW Rx Only (HMO)</v>
          </cell>
          <cell r="C6317" t="str">
            <v>000000965</v>
          </cell>
          <cell r="D6317" t="str">
            <v>MOORE KENNETH W</v>
          </cell>
          <cell r="E6317" t="str">
            <v>164443348</v>
          </cell>
          <cell r="F6317">
            <v>17</v>
          </cell>
          <cell r="G6317" t="str">
            <v>Active Union</v>
          </cell>
          <cell r="H6317" t="str">
            <v>U</v>
          </cell>
          <cell r="I6317">
            <v>2</v>
          </cell>
          <cell r="J6317">
            <v>37926</v>
          </cell>
          <cell r="K6317">
            <v>111</v>
          </cell>
          <cell r="L6317" t="str">
            <v>Ee/Sp</v>
          </cell>
          <cell r="M6317">
            <v>18890</v>
          </cell>
        </row>
        <row r="6318">
          <cell r="A6318">
            <v>11</v>
          </cell>
          <cell r="B6318" t="str">
            <v>AW Rx Only (HMO)</v>
          </cell>
          <cell r="C6318" t="str">
            <v>000000965</v>
          </cell>
          <cell r="D6318" t="str">
            <v>MORGAN GERARD W</v>
          </cell>
          <cell r="E6318" t="str">
            <v>202501697</v>
          </cell>
          <cell r="F6318">
            <v>18</v>
          </cell>
          <cell r="G6318" t="str">
            <v>Active Non-Union</v>
          </cell>
          <cell r="H6318" t="str">
            <v>N</v>
          </cell>
          <cell r="I6318">
            <v>5</v>
          </cell>
          <cell r="J6318">
            <v>37622</v>
          </cell>
          <cell r="K6318">
            <v>127</v>
          </cell>
          <cell r="L6318" t="str">
            <v>Family</v>
          </cell>
          <cell r="M6318">
            <v>21123</v>
          </cell>
        </row>
        <row r="6319">
          <cell r="A6319">
            <v>11</v>
          </cell>
          <cell r="B6319" t="str">
            <v>AW Rx Only (HMO)</v>
          </cell>
          <cell r="C6319" t="str">
            <v>000000965</v>
          </cell>
          <cell r="D6319" t="str">
            <v>MORRIS NANCY J</v>
          </cell>
          <cell r="E6319" t="str">
            <v>200387583</v>
          </cell>
          <cell r="F6319">
            <v>18</v>
          </cell>
          <cell r="G6319" t="str">
            <v>Active Non-Union</v>
          </cell>
          <cell r="H6319" t="str">
            <v>N</v>
          </cell>
          <cell r="I6319">
            <v>1</v>
          </cell>
          <cell r="J6319">
            <v>37622</v>
          </cell>
          <cell r="K6319">
            <v>102</v>
          </cell>
          <cell r="L6319" t="str">
            <v>Single</v>
          </cell>
          <cell r="M6319">
            <v>17201</v>
          </cell>
        </row>
        <row r="6320">
          <cell r="A6320">
            <v>11</v>
          </cell>
          <cell r="B6320" t="str">
            <v>AW Rx Only (HMO)</v>
          </cell>
          <cell r="C6320" t="str">
            <v>000000965</v>
          </cell>
          <cell r="D6320" t="str">
            <v>MORTIMER KEVIN R</v>
          </cell>
          <cell r="E6320" t="str">
            <v>178447207</v>
          </cell>
          <cell r="F6320">
            <v>18</v>
          </cell>
          <cell r="G6320" t="str">
            <v>Active Non-Union</v>
          </cell>
          <cell r="H6320" t="str">
            <v>N</v>
          </cell>
          <cell r="I6320">
            <v>5</v>
          </cell>
          <cell r="J6320">
            <v>37622</v>
          </cell>
          <cell r="K6320">
            <v>127</v>
          </cell>
          <cell r="L6320" t="str">
            <v>Family</v>
          </cell>
          <cell r="M6320">
            <v>22249</v>
          </cell>
        </row>
        <row r="6321">
          <cell r="A6321">
            <v>11</v>
          </cell>
          <cell r="B6321" t="str">
            <v>AW Rx Only (HMO)</v>
          </cell>
          <cell r="C6321" t="str">
            <v>000000965</v>
          </cell>
          <cell r="D6321" t="str">
            <v>MOSEMAN JEFFREY D</v>
          </cell>
          <cell r="E6321" t="str">
            <v>201504854</v>
          </cell>
          <cell r="F6321">
            <v>17</v>
          </cell>
          <cell r="G6321" t="str">
            <v>Active Union</v>
          </cell>
          <cell r="H6321" t="str">
            <v>U</v>
          </cell>
          <cell r="I6321">
            <v>4</v>
          </cell>
          <cell r="J6321">
            <v>38187</v>
          </cell>
          <cell r="K6321">
            <v>127</v>
          </cell>
          <cell r="L6321" t="str">
            <v>Family</v>
          </cell>
          <cell r="M6321">
            <v>24916</v>
          </cell>
        </row>
        <row r="6322">
          <cell r="A6322">
            <v>11</v>
          </cell>
          <cell r="B6322" t="str">
            <v>AW Rx Only (HMO)</v>
          </cell>
          <cell r="C6322" t="str">
            <v>000000965</v>
          </cell>
          <cell r="D6322" t="str">
            <v>MOTSAY GERARD J</v>
          </cell>
          <cell r="E6322" t="str">
            <v>169428283</v>
          </cell>
          <cell r="F6322">
            <v>18</v>
          </cell>
          <cell r="G6322" t="str">
            <v>Active Non-Union</v>
          </cell>
          <cell r="H6322" t="str">
            <v>N</v>
          </cell>
          <cell r="I6322">
            <v>1</v>
          </cell>
          <cell r="J6322">
            <v>37622</v>
          </cell>
          <cell r="K6322">
            <v>101</v>
          </cell>
          <cell r="L6322" t="str">
            <v>Single</v>
          </cell>
          <cell r="M6322">
            <v>19011</v>
          </cell>
        </row>
        <row r="6323">
          <cell r="A6323">
            <v>11</v>
          </cell>
          <cell r="B6323" t="str">
            <v>AW Rx Only (HMO)</v>
          </cell>
          <cell r="C6323" t="str">
            <v>000000965</v>
          </cell>
          <cell r="D6323" t="str">
            <v>MOYER DONALD H</v>
          </cell>
          <cell r="E6323" t="str">
            <v>163528961</v>
          </cell>
          <cell r="F6323">
            <v>18</v>
          </cell>
          <cell r="G6323" t="str">
            <v>Active Non-Union</v>
          </cell>
          <cell r="H6323" t="str">
            <v>N</v>
          </cell>
          <cell r="I6323">
            <v>4</v>
          </cell>
          <cell r="J6323">
            <v>37622</v>
          </cell>
          <cell r="K6323">
            <v>127</v>
          </cell>
          <cell r="L6323" t="str">
            <v>Family</v>
          </cell>
          <cell r="M6323">
            <v>21740</v>
          </cell>
        </row>
        <row r="6324">
          <cell r="A6324">
            <v>11</v>
          </cell>
          <cell r="B6324" t="str">
            <v>AW Rx Only (HMO)</v>
          </cell>
          <cell r="C6324" t="str">
            <v>000000965</v>
          </cell>
          <cell r="D6324" t="str">
            <v>MULLEN JACK A</v>
          </cell>
          <cell r="E6324" t="str">
            <v>175446431</v>
          </cell>
          <cell r="F6324">
            <v>17</v>
          </cell>
          <cell r="G6324" t="str">
            <v>Active Union</v>
          </cell>
          <cell r="H6324" t="str">
            <v>U</v>
          </cell>
          <cell r="I6324">
            <v>4</v>
          </cell>
          <cell r="J6324">
            <v>38108</v>
          </cell>
          <cell r="K6324">
            <v>127</v>
          </cell>
          <cell r="L6324" t="str">
            <v>Family</v>
          </cell>
          <cell r="M6324">
            <v>19414</v>
          </cell>
        </row>
        <row r="6325">
          <cell r="A6325">
            <v>11</v>
          </cell>
          <cell r="B6325" t="str">
            <v>AW Rx Only (HMO)</v>
          </cell>
          <cell r="C6325" t="str">
            <v>000000965</v>
          </cell>
          <cell r="D6325" t="str">
            <v>MULLERY ROBERT A</v>
          </cell>
          <cell r="E6325" t="str">
            <v>174564551</v>
          </cell>
          <cell r="F6325">
            <v>18</v>
          </cell>
          <cell r="G6325" t="str">
            <v>Active Non-Union</v>
          </cell>
          <cell r="H6325" t="str">
            <v>N</v>
          </cell>
          <cell r="I6325">
            <v>4</v>
          </cell>
          <cell r="J6325">
            <v>37998</v>
          </cell>
          <cell r="K6325">
            <v>127</v>
          </cell>
          <cell r="L6325" t="str">
            <v>Family</v>
          </cell>
          <cell r="M6325">
            <v>22820</v>
          </cell>
        </row>
        <row r="6326">
          <cell r="A6326">
            <v>11</v>
          </cell>
          <cell r="B6326" t="str">
            <v>AW Rx Only (HMO)</v>
          </cell>
          <cell r="C6326" t="str">
            <v>000000965</v>
          </cell>
          <cell r="D6326" t="str">
            <v>MUNCH MARY</v>
          </cell>
          <cell r="E6326" t="str">
            <v>194427414</v>
          </cell>
          <cell r="F6326">
            <v>18</v>
          </cell>
          <cell r="G6326" t="str">
            <v>Active Non-Union</v>
          </cell>
          <cell r="H6326" t="str">
            <v>N</v>
          </cell>
          <cell r="I6326">
            <v>4</v>
          </cell>
          <cell r="J6326">
            <v>37622</v>
          </cell>
          <cell r="K6326">
            <v>127</v>
          </cell>
          <cell r="L6326" t="str">
            <v>Family</v>
          </cell>
          <cell r="M6326">
            <v>18801</v>
          </cell>
        </row>
        <row r="6327">
          <cell r="A6327">
            <v>11</v>
          </cell>
          <cell r="B6327" t="str">
            <v>AW Rx Only (HMO)</v>
          </cell>
          <cell r="C6327" t="str">
            <v>000000965</v>
          </cell>
          <cell r="D6327" t="str">
            <v>MURRAY WAYNE A</v>
          </cell>
          <cell r="E6327" t="str">
            <v>190423147</v>
          </cell>
          <cell r="F6327">
            <v>18</v>
          </cell>
          <cell r="G6327" t="str">
            <v>Active Non-Union</v>
          </cell>
          <cell r="H6327" t="str">
            <v>N</v>
          </cell>
          <cell r="I6327">
            <v>2</v>
          </cell>
          <cell r="J6327">
            <v>37622</v>
          </cell>
          <cell r="K6327">
            <v>111</v>
          </cell>
          <cell r="L6327" t="str">
            <v>Ee/Sp</v>
          </cell>
          <cell r="M6327">
            <v>19018</v>
          </cell>
        </row>
        <row r="6328">
          <cell r="A6328">
            <v>11</v>
          </cell>
          <cell r="B6328" t="str">
            <v>AW Rx Only (HMO)</v>
          </cell>
          <cell r="C6328" t="str">
            <v>000000965</v>
          </cell>
          <cell r="D6328" t="str">
            <v>MURT WILLIAM D</v>
          </cell>
          <cell r="E6328" t="str">
            <v>160465080</v>
          </cell>
          <cell r="F6328">
            <v>17</v>
          </cell>
          <cell r="G6328" t="str">
            <v>Active Union</v>
          </cell>
          <cell r="H6328" t="str">
            <v>U</v>
          </cell>
          <cell r="I6328">
            <v>4</v>
          </cell>
          <cell r="J6328">
            <v>37622</v>
          </cell>
          <cell r="K6328">
            <v>127</v>
          </cell>
          <cell r="L6328" t="str">
            <v>Family</v>
          </cell>
          <cell r="M6328">
            <v>21111</v>
          </cell>
        </row>
        <row r="6329">
          <cell r="A6329">
            <v>11</v>
          </cell>
          <cell r="B6329" t="str">
            <v>AW Rx Only (HMO)</v>
          </cell>
          <cell r="C6329" t="str">
            <v>000000965</v>
          </cell>
          <cell r="D6329" t="str">
            <v>MYERS MARCIE M</v>
          </cell>
          <cell r="E6329" t="str">
            <v>182560951</v>
          </cell>
          <cell r="F6329">
            <v>18</v>
          </cell>
          <cell r="G6329" t="str">
            <v>Active Non-Union</v>
          </cell>
          <cell r="H6329" t="str">
            <v>N</v>
          </cell>
          <cell r="I6329">
            <v>4</v>
          </cell>
          <cell r="J6329">
            <v>37622</v>
          </cell>
          <cell r="K6329">
            <v>127</v>
          </cell>
          <cell r="L6329" t="str">
            <v>Family</v>
          </cell>
          <cell r="M6329">
            <v>26191</v>
          </cell>
        </row>
        <row r="6330">
          <cell r="A6330">
            <v>11</v>
          </cell>
          <cell r="B6330" t="str">
            <v>AW Rx Only (HMO)</v>
          </cell>
          <cell r="C6330" t="str">
            <v>000000965</v>
          </cell>
          <cell r="D6330" t="str">
            <v>NAPKORA LORAN S</v>
          </cell>
          <cell r="E6330" t="str">
            <v>171541493</v>
          </cell>
          <cell r="F6330">
            <v>18</v>
          </cell>
          <cell r="G6330" t="str">
            <v>Active Non-Union</v>
          </cell>
          <cell r="H6330" t="str">
            <v>N</v>
          </cell>
          <cell r="I6330">
            <v>4</v>
          </cell>
          <cell r="J6330">
            <v>37622</v>
          </cell>
          <cell r="K6330">
            <v>127</v>
          </cell>
          <cell r="L6330" t="str">
            <v>Family</v>
          </cell>
          <cell r="M6330">
            <v>24180</v>
          </cell>
        </row>
        <row r="6331">
          <cell r="A6331">
            <v>11</v>
          </cell>
          <cell r="B6331" t="str">
            <v>AW Rx Only (HMO)</v>
          </cell>
          <cell r="C6331" t="str">
            <v>000000965</v>
          </cell>
          <cell r="D6331" t="str">
            <v>NARSAVAGE PAUL J</v>
          </cell>
          <cell r="E6331" t="str">
            <v>195526561</v>
          </cell>
          <cell r="F6331">
            <v>18</v>
          </cell>
          <cell r="G6331" t="str">
            <v>Active Non-Union</v>
          </cell>
          <cell r="H6331" t="str">
            <v>N</v>
          </cell>
          <cell r="I6331">
            <v>5</v>
          </cell>
          <cell r="J6331">
            <v>37622</v>
          </cell>
          <cell r="K6331">
            <v>127</v>
          </cell>
          <cell r="L6331" t="str">
            <v>Family</v>
          </cell>
          <cell r="M6331">
            <v>21732</v>
          </cell>
        </row>
        <row r="6332">
          <cell r="A6332">
            <v>11</v>
          </cell>
          <cell r="B6332" t="str">
            <v>AW Rx Only (HMO)</v>
          </cell>
          <cell r="C6332" t="str">
            <v>000000965</v>
          </cell>
          <cell r="D6332" t="str">
            <v>NATALE JON C</v>
          </cell>
          <cell r="E6332" t="str">
            <v>176484258</v>
          </cell>
          <cell r="F6332">
            <v>18</v>
          </cell>
          <cell r="G6332" t="str">
            <v>Active Non-Union</v>
          </cell>
          <cell r="H6332" t="str">
            <v>N</v>
          </cell>
          <cell r="I6332">
            <v>1</v>
          </cell>
          <cell r="J6332">
            <v>37622</v>
          </cell>
          <cell r="K6332">
            <v>101</v>
          </cell>
          <cell r="L6332" t="str">
            <v>Single</v>
          </cell>
          <cell r="M6332">
            <v>24724</v>
          </cell>
        </row>
        <row r="6333">
          <cell r="A6333">
            <v>11</v>
          </cell>
          <cell r="B6333" t="str">
            <v>AW Rx Only (HMO)</v>
          </cell>
          <cell r="C6333" t="str">
            <v>000000965</v>
          </cell>
          <cell r="D6333" t="str">
            <v>NATURALE DAVID A</v>
          </cell>
          <cell r="E6333" t="str">
            <v>169645494</v>
          </cell>
          <cell r="F6333">
            <v>18</v>
          </cell>
          <cell r="G6333" t="str">
            <v>Active Non-Union</v>
          </cell>
          <cell r="H6333" t="str">
            <v>N</v>
          </cell>
          <cell r="I6333">
            <v>2</v>
          </cell>
          <cell r="J6333">
            <v>37622</v>
          </cell>
          <cell r="K6333">
            <v>111</v>
          </cell>
          <cell r="L6333" t="str">
            <v>Ee/Sp</v>
          </cell>
          <cell r="M6333">
            <v>25473</v>
          </cell>
        </row>
        <row r="6334">
          <cell r="A6334">
            <v>11</v>
          </cell>
          <cell r="B6334" t="str">
            <v>AW Rx Only (HMO)</v>
          </cell>
          <cell r="C6334" t="str">
            <v>000000965</v>
          </cell>
          <cell r="D6334" t="str">
            <v>NAUGLE GARY T</v>
          </cell>
          <cell r="E6334" t="str">
            <v>198505213</v>
          </cell>
          <cell r="F6334">
            <v>18</v>
          </cell>
          <cell r="G6334" t="str">
            <v>Active Non-Union</v>
          </cell>
          <cell r="H6334" t="str">
            <v>N</v>
          </cell>
          <cell r="I6334">
            <v>3</v>
          </cell>
          <cell r="J6334">
            <v>38108</v>
          </cell>
          <cell r="K6334">
            <v>127</v>
          </cell>
          <cell r="L6334" t="str">
            <v>Family</v>
          </cell>
          <cell r="M6334">
            <v>20879</v>
          </cell>
        </row>
        <row r="6335">
          <cell r="A6335">
            <v>11</v>
          </cell>
          <cell r="B6335" t="str">
            <v>AW Rx Only (HMO)</v>
          </cell>
          <cell r="C6335" t="str">
            <v>000000965</v>
          </cell>
          <cell r="D6335" t="str">
            <v>NEAL JR ROBERT D</v>
          </cell>
          <cell r="E6335" t="str">
            <v>160346842</v>
          </cell>
          <cell r="F6335">
            <v>17</v>
          </cell>
          <cell r="G6335" t="str">
            <v>Active Union</v>
          </cell>
          <cell r="H6335" t="str">
            <v>U</v>
          </cell>
          <cell r="I6335">
            <v>1</v>
          </cell>
          <cell r="J6335">
            <v>37665</v>
          </cell>
          <cell r="K6335">
            <v>101</v>
          </cell>
          <cell r="L6335" t="str">
            <v>Single</v>
          </cell>
          <cell r="M6335">
            <v>15572</v>
          </cell>
        </row>
        <row r="6336">
          <cell r="A6336">
            <v>11</v>
          </cell>
          <cell r="B6336" t="str">
            <v>AW Rx Only (HMO)</v>
          </cell>
          <cell r="C6336" t="str">
            <v>000000965</v>
          </cell>
          <cell r="D6336" t="str">
            <v>NEIGH ROBERT N</v>
          </cell>
          <cell r="E6336" t="str">
            <v>195526181</v>
          </cell>
          <cell r="F6336">
            <v>17</v>
          </cell>
          <cell r="G6336" t="str">
            <v>Active Union</v>
          </cell>
          <cell r="H6336" t="str">
            <v>U</v>
          </cell>
          <cell r="I6336">
            <v>4</v>
          </cell>
          <cell r="J6336">
            <v>37622</v>
          </cell>
          <cell r="K6336">
            <v>127</v>
          </cell>
          <cell r="L6336" t="str">
            <v>Family</v>
          </cell>
          <cell r="M6336">
            <v>20704</v>
          </cell>
        </row>
        <row r="6337">
          <cell r="A6337">
            <v>11</v>
          </cell>
          <cell r="B6337" t="str">
            <v>AW Rx Only (HMO)</v>
          </cell>
          <cell r="C6337" t="str">
            <v>000000965</v>
          </cell>
          <cell r="D6337" t="str">
            <v>NEUBAUER NANCY A</v>
          </cell>
          <cell r="E6337" t="str">
            <v>174385135</v>
          </cell>
          <cell r="F6337">
            <v>18</v>
          </cell>
          <cell r="G6337" t="str">
            <v>Active Non-Union</v>
          </cell>
          <cell r="H6337" t="str">
            <v>N</v>
          </cell>
          <cell r="I6337">
            <v>1</v>
          </cell>
          <cell r="J6337">
            <v>37622</v>
          </cell>
          <cell r="K6337">
            <v>102</v>
          </cell>
          <cell r="L6337" t="str">
            <v>Single</v>
          </cell>
          <cell r="M6337">
            <v>17367</v>
          </cell>
        </row>
        <row r="6338">
          <cell r="A6338">
            <v>11</v>
          </cell>
          <cell r="B6338" t="str">
            <v>AW Rx Only (HMO)</v>
          </cell>
          <cell r="C6338" t="str">
            <v>000000965</v>
          </cell>
          <cell r="D6338" t="str">
            <v>NEUROHR  JR EARL F</v>
          </cell>
          <cell r="E6338" t="str">
            <v>202382221</v>
          </cell>
          <cell r="F6338">
            <v>17</v>
          </cell>
          <cell r="G6338" t="str">
            <v>Active Union</v>
          </cell>
          <cell r="H6338" t="str">
            <v>U</v>
          </cell>
          <cell r="I6338">
            <v>3</v>
          </cell>
          <cell r="J6338">
            <v>38224</v>
          </cell>
          <cell r="K6338">
            <v>127</v>
          </cell>
          <cell r="L6338" t="str">
            <v>Family</v>
          </cell>
          <cell r="M6338">
            <v>19506</v>
          </cell>
        </row>
        <row r="6339">
          <cell r="A6339">
            <v>11</v>
          </cell>
          <cell r="B6339" t="str">
            <v>AW Rx Only (HMO)</v>
          </cell>
          <cell r="C6339" t="str">
            <v>000000965</v>
          </cell>
          <cell r="D6339" t="str">
            <v>NICCOLAI THOMAS R</v>
          </cell>
          <cell r="E6339" t="str">
            <v>169421025</v>
          </cell>
          <cell r="F6339">
            <v>18</v>
          </cell>
          <cell r="G6339" t="str">
            <v>Active Non-Union</v>
          </cell>
          <cell r="H6339" t="str">
            <v>N</v>
          </cell>
          <cell r="I6339">
            <v>3</v>
          </cell>
          <cell r="J6339">
            <v>37622</v>
          </cell>
          <cell r="K6339">
            <v>127</v>
          </cell>
          <cell r="L6339" t="str">
            <v>Family</v>
          </cell>
          <cell r="M6339">
            <v>18783</v>
          </cell>
        </row>
        <row r="6340">
          <cell r="A6340">
            <v>11</v>
          </cell>
          <cell r="B6340" t="str">
            <v>AW Rx Only (HMO)</v>
          </cell>
          <cell r="C6340" t="str">
            <v>000000965</v>
          </cell>
          <cell r="D6340" t="str">
            <v>NIX ERIC H</v>
          </cell>
          <cell r="E6340" t="str">
            <v>180466210</v>
          </cell>
          <cell r="F6340">
            <v>18</v>
          </cell>
          <cell r="G6340" t="str">
            <v>Active Non-Union</v>
          </cell>
          <cell r="H6340" t="str">
            <v>N</v>
          </cell>
          <cell r="I6340">
            <v>4</v>
          </cell>
          <cell r="J6340">
            <v>37622</v>
          </cell>
          <cell r="K6340">
            <v>127</v>
          </cell>
          <cell r="L6340" t="str">
            <v>Family</v>
          </cell>
          <cell r="M6340">
            <v>22622</v>
          </cell>
        </row>
        <row r="6341">
          <cell r="A6341">
            <v>11</v>
          </cell>
          <cell r="B6341" t="str">
            <v>AW Rx Only (HMO)</v>
          </cell>
          <cell r="C6341" t="str">
            <v>000000965</v>
          </cell>
          <cell r="D6341" t="str">
            <v>NOVATSKI ALLEN J</v>
          </cell>
          <cell r="E6341" t="str">
            <v>180341861</v>
          </cell>
          <cell r="F6341">
            <v>18</v>
          </cell>
          <cell r="G6341" t="str">
            <v>Active Non-Union</v>
          </cell>
          <cell r="H6341" t="str">
            <v>N</v>
          </cell>
          <cell r="I6341">
            <v>4</v>
          </cell>
          <cell r="J6341">
            <v>37622</v>
          </cell>
          <cell r="K6341">
            <v>127</v>
          </cell>
          <cell r="L6341" t="str">
            <v>Family</v>
          </cell>
          <cell r="M6341">
            <v>16472</v>
          </cell>
        </row>
        <row r="6342">
          <cell r="A6342">
            <v>11</v>
          </cell>
          <cell r="B6342" t="str">
            <v>AW Rx Only (HMO)</v>
          </cell>
          <cell r="C6342" t="str">
            <v>000000965</v>
          </cell>
          <cell r="D6342" t="str">
            <v>NOWICKI DARLENE H</v>
          </cell>
          <cell r="E6342" t="str">
            <v>181442862</v>
          </cell>
          <cell r="F6342">
            <v>17</v>
          </cell>
          <cell r="G6342" t="str">
            <v>Active Union</v>
          </cell>
          <cell r="H6342" t="str">
            <v>U</v>
          </cell>
          <cell r="I6342">
            <v>1</v>
          </cell>
          <cell r="J6342">
            <v>37622</v>
          </cell>
          <cell r="K6342">
            <v>102</v>
          </cell>
          <cell r="L6342" t="str">
            <v>Single</v>
          </cell>
          <cell r="M6342">
            <v>19095</v>
          </cell>
        </row>
        <row r="6343">
          <cell r="A6343">
            <v>11</v>
          </cell>
          <cell r="B6343" t="str">
            <v>AW Rx Only (HMO)</v>
          </cell>
          <cell r="C6343" t="str">
            <v>000000965</v>
          </cell>
          <cell r="D6343" t="str">
            <v>OCWIEJA JOHN D</v>
          </cell>
          <cell r="E6343" t="str">
            <v>185602653</v>
          </cell>
          <cell r="F6343">
            <v>18</v>
          </cell>
          <cell r="G6343" t="str">
            <v>Active Non-Union</v>
          </cell>
          <cell r="H6343" t="str">
            <v>N</v>
          </cell>
          <cell r="I6343">
            <v>2</v>
          </cell>
          <cell r="J6343">
            <v>37742</v>
          </cell>
          <cell r="K6343">
            <v>111</v>
          </cell>
          <cell r="L6343" t="str">
            <v>Ee/Sp</v>
          </cell>
          <cell r="M6343">
            <v>23270</v>
          </cell>
        </row>
        <row r="6344">
          <cell r="A6344">
            <v>11</v>
          </cell>
          <cell r="B6344" t="str">
            <v>AW Rx Only (HMO)</v>
          </cell>
          <cell r="C6344" t="str">
            <v>000000965</v>
          </cell>
          <cell r="D6344" t="str">
            <v>OESTREICH DANE E</v>
          </cell>
          <cell r="E6344" t="str">
            <v>270583503</v>
          </cell>
          <cell r="F6344">
            <v>17</v>
          </cell>
          <cell r="G6344" t="str">
            <v>Active Union</v>
          </cell>
          <cell r="H6344" t="str">
            <v>U</v>
          </cell>
          <cell r="I6344">
            <v>4</v>
          </cell>
          <cell r="J6344">
            <v>37622</v>
          </cell>
          <cell r="K6344">
            <v>127</v>
          </cell>
          <cell r="L6344" t="str">
            <v>Family</v>
          </cell>
          <cell r="M6344">
            <v>21346</v>
          </cell>
        </row>
        <row r="6345">
          <cell r="A6345">
            <v>11</v>
          </cell>
          <cell r="B6345" t="str">
            <v>AW Rx Only (HMO)</v>
          </cell>
          <cell r="C6345" t="str">
            <v>000000965</v>
          </cell>
          <cell r="D6345" t="str">
            <v>OGIN DEBORAH J</v>
          </cell>
          <cell r="E6345" t="str">
            <v>199449135</v>
          </cell>
          <cell r="F6345">
            <v>18</v>
          </cell>
          <cell r="G6345" t="str">
            <v>Active Non-Union</v>
          </cell>
          <cell r="H6345" t="str">
            <v>N</v>
          </cell>
          <cell r="I6345">
            <v>2</v>
          </cell>
          <cell r="J6345">
            <v>37622</v>
          </cell>
          <cell r="K6345">
            <v>111</v>
          </cell>
          <cell r="L6345" t="str">
            <v>Ee/Sp</v>
          </cell>
          <cell r="M6345">
            <v>19715</v>
          </cell>
        </row>
        <row r="6346">
          <cell r="A6346">
            <v>11</v>
          </cell>
          <cell r="B6346" t="str">
            <v>AW Rx Only (HMO)</v>
          </cell>
          <cell r="C6346" t="str">
            <v>000000965</v>
          </cell>
          <cell r="D6346" t="str">
            <v>OHNHAUS JOHN G</v>
          </cell>
          <cell r="E6346" t="str">
            <v>209385456</v>
          </cell>
          <cell r="F6346">
            <v>17</v>
          </cell>
          <cell r="G6346" t="str">
            <v>Active Union</v>
          </cell>
          <cell r="H6346" t="str">
            <v>U</v>
          </cell>
          <cell r="I6346">
            <v>2</v>
          </cell>
          <cell r="J6346">
            <v>37622</v>
          </cell>
          <cell r="K6346">
            <v>111</v>
          </cell>
          <cell r="L6346" t="str">
            <v>Ee/Sp</v>
          </cell>
          <cell r="M6346">
            <v>17208</v>
          </cell>
        </row>
        <row r="6347">
          <cell r="A6347">
            <v>11</v>
          </cell>
          <cell r="B6347" t="str">
            <v>AW Rx Only (HMO)</v>
          </cell>
          <cell r="C6347" t="str">
            <v>000000965</v>
          </cell>
          <cell r="D6347" t="str">
            <v>OHNHAUS PAUL J</v>
          </cell>
          <cell r="E6347" t="str">
            <v>210345643</v>
          </cell>
          <cell r="F6347">
            <v>17</v>
          </cell>
          <cell r="G6347" t="str">
            <v>Active Union</v>
          </cell>
          <cell r="H6347" t="str">
            <v>U</v>
          </cell>
          <cell r="I6347">
            <v>2</v>
          </cell>
          <cell r="J6347">
            <v>37622</v>
          </cell>
          <cell r="K6347">
            <v>111</v>
          </cell>
          <cell r="L6347" t="str">
            <v>Ee/Sp</v>
          </cell>
          <cell r="M6347">
            <v>15754</v>
          </cell>
        </row>
        <row r="6348">
          <cell r="A6348">
            <v>11</v>
          </cell>
          <cell r="B6348" t="str">
            <v>AW Rx Only (HMO)</v>
          </cell>
          <cell r="C6348" t="str">
            <v>000000965</v>
          </cell>
          <cell r="D6348" t="str">
            <v>OLEJNIK DANIEL D</v>
          </cell>
          <cell r="E6348" t="str">
            <v>194589726</v>
          </cell>
          <cell r="F6348">
            <v>18</v>
          </cell>
          <cell r="G6348" t="str">
            <v>Active Non-Union</v>
          </cell>
          <cell r="H6348" t="str">
            <v>N</v>
          </cell>
          <cell r="I6348">
            <v>1</v>
          </cell>
          <cell r="J6348">
            <v>37622</v>
          </cell>
          <cell r="K6348">
            <v>101</v>
          </cell>
          <cell r="L6348" t="str">
            <v>Single</v>
          </cell>
          <cell r="M6348">
            <v>27475</v>
          </cell>
        </row>
        <row r="6349">
          <cell r="A6349">
            <v>11</v>
          </cell>
          <cell r="B6349" t="str">
            <v>AW Rx Only (HMO)</v>
          </cell>
          <cell r="C6349" t="str">
            <v>000000965</v>
          </cell>
          <cell r="D6349" t="str">
            <v>OLEK MICHAEL A</v>
          </cell>
          <cell r="E6349" t="str">
            <v>179560362</v>
          </cell>
          <cell r="F6349">
            <v>18</v>
          </cell>
          <cell r="G6349" t="str">
            <v>Active Non-Union</v>
          </cell>
          <cell r="H6349" t="str">
            <v>N</v>
          </cell>
          <cell r="I6349">
            <v>3</v>
          </cell>
          <cell r="J6349">
            <v>38127</v>
          </cell>
          <cell r="K6349">
            <v>127</v>
          </cell>
          <cell r="L6349" t="str">
            <v>Family</v>
          </cell>
          <cell r="M6349">
            <v>22715</v>
          </cell>
        </row>
        <row r="6350">
          <cell r="A6350">
            <v>11</v>
          </cell>
          <cell r="B6350" t="str">
            <v>AW Rx Only (HMO)</v>
          </cell>
          <cell r="C6350" t="str">
            <v>000000965</v>
          </cell>
          <cell r="D6350" t="str">
            <v>OLKOSKY EUGENE J</v>
          </cell>
          <cell r="E6350" t="str">
            <v>171364992</v>
          </cell>
          <cell r="F6350">
            <v>17</v>
          </cell>
          <cell r="G6350" t="str">
            <v>Active Union</v>
          </cell>
          <cell r="H6350" t="str">
            <v>U</v>
          </cell>
          <cell r="I6350">
            <v>2</v>
          </cell>
          <cell r="J6350">
            <v>38108</v>
          </cell>
          <cell r="K6350">
            <v>111</v>
          </cell>
          <cell r="L6350" t="str">
            <v>Ee/Sp</v>
          </cell>
          <cell r="M6350">
            <v>17748</v>
          </cell>
        </row>
        <row r="6351">
          <cell r="A6351">
            <v>11</v>
          </cell>
          <cell r="B6351" t="str">
            <v>AW Rx Only (HMO)</v>
          </cell>
          <cell r="C6351" t="str">
            <v>000000965</v>
          </cell>
          <cell r="D6351" t="str">
            <v>ORLANDO ANTHONY J</v>
          </cell>
          <cell r="E6351" t="str">
            <v>200642926</v>
          </cell>
          <cell r="F6351">
            <v>17</v>
          </cell>
          <cell r="G6351" t="str">
            <v>Active Union</v>
          </cell>
          <cell r="H6351" t="str">
            <v>U</v>
          </cell>
          <cell r="I6351">
            <v>1</v>
          </cell>
          <cell r="J6351">
            <v>37622</v>
          </cell>
          <cell r="K6351">
            <v>101</v>
          </cell>
          <cell r="L6351" t="str">
            <v>Single</v>
          </cell>
          <cell r="M6351">
            <v>26984</v>
          </cell>
        </row>
        <row r="6352">
          <cell r="A6352">
            <v>11</v>
          </cell>
          <cell r="B6352" t="str">
            <v>AW Rx Only (HMO)</v>
          </cell>
          <cell r="C6352" t="str">
            <v>000000965</v>
          </cell>
          <cell r="D6352" t="str">
            <v>ORRISON WILLIAM K</v>
          </cell>
          <cell r="E6352" t="str">
            <v>210469640</v>
          </cell>
          <cell r="F6352">
            <v>18</v>
          </cell>
          <cell r="G6352" t="str">
            <v>Active Non-Union</v>
          </cell>
          <cell r="H6352" t="str">
            <v>N</v>
          </cell>
          <cell r="I6352">
            <v>4</v>
          </cell>
          <cell r="J6352">
            <v>37622</v>
          </cell>
          <cell r="K6352">
            <v>127</v>
          </cell>
          <cell r="L6352" t="str">
            <v>Family</v>
          </cell>
          <cell r="M6352">
            <v>20320</v>
          </cell>
        </row>
        <row r="6353">
          <cell r="A6353">
            <v>11</v>
          </cell>
          <cell r="B6353" t="str">
            <v>AW Rx Only (HMO)</v>
          </cell>
          <cell r="C6353" t="str">
            <v>000000965</v>
          </cell>
          <cell r="D6353" t="str">
            <v>OSELINSKY JR STEPHEN P</v>
          </cell>
          <cell r="E6353" t="str">
            <v>184524230</v>
          </cell>
          <cell r="F6353">
            <v>18</v>
          </cell>
          <cell r="G6353" t="str">
            <v>Active Non-Union</v>
          </cell>
          <cell r="H6353" t="str">
            <v>N</v>
          </cell>
          <cell r="I6353">
            <v>2</v>
          </cell>
          <cell r="J6353">
            <v>37622</v>
          </cell>
          <cell r="K6353">
            <v>119</v>
          </cell>
          <cell r="L6353" t="str">
            <v>Ee/Ch</v>
          </cell>
          <cell r="M6353">
            <v>23296</v>
          </cell>
        </row>
        <row r="6354">
          <cell r="A6354">
            <v>11</v>
          </cell>
          <cell r="B6354" t="str">
            <v>AW Rx Only (HMO)</v>
          </cell>
          <cell r="C6354" t="str">
            <v>000000965</v>
          </cell>
          <cell r="D6354" t="str">
            <v>OSOWSKI DEBORAH A</v>
          </cell>
          <cell r="E6354" t="str">
            <v>142485852</v>
          </cell>
          <cell r="F6354">
            <v>18</v>
          </cell>
          <cell r="G6354" t="str">
            <v>Active Non-Union</v>
          </cell>
          <cell r="H6354" t="str">
            <v>N</v>
          </cell>
          <cell r="I6354">
            <v>3</v>
          </cell>
          <cell r="J6354">
            <v>37622</v>
          </cell>
          <cell r="K6354">
            <v>127</v>
          </cell>
          <cell r="L6354" t="str">
            <v>Family</v>
          </cell>
          <cell r="M6354">
            <v>20205</v>
          </cell>
        </row>
        <row r="6355">
          <cell r="A6355">
            <v>11</v>
          </cell>
          <cell r="B6355" t="str">
            <v>AW Rx Only (HMO)</v>
          </cell>
          <cell r="C6355" t="str">
            <v>000000965</v>
          </cell>
          <cell r="D6355" t="str">
            <v>OSTERWISE RICHARD D</v>
          </cell>
          <cell r="E6355" t="str">
            <v>202420359</v>
          </cell>
          <cell r="F6355">
            <v>17</v>
          </cell>
          <cell r="G6355" t="str">
            <v>Active Union</v>
          </cell>
          <cell r="H6355" t="str">
            <v>U</v>
          </cell>
          <cell r="I6355">
            <v>5</v>
          </cell>
          <cell r="J6355">
            <v>37622</v>
          </cell>
          <cell r="K6355">
            <v>127</v>
          </cell>
          <cell r="L6355" t="str">
            <v>Family</v>
          </cell>
          <cell r="M6355">
            <v>20456</v>
          </cell>
        </row>
        <row r="6356">
          <cell r="A6356">
            <v>11</v>
          </cell>
          <cell r="B6356" t="str">
            <v>AW Rx Only (HMO)</v>
          </cell>
          <cell r="C6356" t="str">
            <v>000000965</v>
          </cell>
          <cell r="D6356" t="str">
            <v>PAFF KEITH A</v>
          </cell>
          <cell r="E6356" t="str">
            <v>181602534</v>
          </cell>
          <cell r="F6356">
            <v>18</v>
          </cell>
          <cell r="G6356" t="str">
            <v>Active Non-Union</v>
          </cell>
          <cell r="H6356" t="str">
            <v>N</v>
          </cell>
          <cell r="I6356">
            <v>4</v>
          </cell>
          <cell r="J6356">
            <v>38078</v>
          </cell>
          <cell r="K6356">
            <v>127</v>
          </cell>
          <cell r="L6356" t="str">
            <v>Family</v>
          </cell>
          <cell r="M6356">
            <v>23938</v>
          </cell>
        </row>
        <row r="6357">
          <cell r="A6357">
            <v>11</v>
          </cell>
          <cell r="B6357" t="str">
            <v>AW Rx Only (HMO)</v>
          </cell>
          <cell r="C6357" t="str">
            <v>000000965</v>
          </cell>
          <cell r="D6357" t="str">
            <v>PALKO JOHN C</v>
          </cell>
          <cell r="E6357" t="str">
            <v>167541500</v>
          </cell>
          <cell r="F6357">
            <v>18</v>
          </cell>
          <cell r="G6357" t="str">
            <v>Active Non-Union</v>
          </cell>
          <cell r="H6357" t="str">
            <v>N</v>
          </cell>
          <cell r="I6357">
            <v>3</v>
          </cell>
          <cell r="J6357">
            <v>37622</v>
          </cell>
          <cell r="K6357">
            <v>127</v>
          </cell>
          <cell r="L6357" t="str">
            <v>Family</v>
          </cell>
          <cell r="M6357">
            <v>23786</v>
          </cell>
        </row>
        <row r="6358">
          <cell r="A6358">
            <v>11</v>
          </cell>
          <cell r="B6358" t="str">
            <v>AW Rx Only (HMO)</v>
          </cell>
          <cell r="C6358" t="str">
            <v>000000965</v>
          </cell>
          <cell r="D6358" t="str">
            <v>PALMER JAMES L</v>
          </cell>
          <cell r="E6358" t="str">
            <v>186421582</v>
          </cell>
          <cell r="F6358">
            <v>17</v>
          </cell>
          <cell r="G6358" t="str">
            <v>Active Union</v>
          </cell>
          <cell r="H6358" t="str">
            <v>U</v>
          </cell>
          <cell r="I6358">
            <v>3</v>
          </cell>
          <cell r="J6358">
            <v>38353</v>
          </cell>
          <cell r="K6358">
            <v>127</v>
          </cell>
          <cell r="L6358" t="str">
            <v>Family</v>
          </cell>
          <cell r="M6358">
            <v>17988</v>
          </cell>
        </row>
        <row r="6359">
          <cell r="A6359">
            <v>11</v>
          </cell>
          <cell r="B6359" t="str">
            <v>AW Rx Only (HMO)</v>
          </cell>
          <cell r="C6359" t="str">
            <v>000000965</v>
          </cell>
          <cell r="D6359" t="str">
            <v>PALMER RONALD G</v>
          </cell>
          <cell r="E6359" t="str">
            <v>198462103</v>
          </cell>
          <cell r="F6359">
            <v>17</v>
          </cell>
          <cell r="G6359" t="str">
            <v>Active Union</v>
          </cell>
          <cell r="H6359" t="str">
            <v>U</v>
          </cell>
          <cell r="I6359">
            <v>2</v>
          </cell>
          <cell r="J6359">
            <v>37622</v>
          </cell>
          <cell r="K6359">
            <v>111</v>
          </cell>
          <cell r="L6359" t="str">
            <v>Ee/Sp</v>
          </cell>
          <cell r="M6359">
            <v>20359</v>
          </cell>
        </row>
        <row r="6360">
          <cell r="A6360">
            <v>11</v>
          </cell>
          <cell r="B6360" t="str">
            <v>AW Rx Only (HMO)</v>
          </cell>
          <cell r="C6360" t="str">
            <v>000000965</v>
          </cell>
          <cell r="D6360" t="str">
            <v>PALOMBIA SHARON L</v>
          </cell>
          <cell r="E6360" t="str">
            <v>183488440</v>
          </cell>
          <cell r="F6360">
            <v>18</v>
          </cell>
          <cell r="G6360" t="str">
            <v>Active Non-Union</v>
          </cell>
          <cell r="H6360" t="str">
            <v>N</v>
          </cell>
          <cell r="I6360">
            <v>1</v>
          </cell>
          <cell r="J6360">
            <v>38206</v>
          </cell>
          <cell r="K6360">
            <v>102</v>
          </cell>
          <cell r="L6360" t="str">
            <v>Single</v>
          </cell>
          <cell r="M6360">
            <v>21876</v>
          </cell>
        </row>
        <row r="6361">
          <cell r="A6361">
            <v>11</v>
          </cell>
          <cell r="B6361" t="str">
            <v>AW Rx Only (HMO)</v>
          </cell>
          <cell r="C6361" t="str">
            <v>000000965</v>
          </cell>
          <cell r="D6361" t="str">
            <v>PARISH JR STEPHEN J</v>
          </cell>
          <cell r="E6361" t="str">
            <v>170322063</v>
          </cell>
          <cell r="F6361">
            <v>17</v>
          </cell>
          <cell r="G6361" t="str">
            <v>Active Union</v>
          </cell>
          <cell r="H6361" t="str">
            <v>U</v>
          </cell>
          <cell r="I6361">
            <v>2</v>
          </cell>
          <cell r="J6361">
            <v>37622</v>
          </cell>
          <cell r="K6361">
            <v>111</v>
          </cell>
          <cell r="L6361" t="str">
            <v>Ee/Sp</v>
          </cell>
          <cell r="M6361">
            <v>14949</v>
          </cell>
        </row>
        <row r="6362">
          <cell r="A6362">
            <v>11</v>
          </cell>
          <cell r="B6362" t="str">
            <v>AW Rx Only (HMO)</v>
          </cell>
          <cell r="C6362" t="str">
            <v>000000965</v>
          </cell>
          <cell r="D6362" t="str">
            <v>PATRICK TERRY L</v>
          </cell>
          <cell r="E6362" t="str">
            <v>208506983</v>
          </cell>
          <cell r="F6362">
            <v>18</v>
          </cell>
          <cell r="G6362" t="str">
            <v>Active Non-Union</v>
          </cell>
          <cell r="H6362" t="str">
            <v>N</v>
          </cell>
          <cell r="I6362">
            <v>2</v>
          </cell>
          <cell r="J6362">
            <v>37681</v>
          </cell>
          <cell r="K6362">
            <v>111</v>
          </cell>
          <cell r="L6362" t="str">
            <v>Ee/Sp</v>
          </cell>
          <cell r="M6362">
            <v>20515</v>
          </cell>
        </row>
        <row r="6363">
          <cell r="A6363">
            <v>11</v>
          </cell>
          <cell r="B6363" t="str">
            <v>AW Rx Only (HMO)</v>
          </cell>
          <cell r="C6363" t="str">
            <v>000000965</v>
          </cell>
          <cell r="D6363" t="str">
            <v>PAYNE ANGELA N</v>
          </cell>
          <cell r="E6363" t="str">
            <v>214048575</v>
          </cell>
          <cell r="F6363">
            <v>18</v>
          </cell>
          <cell r="G6363" t="str">
            <v>Active Non-Union</v>
          </cell>
          <cell r="H6363" t="str">
            <v>N</v>
          </cell>
          <cell r="I6363">
            <v>2</v>
          </cell>
          <cell r="J6363">
            <v>37712</v>
          </cell>
          <cell r="K6363">
            <v>119</v>
          </cell>
          <cell r="L6363" t="str">
            <v>Ee/Ch</v>
          </cell>
          <cell r="M6363">
            <v>30556</v>
          </cell>
        </row>
        <row r="6364">
          <cell r="A6364">
            <v>11</v>
          </cell>
          <cell r="B6364" t="str">
            <v>AW Rx Only (HMO)</v>
          </cell>
          <cell r="C6364" t="str">
            <v>000000965</v>
          </cell>
          <cell r="D6364" t="str">
            <v>PENDZICH ROBERT J</v>
          </cell>
          <cell r="E6364" t="str">
            <v>207367208</v>
          </cell>
          <cell r="F6364">
            <v>17</v>
          </cell>
          <cell r="G6364" t="str">
            <v>Active Union</v>
          </cell>
          <cell r="H6364" t="str">
            <v>U</v>
          </cell>
          <cell r="I6364">
            <v>2</v>
          </cell>
          <cell r="J6364">
            <v>37622</v>
          </cell>
          <cell r="K6364">
            <v>111</v>
          </cell>
          <cell r="L6364" t="str">
            <v>Ee/Sp</v>
          </cell>
          <cell r="M6364">
            <v>16742</v>
          </cell>
        </row>
        <row r="6365">
          <cell r="A6365">
            <v>11</v>
          </cell>
          <cell r="B6365" t="str">
            <v>AW Rx Only (HMO)</v>
          </cell>
          <cell r="C6365" t="str">
            <v>000000965</v>
          </cell>
          <cell r="D6365" t="str">
            <v>PENNYBAKER FREDDA T</v>
          </cell>
          <cell r="E6365" t="str">
            <v>204421814</v>
          </cell>
          <cell r="F6365">
            <v>17</v>
          </cell>
          <cell r="G6365" t="str">
            <v>Active Union</v>
          </cell>
          <cell r="H6365" t="str">
            <v>U</v>
          </cell>
          <cell r="I6365">
            <v>1</v>
          </cell>
          <cell r="J6365">
            <v>38108</v>
          </cell>
          <cell r="K6365">
            <v>102</v>
          </cell>
          <cell r="L6365" t="str">
            <v>Single</v>
          </cell>
          <cell r="M6365">
            <v>18686</v>
          </cell>
        </row>
        <row r="6366">
          <cell r="A6366">
            <v>11</v>
          </cell>
          <cell r="B6366" t="str">
            <v>AW Rx Only (HMO)</v>
          </cell>
          <cell r="C6366" t="str">
            <v>000000965</v>
          </cell>
          <cell r="D6366" t="str">
            <v>PERMAN THOMAS</v>
          </cell>
          <cell r="E6366" t="str">
            <v>210482638</v>
          </cell>
          <cell r="F6366">
            <v>17</v>
          </cell>
          <cell r="G6366" t="str">
            <v>Active Union</v>
          </cell>
          <cell r="H6366" t="str">
            <v>U</v>
          </cell>
          <cell r="I6366">
            <v>2</v>
          </cell>
          <cell r="J6366">
            <v>37622</v>
          </cell>
          <cell r="K6366">
            <v>111</v>
          </cell>
          <cell r="L6366" t="str">
            <v>Ee/Sp</v>
          </cell>
          <cell r="M6366">
            <v>23061</v>
          </cell>
        </row>
        <row r="6367">
          <cell r="A6367">
            <v>11</v>
          </cell>
          <cell r="B6367" t="str">
            <v>AW Rx Only (HMO)</v>
          </cell>
          <cell r="C6367" t="str">
            <v>000000965</v>
          </cell>
          <cell r="D6367" t="str">
            <v>PERRY LISA I</v>
          </cell>
          <cell r="E6367" t="str">
            <v>186544939</v>
          </cell>
          <cell r="F6367">
            <v>17</v>
          </cell>
          <cell r="G6367" t="str">
            <v>Active Union</v>
          </cell>
          <cell r="H6367" t="str">
            <v>U</v>
          </cell>
          <cell r="I6367">
            <v>1</v>
          </cell>
          <cell r="J6367">
            <v>37622</v>
          </cell>
          <cell r="K6367">
            <v>102</v>
          </cell>
          <cell r="L6367" t="str">
            <v>Single</v>
          </cell>
          <cell r="M6367">
            <v>22261</v>
          </cell>
        </row>
        <row r="6368">
          <cell r="A6368">
            <v>11</v>
          </cell>
          <cell r="B6368" t="str">
            <v>AW Rx Only (HMO)</v>
          </cell>
          <cell r="C6368" t="str">
            <v>000000965</v>
          </cell>
          <cell r="D6368" t="str">
            <v>PETERS JEFFREY S</v>
          </cell>
          <cell r="E6368" t="str">
            <v>173606951</v>
          </cell>
          <cell r="F6368">
            <v>18</v>
          </cell>
          <cell r="G6368" t="str">
            <v>Active Non-Union</v>
          </cell>
          <cell r="H6368" t="str">
            <v>N</v>
          </cell>
          <cell r="I6368">
            <v>1</v>
          </cell>
          <cell r="J6368">
            <v>37622</v>
          </cell>
          <cell r="K6368">
            <v>101</v>
          </cell>
          <cell r="L6368" t="str">
            <v>Single</v>
          </cell>
          <cell r="M6368">
            <v>23467</v>
          </cell>
        </row>
        <row r="6369">
          <cell r="A6369">
            <v>11</v>
          </cell>
          <cell r="B6369" t="str">
            <v>AW Rx Only (HMO)</v>
          </cell>
          <cell r="C6369" t="str">
            <v>000000965</v>
          </cell>
          <cell r="D6369" t="str">
            <v>PETRUNA MYRONA B</v>
          </cell>
          <cell r="E6369" t="str">
            <v>178540291</v>
          </cell>
          <cell r="F6369">
            <v>17</v>
          </cell>
          <cell r="G6369" t="str">
            <v>Active Union</v>
          </cell>
          <cell r="H6369" t="str">
            <v>U</v>
          </cell>
          <cell r="I6369">
            <v>1</v>
          </cell>
          <cell r="J6369">
            <v>37622</v>
          </cell>
          <cell r="K6369">
            <v>102</v>
          </cell>
          <cell r="L6369" t="str">
            <v>Single</v>
          </cell>
          <cell r="M6369">
            <v>22941</v>
          </cell>
        </row>
        <row r="6370">
          <cell r="A6370">
            <v>11</v>
          </cell>
          <cell r="B6370" t="str">
            <v>AW Rx Only (HMO)</v>
          </cell>
          <cell r="C6370" t="str">
            <v>000000965</v>
          </cell>
          <cell r="D6370" t="str">
            <v>PHILLIPS DARLENE T</v>
          </cell>
          <cell r="E6370" t="str">
            <v>177504287</v>
          </cell>
          <cell r="F6370">
            <v>17</v>
          </cell>
          <cell r="G6370" t="str">
            <v>Active Union</v>
          </cell>
          <cell r="H6370" t="str">
            <v>U</v>
          </cell>
          <cell r="I6370">
            <v>1</v>
          </cell>
          <cell r="J6370">
            <v>37622</v>
          </cell>
          <cell r="K6370">
            <v>102</v>
          </cell>
          <cell r="L6370" t="str">
            <v>Single</v>
          </cell>
          <cell r="M6370">
            <v>20241</v>
          </cell>
        </row>
        <row r="6371">
          <cell r="A6371">
            <v>11</v>
          </cell>
          <cell r="B6371" t="str">
            <v>AW Rx Only (HMO)</v>
          </cell>
          <cell r="C6371" t="str">
            <v>000000965</v>
          </cell>
          <cell r="D6371" t="str">
            <v>PHILLIPS JAMES J</v>
          </cell>
          <cell r="E6371" t="str">
            <v>201485993</v>
          </cell>
          <cell r="F6371">
            <v>18</v>
          </cell>
          <cell r="G6371" t="str">
            <v>Active Non-Union</v>
          </cell>
          <cell r="H6371" t="str">
            <v>N</v>
          </cell>
          <cell r="I6371">
            <v>2</v>
          </cell>
          <cell r="J6371">
            <v>37622</v>
          </cell>
          <cell r="K6371">
            <v>111</v>
          </cell>
          <cell r="L6371" t="str">
            <v>Ee/Sp</v>
          </cell>
          <cell r="M6371">
            <v>24001</v>
          </cell>
        </row>
        <row r="6372">
          <cell r="A6372">
            <v>11</v>
          </cell>
          <cell r="B6372" t="str">
            <v>AW Rx Only (HMO)</v>
          </cell>
          <cell r="C6372" t="str">
            <v>000000965</v>
          </cell>
          <cell r="D6372" t="str">
            <v>PHILLIPS JULIA L</v>
          </cell>
          <cell r="E6372" t="str">
            <v>180529257</v>
          </cell>
          <cell r="F6372">
            <v>17</v>
          </cell>
          <cell r="G6372" t="str">
            <v>Active Union</v>
          </cell>
          <cell r="H6372" t="str">
            <v>U</v>
          </cell>
          <cell r="I6372">
            <v>1</v>
          </cell>
          <cell r="J6372">
            <v>37622</v>
          </cell>
          <cell r="K6372">
            <v>102</v>
          </cell>
          <cell r="L6372" t="str">
            <v>Single</v>
          </cell>
          <cell r="M6372">
            <v>27038</v>
          </cell>
        </row>
        <row r="6373">
          <cell r="A6373">
            <v>11</v>
          </cell>
          <cell r="B6373" t="str">
            <v>AW Rx Only (HMO)</v>
          </cell>
          <cell r="C6373" t="str">
            <v>000000965</v>
          </cell>
          <cell r="D6373" t="str">
            <v>PHILLIPS ROBERT L</v>
          </cell>
          <cell r="E6373" t="str">
            <v>183361910</v>
          </cell>
          <cell r="F6373">
            <v>17</v>
          </cell>
          <cell r="G6373" t="str">
            <v>Active Union</v>
          </cell>
          <cell r="H6373" t="str">
            <v>U</v>
          </cell>
          <cell r="I6373">
            <v>3</v>
          </cell>
          <cell r="J6373">
            <v>38078</v>
          </cell>
          <cell r="K6373">
            <v>127</v>
          </cell>
          <cell r="L6373" t="str">
            <v>Family</v>
          </cell>
          <cell r="M6373">
            <v>17143</v>
          </cell>
        </row>
        <row r="6374">
          <cell r="A6374">
            <v>11</v>
          </cell>
          <cell r="B6374" t="str">
            <v>AW Rx Only (HMO)</v>
          </cell>
          <cell r="C6374" t="str">
            <v>000000965</v>
          </cell>
          <cell r="D6374" t="str">
            <v>PICK JOHN W</v>
          </cell>
          <cell r="E6374" t="str">
            <v>187481122</v>
          </cell>
          <cell r="F6374">
            <v>17</v>
          </cell>
          <cell r="G6374" t="str">
            <v>Active Union</v>
          </cell>
          <cell r="H6374" t="str">
            <v>U</v>
          </cell>
          <cell r="I6374">
            <v>2</v>
          </cell>
          <cell r="J6374">
            <v>37622</v>
          </cell>
          <cell r="K6374">
            <v>111</v>
          </cell>
          <cell r="L6374" t="str">
            <v>Ee/Sp</v>
          </cell>
          <cell r="M6374">
            <v>20189</v>
          </cell>
        </row>
        <row r="6375">
          <cell r="A6375">
            <v>11</v>
          </cell>
          <cell r="B6375" t="str">
            <v>AW Rx Only (HMO)</v>
          </cell>
          <cell r="C6375" t="str">
            <v>000000965</v>
          </cell>
          <cell r="D6375" t="str">
            <v>PICKENS JEFFREY E</v>
          </cell>
          <cell r="E6375" t="str">
            <v>205623704</v>
          </cell>
          <cell r="F6375">
            <v>17</v>
          </cell>
          <cell r="G6375" t="str">
            <v>Active Union</v>
          </cell>
          <cell r="H6375" t="str">
            <v>U</v>
          </cell>
          <cell r="I6375">
            <v>1</v>
          </cell>
          <cell r="J6375">
            <v>37834</v>
          </cell>
          <cell r="K6375">
            <v>101</v>
          </cell>
          <cell r="L6375" t="str">
            <v>Single</v>
          </cell>
          <cell r="M6375">
            <v>30359</v>
          </cell>
        </row>
        <row r="6376">
          <cell r="A6376">
            <v>11</v>
          </cell>
          <cell r="B6376" t="str">
            <v>AW Rx Only (HMO)</v>
          </cell>
          <cell r="C6376" t="str">
            <v>000000965</v>
          </cell>
          <cell r="D6376" t="str">
            <v>PICKETTS ALAN S</v>
          </cell>
          <cell r="E6376" t="str">
            <v>205547230</v>
          </cell>
          <cell r="F6376">
            <v>18</v>
          </cell>
          <cell r="G6376" t="str">
            <v>Active Non-Union</v>
          </cell>
          <cell r="H6376" t="str">
            <v>N</v>
          </cell>
          <cell r="I6376">
            <v>4</v>
          </cell>
          <cell r="J6376">
            <v>37622</v>
          </cell>
          <cell r="K6376">
            <v>127</v>
          </cell>
          <cell r="L6376" t="str">
            <v>Family</v>
          </cell>
          <cell r="M6376">
            <v>22681</v>
          </cell>
        </row>
        <row r="6377">
          <cell r="A6377">
            <v>11</v>
          </cell>
          <cell r="B6377" t="str">
            <v>AW Rx Only (HMO)</v>
          </cell>
          <cell r="C6377" t="str">
            <v>000000965</v>
          </cell>
          <cell r="D6377" t="str">
            <v>PIECH RAYMOND J</v>
          </cell>
          <cell r="E6377" t="str">
            <v>195424216</v>
          </cell>
          <cell r="F6377">
            <v>18</v>
          </cell>
          <cell r="G6377" t="str">
            <v>Active Non-Union</v>
          </cell>
          <cell r="H6377" t="str">
            <v>N</v>
          </cell>
          <cell r="I6377">
            <v>2</v>
          </cell>
          <cell r="J6377">
            <v>37622</v>
          </cell>
          <cell r="K6377">
            <v>111</v>
          </cell>
          <cell r="L6377" t="str">
            <v>Ee/Sp</v>
          </cell>
          <cell r="M6377">
            <v>18706</v>
          </cell>
        </row>
        <row r="6378">
          <cell r="A6378">
            <v>11</v>
          </cell>
          <cell r="B6378" t="str">
            <v>AW Rx Only (HMO)</v>
          </cell>
          <cell r="C6378" t="str">
            <v>000000965</v>
          </cell>
          <cell r="D6378" t="str">
            <v>PISCITELLA PATSY</v>
          </cell>
          <cell r="E6378" t="str">
            <v>190482335</v>
          </cell>
          <cell r="F6378">
            <v>17</v>
          </cell>
          <cell r="G6378" t="str">
            <v>Active Union</v>
          </cell>
          <cell r="H6378" t="str">
            <v>U</v>
          </cell>
          <cell r="I6378">
            <v>4</v>
          </cell>
          <cell r="J6378">
            <v>37622</v>
          </cell>
          <cell r="K6378">
            <v>127</v>
          </cell>
          <cell r="L6378" t="str">
            <v>Family</v>
          </cell>
          <cell r="M6378">
            <v>20918</v>
          </cell>
        </row>
        <row r="6379">
          <cell r="A6379">
            <v>11</v>
          </cell>
          <cell r="B6379" t="str">
            <v>AW Rx Only (HMO)</v>
          </cell>
          <cell r="C6379" t="str">
            <v>000000965</v>
          </cell>
          <cell r="D6379" t="str">
            <v>PLECENIK STEPHEN</v>
          </cell>
          <cell r="E6379" t="str">
            <v>178402278</v>
          </cell>
          <cell r="F6379">
            <v>17</v>
          </cell>
          <cell r="G6379" t="str">
            <v>Active Union</v>
          </cell>
          <cell r="H6379" t="str">
            <v>U</v>
          </cell>
          <cell r="I6379">
            <v>2</v>
          </cell>
          <cell r="J6379">
            <v>37622</v>
          </cell>
          <cell r="K6379">
            <v>111</v>
          </cell>
          <cell r="L6379" t="str">
            <v>Ee/Sp</v>
          </cell>
          <cell r="M6379">
            <v>17161</v>
          </cell>
        </row>
        <row r="6380">
          <cell r="A6380">
            <v>11</v>
          </cell>
          <cell r="B6380" t="str">
            <v>AW Rx Only (HMO)</v>
          </cell>
          <cell r="C6380" t="str">
            <v>000000965</v>
          </cell>
          <cell r="D6380" t="str">
            <v>POLASKI JOSEPH J</v>
          </cell>
          <cell r="E6380" t="str">
            <v>186503161</v>
          </cell>
          <cell r="F6380">
            <v>18</v>
          </cell>
          <cell r="G6380" t="str">
            <v>Active Non-Union</v>
          </cell>
          <cell r="H6380" t="str">
            <v>N</v>
          </cell>
          <cell r="I6380">
            <v>2</v>
          </cell>
          <cell r="J6380">
            <v>37622</v>
          </cell>
          <cell r="K6380">
            <v>119</v>
          </cell>
          <cell r="L6380" t="str">
            <v>Ee/Ch</v>
          </cell>
          <cell r="M6380">
            <v>22550</v>
          </cell>
        </row>
        <row r="6381">
          <cell r="A6381">
            <v>11</v>
          </cell>
          <cell r="B6381" t="str">
            <v>AW Rx Only (HMO)</v>
          </cell>
          <cell r="C6381" t="str">
            <v>000000965</v>
          </cell>
          <cell r="D6381" t="str">
            <v>POPE JR WILLIAM J</v>
          </cell>
          <cell r="E6381" t="str">
            <v>173541390</v>
          </cell>
          <cell r="F6381">
            <v>18</v>
          </cell>
          <cell r="G6381" t="str">
            <v>Active Non-Union</v>
          </cell>
          <cell r="H6381" t="str">
            <v>N</v>
          </cell>
          <cell r="I6381">
            <v>5</v>
          </cell>
          <cell r="J6381">
            <v>37622</v>
          </cell>
          <cell r="K6381">
            <v>127</v>
          </cell>
          <cell r="L6381" t="str">
            <v>Family</v>
          </cell>
          <cell r="M6381">
            <v>22256</v>
          </cell>
        </row>
        <row r="6382">
          <cell r="A6382">
            <v>11</v>
          </cell>
          <cell r="B6382" t="str">
            <v>AW Rx Only (HMO)</v>
          </cell>
          <cell r="C6382" t="str">
            <v>000000965</v>
          </cell>
          <cell r="D6382" t="str">
            <v>POPE STEVEN C</v>
          </cell>
          <cell r="E6382" t="str">
            <v>186402234</v>
          </cell>
          <cell r="F6382">
            <v>17</v>
          </cell>
          <cell r="G6382" t="str">
            <v>Active Union</v>
          </cell>
          <cell r="H6382" t="str">
            <v>U</v>
          </cell>
          <cell r="I6382">
            <v>4</v>
          </cell>
          <cell r="J6382">
            <v>38108</v>
          </cell>
          <cell r="K6382">
            <v>127</v>
          </cell>
          <cell r="L6382" t="str">
            <v>Family</v>
          </cell>
          <cell r="M6382">
            <v>22558</v>
          </cell>
        </row>
        <row r="6383">
          <cell r="A6383">
            <v>11</v>
          </cell>
          <cell r="B6383" t="str">
            <v>AW Rx Only (HMO)</v>
          </cell>
          <cell r="C6383" t="str">
            <v>000000965</v>
          </cell>
          <cell r="D6383" t="str">
            <v>POPP BRIAN E</v>
          </cell>
          <cell r="E6383" t="str">
            <v>169528368</v>
          </cell>
          <cell r="F6383">
            <v>18</v>
          </cell>
          <cell r="G6383" t="str">
            <v>Active Non-Union</v>
          </cell>
          <cell r="H6383" t="str">
            <v>N</v>
          </cell>
          <cell r="I6383">
            <v>4</v>
          </cell>
          <cell r="J6383">
            <v>37622</v>
          </cell>
          <cell r="K6383">
            <v>127</v>
          </cell>
          <cell r="L6383" t="str">
            <v>Family</v>
          </cell>
          <cell r="M6383">
            <v>23581</v>
          </cell>
        </row>
        <row r="6384">
          <cell r="A6384">
            <v>11</v>
          </cell>
          <cell r="B6384" t="str">
            <v>AW Rx Only (HMO)</v>
          </cell>
          <cell r="C6384" t="str">
            <v>000000965</v>
          </cell>
          <cell r="D6384" t="str">
            <v>PORTO JR GERALD B</v>
          </cell>
          <cell r="E6384" t="str">
            <v>046680300</v>
          </cell>
          <cell r="F6384">
            <v>17</v>
          </cell>
          <cell r="G6384" t="str">
            <v>Active Union</v>
          </cell>
          <cell r="H6384" t="str">
            <v>U</v>
          </cell>
          <cell r="I6384">
            <v>2</v>
          </cell>
          <cell r="J6384">
            <v>37622</v>
          </cell>
          <cell r="K6384">
            <v>119</v>
          </cell>
          <cell r="L6384" t="str">
            <v>Ee/Ch</v>
          </cell>
          <cell r="M6384">
            <v>23774</v>
          </cell>
        </row>
        <row r="6385">
          <cell r="A6385">
            <v>11</v>
          </cell>
          <cell r="B6385" t="str">
            <v>AW Rx Only (HMO)</v>
          </cell>
          <cell r="C6385" t="str">
            <v>000000965</v>
          </cell>
          <cell r="D6385" t="str">
            <v>POTOCHNY ROBERT J</v>
          </cell>
          <cell r="E6385" t="str">
            <v>211349339</v>
          </cell>
          <cell r="F6385">
            <v>17</v>
          </cell>
          <cell r="G6385" t="str">
            <v>Active Union</v>
          </cell>
          <cell r="H6385" t="str">
            <v>U</v>
          </cell>
          <cell r="I6385">
            <v>2</v>
          </cell>
          <cell r="J6385">
            <v>37622</v>
          </cell>
          <cell r="K6385">
            <v>111</v>
          </cell>
          <cell r="L6385" t="str">
            <v>Ee/Sp</v>
          </cell>
          <cell r="M6385">
            <v>16422</v>
          </cell>
        </row>
        <row r="6386">
          <cell r="A6386">
            <v>11</v>
          </cell>
          <cell r="B6386" t="str">
            <v>AW Rx Only (HMO)</v>
          </cell>
          <cell r="C6386" t="str">
            <v>000000965</v>
          </cell>
          <cell r="D6386" t="str">
            <v>POTTEIGER DENNIS G</v>
          </cell>
          <cell r="E6386" t="str">
            <v>180561521</v>
          </cell>
          <cell r="F6386">
            <v>18</v>
          </cell>
          <cell r="G6386" t="str">
            <v>Active Non-Union</v>
          </cell>
          <cell r="H6386" t="str">
            <v>N</v>
          </cell>
          <cell r="I6386">
            <v>2</v>
          </cell>
          <cell r="J6386">
            <v>37622</v>
          </cell>
          <cell r="K6386">
            <v>111</v>
          </cell>
          <cell r="L6386" t="str">
            <v>Ee/Sp</v>
          </cell>
          <cell r="M6386">
            <v>21717</v>
          </cell>
        </row>
        <row r="6387">
          <cell r="A6387">
            <v>11</v>
          </cell>
          <cell r="B6387" t="str">
            <v>AW Rx Only (HMO)</v>
          </cell>
          <cell r="C6387" t="str">
            <v>000000965</v>
          </cell>
          <cell r="D6387" t="str">
            <v>PUSKAR MICHAEL A</v>
          </cell>
          <cell r="E6387" t="str">
            <v>175441238</v>
          </cell>
          <cell r="F6387">
            <v>17</v>
          </cell>
          <cell r="G6387" t="str">
            <v>Active Union</v>
          </cell>
          <cell r="H6387" t="str">
            <v>U</v>
          </cell>
          <cell r="I6387">
            <v>2</v>
          </cell>
          <cell r="J6387">
            <v>37622</v>
          </cell>
          <cell r="K6387">
            <v>111</v>
          </cell>
          <cell r="L6387" t="str">
            <v>Ee/Sp</v>
          </cell>
          <cell r="M6387">
            <v>19779</v>
          </cell>
        </row>
        <row r="6388">
          <cell r="A6388">
            <v>11</v>
          </cell>
          <cell r="B6388" t="str">
            <v>AW Rx Only (HMO)</v>
          </cell>
          <cell r="C6388" t="str">
            <v>000000965</v>
          </cell>
          <cell r="D6388" t="str">
            <v>QUINTO RONALD A</v>
          </cell>
          <cell r="E6388" t="str">
            <v>181448940</v>
          </cell>
          <cell r="F6388">
            <v>17</v>
          </cell>
          <cell r="G6388" t="str">
            <v>Active Union</v>
          </cell>
          <cell r="H6388" t="str">
            <v>U</v>
          </cell>
          <cell r="I6388">
            <v>3</v>
          </cell>
          <cell r="J6388">
            <v>37622</v>
          </cell>
          <cell r="K6388">
            <v>127</v>
          </cell>
          <cell r="L6388" t="str">
            <v>Family</v>
          </cell>
          <cell r="M6388">
            <v>21056</v>
          </cell>
        </row>
        <row r="6389">
          <cell r="A6389">
            <v>11</v>
          </cell>
          <cell r="B6389" t="str">
            <v>AW Rx Only (HMO)</v>
          </cell>
          <cell r="C6389" t="str">
            <v>000000965</v>
          </cell>
          <cell r="D6389" t="str">
            <v>RADGINSKI PAUL M</v>
          </cell>
          <cell r="E6389" t="str">
            <v>180449353</v>
          </cell>
          <cell r="F6389">
            <v>18</v>
          </cell>
          <cell r="G6389" t="str">
            <v>Active Non-Union</v>
          </cell>
          <cell r="H6389" t="str">
            <v>N</v>
          </cell>
          <cell r="I6389">
            <v>4</v>
          </cell>
          <cell r="J6389">
            <v>37622</v>
          </cell>
          <cell r="K6389">
            <v>127</v>
          </cell>
          <cell r="L6389" t="str">
            <v>Family</v>
          </cell>
          <cell r="M6389">
            <v>22568</v>
          </cell>
        </row>
        <row r="6390">
          <cell r="A6390">
            <v>11</v>
          </cell>
          <cell r="B6390" t="str">
            <v>AW Rx Only (HMO)</v>
          </cell>
          <cell r="C6390" t="str">
            <v>000000965</v>
          </cell>
          <cell r="D6390" t="str">
            <v>RADNOTI JERKO KATHIE P</v>
          </cell>
          <cell r="E6390" t="str">
            <v>160448815</v>
          </cell>
          <cell r="F6390">
            <v>17</v>
          </cell>
          <cell r="G6390" t="str">
            <v>Active Union</v>
          </cell>
          <cell r="H6390" t="str">
            <v>U</v>
          </cell>
          <cell r="I6390">
            <v>2</v>
          </cell>
          <cell r="J6390">
            <v>37622</v>
          </cell>
          <cell r="K6390">
            <v>111</v>
          </cell>
          <cell r="L6390" t="str">
            <v>Ee/Sp</v>
          </cell>
          <cell r="M6390">
            <v>19070</v>
          </cell>
        </row>
        <row r="6391">
          <cell r="A6391">
            <v>11</v>
          </cell>
          <cell r="B6391" t="str">
            <v>AW Rx Only (HMO)</v>
          </cell>
          <cell r="C6391" t="str">
            <v>000000965</v>
          </cell>
          <cell r="D6391" t="str">
            <v>RAGER MICHAEL J</v>
          </cell>
          <cell r="E6391" t="str">
            <v>206629673</v>
          </cell>
          <cell r="F6391">
            <v>18</v>
          </cell>
          <cell r="G6391" t="str">
            <v>Active Non-Union</v>
          </cell>
          <cell r="H6391" t="str">
            <v>N</v>
          </cell>
          <cell r="I6391">
            <v>1</v>
          </cell>
          <cell r="J6391">
            <v>37622</v>
          </cell>
          <cell r="K6391">
            <v>101</v>
          </cell>
          <cell r="L6391" t="str">
            <v>Single</v>
          </cell>
          <cell r="M6391">
            <v>24580</v>
          </cell>
        </row>
        <row r="6392">
          <cell r="A6392">
            <v>11</v>
          </cell>
          <cell r="B6392" t="str">
            <v>AW Rx Only (HMO)</v>
          </cell>
          <cell r="C6392" t="str">
            <v>000000965</v>
          </cell>
          <cell r="D6392" t="str">
            <v>RAKAUSKAS STEPHEN J</v>
          </cell>
          <cell r="E6392" t="str">
            <v>177527638</v>
          </cell>
          <cell r="F6392">
            <v>18</v>
          </cell>
          <cell r="G6392" t="str">
            <v>Active Non-Union</v>
          </cell>
          <cell r="H6392" t="str">
            <v>N</v>
          </cell>
          <cell r="I6392">
            <v>5</v>
          </cell>
          <cell r="J6392">
            <v>37622</v>
          </cell>
          <cell r="K6392">
            <v>127</v>
          </cell>
          <cell r="L6392" t="str">
            <v>Family</v>
          </cell>
          <cell r="M6392">
            <v>23138</v>
          </cell>
        </row>
        <row r="6393">
          <cell r="A6393">
            <v>11</v>
          </cell>
          <cell r="B6393" t="str">
            <v>AW Rx Only (HMO)</v>
          </cell>
          <cell r="C6393" t="str">
            <v>000000965</v>
          </cell>
          <cell r="D6393" t="str">
            <v>RANDOLPH CARLTON E</v>
          </cell>
          <cell r="E6393" t="str">
            <v>223684744</v>
          </cell>
          <cell r="F6393">
            <v>18</v>
          </cell>
          <cell r="G6393" t="str">
            <v>Active Non-Union</v>
          </cell>
          <cell r="H6393" t="str">
            <v>N</v>
          </cell>
          <cell r="I6393">
            <v>1</v>
          </cell>
          <cell r="J6393">
            <v>37737</v>
          </cell>
          <cell r="K6393">
            <v>101</v>
          </cell>
          <cell r="L6393" t="str">
            <v>Single</v>
          </cell>
          <cell r="M6393">
            <v>17684</v>
          </cell>
        </row>
        <row r="6394">
          <cell r="A6394">
            <v>11</v>
          </cell>
          <cell r="B6394" t="str">
            <v>AW Rx Only (HMO)</v>
          </cell>
          <cell r="C6394" t="str">
            <v>000000965</v>
          </cell>
          <cell r="D6394" t="str">
            <v>RANNIGAN TERENCE J</v>
          </cell>
          <cell r="E6394" t="str">
            <v>165363022</v>
          </cell>
          <cell r="F6394">
            <v>18</v>
          </cell>
          <cell r="G6394" t="str">
            <v>Active Non-Union</v>
          </cell>
          <cell r="H6394" t="str">
            <v>N</v>
          </cell>
          <cell r="I6394">
            <v>2</v>
          </cell>
          <cell r="J6394">
            <v>37622</v>
          </cell>
          <cell r="K6394">
            <v>111</v>
          </cell>
          <cell r="L6394" t="str">
            <v>Ee/Sp</v>
          </cell>
          <cell r="M6394">
            <v>16754</v>
          </cell>
        </row>
        <row r="6395">
          <cell r="A6395">
            <v>11</v>
          </cell>
          <cell r="B6395" t="str">
            <v>AW Rx Only (HMO)</v>
          </cell>
          <cell r="C6395" t="str">
            <v>000000965</v>
          </cell>
          <cell r="D6395" t="str">
            <v>RAZUMIC DAVID W</v>
          </cell>
          <cell r="E6395" t="str">
            <v>190462468</v>
          </cell>
          <cell r="F6395">
            <v>17</v>
          </cell>
          <cell r="G6395" t="str">
            <v>Active Union</v>
          </cell>
          <cell r="H6395" t="str">
            <v>U</v>
          </cell>
          <cell r="I6395">
            <v>1</v>
          </cell>
          <cell r="J6395">
            <v>37622</v>
          </cell>
          <cell r="K6395">
            <v>101</v>
          </cell>
          <cell r="L6395" t="str">
            <v>Single</v>
          </cell>
          <cell r="M6395">
            <v>20714</v>
          </cell>
        </row>
        <row r="6396">
          <cell r="A6396">
            <v>11</v>
          </cell>
          <cell r="B6396" t="str">
            <v>AW Rx Only (HMO)</v>
          </cell>
          <cell r="C6396" t="str">
            <v>000000965</v>
          </cell>
          <cell r="D6396" t="str">
            <v>RAZUMIC KAREN R</v>
          </cell>
          <cell r="E6396" t="str">
            <v>207421564</v>
          </cell>
          <cell r="F6396">
            <v>17</v>
          </cell>
          <cell r="G6396" t="str">
            <v>Active Union</v>
          </cell>
          <cell r="H6396" t="str">
            <v>U</v>
          </cell>
          <cell r="I6396">
            <v>1</v>
          </cell>
          <cell r="J6396">
            <v>37622</v>
          </cell>
          <cell r="K6396">
            <v>102</v>
          </cell>
          <cell r="L6396" t="str">
            <v>Single</v>
          </cell>
          <cell r="M6396">
            <v>19418</v>
          </cell>
        </row>
        <row r="6397">
          <cell r="A6397">
            <v>11</v>
          </cell>
          <cell r="B6397" t="str">
            <v>AW Rx Only (HMO)</v>
          </cell>
          <cell r="C6397" t="str">
            <v>000000965</v>
          </cell>
          <cell r="D6397" t="str">
            <v>REED JR MERLIN L</v>
          </cell>
          <cell r="E6397" t="str">
            <v>172321300</v>
          </cell>
          <cell r="F6397">
            <v>17</v>
          </cell>
          <cell r="G6397" t="str">
            <v>Active Union</v>
          </cell>
          <cell r="H6397" t="str">
            <v>U</v>
          </cell>
          <cell r="I6397">
            <v>2</v>
          </cell>
          <cell r="J6397">
            <v>37622</v>
          </cell>
          <cell r="K6397">
            <v>111</v>
          </cell>
          <cell r="L6397" t="str">
            <v>Ee/Sp</v>
          </cell>
          <cell r="M6397">
            <v>15654</v>
          </cell>
        </row>
        <row r="6398">
          <cell r="A6398">
            <v>11</v>
          </cell>
          <cell r="B6398" t="str">
            <v>AW Rx Only (HMO)</v>
          </cell>
          <cell r="C6398" t="str">
            <v>000000965</v>
          </cell>
          <cell r="D6398" t="str">
            <v>REEDER ALFRED L</v>
          </cell>
          <cell r="E6398" t="str">
            <v>193343513</v>
          </cell>
          <cell r="F6398">
            <v>18</v>
          </cell>
          <cell r="G6398" t="str">
            <v>Active Non-Union</v>
          </cell>
          <cell r="H6398" t="str">
            <v>N</v>
          </cell>
          <cell r="I6398">
            <v>1</v>
          </cell>
          <cell r="J6398">
            <v>37622</v>
          </cell>
          <cell r="K6398">
            <v>101</v>
          </cell>
          <cell r="L6398" t="str">
            <v>Single</v>
          </cell>
          <cell r="M6398">
            <v>15926</v>
          </cell>
        </row>
        <row r="6399">
          <cell r="A6399">
            <v>11</v>
          </cell>
          <cell r="B6399" t="str">
            <v>AW Rx Only (HMO)</v>
          </cell>
          <cell r="C6399" t="str">
            <v>000000965</v>
          </cell>
          <cell r="D6399" t="str">
            <v>REEDY CELESTE R</v>
          </cell>
          <cell r="E6399" t="str">
            <v>206406000</v>
          </cell>
          <cell r="F6399">
            <v>18</v>
          </cell>
          <cell r="G6399" t="str">
            <v>Active Non-Union</v>
          </cell>
          <cell r="H6399" t="str">
            <v>N</v>
          </cell>
          <cell r="I6399">
            <v>1</v>
          </cell>
          <cell r="J6399">
            <v>37622</v>
          </cell>
          <cell r="K6399">
            <v>102</v>
          </cell>
          <cell r="L6399" t="str">
            <v>Single</v>
          </cell>
          <cell r="M6399">
            <v>18297</v>
          </cell>
        </row>
        <row r="6400">
          <cell r="A6400">
            <v>11</v>
          </cell>
          <cell r="B6400" t="str">
            <v>AW Rx Only (HMO)</v>
          </cell>
          <cell r="C6400" t="str">
            <v>000000965</v>
          </cell>
          <cell r="D6400" t="str">
            <v>REEL JOHN A</v>
          </cell>
          <cell r="E6400" t="str">
            <v>172447478</v>
          </cell>
          <cell r="F6400">
            <v>17</v>
          </cell>
          <cell r="G6400" t="str">
            <v>Active Union</v>
          </cell>
          <cell r="H6400" t="str">
            <v>U</v>
          </cell>
          <cell r="I6400">
            <v>3</v>
          </cell>
          <cell r="J6400">
            <v>38353</v>
          </cell>
          <cell r="K6400">
            <v>127</v>
          </cell>
          <cell r="L6400" t="str">
            <v>Family</v>
          </cell>
          <cell r="M6400">
            <v>19126</v>
          </cell>
        </row>
        <row r="6401">
          <cell r="A6401">
            <v>11</v>
          </cell>
          <cell r="B6401" t="str">
            <v>AW Rx Only (HMO)</v>
          </cell>
          <cell r="C6401" t="str">
            <v>000000965</v>
          </cell>
          <cell r="D6401" t="str">
            <v>REICH DONNA M</v>
          </cell>
          <cell r="E6401" t="str">
            <v>204608831</v>
          </cell>
          <cell r="F6401">
            <v>17</v>
          </cell>
          <cell r="G6401" t="str">
            <v>Active Union</v>
          </cell>
          <cell r="H6401" t="str">
            <v>U</v>
          </cell>
          <cell r="I6401">
            <v>2</v>
          </cell>
          <cell r="J6401">
            <v>37622</v>
          </cell>
          <cell r="K6401">
            <v>111</v>
          </cell>
          <cell r="L6401" t="str">
            <v>Ee/Sp</v>
          </cell>
          <cell r="M6401">
            <v>23615</v>
          </cell>
        </row>
        <row r="6402">
          <cell r="A6402">
            <v>11</v>
          </cell>
          <cell r="B6402" t="str">
            <v>AW Rx Only (HMO)</v>
          </cell>
          <cell r="C6402" t="str">
            <v>000000965</v>
          </cell>
          <cell r="D6402" t="str">
            <v>REID LLOYD G</v>
          </cell>
          <cell r="E6402" t="str">
            <v>190581052</v>
          </cell>
          <cell r="F6402">
            <v>17</v>
          </cell>
          <cell r="G6402" t="str">
            <v>Active Union</v>
          </cell>
          <cell r="H6402" t="str">
            <v>U</v>
          </cell>
          <cell r="I6402">
            <v>5</v>
          </cell>
          <cell r="J6402">
            <v>37895</v>
          </cell>
          <cell r="K6402">
            <v>127</v>
          </cell>
          <cell r="L6402" t="str">
            <v>Family</v>
          </cell>
          <cell r="M6402">
            <v>22687</v>
          </cell>
        </row>
        <row r="6403">
          <cell r="A6403">
            <v>11</v>
          </cell>
          <cell r="B6403" t="str">
            <v>AW Rx Only (HMO)</v>
          </cell>
          <cell r="C6403" t="str">
            <v>000000965</v>
          </cell>
          <cell r="D6403" t="str">
            <v>REINER SCOTT D</v>
          </cell>
          <cell r="E6403" t="str">
            <v>180549254</v>
          </cell>
          <cell r="F6403">
            <v>18</v>
          </cell>
          <cell r="G6403" t="str">
            <v>Active Non-Union</v>
          </cell>
          <cell r="H6403" t="str">
            <v>N</v>
          </cell>
          <cell r="I6403">
            <v>6</v>
          </cell>
          <cell r="J6403">
            <v>37622</v>
          </cell>
          <cell r="K6403">
            <v>127</v>
          </cell>
          <cell r="L6403" t="str">
            <v>Family</v>
          </cell>
          <cell r="M6403">
            <v>21639</v>
          </cell>
        </row>
        <row r="6404">
          <cell r="A6404">
            <v>11</v>
          </cell>
          <cell r="B6404" t="str">
            <v>AW Rx Only (HMO)</v>
          </cell>
          <cell r="C6404" t="str">
            <v>000000965</v>
          </cell>
          <cell r="D6404" t="str">
            <v>REINSTADTLER JAMES R</v>
          </cell>
          <cell r="E6404" t="str">
            <v>181464926</v>
          </cell>
          <cell r="F6404">
            <v>17</v>
          </cell>
          <cell r="G6404" t="str">
            <v>Active Union</v>
          </cell>
          <cell r="H6404" t="str">
            <v>U</v>
          </cell>
          <cell r="I6404">
            <v>1</v>
          </cell>
          <cell r="J6404">
            <v>37622</v>
          </cell>
          <cell r="K6404">
            <v>101</v>
          </cell>
          <cell r="L6404" t="str">
            <v>Single</v>
          </cell>
          <cell r="M6404">
            <v>21861</v>
          </cell>
        </row>
        <row r="6405">
          <cell r="A6405">
            <v>11</v>
          </cell>
          <cell r="B6405" t="str">
            <v>AW Rx Only (HMO)</v>
          </cell>
          <cell r="C6405" t="str">
            <v>000000965</v>
          </cell>
          <cell r="D6405" t="str">
            <v>RENWICK SUSAN H</v>
          </cell>
          <cell r="E6405" t="str">
            <v>184404850</v>
          </cell>
          <cell r="F6405">
            <v>17</v>
          </cell>
          <cell r="G6405" t="str">
            <v>Active Union</v>
          </cell>
          <cell r="H6405" t="str">
            <v>U</v>
          </cell>
          <cell r="I6405">
            <v>1</v>
          </cell>
          <cell r="J6405">
            <v>37622</v>
          </cell>
          <cell r="K6405">
            <v>102</v>
          </cell>
          <cell r="L6405" t="str">
            <v>Single</v>
          </cell>
          <cell r="M6405">
            <v>17876</v>
          </cell>
        </row>
        <row r="6406">
          <cell r="A6406">
            <v>11</v>
          </cell>
          <cell r="B6406" t="str">
            <v>AW Rx Only (HMO)</v>
          </cell>
          <cell r="C6406" t="str">
            <v>000000965</v>
          </cell>
          <cell r="D6406" t="str">
            <v>RESKOVAC GEORGE J</v>
          </cell>
          <cell r="E6406" t="str">
            <v>208381391</v>
          </cell>
          <cell r="F6406">
            <v>17</v>
          </cell>
          <cell r="G6406" t="str">
            <v>Active Union</v>
          </cell>
          <cell r="H6406" t="str">
            <v>U</v>
          </cell>
          <cell r="I6406">
            <v>2</v>
          </cell>
          <cell r="J6406">
            <v>37622</v>
          </cell>
          <cell r="K6406">
            <v>111</v>
          </cell>
          <cell r="L6406" t="str">
            <v>Ee/Sp</v>
          </cell>
          <cell r="M6406">
            <v>17776</v>
          </cell>
        </row>
        <row r="6407">
          <cell r="A6407">
            <v>11</v>
          </cell>
          <cell r="B6407" t="str">
            <v>AW Rx Only (HMO)</v>
          </cell>
          <cell r="C6407" t="str">
            <v>000000965</v>
          </cell>
          <cell r="D6407" t="str">
            <v>RETEGUIZ JR GEORGE</v>
          </cell>
          <cell r="E6407" t="str">
            <v>108660774</v>
          </cell>
          <cell r="F6407">
            <v>18</v>
          </cell>
          <cell r="G6407" t="str">
            <v>Active Non-Union</v>
          </cell>
          <cell r="H6407" t="str">
            <v>N</v>
          </cell>
          <cell r="I6407">
            <v>2</v>
          </cell>
          <cell r="J6407">
            <v>38047</v>
          </cell>
          <cell r="K6407">
            <v>119</v>
          </cell>
          <cell r="L6407" t="str">
            <v>Ee/Ch</v>
          </cell>
          <cell r="M6407">
            <v>30193</v>
          </cell>
        </row>
        <row r="6408">
          <cell r="A6408">
            <v>11</v>
          </cell>
          <cell r="B6408" t="str">
            <v>AW Rx Only (HMO)</v>
          </cell>
          <cell r="C6408" t="str">
            <v>000000965</v>
          </cell>
          <cell r="D6408" t="str">
            <v>REYNOLDS CHARLES B</v>
          </cell>
          <cell r="E6408" t="str">
            <v>161344153</v>
          </cell>
          <cell r="F6408">
            <v>17</v>
          </cell>
          <cell r="G6408" t="str">
            <v>Active Union</v>
          </cell>
          <cell r="H6408" t="str">
            <v>U</v>
          </cell>
          <cell r="I6408">
            <v>2</v>
          </cell>
          <cell r="J6408">
            <v>37622</v>
          </cell>
          <cell r="K6408">
            <v>111</v>
          </cell>
          <cell r="L6408" t="str">
            <v>Ee/Sp</v>
          </cell>
          <cell r="M6408">
            <v>16151</v>
          </cell>
        </row>
        <row r="6409">
          <cell r="A6409">
            <v>11</v>
          </cell>
          <cell r="B6409" t="str">
            <v>AW Rx Only (HMO)</v>
          </cell>
          <cell r="C6409" t="str">
            <v>000000965</v>
          </cell>
          <cell r="D6409" t="str">
            <v>RHIEL KENNETH S</v>
          </cell>
          <cell r="E6409" t="str">
            <v>191481490</v>
          </cell>
          <cell r="F6409">
            <v>18</v>
          </cell>
          <cell r="G6409" t="str">
            <v>Active Non-Union</v>
          </cell>
          <cell r="H6409" t="str">
            <v>N</v>
          </cell>
          <cell r="I6409">
            <v>4</v>
          </cell>
          <cell r="J6409">
            <v>37622</v>
          </cell>
          <cell r="K6409">
            <v>127</v>
          </cell>
          <cell r="L6409" t="str">
            <v>Family</v>
          </cell>
          <cell r="M6409">
            <v>22428</v>
          </cell>
        </row>
        <row r="6410">
          <cell r="A6410">
            <v>11</v>
          </cell>
          <cell r="B6410" t="str">
            <v>AW Rx Only (HMO)</v>
          </cell>
          <cell r="C6410" t="str">
            <v>000000965</v>
          </cell>
          <cell r="D6410" t="str">
            <v>RICE MARK A</v>
          </cell>
          <cell r="E6410" t="str">
            <v>203683559</v>
          </cell>
          <cell r="F6410">
            <v>17</v>
          </cell>
          <cell r="G6410" t="str">
            <v>Active Union</v>
          </cell>
          <cell r="H6410" t="str">
            <v>U</v>
          </cell>
          <cell r="I6410">
            <v>1</v>
          </cell>
          <cell r="J6410">
            <v>37622</v>
          </cell>
          <cell r="K6410">
            <v>101</v>
          </cell>
          <cell r="L6410" t="str">
            <v>Single</v>
          </cell>
          <cell r="M6410">
            <v>27260</v>
          </cell>
        </row>
        <row r="6411">
          <cell r="A6411">
            <v>11</v>
          </cell>
          <cell r="B6411" t="str">
            <v>AW Rx Only (HMO)</v>
          </cell>
          <cell r="C6411" t="str">
            <v>000000965</v>
          </cell>
          <cell r="D6411" t="str">
            <v>RICHIE DAVID G</v>
          </cell>
          <cell r="E6411" t="str">
            <v>206461349</v>
          </cell>
          <cell r="F6411">
            <v>17</v>
          </cell>
          <cell r="G6411" t="str">
            <v>Active Union</v>
          </cell>
          <cell r="H6411" t="str">
            <v>U</v>
          </cell>
          <cell r="I6411">
            <v>4</v>
          </cell>
          <cell r="J6411">
            <v>37622</v>
          </cell>
          <cell r="K6411">
            <v>127</v>
          </cell>
          <cell r="L6411" t="str">
            <v>Family</v>
          </cell>
          <cell r="M6411">
            <v>20304</v>
          </cell>
        </row>
        <row r="6412">
          <cell r="A6412">
            <v>11</v>
          </cell>
          <cell r="B6412" t="str">
            <v>AW Rx Only (HMO)</v>
          </cell>
          <cell r="C6412" t="str">
            <v>000000965</v>
          </cell>
          <cell r="D6412" t="str">
            <v>RICHMOND TRAVIS W</v>
          </cell>
          <cell r="E6412" t="str">
            <v>195668695</v>
          </cell>
          <cell r="F6412">
            <v>17</v>
          </cell>
          <cell r="G6412" t="str">
            <v>Active Union</v>
          </cell>
          <cell r="H6412" t="str">
            <v>U</v>
          </cell>
          <cell r="I6412">
            <v>1</v>
          </cell>
          <cell r="J6412">
            <v>37926</v>
          </cell>
          <cell r="K6412">
            <v>101</v>
          </cell>
          <cell r="L6412" t="str">
            <v>Single</v>
          </cell>
          <cell r="M6412">
            <v>28417</v>
          </cell>
        </row>
        <row r="6413">
          <cell r="A6413">
            <v>11</v>
          </cell>
          <cell r="B6413" t="str">
            <v>AW Rx Only (HMO)</v>
          </cell>
          <cell r="C6413" t="str">
            <v>000000965</v>
          </cell>
          <cell r="D6413" t="str">
            <v>RIEGER ROBERT C</v>
          </cell>
          <cell r="E6413" t="str">
            <v>211607879</v>
          </cell>
          <cell r="F6413">
            <v>18</v>
          </cell>
          <cell r="G6413" t="str">
            <v>Active Non-Union</v>
          </cell>
          <cell r="H6413" t="str">
            <v>N</v>
          </cell>
          <cell r="I6413">
            <v>1</v>
          </cell>
          <cell r="J6413">
            <v>37622</v>
          </cell>
          <cell r="K6413">
            <v>101</v>
          </cell>
          <cell r="L6413" t="str">
            <v>Single</v>
          </cell>
          <cell r="M6413">
            <v>23502</v>
          </cell>
        </row>
        <row r="6414">
          <cell r="A6414">
            <v>11</v>
          </cell>
          <cell r="B6414" t="str">
            <v>AW Rx Only (HMO)</v>
          </cell>
          <cell r="C6414" t="str">
            <v>000000965</v>
          </cell>
          <cell r="D6414" t="str">
            <v>RILEY PAMELA J</v>
          </cell>
          <cell r="E6414" t="str">
            <v>199640709</v>
          </cell>
          <cell r="F6414">
            <v>17</v>
          </cell>
          <cell r="G6414" t="str">
            <v>Active Union</v>
          </cell>
          <cell r="H6414" t="str">
            <v>U</v>
          </cell>
          <cell r="I6414">
            <v>1</v>
          </cell>
          <cell r="J6414">
            <v>37699</v>
          </cell>
          <cell r="K6414">
            <v>102</v>
          </cell>
          <cell r="L6414" t="str">
            <v>Single</v>
          </cell>
          <cell r="M6414">
            <v>27812</v>
          </cell>
        </row>
        <row r="6415">
          <cell r="A6415">
            <v>11</v>
          </cell>
          <cell r="B6415" t="str">
            <v>AW Rx Only (HMO)</v>
          </cell>
          <cell r="C6415" t="str">
            <v>000000965</v>
          </cell>
          <cell r="D6415" t="str">
            <v>RINALDI MARK</v>
          </cell>
          <cell r="E6415" t="str">
            <v>201622911</v>
          </cell>
          <cell r="F6415">
            <v>18</v>
          </cell>
          <cell r="G6415" t="str">
            <v>Active Non-Union</v>
          </cell>
          <cell r="H6415" t="str">
            <v>N</v>
          </cell>
          <cell r="I6415">
            <v>4</v>
          </cell>
          <cell r="J6415">
            <v>37622</v>
          </cell>
          <cell r="K6415">
            <v>127</v>
          </cell>
          <cell r="L6415" t="str">
            <v>Family</v>
          </cell>
          <cell r="M6415">
            <v>24583</v>
          </cell>
        </row>
        <row r="6416">
          <cell r="A6416">
            <v>11</v>
          </cell>
          <cell r="B6416" t="str">
            <v>AW Rx Only (HMO)</v>
          </cell>
          <cell r="C6416" t="str">
            <v>000000965</v>
          </cell>
          <cell r="D6416" t="str">
            <v>RINGER DONALD W</v>
          </cell>
          <cell r="E6416" t="str">
            <v>168346292</v>
          </cell>
          <cell r="F6416">
            <v>17</v>
          </cell>
          <cell r="G6416" t="str">
            <v>Active Union</v>
          </cell>
          <cell r="H6416" t="str">
            <v>U</v>
          </cell>
          <cell r="I6416">
            <v>2</v>
          </cell>
          <cell r="J6416">
            <v>37622</v>
          </cell>
          <cell r="K6416">
            <v>111</v>
          </cell>
          <cell r="L6416" t="str">
            <v>Ee/Sp</v>
          </cell>
          <cell r="M6416">
            <v>16384</v>
          </cell>
        </row>
        <row r="6417">
          <cell r="A6417">
            <v>11</v>
          </cell>
          <cell r="B6417" t="str">
            <v>AW Rx Only (HMO)</v>
          </cell>
          <cell r="C6417" t="str">
            <v>000000965</v>
          </cell>
          <cell r="D6417" t="str">
            <v>RITZERT DONALD R</v>
          </cell>
          <cell r="E6417" t="str">
            <v>170425000</v>
          </cell>
          <cell r="F6417">
            <v>17</v>
          </cell>
          <cell r="G6417" t="str">
            <v>Active Union</v>
          </cell>
          <cell r="H6417" t="str">
            <v>U</v>
          </cell>
          <cell r="I6417">
            <v>1</v>
          </cell>
          <cell r="J6417">
            <v>38032</v>
          </cell>
          <cell r="K6417">
            <v>101</v>
          </cell>
          <cell r="L6417" t="str">
            <v>Single</v>
          </cell>
          <cell r="M6417">
            <v>18969</v>
          </cell>
        </row>
        <row r="6418">
          <cell r="A6418">
            <v>11</v>
          </cell>
          <cell r="B6418" t="str">
            <v>AW Rx Only (HMO)</v>
          </cell>
          <cell r="C6418" t="str">
            <v>000000965</v>
          </cell>
          <cell r="D6418" t="str">
            <v>RIVERA LUIS A</v>
          </cell>
          <cell r="E6418" t="str">
            <v>584641392</v>
          </cell>
          <cell r="F6418">
            <v>17</v>
          </cell>
          <cell r="G6418" t="str">
            <v>Active Union</v>
          </cell>
          <cell r="H6418" t="str">
            <v>U</v>
          </cell>
          <cell r="I6418">
            <v>5</v>
          </cell>
          <cell r="J6418">
            <v>37622</v>
          </cell>
          <cell r="K6418">
            <v>127</v>
          </cell>
          <cell r="L6418" t="str">
            <v>Family</v>
          </cell>
          <cell r="M6418">
            <v>20737</v>
          </cell>
        </row>
        <row r="6419">
          <cell r="A6419">
            <v>11</v>
          </cell>
          <cell r="B6419" t="str">
            <v>AW Rx Only (HMO)</v>
          </cell>
          <cell r="C6419" t="str">
            <v>000000965</v>
          </cell>
          <cell r="D6419" t="str">
            <v>ROBOWSKI CHARLES J</v>
          </cell>
          <cell r="E6419" t="str">
            <v>316484374</v>
          </cell>
          <cell r="F6419">
            <v>17</v>
          </cell>
          <cell r="G6419" t="str">
            <v>Active Union</v>
          </cell>
          <cell r="H6419" t="str">
            <v>U</v>
          </cell>
          <cell r="I6419">
            <v>2</v>
          </cell>
          <cell r="J6419">
            <v>37622</v>
          </cell>
          <cell r="K6419">
            <v>119</v>
          </cell>
          <cell r="L6419" t="str">
            <v>Ee/Ch</v>
          </cell>
          <cell r="M6419">
            <v>22176</v>
          </cell>
        </row>
        <row r="6420">
          <cell r="A6420">
            <v>11</v>
          </cell>
          <cell r="B6420" t="str">
            <v>AW Rx Only (HMO)</v>
          </cell>
          <cell r="C6420" t="str">
            <v>000000965</v>
          </cell>
          <cell r="D6420" t="str">
            <v>RODE RICHARD F</v>
          </cell>
          <cell r="E6420" t="str">
            <v>210345840</v>
          </cell>
          <cell r="F6420">
            <v>17</v>
          </cell>
          <cell r="G6420" t="str">
            <v>Active Union</v>
          </cell>
          <cell r="H6420" t="str">
            <v>U</v>
          </cell>
          <cell r="I6420">
            <v>2</v>
          </cell>
          <cell r="J6420">
            <v>37622</v>
          </cell>
          <cell r="K6420">
            <v>111</v>
          </cell>
          <cell r="L6420" t="str">
            <v>Ee/Sp</v>
          </cell>
          <cell r="M6420">
            <v>16755</v>
          </cell>
        </row>
        <row r="6421">
          <cell r="A6421">
            <v>11</v>
          </cell>
          <cell r="B6421" t="str">
            <v>AW Rx Only (HMO)</v>
          </cell>
          <cell r="C6421" t="str">
            <v>000000965</v>
          </cell>
          <cell r="D6421" t="str">
            <v>ROEHM LYNN E</v>
          </cell>
          <cell r="E6421" t="str">
            <v>206584377</v>
          </cell>
          <cell r="F6421">
            <v>18</v>
          </cell>
          <cell r="G6421" t="str">
            <v>Active Non-Union</v>
          </cell>
          <cell r="H6421" t="str">
            <v>N</v>
          </cell>
          <cell r="I6421">
            <v>1</v>
          </cell>
          <cell r="J6421">
            <v>37622</v>
          </cell>
          <cell r="K6421">
            <v>102</v>
          </cell>
          <cell r="L6421" t="str">
            <v>Single</v>
          </cell>
          <cell r="M6421">
            <v>22777</v>
          </cell>
        </row>
        <row r="6422">
          <cell r="A6422">
            <v>11</v>
          </cell>
          <cell r="B6422" t="str">
            <v>AW Rx Only (HMO)</v>
          </cell>
          <cell r="C6422" t="str">
            <v>000000965</v>
          </cell>
          <cell r="D6422" t="str">
            <v>ROGERS R  SCOTT</v>
          </cell>
          <cell r="E6422" t="str">
            <v>252374771</v>
          </cell>
          <cell r="F6422">
            <v>18</v>
          </cell>
          <cell r="G6422" t="str">
            <v>Active Non-Union</v>
          </cell>
          <cell r="H6422" t="str">
            <v>N</v>
          </cell>
          <cell r="I6422">
            <v>3</v>
          </cell>
          <cell r="J6422">
            <v>38139</v>
          </cell>
          <cell r="K6422">
            <v>119</v>
          </cell>
          <cell r="L6422" t="str">
            <v>Ee/Ch</v>
          </cell>
          <cell r="M6422">
            <v>23682</v>
          </cell>
        </row>
        <row r="6423">
          <cell r="A6423">
            <v>11</v>
          </cell>
          <cell r="B6423" t="str">
            <v>AW Rx Only (HMO)</v>
          </cell>
          <cell r="C6423" t="str">
            <v>000000965</v>
          </cell>
          <cell r="D6423" t="str">
            <v>ROKOSZ DANIEL R</v>
          </cell>
          <cell r="E6423" t="str">
            <v>164588906</v>
          </cell>
          <cell r="F6423">
            <v>18</v>
          </cell>
          <cell r="G6423" t="str">
            <v>Active Non-Union</v>
          </cell>
          <cell r="H6423" t="str">
            <v>N</v>
          </cell>
          <cell r="I6423">
            <v>2</v>
          </cell>
          <cell r="J6423">
            <v>37622</v>
          </cell>
          <cell r="K6423">
            <v>111</v>
          </cell>
          <cell r="L6423" t="str">
            <v>Ee/Sp</v>
          </cell>
          <cell r="M6423">
            <v>22783</v>
          </cell>
        </row>
        <row r="6424">
          <cell r="A6424">
            <v>11</v>
          </cell>
          <cell r="B6424" t="str">
            <v>AW Rx Only (HMO)</v>
          </cell>
          <cell r="C6424" t="str">
            <v>000000965</v>
          </cell>
          <cell r="D6424" t="str">
            <v>ROMBERGER KENNETH A</v>
          </cell>
          <cell r="E6424" t="str">
            <v>211542653</v>
          </cell>
          <cell r="F6424">
            <v>18</v>
          </cell>
          <cell r="G6424" t="str">
            <v>Active Non-Union</v>
          </cell>
          <cell r="H6424" t="str">
            <v>N</v>
          </cell>
          <cell r="I6424">
            <v>3</v>
          </cell>
          <cell r="J6424">
            <v>38194</v>
          </cell>
          <cell r="K6424">
            <v>127</v>
          </cell>
          <cell r="L6424" t="str">
            <v>Family</v>
          </cell>
          <cell r="M6424">
            <v>25137</v>
          </cell>
        </row>
        <row r="6425">
          <cell r="A6425">
            <v>11</v>
          </cell>
          <cell r="B6425" t="str">
            <v>AW Rx Only (HMO)</v>
          </cell>
          <cell r="C6425" t="str">
            <v>000000965</v>
          </cell>
          <cell r="D6425" t="str">
            <v>ROSCHE MICHELE L</v>
          </cell>
          <cell r="E6425" t="str">
            <v>189485795</v>
          </cell>
          <cell r="F6425">
            <v>17</v>
          </cell>
          <cell r="G6425" t="str">
            <v>Active Union</v>
          </cell>
          <cell r="H6425" t="str">
            <v>U</v>
          </cell>
          <cell r="I6425">
            <v>2</v>
          </cell>
          <cell r="J6425">
            <v>37622</v>
          </cell>
          <cell r="K6425">
            <v>111</v>
          </cell>
          <cell r="L6425" t="str">
            <v>Ee/Sp</v>
          </cell>
          <cell r="M6425">
            <v>22668</v>
          </cell>
        </row>
        <row r="6426">
          <cell r="A6426">
            <v>11</v>
          </cell>
          <cell r="B6426" t="str">
            <v>AW Rx Only (HMO)</v>
          </cell>
          <cell r="C6426" t="str">
            <v>000000965</v>
          </cell>
          <cell r="D6426" t="str">
            <v>ROSS II GORDON M</v>
          </cell>
          <cell r="E6426" t="str">
            <v>174423634</v>
          </cell>
          <cell r="F6426">
            <v>18</v>
          </cell>
          <cell r="G6426" t="str">
            <v>Active Non-Union</v>
          </cell>
          <cell r="H6426" t="str">
            <v>N</v>
          </cell>
          <cell r="I6426">
            <v>4</v>
          </cell>
          <cell r="J6426">
            <v>37622</v>
          </cell>
          <cell r="K6426">
            <v>127</v>
          </cell>
          <cell r="L6426" t="str">
            <v>Family</v>
          </cell>
          <cell r="M6426">
            <v>22904</v>
          </cell>
        </row>
        <row r="6427">
          <cell r="A6427">
            <v>11</v>
          </cell>
          <cell r="B6427" t="str">
            <v>AW Rx Only (HMO)</v>
          </cell>
          <cell r="C6427" t="str">
            <v>000000965</v>
          </cell>
          <cell r="D6427" t="str">
            <v>ROSS JR WILLIAM C</v>
          </cell>
          <cell r="E6427" t="str">
            <v>207421475</v>
          </cell>
          <cell r="F6427">
            <v>17</v>
          </cell>
          <cell r="G6427" t="str">
            <v>Active Union</v>
          </cell>
          <cell r="H6427" t="str">
            <v>U</v>
          </cell>
          <cell r="I6427">
            <v>4</v>
          </cell>
          <cell r="J6427">
            <v>37622</v>
          </cell>
          <cell r="K6427">
            <v>127</v>
          </cell>
          <cell r="L6427" t="str">
            <v>Family</v>
          </cell>
          <cell r="M6427">
            <v>20279</v>
          </cell>
        </row>
        <row r="6428">
          <cell r="A6428">
            <v>11</v>
          </cell>
          <cell r="B6428" t="str">
            <v>AW Rx Only (HMO)</v>
          </cell>
          <cell r="C6428" t="str">
            <v>000000965</v>
          </cell>
          <cell r="D6428" t="str">
            <v>ROTHWELL JOHN A</v>
          </cell>
          <cell r="E6428" t="str">
            <v>180503209</v>
          </cell>
          <cell r="F6428">
            <v>18</v>
          </cell>
          <cell r="G6428" t="str">
            <v>Active Non-Union</v>
          </cell>
          <cell r="H6428" t="str">
            <v>N</v>
          </cell>
          <cell r="I6428">
            <v>2</v>
          </cell>
          <cell r="J6428">
            <v>38322</v>
          </cell>
          <cell r="K6428">
            <v>119</v>
          </cell>
          <cell r="L6428" t="str">
            <v>Ee/Ch</v>
          </cell>
          <cell r="M6428">
            <v>22009</v>
          </cell>
        </row>
        <row r="6429">
          <cell r="A6429">
            <v>11</v>
          </cell>
          <cell r="B6429" t="str">
            <v>AW Rx Only (HMO)</v>
          </cell>
          <cell r="C6429" t="str">
            <v>000000965</v>
          </cell>
          <cell r="D6429" t="str">
            <v>ROUNDTREE CHARLES A</v>
          </cell>
          <cell r="E6429" t="str">
            <v>198509469</v>
          </cell>
          <cell r="F6429">
            <v>17</v>
          </cell>
          <cell r="G6429" t="str">
            <v>Active Union</v>
          </cell>
          <cell r="H6429" t="str">
            <v>U</v>
          </cell>
          <cell r="I6429">
            <v>5</v>
          </cell>
          <cell r="J6429">
            <v>37622</v>
          </cell>
          <cell r="K6429">
            <v>127</v>
          </cell>
          <cell r="L6429" t="str">
            <v>Family</v>
          </cell>
          <cell r="M6429">
            <v>21312</v>
          </cell>
        </row>
        <row r="6430">
          <cell r="A6430">
            <v>11</v>
          </cell>
          <cell r="B6430" t="str">
            <v>AW Rx Only (HMO)</v>
          </cell>
          <cell r="C6430" t="str">
            <v>000000965</v>
          </cell>
          <cell r="D6430" t="str">
            <v>ROWLAND DAVID A</v>
          </cell>
          <cell r="E6430" t="str">
            <v>186684872</v>
          </cell>
          <cell r="F6430">
            <v>17</v>
          </cell>
          <cell r="G6430" t="str">
            <v>Active Union</v>
          </cell>
          <cell r="H6430" t="str">
            <v>U</v>
          </cell>
          <cell r="I6430">
            <v>3</v>
          </cell>
          <cell r="J6430">
            <v>37622</v>
          </cell>
          <cell r="K6430">
            <v>127</v>
          </cell>
          <cell r="L6430" t="str">
            <v>Family</v>
          </cell>
          <cell r="M6430">
            <v>28739</v>
          </cell>
        </row>
        <row r="6431">
          <cell r="A6431">
            <v>11</v>
          </cell>
          <cell r="B6431" t="str">
            <v>AW Rx Only (HMO)</v>
          </cell>
          <cell r="C6431" t="str">
            <v>000000965</v>
          </cell>
          <cell r="D6431" t="str">
            <v>ROWLAND DEAN H</v>
          </cell>
          <cell r="E6431" t="str">
            <v>197423694</v>
          </cell>
          <cell r="F6431">
            <v>17</v>
          </cell>
          <cell r="G6431" t="str">
            <v>Active Union</v>
          </cell>
          <cell r="H6431" t="str">
            <v>U</v>
          </cell>
          <cell r="I6431">
            <v>2</v>
          </cell>
          <cell r="J6431">
            <v>37742</v>
          </cell>
          <cell r="K6431">
            <v>111</v>
          </cell>
          <cell r="L6431" t="str">
            <v>Ee/Sp</v>
          </cell>
          <cell r="M6431">
            <v>18523</v>
          </cell>
        </row>
        <row r="6432">
          <cell r="A6432">
            <v>11</v>
          </cell>
          <cell r="B6432" t="str">
            <v>AW Rx Only (HMO)</v>
          </cell>
          <cell r="C6432" t="str">
            <v>000000965</v>
          </cell>
          <cell r="D6432" t="str">
            <v>RUDDY MARK D</v>
          </cell>
          <cell r="E6432" t="str">
            <v>178427120</v>
          </cell>
          <cell r="F6432">
            <v>18</v>
          </cell>
          <cell r="G6432" t="str">
            <v>Active Non-Union</v>
          </cell>
          <cell r="H6432" t="str">
            <v>N</v>
          </cell>
          <cell r="I6432">
            <v>3</v>
          </cell>
          <cell r="J6432">
            <v>37987</v>
          </cell>
          <cell r="K6432">
            <v>127</v>
          </cell>
          <cell r="L6432" t="str">
            <v>Family</v>
          </cell>
          <cell r="M6432">
            <v>19464</v>
          </cell>
        </row>
        <row r="6433">
          <cell r="A6433">
            <v>11</v>
          </cell>
          <cell r="B6433" t="str">
            <v>AW Rx Only (HMO)</v>
          </cell>
          <cell r="C6433" t="str">
            <v>000000965</v>
          </cell>
          <cell r="D6433" t="str">
            <v>RUPP PETER J</v>
          </cell>
          <cell r="E6433" t="str">
            <v>178449446</v>
          </cell>
          <cell r="F6433">
            <v>18</v>
          </cell>
          <cell r="G6433" t="str">
            <v>Active Non-Union</v>
          </cell>
          <cell r="H6433" t="str">
            <v>N</v>
          </cell>
          <cell r="I6433">
            <v>4</v>
          </cell>
          <cell r="J6433">
            <v>37622</v>
          </cell>
          <cell r="K6433">
            <v>127</v>
          </cell>
          <cell r="L6433" t="str">
            <v>Family</v>
          </cell>
          <cell r="M6433">
            <v>22572</v>
          </cell>
        </row>
        <row r="6434">
          <cell r="A6434">
            <v>11</v>
          </cell>
          <cell r="B6434" t="str">
            <v>AW Rx Only (HMO)</v>
          </cell>
          <cell r="C6434" t="str">
            <v>000000965</v>
          </cell>
          <cell r="D6434" t="str">
            <v>RUSCAK CHRISTINE M</v>
          </cell>
          <cell r="E6434" t="str">
            <v>171543317</v>
          </cell>
          <cell r="F6434">
            <v>17</v>
          </cell>
          <cell r="G6434" t="str">
            <v>Active Union</v>
          </cell>
          <cell r="H6434" t="str">
            <v>U</v>
          </cell>
          <cell r="I6434">
            <v>3</v>
          </cell>
          <cell r="J6434">
            <v>37622</v>
          </cell>
          <cell r="K6434">
            <v>127</v>
          </cell>
          <cell r="L6434" t="str">
            <v>Family</v>
          </cell>
          <cell r="M6434">
            <v>24928</v>
          </cell>
        </row>
        <row r="6435">
          <cell r="A6435">
            <v>11</v>
          </cell>
          <cell r="B6435" t="str">
            <v>AW Rx Only (HMO)</v>
          </cell>
          <cell r="C6435" t="str">
            <v>000000965</v>
          </cell>
          <cell r="D6435" t="str">
            <v>RUSSELL DERRICK C</v>
          </cell>
          <cell r="E6435" t="str">
            <v>204541916</v>
          </cell>
          <cell r="F6435">
            <v>17</v>
          </cell>
          <cell r="G6435" t="str">
            <v>Active Union</v>
          </cell>
          <cell r="H6435" t="str">
            <v>U</v>
          </cell>
          <cell r="I6435">
            <v>1</v>
          </cell>
          <cell r="J6435">
            <v>37622</v>
          </cell>
          <cell r="K6435">
            <v>101</v>
          </cell>
          <cell r="L6435" t="str">
            <v>Single</v>
          </cell>
          <cell r="M6435">
            <v>26103</v>
          </cell>
        </row>
        <row r="6436">
          <cell r="A6436">
            <v>11</v>
          </cell>
          <cell r="B6436" t="str">
            <v>AW Rx Only (HMO)</v>
          </cell>
          <cell r="C6436" t="str">
            <v>000000965</v>
          </cell>
          <cell r="D6436" t="str">
            <v>RUSSELL EDWARD N</v>
          </cell>
          <cell r="E6436" t="str">
            <v>190405332</v>
          </cell>
          <cell r="F6436">
            <v>18</v>
          </cell>
          <cell r="G6436" t="str">
            <v>Active Non-Union</v>
          </cell>
          <cell r="H6436" t="str">
            <v>N</v>
          </cell>
          <cell r="I6436">
            <v>3</v>
          </cell>
          <cell r="J6436">
            <v>37622</v>
          </cell>
          <cell r="K6436">
            <v>127</v>
          </cell>
          <cell r="L6436" t="str">
            <v>Family</v>
          </cell>
          <cell r="M6436">
            <v>18649</v>
          </cell>
        </row>
        <row r="6437">
          <cell r="A6437">
            <v>11</v>
          </cell>
          <cell r="B6437" t="str">
            <v>AW Rx Only (HMO)</v>
          </cell>
          <cell r="C6437" t="str">
            <v>000000965</v>
          </cell>
          <cell r="D6437" t="str">
            <v>RUSSIN JOHN J</v>
          </cell>
          <cell r="E6437" t="str">
            <v>192362371</v>
          </cell>
          <cell r="F6437">
            <v>18</v>
          </cell>
          <cell r="G6437" t="str">
            <v>Active Non-Union</v>
          </cell>
          <cell r="H6437" t="str">
            <v>N</v>
          </cell>
          <cell r="I6437">
            <v>2</v>
          </cell>
          <cell r="J6437">
            <v>37622</v>
          </cell>
          <cell r="K6437">
            <v>111</v>
          </cell>
          <cell r="L6437" t="str">
            <v>Ee/Sp</v>
          </cell>
          <cell r="M6437">
            <v>16580</v>
          </cell>
        </row>
        <row r="6438">
          <cell r="A6438">
            <v>11</v>
          </cell>
          <cell r="B6438" t="str">
            <v>AW Rx Only (HMO)</v>
          </cell>
          <cell r="C6438" t="str">
            <v>000000965</v>
          </cell>
          <cell r="D6438" t="str">
            <v>RYAN VINCENT P</v>
          </cell>
          <cell r="E6438" t="str">
            <v>163560039</v>
          </cell>
          <cell r="F6438">
            <v>17</v>
          </cell>
          <cell r="G6438" t="str">
            <v>Active Union</v>
          </cell>
          <cell r="H6438" t="str">
            <v>U</v>
          </cell>
          <cell r="I6438">
            <v>5</v>
          </cell>
          <cell r="J6438">
            <v>37894</v>
          </cell>
          <cell r="K6438">
            <v>127</v>
          </cell>
          <cell r="L6438" t="str">
            <v>Family</v>
          </cell>
          <cell r="M6438">
            <v>23410</v>
          </cell>
        </row>
        <row r="6439">
          <cell r="A6439">
            <v>11</v>
          </cell>
          <cell r="B6439" t="str">
            <v>AW Rx Only (HMO)</v>
          </cell>
          <cell r="C6439" t="str">
            <v>000000965</v>
          </cell>
          <cell r="D6439" t="str">
            <v>SALIMBENE LINDA M</v>
          </cell>
          <cell r="E6439" t="str">
            <v>186420104</v>
          </cell>
          <cell r="F6439">
            <v>18</v>
          </cell>
          <cell r="G6439" t="str">
            <v>Active Non-Union</v>
          </cell>
          <cell r="H6439" t="str">
            <v>N</v>
          </cell>
          <cell r="I6439">
            <v>1</v>
          </cell>
          <cell r="J6439">
            <v>37622</v>
          </cell>
          <cell r="K6439">
            <v>102</v>
          </cell>
          <cell r="L6439" t="str">
            <v>Single</v>
          </cell>
          <cell r="M6439">
            <v>18457</v>
          </cell>
        </row>
        <row r="6440">
          <cell r="A6440">
            <v>11</v>
          </cell>
          <cell r="B6440" t="str">
            <v>AW Rx Only (HMO)</v>
          </cell>
          <cell r="C6440" t="str">
            <v>000000965</v>
          </cell>
          <cell r="D6440" t="str">
            <v>SALUS RANDALL J</v>
          </cell>
          <cell r="E6440" t="str">
            <v>198529129</v>
          </cell>
          <cell r="F6440">
            <v>18</v>
          </cell>
          <cell r="G6440" t="str">
            <v>Active Non-Union</v>
          </cell>
          <cell r="H6440" t="str">
            <v>N</v>
          </cell>
          <cell r="I6440">
            <v>4</v>
          </cell>
          <cell r="J6440">
            <v>37622</v>
          </cell>
          <cell r="K6440">
            <v>127</v>
          </cell>
          <cell r="L6440" t="str">
            <v>Family</v>
          </cell>
          <cell r="M6440">
            <v>24683</v>
          </cell>
        </row>
        <row r="6441">
          <cell r="A6441">
            <v>11</v>
          </cell>
          <cell r="B6441" t="str">
            <v>AW Rx Only (HMO)</v>
          </cell>
          <cell r="C6441" t="str">
            <v>000000965</v>
          </cell>
          <cell r="D6441" t="str">
            <v>SAMEK MARTIN A</v>
          </cell>
          <cell r="E6441" t="str">
            <v>173462988</v>
          </cell>
          <cell r="F6441">
            <v>17</v>
          </cell>
          <cell r="G6441" t="str">
            <v>Active Union</v>
          </cell>
          <cell r="H6441" t="str">
            <v>U</v>
          </cell>
          <cell r="I6441">
            <v>3</v>
          </cell>
          <cell r="J6441">
            <v>37622</v>
          </cell>
          <cell r="K6441">
            <v>127</v>
          </cell>
          <cell r="L6441" t="str">
            <v>Family</v>
          </cell>
          <cell r="M6441">
            <v>20008</v>
          </cell>
        </row>
        <row r="6442">
          <cell r="A6442">
            <v>11</v>
          </cell>
          <cell r="B6442" t="str">
            <v>AW Rx Only (HMO)</v>
          </cell>
          <cell r="C6442" t="str">
            <v>000000965</v>
          </cell>
          <cell r="D6442" t="str">
            <v>SAMPSON JOHN</v>
          </cell>
          <cell r="E6442" t="str">
            <v>186442336</v>
          </cell>
          <cell r="F6442">
            <v>17</v>
          </cell>
          <cell r="G6442" t="str">
            <v>Active Union</v>
          </cell>
          <cell r="H6442" t="str">
            <v>U</v>
          </cell>
          <cell r="I6442">
            <v>3</v>
          </cell>
          <cell r="J6442">
            <v>37834</v>
          </cell>
          <cell r="K6442">
            <v>127</v>
          </cell>
          <cell r="L6442" t="str">
            <v>Family</v>
          </cell>
          <cell r="M6442">
            <v>19148</v>
          </cell>
        </row>
        <row r="6443">
          <cell r="A6443">
            <v>11</v>
          </cell>
          <cell r="B6443" t="str">
            <v>AW Rx Only (HMO)</v>
          </cell>
          <cell r="C6443" t="str">
            <v>000000965</v>
          </cell>
          <cell r="D6443" t="str">
            <v>SANTEUFEMIA SAMUEL A</v>
          </cell>
          <cell r="E6443" t="str">
            <v>209388418</v>
          </cell>
          <cell r="F6443">
            <v>17</v>
          </cell>
          <cell r="G6443" t="str">
            <v>Active Union</v>
          </cell>
          <cell r="H6443" t="str">
            <v>U</v>
          </cell>
          <cell r="I6443">
            <v>2</v>
          </cell>
          <cell r="J6443">
            <v>37622</v>
          </cell>
          <cell r="K6443">
            <v>111</v>
          </cell>
          <cell r="L6443" t="str">
            <v>Ee/Sp</v>
          </cell>
          <cell r="M6443">
            <v>17639</v>
          </cell>
        </row>
        <row r="6444">
          <cell r="A6444">
            <v>11</v>
          </cell>
          <cell r="B6444" t="str">
            <v>AW Rx Only (HMO)</v>
          </cell>
          <cell r="C6444" t="str">
            <v>000000965</v>
          </cell>
          <cell r="D6444" t="str">
            <v>SARTORI ANGELO</v>
          </cell>
          <cell r="E6444" t="str">
            <v>202584291</v>
          </cell>
          <cell r="F6444">
            <v>17</v>
          </cell>
          <cell r="G6444" t="str">
            <v>Active Union</v>
          </cell>
          <cell r="H6444" t="str">
            <v>U</v>
          </cell>
          <cell r="I6444">
            <v>1</v>
          </cell>
          <cell r="J6444">
            <v>37895</v>
          </cell>
          <cell r="K6444">
            <v>101</v>
          </cell>
          <cell r="L6444" t="str">
            <v>Single</v>
          </cell>
          <cell r="M6444">
            <v>28715</v>
          </cell>
        </row>
        <row r="6445">
          <cell r="A6445">
            <v>11</v>
          </cell>
          <cell r="B6445" t="str">
            <v>AW Rx Only (HMO)</v>
          </cell>
          <cell r="C6445" t="str">
            <v>000000965</v>
          </cell>
          <cell r="D6445" t="str">
            <v>SCALISE JR ANTHONY J</v>
          </cell>
          <cell r="E6445" t="str">
            <v>207481427</v>
          </cell>
          <cell r="F6445">
            <v>17</v>
          </cell>
          <cell r="G6445" t="str">
            <v>Active Union</v>
          </cell>
          <cell r="H6445" t="str">
            <v>U</v>
          </cell>
          <cell r="I6445">
            <v>4</v>
          </cell>
          <cell r="J6445">
            <v>37622</v>
          </cell>
          <cell r="K6445">
            <v>127</v>
          </cell>
          <cell r="L6445" t="str">
            <v>Family</v>
          </cell>
          <cell r="M6445">
            <v>22585</v>
          </cell>
        </row>
        <row r="6446">
          <cell r="A6446">
            <v>11</v>
          </cell>
          <cell r="B6446" t="str">
            <v>AW Rx Only (HMO)</v>
          </cell>
          <cell r="C6446" t="str">
            <v>000000965</v>
          </cell>
          <cell r="D6446" t="str">
            <v>SCHARTZER JOHN P</v>
          </cell>
          <cell r="E6446" t="str">
            <v>201485688</v>
          </cell>
          <cell r="F6446">
            <v>18</v>
          </cell>
          <cell r="G6446" t="str">
            <v>Active Non-Union</v>
          </cell>
          <cell r="H6446" t="str">
            <v>N</v>
          </cell>
          <cell r="I6446">
            <v>3</v>
          </cell>
          <cell r="J6446">
            <v>37622</v>
          </cell>
          <cell r="K6446">
            <v>119</v>
          </cell>
          <cell r="L6446" t="str">
            <v>Ee/Ch</v>
          </cell>
          <cell r="M6446">
            <v>24687</v>
          </cell>
        </row>
        <row r="6447">
          <cell r="A6447">
            <v>11</v>
          </cell>
          <cell r="B6447" t="str">
            <v>AW Rx Only (HMO)</v>
          </cell>
          <cell r="C6447" t="str">
            <v>000000965</v>
          </cell>
          <cell r="D6447" t="str">
            <v>SCHINKOVEC DEBORAH L</v>
          </cell>
          <cell r="E6447" t="str">
            <v>186543545</v>
          </cell>
          <cell r="F6447">
            <v>17</v>
          </cell>
          <cell r="G6447" t="str">
            <v>Active Union</v>
          </cell>
          <cell r="H6447" t="str">
            <v>U</v>
          </cell>
          <cell r="I6447">
            <v>4</v>
          </cell>
          <cell r="J6447">
            <v>37622</v>
          </cell>
          <cell r="K6447">
            <v>127</v>
          </cell>
          <cell r="L6447" t="str">
            <v>Family</v>
          </cell>
          <cell r="M6447">
            <v>22924</v>
          </cell>
        </row>
        <row r="6448">
          <cell r="A6448">
            <v>11</v>
          </cell>
          <cell r="B6448" t="str">
            <v>AW Rx Only (HMO)</v>
          </cell>
          <cell r="C6448" t="str">
            <v>000000965</v>
          </cell>
          <cell r="D6448" t="str">
            <v>SCHMID RODNEY L</v>
          </cell>
          <cell r="E6448" t="str">
            <v>195523466</v>
          </cell>
          <cell r="F6448">
            <v>17</v>
          </cell>
          <cell r="G6448" t="str">
            <v>Active Union</v>
          </cell>
          <cell r="H6448" t="str">
            <v>U</v>
          </cell>
          <cell r="I6448">
            <v>2</v>
          </cell>
          <cell r="J6448">
            <v>37622</v>
          </cell>
          <cell r="K6448">
            <v>111</v>
          </cell>
          <cell r="L6448" t="str">
            <v>Ee/Sp</v>
          </cell>
          <cell r="M6448">
            <v>22297</v>
          </cell>
        </row>
        <row r="6449">
          <cell r="A6449">
            <v>11</v>
          </cell>
          <cell r="B6449" t="str">
            <v>AW Rx Only (HMO)</v>
          </cell>
          <cell r="C6449" t="str">
            <v>000000965</v>
          </cell>
          <cell r="D6449" t="str">
            <v>SCHNITZLER JR ROBERT F</v>
          </cell>
          <cell r="E6449" t="str">
            <v>190527795</v>
          </cell>
          <cell r="F6449">
            <v>18</v>
          </cell>
          <cell r="G6449" t="str">
            <v>Active Non-Union</v>
          </cell>
          <cell r="H6449" t="str">
            <v>N</v>
          </cell>
          <cell r="I6449">
            <v>4</v>
          </cell>
          <cell r="J6449">
            <v>37622</v>
          </cell>
          <cell r="K6449">
            <v>127</v>
          </cell>
          <cell r="L6449" t="str">
            <v>Family</v>
          </cell>
          <cell r="M6449">
            <v>21624</v>
          </cell>
        </row>
        <row r="6450">
          <cell r="A6450">
            <v>11</v>
          </cell>
          <cell r="B6450" t="str">
            <v>AW Rx Only (HMO)</v>
          </cell>
          <cell r="C6450" t="str">
            <v>000000965</v>
          </cell>
          <cell r="D6450" t="str">
            <v>SCIULLI JR BRUNO G</v>
          </cell>
          <cell r="E6450" t="str">
            <v>210546695</v>
          </cell>
          <cell r="F6450">
            <v>17</v>
          </cell>
          <cell r="G6450" t="str">
            <v>Active Union</v>
          </cell>
          <cell r="H6450" t="str">
            <v>U</v>
          </cell>
          <cell r="I6450">
            <v>4</v>
          </cell>
          <cell r="J6450">
            <v>37622</v>
          </cell>
          <cell r="K6450">
            <v>127</v>
          </cell>
          <cell r="L6450" t="str">
            <v>Family</v>
          </cell>
          <cell r="M6450">
            <v>23006</v>
          </cell>
        </row>
        <row r="6451">
          <cell r="A6451">
            <v>11</v>
          </cell>
          <cell r="B6451" t="str">
            <v>AW Rx Only (HMO)</v>
          </cell>
          <cell r="C6451" t="str">
            <v>000000965</v>
          </cell>
          <cell r="D6451" t="str">
            <v>SCOTT JEFFREY B</v>
          </cell>
          <cell r="E6451" t="str">
            <v>205549925</v>
          </cell>
          <cell r="F6451">
            <v>18</v>
          </cell>
          <cell r="G6451" t="str">
            <v>Active Non-Union</v>
          </cell>
          <cell r="H6451" t="str">
            <v>N</v>
          </cell>
          <cell r="I6451">
            <v>3</v>
          </cell>
          <cell r="J6451">
            <v>37622</v>
          </cell>
          <cell r="K6451">
            <v>127</v>
          </cell>
          <cell r="L6451" t="str">
            <v>Family</v>
          </cell>
          <cell r="M6451">
            <v>22329</v>
          </cell>
        </row>
        <row r="6452">
          <cell r="A6452">
            <v>11</v>
          </cell>
          <cell r="B6452" t="str">
            <v>AW Rx Only (HMO)</v>
          </cell>
          <cell r="C6452" t="str">
            <v>000000965</v>
          </cell>
          <cell r="D6452" t="str">
            <v>SCUTT RICHARD S</v>
          </cell>
          <cell r="E6452" t="str">
            <v>209429303</v>
          </cell>
          <cell r="F6452">
            <v>18</v>
          </cell>
          <cell r="G6452" t="str">
            <v>Active Non-Union</v>
          </cell>
          <cell r="H6452" t="str">
            <v>N</v>
          </cell>
          <cell r="I6452">
            <v>3</v>
          </cell>
          <cell r="J6452">
            <v>37948</v>
          </cell>
          <cell r="K6452">
            <v>127</v>
          </cell>
          <cell r="L6452" t="str">
            <v>Family</v>
          </cell>
          <cell r="M6452">
            <v>18777</v>
          </cell>
        </row>
        <row r="6453">
          <cell r="A6453">
            <v>11</v>
          </cell>
          <cell r="B6453" t="str">
            <v>AW Rx Only (HMO)</v>
          </cell>
          <cell r="C6453" t="str">
            <v>000000965</v>
          </cell>
          <cell r="D6453" t="str">
            <v>SECHMAN ALAN R</v>
          </cell>
          <cell r="E6453" t="str">
            <v>194446543</v>
          </cell>
          <cell r="F6453">
            <v>18</v>
          </cell>
          <cell r="G6453" t="str">
            <v>Active Non-Union</v>
          </cell>
          <cell r="H6453" t="str">
            <v>N</v>
          </cell>
          <cell r="I6453">
            <v>3</v>
          </cell>
          <cell r="J6453">
            <v>37742</v>
          </cell>
          <cell r="K6453">
            <v>119</v>
          </cell>
          <cell r="L6453" t="str">
            <v>Ee/Ch</v>
          </cell>
          <cell r="M6453">
            <v>22198</v>
          </cell>
        </row>
        <row r="6454">
          <cell r="A6454">
            <v>11</v>
          </cell>
          <cell r="B6454" t="str">
            <v>AW Rx Only (HMO)</v>
          </cell>
          <cell r="C6454" t="str">
            <v>000000965</v>
          </cell>
          <cell r="D6454" t="str">
            <v>SEDLAK JR JOHN J</v>
          </cell>
          <cell r="E6454" t="str">
            <v>193409886</v>
          </cell>
          <cell r="F6454">
            <v>18</v>
          </cell>
          <cell r="G6454" t="str">
            <v>Active Non-Union</v>
          </cell>
          <cell r="H6454" t="str">
            <v>N</v>
          </cell>
          <cell r="I6454">
            <v>3</v>
          </cell>
          <cell r="J6454">
            <v>37622</v>
          </cell>
          <cell r="K6454">
            <v>127</v>
          </cell>
          <cell r="L6454" t="str">
            <v>Family</v>
          </cell>
          <cell r="M6454">
            <v>18179</v>
          </cell>
        </row>
        <row r="6455">
          <cell r="A6455">
            <v>11</v>
          </cell>
          <cell r="B6455" t="str">
            <v>AW Rx Only (HMO)</v>
          </cell>
          <cell r="C6455" t="str">
            <v>000000965</v>
          </cell>
          <cell r="D6455" t="str">
            <v>SERAKOWSKI PATRICIA A</v>
          </cell>
          <cell r="E6455" t="str">
            <v>186422057</v>
          </cell>
          <cell r="F6455">
            <v>17</v>
          </cell>
          <cell r="G6455" t="str">
            <v>Active Union</v>
          </cell>
          <cell r="H6455" t="str">
            <v>U</v>
          </cell>
          <cell r="I6455">
            <v>3</v>
          </cell>
          <cell r="J6455">
            <v>38108</v>
          </cell>
          <cell r="K6455">
            <v>127</v>
          </cell>
          <cell r="L6455" t="str">
            <v>Family</v>
          </cell>
          <cell r="M6455">
            <v>18798</v>
          </cell>
        </row>
        <row r="6456">
          <cell r="A6456">
            <v>11</v>
          </cell>
          <cell r="B6456" t="str">
            <v>AW Rx Only (HMO)</v>
          </cell>
          <cell r="C6456" t="str">
            <v>000000965</v>
          </cell>
          <cell r="D6456" t="str">
            <v>SERIS JR FRANK</v>
          </cell>
          <cell r="E6456" t="str">
            <v>198701054</v>
          </cell>
          <cell r="F6456">
            <v>18</v>
          </cell>
          <cell r="G6456" t="str">
            <v>Active Non-Union</v>
          </cell>
          <cell r="H6456" t="str">
            <v>N</v>
          </cell>
          <cell r="I6456">
            <v>1</v>
          </cell>
          <cell r="J6456">
            <v>37926</v>
          </cell>
          <cell r="K6456">
            <v>101</v>
          </cell>
          <cell r="L6456" t="str">
            <v>Single</v>
          </cell>
          <cell r="M6456">
            <v>30181</v>
          </cell>
        </row>
        <row r="6457">
          <cell r="A6457">
            <v>11</v>
          </cell>
          <cell r="B6457" t="str">
            <v>AW Rx Only (HMO)</v>
          </cell>
          <cell r="C6457" t="str">
            <v>000000965</v>
          </cell>
          <cell r="D6457" t="str">
            <v>SEWELL RICHARD A</v>
          </cell>
          <cell r="E6457" t="str">
            <v>168480386</v>
          </cell>
          <cell r="F6457">
            <v>18</v>
          </cell>
          <cell r="G6457" t="str">
            <v>Active Non-Union</v>
          </cell>
          <cell r="H6457" t="str">
            <v>N</v>
          </cell>
          <cell r="I6457">
            <v>3</v>
          </cell>
          <cell r="J6457">
            <v>37622</v>
          </cell>
          <cell r="K6457">
            <v>127</v>
          </cell>
          <cell r="L6457" t="str">
            <v>Family</v>
          </cell>
          <cell r="M6457">
            <v>20197</v>
          </cell>
        </row>
        <row r="6458">
          <cell r="A6458">
            <v>11</v>
          </cell>
          <cell r="B6458" t="str">
            <v>AW Rx Only (HMO)</v>
          </cell>
          <cell r="C6458" t="str">
            <v>000000965</v>
          </cell>
          <cell r="D6458" t="str">
            <v>SHAFER ELIZABETH A</v>
          </cell>
          <cell r="E6458" t="str">
            <v>165426795</v>
          </cell>
          <cell r="F6458">
            <v>18</v>
          </cell>
          <cell r="G6458" t="str">
            <v>Active Non-Union</v>
          </cell>
          <cell r="H6458" t="str">
            <v>N</v>
          </cell>
          <cell r="I6458">
            <v>2</v>
          </cell>
          <cell r="J6458">
            <v>37622</v>
          </cell>
          <cell r="K6458">
            <v>111</v>
          </cell>
          <cell r="L6458" t="str">
            <v>Ee/Sp</v>
          </cell>
          <cell r="M6458">
            <v>18641</v>
          </cell>
        </row>
        <row r="6459">
          <cell r="A6459">
            <v>11</v>
          </cell>
          <cell r="B6459" t="str">
            <v>AW Rx Only (HMO)</v>
          </cell>
          <cell r="C6459" t="str">
            <v>000000965</v>
          </cell>
          <cell r="D6459" t="str">
            <v>SHAFFER C W</v>
          </cell>
          <cell r="E6459" t="str">
            <v>188404368</v>
          </cell>
          <cell r="F6459">
            <v>18</v>
          </cell>
          <cell r="G6459" t="str">
            <v>Active Non-Union</v>
          </cell>
          <cell r="H6459" t="str">
            <v>N</v>
          </cell>
          <cell r="I6459">
            <v>1</v>
          </cell>
          <cell r="J6459">
            <v>37622</v>
          </cell>
          <cell r="K6459">
            <v>101</v>
          </cell>
          <cell r="L6459" t="str">
            <v>Single</v>
          </cell>
          <cell r="M6459">
            <v>17916</v>
          </cell>
        </row>
        <row r="6460">
          <cell r="A6460">
            <v>11</v>
          </cell>
          <cell r="B6460" t="str">
            <v>AW Rx Only (HMO)</v>
          </cell>
          <cell r="C6460" t="str">
            <v>000000965</v>
          </cell>
          <cell r="D6460" t="str">
            <v>SHAFFER JEFFREY W</v>
          </cell>
          <cell r="E6460" t="str">
            <v>180460501</v>
          </cell>
          <cell r="F6460">
            <v>17</v>
          </cell>
          <cell r="G6460" t="str">
            <v>Active Union</v>
          </cell>
          <cell r="H6460" t="str">
            <v>U</v>
          </cell>
          <cell r="I6460">
            <v>5</v>
          </cell>
          <cell r="J6460">
            <v>37622</v>
          </cell>
          <cell r="K6460">
            <v>127</v>
          </cell>
          <cell r="L6460" t="str">
            <v>Family</v>
          </cell>
          <cell r="M6460">
            <v>20321</v>
          </cell>
        </row>
        <row r="6461">
          <cell r="A6461">
            <v>11</v>
          </cell>
          <cell r="B6461" t="str">
            <v>AW Rx Only (HMO)</v>
          </cell>
          <cell r="C6461" t="str">
            <v>000000965</v>
          </cell>
          <cell r="D6461" t="str">
            <v>SHANNON SAM H</v>
          </cell>
          <cell r="E6461" t="str">
            <v>171406977</v>
          </cell>
          <cell r="F6461">
            <v>17</v>
          </cell>
          <cell r="G6461" t="str">
            <v>Active Union</v>
          </cell>
          <cell r="H6461" t="str">
            <v>U</v>
          </cell>
          <cell r="I6461">
            <v>2</v>
          </cell>
          <cell r="J6461">
            <v>38076</v>
          </cell>
          <cell r="K6461">
            <v>111</v>
          </cell>
          <cell r="L6461" t="str">
            <v>Ee/Sp</v>
          </cell>
          <cell r="M6461">
            <v>17045</v>
          </cell>
        </row>
        <row r="6462">
          <cell r="A6462">
            <v>11</v>
          </cell>
          <cell r="B6462" t="str">
            <v>AW Rx Only (HMO)</v>
          </cell>
          <cell r="C6462" t="str">
            <v>000000965</v>
          </cell>
          <cell r="D6462" t="str">
            <v>SHARENO PAULA J</v>
          </cell>
          <cell r="E6462" t="str">
            <v>050589863</v>
          </cell>
          <cell r="F6462">
            <v>17</v>
          </cell>
          <cell r="G6462" t="str">
            <v>Active Union</v>
          </cell>
          <cell r="H6462" t="str">
            <v>U</v>
          </cell>
          <cell r="I6462">
            <v>1</v>
          </cell>
          <cell r="J6462">
            <v>37622</v>
          </cell>
          <cell r="K6462">
            <v>102</v>
          </cell>
          <cell r="L6462" t="str">
            <v>Single</v>
          </cell>
          <cell r="M6462">
            <v>21254</v>
          </cell>
        </row>
        <row r="6463">
          <cell r="A6463">
            <v>11</v>
          </cell>
          <cell r="B6463" t="str">
            <v>AW Rx Only (HMO)</v>
          </cell>
          <cell r="C6463" t="str">
            <v>000000965</v>
          </cell>
          <cell r="D6463" t="str">
            <v>SHARP NANCY J</v>
          </cell>
          <cell r="E6463" t="str">
            <v>190481432</v>
          </cell>
          <cell r="F6463">
            <v>18</v>
          </cell>
          <cell r="G6463" t="str">
            <v>Active Non-Union</v>
          </cell>
          <cell r="H6463" t="str">
            <v>N</v>
          </cell>
          <cell r="I6463">
            <v>1</v>
          </cell>
          <cell r="J6463">
            <v>37622</v>
          </cell>
          <cell r="K6463">
            <v>102</v>
          </cell>
          <cell r="L6463" t="str">
            <v>Single</v>
          </cell>
          <cell r="M6463">
            <v>20710</v>
          </cell>
        </row>
        <row r="6464">
          <cell r="A6464">
            <v>11</v>
          </cell>
          <cell r="B6464" t="str">
            <v>AW Rx Only (HMO)</v>
          </cell>
          <cell r="C6464" t="str">
            <v>000000965</v>
          </cell>
          <cell r="D6464" t="str">
            <v>SHARP SCOTT L</v>
          </cell>
          <cell r="E6464" t="str">
            <v>162602773</v>
          </cell>
          <cell r="F6464">
            <v>17</v>
          </cell>
          <cell r="G6464" t="str">
            <v>Active Union</v>
          </cell>
          <cell r="H6464" t="str">
            <v>U</v>
          </cell>
          <cell r="I6464">
            <v>6</v>
          </cell>
          <cell r="J6464">
            <v>37622</v>
          </cell>
          <cell r="K6464">
            <v>127</v>
          </cell>
          <cell r="L6464" t="str">
            <v>Family</v>
          </cell>
          <cell r="M6464">
            <v>25027</v>
          </cell>
        </row>
        <row r="6465">
          <cell r="A6465">
            <v>11</v>
          </cell>
          <cell r="B6465" t="str">
            <v>AW Rx Only (HMO)</v>
          </cell>
          <cell r="C6465" t="str">
            <v>000000965</v>
          </cell>
          <cell r="D6465" t="str">
            <v>SHEPARD JOHN H</v>
          </cell>
          <cell r="E6465" t="str">
            <v>193482524</v>
          </cell>
          <cell r="F6465">
            <v>17</v>
          </cell>
          <cell r="G6465" t="str">
            <v>Active Union</v>
          </cell>
          <cell r="H6465" t="str">
            <v>U</v>
          </cell>
          <cell r="I6465">
            <v>2</v>
          </cell>
          <cell r="J6465">
            <v>38124</v>
          </cell>
          <cell r="K6465">
            <v>119</v>
          </cell>
          <cell r="L6465" t="str">
            <v>Ee/Ch</v>
          </cell>
          <cell r="M6465">
            <v>20606</v>
          </cell>
        </row>
        <row r="6466">
          <cell r="A6466">
            <v>11</v>
          </cell>
          <cell r="B6466" t="str">
            <v>AW Rx Only (HMO)</v>
          </cell>
          <cell r="C6466" t="str">
            <v>000000965</v>
          </cell>
          <cell r="D6466" t="str">
            <v>SHEPARD SANDRA S</v>
          </cell>
          <cell r="E6466" t="str">
            <v>193422450</v>
          </cell>
          <cell r="F6466">
            <v>17</v>
          </cell>
          <cell r="G6466" t="str">
            <v>Active Union</v>
          </cell>
          <cell r="H6466" t="str">
            <v>U</v>
          </cell>
          <cell r="I6466">
            <v>1</v>
          </cell>
          <cell r="J6466">
            <v>37622</v>
          </cell>
          <cell r="K6466">
            <v>102</v>
          </cell>
          <cell r="L6466" t="str">
            <v>Single</v>
          </cell>
          <cell r="M6466">
            <v>20684</v>
          </cell>
        </row>
        <row r="6467">
          <cell r="A6467">
            <v>11</v>
          </cell>
          <cell r="B6467" t="str">
            <v>AW Rx Only (HMO)</v>
          </cell>
          <cell r="C6467" t="str">
            <v>000000965</v>
          </cell>
          <cell r="D6467" t="str">
            <v>SHOLTES GARY J</v>
          </cell>
          <cell r="E6467" t="str">
            <v>207460404</v>
          </cell>
          <cell r="F6467">
            <v>18</v>
          </cell>
          <cell r="G6467" t="str">
            <v>Active Non-Union</v>
          </cell>
          <cell r="H6467" t="str">
            <v>N</v>
          </cell>
          <cell r="I6467">
            <v>4</v>
          </cell>
          <cell r="J6467">
            <v>38146</v>
          </cell>
          <cell r="K6467">
            <v>127</v>
          </cell>
          <cell r="L6467" t="str">
            <v>Family</v>
          </cell>
          <cell r="M6467">
            <v>20067</v>
          </cell>
        </row>
        <row r="6468">
          <cell r="A6468">
            <v>11</v>
          </cell>
          <cell r="B6468" t="str">
            <v>AW Rx Only (HMO)</v>
          </cell>
          <cell r="C6468" t="str">
            <v>000000965</v>
          </cell>
          <cell r="D6468" t="str">
            <v>SHORT WAYNE P</v>
          </cell>
          <cell r="E6468" t="str">
            <v>195366405</v>
          </cell>
          <cell r="F6468">
            <v>17</v>
          </cell>
          <cell r="G6468" t="str">
            <v>Active Union</v>
          </cell>
          <cell r="H6468" t="str">
            <v>U</v>
          </cell>
          <cell r="I6468">
            <v>2</v>
          </cell>
          <cell r="J6468">
            <v>37622</v>
          </cell>
          <cell r="K6468">
            <v>111</v>
          </cell>
          <cell r="L6468" t="str">
            <v>Ee/Sp</v>
          </cell>
          <cell r="M6468">
            <v>17703</v>
          </cell>
        </row>
        <row r="6469">
          <cell r="A6469">
            <v>11</v>
          </cell>
          <cell r="B6469" t="str">
            <v>AW Rx Only (HMO)</v>
          </cell>
          <cell r="C6469" t="str">
            <v>000000965</v>
          </cell>
          <cell r="D6469" t="str">
            <v>SHOTTO JAMES D</v>
          </cell>
          <cell r="E6469" t="str">
            <v>162481284</v>
          </cell>
          <cell r="F6469">
            <v>17</v>
          </cell>
          <cell r="G6469" t="str">
            <v>Active Union</v>
          </cell>
          <cell r="H6469" t="str">
            <v>U</v>
          </cell>
          <cell r="I6469">
            <v>1</v>
          </cell>
          <cell r="J6469">
            <v>37987</v>
          </cell>
          <cell r="K6469">
            <v>101</v>
          </cell>
          <cell r="L6469" t="str">
            <v>Single</v>
          </cell>
          <cell r="M6469">
            <v>20637</v>
          </cell>
        </row>
        <row r="6470">
          <cell r="A6470">
            <v>11</v>
          </cell>
          <cell r="B6470" t="str">
            <v>AW Rx Only (HMO)</v>
          </cell>
          <cell r="C6470" t="str">
            <v>000000965</v>
          </cell>
          <cell r="D6470" t="str">
            <v>SHOUEY ALBERT R</v>
          </cell>
          <cell r="E6470" t="str">
            <v>175426976</v>
          </cell>
          <cell r="F6470">
            <v>18</v>
          </cell>
          <cell r="G6470" t="str">
            <v>Active Non-Union</v>
          </cell>
          <cell r="H6470" t="str">
            <v>N</v>
          </cell>
          <cell r="I6470">
            <v>2</v>
          </cell>
          <cell r="J6470">
            <v>37622</v>
          </cell>
          <cell r="K6470">
            <v>111</v>
          </cell>
          <cell r="L6470" t="str">
            <v>Ee/Sp</v>
          </cell>
          <cell r="M6470">
            <v>18980</v>
          </cell>
        </row>
        <row r="6471">
          <cell r="A6471">
            <v>11</v>
          </cell>
          <cell r="B6471" t="str">
            <v>AW Rx Only (HMO)</v>
          </cell>
          <cell r="C6471" t="str">
            <v>000000965</v>
          </cell>
          <cell r="D6471" t="str">
            <v>SIEGEL DANIEL A</v>
          </cell>
          <cell r="E6471" t="str">
            <v>177521806</v>
          </cell>
          <cell r="F6471">
            <v>17</v>
          </cell>
          <cell r="G6471" t="str">
            <v>Active Union</v>
          </cell>
          <cell r="H6471" t="str">
            <v>U</v>
          </cell>
          <cell r="I6471">
            <v>5</v>
          </cell>
          <cell r="J6471">
            <v>37622</v>
          </cell>
          <cell r="K6471">
            <v>127</v>
          </cell>
          <cell r="L6471" t="str">
            <v>Family</v>
          </cell>
          <cell r="M6471">
            <v>20618</v>
          </cell>
        </row>
        <row r="6472">
          <cell r="A6472">
            <v>11</v>
          </cell>
          <cell r="B6472" t="str">
            <v>AW Rx Only (HMO)</v>
          </cell>
          <cell r="C6472" t="str">
            <v>000000965</v>
          </cell>
          <cell r="D6472" t="str">
            <v>SIEGFRIED JR RICHARD J</v>
          </cell>
          <cell r="E6472" t="str">
            <v>175682065</v>
          </cell>
          <cell r="F6472">
            <v>18</v>
          </cell>
          <cell r="G6472" t="str">
            <v>Active Non-Union</v>
          </cell>
          <cell r="H6472" t="str">
            <v>N</v>
          </cell>
          <cell r="I6472">
            <v>4</v>
          </cell>
          <cell r="J6472">
            <v>37622</v>
          </cell>
          <cell r="K6472">
            <v>127</v>
          </cell>
          <cell r="L6472" t="str">
            <v>Family</v>
          </cell>
          <cell r="M6472">
            <v>25808</v>
          </cell>
        </row>
        <row r="6473">
          <cell r="A6473">
            <v>11</v>
          </cell>
          <cell r="B6473" t="str">
            <v>AW Rx Only (HMO)</v>
          </cell>
          <cell r="C6473" t="str">
            <v>000000965</v>
          </cell>
          <cell r="D6473" t="str">
            <v>SIMONE ALBERT M</v>
          </cell>
          <cell r="E6473" t="str">
            <v>194363064</v>
          </cell>
          <cell r="F6473">
            <v>18</v>
          </cell>
          <cell r="G6473" t="str">
            <v>Active Non-Union</v>
          </cell>
          <cell r="H6473" t="str">
            <v>N</v>
          </cell>
          <cell r="I6473">
            <v>3</v>
          </cell>
          <cell r="J6473">
            <v>37936</v>
          </cell>
          <cell r="K6473">
            <v>127</v>
          </cell>
          <cell r="L6473" t="str">
            <v>Family</v>
          </cell>
          <cell r="M6473">
            <v>16588</v>
          </cell>
        </row>
        <row r="6474">
          <cell r="A6474">
            <v>11</v>
          </cell>
          <cell r="B6474" t="str">
            <v>AW Rx Only (HMO)</v>
          </cell>
          <cell r="C6474" t="str">
            <v>000000965</v>
          </cell>
          <cell r="D6474" t="str">
            <v>SIMPSON THOMAS A</v>
          </cell>
          <cell r="E6474" t="str">
            <v>163441900</v>
          </cell>
          <cell r="F6474">
            <v>18</v>
          </cell>
          <cell r="G6474" t="str">
            <v>Active Non-Union</v>
          </cell>
          <cell r="H6474" t="str">
            <v>N</v>
          </cell>
          <cell r="I6474">
            <v>5</v>
          </cell>
          <cell r="J6474">
            <v>37622</v>
          </cell>
          <cell r="K6474">
            <v>127</v>
          </cell>
          <cell r="L6474" t="str">
            <v>Family</v>
          </cell>
          <cell r="M6474">
            <v>19743</v>
          </cell>
        </row>
        <row r="6475">
          <cell r="A6475">
            <v>11</v>
          </cell>
          <cell r="B6475" t="str">
            <v>AW Rx Only (HMO)</v>
          </cell>
          <cell r="C6475" t="str">
            <v>000000965</v>
          </cell>
          <cell r="D6475" t="str">
            <v>SIMS GERALD R</v>
          </cell>
          <cell r="E6475" t="str">
            <v>176366830</v>
          </cell>
          <cell r="F6475">
            <v>17</v>
          </cell>
          <cell r="G6475" t="str">
            <v>Active Union</v>
          </cell>
          <cell r="H6475" t="str">
            <v>U</v>
          </cell>
          <cell r="I6475">
            <v>3</v>
          </cell>
          <cell r="J6475">
            <v>37622</v>
          </cell>
          <cell r="K6475">
            <v>127</v>
          </cell>
          <cell r="L6475" t="str">
            <v>Family</v>
          </cell>
          <cell r="M6475">
            <v>16378</v>
          </cell>
        </row>
        <row r="6476">
          <cell r="A6476">
            <v>11</v>
          </cell>
          <cell r="B6476" t="str">
            <v>AW Rx Only (HMO)</v>
          </cell>
          <cell r="C6476" t="str">
            <v>000000965</v>
          </cell>
          <cell r="D6476" t="str">
            <v>SIMS HERBERT W</v>
          </cell>
          <cell r="E6476" t="str">
            <v>197466537</v>
          </cell>
          <cell r="F6476">
            <v>18</v>
          </cell>
          <cell r="G6476" t="str">
            <v>Active Non-Union</v>
          </cell>
          <cell r="H6476" t="str">
            <v>N</v>
          </cell>
          <cell r="I6476">
            <v>3</v>
          </cell>
          <cell r="J6476">
            <v>37708</v>
          </cell>
          <cell r="K6476">
            <v>127</v>
          </cell>
          <cell r="L6476" t="str">
            <v>Family</v>
          </cell>
          <cell r="M6476">
            <v>20128</v>
          </cell>
        </row>
        <row r="6477">
          <cell r="A6477">
            <v>11</v>
          </cell>
          <cell r="B6477" t="str">
            <v>AW Rx Only (HMO)</v>
          </cell>
          <cell r="C6477" t="str">
            <v>000000965</v>
          </cell>
          <cell r="D6477" t="str">
            <v>SINGER CHARLES R</v>
          </cell>
          <cell r="E6477" t="str">
            <v>180466215</v>
          </cell>
          <cell r="F6477">
            <v>17</v>
          </cell>
          <cell r="G6477" t="str">
            <v>Active Union</v>
          </cell>
          <cell r="H6477" t="str">
            <v>U</v>
          </cell>
          <cell r="I6477">
            <v>2</v>
          </cell>
          <cell r="J6477">
            <v>38108</v>
          </cell>
          <cell r="K6477">
            <v>111</v>
          </cell>
          <cell r="L6477" t="str">
            <v>Ee/Sp</v>
          </cell>
          <cell r="M6477">
            <v>19745</v>
          </cell>
        </row>
        <row r="6478">
          <cell r="A6478">
            <v>11</v>
          </cell>
          <cell r="B6478" t="str">
            <v>AW Rx Only (HMO)</v>
          </cell>
          <cell r="C6478" t="str">
            <v>000000965</v>
          </cell>
          <cell r="D6478" t="str">
            <v>SLACK JAMES J</v>
          </cell>
          <cell r="E6478" t="str">
            <v>197424934</v>
          </cell>
          <cell r="F6478">
            <v>17</v>
          </cell>
          <cell r="G6478" t="str">
            <v>Active Union</v>
          </cell>
          <cell r="H6478" t="str">
            <v>U</v>
          </cell>
          <cell r="I6478">
            <v>4</v>
          </cell>
          <cell r="J6478">
            <v>37622</v>
          </cell>
          <cell r="K6478">
            <v>127</v>
          </cell>
          <cell r="L6478" t="str">
            <v>Family</v>
          </cell>
          <cell r="M6478">
            <v>18893</v>
          </cell>
        </row>
        <row r="6479">
          <cell r="A6479">
            <v>11</v>
          </cell>
          <cell r="B6479" t="str">
            <v>AW Rx Only (HMO)</v>
          </cell>
          <cell r="C6479" t="str">
            <v>000000965</v>
          </cell>
          <cell r="D6479" t="str">
            <v>SLEDGESKI CHRISTINE A</v>
          </cell>
          <cell r="E6479" t="str">
            <v>204540790</v>
          </cell>
          <cell r="F6479">
            <v>18</v>
          </cell>
          <cell r="G6479" t="str">
            <v>Active Non-Union</v>
          </cell>
          <cell r="H6479" t="str">
            <v>N</v>
          </cell>
          <cell r="I6479">
            <v>1</v>
          </cell>
          <cell r="J6479">
            <v>37622</v>
          </cell>
          <cell r="K6479">
            <v>102</v>
          </cell>
          <cell r="L6479" t="str">
            <v>Single</v>
          </cell>
          <cell r="M6479">
            <v>27707</v>
          </cell>
        </row>
        <row r="6480">
          <cell r="A6480">
            <v>11</v>
          </cell>
          <cell r="B6480" t="str">
            <v>AW Rx Only (HMO)</v>
          </cell>
          <cell r="C6480" t="str">
            <v>000000965</v>
          </cell>
          <cell r="D6480" t="str">
            <v>SLICK JEROME J</v>
          </cell>
          <cell r="E6480" t="str">
            <v>184628497</v>
          </cell>
          <cell r="F6480">
            <v>18</v>
          </cell>
          <cell r="G6480" t="str">
            <v>Active Non-Union</v>
          </cell>
          <cell r="H6480" t="str">
            <v>N</v>
          </cell>
          <cell r="I6480">
            <v>3</v>
          </cell>
          <cell r="J6480">
            <v>37622</v>
          </cell>
          <cell r="K6480">
            <v>119</v>
          </cell>
          <cell r="L6480" t="str">
            <v>Ee/Ch</v>
          </cell>
          <cell r="M6480">
            <v>25017</v>
          </cell>
        </row>
        <row r="6481">
          <cell r="A6481">
            <v>11</v>
          </cell>
          <cell r="B6481" t="str">
            <v>AW Rx Only (HMO)</v>
          </cell>
          <cell r="C6481" t="str">
            <v>000000965</v>
          </cell>
          <cell r="D6481" t="str">
            <v>SMATHERS DONALD L</v>
          </cell>
          <cell r="E6481" t="str">
            <v>181649327</v>
          </cell>
          <cell r="F6481">
            <v>17</v>
          </cell>
          <cell r="G6481" t="str">
            <v>Active Union</v>
          </cell>
          <cell r="H6481" t="str">
            <v>U</v>
          </cell>
          <cell r="I6481">
            <v>4</v>
          </cell>
          <cell r="J6481">
            <v>37622</v>
          </cell>
          <cell r="K6481">
            <v>127</v>
          </cell>
          <cell r="L6481" t="str">
            <v>Family</v>
          </cell>
          <cell r="M6481">
            <v>25687</v>
          </cell>
        </row>
        <row r="6482">
          <cell r="A6482">
            <v>11</v>
          </cell>
          <cell r="B6482" t="str">
            <v>AW Rx Only (HMO)</v>
          </cell>
          <cell r="C6482" t="str">
            <v>000000965</v>
          </cell>
          <cell r="D6482" t="str">
            <v>SMELTZ NANCY JO</v>
          </cell>
          <cell r="E6482" t="str">
            <v>204466828</v>
          </cell>
          <cell r="F6482">
            <v>18</v>
          </cell>
          <cell r="G6482" t="str">
            <v>Active Non-Union</v>
          </cell>
          <cell r="H6482" t="str">
            <v>N</v>
          </cell>
          <cell r="I6482">
            <v>2</v>
          </cell>
          <cell r="J6482">
            <v>38101</v>
          </cell>
          <cell r="K6482">
            <v>111</v>
          </cell>
          <cell r="L6482" t="str">
            <v>Ee/Sp</v>
          </cell>
          <cell r="M6482">
            <v>26066</v>
          </cell>
        </row>
        <row r="6483">
          <cell r="A6483">
            <v>11</v>
          </cell>
          <cell r="B6483" t="str">
            <v>AW Rx Only (HMO)</v>
          </cell>
          <cell r="C6483" t="str">
            <v>000000965</v>
          </cell>
          <cell r="D6483" t="str">
            <v>SMITH JAMIE K</v>
          </cell>
          <cell r="E6483" t="str">
            <v>175707754</v>
          </cell>
          <cell r="F6483">
            <v>17</v>
          </cell>
          <cell r="G6483" t="str">
            <v>Active Union</v>
          </cell>
          <cell r="H6483" t="str">
            <v>U</v>
          </cell>
          <cell r="I6483">
            <v>3</v>
          </cell>
          <cell r="J6483">
            <v>37682</v>
          </cell>
          <cell r="K6483">
            <v>127</v>
          </cell>
          <cell r="L6483" t="str">
            <v>Family</v>
          </cell>
          <cell r="M6483">
            <v>30020</v>
          </cell>
        </row>
        <row r="6484">
          <cell r="A6484">
            <v>11</v>
          </cell>
          <cell r="B6484" t="str">
            <v>AW Rx Only (HMO)</v>
          </cell>
          <cell r="C6484" t="str">
            <v>000000965</v>
          </cell>
          <cell r="D6484" t="str">
            <v>SMITH JASON D</v>
          </cell>
          <cell r="E6484" t="str">
            <v>191689925</v>
          </cell>
          <cell r="F6484">
            <v>18</v>
          </cell>
          <cell r="G6484" t="str">
            <v>Active Non-Union</v>
          </cell>
          <cell r="H6484" t="str">
            <v>N</v>
          </cell>
          <cell r="I6484">
            <v>1</v>
          </cell>
          <cell r="J6484">
            <v>37622</v>
          </cell>
          <cell r="K6484">
            <v>101</v>
          </cell>
          <cell r="L6484" t="str">
            <v>Single</v>
          </cell>
          <cell r="M6484">
            <v>27502</v>
          </cell>
        </row>
        <row r="6485">
          <cell r="A6485">
            <v>11</v>
          </cell>
          <cell r="B6485" t="str">
            <v>AW Rx Only (HMO)</v>
          </cell>
          <cell r="C6485" t="str">
            <v>000000965</v>
          </cell>
          <cell r="D6485" t="str">
            <v>SMITH KAREN L</v>
          </cell>
          <cell r="E6485" t="str">
            <v>170425278</v>
          </cell>
          <cell r="F6485">
            <v>18</v>
          </cell>
          <cell r="G6485" t="str">
            <v>Active Non-Union</v>
          </cell>
          <cell r="H6485" t="str">
            <v>N</v>
          </cell>
          <cell r="I6485">
            <v>2</v>
          </cell>
          <cell r="J6485">
            <v>37622</v>
          </cell>
          <cell r="K6485">
            <v>111</v>
          </cell>
          <cell r="L6485" t="str">
            <v>Ee/Sp</v>
          </cell>
          <cell r="M6485">
            <v>20284</v>
          </cell>
        </row>
        <row r="6486">
          <cell r="A6486">
            <v>11</v>
          </cell>
          <cell r="B6486" t="str">
            <v>AW Rx Only (HMO)</v>
          </cell>
          <cell r="C6486" t="str">
            <v>000000965</v>
          </cell>
          <cell r="D6486" t="str">
            <v>SMITH KENNETH E</v>
          </cell>
          <cell r="E6486" t="str">
            <v>200328795</v>
          </cell>
          <cell r="F6486">
            <v>17</v>
          </cell>
          <cell r="G6486" t="str">
            <v>Active Union</v>
          </cell>
          <cell r="H6486" t="str">
            <v>U</v>
          </cell>
          <cell r="I6486">
            <v>2</v>
          </cell>
          <cell r="J6486">
            <v>37622</v>
          </cell>
          <cell r="K6486">
            <v>111</v>
          </cell>
          <cell r="L6486" t="str">
            <v>Ee/Sp</v>
          </cell>
          <cell r="M6486">
            <v>16358</v>
          </cell>
        </row>
        <row r="6487">
          <cell r="A6487">
            <v>11</v>
          </cell>
          <cell r="B6487" t="str">
            <v>AW Rx Only (HMO)</v>
          </cell>
          <cell r="C6487" t="str">
            <v>000000965</v>
          </cell>
          <cell r="D6487" t="str">
            <v>SMITH KIMBERLY L</v>
          </cell>
          <cell r="E6487" t="str">
            <v>165583972</v>
          </cell>
          <cell r="F6487">
            <v>18</v>
          </cell>
          <cell r="G6487" t="str">
            <v>Active Non-Union</v>
          </cell>
          <cell r="H6487" t="str">
            <v>N</v>
          </cell>
          <cell r="I6487">
            <v>1</v>
          </cell>
          <cell r="J6487">
            <v>37622</v>
          </cell>
          <cell r="K6487">
            <v>102</v>
          </cell>
          <cell r="L6487" t="str">
            <v>Single</v>
          </cell>
          <cell r="M6487">
            <v>22961</v>
          </cell>
        </row>
        <row r="6488">
          <cell r="A6488">
            <v>11</v>
          </cell>
          <cell r="B6488" t="str">
            <v>AW Rx Only (HMO)</v>
          </cell>
          <cell r="C6488" t="str">
            <v>000000965</v>
          </cell>
          <cell r="D6488" t="str">
            <v>SMITH MARK A</v>
          </cell>
          <cell r="E6488" t="str">
            <v>190480198</v>
          </cell>
          <cell r="F6488">
            <v>18</v>
          </cell>
          <cell r="G6488" t="str">
            <v>Active Non-Union</v>
          </cell>
          <cell r="H6488" t="str">
            <v>N</v>
          </cell>
          <cell r="I6488">
            <v>2</v>
          </cell>
          <cell r="J6488">
            <v>37622</v>
          </cell>
          <cell r="K6488">
            <v>111</v>
          </cell>
          <cell r="L6488" t="str">
            <v>Ee/Sp</v>
          </cell>
          <cell r="M6488">
            <v>25293</v>
          </cell>
        </row>
        <row r="6489">
          <cell r="A6489">
            <v>11</v>
          </cell>
          <cell r="B6489" t="str">
            <v>AW Rx Only (HMO)</v>
          </cell>
          <cell r="C6489" t="str">
            <v>000000965</v>
          </cell>
          <cell r="D6489" t="str">
            <v>SMITH WILLIAM J</v>
          </cell>
          <cell r="E6489" t="str">
            <v>194367117</v>
          </cell>
          <cell r="F6489">
            <v>18</v>
          </cell>
          <cell r="G6489" t="str">
            <v>Active Non-Union</v>
          </cell>
          <cell r="H6489" t="str">
            <v>N</v>
          </cell>
          <cell r="I6489">
            <v>4</v>
          </cell>
          <cell r="J6489">
            <v>38222</v>
          </cell>
          <cell r="K6489">
            <v>127</v>
          </cell>
          <cell r="L6489" t="str">
            <v>Family</v>
          </cell>
          <cell r="M6489">
            <v>17340</v>
          </cell>
        </row>
        <row r="6490">
          <cell r="A6490">
            <v>11</v>
          </cell>
          <cell r="B6490" t="str">
            <v>AW Rx Only (HMO)</v>
          </cell>
          <cell r="C6490" t="str">
            <v>000000965</v>
          </cell>
          <cell r="D6490" t="str">
            <v>SNYDER JOHN</v>
          </cell>
          <cell r="E6490" t="str">
            <v>187505807</v>
          </cell>
          <cell r="F6490">
            <v>18</v>
          </cell>
          <cell r="G6490" t="str">
            <v>Active Non-Union</v>
          </cell>
          <cell r="H6490" t="str">
            <v>N</v>
          </cell>
          <cell r="I6490">
            <v>2</v>
          </cell>
          <cell r="J6490">
            <v>37622</v>
          </cell>
          <cell r="K6490">
            <v>119</v>
          </cell>
          <cell r="L6490" t="str">
            <v>Ee/Ch</v>
          </cell>
          <cell r="M6490">
            <v>25650</v>
          </cell>
        </row>
        <row r="6491">
          <cell r="A6491">
            <v>11</v>
          </cell>
          <cell r="B6491" t="str">
            <v>AW Rx Only (HMO)</v>
          </cell>
          <cell r="C6491" t="str">
            <v>000000965</v>
          </cell>
          <cell r="D6491" t="str">
            <v>SOBECK ROBERT E</v>
          </cell>
          <cell r="E6491" t="str">
            <v>207366366</v>
          </cell>
          <cell r="F6491">
            <v>17</v>
          </cell>
          <cell r="G6491" t="str">
            <v>Active Union</v>
          </cell>
          <cell r="H6491" t="str">
            <v>U</v>
          </cell>
          <cell r="I6491">
            <v>4</v>
          </cell>
          <cell r="J6491">
            <v>38108</v>
          </cell>
          <cell r="K6491">
            <v>127</v>
          </cell>
          <cell r="L6491" t="str">
            <v>Family</v>
          </cell>
          <cell r="M6491">
            <v>17817</v>
          </cell>
        </row>
        <row r="6492">
          <cell r="A6492">
            <v>11</v>
          </cell>
          <cell r="B6492" t="str">
            <v>AW Rx Only (HMO)</v>
          </cell>
          <cell r="C6492" t="str">
            <v>000000965</v>
          </cell>
          <cell r="D6492" t="str">
            <v>SOBIERALSKI JOHN J</v>
          </cell>
          <cell r="E6492" t="str">
            <v>178401797</v>
          </cell>
          <cell r="F6492">
            <v>17</v>
          </cell>
          <cell r="G6492" t="str">
            <v>Active Union</v>
          </cell>
          <cell r="H6492" t="str">
            <v>U</v>
          </cell>
          <cell r="I6492">
            <v>2</v>
          </cell>
          <cell r="J6492">
            <v>38261</v>
          </cell>
          <cell r="K6492">
            <v>111</v>
          </cell>
          <cell r="L6492" t="str">
            <v>Ee/Sp</v>
          </cell>
          <cell r="M6492">
            <v>17946</v>
          </cell>
        </row>
        <row r="6493">
          <cell r="A6493">
            <v>11</v>
          </cell>
          <cell r="B6493" t="str">
            <v>AW Rx Only (HMO)</v>
          </cell>
          <cell r="C6493" t="str">
            <v>000000965</v>
          </cell>
          <cell r="D6493" t="str">
            <v>SORBER SEAN A</v>
          </cell>
          <cell r="E6493" t="str">
            <v>204645021</v>
          </cell>
          <cell r="F6493">
            <v>18</v>
          </cell>
          <cell r="G6493" t="str">
            <v>Active Non-Union</v>
          </cell>
          <cell r="H6493" t="str">
            <v>N</v>
          </cell>
          <cell r="I6493">
            <v>2</v>
          </cell>
          <cell r="J6493">
            <v>37622</v>
          </cell>
          <cell r="K6493">
            <v>111</v>
          </cell>
          <cell r="L6493" t="str">
            <v>Ee/Sp</v>
          </cell>
          <cell r="M6493">
            <v>25273</v>
          </cell>
        </row>
        <row r="6494">
          <cell r="A6494">
            <v>11</v>
          </cell>
          <cell r="B6494" t="str">
            <v>AW Rx Only (HMO)</v>
          </cell>
          <cell r="C6494" t="str">
            <v>000000965</v>
          </cell>
          <cell r="D6494" t="str">
            <v>SPENCE JAMES E</v>
          </cell>
          <cell r="E6494" t="str">
            <v>188620309</v>
          </cell>
          <cell r="F6494">
            <v>18</v>
          </cell>
          <cell r="G6494" t="str">
            <v>Active Non-Union</v>
          </cell>
          <cell r="H6494" t="str">
            <v>N</v>
          </cell>
          <cell r="I6494">
            <v>5</v>
          </cell>
          <cell r="J6494">
            <v>37622</v>
          </cell>
          <cell r="K6494">
            <v>127</v>
          </cell>
          <cell r="L6494" t="str">
            <v>Family</v>
          </cell>
          <cell r="M6494">
            <v>23476</v>
          </cell>
        </row>
        <row r="6495">
          <cell r="A6495">
            <v>11</v>
          </cell>
          <cell r="B6495" t="str">
            <v>AW Rx Only (HMO)</v>
          </cell>
          <cell r="C6495" t="str">
            <v>000000965</v>
          </cell>
          <cell r="D6495" t="str">
            <v>SPRANKLE WILLIAM L</v>
          </cell>
          <cell r="E6495" t="str">
            <v>174400683</v>
          </cell>
          <cell r="F6495">
            <v>17</v>
          </cell>
          <cell r="G6495" t="str">
            <v>Active Union</v>
          </cell>
          <cell r="H6495" t="str">
            <v>U</v>
          </cell>
          <cell r="I6495">
            <v>3</v>
          </cell>
          <cell r="J6495">
            <v>37622</v>
          </cell>
          <cell r="K6495">
            <v>127</v>
          </cell>
          <cell r="L6495" t="str">
            <v>Family</v>
          </cell>
          <cell r="M6495">
            <v>18265</v>
          </cell>
        </row>
        <row r="6496">
          <cell r="A6496">
            <v>11</v>
          </cell>
          <cell r="B6496" t="str">
            <v>AW Rx Only (HMO)</v>
          </cell>
          <cell r="C6496" t="str">
            <v>000000965</v>
          </cell>
          <cell r="D6496" t="str">
            <v>STAHL JACK E</v>
          </cell>
          <cell r="E6496" t="str">
            <v>281528726</v>
          </cell>
          <cell r="F6496">
            <v>18</v>
          </cell>
          <cell r="G6496" t="str">
            <v>Active Non-Union</v>
          </cell>
          <cell r="H6496" t="str">
            <v>N</v>
          </cell>
          <cell r="I6496">
            <v>2</v>
          </cell>
          <cell r="J6496">
            <v>37622</v>
          </cell>
          <cell r="K6496">
            <v>111</v>
          </cell>
          <cell r="L6496" t="str">
            <v>Ee/Sp</v>
          </cell>
          <cell r="M6496">
            <v>18898</v>
          </cell>
        </row>
        <row r="6497">
          <cell r="A6497">
            <v>11</v>
          </cell>
          <cell r="B6497" t="str">
            <v>AW Rx Only (HMO)</v>
          </cell>
          <cell r="C6497" t="str">
            <v>000000965</v>
          </cell>
          <cell r="D6497" t="str">
            <v>STANKEVICH GARY M</v>
          </cell>
          <cell r="E6497" t="str">
            <v>188528466</v>
          </cell>
          <cell r="F6497">
            <v>17</v>
          </cell>
          <cell r="G6497" t="str">
            <v>Active Union</v>
          </cell>
          <cell r="H6497" t="str">
            <v>U</v>
          </cell>
          <cell r="I6497">
            <v>2</v>
          </cell>
          <cell r="J6497">
            <v>37622</v>
          </cell>
          <cell r="K6497">
            <v>111</v>
          </cell>
          <cell r="L6497" t="str">
            <v>Ee/Sp</v>
          </cell>
          <cell r="M6497">
            <v>21464</v>
          </cell>
        </row>
        <row r="6498">
          <cell r="A6498">
            <v>11</v>
          </cell>
          <cell r="B6498" t="str">
            <v>AW Rx Only (HMO)</v>
          </cell>
          <cell r="C6498" t="str">
            <v>000000965</v>
          </cell>
          <cell r="D6498" t="str">
            <v>STAPLES RHONDA L</v>
          </cell>
          <cell r="E6498" t="str">
            <v>206527284</v>
          </cell>
          <cell r="F6498">
            <v>17</v>
          </cell>
          <cell r="G6498" t="str">
            <v>Active Union</v>
          </cell>
          <cell r="H6498" t="str">
            <v>U</v>
          </cell>
          <cell r="I6498">
            <v>3</v>
          </cell>
          <cell r="J6498">
            <v>38231</v>
          </cell>
          <cell r="K6498">
            <v>119</v>
          </cell>
          <cell r="L6498" t="str">
            <v>Ee/Ch</v>
          </cell>
          <cell r="M6498">
            <v>21985</v>
          </cell>
        </row>
        <row r="6499">
          <cell r="A6499">
            <v>11</v>
          </cell>
          <cell r="B6499" t="str">
            <v>AW Rx Only (HMO)</v>
          </cell>
          <cell r="C6499" t="str">
            <v>000000965</v>
          </cell>
          <cell r="D6499" t="str">
            <v>STEFANOSKI RICHARD A</v>
          </cell>
          <cell r="E6499" t="str">
            <v>176620701</v>
          </cell>
          <cell r="F6499">
            <v>18</v>
          </cell>
          <cell r="G6499" t="str">
            <v>Active Non-Union</v>
          </cell>
          <cell r="H6499" t="str">
            <v>N</v>
          </cell>
          <cell r="I6499">
            <v>1</v>
          </cell>
          <cell r="J6499">
            <v>37622</v>
          </cell>
          <cell r="K6499">
            <v>101</v>
          </cell>
          <cell r="L6499" t="str">
            <v>Single</v>
          </cell>
          <cell r="M6499">
            <v>24348</v>
          </cell>
        </row>
        <row r="6500">
          <cell r="A6500">
            <v>11</v>
          </cell>
          <cell r="B6500" t="str">
            <v>AW Rx Only (HMO)</v>
          </cell>
          <cell r="C6500" t="str">
            <v>000000965</v>
          </cell>
          <cell r="D6500" t="str">
            <v>STEINHISER BRUCE A</v>
          </cell>
          <cell r="E6500" t="str">
            <v>211503433</v>
          </cell>
          <cell r="F6500">
            <v>17</v>
          </cell>
          <cell r="G6500" t="str">
            <v>Active Union</v>
          </cell>
          <cell r="H6500" t="str">
            <v>U</v>
          </cell>
          <cell r="I6500">
            <v>4</v>
          </cell>
          <cell r="J6500">
            <v>37622</v>
          </cell>
          <cell r="K6500">
            <v>127</v>
          </cell>
          <cell r="L6500" t="str">
            <v>Family</v>
          </cell>
          <cell r="M6500">
            <v>20982</v>
          </cell>
        </row>
        <row r="6501">
          <cell r="A6501">
            <v>11</v>
          </cell>
          <cell r="B6501" t="str">
            <v>AW Rx Only (HMO)</v>
          </cell>
          <cell r="C6501" t="str">
            <v>000000965</v>
          </cell>
          <cell r="D6501" t="str">
            <v>STEWART MARK A</v>
          </cell>
          <cell r="E6501" t="str">
            <v>196442750</v>
          </cell>
          <cell r="F6501">
            <v>17</v>
          </cell>
          <cell r="G6501" t="str">
            <v>Active Union</v>
          </cell>
          <cell r="H6501" t="str">
            <v>U</v>
          </cell>
          <cell r="I6501">
            <v>3</v>
          </cell>
          <cell r="J6501">
            <v>38273</v>
          </cell>
          <cell r="K6501">
            <v>127</v>
          </cell>
          <cell r="L6501" t="str">
            <v>Family</v>
          </cell>
          <cell r="M6501">
            <v>19752</v>
          </cell>
        </row>
        <row r="6502">
          <cell r="A6502">
            <v>11</v>
          </cell>
          <cell r="B6502" t="str">
            <v>AW Rx Only (HMO)</v>
          </cell>
          <cell r="C6502" t="str">
            <v>000000965</v>
          </cell>
          <cell r="D6502" t="str">
            <v>STIBGEN RICHARD A</v>
          </cell>
          <cell r="E6502" t="str">
            <v>210587973</v>
          </cell>
          <cell r="F6502">
            <v>18</v>
          </cell>
          <cell r="G6502" t="str">
            <v>Active Non-Union</v>
          </cell>
          <cell r="H6502" t="str">
            <v>N</v>
          </cell>
          <cell r="I6502">
            <v>1</v>
          </cell>
          <cell r="J6502">
            <v>37622</v>
          </cell>
          <cell r="K6502">
            <v>101</v>
          </cell>
          <cell r="L6502" t="str">
            <v>Single</v>
          </cell>
          <cell r="M6502">
            <v>24612</v>
          </cell>
        </row>
        <row r="6503">
          <cell r="A6503">
            <v>11</v>
          </cell>
          <cell r="B6503" t="str">
            <v>AW Rx Only (HMO)</v>
          </cell>
          <cell r="C6503" t="str">
            <v>000000965</v>
          </cell>
          <cell r="D6503" t="str">
            <v>STOKES DARWIN</v>
          </cell>
          <cell r="E6503" t="str">
            <v>194489635</v>
          </cell>
          <cell r="F6503">
            <v>17</v>
          </cell>
          <cell r="G6503" t="str">
            <v>Active Union</v>
          </cell>
          <cell r="H6503" t="str">
            <v>U</v>
          </cell>
          <cell r="I6503">
            <v>1</v>
          </cell>
          <cell r="J6503">
            <v>37987</v>
          </cell>
          <cell r="K6503">
            <v>101</v>
          </cell>
          <cell r="L6503" t="str">
            <v>Single</v>
          </cell>
          <cell r="M6503">
            <v>21780</v>
          </cell>
        </row>
        <row r="6504">
          <cell r="A6504">
            <v>11</v>
          </cell>
          <cell r="B6504" t="str">
            <v>AW Rx Only (HMO)</v>
          </cell>
          <cell r="C6504" t="str">
            <v>000000965</v>
          </cell>
          <cell r="D6504" t="str">
            <v>STONER AMANDA L</v>
          </cell>
          <cell r="E6504" t="str">
            <v>194627510</v>
          </cell>
          <cell r="F6504">
            <v>17</v>
          </cell>
          <cell r="G6504" t="str">
            <v>Active Union</v>
          </cell>
          <cell r="H6504" t="str">
            <v>U</v>
          </cell>
          <cell r="I6504">
            <v>4</v>
          </cell>
          <cell r="J6504">
            <v>38353</v>
          </cell>
          <cell r="K6504">
            <v>127</v>
          </cell>
          <cell r="L6504" t="str">
            <v>Family</v>
          </cell>
          <cell r="M6504">
            <v>25759</v>
          </cell>
        </row>
        <row r="6505">
          <cell r="A6505">
            <v>11</v>
          </cell>
          <cell r="B6505" t="str">
            <v>AW Rx Only (HMO)</v>
          </cell>
          <cell r="C6505" t="str">
            <v>000000965</v>
          </cell>
          <cell r="D6505" t="str">
            <v>STRAUB RANDALL W</v>
          </cell>
          <cell r="E6505" t="str">
            <v>168422668</v>
          </cell>
          <cell r="F6505">
            <v>18</v>
          </cell>
          <cell r="G6505" t="str">
            <v>Active Non-Union</v>
          </cell>
          <cell r="H6505" t="str">
            <v>N</v>
          </cell>
          <cell r="I6505">
            <v>2</v>
          </cell>
          <cell r="J6505">
            <v>38139</v>
          </cell>
          <cell r="K6505">
            <v>111</v>
          </cell>
          <cell r="L6505" t="str">
            <v>Ee/Sp</v>
          </cell>
          <cell r="M6505">
            <v>18697</v>
          </cell>
        </row>
        <row r="6506">
          <cell r="A6506">
            <v>11</v>
          </cell>
          <cell r="B6506" t="str">
            <v>AW Rx Only (HMO)</v>
          </cell>
          <cell r="C6506" t="str">
            <v>000000965</v>
          </cell>
          <cell r="D6506" t="str">
            <v>STRAVINSKI MARIA T</v>
          </cell>
          <cell r="E6506" t="str">
            <v>191480030</v>
          </cell>
          <cell r="F6506">
            <v>18</v>
          </cell>
          <cell r="G6506" t="str">
            <v>Active Non-Union</v>
          </cell>
          <cell r="H6506" t="str">
            <v>N</v>
          </cell>
          <cell r="I6506">
            <v>5</v>
          </cell>
          <cell r="J6506">
            <v>37622</v>
          </cell>
          <cell r="K6506">
            <v>127</v>
          </cell>
          <cell r="L6506" t="str">
            <v>Family</v>
          </cell>
          <cell r="M6506">
            <v>26164</v>
          </cell>
        </row>
        <row r="6507">
          <cell r="A6507">
            <v>11</v>
          </cell>
          <cell r="B6507" t="str">
            <v>AW Rx Only (HMO)</v>
          </cell>
          <cell r="C6507" t="str">
            <v>000000965</v>
          </cell>
          <cell r="D6507" t="str">
            <v>STRITTMATTER LINDA L</v>
          </cell>
          <cell r="E6507" t="str">
            <v>199485911</v>
          </cell>
          <cell r="F6507">
            <v>18</v>
          </cell>
          <cell r="G6507" t="str">
            <v>Active Non-Union</v>
          </cell>
          <cell r="H6507" t="str">
            <v>N</v>
          </cell>
          <cell r="I6507">
            <v>1</v>
          </cell>
          <cell r="J6507">
            <v>37622</v>
          </cell>
          <cell r="K6507">
            <v>102</v>
          </cell>
          <cell r="L6507" t="str">
            <v>Single</v>
          </cell>
          <cell r="M6507">
            <v>20571</v>
          </cell>
        </row>
        <row r="6508">
          <cell r="A6508">
            <v>11</v>
          </cell>
          <cell r="B6508" t="str">
            <v>AW Rx Only (HMO)</v>
          </cell>
          <cell r="C6508" t="str">
            <v>000000965</v>
          </cell>
          <cell r="D6508" t="str">
            <v>STUART RONALD J</v>
          </cell>
          <cell r="E6508" t="str">
            <v>529923448</v>
          </cell>
          <cell r="F6508">
            <v>18</v>
          </cell>
          <cell r="G6508" t="str">
            <v>Active Non-Union</v>
          </cell>
          <cell r="H6508" t="str">
            <v>N</v>
          </cell>
          <cell r="I6508">
            <v>4</v>
          </cell>
          <cell r="J6508">
            <v>37622</v>
          </cell>
          <cell r="K6508">
            <v>127</v>
          </cell>
          <cell r="L6508" t="str">
            <v>Family</v>
          </cell>
          <cell r="M6508">
            <v>20786</v>
          </cell>
        </row>
        <row r="6509">
          <cell r="A6509">
            <v>11</v>
          </cell>
          <cell r="B6509" t="str">
            <v>AW Rx Only (HMO)</v>
          </cell>
          <cell r="C6509" t="str">
            <v>000000965</v>
          </cell>
          <cell r="D6509" t="str">
            <v>SWANSON DAVID L</v>
          </cell>
          <cell r="E6509" t="str">
            <v>179429027</v>
          </cell>
          <cell r="F6509">
            <v>18</v>
          </cell>
          <cell r="G6509" t="str">
            <v>Active Non-Union</v>
          </cell>
          <cell r="H6509" t="str">
            <v>N</v>
          </cell>
          <cell r="I6509">
            <v>2</v>
          </cell>
          <cell r="J6509">
            <v>38091</v>
          </cell>
          <cell r="K6509">
            <v>119</v>
          </cell>
          <cell r="L6509" t="str">
            <v>Ee/Ch</v>
          </cell>
          <cell r="M6509">
            <v>18504</v>
          </cell>
        </row>
        <row r="6510">
          <cell r="A6510">
            <v>11</v>
          </cell>
          <cell r="B6510" t="str">
            <v>AW Rx Only (HMO)</v>
          </cell>
          <cell r="C6510" t="str">
            <v>000000965</v>
          </cell>
          <cell r="D6510" t="str">
            <v>SWARTZENTRUBER PETER L</v>
          </cell>
          <cell r="E6510" t="str">
            <v>173665028</v>
          </cell>
          <cell r="F6510">
            <v>17</v>
          </cell>
          <cell r="G6510" t="str">
            <v>Active Union</v>
          </cell>
          <cell r="H6510" t="str">
            <v>U</v>
          </cell>
          <cell r="I6510">
            <v>4</v>
          </cell>
          <cell r="J6510">
            <v>38117</v>
          </cell>
          <cell r="K6510">
            <v>127</v>
          </cell>
          <cell r="L6510" t="str">
            <v>Family</v>
          </cell>
          <cell r="M6510">
            <v>27564</v>
          </cell>
        </row>
        <row r="6511">
          <cell r="A6511">
            <v>11</v>
          </cell>
          <cell r="B6511" t="str">
            <v>AW Rx Only (HMO)</v>
          </cell>
          <cell r="C6511" t="str">
            <v>000000965</v>
          </cell>
          <cell r="D6511" t="str">
            <v>TARR WILLIAM J</v>
          </cell>
          <cell r="E6511" t="str">
            <v>211628574</v>
          </cell>
          <cell r="F6511">
            <v>17</v>
          </cell>
          <cell r="G6511" t="str">
            <v>Active Union</v>
          </cell>
          <cell r="H6511" t="str">
            <v>U</v>
          </cell>
          <cell r="I6511">
            <v>1</v>
          </cell>
          <cell r="J6511">
            <v>37622</v>
          </cell>
          <cell r="K6511">
            <v>101</v>
          </cell>
          <cell r="L6511" t="str">
            <v>Single</v>
          </cell>
          <cell r="M6511">
            <v>26513</v>
          </cell>
        </row>
        <row r="6512">
          <cell r="A6512">
            <v>11</v>
          </cell>
          <cell r="B6512" t="str">
            <v>AW Rx Only (HMO)</v>
          </cell>
          <cell r="C6512" t="str">
            <v>000000965</v>
          </cell>
          <cell r="D6512" t="str">
            <v>TAYLOR III JOHN F</v>
          </cell>
          <cell r="E6512" t="str">
            <v>178646000</v>
          </cell>
          <cell r="F6512">
            <v>18</v>
          </cell>
          <cell r="G6512" t="str">
            <v>Active Non-Union</v>
          </cell>
          <cell r="H6512" t="str">
            <v>N</v>
          </cell>
          <cell r="I6512">
            <v>5</v>
          </cell>
          <cell r="J6512">
            <v>37622</v>
          </cell>
          <cell r="K6512">
            <v>127</v>
          </cell>
          <cell r="L6512" t="str">
            <v>Family</v>
          </cell>
          <cell r="M6512">
            <v>24834</v>
          </cell>
        </row>
        <row r="6513">
          <cell r="A6513">
            <v>11</v>
          </cell>
          <cell r="B6513" t="str">
            <v>AW Rx Only (HMO)</v>
          </cell>
          <cell r="C6513" t="str">
            <v>000000965</v>
          </cell>
          <cell r="D6513" t="str">
            <v>TAYLOR HAROLD R</v>
          </cell>
          <cell r="E6513" t="str">
            <v>197524099</v>
          </cell>
          <cell r="F6513">
            <v>17</v>
          </cell>
          <cell r="G6513" t="str">
            <v>Active Union</v>
          </cell>
          <cell r="H6513" t="str">
            <v>U</v>
          </cell>
          <cell r="I6513">
            <v>4</v>
          </cell>
          <cell r="J6513">
            <v>37622</v>
          </cell>
          <cell r="K6513">
            <v>127</v>
          </cell>
          <cell r="L6513" t="str">
            <v>Family</v>
          </cell>
          <cell r="M6513">
            <v>22388</v>
          </cell>
        </row>
        <row r="6514">
          <cell r="A6514">
            <v>11</v>
          </cell>
          <cell r="B6514" t="str">
            <v>AW Rx Only (HMO)</v>
          </cell>
          <cell r="C6514" t="str">
            <v>000000965</v>
          </cell>
          <cell r="D6514" t="str">
            <v>TEMPLE II RONALD E</v>
          </cell>
          <cell r="E6514" t="str">
            <v>167621884</v>
          </cell>
          <cell r="F6514">
            <v>18</v>
          </cell>
          <cell r="G6514" t="str">
            <v>Active Non-Union</v>
          </cell>
          <cell r="H6514" t="str">
            <v>N</v>
          </cell>
          <cell r="I6514">
            <v>6</v>
          </cell>
          <cell r="J6514">
            <v>37622</v>
          </cell>
          <cell r="K6514">
            <v>127</v>
          </cell>
          <cell r="L6514" t="str">
            <v>Family</v>
          </cell>
          <cell r="M6514">
            <v>24164</v>
          </cell>
        </row>
        <row r="6515">
          <cell r="A6515">
            <v>11</v>
          </cell>
          <cell r="B6515" t="str">
            <v>AW Rx Only (HMO)</v>
          </cell>
          <cell r="C6515" t="str">
            <v>000000965</v>
          </cell>
          <cell r="D6515" t="str">
            <v>THOMPSON GERARD G</v>
          </cell>
          <cell r="E6515" t="str">
            <v>579648712</v>
          </cell>
          <cell r="F6515">
            <v>17</v>
          </cell>
          <cell r="G6515" t="str">
            <v>Active Union</v>
          </cell>
          <cell r="H6515" t="str">
            <v>U</v>
          </cell>
          <cell r="I6515">
            <v>2</v>
          </cell>
          <cell r="J6515">
            <v>37622</v>
          </cell>
          <cell r="K6515">
            <v>111</v>
          </cell>
          <cell r="L6515" t="str">
            <v>Ee/Sp</v>
          </cell>
          <cell r="M6515">
            <v>17444</v>
          </cell>
        </row>
        <row r="6516">
          <cell r="A6516">
            <v>11</v>
          </cell>
          <cell r="B6516" t="str">
            <v>AW Rx Only (HMO)</v>
          </cell>
          <cell r="C6516" t="str">
            <v>000000965</v>
          </cell>
          <cell r="D6516" t="str">
            <v>TODARO MICHAEL L</v>
          </cell>
          <cell r="E6516" t="str">
            <v>202466685</v>
          </cell>
          <cell r="F6516">
            <v>17</v>
          </cell>
          <cell r="G6516" t="str">
            <v>Active Union</v>
          </cell>
          <cell r="H6516" t="str">
            <v>U</v>
          </cell>
          <cell r="I6516">
            <v>3</v>
          </cell>
          <cell r="J6516">
            <v>37622</v>
          </cell>
          <cell r="K6516">
            <v>127</v>
          </cell>
          <cell r="L6516" t="str">
            <v>Family</v>
          </cell>
          <cell r="M6516">
            <v>26013</v>
          </cell>
        </row>
        <row r="6517">
          <cell r="A6517">
            <v>11</v>
          </cell>
          <cell r="B6517" t="str">
            <v>AW Rx Only (HMO)</v>
          </cell>
          <cell r="C6517" t="str">
            <v>000000965</v>
          </cell>
          <cell r="D6517" t="str">
            <v>TOKAR GREGORY F</v>
          </cell>
          <cell r="E6517" t="str">
            <v>198461380</v>
          </cell>
          <cell r="F6517">
            <v>18</v>
          </cell>
          <cell r="G6517" t="str">
            <v>Active Non-Union</v>
          </cell>
          <cell r="H6517" t="str">
            <v>N</v>
          </cell>
          <cell r="I6517">
            <v>3</v>
          </cell>
          <cell r="J6517">
            <v>37622</v>
          </cell>
          <cell r="K6517">
            <v>119</v>
          </cell>
          <cell r="L6517" t="str">
            <v>Ee/Ch</v>
          </cell>
          <cell r="M6517">
            <v>20617</v>
          </cell>
        </row>
        <row r="6518">
          <cell r="A6518">
            <v>11</v>
          </cell>
          <cell r="B6518" t="str">
            <v>AW Rx Only (HMO)</v>
          </cell>
          <cell r="C6518" t="str">
            <v>000000965</v>
          </cell>
          <cell r="D6518" t="str">
            <v>TOMPKINS PHILIP A</v>
          </cell>
          <cell r="E6518" t="str">
            <v>202441143</v>
          </cell>
          <cell r="F6518">
            <v>18</v>
          </cell>
          <cell r="G6518" t="str">
            <v>Active Non-Union</v>
          </cell>
          <cell r="H6518" t="str">
            <v>N</v>
          </cell>
          <cell r="I6518">
            <v>2</v>
          </cell>
          <cell r="J6518">
            <v>37622</v>
          </cell>
          <cell r="K6518">
            <v>119</v>
          </cell>
          <cell r="L6518" t="str">
            <v>Ee/Ch</v>
          </cell>
          <cell r="M6518">
            <v>19200</v>
          </cell>
        </row>
        <row r="6519">
          <cell r="A6519">
            <v>11</v>
          </cell>
          <cell r="B6519" t="str">
            <v>AW Rx Only (HMO)</v>
          </cell>
          <cell r="C6519" t="str">
            <v>000000965</v>
          </cell>
          <cell r="D6519" t="str">
            <v>TOOLE RICHARD J</v>
          </cell>
          <cell r="E6519" t="str">
            <v>174569288</v>
          </cell>
          <cell r="F6519">
            <v>18</v>
          </cell>
          <cell r="G6519" t="str">
            <v>Active Non-Union</v>
          </cell>
          <cell r="H6519" t="str">
            <v>N</v>
          </cell>
          <cell r="I6519">
            <v>1</v>
          </cell>
          <cell r="J6519">
            <v>37622</v>
          </cell>
          <cell r="K6519">
            <v>101</v>
          </cell>
          <cell r="L6519" t="str">
            <v>Single</v>
          </cell>
          <cell r="M6519">
            <v>24333</v>
          </cell>
        </row>
        <row r="6520">
          <cell r="A6520">
            <v>11</v>
          </cell>
          <cell r="B6520" t="str">
            <v>AW Rx Only (HMO)</v>
          </cell>
          <cell r="C6520" t="str">
            <v>000000965</v>
          </cell>
          <cell r="D6520" t="str">
            <v>TRENT MICHAEL J</v>
          </cell>
          <cell r="E6520" t="str">
            <v>160522266</v>
          </cell>
          <cell r="F6520">
            <v>17</v>
          </cell>
          <cell r="G6520" t="str">
            <v>Active Union</v>
          </cell>
          <cell r="H6520" t="str">
            <v>U</v>
          </cell>
          <cell r="I6520">
            <v>4</v>
          </cell>
          <cell r="J6520">
            <v>37622</v>
          </cell>
          <cell r="K6520">
            <v>127</v>
          </cell>
          <cell r="L6520" t="str">
            <v>Family</v>
          </cell>
          <cell r="M6520">
            <v>21891</v>
          </cell>
        </row>
        <row r="6521">
          <cell r="A6521">
            <v>11</v>
          </cell>
          <cell r="B6521" t="str">
            <v>AW Rx Only (HMO)</v>
          </cell>
          <cell r="C6521" t="str">
            <v>000000965</v>
          </cell>
          <cell r="D6521" t="str">
            <v>TROK THOMAS M</v>
          </cell>
          <cell r="E6521" t="str">
            <v>314609582</v>
          </cell>
          <cell r="F6521">
            <v>18</v>
          </cell>
          <cell r="G6521" t="str">
            <v>Active Non-Union</v>
          </cell>
          <cell r="H6521" t="str">
            <v>N</v>
          </cell>
          <cell r="I6521">
            <v>3</v>
          </cell>
          <cell r="J6521">
            <v>38169</v>
          </cell>
          <cell r="K6521">
            <v>127</v>
          </cell>
          <cell r="L6521" t="str">
            <v>Family</v>
          </cell>
          <cell r="M6521">
            <v>20433</v>
          </cell>
        </row>
        <row r="6522">
          <cell r="A6522">
            <v>11</v>
          </cell>
          <cell r="B6522" t="str">
            <v>AW Rx Only (HMO)</v>
          </cell>
          <cell r="C6522" t="str">
            <v>000000965</v>
          </cell>
          <cell r="D6522" t="str">
            <v>TROUP ROGER G</v>
          </cell>
          <cell r="E6522" t="str">
            <v>172562436</v>
          </cell>
          <cell r="F6522">
            <v>17</v>
          </cell>
          <cell r="G6522" t="str">
            <v>Active Union</v>
          </cell>
          <cell r="H6522" t="str">
            <v>U</v>
          </cell>
          <cell r="I6522">
            <v>3</v>
          </cell>
          <cell r="J6522">
            <v>37622</v>
          </cell>
          <cell r="K6522">
            <v>127</v>
          </cell>
          <cell r="L6522" t="str">
            <v>Family</v>
          </cell>
          <cell r="M6522">
            <v>22786</v>
          </cell>
        </row>
        <row r="6523">
          <cell r="A6523">
            <v>11</v>
          </cell>
          <cell r="B6523" t="str">
            <v>AW Rx Only (HMO)</v>
          </cell>
          <cell r="C6523" t="str">
            <v>000000965</v>
          </cell>
          <cell r="D6523" t="str">
            <v>TROUP TODD M</v>
          </cell>
          <cell r="E6523" t="str">
            <v>168544111</v>
          </cell>
          <cell r="F6523">
            <v>18</v>
          </cell>
          <cell r="G6523" t="str">
            <v>Active Non-Union</v>
          </cell>
          <cell r="H6523" t="str">
            <v>N</v>
          </cell>
          <cell r="I6523">
            <v>1</v>
          </cell>
          <cell r="J6523">
            <v>37622</v>
          </cell>
          <cell r="K6523">
            <v>101</v>
          </cell>
          <cell r="L6523" t="str">
            <v>Single</v>
          </cell>
          <cell r="M6523">
            <v>24130</v>
          </cell>
        </row>
        <row r="6524">
          <cell r="A6524">
            <v>11</v>
          </cell>
          <cell r="B6524" t="str">
            <v>AW Rx Only (HMO)</v>
          </cell>
          <cell r="C6524" t="str">
            <v>000000965</v>
          </cell>
          <cell r="D6524" t="str">
            <v>TROUT MARK A</v>
          </cell>
          <cell r="E6524" t="str">
            <v>208600339</v>
          </cell>
          <cell r="F6524">
            <v>17</v>
          </cell>
          <cell r="G6524" t="str">
            <v>Active Union</v>
          </cell>
          <cell r="H6524" t="str">
            <v>U</v>
          </cell>
          <cell r="I6524">
            <v>4</v>
          </cell>
          <cell r="J6524">
            <v>37622</v>
          </cell>
          <cell r="K6524">
            <v>127</v>
          </cell>
          <cell r="L6524" t="str">
            <v>Family</v>
          </cell>
          <cell r="M6524">
            <v>23997</v>
          </cell>
        </row>
        <row r="6525">
          <cell r="A6525">
            <v>11</v>
          </cell>
          <cell r="B6525" t="str">
            <v>AW Rx Only (HMO)</v>
          </cell>
          <cell r="C6525" t="str">
            <v>000000965</v>
          </cell>
          <cell r="D6525" t="str">
            <v>TRUBIC DOUGLAS L</v>
          </cell>
          <cell r="E6525" t="str">
            <v>198582222</v>
          </cell>
          <cell r="F6525">
            <v>17</v>
          </cell>
          <cell r="G6525" t="str">
            <v>Active Union</v>
          </cell>
          <cell r="H6525" t="str">
            <v>U</v>
          </cell>
          <cell r="I6525">
            <v>1</v>
          </cell>
          <cell r="J6525">
            <v>37622</v>
          </cell>
          <cell r="K6525">
            <v>101</v>
          </cell>
          <cell r="L6525" t="str">
            <v>Single</v>
          </cell>
          <cell r="M6525">
            <v>24359</v>
          </cell>
        </row>
        <row r="6526">
          <cell r="A6526">
            <v>11</v>
          </cell>
          <cell r="B6526" t="str">
            <v>AW Rx Only (HMO)</v>
          </cell>
          <cell r="C6526" t="str">
            <v>000000965</v>
          </cell>
          <cell r="D6526" t="str">
            <v>TRUSKO WILLIAM C</v>
          </cell>
          <cell r="E6526" t="str">
            <v>201321009</v>
          </cell>
          <cell r="F6526">
            <v>18</v>
          </cell>
          <cell r="G6526" t="str">
            <v>Active Non-Union</v>
          </cell>
          <cell r="H6526" t="str">
            <v>N</v>
          </cell>
          <cell r="I6526">
            <v>2</v>
          </cell>
          <cell r="J6526">
            <v>37622</v>
          </cell>
          <cell r="K6526">
            <v>111</v>
          </cell>
          <cell r="L6526" t="str">
            <v>Ee/Sp</v>
          </cell>
          <cell r="M6526">
            <v>16070</v>
          </cell>
        </row>
        <row r="6527">
          <cell r="A6527">
            <v>11</v>
          </cell>
          <cell r="B6527" t="str">
            <v>AW Rx Only (HMO)</v>
          </cell>
          <cell r="C6527" t="str">
            <v>000000965</v>
          </cell>
          <cell r="D6527" t="str">
            <v>TURANO RICHARD M</v>
          </cell>
          <cell r="E6527" t="str">
            <v>184507905</v>
          </cell>
          <cell r="F6527">
            <v>18</v>
          </cell>
          <cell r="G6527" t="str">
            <v>Active Non-Union</v>
          </cell>
          <cell r="H6527" t="str">
            <v>N</v>
          </cell>
          <cell r="I6527">
            <v>6</v>
          </cell>
          <cell r="J6527">
            <v>37622</v>
          </cell>
          <cell r="K6527">
            <v>127</v>
          </cell>
          <cell r="L6527" t="str">
            <v>Family</v>
          </cell>
          <cell r="M6527">
            <v>22320</v>
          </cell>
        </row>
        <row r="6528">
          <cell r="A6528">
            <v>11</v>
          </cell>
          <cell r="B6528" t="str">
            <v>AW Rx Only (HMO)</v>
          </cell>
          <cell r="C6528" t="str">
            <v>000000965</v>
          </cell>
          <cell r="D6528" t="str">
            <v>TYMAN DAVID V</v>
          </cell>
          <cell r="E6528" t="str">
            <v>188548349</v>
          </cell>
          <cell r="F6528">
            <v>17</v>
          </cell>
          <cell r="G6528" t="str">
            <v>Active Union</v>
          </cell>
          <cell r="H6528" t="str">
            <v>U</v>
          </cell>
          <cell r="I6528">
            <v>4</v>
          </cell>
          <cell r="J6528">
            <v>37622</v>
          </cell>
          <cell r="K6528">
            <v>127</v>
          </cell>
          <cell r="L6528" t="str">
            <v>Family</v>
          </cell>
          <cell r="M6528">
            <v>24064</v>
          </cell>
        </row>
        <row r="6529">
          <cell r="A6529">
            <v>11</v>
          </cell>
          <cell r="B6529" t="str">
            <v>AW Rx Only (HMO)</v>
          </cell>
          <cell r="C6529" t="str">
            <v>000000965</v>
          </cell>
          <cell r="D6529" t="str">
            <v>UHRIN GERALD</v>
          </cell>
          <cell r="E6529" t="str">
            <v>196324802</v>
          </cell>
          <cell r="F6529">
            <v>18</v>
          </cell>
          <cell r="G6529" t="str">
            <v>Active Non-Union</v>
          </cell>
          <cell r="H6529" t="str">
            <v>N</v>
          </cell>
          <cell r="I6529">
            <v>2</v>
          </cell>
          <cell r="J6529">
            <v>37622</v>
          </cell>
          <cell r="K6529">
            <v>111</v>
          </cell>
          <cell r="L6529" t="str">
            <v>Ee/Sp</v>
          </cell>
          <cell r="M6529">
            <v>14808</v>
          </cell>
        </row>
        <row r="6530">
          <cell r="A6530">
            <v>11</v>
          </cell>
          <cell r="B6530" t="str">
            <v>AW Rx Only (HMO)</v>
          </cell>
          <cell r="C6530" t="str">
            <v>000000965</v>
          </cell>
          <cell r="D6530" t="str">
            <v>VANSICKLE BRIAN K</v>
          </cell>
          <cell r="E6530" t="str">
            <v>190485624</v>
          </cell>
          <cell r="F6530">
            <v>17</v>
          </cell>
          <cell r="G6530" t="str">
            <v>Active Union</v>
          </cell>
          <cell r="H6530" t="str">
            <v>U</v>
          </cell>
          <cell r="I6530">
            <v>4</v>
          </cell>
          <cell r="J6530">
            <v>37934</v>
          </cell>
          <cell r="K6530">
            <v>127</v>
          </cell>
          <cell r="L6530" t="str">
            <v>Family</v>
          </cell>
          <cell r="M6530">
            <v>20734</v>
          </cell>
        </row>
        <row r="6531">
          <cell r="A6531">
            <v>11</v>
          </cell>
          <cell r="B6531" t="str">
            <v>AW Rx Only (HMO)</v>
          </cell>
          <cell r="C6531" t="str">
            <v>000000965</v>
          </cell>
          <cell r="D6531" t="str">
            <v>VASQUEZ FRANCIS P</v>
          </cell>
          <cell r="E6531" t="str">
            <v>189404577</v>
          </cell>
          <cell r="F6531">
            <v>17</v>
          </cell>
          <cell r="G6531" t="str">
            <v>Active Union</v>
          </cell>
          <cell r="H6531" t="str">
            <v>U</v>
          </cell>
          <cell r="I6531">
            <v>3</v>
          </cell>
          <cell r="J6531">
            <v>37622</v>
          </cell>
          <cell r="K6531">
            <v>127</v>
          </cell>
          <cell r="L6531" t="str">
            <v>Family</v>
          </cell>
          <cell r="M6531">
            <v>18326</v>
          </cell>
        </row>
        <row r="6532">
          <cell r="A6532">
            <v>11</v>
          </cell>
          <cell r="B6532" t="str">
            <v>AW Rx Only (HMO)</v>
          </cell>
          <cell r="C6532" t="str">
            <v>000000965</v>
          </cell>
          <cell r="D6532" t="str">
            <v>VISHNEFSKI JOHN D</v>
          </cell>
          <cell r="E6532" t="str">
            <v>170443203</v>
          </cell>
          <cell r="F6532">
            <v>18</v>
          </cell>
          <cell r="G6532" t="str">
            <v>Active Non-Union</v>
          </cell>
          <cell r="H6532" t="str">
            <v>N</v>
          </cell>
          <cell r="I6532">
            <v>1</v>
          </cell>
          <cell r="J6532">
            <v>37622</v>
          </cell>
          <cell r="K6532">
            <v>101</v>
          </cell>
          <cell r="L6532" t="str">
            <v>Single</v>
          </cell>
          <cell r="M6532">
            <v>18714</v>
          </cell>
        </row>
        <row r="6533">
          <cell r="A6533">
            <v>11</v>
          </cell>
          <cell r="B6533" t="str">
            <v>AW Rx Only (HMO)</v>
          </cell>
          <cell r="C6533" t="str">
            <v>000000965</v>
          </cell>
          <cell r="D6533" t="str">
            <v>VITAL DAVID S</v>
          </cell>
          <cell r="E6533" t="str">
            <v>176646285</v>
          </cell>
          <cell r="F6533">
            <v>18</v>
          </cell>
          <cell r="G6533" t="str">
            <v>Active Non-Union</v>
          </cell>
          <cell r="H6533" t="str">
            <v>N</v>
          </cell>
          <cell r="I6533">
            <v>3</v>
          </cell>
          <cell r="J6533">
            <v>37622</v>
          </cell>
          <cell r="K6533">
            <v>127</v>
          </cell>
          <cell r="L6533" t="str">
            <v>Family</v>
          </cell>
          <cell r="M6533">
            <v>24628</v>
          </cell>
        </row>
        <row r="6534">
          <cell r="A6534">
            <v>11</v>
          </cell>
          <cell r="B6534" t="str">
            <v>AW Rx Only (HMO)</v>
          </cell>
          <cell r="C6534" t="str">
            <v>000000965</v>
          </cell>
          <cell r="D6534" t="str">
            <v>VOLS JOHN E</v>
          </cell>
          <cell r="E6534" t="str">
            <v>181587437</v>
          </cell>
          <cell r="F6534">
            <v>18</v>
          </cell>
          <cell r="G6534" t="str">
            <v>Active Non-Union</v>
          </cell>
          <cell r="H6534" t="str">
            <v>N</v>
          </cell>
          <cell r="I6534">
            <v>5</v>
          </cell>
          <cell r="J6534">
            <v>38051</v>
          </cell>
          <cell r="K6534">
            <v>119</v>
          </cell>
          <cell r="L6534" t="str">
            <v>Ee/Ch</v>
          </cell>
          <cell r="M6534">
            <v>22646</v>
          </cell>
        </row>
        <row r="6535">
          <cell r="A6535">
            <v>11</v>
          </cell>
          <cell r="B6535" t="str">
            <v>AW Rx Only (HMO)</v>
          </cell>
          <cell r="C6535" t="str">
            <v>000000965</v>
          </cell>
          <cell r="D6535" t="str">
            <v>VROBEL GREGORY A</v>
          </cell>
          <cell r="E6535" t="str">
            <v>163388280</v>
          </cell>
          <cell r="F6535">
            <v>17</v>
          </cell>
          <cell r="G6535" t="str">
            <v>Active Union</v>
          </cell>
          <cell r="H6535" t="str">
            <v>U</v>
          </cell>
          <cell r="I6535">
            <v>2</v>
          </cell>
          <cell r="J6535">
            <v>38199</v>
          </cell>
          <cell r="K6535">
            <v>111</v>
          </cell>
          <cell r="L6535" t="str">
            <v>Ee/Sp</v>
          </cell>
          <cell r="M6535">
            <v>17909</v>
          </cell>
        </row>
        <row r="6536">
          <cell r="A6536">
            <v>11</v>
          </cell>
          <cell r="B6536" t="str">
            <v>AW Rx Only (HMO)</v>
          </cell>
          <cell r="C6536" t="str">
            <v>000000965</v>
          </cell>
          <cell r="D6536" t="str">
            <v>WADE HARDING</v>
          </cell>
          <cell r="E6536" t="str">
            <v>206304285</v>
          </cell>
          <cell r="F6536">
            <v>18</v>
          </cell>
          <cell r="G6536" t="str">
            <v>Active Non-Union</v>
          </cell>
          <cell r="H6536" t="str">
            <v>N</v>
          </cell>
          <cell r="I6536">
            <v>2</v>
          </cell>
          <cell r="J6536">
            <v>37936</v>
          </cell>
          <cell r="K6536">
            <v>111</v>
          </cell>
          <cell r="L6536" t="str">
            <v>Ee/Sp</v>
          </cell>
          <cell r="M6536">
            <v>16029</v>
          </cell>
        </row>
        <row r="6537">
          <cell r="A6537">
            <v>11</v>
          </cell>
          <cell r="B6537" t="str">
            <v>AW Rx Only (HMO)</v>
          </cell>
          <cell r="C6537" t="str">
            <v>000000965</v>
          </cell>
          <cell r="D6537" t="str">
            <v>WAGNER GERALD J</v>
          </cell>
          <cell r="E6537" t="str">
            <v>206543072</v>
          </cell>
          <cell r="F6537">
            <v>18</v>
          </cell>
          <cell r="G6537" t="str">
            <v>Active Non-Union</v>
          </cell>
          <cell r="H6537" t="str">
            <v>N</v>
          </cell>
          <cell r="I6537">
            <v>4</v>
          </cell>
          <cell r="J6537">
            <v>37622</v>
          </cell>
          <cell r="K6537">
            <v>127</v>
          </cell>
          <cell r="L6537" t="str">
            <v>Family</v>
          </cell>
          <cell r="M6537">
            <v>21413</v>
          </cell>
        </row>
        <row r="6538">
          <cell r="A6538">
            <v>11</v>
          </cell>
          <cell r="B6538" t="str">
            <v>AW Rx Only (HMO)</v>
          </cell>
          <cell r="C6538" t="str">
            <v>000000965</v>
          </cell>
          <cell r="D6538" t="str">
            <v>WALKER CINDY A</v>
          </cell>
          <cell r="E6538" t="str">
            <v>191409849</v>
          </cell>
          <cell r="F6538">
            <v>17</v>
          </cell>
          <cell r="G6538" t="str">
            <v>Active Union</v>
          </cell>
          <cell r="H6538" t="str">
            <v>U</v>
          </cell>
          <cell r="I6538">
            <v>1</v>
          </cell>
          <cell r="J6538">
            <v>37622</v>
          </cell>
          <cell r="K6538">
            <v>102</v>
          </cell>
          <cell r="L6538" t="str">
            <v>Single</v>
          </cell>
          <cell r="M6538">
            <v>18254</v>
          </cell>
        </row>
        <row r="6539">
          <cell r="A6539">
            <v>11</v>
          </cell>
          <cell r="B6539" t="str">
            <v>AW Rx Only (HMO)</v>
          </cell>
          <cell r="C6539" t="str">
            <v>000000965</v>
          </cell>
          <cell r="D6539" t="str">
            <v>WALKER ROBERT H</v>
          </cell>
          <cell r="E6539" t="str">
            <v>168621850</v>
          </cell>
          <cell r="F6539">
            <v>18</v>
          </cell>
          <cell r="G6539" t="str">
            <v>Active Non-Union</v>
          </cell>
          <cell r="H6539" t="str">
            <v>N</v>
          </cell>
          <cell r="I6539">
            <v>6</v>
          </cell>
          <cell r="J6539">
            <v>37622</v>
          </cell>
          <cell r="K6539">
            <v>127</v>
          </cell>
          <cell r="L6539" t="str">
            <v>Family</v>
          </cell>
          <cell r="M6539">
            <v>23647</v>
          </cell>
        </row>
        <row r="6540">
          <cell r="A6540">
            <v>11</v>
          </cell>
          <cell r="B6540" t="str">
            <v>AW Rx Only (HMO)</v>
          </cell>
          <cell r="C6540" t="str">
            <v>000000965</v>
          </cell>
          <cell r="D6540" t="str">
            <v>WALL JR FRANK J</v>
          </cell>
          <cell r="E6540" t="str">
            <v>175444886</v>
          </cell>
          <cell r="F6540">
            <v>17</v>
          </cell>
          <cell r="G6540" t="str">
            <v>Active Union</v>
          </cell>
          <cell r="H6540" t="str">
            <v>U</v>
          </cell>
          <cell r="I6540">
            <v>4</v>
          </cell>
          <cell r="J6540">
            <v>37934</v>
          </cell>
          <cell r="K6540">
            <v>127</v>
          </cell>
          <cell r="L6540" t="str">
            <v>Family</v>
          </cell>
          <cell r="M6540">
            <v>20039</v>
          </cell>
        </row>
        <row r="6541">
          <cell r="A6541">
            <v>11</v>
          </cell>
          <cell r="B6541" t="str">
            <v>AW Rx Only (HMO)</v>
          </cell>
          <cell r="C6541" t="str">
            <v>000000965</v>
          </cell>
          <cell r="D6541" t="str">
            <v>WALTER WILLIAM L</v>
          </cell>
          <cell r="E6541" t="str">
            <v>198460453</v>
          </cell>
          <cell r="F6541">
            <v>18</v>
          </cell>
          <cell r="G6541" t="str">
            <v>Active Non-Union</v>
          </cell>
          <cell r="H6541" t="str">
            <v>N</v>
          </cell>
          <cell r="I6541">
            <v>3</v>
          </cell>
          <cell r="J6541">
            <v>37622</v>
          </cell>
          <cell r="K6541">
            <v>127</v>
          </cell>
          <cell r="L6541" t="str">
            <v>Family</v>
          </cell>
          <cell r="M6541">
            <v>20277</v>
          </cell>
        </row>
        <row r="6542">
          <cell r="A6542">
            <v>11</v>
          </cell>
          <cell r="B6542" t="str">
            <v>AW Rx Only (HMO)</v>
          </cell>
          <cell r="C6542" t="str">
            <v>000000965</v>
          </cell>
          <cell r="D6542" t="str">
            <v>WALTON ANDREW J</v>
          </cell>
          <cell r="E6542" t="str">
            <v>206602074</v>
          </cell>
          <cell r="F6542">
            <v>18</v>
          </cell>
          <cell r="G6542" t="str">
            <v>Active Non-Union</v>
          </cell>
          <cell r="H6542" t="str">
            <v>N</v>
          </cell>
          <cell r="I6542">
            <v>5</v>
          </cell>
          <cell r="J6542">
            <v>37622</v>
          </cell>
          <cell r="K6542">
            <v>127</v>
          </cell>
          <cell r="L6542" t="str">
            <v>Family</v>
          </cell>
          <cell r="M6542">
            <v>23343</v>
          </cell>
        </row>
        <row r="6543">
          <cell r="A6543">
            <v>11</v>
          </cell>
          <cell r="B6543" t="str">
            <v>AW Rx Only (HMO)</v>
          </cell>
          <cell r="C6543" t="str">
            <v>000000965</v>
          </cell>
          <cell r="D6543" t="str">
            <v>WARD DAVID J</v>
          </cell>
          <cell r="E6543" t="str">
            <v>164589919</v>
          </cell>
          <cell r="F6543">
            <v>18</v>
          </cell>
          <cell r="G6543" t="str">
            <v>Active Non-Union</v>
          </cell>
          <cell r="H6543" t="str">
            <v>N</v>
          </cell>
          <cell r="I6543">
            <v>4</v>
          </cell>
          <cell r="J6543">
            <v>38353</v>
          </cell>
          <cell r="K6543">
            <v>127</v>
          </cell>
          <cell r="L6543" t="str">
            <v>Family</v>
          </cell>
          <cell r="M6543">
            <v>22529</v>
          </cell>
        </row>
        <row r="6544">
          <cell r="A6544">
            <v>11</v>
          </cell>
          <cell r="B6544" t="str">
            <v>AW Rx Only (HMO)</v>
          </cell>
          <cell r="C6544" t="str">
            <v>000000965</v>
          </cell>
          <cell r="D6544" t="str">
            <v>WARZNAK DIANN E</v>
          </cell>
          <cell r="E6544" t="str">
            <v>193347150</v>
          </cell>
          <cell r="F6544">
            <v>17</v>
          </cell>
          <cell r="G6544" t="str">
            <v>Active Union</v>
          </cell>
          <cell r="H6544" t="str">
            <v>U</v>
          </cell>
          <cell r="I6544">
            <v>3</v>
          </cell>
          <cell r="J6544">
            <v>37622</v>
          </cell>
          <cell r="K6544">
            <v>127</v>
          </cell>
          <cell r="L6544" t="str">
            <v>Family</v>
          </cell>
          <cell r="M6544">
            <v>16503</v>
          </cell>
        </row>
        <row r="6545">
          <cell r="A6545">
            <v>11</v>
          </cell>
          <cell r="B6545" t="str">
            <v>AW Rx Only (HMO)</v>
          </cell>
          <cell r="C6545" t="str">
            <v>000000965</v>
          </cell>
          <cell r="D6545" t="str">
            <v>WASTELLO TERRILL E</v>
          </cell>
          <cell r="E6545" t="str">
            <v>199507267</v>
          </cell>
          <cell r="F6545">
            <v>18</v>
          </cell>
          <cell r="G6545" t="str">
            <v>Active Non-Union</v>
          </cell>
          <cell r="H6545" t="str">
            <v>N</v>
          </cell>
          <cell r="I6545">
            <v>4</v>
          </cell>
          <cell r="J6545">
            <v>37622</v>
          </cell>
          <cell r="K6545">
            <v>127</v>
          </cell>
          <cell r="L6545" t="str">
            <v>Family</v>
          </cell>
          <cell r="M6545">
            <v>21073</v>
          </cell>
        </row>
        <row r="6546">
          <cell r="A6546">
            <v>11</v>
          </cell>
          <cell r="B6546" t="str">
            <v>AW Rx Only (HMO)</v>
          </cell>
          <cell r="C6546" t="str">
            <v>000000965</v>
          </cell>
          <cell r="D6546" t="str">
            <v>WEAVER JR JAMES L</v>
          </cell>
          <cell r="E6546" t="str">
            <v>210402751</v>
          </cell>
          <cell r="F6546">
            <v>18</v>
          </cell>
          <cell r="G6546" t="str">
            <v>Active Non-Union</v>
          </cell>
          <cell r="H6546" t="str">
            <v>N</v>
          </cell>
          <cell r="I6546">
            <v>2</v>
          </cell>
          <cell r="J6546">
            <v>37622</v>
          </cell>
          <cell r="K6546">
            <v>111</v>
          </cell>
          <cell r="L6546" t="str">
            <v>Ee/Sp</v>
          </cell>
          <cell r="M6546">
            <v>18201</v>
          </cell>
        </row>
        <row r="6547">
          <cell r="A6547">
            <v>11</v>
          </cell>
          <cell r="B6547" t="str">
            <v>AW Rx Only (HMO)</v>
          </cell>
          <cell r="C6547" t="str">
            <v>000000965</v>
          </cell>
          <cell r="D6547" t="str">
            <v>WEAVER KENNETH B</v>
          </cell>
          <cell r="E6547" t="str">
            <v>175406579</v>
          </cell>
          <cell r="F6547">
            <v>17</v>
          </cell>
          <cell r="G6547" t="str">
            <v>Active Union</v>
          </cell>
          <cell r="H6547" t="str">
            <v>U</v>
          </cell>
          <cell r="I6547">
            <v>3</v>
          </cell>
          <cell r="J6547">
            <v>37773</v>
          </cell>
          <cell r="K6547">
            <v>127</v>
          </cell>
          <cell r="L6547" t="str">
            <v>Family</v>
          </cell>
          <cell r="M6547">
            <v>21642</v>
          </cell>
        </row>
        <row r="6548">
          <cell r="A6548">
            <v>11</v>
          </cell>
          <cell r="B6548" t="str">
            <v>AW Rx Only (HMO)</v>
          </cell>
          <cell r="C6548" t="str">
            <v>000000965</v>
          </cell>
          <cell r="D6548" t="str">
            <v>WELKER JAMES</v>
          </cell>
          <cell r="E6548" t="str">
            <v>180624896</v>
          </cell>
          <cell r="F6548">
            <v>17</v>
          </cell>
          <cell r="G6548" t="str">
            <v>Active Union</v>
          </cell>
          <cell r="H6548" t="str">
            <v>U</v>
          </cell>
          <cell r="I6548">
            <v>5</v>
          </cell>
          <cell r="J6548">
            <v>37622</v>
          </cell>
          <cell r="K6548">
            <v>127</v>
          </cell>
          <cell r="L6548" t="str">
            <v>Family</v>
          </cell>
          <cell r="M6548">
            <v>23803</v>
          </cell>
        </row>
        <row r="6549">
          <cell r="A6549">
            <v>11</v>
          </cell>
          <cell r="B6549" t="str">
            <v>AW Rx Only (HMO)</v>
          </cell>
          <cell r="C6549" t="str">
            <v>000000965</v>
          </cell>
          <cell r="D6549" t="str">
            <v>WENDEKIER FREDERICK J</v>
          </cell>
          <cell r="E6549" t="str">
            <v>206409423</v>
          </cell>
          <cell r="F6549">
            <v>18</v>
          </cell>
          <cell r="G6549" t="str">
            <v>Active Non-Union</v>
          </cell>
          <cell r="H6549" t="str">
            <v>N</v>
          </cell>
          <cell r="I6549">
            <v>3</v>
          </cell>
          <cell r="J6549">
            <v>38199</v>
          </cell>
          <cell r="K6549">
            <v>127</v>
          </cell>
          <cell r="L6549" t="str">
            <v>Family</v>
          </cell>
          <cell r="M6549">
            <v>19058</v>
          </cell>
        </row>
        <row r="6550">
          <cell r="A6550">
            <v>11</v>
          </cell>
          <cell r="B6550" t="str">
            <v>AW Rx Only (HMO)</v>
          </cell>
          <cell r="C6550" t="str">
            <v>000000965</v>
          </cell>
          <cell r="D6550" t="str">
            <v>WENE CLAYTON E</v>
          </cell>
          <cell r="E6550" t="str">
            <v>409318866</v>
          </cell>
          <cell r="F6550">
            <v>17</v>
          </cell>
          <cell r="G6550" t="str">
            <v>Active Union</v>
          </cell>
          <cell r="H6550" t="str">
            <v>U</v>
          </cell>
          <cell r="I6550">
            <v>3</v>
          </cell>
          <cell r="J6550">
            <v>38134</v>
          </cell>
          <cell r="K6550">
            <v>127</v>
          </cell>
          <cell r="L6550" t="str">
            <v>Family</v>
          </cell>
          <cell r="M6550">
            <v>23171</v>
          </cell>
        </row>
        <row r="6551">
          <cell r="A6551">
            <v>11</v>
          </cell>
          <cell r="B6551" t="str">
            <v>AW Rx Only (HMO)</v>
          </cell>
          <cell r="C6551" t="str">
            <v>000000965</v>
          </cell>
          <cell r="D6551" t="str">
            <v>WESTOVER WILLIAM D</v>
          </cell>
          <cell r="E6551" t="str">
            <v>207544009</v>
          </cell>
          <cell r="F6551">
            <v>18</v>
          </cell>
          <cell r="G6551" t="str">
            <v>Active Non-Union</v>
          </cell>
          <cell r="H6551" t="str">
            <v>N</v>
          </cell>
          <cell r="I6551">
            <v>4</v>
          </cell>
          <cell r="J6551">
            <v>37622</v>
          </cell>
          <cell r="K6551">
            <v>127</v>
          </cell>
          <cell r="L6551" t="str">
            <v>Family</v>
          </cell>
          <cell r="M6551">
            <v>22142</v>
          </cell>
        </row>
        <row r="6552">
          <cell r="A6552">
            <v>11</v>
          </cell>
          <cell r="B6552" t="str">
            <v>AW Rx Only (HMO)</v>
          </cell>
          <cell r="C6552" t="str">
            <v>000000965</v>
          </cell>
          <cell r="D6552" t="str">
            <v>WHITE RAYMOND E</v>
          </cell>
          <cell r="E6552" t="str">
            <v>205467912</v>
          </cell>
          <cell r="F6552">
            <v>17</v>
          </cell>
          <cell r="G6552" t="str">
            <v>Active Union</v>
          </cell>
          <cell r="H6552" t="str">
            <v>U</v>
          </cell>
          <cell r="I6552">
            <v>2</v>
          </cell>
          <cell r="J6552">
            <v>37622</v>
          </cell>
          <cell r="K6552">
            <v>111</v>
          </cell>
          <cell r="L6552" t="str">
            <v>Ee/Sp</v>
          </cell>
          <cell r="M6552">
            <v>20143</v>
          </cell>
        </row>
        <row r="6553">
          <cell r="A6553">
            <v>11</v>
          </cell>
          <cell r="B6553" t="str">
            <v>AW Rx Only (HMO)</v>
          </cell>
          <cell r="C6553" t="str">
            <v>000000965</v>
          </cell>
          <cell r="D6553" t="str">
            <v>WHITMAN MARGUERITE A</v>
          </cell>
          <cell r="E6553" t="str">
            <v>187466081</v>
          </cell>
          <cell r="F6553">
            <v>18</v>
          </cell>
          <cell r="G6553" t="str">
            <v>Active Non-Union</v>
          </cell>
          <cell r="H6553" t="str">
            <v>N</v>
          </cell>
          <cell r="I6553">
            <v>1</v>
          </cell>
          <cell r="J6553">
            <v>37622</v>
          </cell>
          <cell r="K6553">
            <v>102</v>
          </cell>
          <cell r="L6553" t="str">
            <v>Single</v>
          </cell>
          <cell r="M6553">
            <v>20084</v>
          </cell>
        </row>
        <row r="6554">
          <cell r="A6554">
            <v>11</v>
          </cell>
          <cell r="B6554" t="str">
            <v>AW Rx Only (HMO)</v>
          </cell>
          <cell r="C6554" t="str">
            <v>000000965</v>
          </cell>
          <cell r="D6554" t="str">
            <v>WILLIAMS ANDREW S</v>
          </cell>
          <cell r="E6554" t="str">
            <v>207588490</v>
          </cell>
          <cell r="F6554">
            <v>18</v>
          </cell>
          <cell r="G6554" t="str">
            <v>Active Non-Union</v>
          </cell>
          <cell r="H6554" t="str">
            <v>N</v>
          </cell>
          <cell r="I6554">
            <v>5</v>
          </cell>
          <cell r="J6554">
            <v>37622</v>
          </cell>
          <cell r="K6554">
            <v>127</v>
          </cell>
          <cell r="L6554" t="str">
            <v>Family</v>
          </cell>
          <cell r="M6554">
            <v>22680</v>
          </cell>
        </row>
        <row r="6555">
          <cell r="A6555">
            <v>11</v>
          </cell>
          <cell r="B6555" t="str">
            <v>AW Rx Only (HMO)</v>
          </cell>
          <cell r="C6555" t="str">
            <v>000000965</v>
          </cell>
          <cell r="D6555" t="str">
            <v>WILLIAMS DAVID A</v>
          </cell>
          <cell r="E6555" t="str">
            <v>177586504</v>
          </cell>
          <cell r="F6555">
            <v>18</v>
          </cell>
          <cell r="G6555" t="str">
            <v>Active Non-Union</v>
          </cell>
          <cell r="H6555" t="str">
            <v>N</v>
          </cell>
          <cell r="I6555">
            <v>4</v>
          </cell>
          <cell r="J6555">
            <v>38353</v>
          </cell>
          <cell r="K6555">
            <v>127</v>
          </cell>
          <cell r="L6555" t="str">
            <v>Family</v>
          </cell>
          <cell r="M6555">
            <v>23016</v>
          </cell>
        </row>
        <row r="6556">
          <cell r="A6556">
            <v>11</v>
          </cell>
          <cell r="B6556" t="str">
            <v>AW Rx Only (HMO)</v>
          </cell>
          <cell r="C6556" t="str">
            <v>000000965</v>
          </cell>
          <cell r="D6556" t="str">
            <v>WILLIAMS JEFFREY W</v>
          </cell>
          <cell r="E6556" t="str">
            <v>189606621</v>
          </cell>
          <cell r="F6556">
            <v>17</v>
          </cell>
          <cell r="G6556" t="str">
            <v>Active Union</v>
          </cell>
          <cell r="H6556" t="str">
            <v>U</v>
          </cell>
          <cell r="I6556">
            <v>1</v>
          </cell>
          <cell r="J6556">
            <v>37773</v>
          </cell>
          <cell r="K6556">
            <v>101</v>
          </cell>
          <cell r="L6556" t="str">
            <v>Single</v>
          </cell>
          <cell r="M6556">
            <v>29323</v>
          </cell>
        </row>
        <row r="6557">
          <cell r="A6557">
            <v>11</v>
          </cell>
          <cell r="B6557" t="str">
            <v>AW Rx Only (HMO)</v>
          </cell>
          <cell r="C6557" t="str">
            <v>000000965</v>
          </cell>
          <cell r="D6557" t="str">
            <v>WILLIAMS KIMELY R</v>
          </cell>
          <cell r="E6557" t="str">
            <v>179521772</v>
          </cell>
          <cell r="F6557">
            <v>17</v>
          </cell>
          <cell r="G6557" t="str">
            <v>Active Union</v>
          </cell>
          <cell r="H6557" t="str">
            <v>U</v>
          </cell>
          <cell r="I6557">
            <v>1</v>
          </cell>
          <cell r="J6557">
            <v>37622</v>
          </cell>
          <cell r="K6557">
            <v>102</v>
          </cell>
          <cell r="L6557" t="str">
            <v>Single</v>
          </cell>
          <cell r="M6557">
            <v>22955</v>
          </cell>
        </row>
        <row r="6558">
          <cell r="A6558">
            <v>11</v>
          </cell>
          <cell r="B6558" t="str">
            <v>AW Rx Only (HMO)</v>
          </cell>
          <cell r="C6558" t="str">
            <v>000000965</v>
          </cell>
          <cell r="D6558" t="str">
            <v>WILLIAMS LYNN A</v>
          </cell>
          <cell r="E6558" t="str">
            <v>198461941</v>
          </cell>
          <cell r="F6558">
            <v>17</v>
          </cell>
          <cell r="G6558" t="str">
            <v>Active Union</v>
          </cell>
          <cell r="H6558" t="str">
            <v>U</v>
          </cell>
          <cell r="I6558">
            <v>1</v>
          </cell>
          <cell r="J6558">
            <v>37622</v>
          </cell>
          <cell r="K6558">
            <v>102</v>
          </cell>
          <cell r="L6558" t="str">
            <v>Single</v>
          </cell>
          <cell r="M6558">
            <v>20074</v>
          </cell>
        </row>
        <row r="6559">
          <cell r="A6559">
            <v>11</v>
          </cell>
          <cell r="B6559" t="str">
            <v>AW Rx Only (HMO)</v>
          </cell>
          <cell r="C6559" t="str">
            <v>000000965</v>
          </cell>
          <cell r="D6559" t="str">
            <v>WILSON ROGER W</v>
          </cell>
          <cell r="E6559" t="str">
            <v>192527199</v>
          </cell>
          <cell r="F6559">
            <v>17</v>
          </cell>
          <cell r="G6559" t="str">
            <v>Active Union</v>
          </cell>
          <cell r="H6559" t="str">
            <v>U</v>
          </cell>
          <cell r="I6559">
            <v>4</v>
          </cell>
          <cell r="J6559">
            <v>38297</v>
          </cell>
          <cell r="K6559">
            <v>127</v>
          </cell>
          <cell r="L6559" t="str">
            <v>Family</v>
          </cell>
          <cell r="M6559">
            <v>20994</v>
          </cell>
        </row>
        <row r="6560">
          <cell r="A6560">
            <v>11</v>
          </cell>
          <cell r="B6560" t="str">
            <v>AW Rx Only (HMO)</v>
          </cell>
          <cell r="C6560" t="str">
            <v>000000965</v>
          </cell>
          <cell r="D6560" t="str">
            <v>WILSON WILLIAM K</v>
          </cell>
          <cell r="E6560" t="str">
            <v>189509921</v>
          </cell>
          <cell r="F6560">
            <v>18</v>
          </cell>
          <cell r="G6560" t="str">
            <v>Active Non-Union</v>
          </cell>
          <cell r="H6560" t="str">
            <v>N</v>
          </cell>
          <cell r="I6560">
            <v>3</v>
          </cell>
          <cell r="J6560">
            <v>38108</v>
          </cell>
          <cell r="K6560">
            <v>127</v>
          </cell>
          <cell r="L6560" t="str">
            <v>Family</v>
          </cell>
          <cell r="M6560">
            <v>20729</v>
          </cell>
        </row>
        <row r="6561">
          <cell r="A6561">
            <v>11</v>
          </cell>
          <cell r="B6561" t="str">
            <v>AW Rx Only (HMO)</v>
          </cell>
          <cell r="C6561" t="str">
            <v>000000965</v>
          </cell>
          <cell r="D6561" t="str">
            <v>WINCEK JULIA</v>
          </cell>
          <cell r="E6561" t="str">
            <v>211449865</v>
          </cell>
          <cell r="F6561">
            <v>18</v>
          </cell>
          <cell r="G6561" t="str">
            <v>Active Non-Union</v>
          </cell>
          <cell r="H6561" t="str">
            <v>N</v>
          </cell>
          <cell r="I6561">
            <v>2</v>
          </cell>
          <cell r="J6561">
            <v>38298</v>
          </cell>
          <cell r="K6561">
            <v>119</v>
          </cell>
          <cell r="L6561" t="str">
            <v>Ee/Ch</v>
          </cell>
          <cell r="M6561">
            <v>19802</v>
          </cell>
        </row>
        <row r="6562">
          <cell r="A6562">
            <v>11</v>
          </cell>
          <cell r="B6562" t="str">
            <v>AW Rx Only (HMO)</v>
          </cell>
          <cell r="C6562" t="str">
            <v>000000965</v>
          </cell>
          <cell r="D6562" t="str">
            <v>WISE MARK W</v>
          </cell>
          <cell r="E6562" t="str">
            <v>184504657</v>
          </cell>
          <cell r="F6562">
            <v>17</v>
          </cell>
          <cell r="G6562" t="str">
            <v>Active Union</v>
          </cell>
          <cell r="H6562" t="str">
            <v>U</v>
          </cell>
          <cell r="I6562">
            <v>5</v>
          </cell>
          <cell r="J6562">
            <v>37622</v>
          </cell>
          <cell r="K6562">
            <v>127</v>
          </cell>
          <cell r="L6562" t="str">
            <v>Family</v>
          </cell>
          <cell r="M6562">
            <v>21965</v>
          </cell>
        </row>
        <row r="6563">
          <cell r="A6563">
            <v>11</v>
          </cell>
          <cell r="B6563" t="str">
            <v>AW Rx Only (HMO)</v>
          </cell>
          <cell r="C6563" t="str">
            <v>000000965</v>
          </cell>
          <cell r="D6563" t="str">
            <v>WITMEYER GARY D</v>
          </cell>
          <cell r="E6563" t="str">
            <v>200360838</v>
          </cell>
          <cell r="F6563">
            <v>18</v>
          </cell>
          <cell r="G6563" t="str">
            <v>Active Non-Union</v>
          </cell>
          <cell r="H6563" t="str">
            <v>N</v>
          </cell>
          <cell r="I6563">
            <v>6</v>
          </cell>
          <cell r="J6563">
            <v>37835</v>
          </cell>
          <cell r="K6563">
            <v>127</v>
          </cell>
          <cell r="L6563" t="str">
            <v>Family</v>
          </cell>
          <cell r="M6563">
            <v>18310</v>
          </cell>
        </row>
        <row r="6564">
          <cell r="A6564">
            <v>11</v>
          </cell>
          <cell r="B6564" t="str">
            <v>AW Rx Only (HMO)</v>
          </cell>
          <cell r="C6564" t="str">
            <v>000000965</v>
          </cell>
          <cell r="D6564" t="str">
            <v>WOODS JR ROBERT H</v>
          </cell>
          <cell r="E6564" t="str">
            <v>207505153</v>
          </cell>
          <cell r="F6564">
            <v>17</v>
          </cell>
          <cell r="G6564" t="str">
            <v>Active Union</v>
          </cell>
          <cell r="H6564" t="str">
            <v>U</v>
          </cell>
          <cell r="I6564">
            <v>1</v>
          </cell>
          <cell r="J6564">
            <v>37622</v>
          </cell>
          <cell r="K6564">
            <v>101</v>
          </cell>
          <cell r="L6564" t="str">
            <v>Single</v>
          </cell>
          <cell r="M6564">
            <v>20682</v>
          </cell>
        </row>
        <row r="6565">
          <cell r="A6565">
            <v>11</v>
          </cell>
          <cell r="B6565" t="str">
            <v>AW Rx Only (HMO)</v>
          </cell>
          <cell r="C6565" t="str">
            <v>000000965</v>
          </cell>
          <cell r="D6565" t="str">
            <v>WOODS MARK L</v>
          </cell>
          <cell r="E6565" t="str">
            <v>176563927</v>
          </cell>
          <cell r="F6565">
            <v>17</v>
          </cell>
          <cell r="G6565" t="str">
            <v>Active Union</v>
          </cell>
          <cell r="H6565" t="str">
            <v>U</v>
          </cell>
          <cell r="I6565">
            <v>4</v>
          </cell>
          <cell r="J6565">
            <v>37622</v>
          </cell>
          <cell r="K6565">
            <v>127</v>
          </cell>
          <cell r="L6565" t="str">
            <v>Family</v>
          </cell>
          <cell r="M6565">
            <v>21957</v>
          </cell>
        </row>
        <row r="6566">
          <cell r="A6566">
            <v>11</v>
          </cell>
          <cell r="B6566" t="str">
            <v>AW Rx Only (HMO)</v>
          </cell>
          <cell r="C6566" t="str">
            <v>000000965</v>
          </cell>
          <cell r="D6566" t="str">
            <v>WORK BETH D</v>
          </cell>
          <cell r="E6566" t="str">
            <v>183361549</v>
          </cell>
          <cell r="F6566">
            <v>17</v>
          </cell>
          <cell r="G6566" t="str">
            <v>Active Union</v>
          </cell>
          <cell r="H6566" t="str">
            <v>U</v>
          </cell>
          <cell r="I6566">
            <v>2</v>
          </cell>
          <cell r="J6566">
            <v>37622</v>
          </cell>
          <cell r="K6566">
            <v>111</v>
          </cell>
          <cell r="L6566" t="str">
            <v>Ee/Sp</v>
          </cell>
          <cell r="M6566">
            <v>17717</v>
          </cell>
        </row>
        <row r="6567">
          <cell r="A6567">
            <v>11</v>
          </cell>
          <cell r="B6567" t="str">
            <v>AW Rx Only (HMO)</v>
          </cell>
          <cell r="C6567" t="str">
            <v>000000965</v>
          </cell>
          <cell r="D6567" t="str">
            <v>WOYTOWISH PAUL E</v>
          </cell>
          <cell r="E6567" t="str">
            <v>204444133</v>
          </cell>
          <cell r="F6567">
            <v>17</v>
          </cell>
          <cell r="G6567" t="str">
            <v>Active Union</v>
          </cell>
          <cell r="H6567" t="str">
            <v>U</v>
          </cell>
          <cell r="I6567">
            <v>5</v>
          </cell>
          <cell r="J6567">
            <v>37803</v>
          </cell>
          <cell r="K6567">
            <v>127</v>
          </cell>
          <cell r="L6567" t="str">
            <v>Family</v>
          </cell>
          <cell r="M6567">
            <v>19953</v>
          </cell>
        </row>
        <row r="6568">
          <cell r="A6568">
            <v>11</v>
          </cell>
          <cell r="B6568" t="str">
            <v>AW Rx Only (HMO)</v>
          </cell>
          <cell r="C6568" t="str">
            <v>000000965</v>
          </cell>
          <cell r="D6568" t="str">
            <v>WUENSCHELL WAYNE A</v>
          </cell>
          <cell r="E6568" t="str">
            <v>179385281</v>
          </cell>
          <cell r="F6568">
            <v>17</v>
          </cell>
          <cell r="G6568" t="str">
            <v>Active Union</v>
          </cell>
          <cell r="H6568" t="str">
            <v>U</v>
          </cell>
          <cell r="I6568">
            <v>2</v>
          </cell>
          <cell r="J6568">
            <v>37622</v>
          </cell>
          <cell r="K6568">
            <v>111</v>
          </cell>
          <cell r="L6568" t="str">
            <v>Ee/Sp</v>
          </cell>
          <cell r="M6568">
            <v>17107</v>
          </cell>
        </row>
        <row r="6569">
          <cell r="A6569">
            <v>11</v>
          </cell>
          <cell r="B6569" t="str">
            <v>AW Rx Only (HMO)</v>
          </cell>
          <cell r="C6569" t="str">
            <v>000000965</v>
          </cell>
          <cell r="D6569" t="str">
            <v>YACKOVICH ALBERT W</v>
          </cell>
          <cell r="E6569" t="str">
            <v>175541232</v>
          </cell>
          <cell r="F6569">
            <v>17</v>
          </cell>
          <cell r="G6569" t="str">
            <v>Active Union</v>
          </cell>
          <cell r="H6569" t="str">
            <v>U</v>
          </cell>
          <cell r="I6569">
            <v>2</v>
          </cell>
          <cell r="J6569">
            <v>37622</v>
          </cell>
          <cell r="K6569">
            <v>111</v>
          </cell>
          <cell r="L6569" t="str">
            <v>Ee/Sp</v>
          </cell>
          <cell r="M6569">
            <v>24681</v>
          </cell>
        </row>
        <row r="6570">
          <cell r="A6570">
            <v>11</v>
          </cell>
          <cell r="B6570" t="str">
            <v>AW Rx Only (HMO)</v>
          </cell>
          <cell r="C6570" t="str">
            <v>000000965</v>
          </cell>
          <cell r="D6570" t="str">
            <v>YARBROUGH ERIC V</v>
          </cell>
          <cell r="E6570" t="str">
            <v>194543786</v>
          </cell>
          <cell r="F6570">
            <v>17</v>
          </cell>
          <cell r="G6570" t="str">
            <v>Active Union</v>
          </cell>
          <cell r="H6570" t="str">
            <v>U</v>
          </cell>
          <cell r="I6570">
            <v>4</v>
          </cell>
          <cell r="J6570">
            <v>37834</v>
          </cell>
          <cell r="K6570">
            <v>127</v>
          </cell>
          <cell r="L6570" t="str">
            <v>Family</v>
          </cell>
          <cell r="M6570">
            <v>23374</v>
          </cell>
        </row>
        <row r="6571">
          <cell r="A6571">
            <v>11</v>
          </cell>
          <cell r="B6571" t="str">
            <v>AW Rx Only (HMO)</v>
          </cell>
          <cell r="C6571" t="str">
            <v>000000965</v>
          </cell>
          <cell r="D6571" t="str">
            <v>YOSKO THOMAS G</v>
          </cell>
          <cell r="E6571" t="str">
            <v>165445120</v>
          </cell>
          <cell r="F6571">
            <v>17</v>
          </cell>
          <cell r="G6571" t="str">
            <v>Active Union</v>
          </cell>
          <cell r="H6571" t="str">
            <v>U</v>
          </cell>
          <cell r="I6571">
            <v>3</v>
          </cell>
          <cell r="J6571">
            <v>37622</v>
          </cell>
          <cell r="K6571">
            <v>127</v>
          </cell>
          <cell r="L6571" t="str">
            <v>Family</v>
          </cell>
          <cell r="M6571">
            <v>20018</v>
          </cell>
        </row>
        <row r="6572">
          <cell r="A6572">
            <v>11</v>
          </cell>
          <cell r="B6572" t="str">
            <v>AW Rx Only (HMO)</v>
          </cell>
          <cell r="C6572" t="str">
            <v>000000965</v>
          </cell>
          <cell r="D6572" t="str">
            <v>YOUNG DUNMORE E</v>
          </cell>
          <cell r="E6572" t="str">
            <v>167523916</v>
          </cell>
          <cell r="F6572">
            <v>17</v>
          </cell>
          <cell r="G6572" t="str">
            <v>Active Union</v>
          </cell>
          <cell r="H6572" t="str">
            <v>U</v>
          </cell>
          <cell r="I6572">
            <v>2</v>
          </cell>
          <cell r="J6572">
            <v>37834</v>
          </cell>
          <cell r="K6572">
            <v>111</v>
          </cell>
          <cell r="L6572" t="str">
            <v>Ee/Sp</v>
          </cell>
          <cell r="M6572">
            <v>20796</v>
          </cell>
        </row>
        <row r="6573">
          <cell r="A6573">
            <v>11</v>
          </cell>
          <cell r="B6573" t="str">
            <v>AW Rx Only (HMO)</v>
          </cell>
          <cell r="C6573" t="str">
            <v>000000965</v>
          </cell>
          <cell r="D6573" t="str">
            <v>YUKEVICH JOHN P</v>
          </cell>
          <cell r="E6573" t="str">
            <v>173406088</v>
          </cell>
          <cell r="F6573">
            <v>17</v>
          </cell>
          <cell r="G6573" t="str">
            <v>Active Union</v>
          </cell>
          <cell r="H6573" t="str">
            <v>U</v>
          </cell>
          <cell r="I6573">
            <v>3</v>
          </cell>
          <cell r="J6573">
            <v>37622</v>
          </cell>
          <cell r="K6573">
            <v>127</v>
          </cell>
          <cell r="L6573" t="str">
            <v>Family</v>
          </cell>
          <cell r="M6573">
            <v>19170</v>
          </cell>
        </row>
        <row r="6574">
          <cell r="A6574">
            <v>11</v>
          </cell>
          <cell r="B6574" t="str">
            <v>AW Rx Only (HMO)</v>
          </cell>
          <cell r="C6574" t="str">
            <v>000000965</v>
          </cell>
          <cell r="D6574" t="str">
            <v>YURKO EMERY E</v>
          </cell>
          <cell r="E6574" t="str">
            <v>192607390</v>
          </cell>
          <cell r="F6574">
            <v>18</v>
          </cell>
          <cell r="G6574" t="str">
            <v>Active Non-Union</v>
          </cell>
          <cell r="H6574" t="str">
            <v>N</v>
          </cell>
          <cell r="I6574">
            <v>1</v>
          </cell>
          <cell r="J6574">
            <v>37622</v>
          </cell>
          <cell r="K6574">
            <v>101</v>
          </cell>
          <cell r="L6574" t="str">
            <v>Single</v>
          </cell>
          <cell r="M6574">
            <v>26748</v>
          </cell>
        </row>
        <row r="6575">
          <cell r="A6575">
            <v>11</v>
          </cell>
          <cell r="B6575" t="str">
            <v>AW Rx Only (HMO)</v>
          </cell>
          <cell r="C6575" t="str">
            <v>000000965</v>
          </cell>
          <cell r="D6575" t="str">
            <v>ZEIGLER ROBERT L</v>
          </cell>
          <cell r="E6575" t="str">
            <v>198540364</v>
          </cell>
          <cell r="F6575">
            <v>17</v>
          </cell>
          <cell r="G6575" t="str">
            <v>Active Union</v>
          </cell>
          <cell r="H6575" t="str">
            <v>U</v>
          </cell>
          <cell r="I6575">
            <v>3</v>
          </cell>
          <cell r="J6575">
            <v>38322</v>
          </cell>
          <cell r="K6575">
            <v>127</v>
          </cell>
          <cell r="L6575" t="str">
            <v>Family</v>
          </cell>
          <cell r="M6575">
            <v>22272</v>
          </cell>
        </row>
        <row r="6576">
          <cell r="A6576">
            <v>11</v>
          </cell>
          <cell r="B6576" t="str">
            <v>AW Rx Only (HMO)</v>
          </cell>
          <cell r="C6576" t="str">
            <v>000000965</v>
          </cell>
          <cell r="D6576" t="str">
            <v>ZIMMERMAN THOMAS P</v>
          </cell>
          <cell r="E6576" t="str">
            <v>209486326</v>
          </cell>
          <cell r="F6576">
            <v>17</v>
          </cell>
          <cell r="G6576" t="str">
            <v>Active Union</v>
          </cell>
          <cell r="H6576" t="str">
            <v>U</v>
          </cell>
          <cell r="I6576">
            <v>4</v>
          </cell>
          <cell r="J6576">
            <v>37622</v>
          </cell>
          <cell r="K6576">
            <v>127</v>
          </cell>
          <cell r="L6576" t="str">
            <v>Family</v>
          </cell>
          <cell r="M6576">
            <v>24394</v>
          </cell>
        </row>
        <row r="6577">
          <cell r="A6577">
            <v>11</v>
          </cell>
          <cell r="B6577" t="str">
            <v>AW Rx Only (HMO)</v>
          </cell>
          <cell r="C6577" t="str">
            <v>000000965</v>
          </cell>
          <cell r="D6577" t="str">
            <v>ZLUCHOWSKI MATTHEW J</v>
          </cell>
          <cell r="E6577" t="str">
            <v>183543006</v>
          </cell>
          <cell r="F6577">
            <v>18</v>
          </cell>
          <cell r="G6577" t="str">
            <v>Active Non-Union</v>
          </cell>
          <cell r="H6577" t="str">
            <v>N</v>
          </cell>
          <cell r="I6577">
            <v>3</v>
          </cell>
          <cell r="J6577">
            <v>37622</v>
          </cell>
          <cell r="K6577">
            <v>127</v>
          </cell>
          <cell r="L6577" t="str">
            <v>Family</v>
          </cell>
          <cell r="M6577">
            <v>21915</v>
          </cell>
        </row>
        <row r="6578">
          <cell r="A6578">
            <v>11</v>
          </cell>
          <cell r="B6578" t="str">
            <v>AW Rx Only (HMO)</v>
          </cell>
          <cell r="C6578" t="str">
            <v>000000965</v>
          </cell>
          <cell r="D6578" t="str">
            <v>ZURA ROBERT</v>
          </cell>
          <cell r="E6578" t="str">
            <v>171360320</v>
          </cell>
          <cell r="F6578">
            <v>17</v>
          </cell>
          <cell r="G6578" t="str">
            <v>Active Union</v>
          </cell>
          <cell r="H6578" t="str">
            <v>U</v>
          </cell>
          <cell r="I6578">
            <v>2</v>
          </cell>
          <cell r="J6578">
            <v>37622</v>
          </cell>
          <cell r="K6578">
            <v>111</v>
          </cell>
          <cell r="L6578" t="str">
            <v>Ee/Sp</v>
          </cell>
          <cell r="M6578">
            <v>16529</v>
          </cell>
        </row>
        <row r="6579">
          <cell r="A6579">
            <v>11</v>
          </cell>
          <cell r="B6579" t="str">
            <v>AW Rx Only (HMO)</v>
          </cell>
          <cell r="C6579" t="str">
            <v>000000997</v>
          </cell>
          <cell r="D6579" t="str">
            <v>ASKINS MICHAEL</v>
          </cell>
          <cell r="E6579" t="str">
            <v>209664496</v>
          </cell>
          <cell r="F6579">
            <v>18</v>
          </cell>
          <cell r="G6579" t="str">
            <v>Active Non-Union</v>
          </cell>
          <cell r="H6579" t="str">
            <v>N</v>
          </cell>
          <cell r="I6579">
            <v>3</v>
          </cell>
          <cell r="J6579">
            <v>37796</v>
          </cell>
          <cell r="K6579">
            <v>127</v>
          </cell>
          <cell r="L6579" t="str">
            <v>Family</v>
          </cell>
          <cell r="M6579">
            <v>27187</v>
          </cell>
        </row>
        <row r="6580">
          <cell r="A6580">
            <v>11</v>
          </cell>
          <cell r="B6580" t="str">
            <v>AW Rx Only (HMO)</v>
          </cell>
          <cell r="C6580" t="str">
            <v>000000997</v>
          </cell>
          <cell r="D6580" t="str">
            <v>BACKUS DAVID L</v>
          </cell>
          <cell r="E6580" t="str">
            <v>184360339</v>
          </cell>
          <cell r="F6580">
            <v>18</v>
          </cell>
          <cell r="G6580" t="str">
            <v>Active Non-Union</v>
          </cell>
          <cell r="H6580" t="str">
            <v>N</v>
          </cell>
          <cell r="I6580">
            <v>5</v>
          </cell>
          <cell r="J6580">
            <v>37622</v>
          </cell>
          <cell r="K6580">
            <v>127</v>
          </cell>
          <cell r="L6580" t="str">
            <v>Family</v>
          </cell>
          <cell r="M6580">
            <v>17346</v>
          </cell>
        </row>
        <row r="6581">
          <cell r="A6581">
            <v>11</v>
          </cell>
          <cell r="B6581" t="str">
            <v>AW Rx Only (HMO)</v>
          </cell>
          <cell r="C6581" t="str">
            <v>000000997</v>
          </cell>
          <cell r="D6581" t="str">
            <v>BALTHASER HELEN M</v>
          </cell>
          <cell r="E6581" t="str">
            <v>202669507</v>
          </cell>
          <cell r="F6581">
            <v>18</v>
          </cell>
          <cell r="G6581" t="str">
            <v>Active Non-Union</v>
          </cell>
          <cell r="H6581" t="str">
            <v>N</v>
          </cell>
          <cell r="I6581">
            <v>3</v>
          </cell>
          <cell r="J6581">
            <v>38168</v>
          </cell>
          <cell r="K6581">
            <v>127</v>
          </cell>
          <cell r="L6581" t="str">
            <v>Family</v>
          </cell>
          <cell r="M6581">
            <v>27908</v>
          </cell>
        </row>
        <row r="6582">
          <cell r="A6582">
            <v>11</v>
          </cell>
          <cell r="B6582" t="str">
            <v>AW Rx Only (HMO)</v>
          </cell>
          <cell r="C6582" t="str">
            <v>000000997</v>
          </cell>
          <cell r="D6582" t="str">
            <v>BARGIEL RONALD G</v>
          </cell>
          <cell r="E6582" t="str">
            <v>205465848</v>
          </cell>
          <cell r="F6582">
            <v>18</v>
          </cell>
          <cell r="G6582" t="str">
            <v>Active Non-Union</v>
          </cell>
          <cell r="H6582" t="str">
            <v>N</v>
          </cell>
          <cell r="I6582">
            <v>3</v>
          </cell>
          <cell r="J6582">
            <v>38271</v>
          </cell>
          <cell r="K6582">
            <v>127</v>
          </cell>
          <cell r="L6582" t="str">
            <v>Family</v>
          </cell>
          <cell r="M6582">
            <v>20166</v>
          </cell>
        </row>
        <row r="6583">
          <cell r="A6583">
            <v>11</v>
          </cell>
          <cell r="B6583" t="str">
            <v>AW Rx Only (HMO)</v>
          </cell>
          <cell r="C6583" t="str">
            <v>000000997</v>
          </cell>
          <cell r="D6583" t="str">
            <v>BAROZZINI THOMAS P</v>
          </cell>
          <cell r="E6583" t="str">
            <v>176403638</v>
          </cell>
          <cell r="F6583">
            <v>18</v>
          </cell>
          <cell r="G6583" t="str">
            <v>Active Non-Union</v>
          </cell>
          <cell r="H6583" t="str">
            <v>N</v>
          </cell>
          <cell r="I6583">
            <v>2</v>
          </cell>
          <cell r="J6583">
            <v>38257</v>
          </cell>
          <cell r="K6583">
            <v>111</v>
          </cell>
          <cell r="L6583" t="str">
            <v>Ee/Sp</v>
          </cell>
          <cell r="M6583">
            <v>17657</v>
          </cell>
        </row>
        <row r="6584">
          <cell r="A6584">
            <v>11</v>
          </cell>
          <cell r="B6584" t="str">
            <v>AW Rx Only (HMO)</v>
          </cell>
          <cell r="C6584" t="str">
            <v>000000997</v>
          </cell>
          <cell r="D6584" t="str">
            <v>BHIMASENACHAR NAVEEN A</v>
          </cell>
          <cell r="E6584" t="str">
            <v>671098499</v>
          </cell>
          <cell r="F6584">
            <v>18</v>
          </cell>
          <cell r="G6584" t="str">
            <v>Active Non-Union</v>
          </cell>
          <cell r="H6584" t="str">
            <v>N</v>
          </cell>
          <cell r="I6584">
            <v>2</v>
          </cell>
          <cell r="J6584">
            <v>38078</v>
          </cell>
          <cell r="K6584">
            <v>111</v>
          </cell>
          <cell r="L6584" t="str">
            <v>Ee/Sp</v>
          </cell>
          <cell r="M6584">
            <v>26281</v>
          </cell>
        </row>
        <row r="6585">
          <cell r="A6585">
            <v>11</v>
          </cell>
          <cell r="B6585" t="str">
            <v>AW Rx Only (HMO)</v>
          </cell>
          <cell r="C6585" t="str">
            <v>000000997</v>
          </cell>
          <cell r="D6585" t="str">
            <v>BRENEMAN JILL M</v>
          </cell>
          <cell r="E6585" t="str">
            <v>195645415</v>
          </cell>
          <cell r="F6585">
            <v>18</v>
          </cell>
          <cell r="G6585" t="str">
            <v>Active Non-Union</v>
          </cell>
          <cell r="H6585" t="str">
            <v>N</v>
          </cell>
          <cell r="I6585">
            <v>2</v>
          </cell>
          <cell r="J6585">
            <v>37622</v>
          </cell>
          <cell r="K6585">
            <v>111</v>
          </cell>
          <cell r="L6585" t="str">
            <v>Ee/Sp</v>
          </cell>
          <cell r="M6585">
            <v>28597</v>
          </cell>
        </row>
        <row r="6586">
          <cell r="A6586">
            <v>11</v>
          </cell>
          <cell r="B6586" t="str">
            <v>AW Rx Only (HMO)</v>
          </cell>
          <cell r="C6586" t="str">
            <v>000000997</v>
          </cell>
          <cell r="D6586" t="str">
            <v>BRODISH ROBERT T</v>
          </cell>
          <cell r="E6586" t="str">
            <v>163469978</v>
          </cell>
          <cell r="F6586">
            <v>18</v>
          </cell>
          <cell r="G6586" t="str">
            <v>Active Non-Union</v>
          </cell>
          <cell r="H6586" t="str">
            <v>N</v>
          </cell>
          <cell r="I6586">
            <v>4</v>
          </cell>
          <cell r="J6586">
            <v>37622</v>
          </cell>
          <cell r="K6586">
            <v>127</v>
          </cell>
          <cell r="L6586" t="str">
            <v>Family</v>
          </cell>
          <cell r="M6586">
            <v>22834</v>
          </cell>
        </row>
        <row r="6587">
          <cell r="A6587">
            <v>11</v>
          </cell>
          <cell r="B6587" t="str">
            <v>AW Rx Only (HMO)</v>
          </cell>
          <cell r="C6587" t="str">
            <v>000000997</v>
          </cell>
          <cell r="D6587" t="str">
            <v>BROWN KRISTIN A</v>
          </cell>
          <cell r="E6587" t="str">
            <v>164629297</v>
          </cell>
          <cell r="F6587">
            <v>18</v>
          </cell>
          <cell r="G6587" t="str">
            <v>Active Non-Union</v>
          </cell>
          <cell r="H6587" t="str">
            <v>N</v>
          </cell>
          <cell r="I6587">
            <v>1</v>
          </cell>
          <cell r="J6587">
            <v>37622</v>
          </cell>
          <cell r="K6587">
            <v>102</v>
          </cell>
          <cell r="L6587" t="str">
            <v>Single</v>
          </cell>
          <cell r="M6587">
            <v>23826</v>
          </cell>
        </row>
        <row r="6588">
          <cell r="A6588">
            <v>11</v>
          </cell>
          <cell r="B6588" t="str">
            <v>AW Rx Only (HMO)</v>
          </cell>
          <cell r="C6588" t="str">
            <v>000000997</v>
          </cell>
          <cell r="D6588" t="str">
            <v>BRYDA MATTHEW S</v>
          </cell>
          <cell r="E6588" t="str">
            <v>140745128</v>
          </cell>
          <cell r="F6588">
            <v>18</v>
          </cell>
          <cell r="G6588" t="str">
            <v>Active Non-Union</v>
          </cell>
          <cell r="H6588" t="str">
            <v>N</v>
          </cell>
          <cell r="I6588">
            <v>1</v>
          </cell>
          <cell r="J6588">
            <v>37622</v>
          </cell>
          <cell r="K6588">
            <v>101</v>
          </cell>
          <cell r="L6588" t="str">
            <v>Single</v>
          </cell>
          <cell r="M6588">
            <v>27508</v>
          </cell>
        </row>
        <row r="6589">
          <cell r="A6589">
            <v>11</v>
          </cell>
          <cell r="B6589" t="str">
            <v>AW Rx Only (HMO)</v>
          </cell>
          <cell r="C6589" t="str">
            <v>000000997</v>
          </cell>
          <cell r="D6589" t="str">
            <v>CHERUBINI THERESA</v>
          </cell>
          <cell r="E6589" t="str">
            <v>151387348</v>
          </cell>
          <cell r="F6589">
            <v>18</v>
          </cell>
          <cell r="G6589" t="str">
            <v>Active Non-Union</v>
          </cell>
          <cell r="H6589" t="str">
            <v>N</v>
          </cell>
          <cell r="I6589">
            <v>1</v>
          </cell>
          <cell r="J6589">
            <v>37622</v>
          </cell>
          <cell r="K6589">
            <v>102</v>
          </cell>
          <cell r="L6589" t="str">
            <v>Single</v>
          </cell>
          <cell r="M6589">
            <v>17999</v>
          </cell>
        </row>
        <row r="6590">
          <cell r="A6590">
            <v>11</v>
          </cell>
          <cell r="B6590" t="str">
            <v>AW Rx Only (HMO)</v>
          </cell>
          <cell r="C6590" t="str">
            <v>000000997</v>
          </cell>
          <cell r="D6590" t="str">
            <v>COFFAY BARBARA L</v>
          </cell>
          <cell r="E6590" t="str">
            <v>171461586</v>
          </cell>
          <cell r="F6590">
            <v>18</v>
          </cell>
          <cell r="G6590" t="str">
            <v>Active Non-Union</v>
          </cell>
          <cell r="H6590" t="str">
            <v>N</v>
          </cell>
          <cell r="I6590">
            <v>2</v>
          </cell>
          <cell r="J6590">
            <v>38299</v>
          </cell>
          <cell r="K6590">
            <v>111</v>
          </cell>
          <cell r="L6590" t="str">
            <v>Ee/Sp</v>
          </cell>
          <cell r="M6590">
            <v>20438</v>
          </cell>
        </row>
        <row r="6591">
          <cell r="A6591">
            <v>11</v>
          </cell>
          <cell r="B6591" t="str">
            <v>AW Rx Only (HMO)</v>
          </cell>
          <cell r="C6591" t="str">
            <v>000000997</v>
          </cell>
          <cell r="D6591" t="str">
            <v>CORRADO JOI M</v>
          </cell>
          <cell r="E6591" t="str">
            <v>205629233</v>
          </cell>
          <cell r="F6591">
            <v>18</v>
          </cell>
          <cell r="G6591" t="str">
            <v>Active Non-Union</v>
          </cell>
          <cell r="H6591" t="str">
            <v>N</v>
          </cell>
          <cell r="I6591">
            <v>1</v>
          </cell>
          <cell r="J6591">
            <v>38005</v>
          </cell>
          <cell r="K6591">
            <v>102</v>
          </cell>
          <cell r="L6591" t="str">
            <v>Single</v>
          </cell>
          <cell r="M6591">
            <v>25480</v>
          </cell>
        </row>
        <row r="6592">
          <cell r="A6592">
            <v>11</v>
          </cell>
          <cell r="B6592" t="str">
            <v>AW Rx Only (HMO)</v>
          </cell>
          <cell r="C6592" t="str">
            <v>000000997</v>
          </cell>
          <cell r="D6592" t="str">
            <v>CROKER ROBERT A</v>
          </cell>
          <cell r="E6592" t="str">
            <v>206468894</v>
          </cell>
          <cell r="F6592">
            <v>18</v>
          </cell>
          <cell r="G6592" t="str">
            <v>Active Non-Union</v>
          </cell>
          <cell r="H6592" t="str">
            <v>N</v>
          </cell>
          <cell r="I6592">
            <v>1</v>
          </cell>
          <cell r="J6592">
            <v>38201</v>
          </cell>
          <cell r="K6592">
            <v>101</v>
          </cell>
          <cell r="L6592" t="str">
            <v>Single</v>
          </cell>
          <cell r="M6592">
            <v>20160</v>
          </cell>
        </row>
        <row r="6593">
          <cell r="A6593">
            <v>11</v>
          </cell>
          <cell r="B6593" t="str">
            <v>AW Rx Only (HMO)</v>
          </cell>
          <cell r="C6593" t="str">
            <v>000000997</v>
          </cell>
          <cell r="D6593" t="str">
            <v>CROSS MARK P</v>
          </cell>
          <cell r="E6593" t="str">
            <v>159525009</v>
          </cell>
          <cell r="F6593">
            <v>18</v>
          </cell>
          <cell r="G6593" t="str">
            <v>Active Non-Union</v>
          </cell>
          <cell r="H6593" t="str">
            <v>N</v>
          </cell>
          <cell r="I6593">
            <v>1</v>
          </cell>
          <cell r="J6593">
            <v>38257</v>
          </cell>
          <cell r="K6593">
            <v>101</v>
          </cell>
          <cell r="L6593" t="str">
            <v>Single</v>
          </cell>
          <cell r="M6593">
            <v>21299</v>
          </cell>
        </row>
        <row r="6594">
          <cell r="A6594">
            <v>11</v>
          </cell>
          <cell r="B6594" t="str">
            <v>AW Rx Only (HMO)</v>
          </cell>
          <cell r="C6594" t="str">
            <v>000000997</v>
          </cell>
          <cell r="D6594" t="str">
            <v>CROWE DANIEL L</v>
          </cell>
          <cell r="E6594" t="str">
            <v>171469596</v>
          </cell>
          <cell r="F6594">
            <v>18</v>
          </cell>
          <cell r="G6594" t="str">
            <v>Active Non-Union</v>
          </cell>
          <cell r="H6594" t="str">
            <v>N</v>
          </cell>
          <cell r="I6594">
            <v>4</v>
          </cell>
          <cell r="J6594">
            <v>37622</v>
          </cell>
          <cell r="K6594">
            <v>127</v>
          </cell>
          <cell r="L6594" t="str">
            <v>Family</v>
          </cell>
          <cell r="M6594">
            <v>19365</v>
          </cell>
        </row>
        <row r="6595">
          <cell r="A6595">
            <v>11</v>
          </cell>
          <cell r="B6595" t="str">
            <v>AW Rx Only (HMO)</v>
          </cell>
          <cell r="C6595" t="str">
            <v>000000997</v>
          </cell>
          <cell r="D6595" t="str">
            <v>DASCANI CAROLE C</v>
          </cell>
          <cell r="E6595" t="str">
            <v>176427081</v>
          </cell>
          <cell r="F6595">
            <v>18</v>
          </cell>
          <cell r="G6595" t="str">
            <v>Active Non-Union</v>
          </cell>
          <cell r="H6595" t="str">
            <v>N</v>
          </cell>
          <cell r="I6595">
            <v>2</v>
          </cell>
          <cell r="J6595">
            <v>38200</v>
          </cell>
          <cell r="K6595">
            <v>119</v>
          </cell>
          <cell r="L6595" t="str">
            <v>Ee/Ch</v>
          </cell>
          <cell r="M6595">
            <v>19644</v>
          </cell>
        </row>
        <row r="6596">
          <cell r="A6596">
            <v>11</v>
          </cell>
          <cell r="B6596" t="str">
            <v>AW Rx Only (HMO)</v>
          </cell>
          <cell r="C6596" t="str">
            <v>000000997</v>
          </cell>
          <cell r="D6596" t="str">
            <v>DE BALKO GERALD A</v>
          </cell>
          <cell r="E6596" t="str">
            <v>159524818</v>
          </cell>
          <cell r="F6596">
            <v>18</v>
          </cell>
          <cell r="G6596" t="str">
            <v>Active Non-Union</v>
          </cell>
          <cell r="H6596" t="str">
            <v>N</v>
          </cell>
          <cell r="I6596">
            <v>5</v>
          </cell>
          <cell r="J6596">
            <v>38257</v>
          </cell>
          <cell r="K6596">
            <v>127</v>
          </cell>
          <cell r="L6596" t="str">
            <v>Family</v>
          </cell>
          <cell r="M6596">
            <v>25317</v>
          </cell>
        </row>
        <row r="6597">
          <cell r="A6597">
            <v>11</v>
          </cell>
          <cell r="B6597" t="str">
            <v>AW Rx Only (HMO)</v>
          </cell>
          <cell r="C6597" t="str">
            <v>000000997</v>
          </cell>
          <cell r="D6597" t="str">
            <v>DELO JR RAYMOND J</v>
          </cell>
          <cell r="E6597" t="str">
            <v>181423573</v>
          </cell>
          <cell r="F6597">
            <v>18</v>
          </cell>
          <cell r="G6597" t="str">
            <v>Active Non-Union</v>
          </cell>
          <cell r="H6597" t="str">
            <v>N</v>
          </cell>
          <cell r="I6597">
            <v>2</v>
          </cell>
          <cell r="J6597">
            <v>38117</v>
          </cell>
          <cell r="K6597">
            <v>111</v>
          </cell>
          <cell r="L6597" t="str">
            <v>Ee/Sp</v>
          </cell>
          <cell r="M6597">
            <v>18614</v>
          </cell>
        </row>
        <row r="6598">
          <cell r="A6598">
            <v>11</v>
          </cell>
          <cell r="B6598" t="str">
            <v>AW Rx Only (HMO)</v>
          </cell>
          <cell r="C6598" t="str">
            <v>000000997</v>
          </cell>
          <cell r="D6598" t="str">
            <v>DERR DAVID S</v>
          </cell>
          <cell r="E6598" t="str">
            <v>170547841</v>
          </cell>
          <cell r="F6598">
            <v>18</v>
          </cell>
          <cell r="G6598" t="str">
            <v>Active Non-Union</v>
          </cell>
          <cell r="H6598" t="str">
            <v>N</v>
          </cell>
          <cell r="I6598">
            <v>1</v>
          </cell>
          <cell r="J6598">
            <v>37622</v>
          </cell>
          <cell r="K6598">
            <v>101</v>
          </cell>
          <cell r="L6598" t="str">
            <v>Single</v>
          </cell>
          <cell r="M6598">
            <v>24326</v>
          </cell>
        </row>
        <row r="6599">
          <cell r="A6599">
            <v>11</v>
          </cell>
          <cell r="B6599" t="str">
            <v>AW Rx Only (HMO)</v>
          </cell>
          <cell r="C6599" t="str">
            <v>000000997</v>
          </cell>
          <cell r="D6599" t="str">
            <v>DESANTIS JANE M</v>
          </cell>
          <cell r="E6599" t="str">
            <v>180609029</v>
          </cell>
          <cell r="F6599">
            <v>18</v>
          </cell>
          <cell r="G6599" t="str">
            <v>Active Non-Union</v>
          </cell>
          <cell r="H6599" t="str">
            <v>N</v>
          </cell>
          <cell r="I6599">
            <v>3</v>
          </cell>
          <cell r="J6599">
            <v>38299</v>
          </cell>
          <cell r="K6599">
            <v>127</v>
          </cell>
          <cell r="L6599" t="str">
            <v>Family</v>
          </cell>
          <cell r="M6599">
            <v>23474</v>
          </cell>
        </row>
        <row r="6600">
          <cell r="A6600">
            <v>11</v>
          </cell>
          <cell r="B6600" t="str">
            <v>AW Rx Only (HMO)</v>
          </cell>
          <cell r="C6600" t="str">
            <v>000000997</v>
          </cell>
          <cell r="D6600" t="str">
            <v>DONOFRIO PASQUALE</v>
          </cell>
          <cell r="E6600" t="str">
            <v>160424880</v>
          </cell>
          <cell r="F6600">
            <v>18</v>
          </cell>
          <cell r="G6600" t="str">
            <v>Active Non-Union</v>
          </cell>
          <cell r="H6600" t="str">
            <v>N</v>
          </cell>
          <cell r="I6600">
            <v>3</v>
          </cell>
          <cell r="J6600">
            <v>37622</v>
          </cell>
          <cell r="K6600">
            <v>127</v>
          </cell>
          <cell r="L6600" t="str">
            <v>Family</v>
          </cell>
          <cell r="M6600">
            <v>18941</v>
          </cell>
        </row>
        <row r="6601">
          <cell r="A6601">
            <v>11</v>
          </cell>
          <cell r="B6601" t="str">
            <v>AW Rx Only (HMO)</v>
          </cell>
          <cell r="C6601" t="str">
            <v>000000997</v>
          </cell>
          <cell r="D6601" t="str">
            <v>EBNER JR WILLIAM F</v>
          </cell>
          <cell r="E6601" t="str">
            <v>170341051</v>
          </cell>
          <cell r="F6601">
            <v>18</v>
          </cell>
          <cell r="G6601" t="str">
            <v>Active Non-Union</v>
          </cell>
          <cell r="H6601" t="str">
            <v>N</v>
          </cell>
          <cell r="I6601">
            <v>2</v>
          </cell>
          <cell r="J6601">
            <v>37622</v>
          </cell>
          <cell r="K6601">
            <v>111</v>
          </cell>
          <cell r="L6601" t="str">
            <v>Ee/Sp</v>
          </cell>
          <cell r="M6601">
            <v>15822</v>
          </cell>
        </row>
        <row r="6602">
          <cell r="A6602">
            <v>11</v>
          </cell>
          <cell r="B6602" t="str">
            <v>AW Rx Only (HMO)</v>
          </cell>
          <cell r="C6602" t="str">
            <v>000000997</v>
          </cell>
          <cell r="D6602" t="str">
            <v>FOLLMER TRACI A</v>
          </cell>
          <cell r="E6602" t="str">
            <v>175566364</v>
          </cell>
          <cell r="F6602">
            <v>18</v>
          </cell>
          <cell r="G6602" t="str">
            <v>Active Non-Union</v>
          </cell>
          <cell r="H6602" t="str">
            <v>N</v>
          </cell>
          <cell r="I6602">
            <v>3</v>
          </cell>
          <cell r="J6602">
            <v>38257</v>
          </cell>
          <cell r="K6602">
            <v>127</v>
          </cell>
          <cell r="L6602" t="str">
            <v>Family</v>
          </cell>
          <cell r="M6602">
            <v>24867</v>
          </cell>
        </row>
        <row r="6603">
          <cell r="A6603">
            <v>11</v>
          </cell>
          <cell r="B6603" t="str">
            <v>AW Rx Only (HMO)</v>
          </cell>
          <cell r="C6603" t="str">
            <v>000000997</v>
          </cell>
          <cell r="D6603" t="str">
            <v>GAUTSCH ROBERTA L</v>
          </cell>
          <cell r="E6603" t="str">
            <v>204429084</v>
          </cell>
          <cell r="F6603">
            <v>18</v>
          </cell>
          <cell r="G6603" t="str">
            <v>Active Non-Union</v>
          </cell>
          <cell r="H6603" t="str">
            <v>N</v>
          </cell>
          <cell r="I6603">
            <v>3</v>
          </cell>
          <cell r="J6603">
            <v>38231</v>
          </cell>
          <cell r="K6603">
            <v>127</v>
          </cell>
          <cell r="L6603" t="str">
            <v>Family</v>
          </cell>
          <cell r="M6603">
            <v>19612</v>
          </cell>
        </row>
        <row r="6604">
          <cell r="A6604">
            <v>11</v>
          </cell>
          <cell r="B6604" t="str">
            <v>AW Rx Only (HMO)</v>
          </cell>
          <cell r="C6604" t="str">
            <v>000000997</v>
          </cell>
          <cell r="D6604" t="str">
            <v>GIBSON BRADLEY S</v>
          </cell>
          <cell r="E6604" t="str">
            <v>194565755</v>
          </cell>
          <cell r="F6604">
            <v>18</v>
          </cell>
          <cell r="G6604" t="str">
            <v>Active Non-Union</v>
          </cell>
          <cell r="H6604" t="str">
            <v>N</v>
          </cell>
          <cell r="I6604">
            <v>5</v>
          </cell>
          <cell r="J6604">
            <v>37622</v>
          </cell>
          <cell r="K6604">
            <v>127</v>
          </cell>
          <cell r="L6604" t="str">
            <v>Family</v>
          </cell>
          <cell r="M6604">
            <v>23413</v>
          </cell>
        </row>
        <row r="6605">
          <cell r="A6605">
            <v>11</v>
          </cell>
          <cell r="B6605" t="str">
            <v>AW Rx Only (HMO)</v>
          </cell>
          <cell r="C6605" t="str">
            <v>000000997</v>
          </cell>
          <cell r="D6605" t="str">
            <v>GRUNDUSKY  JR BERNARD J</v>
          </cell>
          <cell r="E6605" t="str">
            <v>185606213</v>
          </cell>
          <cell r="F6605">
            <v>18</v>
          </cell>
          <cell r="G6605" t="str">
            <v>Active Non-Union</v>
          </cell>
          <cell r="H6605" t="str">
            <v>N</v>
          </cell>
          <cell r="I6605">
            <v>4</v>
          </cell>
          <cell r="J6605">
            <v>37622</v>
          </cell>
          <cell r="K6605">
            <v>127</v>
          </cell>
          <cell r="L6605" t="str">
            <v>Family</v>
          </cell>
          <cell r="M6605">
            <v>25018</v>
          </cell>
        </row>
        <row r="6606">
          <cell r="A6606">
            <v>11</v>
          </cell>
          <cell r="B6606" t="str">
            <v>AW Rx Only (HMO)</v>
          </cell>
          <cell r="C6606" t="str">
            <v>000000997</v>
          </cell>
          <cell r="D6606" t="str">
            <v>HANKEY JERRY E</v>
          </cell>
          <cell r="E6606" t="str">
            <v>165523125</v>
          </cell>
          <cell r="F6606">
            <v>18</v>
          </cell>
          <cell r="G6606" t="str">
            <v>Active Non-Union</v>
          </cell>
          <cell r="H6606" t="str">
            <v>N</v>
          </cell>
          <cell r="I6606">
            <v>3</v>
          </cell>
          <cell r="J6606">
            <v>38257</v>
          </cell>
          <cell r="K6606">
            <v>127</v>
          </cell>
          <cell r="L6606" t="str">
            <v>Family</v>
          </cell>
          <cell r="M6606">
            <v>21668</v>
          </cell>
        </row>
        <row r="6607">
          <cell r="A6607">
            <v>11</v>
          </cell>
          <cell r="B6607" t="str">
            <v>AW Rx Only (HMO)</v>
          </cell>
          <cell r="C6607" t="str">
            <v>000000997</v>
          </cell>
          <cell r="D6607" t="str">
            <v>HASSINGER BRIAN J</v>
          </cell>
          <cell r="E6607" t="str">
            <v>180507439</v>
          </cell>
          <cell r="F6607">
            <v>18</v>
          </cell>
          <cell r="G6607" t="str">
            <v>Active Non-Union</v>
          </cell>
          <cell r="H6607" t="str">
            <v>N</v>
          </cell>
          <cell r="I6607">
            <v>5</v>
          </cell>
          <cell r="J6607">
            <v>38117</v>
          </cell>
          <cell r="K6607">
            <v>127</v>
          </cell>
          <cell r="L6607" t="str">
            <v>Family</v>
          </cell>
          <cell r="M6607">
            <v>21714</v>
          </cell>
        </row>
        <row r="6608">
          <cell r="A6608">
            <v>11</v>
          </cell>
          <cell r="B6608" t="str">
            <v>AW Rx Only (HMO)</v>
          </cell>
          <cell r="C6608" t="str">
            <v>000000997</v>
          </cell>
          <cell r="D6608" t="str">
            <v>HICKS EMILY T</v>
          </cell>
          <cell r="E6608" t="str">
            <v>182464680</v>
          </cell>
          <cell r="F6608">
            <v>18</v>
          </cell>
          <cell r="G6608" t="str">
            <v>Active Non-Union</v>
          </cell>
          <cell r="H6608" t="str">
            <v>N</v>
          </cell>
          <cell r="I6608">
            <v>3</v>
          </cell>
          <cell r="J6608">
            <v>38344</v>
          </cell>
          <cell r="K6608">
            <v>127</v>
          </cell>
          <cell r="L6608" t="str">
            <v>Family</v>
          </cell>
          <cell r="M6608">
            <v>23376</v>
          </cell>
        </row>
        <row r="6609">
          <cell r="A6609">
            <v>11</v>
          </cell>
          <cell r="B6609" t="str">
            <v>AW Rx Only (HMO)</v>
          </cell>
          <cell r="C6609" t="str">
            <v>000000997</v>
          </cell>
          <cell r="D6609" t="str">
            <v>HOUCK TIMOTHY J</v>
          </cell>
          <cell r="E6609" t="str">
            <v>202425158</v>
          </cell>
          <cell r="F6609">
            <v>18</v>
          </cell>
          <cell r="G6609" t="str">
            <v>Active Non-Union</v>
          </cell>
          <cell r="H6609" t="str">
            <v>N</v>
          </cell>
          <cell r="I6609">
            <v>3</v>
          </cell>
          <cell r="J6609">
            <v>37622</v>
          </cell>
          <cell r="K6609">
            <v>127</v>
          </cell>
          <cell r="L6609" t="str">
            <v>Family</v>
          </cell>
          <cell r="M6609">
            <v>22837</v>
          </cell>
        </row>
        <row r="6610">
          <cell r="A6610">
            <v>11</v>
          </cell>
          <cell r="B6610" t="str">
            <v>AW Rx Only (HMO)</v>
          </cell>
          <cell r="C6610" t="str">
            <v>000000997</v>
          </cell>
          <cell r="D6610" t="str">
            <v>HRYNDA PAULINE L</v>
          </cell>
          <cell r="E6610" t="str">
            <v>165464350</v>
          </cell>
          <cell r="F6610">
            <v>18</v>
          </cell>
          <cell r="G6610" t="str">
            <v>Active Non-Union</v>
          </cell>
          <cell r="H6610" t="str">
            <v>N</v>
          </cell>
          <cell r="I6610">
            <v>3</v>
          </cell>
          <cell r="J6610">
            <v>38264</v>
          </cell>
          <cell r="K6610">
            <v>127</v>
          </cell>
          <cell r="L6610" t="str">
            <v>Family</v>
          </cell>
          <cell r="M6610">
            <v>19569</v>
          </cell>
        </row>
        <row r="6611">
          <cell r="A6611">
            <v>11</v>
          </cell>
          <cell r="B6611" t="str">
            <v>AW Rx Only (HMO)</v>
          </cell>
          <cell r="C6611" t="str">
            <v>000000997</v>
          </cell>
          <cell r="D6611" t="str">
            <v>HUFTON DANIEL J</v>
          </cell>
          <cell r="E6611" t="str">
            <v>182562550</v>
          </cell>
          <cell r="F6611">
            <v>18</v>
          </cell>
          <cell r="G6611" t="str">
            <v>Active Non-Union</v>
          </cell>
          <cell r="H6611" t="str">
            <v>N</v>
          </cell>
          <cell r="I6611">
            <v>4</v>
          </cell>
          <cell r="J6611">
            <v>38117</v>
          </cell>
          <cell r="K6611">
            <v>127</v>
          </cell>
          <cell r="L6611" t="str">
            <v>Family</v>
          </cell>
          <cell r="M6611">
            <v>23925</v>
          </cell>
        </row>
        <row r="6612">
          <cell r="A6612">
            <v>11</v>
          </cell>
          <cell r="B6612" t="str">
            <v>AW Rx Only (HMO)</v>
          </cell>
          <cell r="C6612" t="str">
            <v>000000997</v>
          </cell>
          <cell r="D6612" t="str">
            <v>HUGHES JOY E</v>
          </cell>
          <cell r="E6612" t="str">
            <v>193602523</v>
          </cell>
          <cell r="F6612">
            <v>18</v>
          </cell>
          <cell r="G6612" t="str">
            <v>Active Non-Union</v>
          </cell>
          <cell r="H6612" t="str">
            <v>N</v>
          </cell>
          <cell r="I6612">
            <v>3</v>
          </cell>
          <cell r="J6612">
            <v>38257</v>
          </cell>
          <cell r="K6612">
            <v>127</v>
          </cell>
          <cell r="L6612" t="str">
            <v>Family</v>
          </cell>
          <cell r="M6612">
            <v>23534</v>
          </cell>
        </row>
        <row r="6613">
          <cell r="A6613">
            <v>11</v>
          </cell>
          <cell r="B6613" t="str">
            <v>AW Rx Only (HMO)</v>
          </cell>
          <cell r="C6613" t="str">
            <v>000000997</v>
          </cell>
          <cell r="D6613" t="str">
            <v>HUMMEL BRENDA N</v>
          </cell>
          <cell r="E6613" t="str">
            <v>189505036</v>
          </cell>
          <cell r="F6613">
            <v>18</v>
          </cell>
          <cell r="G6613" t="str">
            <v>Active Non-Union</v>
          </cell>
          <cell r="H6613" t="str">
            <v>N</v>
          </cell>
          <cell r="I6613">
            <v>1</v>
          </cell>
          <cell r="J6613">
            <v>38005</v>
          </cell>
          <cell r="K6613">
            <v>102</v>
          </cell>
          <cell r="L6613" t="str">
            <v>Single</v>
          </cell>
          <cell r="M6613">
            <v>20437</v>
          </cell>
        </row>
        <row r="6614">
          <cell r="A6614">
            <v>11</v>
          </cell>
          <cell r="B6614" t="str">
            <v>AW Rx Only (HMO)</v>
          </cell>
          <cell r="C6614" t="str">
            <v>000000997</v>
          </cell>
          <cell r="D6614" t="str">
            <v>IHLI JOHN C</v>
          </cell>
          <cell r="E6614" t="str">
            <v>189502822</v>
          </cell>
          <cell r="F6614">
            <v>18</v>
          </cell>
          <cell r="G6614" t="str">
            <v>Active Non-Union</v>
          </cell>
          <cell r="H6614" t="str">
            <v>N</v>
          </cell>
          <cell r="I6614">
            <v>5</v>
          </cell>
          <cell r="J6614">
            <v>38257</v>
          </cell>
          <cell r="K6614">
            <v>127</v>
          </cell>
          <cell r="L6614" t="str">
            <v>Family</v>
          </cell>
          <cell r="M6614">
            <v>22186</v>
          </cell>
        </row>
        <row r="6615">
          <cell r="A6615">
            <v>11</v>
          </cell>
          <cell r="B6615" t="str">
            <v>AW Rx Only (HMO)</v>
          </cell>
          <cell r="C6615" t="str">
            <v>000000997</v>
          </cell>
          <cell r="D6615" t="str">
            <v>ITAM JENNIFER P</v>
          </cell>
          <cell r="E6615" t="str">
            <v>218138981</v>
          </cell>
          <cell r="F6615">
            <v>18</v>
          </cell>
          <cell r="G6615" t="str">
            <v>Active Non-Union</v>
          </cell>
          <cell r="H6615" t="str">
            <v>N</v>
          </cell>
          <cell r="I6615">
            <v>3</v>
          </cell>
          <cell r="J6615">
            <v>37865</v>
          </cell>
          <cell r="K6615">
            <v>127</v>
          </cell>
          <cell r="L6615" t="str">
            <v>Family</v>
          </cell>
          <cell r="M6615">
            <v>28021</v>
          </cell>
        </row>
        <row r="6616">
          <cell r="A6616">
            <v>11</v>
          </cell>
          <cell r="B6616" t="str">
            <v>AW Rx Only (HMO)</v>
          </cell>
          <cell r="C6616" t="str">
            <v>000000997</v>
          </cell>
          <cell r="D6616" t="str">
            <v>JOHNSTON CHARLES W</v>
          </cell>
          <cell r="E6616" t="str">
            <v>197403433</v>
          </cell>
          <cell r="F6616">
            <v>18</v>
          </cell>
          <cell r="G6616" t="str">
            <v>Active Non-Union</v>
          </cell>
          <cell r="H6616" t="str">
            <v>N</v>
          </cell>
          <cell r="I6616">
            <v>5</v>
          </cell>
          <cell r="J6616">
            <v>37622</v>
          </cell>
          <cell r="K6616">
            <v>127</v>
          </cell>
          <cell r="L6616" t="str">
            <v>Family</v>
          </cell>
          <cell r="M6616">
            <v>22187</v>
          </cell>
        </row>
        <row r="6617">
          <cell r="A6617">
            <v>11</v>
          </cell>
          <cell r="B6617" t="str">
            <v>AW Rx Only (HMO)</v>
          </cell>
          <cell r="C6617" t="str">
            <v>000000997</v>
          </cell>
          <cell r="D6617" t="str">
            <v>JUERGENS BRUCE E</v>
          </cell>
          <cell r="E6617" t="str">
            <v>098422516</v>
          </cell>
          <cell r="F6617">
            <v>18</v>
          </cell>
          <cell r="G6617" t="str">
            <v>Active Non-Union</v>
          </cell>
          <cell r="H6617" t="str">
            <v>N</v>
          </cell>
          <cell r="I6617">
            <v>3</v>
          </cell>
          <cell r="J6617">
            <v>38257</v>
          </cell>
          <cell r="K6617">
            <v>127</v>
          </cell>
          <cell r="L6617" t="str">
            <v>Family</v>
          </cell>
          <cell r="M6617">
            <v>18378</v>
          </cell>
        </row>
        <row r="6618">
          <cell r="A6618">
            <v>11</v>
          </cell>
          <cell r="B6618" t="str">
            <v>AW Rx Only (HMO)</v>
          </cell>
          <cell r="C6618" t="str">
            <v>000000997</v>
          </cell>
          <cell r="D6618" t="str">
            <v>KAUFMAN DAVID R</v>
          </cell>
          <cell r="E6618" t="str">
            <v>172388672</v>
          </cell>
          <cell r="F6618">
            <v>18</v>
          </cell>
          <cell r="G6618" t="str">
            <v>Active Non-Union</v>
          </cell>
          <cell r="H6618" t="str">
            <v>N</v>
          </cell>
          <cell r="I6618">
            <v>3</v>
          </cell>
          <cell r="J6618">
            <v>38117</v>
          </cell>
          <cell r="K6618">
            <v>127</v>
          </cell>
          <cell r="L6618" t="str">
            <v>Family</v>
          </cell>
          <cell r="M6618">
            <v>19693</v>
          </cell>
        </row>
        <row r="6619">
          <cell r="A6619">
            <v>11</v>
          </cell>
          <cell r="B6619" t="str">
            <v>AW Rx Only (HMO)</v>
          </cell>
          <cell r="C6619" t="str">
            <v>000000997</v>
          </cell>
          <cell r="D6619" t="str">
            <v>KELVINGTON WILLIAM C</v>
          </cell>
          <cell r="E6619" t="str">
            <v>201400368</v>
          </cell>
          <cell r="F6619">
            <v>18</v>
          </cell>
          <cell r="G6619" t="str">
            <v>Active Non-Union</v>
          </cell>
          <cell r="H6619" t="str">
            <v>N</v>
          </cell>
          <cell r="I6619">
            <v>1</v>
          </cell>
          <cell r="J6619">
            <v>38092</v>
          </cell>
          <cell r="K6619">
            <v>101</v>
          </cell>
          <cell r="L6619" t="str">
            <v>Single</v>
          </cell>
          <cell r="M6619">
            <v>17767</v>
          </cell>
        </row>
        <row r="6620">
          <cell r="A6620">
            <v>11</v>
          </cell>
          <cell r="B6620" t="str">
            <v>AW Rx Only (HMO)</v>
          </cell>
          <cell r="C6620" t="str">
            <v>000000997</v>
          </cell>
          <cell r="D6620" t="str">
            <v>KEMPINSKI ANTHONY J</v>
          </cell>
          <cell r="E6620" t="str">
            <v>209428854</v>
          </cell>
          <cell r="F6620">
            <v>18</v>
          </cell>
          <cell r="G6620" t="str">
            <v>Active Non-Union</v>
          </cell>
          <cell r="H6620" t="str">
            <v>N</v>
          </cell>
          <cell r="I6620">
            <v>4</v>
          </cell>
          <cell r="J6620">
            <v>38257</v>
          </cell>
          <cell r="K6620">
            <v>127</v>
          </cell>
          <cell r="L6620" t="str">
            <v>Family</v>
          </cell>
          <cell r="M6620">
            <v>19295</v>
          </cell>
        </row>
        <row r="6621">
          <cell r="A6621">
            <v>11</v>
          </cell>
          <cell r="B6621" t="str">
            <v>AW Rx Only (HMO)</v>
          </cell>
          <cell r="C6621" t="str">
            <v>000000997</v>
          </cell>
          <cell r="D6621" t="str">
            <v>KLEMENS MARK A</v>
          </cell>
          <cell r="E6621" t="str">
            <v>200424957</v>
          </cell>
          <cell r="F6621">
            <v>18</v>
          </cell>
          <cell r="G6621" t="str">
            <v>Active Non-Union</v>
          </cell>
          <cell r="H6621" t="str">
            <v>N</v>
          </cell>
          <cell r="I6621">
            <v>2</v>
          </cell>
          <cell r="J6621">
            <v>38299</v>
          </cell>
          <cell r="K6621">
            <v>111</v>
          </cell>
          <cell r="L6621" t="str">
            <v>Ee/Sp</v>
          </cell>
          <cell r="M6621">
            <v>18774</v>
          </cell>
        </row>
        <row r="6622">
          <cell r="A6622">
            <v>11</v>
          </cell>
          <cell r="B6622" t="str">
            <v>AW Rx Only (HMO)</v>
          </cell>
          <cell r="C6622" t="str">
            <v>000000997</v>
          </cell>
          <cell r="D6622" t="str">
            <v>KOESTLER JAMES M</v>
          </cell>
          <cell r="E6622" t="str">
            <v>147708089</v>
          </cell>
          <cell r="F6622">
            <v>18</v>
          </cell>
          <cell r="G6622" t="str">
            <v>Active Non-Union</v>
          </cell>
          <cell r="H6622" t="str">
            <v>N</v>
          </cell>
          <cell r="I6622">
            <v>1</v>
          </cell>
          <cell r="J6622">
            <v>37865</v>
          </cell>
          <cell r="K6622">
            <v>101</v>
          </cell>
          <cell r="L6622" t="str">
            <v>Single</v>
          </cell>
          <cell r="M6622">
            <v>23231</v>
          </cell>
        </row>
        <row r="6623">
          <cell r="A6623">
            <v>11</v>
          </cell>
          <cell r="B6623" t="str">
            <v>AW Rx Only (HMO)</v>
          </cell>
          <cell r="C6623" t="str">
            <v>000000997</v>
          </cell>
          <cell r="D6623" t="str">
            <v>KROSEVIC JUDITH B</v>
          </cell>
          <cell r="E6623" t="str">
            <v>207346433</v>
          </cell>
          <cell r="F6623">
            <v>18</v>
          </cell>
          <cell r="G6623" t="str">
            <v>Active Non-Union</v>
          </cell>
          <cell r="H6623" t="str">
            <v>N</v>
          </cell>
          <cell r="I6623">
            <v>2</v>
          </cell>
          <cell r="J6623">
            <v>38257</v>
          </cell>
          <cell r="K6623">
            <v>111</v>
          </cell>
          <cell r="L6623" t="str">
            <v>Ee/Sp</v>
          </cell>
          <cell r="M6623">
            <v>16684</v>
          </cell>
        </row>
        <row r="6624">
          <cell r="A6624">
            <v>11</v>
          </cell>
          <cell r="B6624" t="str">
            <v>AW Rx Only (HMO)</v>
          </cell>
          <cell r="C6624" t="str">
            <v>000000997</v>
          </cell>
          <cell r="D6624" t="str">
            <v>LEACH DAVID A</v>
          </cell>
          <cell r="E6624" t="str">
            <v>389704787</v>
          </cell>
          <cell r="F6624">
            <v>18</v>
          </cell>
          <cell r="G6624" t="str">
            <v>Active Non-Union</v>
          </cell>
          <cell r="H6624" t="str">
            <v>N</v>
          </cell>
          <cell r="I6624">
            <v>4</v>
          </cell>
          <cell r="J6624">
            <v>38257</v>
          </cell>
          <cell r="K6624">
            <v>127</v>
          </cell>
          <cell r="L6624" t="str">
            <v>Family</v>
          </cell>
          <cell r="M6624">
            <v>21001</v>
          </cell>
        </row>
        <row r="6625">
          <cell r="A6625">
            <v>11</v>
          </cell>
          <cell r="B6625" t="str">
            <v>AW Rx Only (HMO)</v>
          </cell>
          <cell r="C6625" t="str">
            <v>000000997</v>
          </cell>
          <cell r="D6625" t="str">
            <v>LIPPERT DEBORAH P</v>
          </cell>
          <cell r="E6625" t="str">
            <v>208446992</v>
          </cell>
          <cell r="F6625">
            <v>18</v>
          </cell>
          <cell r="G6625" t="str">
            <v>Active Non-Union</v>
          </cell>
          <cell r="H6625" t="str">
            <v>N</v>
          </cell>
          <cell r="I6625">
            <v>6</v>
          </cell>
          <cell r="J6625">
            <v>38005</v>
          </cell>
          <cell r="K6625">
            <v>127</v>
          </cell>
          <cell r="L6625" t="str">
            <v>Family</v>
          </cell>
          <cell r="M6625">
            <v>21216</v>
          </cell>
        </row>
        <row r="6626">
          <cell r="A6626">
            <v>11</v>
          </cell>
          <cell r="B6626" t="str">
            <v>AW Rx Only (HMO)</v>
          </cell>
          <cell r="C6626" t="str">
            <v>000000997</v>
          </cell>
          <cell r="D6626" t="str">
            <v>LLOYD STEVEN T</v>
          </cell>
          <cell r="E6626" t="str">
            <v>208422050</v>
          </cell>
          <cell r="F6626">
            <v>18</v>
          </cell>
          <cell r="G6626" t="str">
            <v>Active Non-Union</v>
          </cell>
          <cell r="H6626" t="str">
            <v>N</v>
          </cell>
          <cell r="I6626">
            <v>2</v>
          </cell>
          <cell r="J6626">
            <v>37622</v>
          </cell>
          <cell r="K6626">
            <v>119</v>
          </cell>
          <cell r="L6626" t="str">
            <v>Ee/Ch</v>
          </cell>
          <cell r="M6626">
            <v>24276</v>
          </cell>
        </row>
        <row r="6627">
          <cell r="A6627">
            <v>11</v>
          </cell>
          <cell r="B6627" t="str">
            <v>AW Rx Only (HMO)</v>
          </cell>
          <cell r="C6627" t="str">
            <v>000000997</v>
          </cell>
          <cell r="D6627" t="str">
            <v>MACK EDWARD W</v>
          </cell>
          <cell r="E6627" t="str">
            <v>171522744</v>
          </cell>
          <cell r="F6627">
            <v>18</v>
          </cell>
          <cell r="G6627" t="str">
            <v>Active Non-Union</v>
          </cell>
          <cell r="H6627" t="str">
            <v>N</v>
          </cell>
          <cell r="I6627">
            <v>2</v>
          </cell>
          <cell r="J6627">
            <v>38257</v>
          </cell>
          <cell r="K6627">
            <v>119</v>
          </cell>
          <cell r="L6627" t="str">
            <v>Ee/Ch</v>
          </cell>
          <cell r="M6627">
            <v>23251</v>
          </cell>
        </row>
        <row r="6628">
          <cell r="A6628">
            <v>11</v>
          </cell>
          <cell r="B6628" t="str">
            <v>AW Rx Only (HMO)</v>
          </cell>
          <cell r="C6628" t="str">
            <v>000000997</v>
          </cell>
          <cell r="D6628" t="str">
            <v>MALOS WILLIAM J</v>
          </cell>
          <cell r="E6628" t="str">
            <v>172589387</v>
          </cell>
          <cell r="F6628">
            <v>18</v>
          </cell>
          <cell r="G6628" t="str">
            <v>Active Non-Union</v>
          </cell>
          <cell r="H6628" t="str">
            <v>N</v>
          </cell>
          <cell r="I6628">
            <v>1</v>
          </cell>
          <cell r="J6628">
            <v>38257</v>
          </cell>
          <cell r="K6628">
            <v>101</v>
          </cell>
          <cell r="L6628" t="str">
            <v>Single</v>
          </cell>
          <cell r="M6628">
            <v>22609</v>
          </cell>
        </row>
        <row r="6629">
          <cell r="A6629">
            <v>11</v>
          </cell>
          <cell r="B6629" t="str">
            <v>AW Rx Only (HMO)</v>
          </cell>
          <cell r="C6629" t="str">
            <v>000000997</v>
          </cell>
          <cell r="D6629" t="str">
            <v>MAZE JEFFREY S</v>
          </cell>
          <cell r="E6629" t="str">
            <v>189462618</v>
          </cell>
          <cell r="F6629">
            <v>18</v>
          </cell>
          <cell r="G6629" t="str">
            <v>Active Non-Union</v>
          </cell>
          <cell r="H6629" t="str">
            <v>N</v>
          </cell>
          <cell r="I6629">
            <v>3</v>
          </cell>
          <cell r="J6629">
            <v>38257</v>
          </cell>
          <cell r="K6629">
            <v>127</v>
          </cell>
          <cell r="L6629" t="str">
            <v>Family</v>
          </cell>
          <cell r="M6629">
            <v>20136</v>
          </cell>
        </row>
        <row r="6630">
          <cell r="A6630">
            <v>11</v>
          </cell>
          <cell r="B6630" t="str">
            <v>AW Rx Only (HMO)</v>
          </cell>
          <cell r="C6630" t="str">
            <v>000000997</v>
          </cell>
          <cell r="D6630" t="str">
            <v>MCCONNELL KIM T</v>
          </cell>
          <cell r="E6630" t="str">
            <v>166462763</v>
          </cell>
          <cell r="F6630">
            <v>18</v>
          </cell>
          <cell r="G6630" t="str">
            <v>Active Non-Union</v>
          </cell>
          <cell r="H6630" t="str">
            <v>N</v>
          </cell>
          <cell r="I6630">
            <v>1</v>
          </cell>
          <cell r="J6630">
            <v>38005</v>
          </cell>
          <cell r="K6630">
            <v>102</v>
          </cell>
          <cell r="L6630" t="str">
            <v>Single</v>
          </cell>
          <cell r="M6630">
            <v>20548</v>
          </cell>
        </row>
        <row r="6631">
          <cell r="A6631">
            <v>11</v>
          </cell>
          <cell r="B6631" t="str">
            <v>AW Rx Only (HMO)</v>
          </cell>
          <cell r="C6631" t="str">
            <v>000000997</v>
          </cell>
          <cell r="D6631" t="str">
            <v>MEDIVITZ SHERRI A</v>
          </cell>
          <cell r="E6631" t="str">
            <v>194600157</v>
          </cell>
          <cell r="F6631">
            <v>18</v>
          </cell>
          <cell r="G6631" t="str">
            <v>Active Non-Union</v>
          </cell>
          <cell r="H6631" t="str">
            <v>N</v>
          </cell>
          <cell r="I6631">
            <v>1</v>
          </cell>
          <cell r="J6631">
            <v>38257</v>
          </cell>
          <cell r="K6631">
            <v>102</v>
          </cell>
          <cell r="L6631" t="str">
            <v>Single</v>
          </cell>
          <cell r="M6631">
            <v>23992</v>
          </cell>
        </row>
        <row r="6632">
          <cell r="A6632">
            <v>11</v>
          </cell>
          <cell r="B6632" t="str">
            <v>AW Rx Only (HMO)</v>
          </cell>
          <cell r="C6632" t="str">
            <v>000000997</v>
          </cell>
          <cell r="D6632" t="str">
            <v>NUSBAUM BARBARA W</v>
          </cell>
          <cell r="E6632" t="str">
            <v>104349831</v>
          </cell>
          <cell r="F6632">
            <v>18</v>
          </cell>
          <cell r="G6632" t="str">
            <v>Active Non-Union</v>
          </cell>
          <cell r="H6632" t="str">
            <v>N</v>
          </cell>
          <cell r="I6632">
            <v>1</v>
          </cell>
          <cell r="J6632">
            <v>37622</v>
          </cell>
          <cell r="K6632">
            <v>102</v>
          </cell>
          <cell r="L6632" t="str">
            <v>Single</v>
          </cell>
          <cell r="M6632">
            <v>16177</v>
          </cell>
        </row>
        <row r="6633">
          <cell r="A6633">
            <v>11</v>
          </cell>
          <cell r="B6633" t="str">
            <v>AW Rx Only (HMO)</v>
          </cell>
          <cell r="C6633" t="str">
            <v>000000997</v>
          </cell>
          <cell r="D6633" t="str">
            <v>OEHLING JAMES F</v>
          </cell>
          <cell r="E6633" t="str">
            <v>177383505</v>
          </cell>
          <cell r="F6633">
            <v>18</v>
          </cell>
          <cell r="G6633" t="str">
            <v>Active Non-Union</v>
          </cell>
          <cell r="H6633" t="str">
            <v>N</v>
          </cell>
          <cell r="I6633">
            <v>2</v>
          </cell>
          <cell r="J6633">
            <v>37622</v>
          </cell>
          <cell r="K6633">
            <v>111</v>
          </cell>
          <cell r="L6633" t="str">
            <v>Ee/Sp</v>
          </cell>
          <cell r="M6633">
            <v>17407</v>
          </cell>
        </row>
        <row r="6634">
          <cell r="A6634">
            <v>11</v>
          </cell>
          <cell r="B6634" t="str">
            <v>AW Rx Only (HMO)</v>
          </cell>
          <cell r="C6634" t="str">
            <v>000000997</v>
          </cell>
          <cell r="D6634" t="str">
            <v>PANKIEWICZ RANDOLPH J</v>
          </cell>
          <cell r="E6634" t="str">
            <v>182525338</v>
          </cell>
          <cell r="F6634">
            <v>18</v>
          </cell>
          <cell r="G6634" t="str">
            <v>Active Non-Union</v>
          </cell>
          <cell r="H6634" t="str">
            <v>N</v>
          </cell>
          <cell r="I6634">
            <v>4</v>
          </cell>
          <cell r="J6634">
            <v>38257</v>
          </cell>
          <cell r="K6634">
            <v>127</v>
          </cell>
          <cell r="L6634" t="str">
            <v>Family</v>
          </cell>
          <cell r="M6634">
            <v>21271</v>
          </cell>
        </row>
        <row r="6635">
          <cell r="A6635">
            <v>11</v>
          </cell>
          <cell r="B6635" t="str">
            <v>AW Rx Only (HMO)</v>
          </cell>
          <cell r="C6635" t="str">
            <v>000000997</v>
          </cell>
          <cell r="D6635" t="str">
            <v>PARANICH MICHAEL C</v>
          </cell>
          <cell r="E6635" t="str">
            <v>172547813</v>
          </cell>
          <cell r="F6635">
            <v>18</v>
          </cell>
          <cell r="G6635" t="str">
            <v>Active Non-Union</v>
          </cell>
          <cell r="H6635" t="str">
            <v>N</v>
          </cell>
          <cell r="I6635">
            <v>5</v>
          </cell>
          <cell r="J6635">
            <v>38257</v>
          </cell>
          <cell r="K6635">
            <v>127</v>
          </cell>
          <cell r="L6635" t="str">
            <v>Family</v>
          </cell>
          <cell r="M6635">
            <v>23981</v>
          </cell>
        </row>
        <row r="6636">
          <cell r="A6636">
            <v>11</v>
          </cell>
          <cell r="B6636" t="str">
            <v>AW Rx Only (HMO)</v>
          </cell>
          <cell r="C6636" t="str">
            <v>000000997</v>
          </cell>
          <cell r="D6636" t="str">
            <v>PENNAY RICHARD A</v>
          </cell>
          <cell r="E6636" t="str">
            <v>171428375</v>
          </cell>
          <cell r="F6636">
            <v>18</v>
          </cell>
          <cell r="G6636" t="str">
            <v>Active Non-Union</v>
          </cell>
          <cell r="H6636" t="str">
            <v>N</v>
          </cell>
          <cell r="I6636">
            <v>4</v>
          </cell>
          <cell r="J6636">
            <v>37622</v>
          </cell>
          <cell r="K6636">
            <v>127</v>
          </cell>
          <cell r="L6636" t="str">
            <v>Family</v>
          </cell>
          <cell r="M6636">
            <v>19880</v>
          </cell>
        </row>
        <row r="6637">
          <cell r="A6637">
            <v>11</v>
          </cell>
          <cell r="B6637" t="str">
            <v>AW Rx Only (HMO)</v>
          </cell>
          <cell r="C6637" t="str">
            <v>000000997</v>
          </cell>
          <cell r="D6637" t="str">
            <v>PETRULO STEVEN N</v>
          </cell>
          <cell r="E6637" t="str">
            <v>194386783</v>
          </cell>
          <cell r="F6637">
            <v>18</v>
          </cell>
          <cell r="G6637" t="str">
            <v>Active Non-Union</v>
          </cell>
          <cell r="H6637" t="str">
            <v>N</v>
          </cell>
          <cell r="I6637">
            <v>2</v>
          </cell>
          <cell r="J6637">
            <v>38257</v>
          </cell>
          <cell r="K6637">
            <v>111</v>
          </cell>
          <cell r="L6637" t="str">
            <v>Ee/Sp</v>
          </cell>
          <cell r="M6637">
            <v>17480</v>
          </cell>
        </row>
        <row r="6638">
          <cell r="A6638">
            <v>11</v>
          </cell>
          <cell r="B6638" t="str">
            <v>AW Rx Only (HMO)</v>
          </cell>
          <cell r="C6638" t="str">
            <v>000000997</v>
          </cell>
          <cell r="D6638" t="str">
            <v>PIRAVIPERUMAL KUMAR T</v>
          </cell>
          <cell r="E6638" t="str">
            <v>015820836</v>
          </cell>
          <cell r="F6638">
            <v>18</v>
          </cell>
          <cell r="G6638" t="str">
            <v>Active Non-Union</v>
          </cell>
          <cell r="H6638" t="str">
            <v>N</v>
          </cell>
          <cell r="I6638">
            <v>3</v>
          </cell>
          <cell r="J6638">
            <v>37622</v>
          </cell>
          <cell r="K6638">
            <v>127</v>
          </cell>
          <cell r="L6638" t="str">
            <v>Family</v>
          </cell>
          <cell r="M6638">
            <v>25266</v>
          </cell>
        </row>
        <row r="6639">
          <cell r="A6639">
            <v>11</v>
          </cell>
          <cell r="B6639" t="str">
            <v>AW Rx Only (HMO)</v>
          </cell>
          <cell r="C6639" t="str">
            <v>000000997</v>
          </cell>
          <cell r="D6639" t="str">
            <v>REDMOND VELMA A</v>
          </cell>
          <cell r="E6639" t="str">
            <v>168465634</v>
          </cell>
          <cell r="F6639">
            <v>18</v>
          </cell>
          <cell r="G6639" t="str">
            <v>Active Non-Union</v>
          </cell>
          <cell r="H6639" t="str">
            <v>N</v>
          </cell>
          <cell r="I6639">
            <v>4</v>
          </cell>
          <cell r="J6639">
            <v>38005</v>
          </cell>
          <cell r="K6639">
            <v>127</v>
          </cell>
          <cell r="L6639" t="str">
            <v>Family</v>
          </cell>
          <cell r="M6639">
            <v>19884</v>
          </cell>
        </row>
        <row r="6640">
          <cell r="A6640">
            <v>11</v>
          </cell>
          <cell r="B6640" t="str">
            <v>AW Rx Only (HMO)</v>
          </cell>
          <cell r="C6640" t="str">
            <v>000000997</v>
          </cell>
          <cell r="D6640" t="str">
            <v>RESOVICH DANIEL G</v>
          </cell>
          <cell r="E6640" t="str">
            <v>194440106</v>
          </cell>
          <cell r="F6640">
            <v>18</v>
          </cell>
          <cell r="G6640" t="str">
            <v>Active Non-Union</v>
          </cell>
          <cell r="H6640" t="str">
            <v>N</v>
          </cell>
          <cell r="I6640">
            <v>2</v>
          </cell>
          <cell r="J6640">
            <v>38257</v>
          </cell>
          <cell r="K6640">
            <v>119</v>
          </cell>
          <cell r="L6640" t="str">
            <v>Ee/Ch</v>
          </cell>
          <cell r="M6640">
            <v>19405</v>
          </cell>
        </row>
        <row r="6641">
          <cell r="A6641">
            <v>11</v>
          </cell>
          <cell r="B6641" t="str">
            <v>AW Rx Only (HMO)</v>
          </cell>
          <cell r="C6641" t="str">
            <v>000000997</v>
          </cell>
          <cell r="D6641" t="str">
            <v>RITCHIE DIANNA L</v>
          </cell>
          <cell r="E6641" t="str">
            <v>194447762</v>
          </cell>
          <cell r="F6641">
            <v>18</v>
          </cell>
          <cell r="G6641" t="str">
            <v>Active Non-Union</v>
          </cell>
          <cell r="H6641" t="str">
            <v>N</v>
          </cell>
          <cell r="I6641">
            <v>1</v>
          </cell>
          <cell r="J6641">
            <v>38341</v>
          </cell>
          <cell r="K6641">
            <v>102</v>
          </cell>
          <cell r="L6641" t="str">
            <v>Single</v>
          </cell>
          <cell r="M6641">
            <v>19487</v>
          </cell>
        </row>
        <row r="6642">
          <cell r="A6642">
            <v>11</v>
          </cell>
          <cell r="B6642" t="str">
            <v>AW Rx Only (HMO)</v>
          </cell>
          <cell r="C6642" t="str">
            <v>000000997</v>
          </cell>
          <cell r="D6642" t="str">
            <v>ROSS ROBERT M</v>
          </cell>
          <cell r="E6642" t="str">
            <v>202269075</v>
          </cell>
          <cell r="F6642">
            <v>18</v>
          </cell>
          <cell r="G6642" t="str">
            <v>Active Non-Union</v>
          </cell>
          <cell r="H6642" t="str">
            <v>N</v>
          </cell>
          <cell r="I6642">
            <v>2</v>
          </cell>
          <cell r="J6642">
            <v>38005</v>
          </cell>
          <cell r="K6642">
            <v>111</v>
          </cell>
          <cell r="L6642" t="str">
            <v>Ee/Sp</v>
          </cell>
          <cell r="M6642">
            <v>13761</v>
          </cell>
        </row>
        <row r="6643">
          <cell r="A6643">
            <v>11</v>
          </cell>
          <cell r="B6643" t="str">
            <v>AW Rx Only (HMO)</v>
          </cell>
          <cell r="C6643" t="str">
            <v>000000997</v>
          </cell>
          <cell r="D6643" t="str">
            <v>RUPP JAMES P</v>
          </cell>
          <cell r="E6643" t="str">
            <v>169428154</v>
          </cell>
          <cell r="F6643">
            <v>18</v>
          </cell>
          <cell r="G6643" t="str">
            <v>Active Non-Union</v>
          </cell>
          <cell r="H6643" t="str">
            <v>N</v>
          </cell>
          <cell r="I6643">
            <v>5</v>
          </cell>
          <cell r="J6643">
            <v>38257</v>
          </cell>
          <cell r="K6643">
            <v>127</v>
          </cell>
          <cell r="L6643" t="str">
            <v>Family</v>
          </cell>
          <cell r="M6643">
            <v>20508</v>
          </cell>
        </row>
        <row r="6644">
          <cell r="A6644">
            <v>11</v>
          </cell>
          <cell r="B6644" t="str">
            <v>AW Rx Only (HMO)</v>
          </cell>
          <cell r="C6644" t="str">
            <v>000000997</v>
          </cell>
          <cell r="D6644" t="str">
            <v>SAAHENE KOFI A</v>
          </cell>
          <cell r="E6644" t="str">
            <v>403138755</v>
          </cell>
          <cell r="F6644">
            <v>18</v>
          </cell>
          <cell r="G6644" t="str">
            <v>Active Non-Union</v>
          </cell>
          <cell r="H6644" t="str">
            <v>N</v>
          </cell>
          <cell r="I6644">
            <v>5</v>
          </cell>
          <cell r="J6644">
            <v>37742</v>
          </cell>
          <cell r="K6644">
            <v>127</v>
          </cell>
          <cell r="L6644" t="str">
            <v>Family</v>
          </cell>
          <cell r="M6644">
            <v>19069</v>
          </cell>
        </row>
        <row r="6645">
          <cell r="A6645">
            <v>11</v>
          </cell>
          <cell r="B6645" t="str">
            <v>AW Rx Only (HMO)</v>
          </cell>
          <cell r="C6645" t="str">
            <v>000000997</v>
          </cell>
          <cell r="D6645" t="str">
            <v>SALVO MICHAEL</v>
          </cell>
          <cell r="E6645" t="str">
            <v>179540408</v>
          </cell>
          <cell r="F6645">
            <v>18</v>
          </cell>
          <cell r="G6645" t="str">
            <v>Active Non-Union</v>
          </cell>
          <cell r="H6645" t="str">
            <v>N</v>
          </cell>
          <cell r="I6645">
            <v>4</v>
          </cell>
          <cell r="J6645">
            <v>38257</v>
          </cell>
          <cell r="K6645">
            <v>127</v>
          </cell>
          <cell r="L6645" t="str">
            <v>Family</v>
          </cell>
          <cell r="M6645">
            <v>23550</v>
          </cell>
        </row>
        <row r="6646">
          <cell r="A6646">
            <v>11</v>
          </cell>
          <cell r="B6646" t="str">
            <v>AW Rx Only (HMO)</v>
          </cell>
          <cell r="C6646" t="str">
            <v>000000997</v>
          </cell>
          <cell r="D6646" t="str">
            <v>SAMPSON DEBRA J</v>
          </cell>
          <cell r="E6646" t="str">
            <v>185505258</v>
          </cell>
          <cell r="F6646">
            <v>18</v>
          </cell>
          <cell r="G6646" t="str">
            <v>Active Non-Union</v>
          </cell>
          <cell r="H6646" t="str">
            <v>N</v>
          </cell>
          <cell r="I6646">
            <v>3</v>
          </cell>
          <cell r="J6646">
            <v>38102</v>
          </cell>
          <cell r="K6646">
            <v>127</v>
          </cell>
          <cell r="L6646" t="str">
            <v>Family</v>
          </cell>
          <cell r="M6646">
            <v>20161</v>
          </cell>
        </row>
        <row r="6647">
          <cell r="A6647">
            <v>11</v>
          </cell>
          <cell r="B6647" t="str">
            <v>AW Rx Only (HMO)</v>
          </cell>
          <cell r="C6647" t="str">
            <v>000000997</v>
          </cell>
          <cell r="D6647" t="str">
            <v>SANDAK ROGER A</v>
          </cell>
          <cell r="E6647" t="str">
            <v>274788261</v>
          </cell>
          <cell r="F6647">
            <v>18</v>
          </cell>
          <cell r="G6647" t="str">
            <v>Active Non-Union</v>
          </cell>
          <cell r="H6647" t="str">
            <v>N</v>
          </cell>
          <cell r="I6647">
            <v>4</v>
          </cell>
          <cell r="J6647">
            <v>38341</v>
          </cell>
          <cell r="K6647">
            <v>127</v>
          </cell>
          <cell r="L6647" t="str">
            <v>Family</v>
          </cell>
          <cell r="M6647">
            <v>24561</v>
          </cell>
        </row>
        <row r="6648">
          <cell r="A6648">
            <v>11</v>
          </cell>
          <cell r="B6648" t="str">
            <v>AW Rx Only (HMO)</v>
          </cell>
          <cell r="C6648" t="str">
            <v>000000997</v>
          </cell>
          <cell r="D6648" t="str">
            <v>SCHAERTEL BRIAN K</v>
          </cell>
          <cell r="E6648" t="str">
            <v>197625278</v>
          </cell>
          <cell r="F6648">
            <v>18</v>
          </cell>
          <cell r="G6648" t="str">
            <v>Active Non-Union</v>
          </cell>
          <cell r="H6648" t="str">
            <v>N</v>
          </cell>
          <cell r="I6648">
            <v>3</v>
          </cell>
          <cell r="J6648">
            <v>37622</v>
          </cell>
          <cell r="K6648">
            <v>127</v>
          </cell>
          <cell r="L6648" t="str">
            <v>Family</v>
          </cell>
          <cell r="M6648">
            <v>24982</v>
          </cell>
        </row>
        <row r="6649">
          <cell r="A6649">
            <v>11</v>
          </cell>
          <cell r="B6649" t="str">
            <v>AW Rx Only (HMO)</v>
          </cell>
          <cell r="C6649" t="str">
            <v>000000997</v>
          </cell>
          <cell r="D6649" t="str">
            <v>SHAH AMISH K</v>
          </cell>
          <cell r="E6649" t="str">
            <v>171808078</v>
          </cell>
          <cell r="F6649">
            <v>18</v>
          </cell>
          <cell r="G6649" t="str">
            <v>Active Non-Union</v>
          </cell>
          <cell r="H6649" t="str">
            <v>N</v>
          </cell>
          <cell r="I6649">
            <v>2</v>
          </cell>
          <cell r="J6649">
            <v>37895</v>
          </cell>
          <cell r="K6649">
            <v>111</v>
          </cell>
          <cell r="L6649" t="str">
            <v>Ee/Sp</v>
          </cell>
          <cell r="M6649">
            <v>27059</v>
          </cell>
        </row>
        <row r="6650">
          <cell r="A6650">
            <v>11</v>
          </cell>
          <cell r="B6650" t="str">
            <v>AW Rx Only (HMO)</v>
          </cell>
          <cell r="C6650" t="str">
            <v>000000997</v>
          </cell>
          <cell r="D6650" t="str">
            <v>SKINNER DALE</v>
          </cell>
          <cell r="E6650" t="str">
            <v>167384971</v>
          </cell>
          <cell r="F6650">
            <v>18</v>
          </cell>
          <cell r="G6650" t="str">
            <v>Active Non-Union</v>
          </cell>
          <cell r="H6650" t="str">
            <v>N</v>
          </cell>
          <cell r="I6650">
            <v>2</v>
          </cell>
          <cell r="J6650">
            <v>38257</v>
          </cell>
          <cell r="K6650">
            <v>111</v>
          </cell>
          <cell r="L6650" t="str">
            <v>Ee/Sp</v>
          </cell>
          <cell r="M6650">
            <v>19957</v>
          </cell>
        </row>
        <row r="6651">
          <cell r="A6651">
            <v>11</v>
          </cell>
          <cell r="B6651" t="str">
            <v>AW Rx Only (HMO)</v>
          </cell>
          <cell r="C6651" t="str">
            <v>000000997</v>
          </cell>
          <cell r="D6651" t="str">
            <v>SMITH JR HOWARD</v>
          </cell>
          <cell r="E6651" t="str">
            <v>180545389</v>
          </cell>
          <cell r="F6651">
            <v>18</v>
          </cell>
          <cell r="G6651" t="str">
            <v>Active Non-Union</v>
          </cell>
          <cell r="H6651" t="str">
            <v>N</v>
          </cell>
          <cell r="I6651">
            <v>4</v>
          </cell>
          <cell r="J6651">
            <v>37622</v>
          </cell>
          <cell r="K6651">
            <v>127</v>
          </cell>
          <cell r="L6651" t="str">
            <v>Family</v>
          </cell>
          <cell r="M6651">
            <v>22361</v>
          </cell>
        </row>
        <row r="6652">
          <cell r="A6652">
            <v>11</v>
          </cell>
          <cell r="B6652" t="str">
            <v>AW Rx Only (HMO)</v>
          </cell>
          <cell r="C6652" t="str">
            <v>000000997</v>
          </cell>
          <cell r="D6652" t="str">
            <v>SNYDER KRISTEN M</v>
          </cell>
          <cell r="E6652" t="str">
            <v>164748859</v>
          </cell>
          <cell r="F6652">
            <v>18</v>
          </cell>
          <cell r="G6652" t="str">
            <v>Active Non-Union</v>
          </cell>
          <cell r="H6652" t="str">
            <v>N</v>
          </cell>
          <cell r="I6652">
            <v>4</v>
          </cell>
          <cell r="J6652">
            <v>38257</v>
          </cell>
          <cell r="K6652">
            <v>127</v>
          </cell>
          <cell r="L6652" t="str">
            <v>Family</v>
          </cell>
          <cell r="M6652">
            <v>25672</v>
          </cell>
        </row>
        <row r="6653">
          <cell r="A6653">
            <v>11</v>
          </cell>
          <cell r="B6653" t="str">
            <v>AW Rx Only (HMO)</v>
          </cell>
          <cell r="C6653" t="str">
            <v>000000997</v>
          </cell>
          <cell r="D6653" t="str">
            <v>STANTON JASUN L</v>
          </cell>
          <cell r="E6653" t="str">
            <v>291829427</v>
          </cell>
          <cell r="F6653">
            <v>18</v>
          </cell>
          <cell r="G6653" t="str">
            <v>Active Non-Union</v>
          </cell>
          <cell r="H6653" t="str">
            <v>N</v>
          </cell>
          <cell r="I6653">
            <v>3</v>
          </cell>
          <cell r="J6653">
            <v>38257</v>
          </cell>
          <cell r="K6653">
            <v>127</v>
          </cell>
          <cell r="L6653" t="str">
            <v>Family</v>
          </cell>
          <cell r="M6653">
            <v>26154</v>
          </cell>
        </row>
        <row r="6654">
          <cell r="A6654">
            <v>11</v>
          </cell>
          <cell r="B6654" t="str">
            <v>AW Rx Only (HMO)</v>
          </cell>
          <cell r="C6654" t="str">
            <v>000000997</v>
          </cell>
          <cell r="D6654" t="str">
            <v>THOMAS SCOTT M</v>
          </cell>
          <cell r="E6654" t="str">
            <v>184568849</v>
          </cell>
          <cell r="F6654">
            <v>18</v>
          </cell>
          <cell r="G6654" t="str">
            <v>Active Non-Union</v>
          </cell>
          <cell r="H6654" t="str">
            <v>N</v>
          </cell>
          <cell r="I6654">
            <v>1</v>
          </cell>
          <cell r="J6654">
            <v>38257</v>
          </cell>
          <cell r="K6654">
            <v>101</v>
          </cell>
          <cell r="L6654" t="str">
            <v>Single</v>
          </cell>
          <cell r="M6654">
            <v>25892</v>
          </cell>
        </row>
        <row r="6655">
          <cell r="A6655">
            <v>11</v>
          </cell>
          <cell r="B6655" t="str">
            <v>AW Rx Only (HMO)</v>
          </cell>
          <cell r="C6655" t="str">
            <v>000000997</v>
          </cell>
          <cell r="D6655" t="str">
            <v>TSCHACHLER LOUIS P</v>
          </cell>
          <cell r="E6655" t="str">
            <v>170528410</v>
          </cell>
          <cell r="F6655">
            <v>18</v>
          </cell>
          <cell r="G6655" t="str">
            <v>Active Non-Union</v>
          </cell>
          <cell r="H6655" t="str">
            <v>N</v>
          </cell>
          <cell r="I6655">
            <v>3</v>
          </cell>
          <cell r="J6655">
            <v>38257</v>
          </cell>
          <cell r="K6655">
            <v>119</v>
          </cell>
          <cell r="L6655" t="str">
            <v>Ee/Ch</v>
          </cell>
          <cell r="M6655">
            <v>21179</v>
          </cell>
        </row>
        <row r="6656">
          <cell r="A6656">
            <v>11</v>
          </cell>
          <cell r="B6656" t="str">
            <v>AW Rx Only (HMO)</v>
          </cell>
          <cell r="C6656" t="str">
            <v>000000997</v>
          </cell>
          <cell r="D6656" t="str">
            <v>ULIS INNA B</v>
          </cell>
          <cell r="E6656" t="str">
            <v>204764139</v>
          </cell>
          <cell r="F6656">
            <v>18</v>
          </cell>
          <cell r="G6656" t="str">
            <v>Active Non-Union</v>
          </cell>
          <cell r="H6656" t="str">
            <v>N</v>
          </cell>
          <cell r="I6656">
            <v>3</v>
          </cell>
          <cell r="J6656">
            <v>38257</v>
          </cell>
          <cell r="K6656">
            <v>127</v>
          </cell>
          <cell r="L6656" t="str">
            <v>Family</v>
          </cell>
          <cell r="M6656">
            <v>23591</v>
          </cell>
        </row>
        <row r="6657">
          <cell r="A6657">
            <v>11</v>
          </cell>
          <cell r="B6657" t="str">
            <v>AW Rx Only (HMO)</v>
          </cell>
          <cell r="C6657" t="str">
            <v>000000997</v>
          </cell>
          <cell r="D6657" t="str">
            <v>WADE DENINE R</v>
          </cell>
          <cell r="E6657" t="str">
            <v>194563132</v>
          </cell>
          <cell r="F6657">
            <v>18</v>
          </cell>
          <cell r="G6657" t="str">
            <v>Active Non-Union</v>
          </cell>
          <cell r="H6657" t="str">
            <v>N</v>
          </cell>
          <cell r="I6657">
            <v>3</v>
          </cell>
          <cell r="J6657">
            <v>38353</v>
          </cell>
          <cell r="K6657">
            <v>119</v>
          </cell>
          <cell r="L6657" t="str">
            <v>Ee/Ch</v>
          </cell>
          <cell r="M6657">
            <v>24353</v>
          </cell>
        </row>
        <row r="6658">
          <cell r="A6658">
            <v>11</v>
          </cell>
          <cell r="B6658" t="str">
            <v>AW Rx Only (HMO)</v>
          </cell>
          <cell r="C6658" t="str">
            <v>000000997</v>
          </cell>
          <cell r="D6658" t="str">
            <v>WAGNER III DAVID D</v>
          </cell>
          <cell r="E6658" t="str">
            <v>469041294</v>
          </cell>
          <cell r="F6658">
            <v>18</v>
          </cell>
          <cell r="G6658" t="str">
            <v>Active Non-Union</v>
          </cell>
          <cell r="H6658" t="str">
            <v>N</v>
          </cell>
          <cell r="I6658">
            <v>3</v>
          </cell>
          <cell r="J6658">
            <v>38105</v>
          </cell>
          <cell r="K6658">
            <v>127</v>
          </cell>
          <cell r="L6658" t="str">
            <v>Family</v>
          </cell>
          <cell r="M6658">
            <v>29692</v>
          </cell>
        </row>
        <row r="6659">
          <cell r="A6659">
            <v>11</v>
          </cell>
          <cell r="B6659" t="str">
            <v>AW Rx Only (HMO)</v>
          </cell>
          <cell r="C6659" t="str">
            <v>000000997</v>
          </cell>
          <cell r="D6659" t="str">
            <v>WALLS MELANIE S</v>
          </cell>
          <cell r="E6659" t="str">
            <v>200460730</v>
          </cell>
          <cell r="F6659">
            <v>18</v>
          </cell>
          <cell r="G6659" t="str">
            <v>Active Non-Union</v>
          </cell>
          <cell r="H6659" t="str">
            <v>N</v>
          </cell>
          <cell r="I6659">
            <v>1</v>
          </cell>
          <cell r="J6659">
            <v>37772</v>
          </cell>
          <cell r="K6659">
            <v>102</v>
          </cell>
          <cell r="L6659" t="str">
            <v>Single</v>
          </cell>
          <cell r="M6659">
            <v>20353</v>
          </cell>
        </row>
        <row r="6660">
          <cell r="A6660">
            <v>11</v>
          </cell>
          <cell r="B6660" t="str">
            <v>AW Rx Only (HMO)</v>
          </cell>
          <cell r="C6660" t="str">
            <v>000000997</v>
          </cell>
          <cell r="D6660" t="str">
            <v>WARTELLA NICHOLAS J</v>
          </cell>
          <cell r="E6660" t="str">
            <v>182606838</v>
          </cell>
          <cell r="F6660">
            <v>18</v>
          </cell>
          <cell r="G6660" t="str">
            <v>Active Non-Union</v>
          </cell>
          <cell r="H6660" t="str">
            <v>N</v>
          </cell>
          <cell r="I6660">
            <v>4</v>
          </cell>
          <cell r="J6660">
            <v>38257</v>
          </cell>
          <cell r="K6660">
            <v>127</v>
          </cell>
          <cell r="L6660" t="str">
            <v>Family</v>
          </cell>
          <cell r="M6660">
            <v>24891</v>
          </cell>
        </row>
        <row r="6661">
          <cell r="A6661">
            <v>11</v>
          </cell>
          <cell r="B6661" t="str">
            <v>AW Rx Only (HMO)</v>
          </cell>
          <cell r="C6661" t="str">
            <v>000000997</v>
          </cell>
          <cell r="D6661" t="str">
            <v>WASHINSKI JOSEPH A</v>
          </cell>
          <cell r="E6661" t="str">
            <v>183502432</v>
          </cell>
          <cell r="F6661">
            <v>18</v>
          </cell>
          <cell r="G6661" t="str">
            <v>Active Non-Union</v>
          </cell>
          <cell r="H6661" t="str">
            <v>N</v>
          </cell>
          <cell r="I6661">
            <v>4</v>
          </cell>
          <cell r="J6661">
            <v>38257</v>
          </cell>
          <cell r="K6661">
            <v>127</v>
          </cell>
          <cell r="L6661" t="str">
            <v>Family</v>
          </cell>
          <cell r="M6661">
            <v>21499</v>
          </cell>
        </row>
        <row r="6662">
          <cell r="A6662">
            <v>11</v>
          </cell>
          <cell r="B6662" t="str">
            <v>AW Rx Only (HMO)</v>
          </cell>
          <cell r="C6662" t="str">
            <v>000000997</v>
          </cell>
          <cell r="D6662" t="str">
            <v>WIEDLICH AMY M</v>
          </cell>
          <cell r="E6662" t="str">
            <v>176687347</v>
          </cell>
          <cell r="F6662">
            <v>18</v>
          </cell>
          <cell r="G6662" t="str">
            <v>Active Non-Union</v>
          </cell>
          <cell r="H6662" t="str">
            <v>N</v>
          </cell>
          <cell r="I6662">
            <v>1</v>
          </cell>
          <cell r="J6662">
            <v>37622</v>
          </cell>
          <cell r="K6662">
            <v>102</v>
          </cell>
          <cell r="L6662" t="str">
            <v>Single</v>
          </cell>
          <cell r="M6662">
            <v>27593</v>
          </cell>
        </row>
        <row r="6663">
          <cell r="A6663">
            <v>11</v>
          </cell>
          <cell r="B6663" t="str">
            <v>AW Rx Only (HMO)</v>
          </cell>
          <cell r="C6663" t="str">
            <v>000000997</v>
          </cell>
          <cell r="D6663" t="str">
            <v>WITMAN MICHELLE</v>
          </cell>
          <cell r="E6663" t="str">
            <v>208481234</v>
          </cell>
          <cell r="F6663">
            <v>18</v>
          </cell>
          <cell r="G6663" t="str">
            <v>Active Non-Union</v>
          </cell>
          <cell r="H6663" t="str">
            <v>N</v>
          </cell>
          <cell r="I6663">
            <v>3</v>
          </cell>
          <cell r="J6663">
            <v>38257</v>
          </cell>
          <cell r="K6663">
            <v>127</v>
          </cell>
          <cell r="L6663" t="str">
            <v>Family</v>
          </cell>
          <cell r="M6663">
            <v>23897</v>
          </cell>
        </row>
        <row r="6664">
          <cell r="A6664">
            <v>11</v>
          </cell>
          <cell r="B6664" t="str">
            <v>AW Rx Only (HMO)</v>
          </cell>
          <cell r="C6664" t="str">
            <v>000000997</v>
          </cell>
          <cell r="D6664" t="str">
            <v>WOLFORD TRINA L</v>
          </cell>
          <cell r="E6664" t="str">
            <v>204446438</v>
          </cell>
          <cell r="F6664">
            <v>18</v>
          </cell>
          <cell r="G6664" t="str">
            <v>Active Non-Union</v>
          </cell>
          <cell r="H6664" t="str">
            <v>N</v>
          </cell>
          <cell r="I6664">
            <v>2</v>
          </cell>
          <cell r="J6664">
            <v>38257</v>
          </cell>
          <cell r="K6664">
            <v>119</v>
          </cell>
          <cell r="L6664" t="str">
            <v>Ee/Ch</v>
          </cell>
          <cell r="M6664">
            <v>22498</v>
          </cell>
        </row>
        <row r="6665">
          <cell r="A6665">
            <v>11</v>
          </cell>
          <cell r="B6665" t="str">
            <v>AW Rx Only (HMO)</v>
          </cell>
          <cell r="C6665" t="str">
            <v>000000997</v>
          </cell>
          <cell r="D6665" t="str">
            <v>YOUSHOCK MICHAEL D</v>
          </cell>
          <cell r="E6665" t="str">
            <v>162626614</v>
          </cell>
          <cell r="F6665">
            <v>18</v>
          </cell>
          <cell r="G6665" t="str">
            <v>Active Non-Union</v>
          </cell>
          <cell r="H6665" t="str">
            <v>N</v>
          </cell>
          <cell r="I6665">
            <v>2</v>
          </cell>
          <cell r="J6665">
            <v>38257</v>
          </cell>
          <cell r="K6665">
            <v>111</v>
          </cell>
          <cell r="L6665" t="str">
            <v>Ee/Sp</v>
          </cell>
          <cell r="M6665">
            <v>25986</v>
          </cell>
        </row>
        <row r="6666">
          <cell r="A6666">
            <v>11</v>
          </cell>
          <cell r="B6666" t="str">
            <v>AW Rx Only (HMO)</v>
          </cell>
          <cell r="C6666" t="str">
            <v>000000997</v>
          </cell>
          <cell r="D6666" t="str">
            <v>ZIELINSKI PAUL A</v>
          </cell>
          <cell r="E6666" t="str">
            <v>194489888</v>
          </cell>
          <cell r="F6666">
            <v>18</v>
          </cell>
          <cell r="G6666" t="str">
            <v>Active Non-Union</v>
          </cell>
          <cell r="H6666" t="str">
            <v>N</v>
          </cell>
          <cell r="I6666">
            <v>5</v>
          </cell>
          <cell r="J6666">
            <v>38117</v>
          </cell>
          <cell r="K6666">
            <v>127</v>
          </cell>
          <cell r="L6666" t="str">
            <v>Family</v>
          </cell>
          <cell r="M6666">
            <v>20576</v>
          </cell>
        </row>
        <row r="6667">
          <cell r="A6667">
            <v>12</v>
          </cell>
          <cell r="B6667" t="str">
            <v>AW Surviving Spouse Medicare Supplement</v>
          </cell>
          <cell r="D6667" t="str">
            <v>ACCORNERO ANNA</v>
          </cell>
          <cell r="E6667" t="str">
            <v>022180477</v>
          </cell>
          <cell r="F6667">
            <v>11</v>
          </cell>
          <cell r="G6667" t="str">
            <v>Medicare O65R S/PC - Union</v>
          </cell>
          <cell r="H6667" t="str">
            <v>U</v>
          </cell>
          <cell r="I6667">
            <v>1</v>
          </cell>
          <cell r="J6667">
            <v>37622</v>
          </cell>
          <cell r="K6667">
            <v>102</v>
          </cell>
          <cell r="L6667" t="str">
            <v>Single</v>
          </cell>
          <cell r="M6667">
            <v>7539</v>
          </cell>
        </row>
        <row r="6668">
          <cell r="A6668">
            <v>12</v>
          </cell>
          <cell r="B6668" t="str">
            <v>AW Surviving Spouse Medicare Supplement</v>
          </cell>
          <cell r="D6668" t="str">
            <v>AKLEY BETTY</v>
          </cell>
          <cell r="E6668" t="str">
            <v>275247970</v>
          </cell>
          <cell r="F6668">
            <v>11</v>
          </cell>
          <cell r="G6668" t="str">
            <v>Medicare O65R S/PC - Union</v>
          </cell>
          <cell r="H6668" t="str">
            <v>U</v>
          </cell>
          <cell r="I6668">
            <v>1</v>
          </cell>
          <cell r="J6668">
            <v>37622</v>
          </cell>
          <cell r="K6668">
            <v>102</v>
          </cell>
          <cell r="L6668" t="str">
            <v>Single</v>
          </cell>
          <cell r="M6668">
            <v>10678</v>
          </cell>
        </row>
        <row r="6669">
          <cell r="A6669">
            <v>12</v>
          </cell>
          <cell r="B6669" t="str">
            <v>AW Surviving Spouse Medicare Supplement</v>
          </cell>
          <cell r="D6669" t="str">
            <v>ALBERTS IDA J</v>
          </cell>
          <cell r="E6669" t="str">
            <v>208149334</v>
          </cell>
          <cell r="F6669">
            <v>13</v>
          </cell>
          <cell r="G6669" t="str">
            <v>Medicare O65R S/PC - Non-Union</v>
          </cell>
          <cell r="H6669" t="str">
            <v>N</v>
          </cell>
          <cell r="I6669">
            <v>1</v>
          </cell>
          <cell r="J6669">
            <v>37622</v>
          </cell>
          <cell r="K6669">
            <v>102</v>
          </cell>
          <cell r="L6669" t="str">
            <v>Single</v>
          </cell>
          <cell r="M6669">
            <v>9899</v>
          </cell>
        </row>
        <row r="6670">
          <cell r="A6670">
            <v>12</v>
          </cell>
          <cell r="B6670" t="str">
            <v>AW Surviving Spouse Medicare Supplement</v>
          </cell>
          <cell r="D6670" t="str">
            <v>ALEXANDER HOWARD S</v>
          </cell>
          <cell r="E6670" t="str">
            <v>499322297</v>
          </cell>
          <cell r="F6670">
            <v>13</v>
          </cell>
          <cell r="G6670" t="str">
            <v>Medicare O65R S/PC - Non-Union</v>
          </cell>
          <cell r="H6670" t="str">
            <v>N</v>
          </cell>
          <cell r="I6670">
            <v>1</v>
          </cell>
          <cell r="J6670">
            <v>37622</v>
          </cell>
          <cell r="K6670">
            <v>101</v>
          </cell>
          <cell r="L6670" t="str">
            <v>Single</v>
          </cell>
          <cell r="M6670">
            <v>11015</v>
          </cell>
        </row>
        <row r="6671">
          <cell r="A6671">
            <v>12</v>
          </cell>
          <cell r="B6671" t="str">
            <v>AW Surviving Spouse Medicare Supplement</v>
          </cell>
          <cell r="D6671" t="str">
            <v>ALLEN E  JANE</v>
          </cell>
          <cell r="E6671" t="str">
            <v>310383785</v>
          </cell>
          <cell r="F6671">
            <v>13</v>
          </cell>
          <cell r="G6671" t="str">
            <v>Medicare O65R S/PC - Non-Union</v>
          </cell>
          <cell r="H6671" t="str">
            <v>N</v>
          </cell>
          <cell r="I6671">
            <v>1</v>
          </cell>
          <cell r="J6671">
            <v>37834</v>
          </cell>
          <cell r="K6671">
            <v>102</v>
          </cell>
          <cell r="L6671" t="str">
            <v>Single</v>
          </cell>
          <cell r="M6671">
            <v>14122</v>
          </cell>
        </row>
        <row r="6672">
          <cell r="A6672">
            <v>12</v>
          </cell>
          <cell r="B6672" t="str">
            <v>AW Surviving Spouse Medicare Supplement</v>
          </cell>
          <cell r="D6672" t="str">
            <v>ALLEN EUVONNIA L</v>
          </cell>
          <cell r="E6672" t="str">
            <v>276328505</v>
          </cell>
          <cell r="F6672">
            <v>13</v>
          </cell>
          <cell r="G6672" t="str">
            <v>Medicare O65R S/PC - Non-Union</v>
          </cell>
          <cell r="H6672" t="str">
            <v>N</v>
          </cell>
          <cell r="I6672">
            <v>1</v>
          </cell>
          <cell r="J6672">
            <v>37622</v>
          </cell>
          <cell r="K6672">
            <v>102</v>
          </cell>
          <cell r="L6672" t="str">
            <v>Single</v>
          </cell>
          <cell r="M6672">
            <v>13066</v>
          </cell>
        </row>
        <row r="6673">
          <cell r="A6673">
            <v>12</v>
          </cell>
          <cell r="B6673" t="str">
            <v>AW Surviving Spouse Medicare Supplement</v>
          </cell>
          <cell r="D6673" t="str">
            <v>AMBROSINO SAM</v>
          </cell>
          <cell r="E6673" t="str">
            <v>146120366</v>
          </cell>
          <cell r="F6673">
            <v>13</v>
          </cell>
          <cell r="G6673" t="str">
            <v>Medicare O65R S/PC - Non-Union</v>
          </cell>
          <cell r="H6673" t="str">
            <v>N</v>
          </cell>
          <cell r="I6673">
            <v>1</v>
          </cell>
          <cell r="J6673">
            <v>37622</v>
          </cell>
          <cell r="K6673">
            <v>101</v>
          </cell>
          <cell r="L6673" t="str">
            <v>Single</v>
          </cell>
          <cell r="M6673">
            <v>8433</v>
          </cell>
        </row>
        <row r="6674">
          <cell r="A6674">
            <v>12</v>
          </cell>
          <cell r="B6674" t="str">
            <v>AW Surviving Spouse Medicare Supplement</v>
          </cell>
          <cell r="D6674" t="str">
            <v>APPLEGATE ELSIE L</v>
          </cell>
          <cell r="E6674" t="str">
            <v>152128987</v>
          </cell>
          <cell r="F6674">
            <v>11</v>
          </cell>
          <cell r="G6674" t="str">
            <v>Medicare O65R S/PC - Union</v>
          </cell>
          <cell r="H6674" t="str">
            <v>U</v>
          </cell>
          <cell r="I6674">
            <v>1</v>
          </cell>
          <cell r="J6674">
            <v>37622</v>
          </cell>
          <cell r="K6674">
            <v>102</v>
          </cell>
          <cell r="L6674" t="str">
            <v>Single</v>
          </cell>
          <cell r="M6674">
            <v>9000</v>
          </cell>
        </row>
        <row r="6675">
          <cell r="A6675">
            <v>12</v>
          </cell>
          <cell r="B6675" t="str">
            <v>AW Surviving Spouse Medicare Supplement</v>
          </cell>
          <cell r="D6675" t="str">
            <v>AYLWARD MARY J</v>
          </cell>
          <cell r="E6675" t="str">
            <v>343143570</v>
          </cell>
          <cell r="F6675">
            <v>11</v>
          </cell>
          <cell r="G6675" t="str">
            <v>Medicare O65R S/PC - Union</v>
          </cell>
          <cell r="H6675" t="str">
            <v>U</v>
          </cell>
          <cell r="I6675">
            <v>1</v>
          </cell>
          <cell r="J6675">
            <v>37622</v>
          </cell>
          <cell r="K6675">
            <v>102</v>
          </cell>
          <cell r="L6675" t="str">
            <v>Single</v>
          </cell>
          <cell r="M6675">
            <v>8234</v>
          </cell>
        </row>
        <row r="6676">
          <cell r="A6676">
            <v>12</v>
          </cell>
          <cell r="B6676" t="str">
            <v>AW Surviving Spouse Medicare Supplement</v>
          </cell>
          <cell r="D6676" t="str">
            <v>BACE LORAINE</v>
          </cell>
          <cell r="E6676" t="str">
            <v>136226780</v>
          </cell>
          <cell r="F6676">
            <v>13</v>
          </cell>
          <cell r="G6676" t="str">
            <v>Medicare O65R S/PC - Non-Union</v>
          </cell>
          <cell r="H6676" t="str">
            <v>N</v>
          </cell>
          <cell r="I6676">
            <v>1</v>
          </cell>
          <cell r="J6676">
            <v>37622</v>
          </cell>
          <cell r="K6676">
            <v>102</v>
          </cell>
          <cell r="L6676" t="str">
            <v>Single</v>
          </cell>
          <cell r="M6676">
            <v>8889</v>
          </cell>
        </row>
        <row r="6677">
          <cell r="A6677">
            <v>12</v>
          </cell>
          <cell r="B6677" t="str">
            <v>AW Surviving Spouse Medicare Supplement</v>
          </cell>
          <cell r="D6677" t="str">
            <v>BAILEY DOROTHY</v>
          </cell>
          <cell r="E6677" t="str">
            <v>406187940</v>
          </cell>
          <cell r="F6677">
            <v>13</v>
          </cell>
          <cell r="G6677" t="str">
            <v>Medicare O65R S/PC - Non-Union</v>
          </cell>
          <cell r="H6677" t="str">
            <v>N</v>
          </cell>
          <cell r="I6677">
            <v>1</v>
          </cell>
          <cell r="J6677">
            <v>37622</v>
          </cell>
          <cell r="K6677">
            <v>102</v>
          </cell>
          <cell r="L6677" t="str">
            <v>Single</v>
          </cell>
          <cell r="M6677">
            <v>8286</v>
          </cell>
        </row>
        <row r="6678">
          <cell r="A6678">
            <v>12</v>
          </cell>
          <cell r="B6678" t="str">
            <v>AW Surviving Spouse Medicare Supplement</v>
          </cell>
          <cell r="D6678" t="str">
            <v>BAILEY JEANETTE</v>
          </cell>
          <cell r="E6678" t="str">
            <v>481362268</v>
          </cell>
          <cell r="F6678">
            <v>11</v>
          </cell>
          <cell r="G6678" t="str">
            <v>Medicare O65R S/PC - Union</v>
          </cell>
          <cell r="H6678" t="str">
            <v>U</v>
          </cell>
          <cell r="I6678">
            <v>1</v>
          </cell>
          <cell r="J6678">
            <v>37622</v>
          </cell>
          <cell r="K6678">
            <v>102</v>
          </cell>
          <cell r="L6678" t="str">
            <v>Single</v>
          </cell>
          <cell r="M6678">
            <v>6245</v>
          </cell>
        </row>
        <row r="6679">
          <cell r="A6679">
            <v>12</v>
          </cell>
          <cell r="B6679" t="str">
            <v>AW Surviving Spouse Medicare Supplement</v>
          </cell>
          <cell r="D6679" t="str">
            <v>BAKER GLADYS</v>
          </cell>
          <cell r="E6679" t="str">
            <v>179283326</v>
          </cell>
          <cell r="F6679">
            <v>11</v>
          </cell>
          <cell r="G6679" t="str">
            <v>Medicare O65R S/PC - Union</v>
          </cell>
          <cell r="H6679" t="str">
            <v>U</v>
          </cell>
          <cell r="I6679">
            <v>1</v>
          </cell>
          <cell r="J6679">
            <v>37622</v>
          </cell>
          <cell r="K6679">
            <v>102</v>
          </cell>
          <cell r="L6679" t="str">
            <v>Single</v>
          </cell>
          <cell r="M6679">
            <v>6155</v>
          </cell>
        </row>
        <row r="6680">
          <cell r="A6680">
            <v>12</v>
          </cell>
          <cell r="B6680" t="str">
            <v>AW Surviving Spouse Medicare Supplement</v>
          </cell>
          <cell r="D6680" t="str">
            <v>BARLETTA MARY ANN</v>
          </cell>
          <cell r="E6680" t="str">
            <v>207242655</v>
          </cell>
          <cell r="F6680">
            <v>13</v>
          </cell>
          <cell r="G6680" t="str">
            <v>Medicare O65R S/PC - Non-Union</v>
          </cell>
          <cell r="H6680" t="str">
            <v>N</v>
          </cell>
          <cell r="I6680">
            <v>1</v>
          </cell>
          <cell r="J6680">
            <v>37622</v>
          </cell>
          <cell r="K6680">
            <v>102</v>
          </cell>
          <cell r="L6680" t="str">
            <v>Single</v>
          </cell>
          <cell r="M6680">
            <v>11896</v>
          </cell>
        </row>
        <row r="6681">
          <cell r="A6681">
            <v>12</v>
          </cell>
          <cell r="B6681" t="str">
            <v>AW Surviving Spouse Medicare Supplement</v>
          </cell>
          <cell r="D6681" t="str">
            <v>BARTRAM BLANCHE</v>
          </cell>
          <cell r="E6681" t="str">
            <v>234501756</v>
          </cell>
          <cell r="F6681">
            <v>11</v>
          </cell>
          <cell r="G6681" t="str">
            <v>Medicare O65R S/PC - Union</v>
          </cell>
          <cell r="H6681" t="str">
            <v>U</v>
          </cell>
          <cell r="I6681">
            <v>1</v>
          </cell>
          <cell r="J6681">
            <v>37622</v>
          </cell>
          <cell r="K6681">
            <v>102</v>
          </cell>
          <cell r="L6681" t="str">
            <v>Single</v>
          </cell>
          <cell r="M6681">
            <v>12788</v>
          </cell>
        </row>
        <row r="6682">
          <cell r="A6682">
            <v>12</v>
          </cell>
          <cell r="B6682" t="str">
            <v>AW Surviving Spouse Medicare Supplement</v>
          </cell>
          <cell r="D6682" t="str">
            <v>BAYS GLENNA</v>
          </cell>
          <cell r="E6682" t="str">
            <v>236344573</v>
          </cell>
          <cell r="F6682">
            <v>11</v>
          </cell>
          <cell r="G6682" t="str">
            <v>Medicare O65R S/PC - Union</v>
          </cell>
          <cell r="H6682" t="str">
            <v>U</v>
          </cell>
          <cell r="I6682">
            <v>1</v>
          </cell>
          <cell r="J6682">
            <v>37622</v>
          </cell>
          <cell r="K6682">
            <v>102</v>
          </cell>
          <cell r="L6682" t="str">
            <v>Single</v>
          </cell>
          <cell r="M6682">
            <v>8782</v>
          </cell>
        </row>
        <row r="6683">
          <cell r="A6683">
            <v>12</v>
          </cell>
          <cell r="B6683" t="str">
            <v>AW Surviving Spouse Medicare Supplement</v>
          </cell>
          <cell r="D6683" t="str">
            <v>BELTS MARTHA R</v>
          </cell>
          <cell r="E6683" t="str">
            <v>488322729</v>
          </cell>
          <cell r="F6683">
            <v>11</v>
          </cell>
          <cell r="G6683" t="str">
            <v>Medicare O65R S/PC - Union</v>
          </cell>
          <cell r="H6683" t="str">
            <v>U</v>
          </cell>
          <cell r="I6683">
            <v>1</v>
          </cell>
          <cell r="J6683">
            <v>37622</v>
          </cell>
          <cell r="K6683">
            <v>102</v>
          </cell>
          <cell r="L6683" t="str">
            <v>Single</v>
          </cell>
          <cell r="M6683">
            <v>9754</v>
          </cell>
        </row>
        <row r="6684">
          <cell r="A6684">
            <v>12</v>
          </cell>
          <cell r="B6684" t="str">
            <v>AW Surviving Spouse Medicare Supplement</v>
          </cell>
          <cell r="D6684" t="str">
            <v>BINEGAR ROSIE</v>
          </cell>
          <cell r="E6684" t="str">
            <v>361526989</v>
          </cell>
          <cell r="F6684">
            <v>13</v>
          </cell>
          <cell r="G6684" t="str">
            <v>Medicare O65R S/PC - Non-Union</v>
          </cell>
          <cell r="H6684" t="str">
            <v>N</v>
          </cell>
          <cell r="I6684">
            <v>1</v>
          </cell>
          <cell r="J6684">
            <v>37622</v>
          </cell>
          <cell r="K6684">
            <v>102</v>
          </cell>
          <cell r="L6684" t="str">
            <v>Single</v>
          </cell>
          <cell r="M6684">
            <v>8394</v>
          </cell>
        </row>
        <row r="6685">
          <cell r="A6685">
            <v>12</v>
          </cell>
          <cell r="B6685" t="str">
            <v>AW Surviving Spouse Medicare Supplement</v>
          </cell>
          <cell r="D6685" t="str">
            <v>BLACK ODA G</v>
          </cell>
          <cell r="E6685" t="str">
            <v>268208044</v>
          </cell>
          <cell r="F6685">
            <v>11</v>
          </cell>
          <cell r="G6685" t="str">
            <v>Medicare O65R S/PC - Union</v>
          </cell>
          <cell r="H6685" t="str">
            <v>U</v>
          </cell>
          <cell r="I6685">
            <v>1</v>
          </cell>
          <cell r="J6685">
            <v>37622</v>
          </cell>
          <cell r="K6685">
            <v>102</v>
          </cell>
          <cell r="L6685" t="str">
            <v>Single</v>
          </cell>
          <cell r="M6685">
            <v>7935</v>
          </cell>
        </row>
        <row r="6686">
          <cell r="A6686">
            <v>12</v>
          </cell>
          <cell r="B6686" t="str">
            <v>AW Surviving Spouse Medicare Supplement</v>
          </cell>
          <cell r="D6686" t="str">
            <v>BLAKE LENORA</v>
          </cell>
          <cell r="E6686" t="str">
            <v>281522389</v>
          </cell>
          <cell r="F6686">
            <v>11</v>
          </cell>
          <cell r="G6686" t="str">
            <v>Medicare O65R S/PC - Union</v>
          </cell>
          <cell r="H6686" t="str">
            <v>U</v>
          </cell>
          <cell r="I6686">
            <v>1</v>
          </cell>
          <cell r="J6686">
            <v>37622</v>
          </cell>
          <cell r="K6686">
            <v>102</v>
          </cell>
          <cell r="L6686" t="str">
            <v>Single</v>
          </cell>
          <cell r="M6686">
            <v>6301</v>
          </cell>
        </row>
        <row r="6687">
          <cell r="A6687">
            <v>12</v>
          </cell>
          <cell r="B6687" t="str">
            <v>AW Surviving Spouse Medicare Supplement</v>
          </cell>
          <cell r="D6687" t="str">
            <v>BOEREMA MARIAN</v>
          </cell>
          <cell r="E6687" t="str">
            <v>348184267</v>
          </cell>
          <cell r="F6687">
            <v>13</v>
          </cell>
          <cell r="G6687" t="str">
            <v>Medicare O65R S/PC - Non-Union</v>
          </cell>
          <cell r="H6687" t="str">
            <v>N</v>
          </cell>
          <cell r="I6687">
            <v>1</v>
          </cell>
          <cell r="J6687">
            <v>37622</v>
          </cell>
          <cell r="K6687">
            <v>102</v>
          </cell>
          <cell r="L6687" t="str">
            <v>Single</v>
          </cell>
          <cell r="M6687">
            <v>9047</v>
          </cell>
        </row>
        <row r="6688">
          <cell r="A6688">
            <v>12</v>
          </cell>
          <cell r="B6688" t="str">
            <v>AW Surviving Spouse Medicare Supplement</v>
          </cell>
          <cell r="D6688" t="str">
            <v>BOGGESS THELMA L</v>
          </cell>
          <cell r="E6688" t="str">
            <v>236541629</v>
          </cell>
          <cell r="F6688">
            <v>11</v>
          </cell>
          <cell r="G6688" t="str">
            <v>Medicare O65R S/PC - Union</v>
          </cell>
          <cell r="H6688" t="str">
            <v>U</v>
          </cell>
          <cell r="I6688">
            <v>1</v>
          </cell>
          <cell r="J6688">
            <v>38084</v>
          </cell>
          <cell r="K6688">
            <v>102</v>
          </cell>
          <cell r="L6688" t="str">
            <v>Single</v>
          </cell>
          <cell r="M6688">
            <v>12823</v>
          </cell>
        </row>
        <row r="6689">
          <cell r="A6689">
            <v>12</v>
          </cell>
          <cell r="B6689" t="str">
            <v>AW Surviving Spouse Medicare Supplement</v>
          </cell>
          <cell r="D6689" t="str">
            <v>BOLTON HATTIE B</v>
          </cell>
          <cell r="E6689" t="str">
            <v>224406497</v>
          </cell>
          <cell r="F6689">
            <v>11</v>
          </cell>
          <cell r="G6689" t="str">
            <v>Medicare O65R S/PC - Union</v>
          </cell>
          <cell r="H6689" t="str">
            <v>U</v>
          </cell>
          <cell r="I6689">
            <v>1</v>
          </cell>
          <cell r="J6689">
            <v>37622</v>
          </cell>
          <cell r="K6689">
            <v>102</v>
          </cell>
          <cell r="L6689" t="str">
            <v>Single</v>
          </cell>
          <cell r="M6689">
            <v>12887</v>
          </cell>
        </row>
        <row r="6690">
          <cell r="A6690">
            <v>12</v>
          </cell>
          <cell r="B6690" t="str">
            <v>AW Surviving Spouse Medicare Supplement</v>
          </cell>
          <cell r="D6690" t="str">
            <v>BOWEN LARRY M</v>
          </cell>
          <cell r="E6690" t="str">
            <v>429464945</v>
          </cell>
          <cell r="F6690">
            <v>13</v>
          </cell>
          <cell r="G6690" t="str">
            <v>Medicare O65R S/PC - Non-Union</v>
          </cell>
          <cell r="H6690" t="str">
            <v>N</v>
          </cell>
          <cell r="I6690">
            <v>1</v>
          </cell>
          <cell r="J6690">
            <v>38058</v>
          </cell>
          <cell r="K6690">
            <v>101</v>
          </cell>
          <cell r="L6690" t="str">
            <v>Single</v>
          </cell>
          <cell r="M6690">
            <v>9844</v>
          </cell>
        </row>
        <row r="6691">
          <cell r="A6691">
            <v>12</v>
          </cell>
          <cell r="B6691" t="str">
            <v>AW Surviving Spouse Medicare Supplement</v>
          </cell>
          <cell r="D6691" t="str">
            <v>BREISINGER MARY JANE</v>
          </cell>
          <cell r="E6691" t="str">
            <v>165262693</v>
          </cell>
          <cell r="F6691">
            <v>11</v>
          </cell>
          <cell r="G6691" t="str">
            <v>Medicare O65R S/PC - Union</v>
          </cell>
          <cell r="H6691" t="str">
            <v>U</v>
          </cell>
          <cell r="I6691">
            <v>1</v>
          </cell>
          <cell r="J6691">
            <v>37622</v>
          </cell>
          <cell r="K6691">
            <v>102</v>
          </cell>
          <cell r="L6691" t="str">
            <v>Single</v>
          </cell>
          <cell r="M6691">
            <v>11825</v>
          </cell>
        </row>
        <row r="6692">
          <cell r="A6692">
            <v>12</v>
          </cell>
          <cell r="B6692" t="str">
            <v>AW Surviving Spouse Medicare Supplement</v>
          </cell>
          <cell r="D6692" t="str">
            <v>BRINER SHIRLEY</v>
          </cell>
          <cell r="E6692" t="str">
            <v>487448038</v>
          </cell>
          <cell r="F6692">
            <v>11</v>
          </cell>
          <cell r="G6692" t="str">
            <v>Medicare O65R S/PC - Union</v>
          </cell>
          <cell r="H6692" t="str">
            <v>U</v>
          </cell>
          <cell r="I6692">
            <v>1</v>
          </cell>
          <cell r="J6692">
            <v>38047</v>
          </cell>
          <cell r="K6692">
            <v>102</v>
          </cell>
          <cell r="L6692" t="str">
            <v>Single</v>
          </cell>
          <cell r="M6692">
            <v>14314</v>
          </cell>
        </row>
        <row r="6693">
          <cell r="A6693">
            <v>12</v>
          </cell>
          <cell r="B6693" t="str">
            <v>AW Surviving Spouse Medicare Supplement</v>
          </cell>
          <cell r="D6693" t="str">
            <v>BROWN PHYLLIS M</v>
          </cell>
          <cell r="E6693" t="str">
            <v>352200899</v>
          </cell>
          <cell r="F6693">
            <v>11</v>
          </cell>
          <cell r="G6693" t="str">
            <v>Medicare O65R S/PC - Union</v>
          </cell>
          <cell r="H6693" t="str">
            <v>U</v>
          </cell>
          <cell r="I6693">
            <v>1</v>
          </cell>
          <cell r="J6693">
            <v>37622</v>
          </cell>
          <cell r="K6693">
            <v>102</v>
          </cell>
          <cell r="L6693" t="str">
            <v>Single</v>
          </cell>
          <cell r="M6693">
            <v>10231</v>
          </cell>
        </row>
        <row r="6694">
          <cell r="A6694">
            <v>12</v>
          </cell>
          <cell r="B6694" t="str">
            <v>AW Surviving Spouse Medicare Supplement</v>
          </cell>
          <cell r="D6694" t="str">
            <v>BRUMBAUGH CAROL D</v>
          </cell>
          <cell r="E6694" t="str">
            <v>313228257</v>
          </cell>
          <cell r="F6694">
            <v>13</v>
          </cell>
          <cell r="G6694" t="str">
            <v>Medicare O65R S/PC - Non-Union</v>
          </cell>
          <cell r="H6694" t="str">
            <v>N</v>
          </cell>
          <cell r="I6694">
            <v>1</v>
          </cell>
          <cell r="J6694">
            <v>37622</v>
          </cell>
          <cell r="K6694">
            <v>102</v>
          </cell>
          <cell r="L6694" t="str">
            <v>Single</v>
          </cell>
          <cell r="M6694">
            <v>7865</v>
          </cell>
        </row>
        <row r="6695">
          <cell r="A6695">
            <v>12</v>
          </cell>
          <cell r="B6695" t="str">
            <v>AW Surviving Spouse Medicare Supplement</v>
          </cell>
          <cell r="D6695" t="str">
            <v>BRUNNER VIONA</v>
          </cell>
          <cell r="E6695" t="str">
            <v>165263235</v>
          </cell>
          <cell r="F6695">
            <v>11</v>
          </cell>
          <cell r="G6695" t="str">
            <v>Medicare O65R S/PC - Union</v>
          </cell>
          <cell r="H6695" t="str">
            <v>U</v>
          </cell>
          <cell r="I6695">
            <v>1</v>
          </cell>
          <cell r="J6695">
            <v>37622</v>
          </cell>
          <cell r="K6695">
            <v>102</v>
          </cell>
          <cell r="L6695" t="str">
            <v>Single</v>
          </cell>
          <cell r="M6695">
            <v>12072</v>
          </cell>
        </row>
        <row r="6696">
          <cell r="A6696">
            <v>12</v>
          </cell>
          <cell r="B6696" t="str">
            <v>AW Surviving Spouse Medicare Supplement</v>
          </cell>
          <cell r="D6696" t="str">
            <v>BUCKLAND LOIS</v>
          </cell>
          <cell r="E6696" t="str">
            <v>232868147</v>
          </cell>
          <cell r="F6696">
            <v>11</v>
          </cell>
          <cell r="G6696" t="str">
            <v>Medicare O65R S/PC - Union</v>
          </cell>
          <cell r="H6696" t="str">
            <v>U</v>
          </cell>
          <cell r="I6696">
            <v>1</v>
          </cell>
          <cell r="J6696">
            <v>37622</v>
          </cell>
          <cell r="K6696">
            <v>102</v>
          </cell>
          <cell r="L6696" t="str">
            <v>Single</v>
          </cell>
          <cell r="M6696">
            <v>10653</v>
          </cell>
        </row>
        <row r="6697">
          <cell r="A6697">
            <v>12</v>
          </cell>
          <cell r="B6697" t="str">
            <v>AW Surviving Spouse Medicare Supplement</v>
          </cell>
          <cell r="D6697" t="str">
            <v>BURNS IRENE F</v>
          </cell>
          <cell r="E6697" t="str">
            <v>234500787</v>
          </cell>
          <cell r="F6697">
            <v>11</v>
          </cell>
          <cell r="G6697" t="str">
            <v>Medicare O65R S/PC - Union</v>
          </cell>
          <cell r="H6697" t="str">
            <v>U</v>
          </cell>
          <cell r="I6697">
            <v>1</v>
          </cell>
          <cell r="J6697">
            <v>37622</v>
          </cell>
          <cell r="K6697">
            <v>102</v>
          </cell>
          <cell r="L6697" t="str">
            <v>Single</v>
          </cell>
          <cell r="M6697">
            <v>12654</v>
          </cell>
        </row>
        <row r="6698">
          <cell r="A6698">
            <v>12</v>
          </cell>
          <cell r="B6698" t="str">
            <v>AW Surviving Spouse Medicare Supplement</v>
          </cell>
          <cell r="D6698" t="str">
            <v>CARROLL MARGARET</v>
          </cell>
          <cell r="E6698" t="str">
            <v>405285351</v>
          </cell>
          <cell r="F6698">
            <v>11</v>
          </cell>
          <cell r="G6698" t="str">
            <v>Medicare O65R S/PC - Union</v>
          </cell>
          <cell r="H6698" t="str">
            <v>U</v>
          </cell>
          <cell r="I6698">
            <v>1</v>
          </cell>
          <cell r="J6698">
            <v>37622</v>
          </cell>
          <cell r="K6698">
            <v>102</v>
          </cell>
          <cell r="L6698" t="str">
            <v>Single</v>
          </cell>
          <cell r="M6698">
            <v>9970</v>
          </cell>
        </row>
        <row r="6699">
          <cell r="A6699">
            <v>12</v>
          </cell>
          <cell r="B6699" t="str">
            <v>AW Surviving Spouse Medicare Supplement</v>
          </cell>
          <cell r="D6699" t="str">
            <v>CARROLL WANDA</v>
          </cell>
          <cell r="E6699" t="str">
            <v>408547111</v>
          </cell>
          <cell r="F6699">
            <v>11</v>
          </cell>
          <cell r="G6699" t="str">
            <v>Medicare O65R S/PC - Union</v>
          </cell>
          <cell r="H6699" t="str">
            <v>U</v>
          </cell>
          <cell r="I6699">
            <v>1</v>
          </cell>
          <cell r="J6699">
            <v>37622</v>
          </cell>
          <cell r="K6699">
            <v>102</v>
          </cell>
          <cell r="L6699" t="str">
            <v>Single</v>
          </cell>
          <cell r="M6699">
            <v>11511</v>
          </cell>
        </row>
        <row r="6700">
          <cell r="A6700">
            <v>12</v>
          </cell>
          <cell r="B6700" t="str">
            <v>AW Surviving Spouse Medicare Supplement</v>
          </cell>
          <cell r="D6700" t="str">
            <v>CASEY LILLIAN</v>
          </cell>
          <cell r="E6700" t="str">
            <v>143243380</v>
          </cell>
          <cell r="F6700">
            <v>11</v>
          </cell>
          <cell r="G6700" t="str">
            <v>Medicare O65R S/PC - Union</v>
          </cell>
          <cell r="H6700" t="str">
            <v>U</v>
          </cell>
          <cell r="I6700">
            <v>1</v>
          </cell>
          <cell r="J6700">
            <v>37622</v>
          </cell>
          <cell r="K6700">
            <v>102</v>
          </cell>
          <cell r="L6700" t="str">
            <v>Single</v>
          </cell>
          <cell r="M6700">
            <v>11003</v>
          </cell>
        </row>
        <row r="6701">
          <cell r="A6701">
            <v>12</v>
          </cell>
          <cell r="B6701" t="str">
            <v>AW Surviving Spouse Medicare Supplement</v>
          </cell>
          <cell r="D6701" t="str">
            <v>CASH OLGA</v>
          </cell>
          <cell r="E6701" t="str">
            <v>451228455</v>
          </cell>
          <cell r="F6701">
            <v>13</v>
          </cell>
          <cell r="G6701" t="str">
            <v>Medicare O65R S/PC - Non-Union</v>
          </cell>
          <cell r="H6701" t="str">
            <v>N</v>
          </cell>
          <cell r="I6701">
            <v>1</v>
          </cell>
          <cell r="J6701">
            <v>37622</v>
          </cell>
          <cell r="K6701">
            <v>102</v>
          </cell>
          <cell r="L6701" t="str">
            <v>Single</v>
          </cell>
          <cell r="M6701">
            <v>7209</v>
          </cell>
        </row>
        <row r="6702">
          <cell r="A6702">
            <v>12</v>
          </cell>
          <cell r="B6702" t="str">
            <v>AW Surviving Spouse Medicare Supplement</v>
          </cell>
          <cell r="D6702" t="str">
            <v>CASKEY NINA</v>
          </cell>
          <cell r="E6702" t="str">
            <v>273562271</v>
          </cell>
          <cell r="F6702">
            <v>11</v>
          </cell>
          <cell r="G6702" t="str">
            <v>Medicare O65R S/PC - Union</v>
          </cell>
          <cell r="H6702" t="str">
            <v>U</v>
          </cell>
          <cell r="I6702">
            <v>1</v>
          </cell>
          <cell r="J6702">
            <v>37622</v>
          </cell>
          <cell r="K6702">
            <v>102</v>
          </cell>
          <cell r="L6702" t="str">
            <v>Single</v>
          </cell>
          <cell r="M6702">
            <v>8275</v>
          </cell>
        </row>
        <row r="6703">
          <cell r="A6703">
            <v>12</v>
          </cell>
          <cell r="B6703" t="str">
            <v>AW Surviving Spouse Medicare Supplement</v>
          </cell>
          <cell r="D6703" t="str">
            <v>CHAPMAN MURIEL F</v>
          </cell>
          <cell r="E6703" t="str">
            <v>225180731</v>
          </cell>
          <cell r="F6703">
            <v>11</v>
          </cell>
          <cell r="G6703" t="str">
            <v>Medicare O65R S/PC - Union</v>
          </cell>
          <cell r="H6703" t="str">
            <v>U</v>
          </cell>
          <cell r="I6703">
            <v>1</v>
          </cell>
          <cell r="J6703">
            <v>37622</v>
          </cell>
          <cell r="K6703">
            <v>102</v>
          </cell>
          <cell r="L6703" t="str">
            <v>Single</v>
          </cell>
          <cell r="M6703">
            <v>7489</v>
          </cell>
        </row>
        <row r="6704">
          <cell r="A6704">
            <v>12</v>
          </cell>
          <cell r="B6704" t="str">
            <v>AW Surviving Spouse Medicare Supplement</v>
          </cell>
          <cell r="D6704" t="str">
            <v>CITTADINO MARGUERITE</v>
          </cell>
          <cell r="E6704" t="str">
            <v>143033054</v>
          </cell>
          <cell r="F6704">
            <v>11</v>
          </cell>
          <cell r="G6704" t="str">
            <v>Medicare O65R S/PC - Union</v>
          </cell>
          <cell r="H6704" t="str">
            <v>U</v>
          </cell>
          <cell r="I6704">
            <v>1</v>
          </cell>
          <cell r="J6704">
            <v>37622</v>
          </cell>
          <cell r="K6704">
            <v>102</v>
          </cell>
          <cell r="L6704" t="str">
            <v>Single</v>
          </cell>
          <cell r="M6704">
            <v>5860</v>
          </cell>
        </row>
        <row r="6705">
          <cell r="A6705">
            <v>12</v>
          </cell>
          <cell r="B6705" t="str">
            <v>AW Surviving Spouse Medicare Supplement</v>
          </cell>
          <cell r="D6705" t="str">
            <v>CLAWSON LORRAINE</v>
          </cell>
          <cell r="E6705" t="str">
            <v>198244921</v>
          </cell>
          <cell r="F6705">
            <v>11</v>
          </cell>
          <cell r="G6705" t="str">
            <v>Medicare O65R S/PC - Union</v>
          </cell>
          <cell r="H6705" t="str">
            <v>U</v>
          </cell>
          <cell r="I6705">
            <v>1</v>
          </cell>
          <cell r="J6705">
            <v>37622</v>
          </cell>
          <cell r="K6705">
            <v>102</v>
          </cell>
          <cell r="L6705" t="str">
            <v>Single</v>
          </cell>
          <cell r="M6705">
            <v>11963</v>
          </cell>
        </row>
        <row r="6706">
          <cell r="A6706">
            <v>12</v>
          </cell>
          <cell r="B6706" t="str">
            <v>AW Surviving Spouse Medicare Supplement</v>
          </cell>
          <cell r="D6706" t="str">
            <v>COLEMAN DORIS</v>
          </cell>
          <cell r="E6706" t="str">
            <v>284167828</v>
          </cell>
          <cell r="F6706">
            <v>11</v>
          </cell>
          <cell r="G6706" t="str">
            <v>Medicare O65R S/PC - Union</v>
          </cell>
          <cell r="H6706" t="str">
            <v>U</v>
          </cell>
          <cell r="I6706">
            <v>1</v>
          </cell>
          <cell r="J6706">
            <v>37622</v>
          </cell>
          <cell r="K6706">
            <v>102</v>
          </cell>
          <cell r="L6706" t="str">
            <v>Single</v>
          </cell>
          <cell r="M6706">
            <v>7307</v>
          </cell>
        </row>
        <row r="6707">
          <cell r="A6707">
            <v>12</v>
          </cell>
          <cell r="B6707" t="str">
            <v>AW Surviving Spouse Medicare Supplement</v>
          </cell>
          <cell r="D6707" t="str">
            <v>COLEMAN MAIZETTE E</v>
          </cell>
          <cell r="E6707" t="str">
            <v>422368493</v>
          </cell>
          <cell r="F6707">
            <v>13</v>
          </cell>
          <cell r="G6707" t="str">
            <v>Medicare O65R S/PC - Non-Union</v>
          </cell>
          <cell r="H6707" t="str">
            <v>N</v>
          </cell>
          <cell r="I6707">
            <v>1</v>
          </cell>
          <cell r="J6707">
            <v>37622</v>
          </cell>
          <cell r="K6707">
            <v>102</v>
          </cell>
          <cell r="L6707" t="str">
            <v>Single</v>
          </cell>
          <cell r="M6707">
            <v>10407</v>
          </cell>
        </row>
        <row r="6708">
          <cell r="A6708">
            <v>12</v>
          </cell>
          <cell r="B6708" t="str">
            <v>AW Surviving Spouse Medicare Supplement</v>
          </cell>
          <cell r="D6708" t="str">
            <v>CONRAD MARY H</v>
          </cell>
          <cell r="E6708" t="str">
            <v>344149219</v>
          </cell>
          <cell r="F6708">
            <v>13</v>
          </cell>
          <cell r="G6708" t="str">
            <v>Medicare O65R S/PC - Non-Union</v>
          </cell>
          <cell r="H6708" t="str">
            <v>N</v>
          </cell>
          <cell r="I6708">
            <v>1</v>
          </cell>
          <cell r="J6708">
            <v>37622</v>
          </cell>
          <cell r="K6708">
            <v>102</v>
          </cell>
          <cell r="L6708" t="str">
            <v>Single</v>
          </cell>
          <cell r="M6708">
            <v>8398</v>
          </cell>
        </row>
        <row r="6709">
          <cell r="A6709">
            <v>12</v>
          </cell>
          <cell r="B6709" t="str">
            <v>AW Surviving Spouse Medicare Supplement</v>
          </cell>
          <cell r="D6709" t="str">
            <v>CRIGGER MILDRED</v>
          </cell>
          <cell r="E6709" t="str">
            <v>405283872</v>
          </cell>
          <cell r="F6709">
            <v>11</v>
          </cell>
          <cell r="G6709" t="str">
            <v>Medicare O65R S/PC - Union</v>
          </cell>
          <cell r="H6709" t="str">
            <v>U</v>
          </cell>
          <cell r="I6709">
            <v>1</v>
          </cell>
          <cell r="J6709">
            <v>37622</v>
          </cell>
          <cell r="K6709">
            <v>102</v>
          </cell>
          <cell r="L6709" t="str">
            <v>Single</v>
          </cell>
          <cell r="M6709">
            <v>9320</v>
          </cell>
        </row>
        <row r="6710">
          <cell r="A6710">
            <v>12</v>
          </cell>
          <cell r="B6710" t="str">
            <v>AW Surviving Spouse Medicare Supplement</v>
          </cell>
          <cell r="D6710" t="str">
            <v>CUCCINIELLO VINCENZINA</v>
          </cell>
          <cell r="E6710" t="str">
            <v>153583308</v>
          </cell>
          <cell r="F6710">
            <v>11</v>
          </cell>
          <cell r="G6710" t="str">
            <v>Medicare O65R S/PC - Union</v>
          </cell>
          <cell r="H6710" t="str">
            <v>U</v>
          </cell>
          <cell r="I6710">
            <v>1</v>
          </cell>
          <cell r="J6710">
            <v>37622</v>
          </cell>
          <cell r="K6710">
            <v>102</v>
          </cell>
          <cell r="L6710" t="str">
            <v>Single</v>
          </cell>
          <cell r="M6710">
            <v>4882</v>
          </cell>
        </row>
        <row r="6711">
          <cell r="A6711">
            <v>12</v>
          </cell>
          <cell r="B6711" t="str">
            <v>AW Surviving Spouse Medicare Supplement</v>
          </cell>
          <cell r="D6711" t="str">
            <v>DAMON VIVIAN</v>
          </cell>
          <cell r="E6711" t="str">
            <v>232346919</v>
          </cell>
          <cell r="F6711">
            <v>11</v>
          </cell>
          <cell r="G6711" t="str">
            <v>Medicare O65R S/PC - Union</v>
          </cell>
          <cell r="H6711" t="str">
            <v>U</v>
          </cell>
          <cell r="I6711">
            <v>1</v>
          </cell>
          <cell r="J6711">
            <v>38230</v>
          </cell>
          <cell r="K6711">
            <v>102</v>
          </cell>
          <cell r="L6711" t="str">
            <v>Single</v>
          </cell>
          <cell r="M6711">
            <v>11184</v>
          </cell>
        </row>
        <row r="6712">
          <cell r="A6712">
            <v>12</v>
          </cell>
          <cell r="B6712" t="str">
            <v>AW Surviving Spouse Medicare Supplement</v>
          </cell>
          <cell r="D6712" t="str">
            <v>DAVIS GLADYS</v>
          </cell>
          <cell r="E6712" t="str">
            <v>182128846</v>
          </cell>
          <cell r="F6712">
            <v>11</v>
          </cell>
          <cell r="G6712" t="str">
            <v>Medicare O65R S/PC - Union</v>
          </cell>
          <cell r="H6712" t="str">
            <v>U</v>
          </cell>
          <cell r="I6712">
            <v>1</v>
          </cell>
          <cell r="J6712">
            <v>37622</v>
          </cell>
          <cell r="K6712">
            <v>102</v>
          </cell>
          <cell r="L6712" t="str">
            <v>Single</v>
          </cell>
          <cell r="M6712">
            <v>7725</v>
          </cell>
        </row>
        <row r="6713">
          <cell r="A6713">
            <v>12</v>
          </cell>
          <cell r="B6713" t="str">
            <v>AW Surviving Spouse Medicare Supplement</v>
          </cell>
          <cell r="D6713" t="str">
            <v>DELANCY ESTHER</v>
          </cell>
          <cell r="E6713" t="str">
            <v>149094379</v>
          </cell>
          <cell r="F6713">
            <v>11</v>
          </cell>
          <cell r="G6713" t="str">
            <v>Medicare O65R S/PC - Union</v>
          </cell>
          <cell r="H6713" t="str">
            <v>U</v>
          </cell>
          <cell r="I6713">
            <v>1</v>
          </cell>
          <cell r="J6713">
            <v>37622</v>
          </cell>
          <cell r="K6713">
            <v>102</v>
          </cell>
          <cell r="L6713" t="str">
            <v>Single</v>
          </cell>
          <cell r="M6713">
            <v>5415</v>
          </cell>
        </row>
        <row r="6714">
          <cell r="A6714">
            <v>12</v>
          </cell>
          <cell r="B6714" t="str">
            <v>AW Surviving Spouse Medicare Supplement</v>
          </cell>
          <cell r="D6714" t="str">
            <v>DELANEY VIRGINIA</v>
          </cell>
          <cell r="E6714" t="str">
            <v>500147931</v>
          </cell>
          <cell r="F6714">
            <v>11</v>
          </cell>
          <cell r="G6714" t="str">
            <v>Medicare O65R S/PC - Union</v>
          </cell>
          <cell r="H6714" t="str">
            <v>U</v>
          </cell>
          <cell r="I6714">
            <v>1</v>
          </cell>
          <cell r="J6714">
            <v>37622</v>
          </cell>
          <cell r="K6714">
            <v>102</v>
          </cell>
          <cell r="L6714" t="str">
            <v>Single</v>
          </cell>
          <cell r="M6714">
            <v>5531</v>
          </cell>
        </row>
        <row r="6715">
          <cell r="A6715">
            <v>12</v>
          </cell>
          <cell r="B6715" t="str">
            <v>AW Surviving Spouse Medicare Supplement</v>
          </cell>
          <cell r="D6715" t="str">
            <v>DELK CONNIE J</v>
          </cell>
          <cell r="E6715" t="str">
            <v>447226913</v>
          </cell>
          <cell r="F6715">
            <v>13</v>
          </cell>
          <cell r="G6715" t="str">
            <v>Medicare O65R S/PC - Non-Union</v>
          </cell>
          <cell r="H6715" t="str">
            <v>N</v>
          </cell>
          <cell r="I6715">
            <v>1</v>
          </cell>
          <cell r="J6715">
            <v>37622</v>
          </cell>
          <cell r="K6715">
            <v>102</v>
          </cell>
          <cell r="L6715" t="str">
            <v>Single</v>
          </cell>
          <cell r="M6715">
            <v>9426</v>
          </cell>
        </row>
        <row r="6716">
          <cell r="A6716">
            <v>12</v>
          </cell>
          <cell r="B6716" t="str">
            <v>AW Surviving Spouse Medicare Supplement</v>
          </cell>
          <cell r="D6716" t="str">
            <v>DIBARTOLOMEO MARIA</v>
          </cell>
          <cell r="E6716" t="str">
            <v>161300261</v>
          </cell>
          <cell r="F6716">
            <v>11</v>
          </cell>
          <cell r="G6716" t="str">
            <v>Medicare O65R S/PC - Union</v>
          </cell>
          <cell r="H6716" t="str">
            <v>U</v>
          </cell>
          <cell r="I6716">
            <v>1</v>
          </cell>
          <cell r="J6716">
            <v>37622</v>
          </cell>
          <cell r="K6716">
            <v>102</v>
          </cell>
          <cell r="L6716" t="str">
            <v>Single</v>
          </cell>
          <cell r="M6716">
            <v>9515</v>
          </cell>
        </row>
        <row r="6717">
          <cell r="A6717">
            <v>12</v>
          </cell>
          <cell r="B6717" t="str">
            <v>AW Surviving Spouse Medicare Supplement</v>
          </cell>
          <cell r="D6717" t="str">
            <v>DODD JUANITA</v>
          </cell>
          <cell r="E6717" t="str">
            <v>232400375</v>
          </cell>
          <cell r="F6717">
            <v>11</v>
          </cell>
          <cell r="G6717" t="str">
            <v>Medicare O65R S/PC - Union</v>
          </cell>
          <cell r="H6717" t="str">
            <v>U</v>
          </cell>
          <cell r="I6717">
            <v>1</v>
          </cell>
          <cell r="J6717">
            <v>37622</v>
          </cell>
          <cell r="K6717">
            <v>102</v>
          </cell>
          <cell r="L6717" t="str">
            <v>Single</v>
          </cell>
          <cell r="M6717">
            <v>10243</v>
          </cell>
        </row>
        <row r="6718">
          <cell r="A6718">
            <v>12</v>
          </cell>
          <cell r="B6718" t="str">
            <v>AW Surviving Spouse Medicare Supplement</v>
          </cell>
          <cell r="D6718" t="str">
            <v>DOLPH ELINOR R</v>
          </cell>
          <cell r="E6718" t="str">
            <v>305387408</v>
          </cell>
          <cell r="F6718">
            <v>11</v>
          </cell>
          <cell r="G6718" t="str">
            <v>Medicare O65R S/PC - Union</v>
          </cell>
          <cell r="H6718" t="str">
            <v>U</v>
          </cell>
          <cell r="I6718">
            <v>1</v>
          </cell>
          <cell r="J6718">
            <v>37622</v>
          </cell>
          <cell r="K6718">
            <v>102</v>
          </cell>
          <cell r="L6718" t="str">
            <v>Single</v>
          </cell>
          <cell r="M6718">
            <v>13164</v>
          </cell>
        </row>
        <row r="6719">
          <cell r="A6719">
            <v>12</v>
          </cell>
          <cell r="B6719" t="str">
            <v>AW Surviving Spouse Medicare Supplement</v>
          </cell>
          <cell r="D6719" t="str">
            <v>DOOLEY LUDA</v>
          </cell>
          <cell r="E6719" t="str">
            <v>232125399</v>
          </cell>
          <cell r="F6719">
            <v>13</v>
          </cell>
          <cell r="G6719" t="str">
            <v>Medicare O65R S/PC - Non-Union</v>
          </cell>
          <cell r="H6719" t="str">
            <v>N</v>
          </cell>
          <cell r="I6719">
            <v>1</v>
          </cell>
          <cell r="J6719">
            <v>37622</v>
          </cell>
          <cell r="K6719">
            <v>102</v>
          </cell>
          <cell r="L6719" t="str">
            <v>Single</v>
          </cell>
          <cell r="M6719">
            <v>7138</v>
          </cell>
        </row>
        <row r="6720">
          <cell r="A6720">
            <v>12</v>
          </cell>
          <cell r="B6720" t="str">
            <v>AW Surviving Spouse Medicare Supplement</v>
          </cell>
          <cell r="D6720" t="str">
            <v>DOWEN MARY</v>
          </cell>
          <cell r="E6720" t="str">
            <v>305241721</v>
          </cell>
          <cell r="F6720">
            <v>11</v>
          </cell>
          <cell r="G6720" t="str">
            <v>Medicare O65R S/PC - Union</v>
          </cell>
          <cell r="H6720" t="str">
            <v>U</v>
          </cell>
          <cell r="I6720">
            <v>1</v>
          </cell>
          <cell r="J6720">
            <v>37622</v>
          </cell>
          <cell r="K6720">
            <v>102</v>
          </cell>
          <cell r="L6720" t="str">
            <v>Single</v>
          </cell>
          <cell r="M6720">
            <v>9554</v>
          </cell>
        </row>
        <row r="6721">
          <cell r="A6721">
            <v>12</v>
          </cell>
          <cell r="B6721" t="str">
            <v>AW Surviving Spouse Medicare Supplement</v>
          </cell>
          <cell r="D6721" t="str">
            <v>EAGAN EVELYN</v>
          </cell>
          <cell r="E6721" t="str">
            <v>490267712</v>
          </cell>
          <cell r="F6721">
            <v>13</v>
          </cell>
          <cell r="G6721" t="str">
            <v>Medicare O65R S/PC - Non-Union</v>
          </cell>
          <cell r="H6721" t="str">
            <v>N</v>
          </cell>
          <cell r="I6721">
            <v>1</v>
          </cell>
          <cell r="J6721">
            <v>37653</v>
          </cell>
          <cell r="K6721">
            <v>102</v>
          </cell>
          <cell r="L6721" t="str">
            <v>Single</v>
          </cell>
          <cell r="M6721">
            <v>10381</v>
          </cell>
        </row>
        <row r="6722">
          <cell r="A6722">
            <v>12</v>
          </cell>
          <cell r="B6722" t="str">
            <v>AW Surviving Spouse Medicare Supplement</v>
          </cell>
          <cell r="D6722" t="str">
            <v>EATON BEVERLY</v>
          </cell>
          <cell r="E6722" t="str">
            <v>563461133</v>
          </cell>
          <cell r="F6722">
            <v>13</v>
          </cell>
          <cell r="G6722" t="str">
            <v>Medicare O65R S/PC - Non-Union</v>
          </cell>
          <cell r="H6722" t="str">
            <v>N</v>
          </cell>
          <cell r="I6722">
            <v>1</v>
          </cell>
          <cell r="J6722">
            <v>37718</v>
          </cell>
          <cell r="K6722">
            <v>102</v>
          </cell>
          <cell r="L6722" t="str">
            <v>Single</v>
          </cell>
          <cell r="M6722">
            <v>12525</v>
          </cell>
        </row>
        <row r="6723">
          <cell r="A6723">
            <v>12</v>
          </cell>
          <cell r="B6723" t="str">
            <v>AW Surviving Spouse Medicare Supplement</v>
          </cell>
          <cell r="D6723" t="str">
            <v>ENSMINGER ELIZABETH</v>
          </cell>
          <cell r="E6723" t="str">
            <v>203109526</v>
          </cell>
          <cell r="F6723">
            <v>11</v>
          </cell>
          <cell r="G6723" t="str">
            <v>Medicare O65R S/PC - Union</v>
          </cell>
          <cell r="H6723" t="str">
            <v>U</v>
          </cell>
          <cell r="I6723">
            <v>1</v>
          </cell>
          <cell r="J6723">
            <v>37622</v>
          </cell>
          <cell r="K6723">
            <v>102</v>
          </cell>
          <cell r="L6723" t="str">
            <v>Single</v>
          </cell>
          <cell r="M6723">
            <v>6691</v>
          </cell>
        </row>
        <row r="6724">
          <cell r="A6724">
            <v>12</v>
          </cell>
          <cell r="B6724" t="str">
            <v>AW Surviving Spouse Medicare Supplement</v>
          </cell>
          <cell r="D6724" t="str">
            <v>FEUSTON BELVA</v>
          </cell>
          <cell r="E6724" t="str">
            <v>316266830</v>
          </cell>
          <cell r="F6724">
            <v>11</v>
          </cell>
          <cell r="G6724" t="str">
            <v>Medicare O65R S/PC - Union</v>
          </cell>
          <cell r="H6724" t="str">
            <v>U</v>
          </cell>
          <cell r="I6724">
            <v>1</v>
          </cell>
          <cell r="J6724">
            <v>37622</v>
          </cell>
          <cell r="K6724">
            <v>102</v>
          </cell>
          <cell r="L6724" t="str">
            <v>Single</v>
          </cell>
          <cell r="M6724">
            <v>10966</v>
          </cell>
        </row>
        <row r="6725">
          <cell r="A6725">
            <v>12</v>
          </cell>
          <cell r="B6725" t="str">
            <v>AW Surviving Spouse Medicare Supplement</v>
          </cell>
          <cell r="D6725" t="str">
            <v>FITZSIMMONS DOLLIE   R</v>
          </cell>
          <cell r="E6725" t="str">
            <v>554225783</v>
          </cell>
          <cell r="F6725">
            <v>13</v>
          </cell>
          <cell r="G6725" t="str">
            <v>Medicare O65R S/PC - Non-Union</v>
          </cell>
          <cell r="H6725" t="str">
            <v>N</v>
          </cell>
          <cell r="I6725">
            <v>1</v>
          </cell>
          <cell r="J6725">
            <v>37622</v>
          </cell>
          <cell r="K6725">
            <v>102</v>
          </cell>
          <cell r="L6725" t="str">
            <v>Single</v>
          </cell>
          <cell r="M6725">
            <v>8261</v>
          </cell>
        </row>
        <row r="6726">
          <cell r="A6726">
            <v>12</v>
          </cell>
          <cell r="B6726" t="str">
            <v>AW Surviving Spouse Medicare Supplement</v>
          </cell>
          <cell r="D6726" t="str">
            <v>FOX MAUDE</v>
          </cell>
          <cell r="E6726" t="str">
            <v>413249089</v>
          </cell>
          <cell r="F6726">
            <v>13</v>
          </cell>
          <cell r="G6726" t="str">
            <v>Medicare O65R S/PC - Non-Union</v>
          </cell>
          <cell r="H6726" t="str">
            <v>N</v>
          </cell>
          <cell r="I6726">
            <v>1</v>
          </cell>
          <cell r="J6726">
            <v>37622</v>
          </cell>
          <cell r="K6726">
            <v>102</v>
          </cell>
          <cell r="L6726" t="str">
            <v>Single</v>
          </cell>
          <cell r="M6726">
            <v>7742</v>
          </cell>
        </row>
        <row r="6727">
          <cell r="A6727">
            <v>12</v>
          </cell>
          <cell r="B6727" t="str">
            <v>AW Surviving Spouse Medicare Supplement</v>
          </cell>
          <cell r="D6727" t="str">
            <v>FRANCISCO NANCY</v>
          </cell>
          <cell r="E6727" t="str">
            <v>493409565</v>
          </cell>
          <cell r="F6727">
            <v>11</v>
          </cell>
          <cell r="G6727" t="str">
            <v>Medicare O65R S/PC - Union</v>
          </cell>
          <cell r="H6727" t="str">
            <v>U</v>
          </cell>
          <cell r="I6727">
            <v>1</v>
          </cell>
          <cell r="J6727">
            <v>38108</v>
          </cell>
          <cell r="K6727">
            <v>102</v>
          </cell>
          <cell r="L6727" t="str">
            <v>Single</v>
          </cell>
          <cell r="M6727">
            <v>14385</v>
          </cell>
        </row>
        <row r="6728">
          <cell r="A6728">
            <v>12</v>
          </cell>
          <cell r="B6728" t="str">
            <v>AW Surviving Spouse Medicare Supplement</v>
          </cell>
          <cell r="D6728" t="str">
            <v>FRANK EDNA J</v>
          </cell>
          <cell r="E6728" t="str">
            <v>334225987</v>
          </cell>
          <cell r="F6728">
            <v>11</v>
          </cell>
          <cell r="G6728" t="str">
            <v>Medicare O65R S/PC - Union</v>
          </cell>
          <cell r="H6728" t="str">
            <v>U</v>
          </cell>
          <cell r="I6728">
            <v>1</v>
          </cell>
          <cell r="J6728">
            <v>37622</v>
          </cell>
          <cell r="K6728">
            <v>102</v>
          </cell>
          <cell r="L6728" t="str">
            <v>Single</v>
          </cell>
          <cell r="M6728">
            <v>10472</v>
          </cell>
        </row>
        <row r="6729">
          <cell r="A6729">
            <v>12</v>
          </cell>
          <cell r="B6729" t="str">
            <v>AW Surviving Spouse Medicare Supplement</v>
          </cell>
          <cell r="D6729" t="str">
            <v>FREDERICK BERTA</v>
          </cell>
          <cell r="E6729" t="str">
            <v>224585027</v>
          </cell>
          <cell r="F6729">
            <v>11</v>
          </cell>
          <cell r="G6729" t="str">
            <v>Medicare O65R S/PC - Union</v>
          </cell>
          <cell r="H6729" t="str">
            <v>U</v>
          </cell>
          <cell r="I6729">
            <v>1</v>
          </cell>
          <cell r="J6729">
            <v>37622</v>
          </cell>
          <cell r="K6729">
            <v>102</v>
          </cell>
          <cell r="L6729" t="str">
            <v>Single</v>
          </cell>
          <cell r="M6729">
            <v>6847</v>
          </cell>
        </row>
        <row r="6730">
          <cell r="A6730">
            <v>12</v>
          </cell>
          <cell r="B6730" t="str">
            <v>AW Surviving Spouse Medicare Supplement</v>
          </cell>
          <cell r="D6730" t="str">
            <v>FREESTON ALBERTA E</v>
          </cell>
          <cell r="E6730" t="str">
            <v>199123149</v>
          </cell>
          <cell r="F6730">
            <v>13</v>
          </cell>
          <cell r="G6730" t="str">
            <v>Medicare O65R S/PC - Non-Union</v>
          </cell>
          <cell r="H6730" t="str">
            <v>N</v>
          </cell>
          <cell r="I6730">
            <v>1</v>
          </cell>
          <cell r="J6730">
            <v>37622</v>
          </cell>
          <cell r="K6730">
            <v>102</v>
          </cell>
          <cell r="L6730" t="str">
            <v>Single</v>
          </cell>
          <cell r="M6730">
            <v>7093</v>
          </cell>
        </row>
        <row r="6731">
          <cell r="A6731">
            <v>12</v>
          </cell>
          <cell r="B6731" t="str">
            <v>AW Surviving Spouse Medicare Supplement</v>
          </cell>
          <cell r="D6731" t="str">
            <v>GERITY ANNA</v>
          </cell>
          <cell r="E6731" t="str">
            <v>156202872</v>
          </cell>
          <cell r="F6731">
            <v>11</v>
          </cell>
          <cell r="G6731" t="str">
            <v>Medicare O65R S/PC - Union</v>
          </cell>
          <cell r="H6731" t="str">
            <v>U</v>
          </cell>
          <cell r="I6731">
            <v>1</v>
          </cell>
          <cell r="J6731">
            <v>37622</v>
          </cell>
          <cell r="K6731">
            <v>102</v>
          </cell>
          <cell r="L6731" t="str">
            <v>Single</v>
          </cell>
          <cell r="M6731">
            <v>4201</v>
          </cell>
        </row>
        <row r="6732">
          <cell r="A6732">
            <v>12</v>
          </cell>
          <cell r="B6732" t="str">
            <v>AW Surviving Spouse Medicare Supplement</v>
          </cell>
          <cell r="D6732" t="str">
            <v>GILLESPIE GLORIA H</v>
          </cell>
          <cell r="E6732" t="str">
            <v>118149647</v>
          </cell>
          <cell r="F6732">
            <v>13</v>
          </cell>
          <cell r="G6732" t="str">
            <v>Medicare O65R S/PC - Non-Union</v>
          </cell>
          <cell r="H6732" t="str">
            <v>N</v>
          </cell>
          <cell r="I6732">
            <v>1</v>
          </cell>
          <cell r="J6732">
            <v>38047</v>
          </cell>
          <cell r="K6732">
            <v>102</v>
          </cell>
          <cell r="L6732" t="str">
            <v>Single</v>
          </cell>
          <cell r="M6732">
            <v>9289</v>
          </cell>
        </row>
        <row r="6733">
          <cell r="A6733">
            <v>12</v>
          </cell>
          <cell r="B6733" t="str">
            <v>AW Surviving Spouse Medicare Supplement</v>
          </cell>
          <cell r="D6733" t="str">
            <v>GILMORE ETHEL H</v>
          </cell>
          <cell r="E6733" t="str">
            <v>198038477</v>
          </cell>
          <cell r="F6733">
            <v>13</v>
          </cell>
          <cell r="G6733" t="str">
            <v>Medicare O65R S/PC - Non-Union</v>
          </cell>
          <cell r="H6733" t="str">
            <v>N</v>
          </cell>
          <cell r="I6733">
            <v>1</v>
          </cell>
          <cell r="J6733">
            <v>37622</v>
          </cell>
          <cell r="K6733">
            <v>102</v>
          </cell>
          <cell r="L6733" t="str">
            <v>Single</v>
          </cell>
          <cell r="M6733">
            <v>5627</v>
          </cell>
        </row>
        <row r="6734">
          <cell r="A6734">
            <v>12</v>
          </cell>
          <cell r="B6734" t="str">
            <v>AW Surviving Spouse Medicare Supplement</v>
          </cell>
          <cell r="D6734" t="str">
            <v>GLENZ PHYLLIS L</v>
          </cell>
          <cell r="E6734" t="str">
            <v>151147921</v>
          </cell>
          <cell r="F6734">
            <v>13</v>
          </cell>
          <cell r="G6734" t="str">
            <v>Medicare O65R S/PC - Non-Union</v>
          </cell>
          <cell r="H6734" t="str">
            <v>N</v>
          </cell>
          <cell r="I6734">
            <v>1</v>
          </cell>
          <cell r="J6734">
            <v>37622</v>
          </cell>
          <cell r="K6734">
            <v>102</v>
          </cell>
          <cell r="L6734" t="str">
            <v>Single</v>
          </cell>
          <cell r="M6734">
            <v>9033</v>
          </cell>
        </row>
        <row r="6735">
          <cell r="A6735">
            <v>12</v>
          </cell>
          <cell r="B6735" t="str">
            <v>AW Surviving Spouse Medicare Supplement</v>
          </cell>
          <cell r="D6735" t="str">
            <v>GODFREY ELIZABETH</v>
          </cell>
          <cell r="E6735" t="str">
            <v>545629387</v>
          </cell>
          <cell r="F6735">
            <v>13</v>
          </cell>
          <cell r="G6735" t="str">
            <v>Medicare O65R S/PC - Non-Union</v>
          </cell>
          <cell r="H6735" t="str">
            <v>N</v>
          </cell>
          <cell r="I6735">
            <v>1</v>
          </cell>
          <cell r="J6735">
            <v>37622</v>
          </cell>
          <cell r="K6735">
            <v>102</v>
          </cell>
          <cell r="L6735" t="str">
            <v>Single</v>
          </cell>
          <cell r="M6735">
            <v>13256</v>
          </cell>
        </row>
        <row r="6736">
          <cell r="A6736">
            <v>12</v>
          </cell>
          <cell r="B6736" t="str">
            <v>AW Surviving Spouse Medicare Supplement</v>
          </cell>
          <cell r="D6736" t="str">
            <v>GOSLING ARLENE B</v>
          </cell>
          <cell r="E6736" t="str">
            <v>350142731</v>
          </cell>
          <cell r="F6736">
            <v>13</v>
          </cell>
          <cell r="G6736" t="str">
            <v>Medicare O65R S/PC - Non-Union</v>
          </cell>
          <cell r="H6736" t="str">
            <v>N</v>
          </cell>
          <cell r="I6736">
            <v>1</v>
          </cell>
          <cell r="J6736">
            <v>37622</v>
          </cell>
          <cell r="K6736">
            <v>102</v>
          </cell>
          <cell r="L6736" t="str">
            <v>Single</v>
          </cell>
          <cell r="M6736">
            <v>9109</v>
          </cell>
        </row>
        <row r="6737">
          <cell r="A6737">
            <v>12</v>
          </cell>
          <cell r="B6737" t="str">
            <v>AW Surviving Spouse Medicare Supplement</v>
          </cell>
          <cell r="D6737" t="str">
            <v>GREATHOUSE ANNA</v>
          </cell>
          <cell r="E6737" t="str">
            <v>235448104</v>
          </cell>
          <cell r="F6737">
            <v>13</v>
          </cell>
          <cell r="G6737" t="str">
            <v>Medicare O65R S/PC - Non-Union</v>
          </cell>
          <cell r="H6737" t="str">
            <v>N</v>
          </cell>
          <cell r="I6737">
            <v>1</v>
          </cell>
          <cell r="J6737">
            <v>38263</v>
          </cell>
          <cell r="K6737">
            <v>102</v>
          </cell>
          <cell r="L6737" t="str">
            <v>Single</v>
          </cell>
          <cell r="M6737">
            <v>11206</v>
          </cell>
        </row>
        <row r="6738">
          <cell r="A6738">
            <v>12</v>
          </cell>
          <cell r="B6738" t="str">
            <v>AW Surviving Spouse Medicare Supplement</v>
          </cell>
          <cell r="D6738" t="str">
            <v>GRIFFIN GEORGIE</v>
          </cell>
          <cell r="E6738" t="str">
            <v>415346027</v>
          </cell>
          <cell r="F6738">
            <v>11</v>
          </cell>
          <cell r="G6738" t="str">
            <v>Medicare O65R S/PC - Union</v>
          </cell>
          <cell r="H6738" t="str">
            <v>U</v>
          </cell>
          <cell r="I6738">
            <v>1</v>
          </cell>
          <cell r="J6738">
            <v>37622</v>
          </cell>
          <cell r="K6738">
            <v>102</v>
          </cell>
          <cell r="L6738" t="str">
            <v>Single</v>
          </cell>
          <cell r="M6738">
            <v>5545</v>
          </cell>
        </row>
        <row r="6739">
          <cell r="A6739">
            <v>12</v>
          </cell>
          <cell r="B6739" t="str">
            <v>AW Surviving Spouse Medicare Supplement</v>
          </cell>
          <cell r="D6739" t="str">
            <v>GRIMM MARY</v>
          </cell>
          <cell r="E6739" t="str">
            <v>162245938</v>
          </cell>
          <cell r="F6739">
            <v>13</v>
          </cell>
          <cell r="G6739" t="str">
            <v>Medicare O65R S/PC - Non-Union</v>
          </cell>
          <cell r="H6739" t="str">
            <v>N</v>
          </cell>
          <cell r="I6739">
            <v>1</v>
          </cell>
          <cell r="J6739">
            <v>37622</v>
          </cell>
          <cell r="K6739">
            <v>102</v>
          </cell>
          <cell r="L6739" t="str">
            <v>Single</v>
          </cell>
          <cell r="M6739">
            <v>6120</v>
          </cell>
        </row>
        <row r="6740">
          <cell r="A6740">
            <v>12</v>
          </cell>
          <cell r="B6740" t="str">
            <v>AW Surviving Spouse Medicare Supplement</v>
          </cell>
          <cell r="D6740" t="str">
            <v>HARLESS GEORGIA A</v>
          </cell>
          <cell r="E6740" t="str">
            <v>232086859</v>
          </cell>
          <cell r="F6740">
            <v>11</v>
          </cell>
          <cell r="G6740" t="str">
            <v>Medicare O65R S/PC - Union</v>
          </cell>
          <cell r="H6740" t="str">
            <v>U</v>
          </cell>
          <cell r="I6740">
            <v>1</v>
          </cell>
          <cell r="J6740">
            <v>37622</v>
          </cell>
          <cell r="K6740">
            <v>102</v>
          </cell>
          <cell r="L6740" t="str">
            <v>Single</v>
          </cell>
          <cell r="M6740">
            <v>11379</v>
          </cell>
        </row>
        <row r="6741">
          <cell r="A6741">
            <v>12</v>
          </cell>
          <cell r="B6741" t="str">
            <v>AW Surviving Spouse Medicare Supplement</v>
          </cell>
          <cell r="D6741" t="str">
            <v>HAUGHT PATTY A</v>
          </cell>
          <cell r="E6741" t="str">
            <v>287365009</v>
          </cell>
          <cell r="F6741">
            <v>11</v>
          </cell>
          <cell r="G6741" t="str">
            <v>Medicare O65R S/PC - Union</v>
          </cell>
          <cell r="H6741" t="str">
            <v>U</v>
          </cell>
          <cell r="I6741">
            <v>1</v>
          </cell>
          <cell r="J6741">
            <v>37622</v>
          </cell>
          <cell r="K6741">
            <v>102</v>
          </cell>
          <cell r="L6741" t="str">
            <v>Single</v>
          </cell>
          <cell r="M6741">
            <v>14780</v>
          </cell>
        </row>
        <row r="6742">
          <cell r="A6742">
            <v>12</v>
          </cell>
          <cell r="B6742" t="str">
            <v>AW Surviving Spouse Medicare Supplement</v>
          </cell>
          <cell r="D6742" t="str">
            <v>HEINER CATHERINE</v>
          </cell>
          <cell r="E6742" t="str">
            <v>200161496</v>
          </cell>
          <cell r="F6742">
            <v>11</v>
          </cell>
          <cell r="G6742" t="str">
            <v>Medicare O65R S/PC - Union</v>
          </cell>
          <cell r="H6742" t="str">
            <v>U</v>
          </cell>
          <cell r="I6742">
            <v>1</v>
          </cell>
          <cell r="J6742">
            <v>37622</v>
          </cell>
          <cell r="K6742">
            <v>102</v>
          </cell>
          <cell r="L6742" t="str">
            <v>Single</v>
          </cell>
          <cell r="M6742">
            <v>9426</v>
          </cell>
        </row>
        <row r="6743">
          <cell r="A6743">
            <v>12</v>
          </cell>
          <cell r="B6743" t="str">
            <v>AW Surviving Spouse Medicare Supplement</v>
          </cell>
          <cell r="D6743" t="str">
            <v>HENNIGAN VELMA E</v>
          </cell>
          <cell r="E6743" t="str">
            <v>239167468</v>
          </cell>
          <cell r="F6743">
            <v>11</v>
          </cell>
          <cell r="G6743" t="str">
            <v>Medicare O65R S/PC - Union</v>
          </cell>
          <cell r="H6743" t="str">
            <v>U</v>
          </cell>
          <cell r="I6743">
            <v>1</v>
          </cell>
          <cell r="J6743">
            <v>38107</v>
          </cell>
          <cell r="K6743">
            <v>102</v>
          </cell>
          <cell r="L6743" t="str">
            <v>Single</v>
          </cell>
          <cell r="M6743">
            <v>6626</v>
          </cell>
        </row>
        <row r="6744">
          <cell r="A6744">
            <v>12</v>
          </cell>
          <cell r="B6744" t="str">
            <v>AW Surviving Spouse Medicare Supplement</v>
          </cell>
          <cell r="D6744" t="str">
            <v>HERMAN ELIZABETH A</v>
          </cell>
          <cell r="E6744" t="str">
            <v>222208361</v>
          </cell>
          <cell r="F6744">
            <v>13</v>
          </cell>
          <cell r="G6744" t="str">
            <v>Medicare O65R S/PC - Non-Union</v>
          </cell>
          <cell r="H6744" t="str">
            <v>N</v>
          </cell>
          <cell r="I6744">
            <v>1</v>
          </cell>
          <cell r="J6744">
            <v>37622</v>
          </cell>
          <cell r="K6744">
            <v>102</v>
          </cell>
          <cell r="L6744" t="str">
            <v>Single</v>
          </cell>
          <cell r="M6744">
            <v>12738</v>
          </cell>
        </row>
        <row r="6745">
          <cell r="A6745">
            <v>12</v>
          </cell>
          <cell r="B6745" t="str">
            <v>AW Surviving Spouse Medicare Supplement</v>
          </cell>
          <cell r="D6745" t="str">
            <v>HEWLETT PEARL</v>
          </cell>
          <cell r="E6745" t="str">
            <v>228285093</v>
          </cell>
          <cell r="F6745">
            <v>11</v>
          </cell>
          <cell r="G6745" t="str">
            <v>Medicare O65R S/PC - Union</v>
          </cell>
          <cell r="H6745" t="str">
            <v>U</v>
          </cell>
          <cell r="I6745">
            <v>1</v>
          </cell>
          <cell r="J6745">
            <v>37622</v>
          </cell>
          <cell r="K6745">
            <v>102</v>
          </cell>
          <cell r="L6745" t="str">
            <v>Single</v>
          </cell>
          <cell r="M6745">
            <v>8722</v>
          </cell>
        </row>
        <row r="6746">
          <cell r="A6746">
            <v>12</v>
          </cell>
          <cell r="B6746" t="str">
            <v>AW Surviving Spouse Medicare Supplement</v>
          </cell>
          <cell r="D6746" t="str">
            <v>HILL ANNA</v>
          </cell>
          <cell r="E6746" t="str">
            <v>318202691</v>
          </cell>
          <cell r="F6746">
            <v>11</v>
          </cell>
          <cell r="G6746" t="str">
            <v>Medicare O65R S/PC - Union</v>
          </cell>
          <cell r="H6746" t="str">
            <v>U</v>
          </cell>
          <cell r="I6746">
            <v>1</v>
          </cell>
          <cell r="J6746">
            <v>37961</v>
          </cell>
          <cell r="K6746">
            <v>102</v>
          </cell>
          <cell r="L6746" t="str">
            <v>Single</v>
          </cell>
          <cell r="M6746">
            <v>6378</v>
          </cell>
        </row>
        <row r="6747">
          <cell r="A6747">
            <v>12</v>
          </cell>
          <cell r="B6747" t="str">
            <v>AW Surviving Spouse Medicare Supplement</v>
          </cell>
          <cell r="D6747" t="str">
            <v>HOEHN MARIE</v>
          </cell>
          <cell r="E6747" t="str">
            <v>350144643</v>
          </cell>
          <cell r="F6747">
            <v>11</v>
          </cell>
          <cell r="G6747" t="str">
            <v>Medicare O65R S/PC - Union</v>
          </cell>
          <cell r="H6747" t="str">
            <v>U</v>
          </cell>
          <cell r="I6747">
            <v>1</v>
          </cell>
          <cell r="J6747">
            <v>37803</v>
          </cell>
          <cell r="K6747">
            <v>102</v>
          </cell>
          <cell r="L6747" t="str">
            <v>Single</v>
          </cell>
          <cell r="M6747">
            <v>8707</v>
          </cell>
        </row>
        <row r="6748">
          <cell r="A6748">
            <v>12</v>
          </cell>
          <cell r="B6748" t="str">
            <v>AW Surviving Spouse Medicare Supplement</v>
          </cell>
          <cell r="D6748" t="str">
            <v>HOLLINGSWORTH MARY R</v>
          </cell>
          <cell r="E6748" t="str">
            <v>103109011</v>
          </cell>
          <cell r="F6748">
            <v>13</v>
          </cell>
          <cell r="G6748" t="str">
            <v>Medicare O65R S/PC - Non-Union</v>
          </cell>
          <cell r="H6748" t="str">
            <v>N</v>
          </cell>
          <cell r="I6748">
            <v>1</v>
          </cell>
          <cell r="J6748">
            <v>37622</v>
          </cell>
          <cell r="K6748">
            <v>102</v>
          </cell>
          <cell r="L6748" t="str">
            <v>Single</v>
          </cell>
          <cell r="M6748">
            <v>6345</v>
          </cell>
        </row>
        <row r="6749">
          <cell r="A6749">
            <v>12</v>
          </cell>
          <cell r="B6749" t="str">
            <v>AW Surviving Spouse Medicare Supplement</v>
          </cell>
          <cell r="D6749" t="str">
            <v>HOLMAN ELEANOR</v>
          </cell>
          <cell r="E6749" t="str">
            <v>230186436</v>
          </cell>
          <cell r="F6749">
            <v>13</v>
          </cell>
          <cell r="G6749" t="str">
            <v>Medicare O65R S/PC - Non-Union</v>
          </cell>
          <cell r="H6749" t="str">
            <v>N</v>
          </cell>
          <cell r="I6749">
            <v>1</v>
          </cell>
          <cell r="J6749">
            <v>37622</v>
          </cell>
          <cell r="K6749">
            <v>102</v>
          </cell>
          <cell r="L6749" t="str">
            <v>Single</v>
          </cell>
          <cell r="M6749">
            <v>8673</v>
          </cell>
        </row>
        <row r="6750">
          <cell r="A6750">
            <v>12</v>
          </cell>
          <cell r="B6750" t="str">
            <v>AW Surviving Spouse Medicare Supplement</v>
          </cell>
          <cell r="D6750" t="str">
            <v>HOLT ANNA GRACE</v>
          </cell>
          <cell r="E6750" t="str">
            <v>159201999</v>
          </cell>
          <cell r="F6750">
            <v>11</v>
          </cell>
          <cell r="G6750" t="str">
            <v>Medicare O65R S/PC - Union</v>
          </cell>
          <cell r="H6750" t="str">
            <v>U</v>
          </cell>
          <cell r="I6750">
            <v>1</v>
          </cell>
          <cell r="J6750">
            <v>37622</v>
          </cell>
          <cell r="K6750">
            <v>102</v>
          </cell>
          <cell r="L6750" t="str">
            <v>Single</v>
          </cell>
          <cell r="M6750">
            <v>10229</v>
          </cell>
        </row>
        <row r="6751">
          <cell r="A6751">
            <v>12</v>
          </cell>
          <cell r="B6751" t="str">
            <v>AW Surviving Spouse Medicare Supplement</v>
          </cell>
          <cell r="D6751" t="str">
            <v>HOPKINS LYDIA</v>
          </cell>
          <cell r="E6751" t="str">
            <v>568343495</v>
          </cell>
          <cell r="F6751">
            <v>11</v>
          </cell>
          <cell r="G6751" t="str">
            <v>Medicare O65R S/PC - Union</v>
          </cell>
          <cell r="H6751" t="str">
            <v>U</v>
          </cell>
          <cell r="I6751">
            <v>1</v>
          </cell>
          <cell r="J6751">
            <v>37622</v>
          </cell>
          <cell r="K6751">
            <v>102</v>
          </cell>
          <cell r="L6751" t="str">
            <v>Single</v>
          </cell>
          <cell r="M6751">
            <v>10768</v>
          </cell>
        </row>
        <row r="6752">
          <cell r="A6752">
            <v>12</v>
          </cell>
          <cell r="B6752" t="str">
            <v>AW Surviving Spouse Medicare Supplement</v>
          </cell>
          <cell r="D6752" t="str">
            <v>HORTON LORENE</v>
          </cell>
          <cell r="E6752" t="str">
            <v>424369076</v>
          </cell>
          <cell r="F6752">
            <v>11</v>
          </cell>
          <cell r="G6752" t="str">
            <v>Medicare O65R S/PC - Union</v>
          </cell>
          <cell r="H6752" t="str">
            <v>U</v>
          </cell>
          <cell r="I6752">
            <v>1</v>
          </cell>
          <cell r="J6752">
            <v>37622</v>
          </cell>
          <cell r="K6752">
            <v>102</v>
          </cell>
          <cell r="L6752" t="str">
            <v>Single</v>
          </cell>
          <cell r="M6752">
            <v>10687</v>
          </cell>
        </row>
        <row r="6753">
          <cell r="A6753">
            <v>12</v>
          </cell>
          <cell r="B6753" t="str">
            <v>AW Surviving Spouse Medicare Supplement</v>
          </cell>
          <cell r="D6753" t="str">
            <v>HUGHART MABEL</v>
          </cell>
          <cell r="E6753" t="str">
            <v>236267397</v>
          </cell>
          <cell r="F6753">
            <v>11</v>
          </cell>
          <cell r="G6753" t="str">
            <v>Medicare O65R S/PC - Union</v>
          </cell>
          <cell r="H6753" t="str">
            <v>U</v>
          </cell>
          <cell r="I6753">
            <v>1</v>
          </cell>
          <cell r="J6753">
            <v>37622</v>
          </cell>
          <cell r="K6753">
            <v>102</v>
          </cell>
          <cell r="L6753" t="str">
            <v>Single</v>
          </cell>
          <cell r="M6753">
            <v>8390</v>
          </cell>
        </row>
        <row r="6754">
          <cell r="A6754">
            <v>12</v>
          </cell>
          <cell r="B6754" t="str">
            <v>AW Surviving Spouse Medicare Supplement</v>
          </cell>
          <cell r="D6754" t="str">
            <v>HUGULEY DOROTHY</v>
          </cell>
          <cell r="E6754" t="str">
            <v>415681880</v>
          </cell>
          <cell r="F6754">
            <v>11</v>
          </cell>
          <cell r="G6754" t="str">
            <v>Medicare O65R S/PC - Union</v>
          </cell>
          <cell r="H6754" t="str">
            <v>U</v>
          </cell>
          <cell r="I6754">
            <v>1</v>
          </cell>
          <cell r="J6754">
            <v>37622</v>
          </cell>
          <cell r="K6754">
            <v>102</v>
          </cell>
          <cell r="L6754" t="str">
            <v>Single</v>
          </cell>
          <cell r="M6754">
            <v>12330</v>
          </cell>
        </row>
        <row r="6755">
          <cell r="A6755">
            <v>12</v>
          </cell>
          <cell r="B6755" t="str">
            <v>AW Surviving Spouse Medicare Supplement</v>
          </cell>
          <cell r="D6755" t="str">
            <v>KAUFFMAN DORIS J</v>
          </cell>
          <cell r="E6755" t="str">
            <v>172249588</v>
          </cell>
          <cell r="F6755">
            <v>11</v>
          </cell>
          <cell r="G6755" t="str">
            <v>Medicare O65R S/PC - Union</v>
          </cell>
          <cell r="H6755" t="str">
            <v>U</v>
          </cell>
          <cell r="I6755">
            <v>1</v>
          </cell>
          <cell r="J6755">
            <v>37622</v>
          </cell>
          <cell r="K6755">
            <v>102</v>
          </cell>
          <cell r="L6755" t="str">
            <v>Single</v>
          </cell>
          <cell r="M6755">
            <v>11686</v>
          </cell>
        </row>
        <row r="6756">
          <cell r="A6756">
            <v>12</v>
          </cell>
          <cell r="B6756" t="str">
            <v>AW Surviving Spouse Medicare Supplement</v>
          </cell>
          <cell r="D6756" t="str">
            <v>KEARNS HELEN A</v>
          </cell>
          <cell r="E6756" t="str">
            <v>181247445</v>
          </cell>
          <cell r="F6756">
            <v>11</v>
          </cell>
          <cell r="G6756" t="str">
            <v>Medicare O65R S/PC - Union</v>
          </cell>
          <cell r="H6756" t="str">
            <v>U</v>
          </cell>
          <cell r="I6756">
            <v>1</v>
          </cell>
          <cell r="J6756">
            <v>37868</v>
          </cell>
          <cell r="K6756">
            <v>102</v>
          </cell>
          <cell r="L6756" t="str">
            <v>Single</v>
          </cell>
          <cell r="M6756">
            <v>11162</v>
          </cell>
        </row>
        <row r="6757">
          <cell r="A6757">
            <v>12</v>
          </cell>
          <cell r="B6757" t="str">
            <v>AW Surviving Spouse Medicare Supplement</v>
          </cell>
          <cell r="D6757" t="str">
            <v>KELBLEY ESTELLA</v>
          </cell>
          <cell r="E6757" t="str">
            <v>284164062</v>
          </cell>
          <cell r="F6757">
            <v>11</v>
          </cell>
          <cell r="G6757" t="str">
            <v>Medicare O65R S/PC - Union</v>
          </cell>
          <cell r="H6757" t="str">
            <v>U</v>
          </cell>
          <cell r="I6757">
            <v>1</v>
          </cell>
          <cell r="J6757">
            <v>37622</v>
          </cell>
          <cell r="K6757">
            <v>102</v>
          </cell>
          <cell r="L6757" t="str">
            <v>Single</v>
          </cell>
          <cell r="M6757">
            <v>8285</v>
          </cell>
        </row>
        <row r="6758">
          <cell r="A6758">
            <v>12</v>
          </cell>
          <cell r="B6758" t="str">
            <v>AW Surviving Spouse Medicare Supplement</v>
          </cell>
          <cell r="D6758" t="str">
            <v>KELLETT ALDA</v>
          </cell>
          <cell r="E6758" t="str">
            <v>166019458</v>
          </cell>
          <cell r="F6758">
            <v>13</v>
          </cell>
          <cell r="G6758" t="str">
            <v>Medicare O65R S/PC - Non-Union</v>
          </cell>
          <cell r="H6758" t="str">
            <v>N</v>
          </cell>
          <cell r="I6758">
            <v>1</v>
          </cell>
          <cell r="J6758">
            <v>37622</v>
          </cell>
          <cell r="K6758">
            <v>102</v>
          </cell>
          <cell r="L6758" t="str">
            <v>Single</v>
          </cell>
          <cell r="M6758">
            <v>4637</v>
          </cell>
        </row>
        <row r="6759">
          <cell r="A6759">
            <v>12</v>
          </cell>
          <cell r="B6759" t="str">
            <v>AW Surviving Spouse Medicare Supplement</v>
          </cell>
          <cell r="D6759" t="str">
            <v>KERNS BLANCHE</v>
          </cell>
          <cell r="E6759" t="str">
            <v>304229304</v>
          </cell>
          <cell r="F6759">
            <v>11</v>
          </cell>
          <cell r="G6759" t="str">
            <v>Medicare O65R S/PC - Union</v>
          </cell>
          <cell r="H6759" t="str">
            <v>U</v>
          </cell>
          <cell r="I6759">
            <v>1</v>
          </cell>
          <cell r="J6759">
            <v>37622</v>
          </cell>
          <cell r="K6759">
            <v>102</v>
          </cell>
          <cell r="L6759" t="str">
            <v>Single</v>
          </cell>
          <cell r="M6759">
            <v>5020</v>
          </cell>
        </row>
        <row r="6760">
          <cell r="A6760">
            <v>12</v>
          </cell>
          <cell r="B6760" t="str">
            <v>AW Surviving Spouse Medicare Supplement</v>
          </cell>
          <cell r="D6760" t="str">
            <v>KESSLER HAROLD B</v>
          </cell>
          <cell r="E6760" t="str">
            <v>309016680</v>
          </cell>
          <cell r="F6760">
            <v>11</v>
          </cell>
          <cell r="G6760" t="str">
            <v>Medicare O65R S/PC - Union</v>
          </cell>
          <cell r="H6760" t="str">
            <v>U</v>
          </cell>
          <cell r="I6760">
            <v>1</v>
          </cell>
          <cell r="J6760">
            <v>37622</v>
          </cell>
          <cell r="K6760">
            <v>101</v>
          </cell>
          <cell r="L6760" t="str">
            <v>Single</v>
          </cell>
          <cell r="M6760">
            <v>3871</v>
          </cell>
        </row>
        <row r="6761">
          <cell r="A6761">
            <v>12</v>
          </cell>
          <cell r="B6761" t="str">
            <v>AW Surviving Spouse Medicare Supplement</v>
          </cell>
          <cell r="D6761" t="str">
            <v>KING DOUGLAS B</v>
          </cell>
          <cell r="E6761" t="str">
            <v>179243108</v>
          </cell>
          <cell r="F6761">
            <v>13</v>
          </cell>
          <cell r="G6761" t="str">
            <v>Medicare O65R S/PC - Non-Union</v>
          </cell>
          <cell r="H6761" t="str">
            <v>N</v>
          </cell>
          <cell r="I6761">
            <v>1</v>
          </cell>
          <cell r="J6761">
            <v>37622</v>
          </cell>
          <cell r="K6761">
            <v>101</v>
          </cell>
          <cell r="L6761" t="str">
            <v>Single</v>
          </cell>
          <cell r="M6761">
            <v>12009</v>
          </cell>
        </row>
        <row r="6762">
          <cell r="A6762">
            <v>12</v>
          </cell>
          <cell r="B6762" t="str">
            <v>AW Surviving Spouse Medicare Supplement</v>
          </cell>
          <cell r="D6762" t="str">
            <v>KLINGEL BETTY</v>
          </cell>
          <cell r="E6762" t="str">
            <v>379206990</v>
          </cell>
          <cell r="F6762">
            <v>13</v>
          </cell>
          <cell r="G6762" t="str">
            <v>Medicare O65R S/PC - Non-Union</v>
          </cell>
          <cell r="H6762" t="str">
            <v>N</v>
          </cell>
          <cell r="I6762">
            <v>1</v>
          </cell>
          <cell r="J6762">
            <v>37622</v>
          </cell>
          <cell r="K6762">
            <v>102</v>
          </cell>
          <cell r="L6762" t="str">
            <v>Single</v>
          </cell>
          <cell r="M6762">
            <v>6260</v>
          </cell>
        </row>
        <row r="6763">
          <cell r="A6763">
            <v>12</v>
          </cell>
          <cell r="B6763" t="str">
            <v>AW Surviving Spouse Medicare Supplement</v>
          </cell>
          <cell r="D6763" t="str">
            <v>KREIDER TREVA</v>
          </cell>
          <cell r="E6763" t="str">
            <v>311224271</v>
          </cell>
          <cell r="F6763">
            <v>13</v>
          </cell>
          <cell r="G6763" t="str">
            <v>Medicare O65R S/PC - Non-Union</v>
          </cell>
          <cell r="H6763" t="str">
            <v>N</v>
          </cell>
          <cell r="I6763">
            <v>1</v>
          </cell>
          <cell r="J6763">
            <v>37622</v>
          </cell>
          <cell r="K6763">
            <v>102</v>
          </cell>
          <cell r="L6763" t="str">
            <v>Single</v>
          </cell>
          <cell r="M6763">
            <v>9043</v>
          </cell>
        </row>
        <row r="6764">
          <cell r="A6764">
            <v>12</v>
          </cell>
          <cell r="B6764" t="str">
            <v>AW Surviving Spouse Medicare Supplement</v>
          </cell>
          <cell r="D6764" t="str">
            <v>KUDAROSKI HILDA D</v>
          </cell>
          <cell r="E6764" t="str">
            <v>160306872</v>
          </cell>
          <cell r="F6764">
            <v>13</v>
          </cell>
          <cell r="G6764" t="str">
            <v>Medicare O65R S/PC - Non-Union</v>
          </cell>
          <cell r="H6764" t="str">
            <v>N</v>
          </cell>
          <cell r="I6764">
            <v>1</v>
          </cell>
          <cell r="J6764">
            <v>37820</v>
          </cell>
          <cell r="K6764">
            <v>102</v>
          </cell>
          <cell r="L6764" t="str">
            <v>Single</v>
          </cell>
          <cell r="M6764">
            <v>13390</v>
          </cell>
        </row>
        <row r="6765">
          <cell r="A6765">
            <v>12</v>
          </cell>
          <cell r="B6765" t="str">
            <v>AW Surviving Spouse Medicare Supplement</v>
          </cell>
          <cell r="D6765" t="str">
            <v>KUKOL USTINA</v>
          </cell>
          <cell r="E6765" t="str">
            <v>174220608</v>
          </cell>
          <cell r="F6765">
            <v>11</v>
          </cell>
          <cell r="G6765" t="str">
            <v>Medicare O65R S/PC - Union</v>
          </cell>
          <cell r="H6765" t="str">
            <v>U</v>
          </cell>
          <cell r="I6765">
            <v>1</v>
          </cell>
          <cell r="J6765">
            <v>37622</v>
          </cell>
          <cell r="K6765">
            <v>102</v>
          </cell>
          <cell r="L6765" t="str">
            <v>Single</v>
          </cell>
          <cell r="M6765">
            <v>10061</v>
          </cell>
        </row>
        <row r="6766">
          <cell r="A6766">
            <v>12</v>
          </cell>
          <cell r="B6766" t="str">
            <v>AW Surviving Spouse Medicare Supplement</v>
          </cell>
          <cell r="D6766" t="str">
            <v>KUMPF BARBARA</v>
          </cell>
          <cell r="E6766" t="str">
            <v>328786532</v>
          </cell>
          <cell r="F6766">
            <v>11</v>
          </cell>
          <cell r="G6766" t="str">
            <v>Medicare O65R S/PC - Union</v>
          </cell>
          <cell r="H6766" t="str">
            <v>U</v>
          </cell>
          <cell r="I6766">
            <v>1</v>
          </cell>
          <cell r="J6766">
            <v>37622</v>
          </cell>
          <cell r="K6766">
            <v>102</v>
          </cell>
          <cell r="L6766" t="str">
            <v>Single</v>
          </cell>
          <cell r="M6766">
            <v>10847</v>
          </cell>
        </row>
        <row r="6767">
          <cell r="A6767">
            <v>12</v>
          </cell>
          <cell r="B6767" t="str">
            <v>AW Surviving Spouse Medicare Supplement</v>
          </cell>
          <cell r="D6767" t="str">
            <v>KUNZ ETHEL M</v>
          </cell>
          <cell r="E6767" t="str">
            <v>344123012</v>
          </cell>
          <cell r="F6767">
            <v>13</v>
          </cell>
          <cell r="G6767" t="str">
            <v>Medicare O65R S/PC - Non-Union</v>
          </cell>
          <cell r="H6767" t="str">
            <v>N</v>
          </cell>
          <cell r="I6767">
            <v>1</v>
          </cell>
          <cell r="J6767">
            <v>37622</v>
          </cell>
          <cell r="K6767">
            <v>102</v>
          </cell>
          <cell r="L6767" t="str">
            <v>Single</v>
          </cell>
          <cell r="M6767">
            <v>9486</v>
          </cell>
        </row>
        <row r="6768">
          <cell r="A6768">
            <v>12</v>
          </cell>
          <cell r="B6768" t="str">
            <v>AW Surviving Spouse Medicare Supplement</v>
          </cell>
          <cell r="D6768" t="str">
            <v>LASSITER CATHERINE</v>
          </cell>
          <cell r="E6768" t="str">
            <v>138426523</v>
          </cell>
          <cell r="F6768">
            <v>11</v>
          </cell>
          <cell r="G6768" t="str">
            <v>Medicare O65R S/PC - Union</v>
          </cell>
          <cell r="H6768" t="str">
            <v>U</v>
          </cell>
          <cell r="I6768">
            <v>1</v>
          </cell>
          <cell r="J6768">
            <v>37622</v>
          </cell>
          <cell r="K6768">
            <v>102</v>
          </cell>
          <cell r="L6768" t="str">
            <v>Single</v>
          </cell>
          <cell r="M6768">
            <v>5673</v>
          </cell>
        </row>
        <row r="6769">
          <cell r="A6769">
            <v>12</v>
          </cell>
          <cell r="B6769" t="str">
            <v>AW Surviving Spouse Medicare Supplement</v>
          </cell>
          <cell r="D6769" t="str">
            <v>LAWSON IVA LOUISE</v>
          </cell>
          <cell r="E6769" t="str">
            <v>233381286</v>
          </cell>
          <cell r="F6769">
            <v>13</v>
          </cell>
          <cell r="G6769" t="str">
            <v>Medicare O65R S/PC - Non-Union</v>
          </cell>
          <cell r="H6769" t="str">
            <v>N</v>
          </cell>
          <cell r="I6769">
            <v>1</v>
          </cell>
          <cell r="J6769">
            <v>37622</v>
          </cell>
          <cell r="K6769">
            <v>102</v>
          </cell>
          <cell r="L6769" t="str">
            <v>Single</v>
          </cell>
          <cell r="M6769">
            <v>9304</v>
          </cell>
        </row>
        <row r="6770">
          <cell r="A6770">
            <v>12</v>
          </cell>
          <cell r="B6770" t="str">
            <v>AW Surviving Spouse Medicare Supplement</v>
          </cell>
          <cell r="D6770" t="str">
            <v>LETTIERI ANN</v>
          </cell>
          <cell r="E6770" t="str">
            <v>151189753</v>
          </cell>
          <cell r="F6770">
            <v>11</v>
          </cell>
          <cell r="G6770" t="str">
            <v>Medicare O65R S/PC - Union</v>
          </cell>
          <cell r="H6770" t="str">
            <v>U</v>
          </cell>
          <cell r="I6770">
            <v>1</v>
          </cell>
          <cell r="J6770">
            <v>38169</v>
          </cell>
          <cell r="K6770">
            <v>102</v>
          </cell>
          <cell r="L6770" t="str">
            <v>Single</v>
          </cell>
          <cell r="M6770">
            <v>10345</v>
          </cell>
        </row>
        <row r="6771">
          <cell r="A6771">
            <v>12</v>
          </cell>
          <cell r="B6771" t="str">
            <v>AW Surviving Spouse Medicare Supplement</v>
          </cell>
          <cell r="D6771" t="str">
            <v>LIPPL CAROLYN</v>
          </cell>
          <cell r="E6771" t="str">
            <v>187268836</v>
          </cell>
          <cell r="F6771">
            <v>11</v>
          </cell>
          <cell r="G6771" t="str">
            <v>Medicare O65R S/PC - Union</v>
          </cell>
          <cell r="H6771" t="str">
            <v>U</v>
          </cell>
          <cell r="I6771">
            <v>1</v>
          </cell>
          <cell r="J6771">
            <v>38132</v>
          </cell>
          <cell r="K6771">
            <v>102</v>
          </cell>
          <cell r="L6771" t="str">
            <v>Single</v>
          </cell>
          <cell r="M6771">
            <v>12658</v>
          </cell>
        </row>
        <row r="6772">
          <cell r="A6772">
            <v>12</v>
          </cell>
          <cell r="B6772" t="str">
            <v>AW Surviving Spouse Medicare Supplement</v>
          </cell>
          <cell r="D6772" t="str">
            <v>LITTLE HELEN</v>
          </cell>
          <cell r="E6772" t="str">
            <v>311267011</v>
          </cell>
          <cell r="F6772">
            <v>13</v>
          </cell>
          <cell r="G6772" t="str">
            <v>Medicare O65R S/PC - Non-Union</v>
          </cell>
          <cell r="H6772" t="str">
            <v>N</v>
          </cell>
          <cell r="I6772">
            <v>1</v>
          </cell>
          <cell r="J6772">
            <v>38338</v>
          </cell>
          <cell r="K6772">
            <v>102</v>
          </cell>
          <cell r="L6772" t="str">
            <v>Single</v>
          </cell>
          <cell r="M6772">
            <v>8595</v>
          </cell>
        </row>
        <row r="6773">
          <cell r="A6773">
            <v>12</v>
          </cell>
          <cell r="B6773" t="str">
            <v>AW Surviving Spouse Medicare Supplement</v>
          </cell>
          <cell r="D6773" t="str">
            <v>LOHNES BEVERLY J</v>
          </cell>
          <cell r="E6773" t="str">
            <v>168265547</v>
          </cell>
          <cell r="F6773">
            <v>11</v>
          </cell>
          <cell r="G6773" t="str">
            <v>Medicare O65R S/PC - Union</v>
          </cell>
          <cell r="H6773" t="str">
            <v>U</v>
          </cell>
          <cell r="I6773">
            <v>1</v>
          </cell>
          <cell r="J6773">
            <v>37622</v>
          </cell>
          <cell r="K6773">
            <v>102</v>
          </cell>
          <cell r="L6773" t="str">
            <v>Single</v>
          </cell>
          <cell r="M6773">
            <v>12054</v>
          </cell>
        </row>
        <row r="6774">
          <cell r="A6774">
            <v>12</v>
          </cell>
          <cell r="B6774" t="str">
            <v>AW Surviving Spouse Medicare Supplement</v>
          </cell>
          <cell r="D6774" t="str">
            <v>LONG LILA M</v>
          </cell>
          <cell r="E6774" t="str">
            <v>483124605</v>
          </cell>
          <cell r="F6774">
            <v>13</v>
          </cell>
          <cell r="G6774" t="str">
            <v>Medicare O65R S/PC - Non-Union</v>
          </cell>
          <cell r="H6774" t="str">
            <v>N</v>
          </cell>
          <cell r="I6774">
            <v>1</v>
          </cell>
          <cell r="J6774">
            <v>37622</v>
          </cell>
          <cell r="K6774">
            <v>102</v>
          </cell>
          <cell r="L6774" t="str">
            <v>Single</v>
          </cell>
          <cell r="M6774">
            <v>8712</v>
          </cell>
        </row>
        <row r="6775">
          <cell r="A6775">
            <v>12</v>
          </cell>
          <cell r="B6775" t="str">
            <v>AW Surviving Spouse Medicare Supplement</v>
          </cell>
          <cell r="D6775" t="str">
            <v>LOWE ELIZABETH L</v>
          </cell>
          <cell r="E6775" t="str">
            <v>172248137</v>
          </cell>
          <cell r="F6775">
            <v>11</v>
          </cell>
          <cell r="G6775" t="str">
            <v>Medicare O65R S/PC - Union</v>
          </cell>
          <cell r="H6775" t="str">
            <v>U</v>
          </cell>
          <cell r="I6775">
            <v>1</v>
          </cell>
          <cell r="J6775">
            <v>37622</v>
          </cell>
          <cell r="K6775">
            <v>102</v>
          </cell>
          <cell r="L6775" t="str">
            <v>Single</v>
          </cell>
          <cell r="M6775">
            <v>11691</v>
          </cell>
        </row>
        <row r="6776">
          <cell r="A6776">
            <v>12</v>
          </cell>
          <cell r="B6776" t="str">
            <v>AW Surviving Spouse Medicare Supplement</v>
          </cell>
          <cell r="D6776" t="str">
            <v>MACDONALD EVANGELINE</v>
          </cell>
          <cell r="E6776" t="str">
            <v>196122692</v>
          </cell>
          <cell r="F6776">
            <v>13</v>
          </cell>
          <cell r="G6776" t="str">
            <v>Medicare O65R S/PC - Non-Union</v>
          </cell>
          <cell r="H6776" t="str">
            <v>N</v>
          </cell>
          <cell r="I6776">
            <v>1</v>
          </cell>
          <cell r="J6776">
            <v>37622</v>
          </cell>
          <cell r="K6776">
            <v>102</v>
          </cell>
          <cell r="L6776" t="str">
            <v>Single</v>
          </cell>
          <cell r="M6776">
            <v>8307</v>
          </cell>
        </row>
        <row r="6777">
          <cell r="A6777">
            <v>12</v>
          </cell>
          <cell r="B6777" t="str">
            <v>AW Surviving Spouse Medicare Supplement</v>
          </cell>
          <cell r="D6777" t="str">
            <v>MAGISKE ELIZABETH</v>
          </cell>
          <cell r="E6777" t="str">
            <v>185225135</v>
          </cell>
          <cell r="F6777">
            <v>11</v>
          </cell>
          <cell r="G6777" t="str">
            <v>Medicare O65R S/PC - Union</v>
          </cell>
          <cell r="H6777" t="str">
            <v>U</v>
          </cell>
          <cell r="I6777">
            <v>1</v>
          </cell>
          <cell r="J6777">
            <v>37622</v>
          </cell>
          <cell r="K6777">
            <v>102</v>
          </cell>
          <cell r="L6777" t="str">
            <v>Single</v>
          </cell>
          <cell r="M6777">
            <v>10307</v>
          </cell>
        </row>
        <row r="6778">
          <cell r="A6778">
            <v>12</v>
          </cell>
          <cell r="B6778" t="str">
            <v>AW Surviving Spouse Medicare Supplement</v>
          </cell>
          <cell r="D6778" t="str">
            <v>MARINO CECILIA</v>
          </cell>
          <cell r="E6778" t="str">
            <v>197189207</v>
          </cell>
          <cell r="F6778">
            <v>13</v>
          </cell>
          <cell r="G6778" t="str">
            <v>Medicare O65R S/PC - Non-Union</v>
          </cell>
          <cell r="H6778" t="str">
            <v>N</v>
          </cell>
          <cell r="I6778">
            <v>1</v>
          </cell>
          <cell r="J6778">
            <v>37622</v>
          </cell>
          <cell r="K6778">
            <v>102</v>
          </cell>
          <cell r="L6778" t="str">
            <v>Single</v>
          </cell>
          <cell r="M6778">
            <v>9114</v>
          </cell>
        </row>
        <row r="6779">
          <cell r="A6779">
            <v>12</v>
          </cell>
          <cell r="B6779" t="str">
            <v>AW Surviving Spouse Medicare Supplement</v>
          </cell>
          <cell r="D6779" t="str">
            <v>MARPLE EDITH</v>
          </cell>
          <cell r="E6779" t="str">
            <v>233462266</v>
          </cell>
          <cell r="F6779">
            <v>11</v>
          </cell>
          <cell r="G6779" t="str">
            <v>Medicare O65R S/PC - Union</v>
          </cell>
          <cell r="H6779" t="str">
            <v>U</v>
          </cell>
          <cell r="I6779">
            <v>1</v>
          </cell>
          <cell r="J6779">
            <v>38193</v>
          </cell>
          <cell r="K6779">
            <v>102</v>
          </cell>
          <cell r="L6779" t="str">
            <v>Single</v>
          </cell>
          <cell r="M6779">
            <v>11377</v>
          </cell>
        </row>
        <row r="6780">
          <cell r="A6780">
            <v>12</v>
          </cell>
          <cell r="B6780" t="str">
            <v>AW Surviving Spouse Medicare Supplement</v>
          </cell>
          <cell r="D6780" t="str">
            <v>MAYBERRY MARGIE E</v>
          </cell>
          <cell r="E6780" t="str">
            <v>310129531</v>
          </cell>
          <cell r="F6780">
            <v>11</v>
          </cell>
          <cell r="G6780" t="str">
            <v>Medicare O65R S/PC - Union</v>
          </cell>
          <cell r="H6780" t="str">
            <v>U</v>
          </cell>
          <cell r="I6780">
            <v>1</v>
          </cell>
          <cell r="J6780">
            <v>37622</v>
          </cell>
          <cell r="K6780">
            <v>102</v>
          </cell>
          <cell r="L6780" t="str">
            <v>Single</v>
          </cell>
          <cell r="M6780">
            <v>7782</v>
          </cell>
        </row>
        <row r="6781">
          <cell r="A6781">
            <v>12</v>
          </cell>
          <cell r="B6781" t="str">
            <v>AW Surviving Spouse Medicare Supplement</v>
          </cell>
          <cell r="D6781" t="str">
            <v>MAZZA SUSAN M</v>
          </cell>
          <cell r="E6781" t="str">
            <v>151226574</v>
          </cell>
          <cell r="F6781">
            <v>11</v>
          </cell>
          <cell r="G6781" t="str">
            <v>Medicare O65R S/PC - Union</v>
          </cell>
          <cell r="H6781" t="str">
            <v>U</v>
          </cell>
          <cell r="I6781">
            <v>1</v>
          </cell>
          <cell r="J6781">
            <v>37622</v>
          </cell>
          <cell r="K6781">
            <v>102</v>
          </cell>
          <cell r="L6781" t="str">
            <v>Single</v>
          </cell>
          <cell r="M6781">
            <v>11838</v>
          </cell>
        </row>
        <row r="6782">
          <cell r="A6782">
            <v>12</v>
          </cell>
          <cell r="B6782" t="str">
            <v>AW Surviving Spouse Medicare Supplement</v>
          </cell>
          <cell r="D6782" t="str">
            <v>MC MULLEN DELOY</v>
          </cell>
          <cell r="E6782" t="str">
            <v>491010149</v>
          </cell>
          <cell r="F6782">
            <v>13</v>
          </cell>
          <cell r="G6782" t="str">
            <v>Medicare O65R S/PC - Non-Union</v>
          </cell>
          <cell r="H6782" t="str">
            <v>N</v>
          </cell>
          <cell r="I6782">
            <v>1</v>
          </cell>
          <cell r="J6782">
            <v>37622</v>
          </cell>
          <cell r="K6782">
            <v>101</v>
          </cell>
          <cell r="L6782" t="str">
            <v>Single</v>
          </cell>
          <cell r="M6782">
            <v>6483</v>
          </cell>
        </row>
        <row r="6783">
          <cell r="A6783">
            <v>12</v>
          </cell>
          <cell r="B6783" t="str">
            <v>AW Surviving Spouse Medicare Supplement</v>
          </cell>
          <cell r="D6783" t="str">
            <v>MCCABE PATRICA B</v>
          </cell>
          <cell r="E6783" t="str">
            <v>162283589</v>
          </cell>
          <cell r="F6783">
            <v>13</v>
          </cell>
          <cell r="G6783" t="str">
            <v>Medicare O65R S/PC - Non-Union</v>
          </cell>
          <cell r="H6783" t="str">
            <v>N</v>
          </cell>
          <cell r="I6783">
            <v>1</v>
          </cell>
          <cell r="J6783">
            <v>37622</v>
          </cell>
          <cell r="K6783">
            <v>102</v>
          </cell>
          <cell r="L6783" t="str">
            <v>Single</v>
          </cell>
          <cell r="M6783">
            <v>10698</v>
          </cell>
        </row>
        <row r="6784">
          <cell r="A6784">
            <v>12</v>
          </cell>
          <cell r="B6784" t="str">
            <v>AW Surviving Spouse Medicare Supplement</v>
          </cell>
          <cell r="D6784" t="str">
            <v>MCCALLISTER FLORENCE</v>
          </cell>
          <cell r="E6784" t="str">
            <v>431408678</v>
          </cell>
          <cell r="F6784">
            <v>11</v>
          </cell>
          <cell r="G6784" t="str">
            <v>Medicare O65R S/PC - Union</v>
          </cell>
          <cell r="H6784" t="str">
            <v>U</v>
          </cell>
          <cell r="I6784">
            <v>1</v>
          </cell>
          <cell r="J6784">
            <v>37622</v>
          </cell>
          <cell r="K6784">
            <v>102</v>
          </cell>
          <cell r="L6784" t="str">
            <v>Single</v>
          </cell>
          <cell r="M6784">
            <v>9152</v>
          </cell>
        </row>
        <row r="6785">
          <cell r="A6785">
            <v>12</v>
          </cell>
          <cell r="B6785" t="str">
            <v>AW Surviving Spouse Medicare Supplement</v>
          </cell>
          <cell r="D6785" t="str">
            <v>MCCREARY PATRICIA</v>
          </cell>
          <cell r="E6785" t="str">
            <v>182284843</v>
          </cell>
          <cell r="F6785">
            <v>13</v>
          </cell>
          <cell r="G6785" t="str">
            <v>Medicare O65R S/PC - Non-Union</v>
          </cell>
          <cell r="H6785" t="str">
            <v>N</v>
          </cell>
          <cell r="I6785">
            <v>1</v>
          </cell>
          <cell r="J6785">
            <v>38353</v>
          </cell>
          <cell r="K6785">
            <v>102</v>
          </cell>
          <cell r="L6785" t="str">
            <v>Single</v>
          </cell>
          <cell r="M6785">
            <v>13752</v>
          </cell>
        </row>
        <row r="6786">
          <cell r="A6786">
            <v>12</v>
          </cell>
          <cell r="B6786" t="str">
            <v>AW Surviving Spouse Medicare Supplement</v>
          </cell>
          <cell r="D6786" t="str">
            <v>MCLAUGHLIN MARY H</v>
          </cell>
          <cell r="E6786" t="str">
            <v>179288214</v>
          </cell>
          <cell r="F6786">
            <v>11</v>
          </cell>
          <cell r="G6786" t="str">
            <v>Medicare O65R S/PC - Union</v>
          </cell>
          <cell r="H6786" t="str">
            <v>U</v>
          </cell>
          <cell r="I6786">
            <v>1</v>
          </cell>
          <cell r="J6786">
            <v>37622</v>
          </cell>
          <cell r="K6786">
            <v>102</v>
          </cell>
          <cell r="L6786" t="str">
            <v>Single</v>
          </cell>
          <cell r="M6786">
            <v>13153</v>
          </cell>
        </row>
        <row r="6787">
          <cell r="A6787">
            <v>12</v>
          </cell>
          <cell r="B6787" t="str">
            <v>AW Surviving Spouse Medicare Supplement</v>
          </cell>
          <cell r="D6787" t="str">
            <v>MCMILLIAN BILLIE</v>
          </cell>
          <cell r="E6787" t="str">
            <v>412381479</v>
          </cell>
          <cell r="F6787">
            <v>11</v>
          </cell>
          <cell r="G6787" t="str">
            <v>Medicare O65R S/PC - Union</v>
          </cell>
          <cell r="H6787" t="str">
            <v>U</v>
          </cell>
          <cell r="I6787">
            <v>1</v>
          </cell>
          <cell r="J6787">
            <v>37622</v>
          </cell>
          <cell r="K6787">
            <v>102</v>
          </cell>
          <cell r="L6787" t="str">
            <v>Single</v>
          </cell>
          <cell r="M6787">
            <v>10283</v>
          </cell>
        </row>
        <row r="6788">
          <cell r="A6788">
            <v>12</v>
          </cell>
          <cell r="B6788" t="str">
            <v>AW Surviving Spouse Medicare Supplement</v>
          </cell>
          <cell r="D6788" t="str">
            <v>MCWILLIAMS MARIE A</v>
          </cell>
          <cell r="E6788" t="str">
            <v>195382977</v>
          </cell>
          <cell r="F6788">
            <v>13</v>
          </cell>
          <cell r="G6788" t="str">
            <v>Medicare O65R S/PC - Non-Union</v>
          </cell>
          <cell r="H6788" t="str">
            <v>N</v>
          </cell>
          <cell r="I6788">
            <v>1</v>
          </cell>
          <cell r="J6788">
            <v>37622</v>
          </cell>
          <cell r="K6788">
            <v>102</v>
          </cell>
          <cell r="L6788" t="str">
            <v>Single</v>
          </cell>
          <cell r="M6788">
            <v>16640</v>
          </cell>
        </row>
        <row r="6789">
          <cell r="A6789">
            <v>12</v>
          </cell>
          <cell r="B6789" t="str">
            <v>AW Surviving Spouse Medicare Supplement</v>
          </cell>
          <cell r="D6789" t="str">
            <v>MEASE IRENE  BON</v>
          </cell>
          <cell r="E6789" t="str">
            <v>233228708</v>
          </cell>
          <cell r="F6789">
            <v>11</v>
          </cell>
          <cell r="G6789" t="str">
            <v>Medicare O65R S/PC - Union</v>
          </cell>
          <cell r="H6789" t="str">
            <v>U</v>
          </cell>
          <cell r="I6789">
            <v>1</v>
          </cell>
          <cell r="J6789">
            <v>37622</v>
          </cell>
          <cell r="K6789">
            <v>102</v>
          </cell>
          <cell r="L6789" t="str">
            <v>Single</v>
          </cell>
          <cell r="M6789">
            <v>6858</v>
          </cell>
        </row>
        <row r="6790">
          <cell r="A6790">
            <v>12</v>
          </cell>
          <cell r="B6790" t="str">
            <v>AW Surviving Spouse Medicare Supplement</v>
          </cell>
          <cell r="D6790" t="str">
            <v>MEDLEY FREDA</v>
          </cell>
          <cell r="E6790" t="str">
            <v>314202027</v>
          </cell>
          <cell r="F6790">
            <v>11</v>
          </cell>
          <cell r="G6790" t="str">
            <v>Medicare O65R S/PC - Union</v>
          </cell>
          <cell r="H6790" t="str">
            <v>U</v>
          </cell>
          <cell r="I6790">
            <v>1</v>
          </cell>
          <cell r="J6790">
            <v>37622</v>
          </cell>
          <cell r="K6790">
            <v>102</v>
          </cell>
          <cell r="L6790" t="str">
            <v>Single</v>
          </cell>
          <cell r="M6790">
            <v>7763</v>
          </cell>
        </row>
        <row r="6791">
          <cell r="A6791">
            <v>12</v>
          </cell>
          <cell r="B6791" t="str">
            <v>AW Surviving Spouse Medicare Supplement</v>
          </cell>
          <cell r="D6791" t="str">
            <v>MELAGA ELEANOR</v>
          </cell>
          <cell r="E6791" t="str">
            <v>339161795</v>
          </cell>
          <cell r="F6791">
            <v>11</v>
          </cell>
          <cell r="G6791" t="str">
            <v>Medicare O65R S/PC - Union</v>
          </cell>
          <cell r="H6791" t="str">
            <v>U</v>
          </cell>
          <cell r="I6791">
            <v>1</v>
          </cell>
          <cell r="J6791">
            <v>37622</v>
          </cell>
          <cell r="K6791">
            <v>102</v>
          </cell>
          <cell r="L6791" t="str">
            <v>Single</v>
          </cell>
          <cell r="M6791">
            <v>8330</v>
          </cell>
        </row>
        <row r="6792">
          <cell r="A6792">
            <v>12</v>
          </cell>
          <cell r="B6792" t="str">
            <v>AW Surviving Spouse Medicare Supplement</v>
          </cell>
          <cell r="D6792" t="str">
            <v>MERCER DOROTHY</v>
          </cell>
          <cell r="E6792" t="str">
            <v>235768335</v>
          </cell>
          <cell r="F6792">
            <v>11</v>
          </cell>
          <cell r="G6792" t="str">
            <v>Medicare O65R S/PC - Union</v>
          </cell>
          <cell r="H6792" t="str">
            <v>U</v>
          </cell>
          <cell r="I6792">
            <v>1</v>
          </cell>
          <cell r="J6792">
            <v>37622</v>
          </cell>
          <cell r="K6792">
            <v>102</v>
          </cell>
          <cell r="L6792" t="str">
            <v>Single</v>
          </cell>
          <cell r="M6792">
            <v>10273</v>
          </cell>
        </row>
        <row r="6793">
          <cell r="A6793">
            <v>12</v>
          </cell>
          <cell r="B6793" t="str">
            <v>AW Surviving Spouse Medicare Supplement</v>
          </cell>
          <cell r="D6793" t="str">
            <v>METZGER JANET</v>
          </cell>
          <cell r="E6793" t="str">
            <v>208388069</v>
          </cell>
          <cell r="F6793">
            <v>13</v>
          </cell>
          <cell r="G6793" t="str">
            <v>Medicare O65R S/PC - Non-Union</v>
          </cell>
          <cell r="H6793" t="str">
            <v>N</v>
          </cell>
          <cell r="I6793">
            <v>1</v>
          </cell>
          <cell r="J6793">
            <v>37622</v>
          </cell>
          <cell r="K6793">
            <v>102</v>
          </cell>
          <cell r="L6793" t="str">
            <v>Single</v>
          </cell>
          <cell r="M6793">
            <v>5408</v>
          </cell>
        </row>
        <row r="6794">
          <cell r="A6794">
            <v>12</v>
          </cell>
          <cell r="B6794" t="str">
            <v>AW Surviving Spouse Medicare Supplement</v>
          </cell>
          <cell r="D6794" t="str">
            <v>MIKLANCIE JULIA   RE</v>
          </cell>
          <cell r="E6794" t="str">
            <v>057347800</v>
          </cell>
          <cell r="F6794">
            <v>13</v>
          </cell>
          <cell r="G6794" t="str">
            <v>Medicare O65R S/PC - Non-Union</v>
          </cell>
          <cell r="H6794" t="str">
            <v>N</v>
          </cell>
          <cell r="I6794">
            <v>1</v>
          </cell>
          <cell r="J6794">
            <v>37622</v>
          </cell>
          <cell r="K6794">
            <v>102</v>
          </cell>
          <cell r="L6794" t="str">
            <v>Single</v>
          </cell>
          <cell r="M6794">
            <v>8844</v>
          </cell>
        </row>
        <row r="6795">
          <cell r="A6795">
            <v>12</v>
          </cell>
          <cell r="B6795" t="str">
            <v>AW Surviving Spouse Medicare Supplement</v>
          </cell>
          <cell r="D6795" t="str">
            <v>MILLER LILLIAN</v>
          </cell>
          <cell r="E6795" t="str">
            <v>228267373</v>
          </cell>
          <cell r="F6795">
            <v>11</v>
          </cell>
          <cell r="G6795" t="str">
            <v>Medicare O65R S/PC - Union</v>
          </cell>
          <cell r="H6795" t="str">
            <v>U</v>
          </cell>
          <cell r="I6795">
            <v>1</v>
          </cell>
          <cell r="J6795">
            <v>37773</v>
          </cell>
          <cell r="K6795">
            <v>102</v>
          </cell>
          <cell r="L6795" t="str">
            <v>Single</v>
          </cell>
          <cell r="M6795">
            <v>9430</v>
          </cell>
        </row>
        <row r="6796">
          <cell r="A6796">
            <v>12</v>
          </cell>
          <cell r="B6796" t="str">
            <v>AW Surviving Spouse Medicare Supplement</v>
          </cell>
          <cell r="D6796" t="str">
            <v>MILLINGTON VIRGINIA</v>
          </cell>
          <cell r="E6796" t="str">
            <v>554226530</v>
          </cell>
          <cell r="F6796">
            <v>13</v>
          </cell>
          <cell r="G6796" t="str">
            <v>Medicare O65R S/PC - Non-Union</v>
          </cell>
          <cell r="H6796" t="str">
            <v>N</v>
          </cell>
          <cell r="I6796">
            <v>1</v>
          </cell>
          <cell r="J6796">
            <v>37622</v>
          </cell>
          <cell r="K6796">
            <v>102</v>
          </cell>
          <cell r="L6796" t="str">
            <v>Single</v>
          </cell>
          <cell r="M6796">
            <v>7054</v>
          </cell>
        </row>
        <row r="6797">
          <cell r="A6797">
            <v>12</v>
          </cell>
          <cell r="B6797" t="str">
            <v>AW Surviving Spouse Medicare Supplement</v>
          </cell>
          <cell r="D6797" t="str">
            <v>MISLAN ANNE</v>
          </cell>
          <cell r="E6797" t="str">
            <v>141187180</v>
          </cell>
          <cell r="F6797">
            <v>13</v>
          </cell>
          <cell r="G6797" t="str">
            <v>Medicare O65R S/PC - Non-Union</v>
          </cell>
          <cell r="H6797" t="str">
            <v>N</v>
          </cell>
          <cell r="I6797">
            <v>1</v>
          </cell>
          <cell r="J6797">
            <v>38040</v>
          </cell>
          <cell r="K6797">
            <v>102</v>
          </cell>
          <cell r="L6797" t="str">
            <v>Single</v>
          </cell>
          <cell r="M6797">
            <v>8702</v>
          </cell>
        </row>
        <row r="6798">
          <cell r="A6798">
            <v>12</v>
          </cell>
          <cell r="B6798" t="str">
            <v>AW Surviving Spouse Medicare Supplement</v>
          </cell>
          <cell r="D6798" t="str">
            <v>MISSING ANNA</v>
          </cell>
          <cell r="E6798" t="str">
            <v>527349438</v>
          </cell>
          <cell r="F6798">
            <v>13</v>
          </cell>
          <cell r="G6798" t="str">
            <v>Medicare O65R S/PC - Non-Union</v>
          </cell>
          <cell r="H6798" t="str">
            <v>N</v>
          </cell>
          <cell r="I6798">
            <v>1</v>
          </cell>
          <cell r="J6798">
            <v>37622</v>
          </cell>
          <cell r="K6798">
            <v>102</v>
          </cell>
          <cell r="L6798" t="str">
            <v>Single</v>
          </cell>
          <cell r="M6798">
            <v>4726</v>
          </cell>
        </row>
        <row r="6799">
          <cell r="A6799">
            <v>12</v>
          </cell>
          <cell r="B6799" t="str">
            <v>AW Surviving Spouse Medicare Supplement</v>
          </cell>
          <cell r="D6799" t="str">
            <v>MOORE EILEEN</v>
          </cell>
          <cell r="E6799" t="str">
            <v>148185722</v>
          </cell>
          <cell r="F6799">
            <v>13</v>
          </cell>
          <cell r="G6799" t="str">
            <v>Medicare O65R S/PC - Non-Union</v>
          </cell>
          <cell r="H6799" t="str">
            <v>N</v>
          </cell>
          <cell r="I6799">
            <v>1</v>
          </cell>
          <cell r="J6799">
            <v>37622</v>
          </cell>
          <cell r="K6799">
            <v>102</v>
          </cell>
          <cell r="L6799" t="str">
            <v>Single</v>
          </cell>
          <cell r="M6799">
            <v>7748</v>
          </cell>
        </row>
        <row r="6800">
          <cell r="A6800">
            <v>12</v>
          </cell>
          <cell r="B6800" t="str">
            <v>AW Surviving Spouse Medicare Supplement</v>
          </cell>
          <cell r="D6800" t="str">
            <v>MOORE LOIS C</v>
          </cell>
          <cell r="E6800" t="str">
            <v>165287197</v>
          </cell>
          <cell r="F6800">
            <v>11</v>
          </cell>
          <cell r="G6800" t="str">
            <v>Medicare O65R S/PC - Union</v>
          </cell>
          <cell r="H6800" t="str">
            <v>U</v>
          </cell>
          <cell r="I6800">
            <v>1</v>
          </cell>
          <cell r="J6800">
            <v>37622</v>
          </cell>
          <cell r="K6800">
            <v>102</v>
          </cell>
          <cell r="L6800" t="str">
            <v>Single</v>
          </cell>
          <cell r="M6800">
            <v>11989</v>
          </cell>
        </row>
        <row r="6801">
          <cell r="A6801">
            <v>12</v>
          </cell>
          <cell r="B6801" t="str">
            <v>AW Surviving Spouse Medicare Supplement</v>
          </cell>
          <cell r="D6801" t="str">
            <v>MORRIS MAXINE</v>
          </cell>
          <cell r="E6801" t="str">
            <v>232344974</v>
          </cell>
          <cell r="F6801">
            <v>11</v>
          </cell>
          <cell r="G6801" t="str">
            <v>Medicare O65R S/PC - Union</v>
          </cell>
          <cell r="H6801" t="str">
            <v>U</v>
          </cell>
          <cell r="I6801">
            <v>1</v>
          </cell>
          <cell r="J6801">
            <v>37622</v>
          </cell>
          <cell r="K6801">
            <v>102</v>
          </cell>
          <cell r="L6801" t="str">
            <v>Single</v>
          </cell>
          <cell r="M6801">
            <v>10153</v>
          </cell>
        </row>
        <row r="6802">
          <cell r="A6802">
            <v>12</v>
          </cell>
          <cell r="B6802" t="str">
            <v>AW Surviving Spouse Medicare Supplement</v>
          </cell>
          <cell r="D6802" t="str">
            <v>NEUBAUER ALICE M</v>
          </cell>
          <cell r="E6802" t="str">
            <v>361149754</v>
          </cell>
          <cell r="F6802">
            <v>13</v>
          </cell>
          <cell r="G6802" t="str">
            <v>Medicare O65R S/PC - Non-Union</v>
          </cell>
          <cell r="H6802" t="str">
            <v>N</v>
          </cell>
          <cell r="I6802">
            <v>1</v>
          </cell>
          <cell r="J6802">
            <v>37622</v>
          </cell>
          <cell r="K6802">
            <v>102</v>
          </cell>
          <cell r="L6802" t="str">
            <v>Single</v>
          </cell>
          <cell r="M6802">
            <v>8859</v>
          </cell>
        </row>
        <row r="6803">
          <cell r="A6803">
            <v>12</v>
          </cell>
          <cell r="B6803" t="str">
            <v>AW Surviving Spouse Medicare Supplement</v>
          </cell>
          <cell r="D6803" t="str">
            <v>PARANZINO ALMA M</v>
          </cell>
          <cell r="E6803" t="str">
            <v>186307742</v>
          </cell>
          <cell r="F6803">
            <v>11</v>
          </cell>
          <cell r="G6803" t="str">
            <v>Medicare O65R S/PC - Union</v>
          </cell>
          <cell r="H6803" t="str">
            <v>U</v>
          </cell>
          <cell r="I6803">
            <v>1</v>
          </cell>
          <cell r="J6803">
            <v>38139</v>
          </cell>
          <cell r="K6803">
            <v>102</v>
          </cell>
          <cell r="L6803" t="str">
            <v>Single</v>
          </cell>
          <cell r="M6803">
            <v>13809</v>
          </cell>
        </row>
        <row r="6804">
          <cell r="A6804">
            <v>12</v>
          </cell>
          <cell r="B6804" t="str">
            <v>AW Surviving Spouse Medicare Supplement</v>
          </cell>
          <cell r="D6804" t="str">
            <v>PASKEVICIUS ERNA</v>
          </cell>
          <cell r="E6804" t="str">
            <v>187305671</v>
          </cell>
          <cell r="F6804">
            <v>11</v>
          </cell>
          <cell r="G6804" t="str">
            <v>Medicare O65R S/PC - Union</v>
          </cell>
          <cell r="H6804" t="str">
            <v>U</v>
          </cell>
          <cell r="I6804">
            <v>1</v>
          </cell>
          <cell r="J6804">
            <v>37622</v>
          </cell>
          <cell r="K6804">
            <v>102</v>
          </cell>
          <cell r="L6804" t="str">
            <v>Single</v>
          </cell>
          <cell r="M6804">
            <v>8671</v>
          </cell>
        </row>
        <row r="6805">
          <cell r="A6805">
            <v>12</v>
          </cell>
          <cell r="B6805" t="str">
            <v>AW Surviving Spouse Medicare Supplement</v>
          </cell>
          <cell r="D6805" t="str">
            <v>PETERS VIVIAN L</v>
          </cell>
          <cell r="E6805" t="str">
            <v>485240826</v>
          </cell>
          <cell r="F6805">
            <v>11</v>
          </cell>
          <cell r="G6805" t="str">
            <v>Medicare O65R S/PC - Union</v>
          </cell>
          <cell r="H6805" t="str">
            <v>U</v>
          </cell>
          <cell r="I6805">
            <v>1</v>
          </cell>
          <cell r="J6805">
            <v>37622</v>
          </cell>
          <cell r="K6805">
            <v>102</v>
          </cell>
          <cell r="L6805" t="str">
            <v>Single</v>
          </cell>
          <cell r="M6805">
            <v>9602</v>
          </cell>
        </row>
        <row r="6806">
          <cell r="A6806">
            <v>12</v>
          </cell>
          <cell r="B6806" t="str">
            <v>AW Surviving Spouse Medicare Supplement</v>
          </cell>
          <cell r="D6806" t="str">
            <v>PORTER BETTY</v>
          </cell>
          <cell r="E6806" t="str">
            <v>414466981</v>
          </cell>
          <cell r="F6806">
            <v>11</v>
          </cell>
          <cell r="G6806" t="str">
            <v>Medicare O65R S/PC - Union</v>
          </cell>
          <cell r="H6806" t="str">
            <v>U</v>
          </cell>
          <cell r="I6806">
            <v>1</v>
          </cell>
          <cell r="J6806">
            <v>37622</v>
          </cell>
          <cell r="K6806">
            <v>102</v>
          </cell>
          <cell r="L6806" t="str">
            <v>Single</v>
          </cell>
          <cell r="M6806">
            <v>11194</v>
          </cell>
        </row>
        <row r="6807">
          <cell r="A6807">
            <v>12</v>
          </cell>
          <cell r="B6807" t="str">
            <v>AW Surviving Spouse Medicare Supplement</v>
          </cell>
          <cell r="D6807" t="str">
            <v>RICHARDS NANCY</v>
          </cell>
          <cell r="E6807" t="str">
            <v>004285026</v>
          </cell>
          <cell r="F6807">
            <v>13</v>
          </cell>
          <cell r="G6807" t="str">
            <v>Medicare O65R S/PC - Non-Union</v>
          </cell>
          <cell r="H6807" t="str">
            <v>N</v>
          </cell>
          <cell r="I6807">
            <v>1</v>
          </cell>
          <cell r="J6807">
            <v>37622</v>
          </cell>
          <cell r="K6807">
            <v>102</v>
          </cell>
          <cell r="L6807" t="str">
            <v>Single</v>
          </cell>
          <cell r="M6807">
            <v>8737</v>
          </cell>
        </row>
        <row r="6808">
          <cell r="A6808">
            <v>12</v>
          </cell>
          <cell r="B6808" t="str">
            <v>AW Surviving Spouse Medicare Supplement</v>
          </cell>
          <cell r="D6808" t="str">
            <v>RIDDLE REBECCA T</v>
          </cell>
          <cell r="E6808" t="str">
            <v>208180546</v>
          </cell>
          <cell r="F6808">
            <v>13</v>
          </cell>
          <cell r="G6808" t="str">
            <v>Medicare O65R S/PC - Non-Union</v>
          </cell>
          <cell r="H6808" t="str">
            <v>N</v>
          </cell>
          <cell r="I6808">
            <v>1</v>
          </cell>
          <cell r="J6808">
            <v>37622</v>
          </cell>
          <cell r="K6808">
            <v>102</v>
          </cell>
          <cell r="L6808" t="str">
            <v>Single</v>
          </cell>
          <cell r="M6808">
            <v>9000</v>
          </cell>
        </row>
        <row r="6809">
          <cell r="A6809">
            <v>12</v>
          </cell>
          <cell r="B6809" t="str">
            <v>AW Surviving Spouse Medicare Supplement</v>
          </cell>
          <cell r="D6809" t="str">
            <v>RITCHIE GERTRUDE</v>
          </cell>
          <cell r="E6809" t="str">
            <v>205322040</v>
          </cell>
          <cell r="F6809">
            <v>11</v>
          </cell>
          <cell r="G6809" t="str">
            <v>Medicare O65R S/PC - Union</v>
          </cell>
          <cell r="H6809" t="str">
            <v>U</v>
          </cell>
          <cell r="I6809">
            <v>1</v>
          </cell>
          <cell r="J6809">
            <v>37622</v>
          </cell>
          <cell r="K6809">
            <v>102</v>
          </cell>
          <cell r="L6809" t="str">
            <v>Single</v>
          </cell>
          <cell r="M6809">
            <v>13092</v>
          </cell>
        </row>
        <row r="6810">
          <cell r="A6810">
            <v>12</v>
          </cell>
          <cell r="B6810" t="str">
            <v>AW Surviving Spouse Medicare Supplement</v>
          </cell>
          <cell r="D6810" t="str">
            <v>RITCHIE SHERRY</v>
          </cell>
          <cell r="E6810" t="str">
            <v>317329594</v>
          </cell>
          <cell r="F6810">
            <v>13</v>
          </cell>
          <cell r="G6810" t="str">
            <v>Medicare O65R S/PC - Non-Union</v>
          </cell>
          <cell r="H6810" t="str">
            <v>N</v>
          </cell>
          <cell r="I6810">
            <v>1</v>
          </cell>
          <cell r="J6810">
            <v>37622</v>
          </cell>
          <cell r="K6810">
            <v>102</v>
          </cell>
          <cell r="L6810" t="str">
            <v>Single</v>
          </cell>
          <cell r="M6810">
            <v>12296</v>
          </cell>
        </row>
        <row r="6811">
          <cell r="A6811">
            <v>12</v>
          </cell>
          <cell r="B6811" t="str">
            <v>AW Surviving Spouse Medicare Supplement</v>
          </cell>
          <cell r="D6811" t="str">
            <v>ROBINSON MELBA</v>
          </cell>
          <cell r="E6811" t="str">
            <v>341422760</v>
          </cell>
          <cell r="F6811">
            <v>11</v>
          </cell>
          <cell r="G6811" t="str">
            <v>Medicare O65R S/PC - Union</v>
          </cell>
          <cell r="H6811" t="str">
            <v>U</v>
          </cell>
          <cell r="I6811">
            <v>1</v>
          </cell>
          <cell r="J6811">
            <v>37622</v>
          </cell>
          <cell r="K6811">
            <v>102</v>
          </cell>
          <cell r="L6811" t="str">
            <v>Single</v>
          </cell>
          <cell r="M6811">
            <v>11121</v>
          </cell>
        </row>
        <row r="6812">
          <cell r="A6812">
            <v>12</v>
          </cell>
          <cell r="B6812" t="str">
            <v>AW Surviving Spouse Medicare Supplement</v>
          </cell>
          <cell r="D6812" t="str">
            <v>ROE DIXIE L</v>
          </cell>
          <cell r="E6812" t="str">
            <v>481404091</v>
          </cell>
          <cell r="F6812">
            <v>13</v>
          </cell>
          <cell r="G6812" t="str">
            <v>Medicare O65R S/PC - Non-Union</v>
          </cell>
          <cell r="H6812" t="str">
            <v>N</v>
          </cell>
          <cell r="I6812">
            <v>1</v>
          </cell>
          <cell r="J6812">
            <v>37622</v>
          </cell>
          <cell r="K6812">
            <v>102</v>
          </cell>
          <cell r="L6812" t="str">
            <v>Single</v>
          </cell>
          <cell r="M6812">
            <v>13740</v>
          </cell>
        </row>
        <row r="6813">
          <cell r="A6813">
            <v>12</v>
          </cell>
          <cell r="B6813" t="str">
            <v>AW Surviving Spouse Medicare Supplement</v>
          </cell>
          <cell r="D6813" t="str">
            <v>ROECKER HELEN</v>
          </cell>
          <cell r="E6813" t="str">
            <v>200180274</v>
          </cell>
          <cell r="F6813">
            <v>13</v>
          </cell>
          <cell r="G6813" t="str">
            <v>Medicare O65R S/PC - Non-Union</v>
          </cell>
          <cell r="H6813" t="str">
            <v>N</v>
          </cell>
          <cell r="I6813">
            <v>1</v>
          </cell>
          <cell r="J6813">
            <v>37622</v>
          </cell>
          <cell r="K6813">
            <v>102</v>
          </cell>
          <cell r="L6813" t="str">
            <v>Single</v>
          </cell>
          <cell r="M6813">
            <v>9766</v>
          </cell>
        </row>
        <row r="6814">
          <cell r="A6814">
            <v>12</v>
          </cell>
          <cell r="B6814" t="str">
            <v>AW Surviving Spouse Medicare Supplement</v>
          </cell>
          <cell r="D6814" t="str">
            <v>ROMANIC HELEN M</v>
          </cell>
          <cell r="E6814" t="str">
            <v>332321927</v>
          </cell>
          <cell r="F6814">
            <v>11</v>
          </cell>
          <cell r="G6814" t="str">
            <v>Medicare O65R S/PC - Union</v>
          </cell>
          <cell r="H6814" t="str">
            <v>U</v>
          </cell>
          <cell r="I6814">
            <v>1</v>
          </cell>
          <cell r="J6814">
            <v>37622</v>
          </cell>
          <cell r="K6814">
            <v>102</v>
          </cell>
          <cell r="L6814" t="str">
            <v>Single</v>
          </cell>
          <cell r="M6814">
            <v>6063</v>
          </cell>
        </row>
        <row r="6815">
          <cell r="A6815">
            <v>12</v>
          </cell>
          <cell r="B6815" t="str">
            <v>AW Surviving Spouse Medicare Supplement</v>
          </cell>
          <cell r="D6815" t="str">
            <v>ROONEY DOROTHY</v>
          </cell>
          <cell r="E6815" t="str">
            <v>012204637</v>
          </cell>
          <cell r="F6815">
            <v>11</v>
          </cell>
          <cell r="G6815" t="str">
            <v>Medicare O65R S/PC - Union</v>
          </cell>
          <cell r="H6815" t="str">
            <v>U</v>
          </cell>
          <cell r="I6815">
            <v>1</v>
          </cell>
          <cell r="J6815">
            <v>37622</v>
          </cell>
          <cell r="K6815">
            <v>102</v>
          </cell>
          <cell r="L6815" t="str">
            <v>Single</v>
          </cell>
          <cell r="M6815">
            <v>7846</v>
          </cell>
        </row>
        <row r="6816">
          <cell r="A6816">
            <v>12</v>
          </cell>
          <cell r="B6816" t="str">
            <v>AW Surviving Spouse Medicare Supplement</v>
          </cell>
          <cell r="D6816" t="str">
            <v>ROTH HILDA</v>
          </cell>
          <cell r="E6816" t="str">
            <v>200367236</v>
          </cell>
          <cell r="F6816">
            <v>11</v>
          </cell>
          <cell r="G6816" t="str">
            <v>Medicare O65R S/PC - Union</v>
          </cell>
          <cell r="H6816" t="str">
            <v>U</v>
          </cell>
          <cell r="I6816">
            <v>1</v>
          </cell>
          <cell r="J6816">
            <v>37622</v>
          </cell>
          <cell r="K6816">
            <v>102</v>
          </cell>
          <cell r="L6816" t="str">
            <v>Single</v>
          </cell>
          <cell r="M6816">
            <v>5747</v>
          </cell>
        </row>
        <row r="6817">
          <cell r="A6817">
            <v>12</v>
          </cell>
          <cell r="B6817" t="str">
            <v>AW Surviving Spouse Medicare Supplement</v>
          </cell>
          <cell r="D6817" t="str">
            <v>ROWLEY ANNAMAE</v>
          </cell>
          <cell r="E6817" t="str">
            <v>199240504</v>
          </cell>
          <cell r="F6817">
            <v>13</v>
          </cell>
          <cell r="G6817" t="str">
            <v>Medicare O65R S/PC - Non-Union</v>
          </cell>
          <cell r="H6817" t="str">
            <v>N</v>
          </cell>
          <cell r="I6817">
            <v>1</v>
          </cell>
          <cell r="J6817">
            <v>37622</v>
          </cell>
          <cell r="K6817">
            <v>102</v>
          </cell>
          <cell r="L6817" t="str">
            <v>Single</v>
          </cell>
          <cell r="M6817">
            <v>6250</v>
          </cell>
        </row>
        <row r="6818">
          <cell r="A6818">
            <v>12</v>
          </cell>
          <cell r="B6818" t="str">
            <v>AW Surviving Spouse Medicare Supplement</v>
          </cell>
          <cell r="D6818" t="str">
            <v>RUTH MAGDALINE</v>
          </cell>
          <cell r="E6818" t="str">
            <v>286144111</v>
          </cell>
          <cell r="F6818">
            <v>11</v>
          </cell>
          <cell r="G6818" t="str">
            <v>Medicare O65R S/PC - Union</v>
          </cell>
          <cell r="H6818" t="str">
            <v>U</v>
          </cell>
          <cell r="I6818">
            <v>1</v>
          </cell>
          <cell r="J6818">
            <v>37622</v>
          </cell>
          <cell r="K6818">
            <v>102</v>
          </cell>
          <cell r="L6818" t="str">
            <v>Single</v>
          </cell>
          <cell r="M6818">
            <v>7880</v>
          </cell>
        </row>
        <row r="6819">
          <cell r="A6819">
            <v>12</v>
          </cell>
          <cell r="B6819" t="str">
            <v>AW Surviving Spouse Medicare Supplement</v>
          </cell>
          <cell r="D6819" t="str">
            <v>SALAMON ELEANOR</v>
          </cell>
          <cell r="E6819" t="str">
            <v>077149547</v>
          </cell>
          <cell r="F6819">
            <v>11</v>
          </cell>
          <cell r="G6819" t="str">
            <v>Medicare O65R S/PC - Union</v>
          </cell>
          <cell r="H6819" t="str">
            <v>U</v>
          </cell>
          <cell r="I6819">
            <v>1</v>
          </cell>
          <cell r="J6819">
            <v>37681</v>
          </cell>
          <cell r="K6819">
            <v>102</v>
          </cell>
          <cell r="L6819" t="str">
            <v>Single</v>
          </cell>
          <cell r="M6819">
            <v>7357</v>
          </cell>
        </row>
        <row r="6820">
          <cell r="A6820">
            <v>12</v>
          </cell>
          <cell r="B6820" t="str">
            <v>AW Surviving Spouse Medicare Supplement</v>
          </cell>
          <cell r="D6820" t="str">
            <v>SAXE FLORENCE</v>
          </cell>
          <cell r="E6820" t="str">
            <v>171242430</v>
          </cell>
          <cell r="F6820">
            <v>13</v>
          </cell>
          <cell r="G6820" t="str">
            <v>Medicare O65R S/PC - Non-Union</v>
          </cell>
          <cell r="H6820" t="str">
            <v>N</v>
          </cell>
          <cell r="I6820">
            <v>1</v>
          </cell>
          <cell r="J6820">
            <v>38197</v>
          </cell>
          <cell r="K6820">
            <v>102</v>
          </cell>
          <cell r="L6820" t="str">
            <v>Single</v>
          </cell>
          <cell r="M6820">
            <v>8292</v>
          </cell>
        </row>
        <row r="6821">
          <cell r="A6821">
            <v>12</v>
          </cell>
          <cell r="B6821" t="str">
            <v>AW Surviving Spouse Medicare Supplement</v>
          </cell>
          <cell r="D6821" t="str">
            <v>SCHIMMEL NORMA</v>
          </cell>
          <cell r="E6821" t="str">
            <v>200147625</v>
          </cell>
          <cell r="F6821">
            <v>11</v>
          </cell>
          <cell r="G6821" t="str">
            <v>Medicare O65R S/PC - Union</v>
          </cell>
          <cell r="H6821" t="str">
            <v>U</v>
          </cell>
          <cell r="I6821">
            <v>1</v>
          </cell>
          <cell r="J6821">
            <v>37622</v>
          </cell>
          <cell r="K6821">
            <v>102</v>
          </cell>
          <cell r="L6821" t="str">
            <v>Single</v>
          </cell>
          <cell r="M6821">
            <v>9355</v>
          </cell>
        </row>
        <row r="6822">
          <cell r="A6822">
            <v>12</v>
          </cell>
          <cell r="B6822" t="str">
            <v>AW Surviving Spouse Medicare Supplement</v>
          </cell>
          <cell r="D6822" t="str">
            <v>SCHNEIDER JANET</v>
          </cell>
          <cell r="E6822" t="str">
            <v>135240162</v>
          </cell>
          <cell r="F6822">
            <v>11</v>
          </cell>
          <cell r="G6822" t="str">
            <v>Medicare O65R S/PC - Union</v>
          </cell>
          <cell r="H6822" t="str">
            <v>U</v>
          </cell>
          <cell r="I6822">
            <v>1</v>
          </cell>
          <cell r="J6822">
            <v>37622</v>
          </cell>
          <cell r="K6822">
            <v>102</v>
          </cell>
          <cell r="L6822" t="str">
            <v>Single</v>
          </cell>
          <cell r="M6822">
            <v>11642</v>
          </cell>
        </row>
        <row r="6823">
          <cell r="A6823">
            <v>12</v>
          </cell>
          <cell r="B6823" t="str">
            <v>AW Surviving Spouse Medicare Supplement</v>
          </cell>
          <cell r="D6823" t="str">
            <v>SCHUTZ RACHEL M</v>
          </cell>
          <cell r="E6823" t="str">
            <v>310147170</v>
          </cell>
          <cell r="F6823">
            <v>13</v>
          </cell>
          <cell r="G6823" t="str">
            <v>Medicare O65R S/PC - Non-Union</v>
          </cell>
          <cell r="H6823" t="str">
            <v>N</v>
          </cell>
          <cell r="I6823">
            <v>1</v>
          </cell>
          <cell r="J6823">
            <v>37622</v>
          </cell>
          <cell r="K6823">
            <v>102</v>
          </cell>
          <cell r="L6823" t="str">
            <v>Single</v>
          </cell>
          <cell r="M6823">
            <v>7733</v>
          </cell>
        </row>
        <row r="6824">
          <cell r="A6824">
            <v>12</v>
          </cell>
          <cell r="B6824" t="str">
            <v>AW Surviving Spouse Medicare Supplement</v>
          </cell>
          <cell r="D6824" t="str">
            <v>SCOTT GERALDINE</v>
          </cell>
          <cell r="E6824" t="str">
            <v>481429085</v>
          </cell>
          <cell r="F6824">
            <v>11</v>
          </cell>
          <cell r="G6824" t="str">
            <v>Medicare O65R S/PC - Union</v>
          </cell>
          <cell r="H6824" t="str">
            <v>U</v>
          </cell>
          <cell r="I6824">
            <v>1</v>
          </cell>
          <cell r="J6824">
            <v>37622</v>
          </cell>
          <cell r="K6824">
            <v>102</v>
          </cell>
          <cell r="L6824" t="str">
            <v>Single</v>
          </cell>
          <cell r="M6824">
            <v>11240</v>
          </cell>
        </row>
        <row r="6825">
          <cell r="A6825">
            <v>12</v>
          </cell>
          <cell r="B6825" t="str">
            <v>AW Surviving Spouse Medicare Supplement</v>
          </cell>
          <cell r="D6825" t="str">
            <v>SHAFFER MARY</v>
          </cell>
          <cell r="E6825" t="str">
            <v>201186812</v>
          </cell>
          <cell r="F6825">
            <v>13</v>
          </cell>
          <cell r="G6825" t="str">
            <v>Medicare O65R S/PC - Non-Union</v>
          </cell>
          <cell r="H6825" t="str">
            <v>N</v>
          </cell>
          <cell r="I6825">
            <v>1</v>
          </cell>
          <cell r="J6825">
            <v>37622</v>
          </cell>
          <cell r="K6825">
            <v>102</v>
          </cell>
          <cell r="L6825" t="str">
            <v>Single</v>
          </cell>
          <cell r="M6825">
            <v>9339</v>
          </cell>
        </row>
        <row r="6826">
          <cell r="A6826">
            <v>12</v>
          </cell>
          <cell r="B6826" t="str">
            <v>AW Surviving Spouse Medicare Supplement</v>
          </cell>
          <cell r="D6826" t="str">
            <v>SHANNON VIOLET J</v>
          </cell>
          <cell r="E6826" t="str">
            <v>482167962</v>
          </cell>
          <cell r="F6826">
            <v>11</v>
          </cell>
          <cell r="G6826" t="str">
            <v>Medicare O65R S/PC - Union</v>
          </cell>
          <cell r="H6826" t="str">
            <v>U</v>
          </cell>
          <cell r="I6826">
            <v>1</v>
          </cell>
          <cell r="J6826">
            <v>37622</v>
          </cell>
          <cell r="K6826">
            <v>102</v>
          </cell>
          <cell r="L6826" t="str">
            <v>Single</v>
          </cell>
          <cell r="M6826">
            <v>8751</v>
          </cell>
        </row>
        <row r="6827">
          <cell r="A6827">
            <v>12</v>
          </cell>
          <cell r="B6827" t="str">
            <v>AW Surviving Spouse Medicare Supplement</v>
          </cell>
          <cell r="D6827" t="str">
            <v>SIEFKER DORIS</v>
          </cell>
          <cell r="E6827" t="str">
            <v>313186776</v>
          </cell>
          <cell r="F6827">
            <v>13</v>
          </cell>
          <cell r="G6827" t="str">
            <v>Medicare O65R S/PC - Non-Union</v>
          </cell>
          <cell r="H6827" t="str">
            <v>N</v>
          </cell>
          <cell r="I6827">
            <v>1</v>
          </cell>
          <cell r="J6827">
            <v>37622</v>
          </cell>
          <cell r="K6827">
            <v>102</v>
          </cell>
          <cell r="L6827" t="str">
            <v>Single</v>
          </cell>
          <cell r="M6827">
            <v>10526</v>
          </cell>
        </row>
        <row r="6828">
          <cell r="A6828">
            <v>12</v>
          </cell>
          <cell r="B6828" t="str">
            <v>AW Surviving Spouse Medicare Supplement</v>
          </cell>
          <cell r="D6828" t="str">
            <v>SIMON GERMAINE</v>
          </cell>
          <cell r="E6828" t="str">
            <v>003181674</v>
          </cell>
          <cell r="F6828">
            <v>13</v>
          </cell>
          <cell r="G6828" t="str">
            <v>Medicare O65R S/PC - Non-Union</v>
          </cell>
          <cell r="H6828" t="str">
            <v>N</v>
          </cell>
          <cell r="I6828">
            <v>1</v>
          </cell>
          <cell r="J6828">
            <v>37622</v>
          </cell>
          <cell r="K6828">
            <v>102</v>
          </cell>
          <cell r="L6828" t="str">
            <v>Single</v>
          </cell>
          <cell r="M6828">
            <v>9677</v>
          </cell>
        </row>
        <row r="6829">
          <cell r="A6829">
            <v>12</v>
          </cell>
          <cell r="B6829" t="str">
            <v>AW Surviving Spouse Medicare Supplement</v>
          </cell>
          <cell r="D6829" t="str">
            <v>SKINNER RUTH G</v>
          </cell>
          <cell r="E6829" t="str">
            <v>199030856</v>
          </cell>
          <cell r="F6829">
            <v>11</v>
          </cell>
          <cell r="G6829" t="str">
            <v>Medicare O65R S/PC - Union</v>
          </cell>
          <cell r="H6829" t="str">
            <v>U</v>
          </cell>
          <cell r="I6829">
            <v>1</v>
          </cell>
          <cell r="J6829">
            <v>37622</v>
          </cell>
          <cell r="K6829">
            <v>102</v>
          </cell>
          <cell r="L6829" t="str">
            <v>Single</v>
          </cell>
          <cell r="M6829">
            <v>7409</v>
          </cell>
        </row>
        <row r="6830">
          <cell r="A6830">
            <v>12</v>
          </cell>
          <cell r="B6830" t="str">
            <v>AW Surviving Spouse Medicare Supplement</v>
          </cell>
          <cell r="D6830" t="str">
            <v>SMITH ETHEL MARI</v>
          </cell>
          <cell r="E6830" t="str">
            <v>227328987</v>
          </cell>
          <cell r="F6830">
            <v>11</v>
          </cell>
          <cell r="G6830" t="str">
            <v>Medicare O65R S/PC - Union</v>
          </cell>
          <cell r="H6830" t="str">
            <v>U</v>
          </cell>
          <cell r="I6830">
            <v>1</v>
          </cell>
          <cell r="J6830">
            <v>37622</v>
          </cell>
          <cell r="K6830">
            <v>102</v>
          </cell>
          <cell r="L6830" t="str">
            <v>Single</v>
          </cell>
          <cell r="M6830">
            <v>10832</v>
          </cell>
        </row>
        <row r="6831">
          <cell r="A6831">
            <v>12</v>
          </cell>
          <cell r="B6831" t="str">
            <v>AW Surviving Spouse Medicare Supplement</v>
          </cell>
          <cell r="D6831" t="str">
            <v>SNODGRASS BEVERLY A</v>
          </cell>
          <cell r="E6831" t="str">
            <v>312326028</v>
          </cell>
          <cell r="F6831">
            <v>13</v>
          </cell>
          <cell r="G6831" t="str">
            <v>Medicare O65R S/PC - Non-Union</v>
          </cell>
          <cell r="H6831" t="str">
            <v>N</v>
          </cell>
          <cell r="I6831">
            <v>1</v>
          </cell>
          <cell r="J6831">
            <v>37622</v>
          </cell>
          <cell r="K6831">
            <v>102</v>
          </cell>
          <cell r="L6831" t="str">
            <v>Single</v>
          </cell>
          <cell r="M6831">
            <v>12195</v>
          </cell>
        </row>
        <row r="6832">
          <cell r="A6832">
            <v>12</v>
          </cell>
          <cell r="B6832" t="str">
            <v>AW Surviving Spouse Medicare Supplement</v>
          </cell>
          <cell r="D6832" t="str">
            <v>SOUTHERLAND MARY C</v>
          </cell>
          <cell r="E6832" t="str">
            <v>411031014</v>
          </cell>
          <cell r="F6832">
            <v>11</v>
          </cell>
          <cell r="G6832" t="str">
            <v>Medicare O65R S/PC - Union</v>
          </cell>
          <cell r="H6832" t="str">
            <v>U</v>
          </cell>
          <cell r="I6832">
            <v>1</v>
          </cell>
          <cell r="J6832">
            <v>37622</v>
          </cell>
          <cell r="K6832">
            <v>102</v>
          </cell>
          <cell r="L6832" t="str">
            <v>Single</v>
          </cell>
          <cell r="M6832">
            <v>5550</v>
          </cell>
        </row>
        <row r="6833">
          <cell r="A6833">
            <v>12</v>
          </cell>
          <cell r="B6833" t="str">
            <v>AW Surviving Spouse Medicare Supplement</v>
          </cell>
          <cell r="D6833" t="str">
            <v>STARKEY BEULA M</v>
          </cell>
          <cell r="E6833" t="str">
            <v>224281541</v>
          </cell>
          <cell r="F6833">
            <v>13</v>
          </cell>
          <cell r="G6833" t="str">
            <v>Medicare O65R S/PC - Non-Union</v>
          </cell>
          <cell r="H6833" t="str">
            <v>N</v>
          </cell>
          <cell r="I6833">
            <v>1</v>
          </cell>
          <cell r="J6833">
            <v>37622</v>
          </cell>
          <cell r="K6833">
            <v>102</v>
          </cell>
          <cell r="L6833" t="str">
            <v>Single</v>
          </cell>
          <cell r="M6833">
            <v>7962</v>
          </cell>
        </row>
        <row r="6834">
          <cell r="A6834">
            <v>12</v>
          </cell>
          <cell r="B6834" t="str">
            <v>AW Surviving Spouse Medicare Supplement</v>
          </cell>
          <cell r="D6834" t="str">
            <v>STARR JOSEPHINE</v>
          </cell>
          <cell r="E6834" t="str">
            <v>327018138</v>
          </cell>
          <cell r="F6834">
            <v>11</v>
          </cell>
          <cell r="G6834" t="str">
            <v>Medicare O65R S/PC - Union</v>
          </cell>
          <cell r="H6834" t="str">
            <v>U</v>
          </cell>
          <cell r="I6834">
            <v>1</v>
          </cell>
          <cell r="J6834">
            <v>37622</v>
          </cell>
          <cell r="K6834">
            <v>102</v>
          </cell>
          <cell r="L6834" t="str">
            <v>Single</v>
          </cell>
          <cell r="M6834">
            <v>6203</v>
          </cell>
        </row>
        <row r="6835">
          <cell r="A6835">
            <v>12</v>
          </cell>
          <cell r="B6835" t="str">
            <v>AW Surviving Spouse Medicare Supplement</v>
          </cell>
          <cell r="D6835" t="str">
            <v>STIEFVATER JANET A</v>
          </cell>
          <cell r="E6835" t="str">
            <v>166306772</v>
          </cell>
          <cell r="F6835">
            <v>11</v>
          </cell>
          <cell r="G6835" t="str">
            <v>Medicare O65R S/PC - Union</v>
          </cell>
          <cell r="H6835" t="str">
            <v>U</v>
          </cell>
          <cell r="I6835">
            <v>1</v>
          </cell>
          <cell r="J6835">
            <v>37622</v>
          </cell>
          <cell r="K6835">
            <v>102</v>
          </cell>
          <cell r="L6835" t="str">
            <v>Single</v>
          </cell>
          <cell r="M6835">
            <v>13530</v>
          </cell>
        </row>
        <row r="6836">
          <cell r="A6836">
            <v>12</v>
          </cell>
          <cell r="B6836" t="str">
            <v>AW Surviving Spouse Medicare Supplement</v>
          </cell>
          <cell r="D6836" t="str">
            <v>STOKLEY SUSIE</v>
          </cell>
          <cell r="E6836" t="str">
            <v>401443044</v>
          </cell>
          <cell r="F6836">
            <v>11</v>
          </cell>
          <cell r="G6836" t="str">
            <v>Medicare O65R S/PC - Union</v>
          </cell>
          <cell r="H6836" t="str">
            <v>U</v>
          </cell>
          <cell r="I6836">
            <v>1</v>
          </cell>
          <cell r="J6836">
            <v>37895</v>
          </cell>
          <cell r="K6836">
            <v>102</v>
          </cell>
          <cell r="L6836" t="str">
            <v>Single</v>
          </cell>
          <cell r="M6836">
            <v>10727</v>
          </cell>
        </row>
        <row r="6837">
          <cell r="A6837">
            <v>12</v>
          </cell>
          <cell r="B6837" t="str">
            <v>AW Surviving Spouse Medicare Supplement</v>
          </cell>
          <cell r="D6837" t="str">
            <v>STROEMER GERALDINE</v>
          </cell>
          <cell r="E6837" t="str">
            <v>489564554</v>
          </cell>
          <cell r="F6837">
            <v>13</v>
          </cell>
          <cell r="G6837" t="str">
            <v>Medicare O65R S/PC - Non-Union</v>
          </cell>
          <cell r="H6837" t="str">
            <v>N</v>
          </cell>
          <cell r="I6837">
            <v>1</v>
          </cell>
          <cell r="J6837">
            <v>37865</v>
          </cell>
          <cell r="K6837">
            <v>102</v>
          </cell>
          <cell r="L6837" t="str">
            <v>Single</v>
          </cell>
          <cell r="M6837">
            <v>6969</v>
          </cell>
        </row>
        <row r="6838">
          <cell r="A6838">
            <v>12</v>
          </cell>
          <cell r="B6838" t="str">
            <v>AW Surviving Spouse Medicare Supplement</v>
          </cell>
          <cell r="D6838" t="str">
            <v>SZYJKO HILDA</v>
          </cell>
          <cell r="E6838" t="str">
            <v>208182695</v>
          </cell>
          <cell r="F6838">
            <v>11</v>
          </cell>
          <cell r="G6838" t="str">
            <v>Medicare O65R S/PC - Union</v>
          </cell>
          <cell r="H6838" t="str">
            <v>U</v>
          </cell>
          <cell r="I6838">
            <v>1</v>
          </cell>
          <cell r="J6838">
            <v>37816</v>
          </cell>
          <cell r="K6838">
            <v>102</v>
          </cell>
          <cell r="L6838" t="str">
            <v>Single</v>
          </cell>
          <cell r="M6838">
            <v>8939</v>
          </cell>
        </row>
        <row r="6839">
          <cell r="A6839">
            <v>12</v>
          </cell>
          <cell r="B6839" t="str">
            <v>AW Surviving Spouse Medicare Supplement</v>
          </cell>
          <cell r="D6839" t="str">
            <v>TAYLOR EVELYN</v>
          </cell>
          <cell r="E6839" t="str">
            <v>140224564</v>
          </cell>
          <cell r="F6839">
            <v>11</v>
          </cell>
          <cell r="G6839" t="str">
            <v>Medicare O65R S/PC - Union</v>
          </cell>
          <cell r="H6839" t="str">
            <v>U</v>
          </cell>
          <cell r="I6839">
            <v>1</v>
          </cell>
          <cell r="J6839">
            <v>37622</v>
          </cell>
          <cell r="K6839">
            <v>102</v>
          </cell>
          <cell r="L6839" t="str">
            <v>Single</v>
          </cell>
          <cell r="M6839">
            <v>9556</v>
          </cell>
        </row>
        <row r="6840">
          <cell r="A6840">
            <v>12</v>
          </cell>
          <cell r="B6840" t="str">
            <v>AW Surviving Spouse Medicare Supplement</v>
          </cell>
          <cell r="D6840" t="str">
            <v>THOMPSON RAMONA E</v>
          </cell>
          <cell r="E6840" t="str">
            <v>275449234</v>
          </cell>
          <cell r="F6840">
            <v>11</v>
          </cell>
          <cell r="G6840" t="str">
            <v>Medicare O65R S/PC - Union</v>
          </cell>
          <cell r="H6840" t="str">
            <v>U</v>
          </cell>
          <cell r="I6840">
            <v>1</v>
          </cell>
          <cell r="J6840">
            <v>37742</v>
          </cell>
          <cell r="K6840">
            <v>102</v>
          </cell>
          <cell r="L6840" t="str">
            <v>Single</v>
          </cell>
          <cell r="M6840">
            <v>14012</v>
          </cell>
        </row>
        <row r="6841">
          <cell r="A6841">
            <v>12</v>
          </cell>
          <cell r="B6841" t="str">
            <v>AW Surviving Spouse Medicare Supplement</v>
          </cell>
          <cell r="D6841" t="str">
            <v>THORNTON BETTY J</v>
          </cell>
          <cell r="E6841" t="str">
            <v>321201946</v>
          </cell>
          <cell r="F6841">
            <v>11</v>
          </cell>
          <cell r="G6841" t="str">
            <v>Medicare O65R S/PC - Union</v>
          </cell>
          <cell r="H6841" t="str">
            <v>U</v>
          </cell>
          <cell r="I6841">
            <v>1</v>
          </cell>
          <cell r="J6841">
            <v>37622</v>
          </cell>
          <cell r="K6841">
            <v>102</v>
          </cell>
          <cell r="L6841" t="str">
            <v>Single</v>
          </cell>
          <cell r="M6841">
            <v>10304</v>
          </cell>
        </row>
        <row r="6842">
          <cell r="A6842">
            <v>12</v>
          </cell>
          <cell r="B6842" t="str">
            <v>AW Surviving Spouse Medicare Supplement</v>
          </cell>
          <cell r="D6842" t="str">
            <v>TIMBERLAKE KATHLEEN</v>
          </cell>
          <cell r="E6842" t="str">
            <v>234568544</v>
          </cell>
          <cell r="F6842">
            <v>13</v>
          </cell>
          <cell r="G6842" t="str">
            <v>Medicare O65R S/PC - Non-Union</v>
          </cell>
          <cell r="H6842" t="str">
            <v>N</v>
          </cell>
          <cell r="I6842">
            <v>1</v>
          </cell>
          <cell r="J6842">
            <v>37622</v>
          </cell>
          <cell r="K6842">
            <v>102</v>
          </cell>
          <cell r="L6842" t="str">
            <v>Single</v>
          </cell>
          <cell r="M6842">
            <v>5552</v>
          </cell>
        </row>
        <row r="6843">
          <cell r="A6843">
            <v>12</v>
          </cell>
          <cell r="B6843" t="str">
            <v>AW Surviving Spouse Medicare Supplement</v>
          </cell>
          <cell r="D6843" t="str">
            <v>TRENTACOSTA JOSEPHINE</v>
          </cell>
          <cell r="E6843" t="str">
            <v>144070186</v>
          </cell>
          <cell r="F6843">
            <v>11</v>
          </cell>
          <cell r="G6843" t="str">
            <v>Medicare O65R S/PC - Union</v>
          </cell>
          <cell r="H6843" t="str">
            <v>U</v>
          </cell>
          <cell r="I6843">
            <v>1</v>
          </cell>
          <cell r="J6843">
            <v>37622</v>
          </cell>
          <cell r="K6843">
            <v>102</v>
          </cell>
          <cell r="L6843" t="str">
            <v>Single</v>
          </cell>
          <cell r="M6843">
            <v>5772</v>
          </cell>
        </row>
        <row r="6844">
          <cell r="A6844">
            <v>12</v>
          </cell>
          <cell r="B6844" t="str">
            <v>AW Surviving Spouse Medicare Supplement</v>
          </cell>
          <cell r="D6844" t="str">
            <v>VAN LEER LILLIAN</v>
          </cell>
          <cell r="E6844" t="str">
            <v>161545283</v>
          </cell>
          <cell r="F6844">
            <v>11</v>
          </cell>
          <cell r="G6844" t="str">
            <v>Medicare O65R S/PC - Union</v>
          </cell>
          <cell r="H6844" t="str">
            <v>U</v>
          </cell>
          <cell r="I6844">
            <v>1</v>
          </cell>
          <cell r="J6844">
            <v>37622</v>
          </cell>
          <cell r="K6844">
            <v>102</v>
          </cell>
          <cell r="L6844" t="str">
            <v>Single</v>
          </cell>
          <cell r="M6844">
            <v>4701</v>
          </cell>
        </row>
        <row r="6845">
          <cell r="A6845">
            <v>12</v>
          </cell>
          <cell r="B6845" t="str">
            <v>AW Surviving Spouse Medicare Supplement</v>
          </cell>
          <cell r="D6845" t="str">
            <v>VISLOSKI ALMA E</v>
          </cell>
          <cell r="E6845" t="str">
            <v>195187606</v>
          </cell>
          <cell r="F6845">
            <v>13</v>
          </cell>
          <cell r="G6845" t="str">
            <v>Medicare O65R S/PC - Non-Union</v>
          </cell>
          <cell r="H6845" t="str">
            <v>N</v>
          </cell>
          <cell r="I6845">
            <v>1</v>
          </cell>
          <cell r="J6845">
            <v>37644</v>
          </cell>
          <cell r="K6845">
            <v>102</v>
          </cell>
          <cell r="L6845" t="str">
            <v>Single</v>
          </cell>
          <cell r="M6845">
            <v>8583</v>
          </cell>
        </row>
        <row r="6846">
          <cell r="A6846">
            <v>12</v>
          </cell>
          <cell r="B6846" t="str">
            <v>AW Surviving Spouse Medicare Supplement</v>
          </cell>
          <cell r="D6846" t="str">
            <v>WALKINS VIRGINIA</v>
          </cell>
          <cell r="E6846" t="str">
            <v>296182851</v>
          </cell>
          <cell r="F6846">
            <v>13</v>
          </cell>
          <cell r="G6846" t="str">
            <v>Medicare O65R S/PC - Non-Union</v>
          </cell>
          <cell r="H6846" t="str">
            <v>N</v>
          </cell>
          <cell r="I6846">
            <v>1</v>
          </cell>
          <cell r="J6846">
            <v>37622</v>
          </cell>
          <cell r="K6846">
            <v>102</v>
          </cell>
          <cell r="L6846" t="str">
            <v>Single</v>
          </cell>
          <cell r="M6846">
            <v>8375</v>
          </cell>
        </row>
        <row r="6847">
          <cell r="A6847">
            <v>12</v>
          </cell>
          <cell r="B6847" t="str">
            <v>AW Surviving Spouse Medicare Supplement</v>
          </cell>
          <cell r="D6847" t="str">
            <v>WALLS MADRA L</v>
          </cell>
          <cell r="E6847" t="str">
            <v>236560989</v>
          </cell>
          <cell r="F6847">
            <v>11</v>
          </cell>
          <cell r="G6847" t="str">
            <v>Medicare O65R S/PC - Union</v>
          </cell>
          <cell r="H6847" t="str">
            <v>U</v>
          </cell>
          <cell r="I6847">
            <v>1</v>
          </cell>
          <cell r="J6847">
            <v>37794</v>
          </cell>
          <cell r="K6847">
            <v>102</v>
          </cell>
          <cell r="L6847" t="str">
            <v>Single</v>
          </cell>
          <cell r="M6847">
            <v>12829</v>
          </cell>
        </row>
        <row r="6848">
          <cell r="A6848">
            <v>12</v>
          </cell>
          <cell r="B6848" t="str">
            <v>AW Surviving Spouse Medicare Supplement</v>
          </cell>
          <cell r="D6848" t="str">
            <v>WALTERS MURIEL</v>
          </cell>
          <cell r="E6848" t="str">
            <v>365208057</v>
          </cell>
          <cell r="F6848">
            <v>11</v>
          </cell>
          <cell r="G6848" t="str">
            <v>Medicare O65R S/PC - Union</v>
          </cell>
          <cell r="H6848" t="str">
            <v>U</v>
          </cell>
          <cell r="I6848">
            <v>1</v>
          </cell>
          <cell r="J6848">
            <v>37622</v>
          </cell>
          <cell r="K6848">
            <v>102</v>
          </cell>
          <cell r="L6848" t="str">
            <v>Single</v>
          </cell>
          <cell r="M6848">
            <v>9473</v>
          </cell>
        </row>
        <row r="6849">
          <cell r="A6849">
            <v>12</v>
          </cell>
          <cell r="B6849" t="str">
            <v>AW Surviving Spouse Medicare Supplement</v>
          </cell>
          <cell r="D6849" t="str">
            <v>WARD LUCINDA</v>
          </cell>
          <cell r="E6849" t="str">
            <v>234022863</v>
          </cell>
          <cell r="F6849">
            <v>11</v>
          </cell>
          <cell r="G6849" t="str">
            <v>Medicare O65R S/PC - Union</v>
          </cell>
          <cell r="H6849" t="str">
            <v>U</v>
          </cell>
          <cell r="I6849">
            <v>1</v>
          </cell>
          <cell r="J6849">
            <v>37622</v>
          </cell>
          <cell r="K6849">
            <v>102</v>
          </cell>
          <cell r="L6849" t="str">
            <v>Single</v>
          </cell>
          <cell r="M6849">
            <v>5880</v>
          </cell>
        </row>
        <row r="6850">
          <cell r="A6850">
            <v>12</v>
          </cell>
          <cell r="B6850" t="str">
            <v>AW Surviving Spouse Medicare Supplement</v>
          </cell>
          <cell r="D6850" t="str">
            <v>WARD ROSEMARY</v>
          </cell>
          <cell r="E6850" t="str">
            <v>233549349</v>
          </cell>
          <cell r="F6850">
            <v>11</v>
          </cell>
          <cell r="G6850" t="str">
            <v>Medicare O65R S/PC - Union</v>
          </cell>
          <cell r="H6850" t="str">
            <v>U</v>
          </cell>
          <cell r="I6850">
            <v>1</v>
          </cell>
          <cell r="J6850">
            <v>37622</v>
          </cell>
          <cell r="K6850">
            <v>102</v>
          </cell>
          <cell r="L6850" t="str">
            <v>Single</v>
          </cell>
          <cell r="M6850">
            <v>12626</v>
          </cell>
        </row>
        <row r="6851">
          <cell r="A6851">
            <v>12</v>
          </cell>
          <cell r="B6851" t="str">
            <v>AW Surviving Spouse Medicare Supplement</v>
          </cell>
          <cell r="D6851" t="str">
            <v>WEBER FAYE</v>
          </cell>
          <cell r="E6851" t="str">
            <v>208039386</v>
          </cell>
          <cell r="F6851">
            <v>11</v>
          </cell>
          <cell r="G6851" t="str">
            <v>Medicare O65R S/PC - Union</v>
          </cell>
          <cell r="H6851" t="str">
            <v>U</v>
          </cell>
          <cell r="I6851">
            <v>1</v>
          </cell>
          <cell r="J6851">
            <v>37622</v>
          </cell>
          <cell r="K6851">
            <v>102</v>
          </cell>
          <cell r="L6851" t="str">
            <v>Single</v>
          </cell>
          <cell r="M6851">
            <v>6966</v>
          </cell>
        </row>
        <row r="6852">
          <cell r="A6852">
            <v>12</v>
          </cell>
          <cell r="B6852" t="str">
            <v>AW Surviving Spouse Medicare Supplement</v>
          </cell>
          <cell r="D6852" t="str">
            <v>WEESE THELMA   R</v>
          </cell>
          <cell r="E6852" t="str">
            <v>226267782</v>
          </cell>
          <cell r="F6852">
            <v>13</v>
          </cell>
          <cell r="G6852" t="str">
            <v>Medicare O65R S/PC - Non-Union</v>
          </cell>
          <cell r="H6852" t="str">
            <v>N</v>
          </cell>
          <cell r="I6852">
            <v>1</v>
          </cell>
          <cell r="J6852">
            <v>37622</v>
          </cell>
          <cell r="K6852">
            <v>102</v>
          </cell>
          <cell r="L6852" t="str">
            <v>Single</v>
          </cell>
          <cell r="M6852">
            <v>8108</v>
          </cell>
        </row>
        <row r="6853">
          <cell r="A6853">
            <v>12</v>
          </cell>
          <cell r="B6853" t="str">
            <v>AW Surviving Spouse Medicare Supplement</v>
          </cell>
          <cell r="D6853" t="str">
            <v>WEIHAUS ELSIE</v>
          </cell>
          <cell r="E6853" t="str">
            <v>206226010</v>
          </cell>
          <cell r="F6853">
            <v>13</v>
          </cell>
          <cell r="G6853" t="str">
            <v>Medicare O65R S/PC - Non-Union</v>
          </cell>
          <cell r="H6853" t="str">
            <v>N</v>
          </cell>
          <cell r="I6853">
            <v>1</v>
          </cell>
          <cell r="J6853">
            <v>38123</v>
          </cell>
          <cell r="K6853">
            <v>102</v>
          </cell>
          <cell r="L6853" t="str">
            <v>Single</v>
          </cell>
          <cell r="M6853">
            <v>10569</v>
          </cell>
        </row>
        <row r="6854">
          <cell r="A6854">
            <v>12</v>
          </cell>
          <cell r="B6854" t="str">
            <v>AW Surviving Spouse Medicare Supplement</v>
          </cell>
          <cell r="D6854" t="str">
            <v>WELLS L MAE</v>
          </cell>
          <cell r="E6854" t="str">
            <v>527603591</v>
          </cell>
          <cell r="F6854">
            <v>13</v>
          </cell>
          <cell r="G6854" t="str">
            <v>Medicare O65R S/PC - Non-Union</v>
          </cell>
          <cell r="H6854" t="str">
            <v>N</v>
          </cell>
          <cell r="I6854">
            <v>1</v>
          </cell>
          <cell r="J6854">
            <v>37622</v>
          </cell>
          <cell r="K6854">
            <v>102</v>
          </cell>
          <cell r="L6854" t="str">
            <v>Single</v>
          </cell>
          <cell r="M6854">
            <v>11253</v>
          </cell>
        </row>
        <row r="6855">
          <cell r="A6855">
            <v>12</v>
          </cell>
          <cell r="B6855" t="str">
            <v>AW Surviving Spouse Medicare Supplement</v>
          </cell>
          <cell r="D6855" t="str">
            <v>WENDELL GRACE</v>
          </cell>
          <cell r="E6855" t="str">
            <v>194484121</v>
          </cell>
          <cell r="F6855">
            <v>13</v>
          </cell>
          <cell r="G6855" t="str">
            <v>Medicare O65R S/PC - Non-Union</v>
          </cell>
          <cell r="H6855" t="str">
            <v>N</v>
          </cell>
          <cell r="I6855">
            <v>1</v>
          </cell>
          <cell r="J6855">
            <v>37622</v>
          </cell>
          <cell r="K6855">
            <v>102</v>
          </cell>
          <cell r="L6855" t="str">
            <v>Single</v>
          </cell>
          <cell r="M6855">
            <v>6149</v>
          </cell>
        </row>
        <row r="6856">
          <cell r="A6856">
            <v>12</v>
          </cell>
          <cell r="B6856" t="str">
            <v>AW Surviving Spouse Medicare Supplement</v>
          </cell>
          <cell r="D6856" t="str">
            <v>WERNER LOTTIE</v>
          </cell>
          <cell r="E6856" t="str">
            <v>193307198</v>
          </cell>
          <cell r="F6856">
            <v>11</v>
          </cell>
          <cell r="G6856" t="str">
            <v>Medicare O65R S/PC - Union</v>
          </cell>
          <cell r="H6856" t="str">
            <v>U</v>
          </cell>
          <cell r="I6856">
            <v>1</v>
          </cell>
          <cell r="J6856">
            <v>37622</v>
          </cell>
          <cell r="K6856">
            <v>102</v>
          </cell>
          <cell r="L6856" t="str">
            <v>Single</v>
          </cell>
          <cell r="M6856">
            <v>5089</v>
          </cell>
        </row>
        <row r="6857">
          <cell r="A6857">
            <v>12</v>
          </cell>
          <cell r="B6857" t="str">
            <v>AW Surviving Spouse Medicare Supplement</v>
          </cell>
          <cell r="D6857" t="str">
            <v>WILLIAMS ANNIE B</v>
          </cell>
          <cell r="E6857" t="str">
            <v>334226581</v>
          </cell>
          <cell r="F6857">
            <v>11</v>
          </cell>
          <cell r="G6857" t="str">
            <v>Medicare O65R S/PC - Union</v>
          </cell>
          <cell r="H6857" t="str">
            <v>U</v>
          </cell>
          <cell r="I6857">
            <v>1</v>
          </cell>
          <cell r="J6857">
            <v>37622</v>
          </cell>
          <cell r="K6857">
            <v>102</v>
          </cell>
          <cell r="L6857" t="str">
            <v>Single</v>
          </cell>
          <cell r="M6857">
            <v>10356</v>
          </cell>
        </row>
        <row r="6858">
          <cell r="A6858">
            <v>12</v>
          </cell>
          <cell r="B6858" t="str">
            <v>AW Surviving Spouse Medicare Supplement</v>
          </cell>
          <cell r="D6858" t="str">
            <v>WIMMER ETHEL</v>
          </cell>
          <cell r="E6858" t="str">
            <v>234369203</v>
          </cell>
          <cell r="F6858">
            <v>13</v>
          </cell>
          <cell r="G6858" t="str">
            <v>Medicare O65R S/PC - Non-Union</v>
          </cell>
          <cell r="H6858" t="str">
            <v>N</v>
          </cell>
          <cell r="I6858">
            <v>1</v>
          </cell>
          <cell r="J6858">
            <v>37622</v>
          </cell>
          <cell r="K6858">
            <v>102</v>
          </cell>
          <cell r="L6858" t="str">
            <v>Single</v>
          </cell>
          <cell r="M6858">
            <v>7374</v>
          </cell>
        </row>
        <row r="6859">
          <cell r="A6859">
            <v>12</v>
          </cell>
          <cell r="B6859" t="str">
            <v>AW Surviving Spouse Medicare Supplement</v>
          </cell>
          <cell r="D6859" t="str">
            <v>WITMAN BETTY</v>
          </cell>
          <cell r="E6859" t="str">
            <v>204030622</v>
          </cell>
          <cell r="F6859">
            <v>13</v>
          </cell>
          <cell r="G6859" t="str">
            <v>Medicare O65R S/PC - Non-Union</v>
          </cell>
          <cell r="H6859" t="str">
            <v>N</v>
          </cell>
          <cell r="I6859">
            <v>1</v>
          </cell>
          <cell r="J6859">
            <v>37622</v>
          </cell>
          <cell r="K6859">
            <v>102</v>
          </cell>
          <cell r="L6859" t="str">
            <v>Single</v>
          </cell>
          <cell r="M6859">
            <v>7504</v>
          </cell>
        </row>
        <row r="6860">
          <cell r="A6860">
            <v>12</v>
          </cell>
          <cell r="B6860" t="str">
            <v>AW Surviving Spouse Medicare Supplement</v>
          </cell>
          <cell r="D6860" t="str">
            <v>WOLF BERNICE</v>
          </cell>
          <cell r="E6860" t="str">
            <v>317245101</v>
          </cell>
          <cell r="F6860">
            <v>13</v>
          </cell>
          <cell r="G6860" t="str">
            <v>Medicare O65R S/PC - Non-Union</v>
          </cell>
          <cell r="H6860" t="str">
            <v>N</v>
          </cell>
          <cell r="I6860">
            <v>1</v>
          </cell>
          <cell r="J6860">
            <v>37622</v>
          </cell>
          <cell r="K6860">
            <v>102</v>
          </cell>
          <cell r="L6860" t="str">
            <v>Single</v>
          </cell>
          <cell r="M6860">
            <v>9714</v>
          </cell>
        </row>
        <row r="6861">
          <cell r="A6861">
            <v>12</v>
          </cell>
          <cell r="B6861" t="str">
            <v>AW Surviving Spouse Medicare Supplement</v>
          </cell>
          <cell r="D6861" t="str">
            <v>WOODALL BETTY</v>
          </cell>
          <cell r="E6861" t="str">
            <v>142283655</v>
          </cell>
          <cell r="F6861">
            <v>11</v>
          </cell>
          <cell r="G6861" t="str">
            <v>Medicare O65R S/PC - Union</v>
          </cell>
          <cell r="H6861" t="str">
            <v>U</v>
          </cell>
          <cell r="I6861">
            <v>1</v>
          </cell>
          <cell r="J6861">
            <v>37774</v>
          </cell>
          <cell r="K6861">
            <v>102</v>
          </cell>
          <cell r="L6861" t="str">
            <v>Single</v>
          </cell>
          <cell r="M6861">
            <v>13700</v>
          </cell>
        </row>
        <row r="6862">
          <cell r="A6862">
            <v>12</v>
          </cell>
          <cell r="B6862" t="str">
            <v>AW Surviving Spouse Medicare Supplement</v>
          </cell>
          <cell r="D6862" t="str">
            <v>YEAGER GLADYS</v>
          </cell>
          <cell r="E6862" t="str">
            <v>234820736</v>
          </cell>
          <cell r="F6862">
            <v>11</v>
          </cell>
          <cell r="G6862" t="str">
            <v>Medicare O65R S/PC - Union</v>
          </cell>
          <cell r="H6862" t="str">
            <v>U</v>
          </cell>
          <cell r="I6862">
            <v>1</v>
          </cell>
          <cell r="J6862">
            <v>37622</v>
          </cell>
          <cell r="K6862">
            <v>102</v>
          </cell>
          <cell r="L6862" t="str">
            <v>Single</v>
          </cell>
          <cell r="M6862">
            <v>5057</v>
          </cell>
        </row>
        <row r="6863">
          <cell r="A6863">
            <v>12</v>
          </cell>
          <cell r="B6863" t="str">
            <v>AW Surviving Spouse Medicare Supplement</v>
          </cell>
          <cell r="D6863" t="str">
            <v>YEARIAN BURNELL</v>
          </cell>
          <cell r="E6863" t="str">
            <v>355128926</v>
          </cell>
          <cell r="F6863">
            <v>13</v>
          </cell>
          <cell r="G6863" t="str">
            <v>Medicare O65R S/PC - Non-Union</v>
          </cell>
          <cell r="H6863" t="str">
            <v>N</v>
          </cell>
          <cell r="I6863">
            <v>1</v>
          </cell>
          <cell r="J6863">
            <v>37760</v>
          </cell>
          <cell r="K6863">
            <v>102</v>
          </cell>
          <cell r="L6863" t="str">
            <v>Single</v>
          </cell>
          <cell r="M6863">
            <v>7980</v>
          </cell>
        </row>
        <row r="6864">
          <cell r="A6864">
            <v>12</v>
          </cell>
          <cell r="B6864" t="str">
            <v>AW Surviving Spouse Medicare Supplement</v>
          </cell>
          <cell r="D6864" t="str">
            <v>YOHE DORIS M</v>
          </cell>
          <cell r="E6864" t="str">
            <v>162224779</v>
          </cell>
          <cell r="F6864">
            <v>11</v>
          </cell>
          <cell r="G6864" t="str">
            <v>Medicare O65R S/PC - Union</v>
          </cell>
          <cell r="H6864" t="str">
            <v>U</v>
          </cell>
          <cell r="I6864">
            <v>1</v>
          </cell>
          <cell r="J6864">
            <v>37622</v>
          </cell>
          <cell r="K6864">
            <v>102</v>
          </cell>
          <cell r="L6864" t="str">
            <v>Single</v>
          </cell>
          <cell r="M6864">
            <v>10354</v>
          </cell>
        </row>
        <row r="6865">
          <cell r="A6865">
            <v>12</v>
          </cell>
          <cell r="B6865" t="str">
            <v>AW Surviving Spouse Medicare Supplement</v>
          </cell>
          <cell r="D6865" t="str">
            <v>YOUNG MYRTLE   R</v>
          </cell>
          <cell r="E6865" t="str">
            <v>376094611</v>
          </cell>
          <cell r="F6865">
            <v>11</v>
          </cell>
          <cell r="G6865" t="str">
            <v>Medicare O65R S/PC - Union</v>
          </cell>
          <cell r="H6865" t="str">
            <v>U</v>
          </cell>
          <cell r="I6865">
            <v>1</v>
          </cell>
          <cell r="J6865">
            <v>37622</v>
          </cell>
          <cell r="K6865">
            <v>102</v>
          </cell>
          <cell r="L6865" t="str">
            <v>Single</v>
          </cell>
          <cell r="M6865">
            <v>3407</v>
          </cell>
        </row>
        <row r="6866">
          <cell r="A6866">
            <v>12</v>
          </cell>
          <cell r="B6866" t="str">
            <v>AW Surviving Spouse Medicare Supplement</v>
          </cell>
          <cell r="D6866" t="str">
            <v>YOUNT MARGARET A</v>
          </cell>
          <cell r="E6866" t="str">
            <v>308342324</v>
          </cell>
          <cell r="F6866">
            <v>13</v>
          </cell>
          <cell r="G6866" t="str">
            <v>Medicare O65R S/PC - Non-Union</v>
          </cell>
          <cell r="H6866" t="str">
            <v>N</v>
          </cell>
          <cell r="I6866">
            <v>1</v>
          </cell>
          <cell r="J6866">
            <v>37895</v>
          </cell>
          <cell r="K6866">
            <v>102</v>
          </cell>
          <cell r="L6866" t="str">
            <v>Single</v>
          </cell>
          <cell r="M6866">
            <v>12011</v>
          </cell>
        </row>
        <row r="6867">
          <cell r="A6867">
            <v>12</v>
          </cell>
          <cell r="B6867" t="str">
            <v>AW Surviving Spouse Medicare Supplement</v>
          </cell>
          <cell r="D6867" t="str">
            <v>ZELLMAN BARBARA</v>
          </cell>
          <cell r="E6867" t="str">
            <v>146221463</v>
          </cell>
          <cell r="F6867">
            <v>11</v>
          </cell>
          <cell r="G6867" t="str">
            <v>Medicare O65R S/PC - Union</v>
          </cell>
          <cell r="H6867" t="str">
            <v>U</v>
          </cell>
          <cell r="I6867">
            <v>1</v>
          </cell>
          <cell r="J6867">
            <v>37622</v>
          </cell>
          <cell r="K6867">
            <v>102</v>
          </cell>
          <cell r="L6867" t="str">
            <v>Single</v>
          </cell>
          <cell r="M6867">
            <v>11068</v>
          </cell>
        </row>
        <row r="6868">
          <cell r="A6868">
            <v>12</v>
          </cell>
          <cell r="B6868" t="str">
            <v>AW Surviving Spouse Medicare Supplement</v>
          </cell>
          <cell r="D6868" t="str">
            <v>ZINANI JOSEPHINE</v>
          </cell>
          <cell r="E6868" t="str">
            <v>547258964</v>
          </cell>
          <cell r="F6868">
            <v>11</v>
          </cell>
          <cell r="G6868" t="str">
            <v>Medicare O65R S/PC - Union</v>
          </cell>
          <cell r="H6868" t="str">
            <v>U</v>
          </cell>
          <cell r="I6868">
            <v>1</v>
          </cell>
          <cell r="J6868">
            <v>37622</v>
          </cell>
          <cell r="K6868">
            <v>102</v>
          </cell>
          <cell r="L6868" t="str">
            <v>Single</v>
          </cell>
          <cell r="M6868">
            <v>10990</v>
          </cell>
        </row>
        <row r="6869">
          <cell r="A6869">
            <v>12</v>
          </cell>
          <cell r="B6869" t="str">
            <v>AW Surviving Spouse Medicare Supplement</v>
          </cell>
          <cell r="C6869" t="str">
            <v>000000001</v>
          </cell>
          <cell r="D6869" t="str">
            <v>GOOCH WILMA J</v>
          </cell>
          <cell r="E6869" t="str">
            <v>400386658</v>
          </cell>
          <cell r="F6869">
            <v>11</v>
          </cell>
          <cell r="G6869" t="str">
            <v>Medicare O65R S/PC - Union</v>
          </cell>
          <cell r="H6869" t="str">
            <v>U</v>
          </cell>
          <cell r="I6869">
            <v>1</v>
          </cell>
          <cell r="J6869">
            <v>37831</v>
          </cell>
          <cell r="K6869">
            <v>102</v>
          </cell>
          <cell r="L6869" t="str">
            <v>Single</v>
          </cell>
          <cell r="M6869">
            <v>10970</v>
          </cell>
        </row>
        <row r="6870">
          <cell r="A6870">
            <v>12</v>
          </cell>
          <cell r="B6870" t="str">
            <v>AW Surviving Spouse Medicare Supplement</v>
          </cell>
          <cell r="C6870" t="str">
            <v>000000001</v>
          </cell>
          <cell r="D6870" t="str">
            <v>O DAY MARY E</v>
          </cell>
          <cell r="E6870" t="str">
            <v>480185808</v>
          </cell>
          <cell r="F6870">
            <v>13</v>
          </cell>
          <cell r="G6870" t="str">
            <v>Medicare O65R S/PC - Non-Union</v>
          </cell>
          <cell r="H6870" t="str">
            <v>N</v>
          </cell>
          <cell r="I6870">
            <v>1</v>
          </cell>
          <cell r="J6870">
            <v>37966</v>
          </cell>
          <cell r="K6870">
            <v>102</v>
          </cell>
          <cell r="L6870" t="str">
            <v>Single</v>
          </cell>
          <cell r="M6870">
            <v>8097</v>
          </cell>
        </row>
        <row r="6871">
          <cell r="A6871">
            <v>12</v>
          </cell>
          <cell r="B6871" t="str">
            <v>AW Surviving Spouse Medicare Supplement</v>
          </cell>
          <cell r="C6871" t="str">
            <v>000000965</v>
          </cell>
          <cell r="D6871" t="str">
            <v>DAVIS THERESA</v>
          </cell>
          <cell r="E6871" t="str">
            <v>203282236</v>
          </cell>
          <cell r="F6871">
            <v>13</v>
          </cell>
          <cell r="G6871" t="str">
            <v>Medicare O65R S/PC - Non-Union</v>
          </cell>
          <cell r="H6871" t="str">
            <v>N</v>
          </cell>
          <cell r="I6871">
            <v>1</v>
          </cell>
          <cell r="J6871">
            <v>37681</v>
          </cell>
          <cell r="K6871">
            <v>102</v>
          </cell>
          <cell r="L6871" t="str">
            <v>Single</v>
          </cell>
          <cell r="M6871">
            <v>13037</v>
          </cell>
        </row>
        <row r="6872">
          <cell r="A6872">
            <v>13</v>
          </cell>
          <cell r="B6872" t="str">
            <v>AW PPO Etown</v>
          </cell>
          <cell r="D6872" t="str">
            <v>ANDRADE OHLARIK LUISA A</v>
          </cell>
          <cell r="E6872" t="str">
            <v>147707406</v>
          </cell>
          <cell r="F6872">
            <v>30</v>
          </cell>
          <cell r="G6872" t="str">
            <v>Etown Nonunion</v>
          </cell>
          <cell r="H6872" t="str">
            <v>N</v>
          </cell>
          <cell r="I6872">
            <v>3</v>
          </cell>
          <cell r="J6872">
            <v>37834</v>
          </cell>
          <cell r="K6872">
            <v>127</v>
          </cell>
          <cell r="L6872" t="str">
            <v>Family</v>
          </cell>
          <cell r="M6872">
            <v>25318</v>
          </cell>
        </row>
        <row r="6873">
          <cell r="A6873">
            <v>13</v>
          </cell>
          <cell r="B6873" t="str">
            <v>AW PPO Etown</v>
          </cell>
          <cell r="D6873" t="str">
            <v>BANGE MICHAEL F</v>
          </cell>
          <cell r="E6873" t="str">
            <v>141708813</v>
          </cell>
          <cell r="F6873">
            <v>29</v>
          </cell>
          <cell r="G6873" t="str">
            <v>Etown Union</v>
          </cell>
          <cell r="H6873" t="str">
            <v>U</v>
          </cell>
          <cell r="I6873">
            <v>1</v>
          </cell>
          <cell r="J6873">
            <v>38196</v>
          </cell>
          <cell r="K6873">
            <v>101</v>
          </cell>
          <cell r="L6873" t="str">
            <v>Single</v>
          </cell>
          <cell r="M6873">
            <v>24698</v>
          </cell>
        </row>
        <row r="6874">
          <cell r="A6874">
            <v>13</v>
          </cell>
          <cell r="B6874" t="str">
            <v>AW PPO Etown</v>
          </cell>
          <cell r="D6874" t="str">
            <v>BATES NOAH D</v>
          </cell>
          <cell r="E6874" t="str">
            <v>232708517</v>
          </cell>
          <cell r="F6874">
            <v>29</v>
          </cell>
          <cell r="G6874" t="str">
            <v>Etown Union</v>
          </cell>
          <cell r="H6874" t="str">
            <v>U</v>
          </cell>
          <cell r="I6874">
            <v>2</v>
          </cell>
          <cell r="J6874">
            <v>37834</v>
          </cell>
          <cell r="K6874">
            <v>111</v>
          </cell>
          <cell r="L6874" t="str">
            <v>Ee/Sp</v>
          </cell>
          <cell r="M6874">
            <v>15896</v>
          </cell>
        </row>
        <row r="6875">
          <cell r="A6875">
            <v>13</v>
          </cell>
          <cell r="B6875" t="str">
            <v>AW PPO Etown</v>
          </cell>
          <cell r="D6875" t="str">
            <v>BELENSKI DANIEL</v>
          </cell>
          <cell r="E6875" t="str">
            <v>142622047</v>
          </cell>
          <cell r="F6875">
            <v>29</v>
          </cell>
          <cell r="G6875" t="str">
            <v>Etown Union</v>
          </cell>
          <cell r="H6875" t="str">
            <v>U</v>
          </cell>
          <cell r="I6875">
            <v>4</v>
          </cell>
          <cell r="J6875">
            <v>37834</v>
          </cell>
          <cell r="K6875">
            <v>127</v>
          </cell>
          <cell r="L6875" t="str">
            <v>Family</v>
          </cell>
          <cell r="M6875">
            <v>22610</v>
          </cell>
        </row>
        <row r="6876">
          <cell r="A6876">
            <v>13</v>
          </cell>
          <cell r="B6876" t="str">
            <v>AW PPO Etown</v>
          </cell>
          <cell r="D6876" t="str">
            <v>BEVERLY KEITH</v>
          </cell>
          <cell r="E6876" t="str">
            <v>137564898</v>
          </cell>
          <cell r="F6876">
            <v>29</v>
          </cell>
          <cell r="G6876" t="str">
            <v>Etown Union</v>
          </cell>
          <cell r="H6876" t="str">
            <v>U</v>
          </cell>
          <cell r="I6876">
            <v>2</v>
          </cell>
          <cell r="J6876">
            <v>37834</v>
          </cell>
          <cell r="K6876">
            <v>119</v>
          </cell>
          <cell r="L6876" t="str">
            <v>Ee/Ch</v>
          </cell>
          <cell r="M6876">
            <v>20811</v>
          </cell>
        </row>
        <row r="6877">
          <cell r="A6877">
            <v>13</v>
          </cell>
          <cell r="B6877" t="str">
            <v>AW PPO Etown</v>
          </cell>
          <cell r="D6877" t="str">
            <v>BIRD JAMES W</v>
          </cell>
          <cell r="E6877" t="str">
            <v>157400396</v>
          </cell>
          <cell r="F6877">
            <v>29</v>
          </cell>
          <cell r="G6877" t="str">
            <v>Etown Union</v>
          </cell>
          <cell r="H6877" t="str">
            <v>U</v>
          </cell>
          <cell r="I6877">
            <v>2</v>
          </cell>
          <cell r="J6877">
            <v>37834</v>
          </cell>
          <cell r="K6877">
            <v>111</v>
          </cell>
          <cell r="L6877" t="str">
            <v>Ee/Sp</v>
          </cell>
          <cell r="M6877">
            <v>17592</v>
          </cell>
        </row>
        <row r="6878">
          <cell r="A6878">
            <v>13</v>
          </cell>
          <cell r="B6878" t="str">
            <v>AW PPO Etown</v>
          </cell>
          <cell r="D6878" t="str">
            <v>BRASWELL WALTER M</v>
          </cell>
          <cell r="E6878" t="str">
            <v>121381251</v>
          </cell>
          <cell r="F6878">
            <v>30</v>
          </cell>
          <cell r="G6878" t="str">
            <v>Etown Nonunion</v>
          </cell>
          <cell r="H6878" t="str">
            <v>N</v>
          </cell>
          <cell r="I6878">
            <v>4</v>
          </cell>
          <cell r="J6878">
            <v>37834</v>
          </cell>
          <cell r="K6878">
            <v>127</v>
          </cell>
          <cell r="L6878" t="str">
            <v>Family</v>
          </cell>
          <cell r="M6878">
            <v>18228</v>
          </cell>
        </row>
        <row r="6879">
          <cell r="A6879">
            <v>13</v>
          </cell>
          <cell r="B6879" t="str">
            <v>AW PPO Etown</v>
          </cell>
          <cell r="D6879" t="str">
            <v>BROWN MICHELLE</v>
          </cell>
          <cell r="E6879" t="str">
            <v>154749815</v>
          </cell>
          <cell r="F6879">
            <v>30</v>
          </cell>
          <cell r="G6879" t="str">
            <v>Etown Nonunion</v>
          </cell>
          <cell r="H6879" t="str">
            <v>N</v>
          </cell>
          <cell r="I6879">
            <v>2</v>
          </cell>
          <cell r="J6879">
            <v>37834</v>
          </cell>
          <cell r="K6879">
            <v>119</v>
          </cell>
          <cell r="L6879" t="str">
            <v>Ee/Ch</v>
          </cell>
          <cell r="M6879">
            <v>25546</v>
          </cell>
        </row>
        <row r="6880">
          <cell r="A6880">
            <v>13</v>
          </cell>
          <cell r="B6880" t="str">
            <v>AW PPO Etown</v>
          </cell>
          <cell r="D6880" t="str">
            <v>BUCKLEY KEN</v>
          </cell>
          <cell r="E6880" t="str">
            <v>145545253</v>
          </cell>
          <cell r="F6880">
            <v>29</v>
          </cell>
          <cell r="G6880" t="str">
            <v>Etown Union</v>
          </cell>
          <cell r="H6880" t="str">
            <v>U</v>
          </cell>
          <cell r="I6880">
            <v>1</v>
          </cell>
          <cell r="J6880">
            <v>37834</v>
          </cell>
          <cell r="K6880">
            <v>101</v>
          </cell>
          <cell r="L6880" t="str">
            <v>Single</v>
          </cell>
          <cell r="M6880">
            <v>22911</v>
          </cell>
        </row>
        <row r="6881">
          <cell r="A6881">
            <v>13</v>
          </cell>
          <cell r="B6881" t="str">
            <v>AW PPO Etown</v>
          </cell>
          <cell r="D6881" t="str">
            <v>BURNS ROBERT K</v>
          </cell>
          <cell r="E6881" t="str">
            <v>158444474</v>
          </cell>
          <cell r="F6881">
            <v>30</v>
          </cell>
          <cell r="G6881" t="str">
            <v>Etown Nonunion</v>
          </cell>
          <cell r="H6881" t="str">
            <v>N</v>
          </cell>
          <cell r="I6881">
            <v>3</v>
          </cell>
          <cell r="J6881">
            <v>38107</v>
          </cell>
          <cell r="K6881">
            <v>127</v>
          </cell>
          <cell r="L6881" t="str">
            <v>Family</v>
          </cell>
          <cell r="M6881">
            <v>19012</v>
          </cell>
        </row>
        <row r="6882">
          <cell r="A6882">
            <v>13</v>
          </cell>
          <cell r="B6882" t="str">
            <v>AW PPO Etown</v>
          </cell>
          <cell r="D6882" t="str">
            <v>CABRERA CARIDAD</v>
          </cell>
          <cell r="E6882" t="str">
            <v>149481600</v>
          </cell>
          <cell r="F6882">
            <v>30</v>
          </cell>
          <cell r="G6882" t="str">
            <v>Etown Nonunion</v>
          </cell>
          <cell r="H6882" t="str">
            <v>N</v>
          </cell>
          <cell r="I6882">
            <v>2</v>
          </cell>
          <cell r="J6882">
            <v>37834</v>
          </cell>
          <cell r="K6882">
            <v>111</v>
          </cell>
          <cell r="L6882" t="str">
            <v>Ee/Sp</v>
          </cell>
          <cell r="M6882">
            <v>15386</v>
          </cell>
        </row>
        <row r="6883">
          <cell r="A6883">
            <v>13</v>
          </cell>
          <cell r="B6883" t="str">
            <v>AW PPO Etown</v>
          </cell>
          <cell r="D6883" t="str">
            <v>CHAPMAN ANDREW M</v>
          </cell>
          <cell r="E6883" t="str">
            <v>040385944</v>
          </cell>
          <cell r="F6883">
            <v>30</v>
          </cell>
          <cell r="G6883" t="str">
            <v>Etown Nonunion</v>
          </cell>
          <cell r="H6883" t="str">
            <v>N</v>
          </cell>
          <cell r="I6883">
            <v>5</v>
          </cell>
          <cell r="J6883">
            <v>37834</v>
          </cell>
          <cell r="K6883">
            <v>127</v>
          </cell>
          <cell r="L6883" t="str">
            <v>Family</v>
          </cell>
          <cell r="M6883">
            <v>20201</v>
          </cell>
        </row>
        <row r="6884">
          <cell r="A6884">
            <v>13</v>
          </cell>
          <cell r="B6884" t="str">
            <v>AW PPO Etown</v>
          </cell>
          <cell r="D6884" t="str">
            <v>CHAUDRY ASLAM</v>
          </cell>
          <cell r="E6884" t="str">
            <v>142683905</v>
          </cell>
          <cell r="F6884">
            <v>30</v>
          </cell>
          <cell r="G6884" t="str">
            <v>Etown Nonunion</v>
          </cell>
          <cell r="H6884" t="str">
            <v>N</v>
          </cell>
          <cell r="I6884">
            <v>2</v>
          </cell>
          <cell r="J6884">
            <v>37834</v>
          </cell>
          <cell r="K6884">
            <v>111</v>
          </cell>
          <cell r="L6884" t="str">
            <v>Ee/Sp</v>
          </cell>
          <cell r="M6884">
            <v>18264</v>
          </cell>
        </row>
        <row r="6885">
          <cell r="A6885">
            <v>13</v>
          </cell>
          <cell r="B6885" t="str">
            <v>AW PPO Etown</v>
          </cell>
          <cell r="D6885" t="str">
            <v>CHERNEGO MICHAEL G</v>
          </cell>
          <cell r="E6885" t="str">
            <v>155789663</v>
          </cell>
          <cell r="F6885">
            <v>29</v>
          </cell>
          <cell r="G6885" t="str">
            <v>Etown Union</v>
          </cell>
          <cell r="H6885" t="str">
            <v>U</v>
          </cell>
          <cell r="I6885">
            <v>1</v>
          </cell>
          <cell r="J6885">
            <v>37834</v>
          </cell>
          <cell r="K6885">
            <v>101</v>
          </cell>
          <cell r="L6885" t="str">
            <v>Single</v>
          </cell>
          <cell r="M6885">
            <v>29300</v>
          </cell>
        </row>
        <row r="6886">
          <cell r="A6886">
            <v>13</v>
          </cell>
          <cell r="B6886" t="str">
            <v>AW PPO Etown</v>
          </cell>
          <cell r="D6886" t="str">
            <v>CHERRY GWENDOLYN J</v>
          </cell>
          <cell r="E6886" t="str">
            <v>139565156</v>
          </cell>
          <cell r="F6886">
            <v>30</v>
          </cell>
          <cell r="G6886" t="str">
            <v>Etown Nonunion</v>
          </cell>
          <cell r="H6886" t="str">
            <v>N</v>
          </cell>
          <cell r="I6886">
            <v>2</v>
          </cell>
          <cell r="J6886">
            <v>37834</v>
          </cell>
          <cell r="K6886">
            <v>119</v>
          </cell>
          <cell r="L6886" t="str">
            <v>Ee/Ch</v>
          </cell>
          <cell r="M6886">
            <v>21313</v>
          </cell>
        </row>
        <row r="6887">
          <cell r="A6887">
            <v>13</v>
          </cell>
          <cell r="B6887" t="str">
            <v>AW PPO Etown</v>
          </cell>
          <cell r="D6887" t="str">
            <v>CLAUER KENNETH R</v>
          </cell>
          <cell r="E6887" t="str">
            <v>153560228</v>
          </cell>
          <cell r="F6887">
            <v>30</v>
          </cell>
          <cell r="G6887" t="str">
            <v>Etown Nonunion</v>
          </cell>
          <cell r="H6887" t="str">
            <v>N</v>
          </cell>
          <cell r="I6887">
            <v>4</v>
          </cell>
          <cell r="J6887">
            <v>37834</v>
          </cell>
          <cell r="K6887">
            <v>127</v>
          </cell>
          <cell r="L6887" t="str">
            <v>Family</v>
          </cell>
          <cell r="M6887">
            <v>21506</v>
          </cell>
        </row>
        <row r="6888">
          <cell r="A6888">
            <v>13</v>
          </cell>
          <cell r="B6888" t="str">
            <v>AW PPO Etown</v>
          </cell>
          <cell r="D6888" t="str">
            <v>CLOWERS LORNA M</v>
          </cell>
          <cell r="E6888" t="str">
            <v>155506655</v>
          </cell>
          <cell r="F6888">
            <v>30</v>
          </cell>
          <cell r="G6888" t="str">
            <v>Etown Nonunion</v>
          </cell>
          <cell r="H6888" t="str">
            <v>N</v>
          </cell>
          <cell r="I6888">
            <v>1</v>
          </cell>
          <cell r="J6888">
            <v>38107</v>
          </cell>
          <cell r="K6888">
            <v>102</v>
          </cell>
          <cell r="L6888" t="str">
            <v>Single</v>
          </cell>
          <cell r="M6888">
            <v>21108</v>
          </cell>
        </row>
        <row r="6889">
          <cell r="A6889">
            <v>13</v>
          </cell>
          <cell r="B6889" t="str">
            <v>AW PPO Etown</v>
          </cell>
          <cell r="D6889" t="str">
            <v>COMPTON GENEVA M</v>
          </cell>
          <cell r="E6889" t="str">
            <v>219151287</v>
          </cell>
          <cell r="F6889">
            <v>30</v>
          </cell>
          <cell r="G6889" t="str">
            <v>Etown Nonunion</v>
          </cell>
          <cell r="H6889" t="str">
            <v>N</v>
          </cell>
          <cell r="I6889">
            <v>1</v>
          </cell>
          <cell r="J6889">
            <v>38194</v>
          </cell>
          <cell r="K6889">
            <v>102</v>
          </cell>
          <cell r="L6889" t="str">
            <v>Single</v>
          </cell>
          <cell r="M6889">
            <v>28899</v>
          </cell>
        </row>
        <row r="6890">
          <cell r="A6890">
            <v>13</v>
          </cell>
          <cell r="B6890" t="str">
            <v>AW PPO Etown</v>
          </cell>
          <cell r="D6890" t="str">
            <v>CONNOR SCOTT C</v>
          </cell>
          <cell r="E6890" t="str">
            <v>150660317</v>
          </cell>
          <cell r="F6890">
            <v>30</v>
          </cell>
          <cell r="G6890" t="str">
            <v>Etown Nonunion</v>
          </cell>
          <cell r="H6890" t="str">
            <v>N</v>
          </cell>
          <cell r="I6890">
            <v>4</v>
          </cell>
          <cell r="J6890">
            <v>38203</v>
          </cell>
          <cell r="K6890">
            <v>127</v>
          </cell>
          <cell r="L6890" t="str">
            <v>Family</v>
          </cell>
          <cell r="M6890">
            <v>24289</v>
          </cell>
        </row>
        <row r="6891">
          <cell r="A6891">
            <v>13</v>
          </cell>
          <cell r="B6891" t="str">
            <v>AW PPO Etown</v>
          </cell>
          <cell r="D6891" t="str">
            <v>CURETON RODNEY</v>
          </cell>
          <cell r="E6891" t="str">
            <v>148723715</v>
          </cell>
          <cell r="F6891">
            <v>29</v>
          </cell>
          <cell r="G6891" t="str">
            <v>Etown Union</v>
          </cell>
          <cell r="H6891" t="str">
            <v>U</v>
          </cell>
          <cell r="I6891">
            <v>4</v>
          </cell>
          <cell r="J6891">
            <v>37834</v>
          </cell>
          <cell r="K6891">
            <v>127</v>
          </cell>
          <cell r="L6891" t="str">
            <v>Family</v>
          </cell>
          <cell r="M6891">
            <v>24358</v>
          </cell>
        </row>
        <row r="6892">
          <cell r="A6892">
            <v>13</v>
          </cell>
          <cell r="B6892" t="str">
            <v>AW PPO Etown</v>
          </cell>
          <cell r="D6892" t="str">
            <v>CURREY LENA H</v>
          </cell>
          <cell r="E6892" t="str">
            <v>158421070</v>
          </cell>
          <cell r="F6892">
            <v>30</v>
          </cell>
          <cell r="G6892" t="str">
            <v>Etown Nonunion</v>
          </cell>
          <cell r="H6892" t="str">
            <v>N</v>
          </cell>
          <cell r="I6892">
            <v>1</v>
          </cell>
          <cell r="J6892">
            <v>37834</v>
          </cell>
          <cell r="K6892">
            <v>102</v>
          </cell>
          <cell r="L6892" t="str">
            <v>Single</v>
          </cell>
          <cell r="M6892">
            <v>18668</v>
          </cell>
        </row>
        <row r="6893">
          <cell r="A6893">
            <v>13</v>
          </cell>
          <cell r="B6893" t="str">
            <v>AW PPO Etown</v>
          </cell>
          <cell r="D6893" t="str">
            <v>DA SILVA DAVID J</v>
          </cell>
          <cell r="E6893" t="str">
            <v>143683727</v>
          </cell>
          <cell r="F6893">
            <v>29</v>
          </cell>
          <cell r="G6893" t="str">
            <v>Etown Union</v>
          </cell>
          <cell r="H6893" t="str">
            <v>U</v>
          </cell>
          <cell r="I6893">
            <v>4</v>
          </cell>
          <cell r="J6893">
            <v>37834</v>
          </cell>
          <cell r="K6893">
            <v>127</v>
          </cell>
          <cell r="L6893" t="str">
            <v>Family</v>
          </cell>
          <cell r="M6893">
            <v>22602</v>
          </cell>
        </row>
        <row r="6894">
          <cell r="A6894">
            <v>13</v>
          </cell>
          <cell r="B6894" t="str">
            <v>AW PPO Etown</v>
          </cell>
          <cell r="D6894" t="str">
            <v>DABROWSKI CARL M</v>
          </cell>
          <cell r="E6894" t="str">
            <v>145484354</v>
          </cell>
          <cell r="F6894">
            <v>29</v>
          </cell>
          <cell r="G6894" t="str">
            <v>Etown Union</v>
          </cell>
          <cell r="H6894" t="str">
            <v>U</v>
          </cell>
          <cell r="I6894">
            <v>1</v>
          </cell>
          <cell r="J6894">
            <v>37834</v>
          </cell>
          <cell r="K6894">
            <v>101</v>
          </cell>
          <cell r="L6894" t="str">
            <v>Single</v>
          </cell>
          <cell r="M6894">
            <v>18802</v>
          </cell>
        </row>
        <row r="6895">
          <cell r="A6895">
            <v>13</v>
          </cell>
          <cell r="B6895" t="str">
            <v>AW PPO Etown</v>
          </cell>
          <cell r="D6895" t="str">
            <v>DEMAIO ANTHONY</v>
          </cell>
          <cell r="E6895" t="str">
            <v>157548980</v>
          </cell>
          <cell r="F6895">
            <v>29</v>
          </cell>
          <cell r="G6895" t="str">
            <v>Etown Union</v>
          </cell>
          <cell r="H6895" t="str">
            <v>U</v>
          </cell>
          <cell r="I6895">
            <v>4</v>
          </cell>
          <cell r="J6895">
            <v>37834</v>
          </cell>
          <cell r="K6895">
            <v>127</v>
          </cell>
          <cell r="L6895" t="str">
            <v>Family</v>
          </cell>
          <cell r="M6895">
            <v>21256</v>
          </cell>
        </row>
        <row r="6896">
          <cell r="A6896">
            <v>13</v>
          </cell>
          <cell r="B6896" t="str">
            <v>AW PPO Etown</v>
          </cell>
          <cell r="D6896" t="str">
            <v>DI MASSA PATRICIA</v>
          </cell>
          <cell r="E6896" t="str">
            <v>145402291</v>
          </cell>
          <cell r="F6896">
            <v>30</v>
          </cell>
          <cell r="G6896" t="str">
            <v>Etown Nonunion</v>
          </cell>
          <cell r="H6896" t="str">
            <v>N</v>
          </cell>
          <cell r="I6896">
            <v>1</v>
          </cell>
          <cell r="J6896">
            <v>37834</v>
          </cell>
          <cell r="K6896">
            <v>102</v>
          </cell>
          <cell r="L6896" t="str">
            <v>Single</v>
          </cell>
          <cell r="M6896">
            <v>17220</v>
          </cell>
        </row>
        <row r="6897">
          <cell r="A6897">
            <v>13</v>
          </cell>
          <cell r="B6897" t="str">
            <v>AW PPO Etown</v>
          </cell>
          <cell r="D6897" t="str">
            <v>DICKS MICHAEL</v>
          </cell>
          <cell r="E6897" t="str">
            <v>154648943</v>
          </cell>
          <cell r="F6897">
            <v>29</v>
          </cell>
          <cell r="G6897" t="str">
            <v>Etown Union</v>
          </cell>
          <cell r="H6897" t="str">
            <v>U</v>
          </cell>
          <cell r="I6897">
            <v>2</v>
          </cell>
          <cell r="J6897">
            <v>37834</v>
          </cell>
          <cell r="K6897">
            <v>119</v>
          </cell>
          <cell r="L6897" t="str">
            <v>Ee/Ch</v>
          </cell>
          <cell r="M6897">
            <v>22720</v>
          </cell>
        </row>
        <row r="6898">
          <cell r="A6898">
            <v>13</v>
          </cell>
          <cell r="B6898" t="str">
            <v>AW PPO Etown</v>
          </cell>
          <cell r="D6898" t="str">
            <v>DIGREGORIO JEFFREY J</v>
          </cell>
          <cell r="E6898" t="str">
            <v>145740517</v>
          </cell>
          <cell r="F6898">
            <v>29</v>
          </cell>
          <cell r="G6898" t="str">
            <v>Etown Union</v>
          </cell>
          <cell r="H6898" t="str">
            <v>U</v>
          </cell>
          <cell r="I6898">
            <v>1</v>
          </cell>
          <cell r="J6898">
            <v>37834</v>
          </cell>
          <cell r="K6898">
            <v>101</v>
          </cell>
          <cell r="L6898" t="str">
            <v>Single</v>
          </cell>
          <cell r="M6898">
            <v>23856</v>
          </cell>
        </row>
        <row r="6899">
          <cell r="A6899">
            <v>13</v>
          </cell>
          <cell r="B6899" t="str">
            <v>AW PPO Etown</v>
          </cell>
          <cell r="D6899" t="str">
            <v>DILLER ROBERT J</v>
          </cell>
          <cell r="E6899" t="str">
            <v>137468005</v>
          </cell>
          <cell r="F6899">
            <v>29</v>
          </cell>
          <cell r="G6899" t="str">
            <v>Etown Union</v>
          </cell>
          <cell r="H6899" t="str">
            <v>U</v>
          </cell>
          <cell r="I6899">
            <v>3</v>
          </cell>
          <cell r="J6899">
            <v>37834</v>
          </cell>
          <cell r="K6899">
            <v>127</v>
          </cell>
          <cell r="L6899" t="str">
            <v>Family</v>
          </cell>
          <cell r="M6899">
            <v>18616</v>
          </cell>
        </row>
        <row r="6900">
          <cell r="A6900">
            <v>13</v>
          </cell>
          <cell r="B6900" t="str">
            <v>AW PPO Etown</v>
          </cell>
          <cell r="D6900" t="str">
            <v>DIMURA MICHAEL J</v>
          </cell>
          <cell r="E6900" t="str">
            <v>155766806</v>
          </cell>
          <cell r="F6900">
            <v>29</v>
          </cell>
          <cell r="G6900" t="str">
            <v>Etown Union</v>
          </cell>
          <cell r="H6900" t="str">
            <v>U</v>
          </cell>
          <cell r="I6900">
            <v>1</v>
          </cell>
          <cell r="J6900">
            <v>37834</v>
          </cell>
          <cell r="K6900">
            <v>101</v>
          </cell>
          <cell r="L6900" t="str">
            <v>Single</v>
          </cell>
          <cell r="M6900">
            <v>28238</v>
          </cell>
        </row>
        <row r="6901">
          <cell r="A6901">
            <v>13</v>
          </cell>
          <cell r="B6901" t="str">
            <v>AW PPO Etown</v>
          </cell>
          <cell r="D6901" t="str">
            <v>DOLL DENNIS W</v>
          </cell>
          <cell r="E6901" t="str">
            <v>154582820</v>
          </cell>
          <cell r="F6901">
            <v>30</v>
          </cell>
          <cell r="G6901" t="str">
            <v>Etown Nonunion</v>
          </cell>
          <cell r="H6901" t="str">
            <v>N</v>
          </cell>
          <cell r="I6901">
            <v>5</v>
          </cell>
          <cell r="J6901">
            <v>37834</v>
          </cell>
          <cell r="K6901">
            <v>127</v>
          </cell>
          <cell r="L6901" t="str">
            <v>Family</v>
          </cell>
          <cell r="M6901">
            <v>21535</v>
          </cell>
        </row>
        <row r="6902">
          <cell r="A6902">
            <v>13</v>
          </cell>
          <cell r="B6902" t="str">
            <v>AW PPO Etown</v>
          </cell>
          <cell r="D6902" t="str">
            <v>DONATO SANDRA L</v>
          </cell>
          <cell r="E6902" t="str">
            <v>136807557</v>
          </cell>
          <cell r="F6902">
            <v>30</v>
          </cell>
          <cell r="G6902" t="str">
            <v>Etown Nonunion</v>
          </cell>
          <cell r="H6902" t="str">
            <v>N</v>
          </cell>
          <cell r="I6902">
            <v>2</v>
          </cell>
          <cell r="J6902">
            <v>37834</v>
          </cell>
          <cell r="K6902">
            <v>111</v>
          </cell>
          <cell r="L6902" t="str">
            <v>Ee/Sp</v>
          </cell>
          <cell r="M6902">
            <v>25738</v>
          </cell>
        </row>
        <row r="6903">
          <cell r="A6903">
            <v>13</v>
          </cell>
          <cell r="B6903" t="str">
            <v>AW PPO Etown</v>
          </cell>
          <cell r="D6903" t="str">
            <v>DONOHUE JOHN R</v>
          </cell>
          <cell r="E6903" t="str">
            <v>139389925</v>
          </cell>
          <cell r="F6903">
            <v>30</v>
          </cell>
          <cell r="G6903" t="str">
            <v>Etown Nonunion</v>
          </cell>
          <cell r="H6903" t="str">
            <v>N</v>
          </cell>
          <cell r="I6903">
            <v>3</v>
          </cell>
          <cell r="J6903">
            <v>38353</v>
          </cell>
          <cell r="K6903">
            <v>127</v>
          </cell>
          <cell r="L6903" t="str">
            <v>Family</v>
          </cell>
          <cell r="M6903">
            <v>17028</v>
          </cell>
        </row>
        <row r="6904">
          <cell r="A6904">
            <v>13</v>
          </cell>
          <cell r="B6904" t="str">
            <v>AW PPO Etown</v>
          </cell>
          <cell r="D6904" t="str">
            <v>EASTON CHRIS A</v>
          </cell>
          <cell r="E6904" t="str">
            <v>135847774</v>
          </cell>
          <cell r="F6904">
            <v>29</v>
          </cell>
          <cell r="G6904" t="str">
            <v>Etown Union</v>
          </cell>
          <cell r="H6904" t="str">
            <v>U</v>
          </cell>
          <cell r="I6904">
            <v>3</v>
          </cell>
          <cell r="J6904">
            <v>37834</v>
          </cell>
          <cell r="K6904">
            <v>127</v>
          </cell>
          <cell r="L6904" t="str">
            <v>Family</v>
          </cell>
          <cell r="M6904">
            <v>28915</v>
          </cell>
        </row>
        <row r="6905">
          <cell r="A6905">
            <v>13</v>
          </cell>
          <cell r="B6905" t="str">
            <v>AW PPO Etown</v>
          </cell>
          <cell r="D6905" t="str">
            <v>ESTEVES CARLOS</v>
          </cell>
          <cell r="E6905" t="str">
            <v>155505302</v>
          </cell>
          <cell r="F6905">
            <v>29</v>
          </cell>
          <cell r="G6905" t="str">
            <v>Etown Union</v>
          </cell>
          <cell r="H6905" t="str">
            <v>U</v>
          </cell>
          <cell r="I6905">
            <v>5</v>
          </cell>
          <cell r="J6905">
            <v>37863</v>
          </cell>
          <cell r="K6905">
            <v>127</v>
          </cell>
          <cell r="L6905" t="str">
            <v>Family</v>
          </cell>
          <cell r="M6905">
            <v>21549</v>
          </cell>
        </row>
        <row r="6906">
          <cell r="A6906">
            <v>13</v>
          </cell>
          <cell r="B6906" t="str">
            <v>AW PPO Etown</v>
          </cell>
          <cell r="D6906" t="str">
            <v>FECSO MELVIN</v>
          </cell>
          <cell r="E6906" t="str">
            <v>150286987</v>
          </cell>
          <cell r="F6906">
            <v>29</v>
          </cell>
          <cell r="G6906" t="str">
            <v>Etown Union</v>
          </cell>
          <cell r="H6906" t="str">
            <v>U</v>
          </cell>
          <cell r="I6906">
            <v>2</v>
          </cell>
          <cell r="J6906">
            <v>38169</v>
          </cell>
          <cell r="K6906">
            <v>111</v>
          </cell>
          <cell r="L6906" t="str">
            <v>Ee/Sp</v>
          </cell>
          <cell r="M6906">
            <v>14764</v>
          </cell>
        </row>
        <row r="6907">
          <cell r="A6907">
            <v>13</v>
          </cell>
          <cell r="B6907" t="str">
            <v>AW PPO Etown</v>
          </cell>
          <cell r="D6907" t="str">
            <v>FLYNN PATRICK J</v>
          </cell>
          <cell r="E6907" t="str">
            <v>147528258</v>
          </cell>
          <cell r="F6907">
            <v>30</v>
          </cell>
          <cell r="G6907" t="str">
            <v>Etown Nonunion</v>
          </cell>
          <cell r="H6907" t="str">
            <v>N</v>
          </cell>
          <cell r="I6907">
            <v>2</v>
          </cell>
          <cell r="J6907">
            <v>37834</v>
          </cell>
          <cell r="K6907">
            <v>111</v>
          </cell>
          <cell r="L6907" t="str">
            <v>Ee/Sp</v>
          </cell>
          <cell r="M6907">
            <v>20505</v>
          </cell>
        </row>
        <row r="6908">
          <cell r="A6908">
            <v>13</v>
          </cell>
          <cell r="B6908" t="str">
            <v>AW PPO Etown</v>
          </cell>
          <cell r="D6908" t="str">
            <v>FRANZOSO MICHAEL T</v>
          </cell>
          <cell r="E6908" t="str">
            <v>142603532</v>
          </cell>
          <cell r="F6908">
            <v>29</v>
          </cell>
          <cell r="G6908" t="str">
            <v>Etown Union</v>
          </cell>
          <cell r="H6908" t="str">
            <v>U</v>
          </cell>
          <cell r="I6908">
            <v>2</v>
          </cell>
          <cell r="J6908">
            <v>37834</v>
          </cell>
          <cell r="K6908">
            <v>119</v>
          </cell>
          <cell r="L6908" t="str">
            <v>Ee/Ch</v>
          </cell>
          <cell r="M6908">
            <v>21583</v>
          </cell>
        </row>
        <row r="6909">
          <cell r="A6909">
            <v>13</v>
          </cell>
          <cell r="B6909" t="str">
            <v>AW PPO Etown</v>
          </cell>
          <cell r="D6909" t="str">
            <v>FURCHI ANTHONY</v>
          </cell>
          <cell r="E6909" t="str">
            <v>152661777</v>
          </cell>
          <cell r="F6909">
            <v>30</v>
          </cell>
          <cell r="G6909" t="str">
            <v>Etown Nonunion</v>
          </cell>
          <cell r="H6909" t="str">
            <v>N</v>
          </cell>
          <cell r="I6909">
            <v>1</v>
          </cell>
          <cell r="J6909">
            <v>37834</v>
          </cell>
          <cell r="K6909">
            <v>101</v>
          </cell>
          <cell r="L6909" t="str">
            <v>Single</v>
          </cell>
          <cell r="M6909">
            <v>28502</v>
          </cell>
        </row>
        <row r="6910">
          <cell r="A6910">
            <v>13</v>
          </cell>
          <cell r="B6910" t="str">
            <v>AW PPO Etown</v>
          </cell>
          <cell r="D6910" t="str">
            <v>GILLESPIE JOHN C</v>
          </cell>
          <cell r="E6910" t="str">
            <v>144562177</v>
          </cell>
          <cell r="F6910">
            <v>30</v>
          </cell>
          <cell r="G6910" t="str">
            <v>Etown Nonunion</v>
          </cell>
          <cell r="H6910" t="str">
            <v>N</v>
          </cell>
          <cell r="I6910">
            <v>4</v>
          </cell>
          <cell r="J6910">
            <v>37834</v>
          </cell>
          <cell r="K6910">
            <v>127</v>
          </cell>
          <cell r="L6910" t="str">
            <v>Family</v>
          </cell>
          <cell r="M6910">
            <v>21198</v>
          </cell>
        </row>
        <row r="6911">
          <cell r="A6911">
            <v>13</v>
          </cell>
          <cell r="B6911" t="str">
            <v>AW PPO Etown</v>
          </cell>
          <cell r="D6911" t="str">
            <v>GOLDEN JAMES F</v>
          </cell>
          <cell r="E6911" t="str">
            <v>136580526</v>
          </cell>
          <cell r="F6911">
            <v>29</v>
          </cell>
          <cell r="G6911" t="str">
            <v>Etown Union</v>
          </cell>
          <cell r="H6911" t="str">
            <v>U</v>
          </cell>
          <cell r="I6911">
            <v>8</v>
          </cell>
          <cell r="J6911">
            <v>37834</v>
          </cell>
          <cell r="K6911">
            <v>127</v>
          </cell>
          <cell r="L6911" t="str">
            <v>Family</v>
          </cell>
          <cell r="M6911">
            <v>22103</v>
          </cell>
        </row>
        <row r="6912">
          <cell r="A6912">
            <v>13</v>
          </cell>
          <cell r="B6912" t="str">
            <v>AW PPO Etown</v>
          </cell>
          <cell r="D6912" t="str">
            <v>GRATZ ERNEST R</v>
          </cell>
          <cell r="E6912" t="str">
            <v>151664415</v>
          </cell>
          <cell r="F6912">
            <v>30</v>
          </cell>
          <cell r="G6912" t="str">
            <v>Etown Nonunion</v>
          </cell>
          <cell r="H6912" t="str">
            <v>N</v>
          </cell>
          <cell r="I6912">
            <v>4</v>
          </cell>
          <cell r="J6912">
            <v>37834</v>
          </cell>
          <cell r="K6912">
            <v>127</v>
          </cell>
          <cell r="L6912" t="str">
            <v>Family</v>
          </cell>
          <cell r="M6912">
            <v>24080</v>
          </cell>
        </row>
        <row r="6913">
          <cell r="A6913">
            <v>13</v>
          </cell>
          <cell r="B6913" t="str">
            <v>AW PPO Etown</v>
          </cell>
          <cell r="D6913" t="str">
            <v>GRIFFITH SHAWN B</v>
          </cell>
          <cell r="E6913" t="str">
            <v>063729760</v>
          </cell>
          <cell r="F6913">
            <v>29</v>
          </cell>
          <cell r="G6913" t="str">
            <v>Etown Union</v>
          </cell>
          <cell r="H6913" t="str">
            <v>U</v>
          </cell>
          <cell r="I6913">
            <v>1</v>
          </cell>
          <cell r="J6913">
            <v>37987</v>
          </cell>
          <cell r="K6913">
            <v>101</v>
          </cell>
          <cell r="L6913" t="str">
            <v>Single</v>
          </cell>
          <cell r="M6913">
            <v>26919</v>
          </cell>
        </row>
        <row r="6914">
          <cell r="A6914">
            <v>13</v>
          </cell>
          <cell r="B6914" t="str">
            <v>AW PPO Etown</v>
          </cell>
          <cell r="D6914" t="str">
            <v>HARENBERG PAUL R</v>
          </cell>
          <cell r="E6914" t="str">
            <v>152462340</v>
          </cell>
          <cell r="F6914">
            <v>29</v>
          </cell>
          <cell r="G6914" t="str">
            <v>Etown Union</v>
          </cell>
          <cell r="H6914" t="str">
            <v>U</v>
          </cell>
          <cell r="I6914">
            <v>3</v>
          </cell>
          <cell r="J6914">
            <v>37834</v>
          </cell>
          <cell r="K6914">
            <v>119</v>
          </cell>
          <cell r="L6914" t="str">
            <v>Ee/Ch</v>
          </cell>
          <cell r="M6914">
            <v>19349</v>
          </cell>
        </row>
        <row r="6915">
          <cell r="A6915">
            <v>13</v>
          </cell>
          <cell r="B6915" t="str">
            <v>AW PPO Etown</v>
          </cell>
          <cell r="D6915" t="str">
            <v>HARRACKSINGH RICHARD</v>
          </cell>
          <cell r="E6915" t="str">
            <v>138829165</v>
          </cell>
          <cell r="F6915">
            <v>30</v>
          </cell>
          <cell r="G6915" t="str">
            <v>Etown Nonunion</v>
          </cell>
          <cell r="H6915" t="str">
            <v>N</v>
          </cell>
          <cell r="I6915">
            <v>3</v>
          </cell>
          <cell r="J6915">
            <v>38104</v>
          </cell>
          <cell r="K6915">
            <v>127</v>
          </cell>
          <cell r="L6915" t="str">
            <v>Family</v>
          </cell>
          <cell r="M6915">
            <v>26418</v>
          </cell>
        </row>
        <row r="6916">
          <cell r="A6916">
            <v>13</v>
          </cell>
          <cell r="B6916" t="str">
            <v>AW PPO Etown</v>
          </cell>
          <cell r="D6916" t="str">
            <v>HELLENBRECHT MARK A</v>
          </cell>
          <cell r="E6916" t="str">
            <v>146604047</v>
          </cell>
          <cell r="F6916">
            <v>29</v>
          </cell>
          <cell r="G6916" t="str">
            <v>Etown Union</v>
          </cell>
          <cell r="H6916" t="str">
            <v>U</v>
          </cell>
          <cell r="I6916">
            <v>4</v>
          </cell>
          <cell r="J6916">
            <v>37834</v>
          </cell>
          <cell r="K6916">
            <v>127</v>
          </cell>
          <cell r="L6916" t="str">
            <v>Family</v>
          </cell>
          <cell r="M6916">
            <v>22851</v>
          </cell>
        </row>
        <row r="6917">
          <cell r="A6917">
            <v>13</v>
          </cell>
          <cell r="B6917" t="str">
            <v>AW PPO Etown</v>
          </cell>
          <cell r="D6917" t="str">
            <v>HELLMAN SYLVIA</v>
          </cell>
          <cell r="E6917" t="str">
            <v>145581013</v>
          </cell>
          <cell r="F6917">
            <v>30</v>
          </cell>
          <cell r="G6917" t="str">
            <v>Etown Nonunion</v>
          </cell>
          <cell r="H6917" t="str">
            <v>N</v>
          </cell>
          <cell r="I6917">
            <v>1</v>
          </cell>
          <cell r="J6917">
            <v>37834</v>
          </cell>
          <cell r="K6917">
            <v>102</v>
          </cell>
          <cell r="L6917" t="str">
            <v>Single</v>
          </cell>
          <cell r="M6917">
            <v>21026</v>
          </cell>
        </row>
        <row r="6918">
          <cell r="A6918">
            <v>13</v>
          </cell>
          <cell r="B6918" t="str">
            <v>AW PPO Etown</v>
          </cell>
          <cell r="D6918" t="str">
            <v>HENKES GEORGE A</v>
          </cell>
          <cell r="E6918" t="str">
            <v>146509460</v>
          </cell>
          <cell r="F6918">
            <v>30</v>
          </cell>
          <cell r="G6918" t="str">
            <v>Etown Nonunion</v>
          </cell>
          <cell r="H6918" t="str">
            <v>N</v>
          </cell>
          <cell r="I6918">
            <v>1</v>
          </cell>
          <cell r="J6918">
            <v>37834</v>
          </cell>
          <cell r="K6918">
            <v>101</v>
          </cell>
          <cell r="L6918" t="str">
            <v>Single</v>
          </cell>
          <cell r="M6918">
            <v>25713</v>
          </cell>
        </row>
        <row r="6919">
          <cell r="A6919">
            <v>13</v>
          </cell>
          <cell r="B6919" t="str">
            <v>AW PPO Etown</v>
          </cell>
          <cell r="D6919" t="str">
            <v>HERREJON LUIS M</v>
          </cell>
          <cell r="E6919" t="str">
            <v>158887438</v>
          </cell>
          <cell r="F6919">
            <v>29</v>
          </cell>
          <cell r="G6919" t="str">
            <v>Etown Union</v>
          </cell>
          <cell r="H6919" t="str">
            <v>U</v>
          </cell>
          <cell r="I6919">
            <v>4</v>
          </cell>
          <cell r="J6919">
            <v>37834</v>
          </cell>
          <cell r="K6919">
            <v>127</v>
          </cell>
          <cell r="L6919" t="str">
            <v>Family</v>
          </cell>
          <cell r="M6919">
            <v>24010</v>
          </cell>
        </row>
        <row r="6920">
          <cell r="A6920">
            <v>13</v>
          </cell>
          <cell r="B6920" t="str">
            <v>AW PPO Etown</v>
          </cell>
          <cell r="D6920" t="str">
            <v>HEYER JACK D</v>
          </cell>
          <cell r="E6920" t="str">
            <v>157668750</v>
          </cell>
          <cell r="F6920">
            <v>29</v>
          </cell>
          <cell r="G6920" t="str">
            <v>Etown Union</v>
          </cell>
          <cell r="H6920" t="str">
            <v>U</v>
          </cell>
          <cell r="I6920">
            <v>6</v>
          </cell>
          <cell r="J6920">
            <v>37834</v>
          </cell>
          <cell r="K6920">
            <v>127</v>
          </cell>
          <cell r="L6920" t="str">
            <v>Family</v>
          </cell>
          <cell r="M6920">
            <v>23419</v>
          </cell>
        </row>
        <row r="6921">
          <cell r="A6921">
            <v>13</v>
          </cell>
          <cell r="B6921" t="str">
            <v>AW PPO Etown</v>
          </cell>
          <cell r="D6921" t="str">
            <v>HILL III HARRY E</v>
          </cell>
          <cell r="E6921" t="str">
            <v>137467464</v>
          </cell>
          <cell r="F6921">
            <v>29</v>
          </cell>
          <cell r="G6921" t="str">
            <v>Etown Union</v>
          </cell>
          <cell r="H6921" t="str">
            <v>U</v>
          </cell>
          <cell r="I6921">
            <v>5</v>
          </cell>
          <cell r="J6921">
            <v>37834</v>
          </cell>
          <cell r="K6921">
            <v>127</v>
          </cell>
          <cell r="L6921" t="str">
            <v>Family</v>
          </cell>
          <cell r="M6921">
            <v>18906</v>
          </cell>
        </row>
        <row r="6922">
          <cell r="A6922">
            <v>13</v>
          </cell>
          <cell r="B6922" t="str">
            <v>AW PPO Etown</v>
          </cell>
          <cell r="D6922" t="str">
            <v>HOFFMAN GLYNN J</v>
          </cell>
          <cell r="E6922" t="str">
            <v>154425497</v>
          </cell>
          <cell r="F6922">
            <v>30</v>
          </cell>
          <cell r="G6922" t="str">
            <v>Etown Nonunion</v>
          </cell>
          <cell r="H6922" t="str">
            <v>N</v>
          </cell>
          <cell r="I6922">
            <v>2</v>
          </cell>
          <cell r="J6922">
            <v>37834</v>
          </cell>
          <cell r="K6922">
            <v>111</v>
          </cell>
          <cell r="L6922" t="str">
            <v>Ee/Sp</v>
          </cell>
          <cell r="M6922">
            <v>18183</v>
          </cell>
        </row>
        <row r="6923">
          <cell r="A6923">
            <v>13</v>
          </cell>
          <cell r="B6923" t="str">
            <v>AW PPO Etown</v>
          </cell>
          <cell r="D6923" t="str">
            <v>HOLMES BARRY K</v>
          </cell>
          <cell r="E6923" t="str">
            <v>150586046</v>
          </cell>
          <cell r="F6923">
            <v>30</v>
          </cell>
          <cell r="G6923" t="str">
            <v>Etown Nonunion</v>
          </cell>
          <cell r="H6923" t="str">
            <v>N</v>
          </cell>
          <cell r="I6923">
            <v>5</v>
          </cell>
          <cell r="J6923">
            <v>37834</v>
          </cell>
          <cell r="K6923">
            <v>127</v>
          </cell>
          <cell r="L6923" t="str">
            <v>Family</v>
          </cell>
          <cell r="M6923">
            <v>21947</v>
          </cell>
        </row>
        <row r="6924">
          <cell r="A6924">
            <v>13</v>
          </cell>
          <cell r="B6924" t="str">
            <v>AW PPO Etown</v>
          </cell>
          <cell r="D6924" t="str">
            <v>HUBBARD KING</v>
          </cell>
          <cell r="E6924" t="str">
            <v>237642333</v>
          </cell>
          <cell r="F6924">
            <v>30</v>
          </cell>
          <cell r="G6924" t="str">
            <v>Etown Nonunion</v>
          </cell>
          <cell r="H6924" t="str">
            <v>N</v>
          </cell>
          <cell r="I6924">
            <v>2</v>
          </cell>
          <cell r="J6924">
            <v>37834</v>
          </cell>
          <cell r="K6924">
            <v>111</v>
          </cell>
          <cell r="L6924" t="str">
            <v>Ee/Sp</v>
          </cell>
          <cell r="M6924">
            <v>15954</v>
          </cell>
        </row>
        <row r="6925">
          <cell r="A6925">
            <v>13</v>
          </cell>
          <cell r="B6925" t="str">
            <v>AW PPO Etown</v>
          </cell>
          <cell r="D6925" t="str">
            <v>INGELMO MARIA C</v>
          </cell>
          <cell r="E6925" t="str">
            <v>146722738</v>
          </cell>
          <cell r="F6925">
            <v>30</v>
          </cell>
          <cell r="G6925" t="str">
            <v>Etown Nonunion</v>
          </cell>
          <cell r="H6925" t="str">
            <v>N</v>
          </cell>
          <cell r="I6925">
            <v>2</v>
          </cell>
          <cell r="J6925">
            <v>37834</v>
          </cell>
          <cell r="K6925">
            <v>111</v>
          </cell>
          <cell r="L6925" t="str">
            <v>Ee/Sp</v>
          </cell>
          <cell r="M6925">
            <v>20540</v>
          </cell>
        </row>
        <row r="6926">
          <cell r="A6926">
            <v>13</v>
          </cell>
          <cell r="B6926" t="str">
            <v>AW PPO Etown</v>
          </cell>
          <cell r="D6926" t="str">
            <v>JANUSE GREGORY</v>
          </cell>
          <cell r="E6926" t="str">
            <v>152627141</v>
          </cell>
          <cell r="F6926">
            <v>29</v>
          </cell>
          <cell r="G6926" t="str">
            <v>Etown Union</v>
          </cell>
          <cell r="H6926" t="str">
            <v>U</v>
          </cell>
          <cell r="I6926">
            <v>5</v>
          </cell>
          <cell r="J6926">
            <v>37834</v>
          </cell>
          <cell r="K6926">
            <v>127</v>
          </cell>
          <cell r="L6926" t="str">
            <v>Family</v>
          </cell>
          <cell r="M6926">
            <v>22383</v>
          </cell>
        </row>
        <row r="6927">
          <cell r="A6927">
            <v>13</v>
          </cell>
          <cell r="B6927" t="str">
            <v>AW PPO Etown</v>
          </cell>
          <cell r="D6927" t="str">
            <v>JEAN LAURENT LENARD</v>
          </cell>
          <cell r="E6927" t="str">
            <v>072624257</v>
          </cell>
          <cell r="F6927">
            <v>30</v>
          </cell>
          <cell r="G6927" t="str">
            <v>Etown Nonunion</v>
          </cell>
          <cell r="H6927" t="str">
            <v>N</v>
          </cell>
          <cell r="I6927">
            <v>4</v>
          </cell>
          <cell r="J6927">
            <v>37834</v>
          </cell>
          <cell r="K6927">
            <v>127</v>
          </cell>
          <cell r="L6927" t="str">
            <v>Family</v>
          </cell>
          <cell r="M6927">
            <v>23901</v>
          </cell>
        </row>
        <row r="6928">
          <cell r="A6928">
            <v>13</v>
          </cell>
          <cell r="B6928" t="str">
            <v>AW PPO Etown</v>
          </cell>
          <cell r="D6928" t="str">
            <v>JOHNSON LAUREN</v>
          </cell>
          <cell r="E6928" t="str">
            <v>146708435</v>
          </cell>
          <cell r="F6928">
            <v>30</v>
          </cell>
          <cell r="G6928" t="str">
            <v>Etown Nonunion</v>
          </cell>
          <cell r="H6928" t="str">
            <v>N</v>
          </cell>
          <cell r="I6928">
            <v>1</v>
          </cell>
          <cell r="J6928">
            <v>38108</v>
          </cell>
          <cell r="K6928">
            <v>102</v>
          </cell>
          <cell r="L6928" t="str">
            <v>Single</v>
          </cell>
          <cell r="M6928">
            <v>29317</v>
          </cell>
        </row>
        <row r="6929">
          <cell r="A6929">
            <v>13</v>
          </cell>
          <cell r="B6929" t="str">
            <v>AW PPO Etown</v>
          </cell>
          <cell r="D6929" t="str">
            <v>JOHNSON ROBERT L</v>
          </cell>
          <cell r="E6929" t="str">
            <v>147527180</v>
          </cell>
          <cell r="F6929">
            <v>30</v>
          </cell>
          <cell r="G6929" t="str">
            <v>Etown Nonunion</v>
          </cell>
          <cell r="H6929" t="str">
            <v>N</v>
          </cell>
          <cell r="I6929">
            <v>1</v>
          </cell>
          <cell r="J6929">
            <v>38107</v>
          </cell>
          <cell r="K6929">
            <v>101</v>
          </cell>
          <cell r="L6929" t="str">
            <v>Single</v>
          </cell>
          <cell r="M6929">
            <v>20864</v>
          </cell>
        </row>
        <row r="6930">
          <cell r="A6930">
            <v>13</v>
          </cell>
          <cell r="B6930" t="str">
            <v>AW PPO Etown</v>
          </cell>
          <cell r="D6930" t="str">
            <v>KAISER JOSEPH M</v>
          </cell>
          <cell r="E6930" t="str">
            <v>155506883</v>
          </cell>
          <cell r="F6930">
            <v>29</v>
          </cell>
          <cell r="G6930" t="str">
            <v>Etown Union</v>
          </cell>
          <cell r="H6930" t="str">
            <v>U</v>
          </cell>
          <cell r="I6930">
            <v>4</v>
          </cell>
          <cell r="J6930">
            <v>37834</v>
          </cell>
          <cell r="K6930">
            <v>127</v>
          </cell>
          <cell r="L6930" t="str">
            <v>Family</v>
          </cell>
          <cell r="M6930">
            <v>20629</v>
          </cell>
        </row>
        <row r="6931">
          <cell r="A6931">
            <v>13</v>
          </cell>
          <cell r="B6931" t="str">
            <v>AW PPO Etown</v>
          </cell>
          <cell r="D6931" t="str">
            <v>KARAMAN JR JOHN M</v>
          </cell>
          <cell r="E6931" t="str">
            <v>152687226</v>
          </cell>
          <cell r="F6931">
            <v>29</v>
          </cell>
          <cell r="G6931" t="str">
            <v>Etown Union</v>
          </cell>
          <cell r="H6931" t="str">
            <v>U</v>
          </cell>
          <cell r="I6931">
            <v>4</v>
          </cell>
          <cell r="J6931">
            <v>38353</v>
          </cell>
          <cell r="K6931">
            <v>127</v>
          </cell>
          <cell r="L6931" t="str">
            <v>Family</v>
          </cell>
          <cell r="M6931">
            <v>25621</v>
          </cell>
        </row>
        <row r="6932">
          <cell r="A6932">
            <v>13</v>
          </cell>
          <cell r="B6932" t="str">
            <v>AW PPO Etown</v>
          </cell>
          <cell r="D6932" t="str">
            <v>KATLA WILLIAM J</v>
          </cell>
          <cell r="E6932" t="str">
            <v>144665200</v>
          </cell>
          <cell r="F6932">
            <v>29</v>
          </cell>
          <cell r="G6932" t="str">
            <v>Etown Union</v>
          </cell>
          <cell r="H6932" t="str">
            <v>U</v>
          </cell>
          <cell r="I6932">
            <v>2</v>
          </cell>
          <cell r="J6932">
            <v>37987</v>
          </cell>
          <cell r="K6932">
            <v>111</v>
          </cell>
          <cell r="L6932" t="str">
            <v>Ee/Sp</v>
          </cell>
          <cell r="M6932">
            <v>25716</v>
          </cell>
        </row>
        <row r="6933">
          <cell r="A6933">
            <v>13</v>
          </cell>
          <cell r="B6933" t="str">
            <v>AW PPO Etown</v>
          </cell>
          <cell r="D6933" t="str">
            <v>KENNEDY LISA ANN</v>
          </cell>
          <cell r="E6933" t="str">
            <v>155740459</v>
          </cell>
          <cell r="F6933">
            <v>30</v>
          </cell>
          <cell r="G6933" t="str">
            <v>Etown Nonunion</v>
          </cell>
          <cell r="H6933" t="str">
            <v>N</v>
          </cell>
          <cell r="I6933">
            <v>1</v>
          </cell>
          <cell r="J6933">
            <v>38194</v>
          </cell>
          <cell r="K6933">
            <v>102</v>
          </cell>
          <cell r="L6933" t="str">
            <v>Single</v>
          </cell>
          <cell r="M6933">
            <v>29402</v>
          </cell>
        </row>
        <row r="6934">
          <cell r="A6934">
            <v>13</v>
          </cell>
          <cell r="B6934" t="str">
            <v>AW PPO Etown</v>
          </cell>
          <cell r="D6934" t="str">
            <v>KOESTER ROBERT</v>
          </cell>
          <cell r="E6934" t="str">
            <v>156425443</v>
          </cell>
          <cell r="F6934">
            <v>29</v>
          </cell>
          <cell r="G6934" t="str">
            <v>Etown Union</v>
          </cell>
          <cell r="H6934" t="str">
            <v>U</v>
          </cell>
          <cell r="I6934">
            <v>4</v>
          </cell>
          <cell r="J6934">
            <v>37834</v>
          </cell>
          <cell r="K6934">
            <v>127</v>
          </cell>
          <cell r="L6934" t="str">
            <v>Family</v>
          </cell>
          <cell r="M6934">
            <v>18286</v>
          </cell>
        </row>
        <row r="6935">
          <cell r="A6935">
            <v>13</v>
          </cell>
          <cell r="B6935" t="str">
            <v>AW PPO Etown</v>
          </cell>
          <cell r="D6935" t="str">
            <v>KONNECKE KEITH M</v>
          </cell>
          <cell r="E6935" t="str">
            <v>158706911</v>
          </cell>
          <cell r="F6935">
            <v>29</v>
          </cell>
          <cell r="G6935" t="str">
            <v>Etown Union</v>
          </cell>
          <cell r="H6935" t="str">
            <v>U</v>
          </cell>
          <cell r="I6935">
            <v>5</v>
          </cell>
          <cell r="J6935">
            <v>37834</v>
          </cell>
          <cell r="K6935">
            <v>127</v>
          </cell>
          <cell r="L6935" t="str">
            <v>Family</v>
          </cell>
          <cell r="M6935">
            <v>22883</v>
          </cell>
        </row>
        <row r="6936">
          <cell r="A6936">
            <v>13</v>
          </cell>
          <cell r="B6936" t="str">
            <v>AW PPO Etown</v>
          </cell>
          <cell r="D6936" t="str">
            <v>KOSIBA CHESTER R</v>
          </cell>
          <cell r="E6936" t="str">
            <v>136386800</v>
          </cell>
          <cell r="F6936">
            <v>29</v>
          </cell>
          <cell r="G6936" t="str">
            <v>Etown Union</v>
          </cell>
          <cell r="H6936" t="str">
            <v>U</v>
          </cell>
          <cell r="I6936">
            <v>2</v>
          </cell>
          <cell r="J6936">
            <v>37834</v>
          </cell>
          <cell r="K6936">
            <v>111</v>
          </cell>
          <cell r="L6936" t="str">
            <v>Ee/Sp</v>
          </cell>
          <cell r="M6936">
            <v>17225</v>
          </cell>
        </row>
        <row r="6937">
          <cell r="A6937">
            <v>13</v>
          </cell>
          <cell r="B6937" t="str">
            <v>AW PPO Etown</v>
          </cell>
          <cell r="D6937" t="str">
            <v>KOSTIN OLEG</v>
          </cell>
          <cell r="E6937" t="str">
            <v>146605737</v>
          </cell>
          <cell r="F6937">
            <v>30</v>
          </cell>
          <cell r="G6937" t="str">
            <v>Etown Nonunion</v>
          </cell>
          <cell r="H6937" t="str">
            <v>N</v>
          </cell>
          <cell r="I6937">
            <v>3</v>
          </cell>
          <cell r="J6937">
            <v>37834</v>
          </cell>
          <cell r="K6937">
            <v>127</v>
          </cell>
          <cell r="L6937" t="str">
            <v>Family</v>
          </cell>
          <cell r="M6937">
            <v>21708</v>
          </cell>
        </row>
        <row r="6938">
          <cell r="A6938">
            <v>13</v>
          </cell>
          <cell r="B6938" t="str">
            <v>AW PPO Etown</v>
          </cell>
          <cell r="D6938" t="str">
            <v>LABIB MELINDA</v>
          </cell>
          <cell r="E6938" t="str">
            <v>142489830</v>
          </cell>
          <cell r="F6938">
            <v>30</v>
          </cell>
          <cell r="G6938" t="str">
            <v>Etown Nonunion</v>
          </cell>
          <cell r="H6938" t="str">
            <v>N</v>
          </cell>
          <cell r="I6938">
            <v>2</v>
          </cell>
          <cell r="J6938">
            <v>37834</v>
          </cell>
          <cell r="K6938">
            <v>111</v>
          </cell>
          <cell r="L6938" t="str">
            <v>Ee/Sp</v>
          </cell>
          <cell r="M6938">
            <v>18591</v>
          </cell>
        </row>
        <row r="6939">
          <cell r="A6939">
            <v>13</v>
          </cell>
          <cell r="B6939" t="str">
            <v>AW PPO Etown</v>
          </cell>
          <cell r="D6939" t="str">
            <v>LASKODI MICHAEL</v>
          </cell>
          <cell r="E6939" t="str">
            <v>145405569</v>
          </cell>
          <cell r="F6939">
            <v>29</v>
          </cell>
          <cell r="G6939" t="str">
            <v>Etown Union</v>
          </cell>
          <cell r="H6939" t="str">
            <v>U</v>
          </cell>
          <cell r="I6939">
            <v>2</v>
          </cell>
          <cell r="J6939">
            <v>37834</v>
          </cell>
          <cell r="K6939">
            <v>111</v>
          </cell>
          <cell r="L6939" t="str">
            <v>Ee/Sp</v>
          </cell>
          <cell r="M6939">
            <v>17510</v>
          </cell>
        </row>
        <row r="6940">
          <cell r="A6940">
            <v>13</v>
          </cell>
          <cell r="B6940" t="str">
            <v>AW PPO Etown</v>
          </cell>
          <cell r="D6940" t="str">
            <v>LAUCIK THOMAS J</v>
          </cell>
          <cell r="E6940" t="str">
            <v>143762495</v>
          </cell>
          <cell r="F6940">
            <v>30</v>
          </cell>
          <cell r="G6940" t="str">
            <v>Etown Nonunion</v>
          </cell>
          <cell r="H6940" t="str">
            <v>N</v>
          </cell>
          <cell r="I6940">
            <v>5</v>
          </cell>
          <cell r="J6940">
            <v>37834</v>
          </cell>
          <cell r="K6940">
            <v>127</v>
          </cell>
          <cell r="L6940" t="str">
            <v>Family</v>
          </cell>
          <cell r="M6940">
            <v>24967</v>
          </cell>
        </row>
        <row r="6941">
          <cell r="A6941">
            <v>13</v>
          </cell>
          <cell r="B6941" t="str">
            <v>AW PPO Etown</v>
          </cell>
          <cell r="D6941" t="str">
            <v>LEATY DENISE</v>
          </cell>
          <cell r="E6941" t="str">
            <v>153563372</v>
          </cell>
          <cell r="F6941">
            <v>30</v>
          </cell>
          <cell r="G6941" t="str">
            <v>Etown Nonunion</v>
          </cell>
          <cell r="H6941" t="str">
            <v>N</v>
          </cell>
          <cell r="I6941">
            <v>2</v>
          </cell>
          <cell r="J6941">
            <v>38353</v>
          </cell>
          <cell r="K6941">
            <v>119</v>
          </cell>
          <cell r="L6941" t="str">
            <v>Ee/Ch</v>
          </cell>
          <cell r="M6941">
            <v>25375</v>
          </cell>
        </row>
        <row r="6942">
          <cell r="A6942">
            <v>13</v>
          </cell>
          <cell r="B6942" t="str">
            <v>AW PPO Etown</v>
          </cell>
          <cell r="D6942" t="str">
            <v>LISHAK TODD J</v>
          </cell>
          <cell r="E6942" t="str">
            <v>149664971</v>
          </cell>
          <cell r="F6942">
            <v>29</v>
          </cell>
          <cell r="G6942" t="str">
            <v>Etown Union</v>
          </cell>
          <cell r="H6942" t="str">
            <v>U</v>
          </cell>
          <cell r="I6942">
            <v>3</v>
          </cell>
          <cell r="J6942">
            <v>37863</v>
          </cell>
          <cell r="K6942">
            <v>127</v>
          </cell>
          <cell r="L6942" t="str">
            <v>Family</v>
          </cell>
          <cell r="M6942">
            <v>25560</v>
          </cell>
        </row>
        <row r="6943">
          <cell r="A6943">
            <v>13</v>
          </cell>
          <cell r="B6943" t="str">
            <v>AW PPO Etown</v>
          </cell>
          <cell r="D6943" t="str">
            <v>LOVIS LEONARD J</v>
          </cell>
          <cell r="E6943" t="str">
            <v>139445131</v>
          </cell>
          <cell r="F6943">
            <v>30</v>
          </cell>
          <cell r="G6943" t="str">
            <v>Etown Nonunion</v>
          </cell>
          <cell r="H6943" t="str">
            <v>N</v>
          </cell>
          <cell r="I6943">
            <v>3</v>
          </cell>
          <cell r="J6943">
            <v>37834</v>
          </cell>
          <cell r="K6943">
            <v>127</v>
          </cell>
          <cell r="L6943" t="str">
            <v>Family</v>
          </cell>
          <cell r="M6943">
            <v>19560</v>
          </cell>
        </row>
        <row r="6944">
          <cell r="A6944">
            <v>13</v>
          </cell>
          <cell r="B6944" t="str">
            <v>AW PPO Etown</v>
          </cell>
          <cell r="D6944" t="str">
            <v>LUGARA PETER</v>
          </cell>
          <cell r="E6944" t="str">
            <v>140601565</v>
          </cell>
          <cell r="F6944">
            <v>30</v>
          </cell>
          <cell r="G6944" t="str">
            <v>Etown Nonunion</v>
          </cell>
          <cell r="H6944" t="str">
            <v>N</v>
          </cell>
          <cell r="I6944">
            <v>1</v>
          </cell>
          <cell r="J6944">
            <v>37834</v>
          </cell>
          <cell r="K6944">
            <v>101</v>
          </cell>
          <cell r="L6944" t="str">
            <v>Single</v>
          </cell>
          <cell r="M6944">
            <v>22065</v>
          </cell>
        </row>
        <row r="6945">
          <cell r="A6945">
            <v>13</v>
          </cell>
          <cell r="B6945" t="str">
            <v>AW PPO Etown</v>
          </cell>
          <cell r="D6945" t="str">
            <v>MACARONE JACQUELIN A</v>
          </cell>
          <cell r="E6945" t="str">
            <v>139841259</v>
          </cell>
          <cell r="F6945">
            <v>30</v>
          </cell>
          <cell r="G6945" t="str">
            <v>Etown Nonunion</v>
          </cell>
          <cell r="H6945" t="str">
            <v>N</v>
          </cell>
          <cell r="I6945">
            <v>1</v>
          </cell>
          <cell r="J6945">
            <v>37834</v>
          </cell>
          <cell r="K6945">
            <v>102</v>
          </cell>
          <cell r="L6945" t="str">
            <v>Single</v>
          </cell>
          <cell r="M6945">
            <v>30276</v>
          </cell>
        </row>
        <row r="6946">
          <cell r="A6946">
            <v>13</v>
          </cell>
          <cell r="B6946" t="str">
            <v>AW PPO Etown</v>
          </cell>
          <cell r="D6946" t="str">
            <v>MALONEY KEVIN J</v>
          </cell>
          <cell r="E6946" t="str">
            <v>149509188</v>
          </cell>
          <cell r="F6946">
            <v>29</v>
          </cell>
          <cell r="G6946" t="str">
            <v>Etown Union</v>
          </cell>
          <cell r="H6946" t="str">
            <v>U</v>
          </cell>
          <cell r="I6946">
            <v>2</v>
          </cell>
          <cell r="J6946">
            <v>37834</v>
          </cell>
          <cell r="K6946">
            <v>111</v>
          </cell>
          <cell r="L6946" t="str">
            <v>Ee/Sp</v>
          </cell>
          <cell r="M6946">
            <v>20842</v>
          </cell>
        </row>
        <row r="6947">
          <cell r="A6947">
            <v>13</v>
          </cell>
          <cell r="B6947" t="str">
            <v>AW PPO Etown</v>
          </cell>
          <cell r="D6947" t="str">
            <v>MARTINEZ ANGELO L</v>
          </cell>
          <cell r="E6947" t="str">
            <v>154406631</v>
          </cell>
          <cell r="F6947">
            <v>29</v>
          </cell>
          <cell r="G6947" t="str">
            <v>Etown Union</v>
          </cell>
          <cell r="H6947" t="str">
            <v>U</v>
          </cell>
          <cell r="I6947">
            <v>2</v>
          </cell>
          <cell r="J6947">
            <v>37876</v>
          </cell>
          <cell r="K6947">
            <v>111</v>
          </cell>
          <cell r="L6947" t="str">
            <v>Ee/Sp</v>
          </cell>
          <cell r="M6947">
            <v>17693</v>
          </cell>
        </row>
        <row r="6948">
          <cell r="A6948">
            <v>13</v>
          </cell>
          <cell r="B6948" t="str">
            <v>AW PPO Etown</v>
          </cell>
          <cell r="D6948" t="str">
            <v>MARTINEZ PATRICIA</v>
          </cell>
          <cell r="E6948" t="str">
            <v>066604469</v>
          </cell>
          <cell r="F6948">
            <v>30</v>
          </cell>
          <cell r="G6948" t="str">
            <v>Etown Nonunion</v>
          </cell>
          <cell r="H6948" t="str">
            <v>N</v>
          </cell>
          <cell r="I6948">
            <v>4</v>
          </cell>
          <cell r="J6948">
            <v>37834</v>
          </cell>
          <cell r="K6948">
            <v>127</v>
          </cell>
          <cell r="L6948" t="str">
            <v>Family</v>
          </cell>
          <cell r="M6948">
            <v>23398</v>
          </cell>
        </row>
        <row r="6949">
          <cell r="A6949">
            <v>13</v>
          </cell>
          <cell r="B6949" t="str">
            <v>AW PPO Etown</v>
          </cell>
          <cell r="D6949" t="str">
            <v>MARTINGALE BRYAN P</v>
          </cell>
          <cell r="E6949" t="str">
            <v>155863046</v>
          </cell>
          <cell r="F6949">
            <v>30</v>
          </cell>
          <cell r="G6949" t="str">
            <v>Etown Nonunion</v>
          </cell>
          <cell r="H6949" t="str">
            <v>N</v>
          </cell>
          <cell r="I6949">
            <v>1</v>
          </cell>
          <cell r="J6949">
            <v>37834</v>
          </cell>
          <cell r="K6949">
            <v>101</v>
          </cell>
          <cell r="L6949" t="str">
            <v>Single</v>
          </cell>
          <cell r="M6949">
            <v>29247</v>
          </cell>
        </row>
        <row r="6950">
          <cell r="A6950">
            <v>13</v>
          </cell>
          <cell r="B6950" t="str">
            <v>AW PPO Etown</v>
          </cell>
          <cell r="D6950" t="str">
            <v>MASON STEPHEN J</v>
          </cell>
          <cell r="E6950" t="str">
            <v>149789848</v>
          </cell>
          <cell r="F6950">
            <v>29</v>
          </cell>
          <cell r="G6950" t="str">
            <v>Etown Union</v>
          </cell>
          <cell r="H6950" t="str">
            <v>U</v>
          </cell>
          <cell r="I6950">
            <v>2</v>
          </cell>
          <cell r="J6950">
            <v>38025</v>
          </cell>
          <cell r="K6950">
            <v>119</v>
          </cell>
          <cell r="L6950" t="str">
            <v>Ee/Ch</v>
          </cell>
          <cell r="M6950">
            <v>25941</v>
          </cell>
        </row>
        <row r="6951">
          <cell r="A6951">
            <v>13</v>
          </cell>
          <cell r="B6951" t="str">
            <v>AW PPO Etown</v>
          </cell>
          <cell r="D6951" t="str">
            <v>MASSEY JR SILAS</v>
          </cell>
          <cell r="E6951" t="str">
            <v>157320678</v>
          </cell>
          <cell r="F6951">
            <v>29</v>
          </cell>
          <cell r="G6951" t="str">
            <v>Etown Union</v>
          </cell>
          <cell r="H6951" t="str">
            <v>U</v>
          </cell>
          <cell r="I6951">
            <v>2</v>
          </cell>
          <cell r="J6951">
            <v>37834</v>
          </cell>
          <cell r="K6951">
            <v>119</v>
          </cell>
          <cell r="L6951" t="str">
            <v>Ee/Ch</v>
          </cell>
          <cell r="M6951">
            <v>15808</v>
          </cell>
        </row>
        <row r="6952">
          <cell r="A6952">
            <v>13</v>
          </cell>
          <cell r="B6952" t="str">
            <v>AW PPO Etown</v>
          </cell>
          <cell r="D6952" t="str">
            <v>MAY MICHAEL C</v>
          </cell>
          <cell r="E6952" t="str">
            <v>139582753</v>
          </cell>
          <cell r="F6952">
            <v>30</v>
          </cell>
          <cell r="G6952" t="str">
            <v>Etown Nonunion</v>
          </cell>
          <cell r="H6952" t="str">
            <v>N</v>
          </cell>
          <cell r="I6952">
            <v>4</v>
          </cell>
          <cell r="J6952">
            <v>37834</v>
          </cell>
          <cell r="K6952">
            <v>127</v>
          </cell>
          <cell r="L6952" t="str">
            <v>Family</v>
          </cell>
          <cell r="M6952">
            <v>22340</v>
          </cell>
        </row>
        <row r="6953">
          <cell r="A6953">
            <v>13</v>
          </cell>
          <cell r="B6953" t="str">
            <v>AW PPO Etown</v>
          </cell>
          <cell r="D6953" t="str">
            <v>MCKAY JEFFREY K</v>
          </cell>
          <cell r="E6953" t="str">
            <v>146605136</v>
          </cell>
          <cell r="F6953">
            <v>29</v>
          </cell>
          <cell r="G6953" t="str">
            <v>Etown Union</v>
          </cell>
          <cell r="H6953" t="str">
            <v>U</v>
          </cell>
          <cell r="I6953">
            <v>1</v>
          </cell>
          <cell r="J6953">
            <v>37834</v>
          </cell>
          <cell r="K6953">
            <v>101</v>
          </cell>
          <cell r="L6953" t="str">
            <v>Single</v>
          </cell>
          <cell r="M6953">
            <v>24266</v>
          </cell>
        </row>
        <row r="6954">
          <cell r="A6954">
            <v>13</v>
          </cell>
          <cell r="B6954" t="str">
            <v>AW PPO Etown</v>
          </cell>
          <cell r="D6954" t="str">
            <v>MONTAGUE CAROL A</v>
          </cell>
          <cell r="E6954" t="str">
            <v>144386168</v>
          </cell>
          <cell r="F6954">
            <v>30</v>
          </cell>
          <cell r="G6954" t="str">
            <v>Etown Nonunion</v>
          </cell>
          <cell r="H6954" t="str">
            <v>N</v>
          </cell>
          <cell r="I6954">
            <v>1</v>
          </cell>
          <cell r="J6954">
            <v>37834</v>
          </cell>
          <cell r="K6954">
            <v>102</v>
          </cell>
          <cell r="L6954" t="str">
            <v>Single</v>
          </cell>
          <cell r="M6954">
            <v>16921</v>
          </cell>
        </row>
        <row r="6955">
          <cell r="A6955">
            <v>13</v>
          </cell>
          <cell r="B6955" t="str">
            <v>AW PPO Etown</v>
          </cell>
          <cell r="D6955" t="str">
            <v>MORAN CHAVEZ WENDY E</v>
          </cell>
          <cell r="E6955" t="str">
            <v>145400474</v>
          </cell>
          <cell r="F6955">
            <v>30</v>
          </cell>
          <cell r="G6955" t="str">
            <v>Etown Nonunion</v>
          </cell>
          <cell r="H6955" t="str">
            <v>N</v>
          </cell>
          <cell r="I6955">
            <v>2</v>
          </cell>
          <cell r="J6955">
            <v>37834</v>
          </cell>
          <cell r="K6955">
            <v>111</v>
          </cell>
          <cell r="L6955" t="str">
            <v>Ee/Sp</v>
          </cell>
          <cell r="M6955">
            <v>28330</v>
          </cell>
        </row>
        <row r="6956">
          <cell r="A6956">
            <v>13</v>
          </cell>
          <cell r="B6956" t="str">
            <v>AW PPO Etown</v>
          </cell>
          <cell r="D6956" t="str">
            <v>MURPHY JEREMIAH P</v>
          </cell>
          <cell r="E6956" t="str">
            <v>147641903</v>
          </cell>
          <cell r="F6956">
            <v>30</v>
          </cell>
          <cell r="G6956" t="str">
            <v>Etown Nonunion</v>
          </cell>
          <cell r="H6956" t="str">
            <v>N</v>
          </cell>
          <cell r="I6956">
            <v>2</v>
          </cell>
          <cell r="J6956">
            <v>37933</v>
          </cell>
          <cell r="K6956">
            <v>111</v>
          </cell>
          <cell r="L6956" t="str">
            <v>Ee/Sp</v>
          </cell>
          <cell r="M6956">
            <v>22290</v>
          </cell>
        </row>
        <row r="6957">
          <cell r="A6957">
            <v>13</v>
          </cell>
          <cell r="B6957" t="str">
            <v>AW PPO Etown</v>
          </cell>
          <cell r="D6957" t="str">
            <v>NAGY WAYNE L</v>
          </cell>
          <cell r="E6957" t="str">
            <v>153509928</v>
          </cell>
          <cell r="F6957">
            <v>29</v>
          </cell>
          <cell r="G6957" t="str">
            <v>Etown Union</v>
          </cell>
          <cell r="H6957" t="str">
            <v>U</v>
          </cell>
          <cell r="I6957">
            <v>1</v>
          </cell>
          <cell r="J6957">
            <v>37834</v>
          </cell>
          <cell r="K6957">
            <v>101</v>
          </cell>
          <cell r="L6957" t="str">
            <v>Single</v>
          </cell>
          <cell r="M6957">
            <v>20050</v>
          </cell>
        </row>
        <row r="6958">
          <cell r="A6958">
            <v>13</v>
          </cell>
          <cell r="B6958" t="str">
            <v>AW PPO Etown</v>
          </cell>
          <cell r="D6958" t="str">
            <v>NASH WILLIAM L</v>
          </cell>
          <cell r="E6958" t="str">
            <v>149463601</v>
          </cell>
          <cell r="F6958">
            <v>29</v>
          </cell>
          <cell r="G6958" t="str">
            <v>Etown Union</v>
          </cell>
          <cell r="H6958" t="str">
            <v>U</v>
          </cell>
          <cell r="I6958">
            <v>1</v>
          </cell>
          <cell r="J6958">
            <v>37834</v>
          </cell>
          <cell r="K6958">
            <v>101</v>
          </cell>
          <cell r="L6958" t="str">
            <v>Single</v>
          </cell>
          <cell r="M6958">
            <v>21695</v>
          </cell>
        </row>
        <row r="6959">
          <cell r="A6959">
            <v>13</v>
          </cell>
          <cell r="B6959" t="str">
            <v>AW PPO Etown</v>
          </cell>
          <cell r="D6959" t="str">
            <v>NEAFSEY MARGARET A</v>
          </cell>
          <cell r="E6959" t="str">
            <v>136481668</v>
          </cell>
          <cell r="F6959">
            <v>30</v>
          </cell>
          <cell r="G6959" t="str">
            <v>Etown Nonunion</v>
          </cell>
          <cell r="H6959" t="str">
            <v>N</v>
          </cell>
          <cell r="I6959">
            <v>1</v>
          </cell>
          <cell r="J6959">
            <v>37834</v>
          </cell>
          <cell r="K6959">
            <v>102</v>
          </cell>
          <cell r="L6959" t="str">
            <v>Single</v>
          </cell>
          <cell r="M6959">
            <v>19054</v>
          </cell>
        </row>
        <row r="6960">
          <cell r="A6960">
            <v>13</v>
          </cell>
          <cell r="B6960" t="str">
            <v>AW PPO Etown</v>
          </cell>
          <cell r="D6960" t="str">
            <v>NUGENT KEVIN E</v>
          </cell>
          <cell r="E6960" t="str">
            <v>154781227</v>
          </cell>
          <cell r="F6960">
            <v>30</v>
          </cell>
          <cell r="G6960" t="str">
            <v>Etown Nonunion</v>
          </cell>
          <cell r="H6960" t="str">
            <v>N</v>
          </cell>
          <cell r="I6960">
            <v>3</v>
          </cell>
          <cell r="J6960">
            <v>37859</v>
          </cell>
          <cell r="K6960">
            <v>127</v>
          </cell>
          <cell r="L6960" t="str">
            <v>Family</v>
          </cell>
          <cell r="M6960">
            <v>25357</v>
          </cell>
        </row>
        <row r="6961">
          <cell r="A6961">
            <v>13</v>
          </cell>
          <cell r="B6961" t="str">
            <v>AW PPO Etown</v>
          </cell>
          <cell r="D6961" t="str">
            <v>O CONNELL MARK B</v>
          </cell>
          <cell r="E6961" t="str">
            <v>156383219</v>
          </cell>
          <cell r="F6961">
            <v>29</v>
          </cell>
          <cell r="G6961" t="str">
            <v>Etown Union</v>
          </cell>
          <cell r="H6961" t="str">
            <v>U</v>
          </cell>
          <cell r="I6961">
            <v>2</v>
          </cell>
          <cell r="J6961">
            <v>37834</v>
          </cell>
          <cell r="K6961">
            <v>111</v>
          </cell>
          <cell r="L6961" t="str">
            <v>Ee/Sp</v>
          </cell>
          <cell r="M6961">
            <v>17447</v>
          </cell>
        </row>
        <row r="6962">
          <cell r="A6962">
            <v>13</v>
          </cell>
          <cell r="B6962" t="str">
            <v>AW PPO Etown</v>
          </cell>
          <cell r="D6962" t="str">
            <v>OPPENHEIMER RONALD C</v>
          </cell>
          <cell r="E6962" t="str">
            <v>144481026</v>
          </cell>
          <cell r="F6962">
            <v>30</v>
          </cell>
          <cell r="G6962" t="str">
            <v>Etown Nonunion</v>
          </cell>
          <cell r="H6962" t="str">
            <v>N</v>
          </cell>
          <cell r="I6962">
            <v>3</v>
          </cell>
          <cell r="J6962">
            <v>38093</v>
          </cell>
          <cell r="K6962">
            <v>127</v>
          </cell>
          <cell r="L6962" t="str">
            <v>Family</v>
          </cell>
          <cell r="M6962">
            <v>20033</v>
          </cell>
        </row>
        <row r="6963">
          <cell r="A6963">
            <v>13</v>
          </cell>
          <cell r="B6963" t="str">
            <v>AW PPO Etown</v>
          </cell>
          <cell r="D6963" t="str">
            <v>ORLIK STEVEN M</v>
          </cell>
          <cell r="E6963" t="str">
            <v>151744669</v>
          </cell>
          <cell r="F6963">
            <v>29</v>
          </cell>
          <cell r="G6963" t="str">
            <v>Etown Union</v>
          </cell>
          <cell r="H6963" t="str">
            <v>U</v>
          </cell>
          <cell r="I6963">
            <v>1</v>
          </cell>
          <cell r="J6963">
            <v>38034</v>
          </cell>
          <cell r="K6963">
            <v>101</v>
          </cell>
          <cell r="L6963" t="str">
            <v>Single</v>
          </cell>
          <cell r="M6963">
            <v>28468</v>
          </cell>
        </row>
        <row r="6964">
          <cell r="A6964">
            <v>13</v>
          </cell>
          <cell r="B6964" t="str">
            <v>AW PPO Etown</v>
          </cell>
          <cell r="D6964" t="str">
            <v>OROURKE JAMES</v>
          </cell>
          <cell r="E6964" t="str">
            <v>143484750</v>
          </cell>
          <cell r="F6964">
            <v>29</v>
          </cell>
          <cell r="G6964" t="str">
            <v>Etown Union</v>
          </cell>
          <cell r="H6964" t="str">
            <v>U</v>
          </cell>
          <cell r="I6964">
            <v>5</v>
          </cell>
          <cell r="J6964">
            <v>37834</v>
          </cell>
          <cell r="K6964">
            <v>127</v>
          </cell>
          <cell r="L6964" t="str">
            <v>Family</v>
          </cell>
          <cell r="M6964">
            <v>20142</v>
          </cell>
        </row>
        <row r="6965">
          <cell r="A6965">
            <v>13</v>
          </cell>
          <cell r="B6965" t="str">
            <v>AW PPO Etown</v>
          </cell>
          <cell r="D6965" t="str">
            <v>PARIKH ALPA R</v>
          </cell>
          <cell r="E6965" t="str">
            <v>152785651</v>
          </cell>
          <cell r="F6965">
            <v>29</v>
          </cell>
          <cell r="G6965" t="str">
            <v>Etown Union</v>
          </cell>
          <cell r="H6965" t="str">
            <v>U</v>
          </cell>
          <cell r="I6965">
            <v>4</v>
          </cell>
          <cell r="J6965">
            <v>37926</v>
          </cell>
          <cell r="K6965">
            <v>127</v>
          </cell>
          <cell r="L6965" t="str">
            <v>Family</v>
          </cell>
          <cell r="M6965">
            <v>25020</v>
          </cell>
        </row>
        <row r="6966">
          <cell r="A6966">
            <v>13</v>
          </cell>
          <cell r="B6966" t="str">
            <v>AW PPO Etown</v>
          </cell>
          <cell r="D6966" t="str">
            <v>PATEL MANOJ B</v>
          </cell>
          <cell r="E6966" t="str">
            <v>142909425</v>
          </cell>
          <cell r="F6966">
            <v>30</v>
          </cell>
          <cell r="G6966" t="str">
            <v>Etown Nonunion</v>
          </cell>
          <cell r="H6966" t="str">
            <v>N</v>
          </cell>
          <cell r="I6966">
            <v>4</v>
          </cell>
          <cell r="J6966">
            <v>38353</v>
          </cell>
          <cell r="K6966">
            <v>127</v>
          </cell>
          <cell r="L6966" t="str">
            <v>Family</v>
          </cell>
          <cell r="M6966">
            <v>24392</v>
          </cell>
        </row>
        <row r="6967">
          <cell r="A6967">
            <v>13</v>
          </cell>
          <cell r="B6967" t="str">
            <v>AW PPO Etown</v>
          </cell>
          <cell r="D6967" t="str">
            <v>PATTERSON HENRY</v>
          </cell>
          <cell r="E6967" t="str">
            <v>142385422</v>
          </cell>
          <cell r="F6967">
            <v>30</v>
          </cell>
          <cell r="G6967" t="str">
            <v>Etown Nonunion</v>
          </cell>
          <cell r="H6967" t="str">
            <v>N</v>
          </cell>
          <cell r="I6967">
            <v>1</v>
          </cell>
          <cell r="J6967">
            <v>38169</v>
          </cell>
          <cell r="K6967">
            <v>101</v>
          </cell>
          <cell r="L6967" t="str">
            <v>Single</v>
          </cell>
          <cell r="M6967">
            <v>19239</v>
          </cell>
        </row>
        <row r="6968">
          <cell r="A6968">
            <v>13</v>
          </cell>
          <cell r="B6968" t="str">
            <v>AW PPO Etown</v>
          </cell>
          <cell r="D6968" t="str">
            <v>PAULAUSKAS LAWRENCE</v>
          </cell>
          <cell r="E6968" t="str">
            <v>142682989</v>
          </cell>
          <cell r="F6968">
            <v>30</v>
          </cell>
          <cell r="G6968" t="str">
            <v>Etown Nonunion</v>
          </cell>
          <cell r="H6968" t="str">
            <v>N</v>
          </cell>
          <cell r="I6968">
            <v>1</v>
          </cell>
          <cell r="J6968">
            <v>37834</v>
          </cell>
          <cell r="K6968">
            <v>101</v>
          </cell>
          <cell r="L6968" t="str">
            <v>Single</v>
          </cell>
          <cell r="M6968">
            <v>22659</v>
          </cell>
        </row>
        <row r="6969">
          <cell r="A6969">
            <v>13</v>
          </cell>
          <cell r="B6969" t="str">
            <v>AW PPO Etown</v>
          </cell>
          <cell r="D6969" t="str">
            <v>PENA ROSA M</v>
          </cell>
          <cell r="E6969" t="str">
            <v>145481170</v>
          </cell>
          <cell r="F6969">
            <v>30</v>
          </cell>
          <cell r="G6969" t="str">
            <v>Etown Nonunion</v>
          </cell>
          <cell r="H6969" t="str">
            <v>N</v>
          </cell>
          <cell r="I6969">
            <v>1</v>
          </cell>
          <cell r="J6969">
            <v>37834</v>
          </cell>
          <cell r="K6969">
            <v>102</v>
          </cell>
          <cell r="L6969" t="str">
            <v>Single</v>
          </cell>
          <cell r="M6969">
            <v>17700</v>
          </cell>
        </row>
        <row r="6970">
          <cell r="A6970">
            <v>13</v>
          </cell>
          <cell r="B6970" t="str">
            <v>AW PPO Etown</v>
          </cell>
          <cell r="D6970" t="str">
            <v>POLON THOMA E</v>
          </cell>
          <cell r="E6970" t="str">
            <v>140643413</v>
          </cell>
          <cell r="F6970">
            <v>29</v>
          </cell>
          <cell r="G6970" t="str">
            <v>Etown Union</v>
          </cell>
          <cell r="H6970" t="str">
            <v>U</v>
          </cell>
          <cell r="I6970">
            <v>3</v>
          </cell>
          <cell r="J6970">
            <v>37863</v>
          </cell>
          <cell r="K6970">
            <v>127</v>
          </cell>
          <cell r="L6970" t="str">
            <v>Family</v>
          </cell>
          <cell r="M6970">
            <v>22942</v>
          </cell>
        </row>
        <row r="6971">
          <cell r="A6971">
            <v>13</v>
          </cell>
          <cell r="B6971" t="str">
            <v>AW PPO Etown</v>
          </cell>
          <cell r="D6971" t="str">
            <v>PRETTYMAN GARY</v>
          </cell>
          <cell r="E6971" t="str">
            <v>152467705</v>
          </cell>
          <cell r="F6971">
            <v>30</v>
          </cell>
          <cell r="G6971" t="str">
            <v>Etown Nonunion</v>
          </cell>
          <cell r="H6971" t="str">
            <v>N</v>
          </cell>
          <cell r="I6971">
            <v>5</v>
          </cell>
          <cell r="J6971">
            <v>38107</v>
          </cell>
          <cell r="K6971">
            <v>127</v>
          </cell>
          <cell r="L6971" t="str">
            <v>Family</v>
          </cell>
          <cell r="M6971">
            <v>19513</v>
          </cell>
        </row>
        <row r="6972">
          <cell r="A6972">
            <v>13</v>
          </cell>
          <cell r="B6972" t="str">
            <v>AW PPO Etown</v>
          </cell>
          <cell r="D6972" t="str">
            <v>RANIERO ROBERT F</v>
          </cell>
          <cell r="E6972" t="str">
            <v>147525758</v>
          </cell>
          <cell r="F6972">
            <v>29</v>
          </cell>
          <cell r="G6972" t="str">
            <v>Etown Union</v>
          </cell>
          <cell r="H6972" t="str">
            <v>U</v>
          </cell>
          <cell r="I6972">
            <v>4</v>
          </cell>
          <cell r="J6972">
            <v>37834</v>
          </cell>
          <cell r="K6972">
            <v>127</v>
          </cell>
          <cell r="L6972" t="str">
            <v>Family</v>
          </cell>
          <cell r="M6972">
            <v>20519</v>
          </cell>
        </row>
        <row r="6973">
          <cell r="A6973">
            <v>13</v>
          </cell>
          <cell r="B6973" t="str">
            <v>AW PPO Etown</v>
          </cell>
          <cell r="D6973" t="str">
            <v>REICH ROBERT S</v>
          </cell>
          <cell r="E6973" t="str">
            <v>080407870</v>
          </cell>
          <cell r="F6973">
            <v>30</v>
          </cell>
          <cell r="G6973" t="str">
            <v>Etown Nonunion</v>
          </cell>
          <cell r="H6973" t="str">
            <v>N</v>
          </cell>
          <cell r="I6973">
            <v>1</v>
          </cell>
          <cell r="J6973">
            <v>38324</v>
          </cell>
          <cell r="K6973">
            <v>101</v>
          </cell>
          <cell r="L6973" t="str">
            <v>Single</v>
          </cell>
          <cell r="M6973">
            <v>17682</v>
          </cell>
        </row>
        <row r="6974">
          <cell r="A6974">
            <v>13</v>
          </cell>
          <cell r="B6974" t="str">
            <v>AW PPO Etown</v>
          </cell>
          <cell r="D6974" t="str">
            <v>REID MONIQUE P</v>
          </cell>
          <cell r="E6974" t="str">
            <v>140786894</v>
          </cell>
          <cell r="F6974">
            <v>29</v>
          </cell>
          <cell r="G6974" t="str">
            <v>Etown Union</v>
          </cell>
          <cell r="H6974" t="str">
            <v>U</v>
          </cell>
          <cell r="I6974">
            <v>1</v>
          </cell>
          <cell r="J6974">
            <v>37971</v>
          </cell>
          <cell r="K6974">
            <v>102</v>
          </cell>
          <cell r="L6974" t="str">
            <v>Single</v>
          </cell>
          <cell r="M6974">
            <v>30653</v>
          </cell>
        </row>
        <row r="6975">
          <cell r="A6975">
            <v>13</v>
          </cell>
          <cell r="B6975" t="str">
            <v>AW PPO Etown</v>
          </cell>
          <cell r="D6975" t="str">
            <v>REINBECK CHRIS</v>
          </cell>
          <cell r="E6975" t="str">
            <v>139446271</v>
          </cell>
          <cell r="F6975">
            <v>30</v>
          </cell>
          <cell r="G6975" t="str">
            <v>Etown Nonunion</v>
          </cell>
          <cell r="H6975" t="str">
            <v>N</v>
          </cell>
          <cell r="I6975">
            <v>3</v>
          </cell>
          <cell r="J6975">
            <v>37834</v>
          </cell>
          <cell r="K6975">
            <v>127</v>
          </cell>
          <cell r="L6975" t="str">
            <v>Family</v>
          </cell>
          <cell r="M6975">
            <v>18601</v>
          </cell>
        </row>
        <row r="6976">
          <cell r="A6976">
            <v>13</v>
          </cell>
          <cell r="B6976" t="str">
            <v>AW PPO Etown</v>
          </cell>
          <cell r="D6976" t="str">
            <v>ROANE RANDY</v>
          </cell>
          <cell r="E6976" t="str">
            <v>149684780</v>
          </cell>
          <cell r="F6976">
            <v>29</v>
          </cell>
          <cell r="G6976" t="str">
            <v>Etown Union</v>
          </cell>
          <cell r="H6976" t="str">
            <v>U</v>
          </cell>
          <cell r="I6976">
            <v>2</v>
          </cell>
          <cell r="J6976">
            <v>38099</v>
          </cell>
          <cell r="K6976">
            <v>119</v>
          </cell>
          <cell r="L6976" t="str">
            <v>Ee/Ch</v>
          </cell>
          <cell r="M6976">
            <v>23668</v>
          </cell>
        </row>
        <row r="6977">
          <cell r="A6977">
            <v>13</v>
          </cell>
          <cell r="B6977" t="str">
            <v>AW PPO Etown</v>
          </cell>
          <cell r="D6977" t="str">
            <v>ROBLES JOSE A</v>
          </cell>
          <cell r="E6977" t="str">
            <v>157608717</v>
          </cell>
          <cell r="F6977">
            <v>30</v>
          </cell>
          <cell r="G6977" t="str">
            <v>Etown Nonunion</v>
          </cell>
          <cell r="H6977" t="str">
            <v>N</v>
          </cell>
          <cell r="I6977">
            <v>4</v>
          </cell>
          <cell r="J6977">
            <v>37834</v>
          </cell>
          <cell r="K6977">
            <v>127</v>
          </cell>
          <cell r="L6977" t="str">
            <v>Family</v>
          </cell>
          <cell r="M6977">
            <v>22992</v>
          </cell>
        </row>
        <row r="6978">
          <cell r="A6978">
            <v>13</v>
          </cell>
          <cell r="B6978" t="str">
            <v>AW PPO Etown</v>
          </cell>
          <cell r="D6978" t="str">
            <v>ROBLES VICTOR M</v>
          </cell>
          <cell r="E6978" t="str">
            <v>157608385</v>
          </cell>
          <cell r="F6978">
            <v>30</v>
          </cell>
          <cell r="G6978" t="str">
            <v>Etown Nonunion</v>
          </cell>
          <cell r="H6978" t="str">
            <v>N</v>
          </cell>
          <cell r="I6978">
            <v>2</v>
          </cell>
          <cell r="J6978">
            <v>38107</v>
          </cell>
          <cell r="K6978">
            <v>111</v>
          </cell>
          <cell r="L6978" t="str">
            <v>Ee/Sp</v>
          </cell>
          <cell r="M6978">
            <v>22680</v>
          </cell>
        </row>
        <row r="6979">
          <cell r="A6979">
            <v>13</v>
          </cell>
          <cell r="B6979" t="str">
            <v>AW PPO Etown</v>
          </cell>
          <cell r="D6979" t="str">
            <v>ROCHA GEOVANNI</v>
          </cell>
          <cell r="E6979" t="str">
            <v>267551322</v>
          </cell>
          <cell r="F6979">
            <v>29</v>
          </cell>
          <cell r="G6979" t="str">
            <v>Etown Union</v>
          </cell>
          <cell r="H6979" t="str">
            <v>U</v>
          </cell>
          <cell r="I6979">
            <v>4</v>
          </cell>
          <cell r="J6979">
            <v>37834</v>
          </cell>
          <cell r="K6979">
            <v>127</v>
          </cell>
          <cell r="L6979" t="str">
            <v>Family</v>
          </cell>
          <cell r="M6979">
            <v>22454</v>
          </cell>
        </row>
        <row r="6980">
          <cell r="A6980">
            <v>13</v>
          </cell>
          <cell r="B6980" t="str">
            <v>AW PPO Etown</v>
          </cell>
          <cell r="D6980" t="str">
            <v>ROCKHILL LINDA M</v>
          </cell>
          <cell r="E6980" t="str">
            <v>182387703</v>
          </cell>
          <cell r="F6980">
            <v>29</v>
          </cell>
          <cell r="G6980" t="str">
            <v>Etown Union</v>
          </cell>
          <cell r="H6980" t="str">
            <v>U</v>
          </cell>
          <cell r="I6980">
            <v>2</v>
          </cell>
          <cell r="J6980">
            <v>37834</v>
          </cell>
          <cell r="K6980">
            <v>111</v>
          </cell>
          <cell r="L6980" t="str">
            <v>Ee/Sp</v>
          </cell>
          <cell r="M6980">
            <v>18732</v>
          </cell>
        </row>
        <row r="6981">
          <cell r="A6981">
            <v>13</v>
          </cell>
          <cell r="B6981" t="str">
            <v>AW PPO Etown</v>
          </cell>
          <cell r="D6981" t="str">
            <v>ROSSER OSBORNE</v>
          </cell>
          <cell r="E6981" t="str">
            <v>228482294</v>
          </cell>
          <cell r="F6981">
            <v>29</v>
          </cell>
          <cell r="G6981" t="str">
            <v>Etown Union</v>
          </cell>
          <cell r="H6981" t="str">
            <v>U</v>
          </cell>
          <cell r="I6981">
            <v>4</v>
          </cell>
          <cell r="J6981">
            <v>37834</v>
          </cell>
          <cell r="K6981">
            <v>127</v>
          </cell>
          <cell r="L6981" t="str">
            <v>Family</v>
          </cell>
          <cell r="M6981">
            <v>13761</v>
          </cell>
        </row>
        <row r="6982">
          <cell r="A6982">
            <v>13</v>
          </cell>
          <cell r="B6982" t="str">
            <v>AW PPO Etown</v>
          </cell>
          <cell r="D6982" t="str">
            <v>RUOFF DOUGLAS E</v>
          </cell>
          <cell r="E6982" t="str">
            <v>151468629</v>
          </cell>
          <cell r="F6982">
            <v>30</v>
          </cell>
          <cell r="G6982" t="str">
            <v>Etown Nonunion</v>
          </cell>
          <cell r="H6982" t="str">
            <v>N</v>
          </cell>
          <cell r="I6982">
            <v>4</v>
          </cell>
          <cell r="J6982">
            <v>37834</v>
          </cell>
          <cell r="K6982">
            <v>127</v>
          </cell>
          <cell r="L6982" t="str">
            <v>Family</v>
          </cell>
          <cell r="M6982">
            <v>21500</v>
          </cell>
        </row>
        <row r="6983">
          <cell r="A6983">
            <v>13</v>
          </cell>
          <cell r="B6983" t="str">
            <v>AW PPO Etown</v>
          </cell>
          <cell r="D6983" t="str">
            <v>SANTACROSS TONY J</v>
          </cell>
          <cell r="E6983" t="str">
            <v>149585327</v>
          </cell>
          <cell r="F6983">
            <v>29</v>
          </cell>
          <cell r="G6983" t="str">
            <v>Etown Union</v>
          </cell>
          <cell r="H6983" t="str">
            <v>U</v>
          </cell>
          <cell r="I6983">
            <v>4</v>
          </cell>
          <cell r="J6983">
            <v>37834</v>
          </cell>
          <cell r="K6983">
            <v>127</v>
          </cell>
          <cell r="L6983" t="str">
            <v>Family</v>
          </cell>
          <cell r="M6983">
            <v>20972</v>
          </cell>
        </row>
        <row r="6984">
          <cell r="A6984">
            <v>13</v>
          </cell>
          <cell r="B6984" t="str">
            <v>AW PPO Etown</v>
          </cell>
          <cell r="D6984" t="str">
            <v>SANTIAGO ROSEMARY</v>
          </cell>
          <cell r="E6984" t="str">
            <v>142609846</v>
          </cell>
          <cell r="F6984">
            <v>30</v>
          </cell>
          <cell r="G6984" t="str">
            <v>Etown Nonunion</v>
          </cell>
          <cell r="H6984" t="str">
            <v>N</v>
          </cell>
          <cell r="I6984">
            <v>2</v>
          </cell>
          <cell r="J6984">
            <v>38107</v>
          </cell>
          <cell r="K6984">
            <v>111</v>
          </cell>
          <cell r="L6984" t="str">
            <v>Ee/Sp</v>
          </cell>
          <cell r="M6984">
            <v>22703</v>
          </cell>
        </row>
        <row r="6985">
          <cell r="A6985">
            <v>13</v>
          </cell>
          <cell r="B6985" t="str">
            <v>AW PPO Etown</v>
          </cell>
          <cell r="D6985" t="str">
            <v>SANTORA MICHAEL</v>
          </cell>
          <cell r="E6985" t="str">
            <v>151562037</v>
          </cell>
          <cell r="F6985">
            <v>29</v>
          </cell>
          <cell r="G6985" t="str">
            <v>Etown Union</v>
          </cell>
          <cell r="H6985" t="str">
            <v>U</v>
          </cell>
          <cell r="I6985">
            <v>4</v>
          </cell>
          <cell r="J6985">
            <v>37834</v>
          </cell>
          <cell r="K6985">
            <v>127</v>
          </cell>
          <cell r="L6985" t="str">
            <v>Family</v>
          </cell>
          <cell r="M6985">
            <v>20392</v>
          </cell>
        </row>
        <row r="6986">
          <cell r="A6986">
            <v>13</v>
          </cell>
          <cell r="B6986" t="str">
            <v>AW PPO Etown</v>
          </cell>
          <cell r="D6986" t="str">
            <v>SAWYER WALTER J</v>
          </cell>
          <cell r="E6986" t="str">
            <v>141361709</v>
          </cell>
          <cell r="F6986">
            <v>29</v>
          </cell>
          <cell r="G6986" t="str">
            <v>Etown Union</v>
          </cell>
          <cell r="H6986" t="str">
            <v>U</v>
          </cell>
          <cell r="I6986">
            <v>2</v>
          </cell>
          <cell r="J6986">
            <v>37834</v>
          </cell>
          <cell r="K6986">
            <v>111</v>
          </cell>
          <cell r="L6986" t="str">
            <v>Ee/Sp</v>
          </cell>
          <cell r="M6986">
            <v>16947</v>
          </cell>
        </row>
        <row r="6987">
          <cell r="A6987">
            <v>13</v>
          </cell>
          <cell r="B6987" t="str">
            <v>AW PPO Etown</v>
          </cell>
          <cell r="D6987" t="str">
            <v>SCHAEFER ROBERT R</v>
          </cell>
          <cell r="E6987" t="str">
            <v>144528064</v>
          </cell>
          <cell r="F6987">
            <v>30</v>
          </cell>
          <cell r="G6987" t="str">
            <v>Etown Nonunion</v>
          </cell>
          <cell r="H6987" t="str">
            <v>N</v>
          </cell>
          <cell r="I6987">
            <v>4</v>
          </cell>
          <cell r="J6987">
            <v>37834</v>
          </cell>
          <cell r="K6987">
            <v>127</v>
          </cell>
          <cell r="L6987" t="str">
            <v>Family</v>
          </cell>
          <cell r="M6987">
            <v>22375</v>
          </cell>
        </row>
        <row r="6988">
          <cell r="A6988">
            <v>13</v>
          </cell>
          <cell r="B6988" t="str">
            <v>AW PPO Etown</v>
          </cell>
          <cell r="D6988" t="str">
            <v>SESTOKAS VICTOR K</v>
          </cell>
          <cell r="E6988" t="str">
            <v>157420228</v>
          </cell>
          <cell r="F6988">
            <v>30</v>
          </cell>
          <cell r="G6988" t="str">
            <v>Etown Nonunion</v>
          </cell>
          <cell r="H6988" t="str">
            <v>N</v>
          </cell>
          <cell r="I6988">
            <v>6</v>
          </cell>
          <cell r="J6988">
            <v>37834</v>
          </cell>
          <cell r="K6988">
            <v>127</v>
          </cell>
          <cell r="L6988" t="str">
            <v>Family</v>
          </cell>
          <cell r="M6988">
            <v>18107</v>
          </cell>
        </row>
        <row r="6989">
          <cell r="A6989">
            <v>13</v>
          </cell>
          <cell r="B6989" t="str">
            <v>AW PPO Etown</v>
          </cell>
          <cell r="D6989" t="str">
            <v>SHRIVASTAVA ABHISHEK</v>
          </cell>
          <cell r="E6989" t="str">
            <v>145908399</v>
          </cell>
          <cell r="F6989">
            <v>30</v>
          </cell>
          <cell r="G6989" t="str">
            <v>Etown Nonunion</v>
          </cell>
          <cell r="H6989" t="str">
            <v>N</v>
          </cell>
          <cell r="I6989">
            <v>1</v>
          </cell>
          <cell r="J6989">
            <v>37834</v>
          </cell>
          <cell r="K6989">
            <v>101</v>
          </cell>
          <cell r="L6989" t="str">
            <v>Single</v>
          </cell>
          <cell r="M6989">
            <v>29059</v>
          </cell>
        </row>
        <row r="6990">
          <cell r="A6990">
            <v>13</v>
          </cell>
          <cell r="B6990" t="str">
            <v>AW PPO Etown</v>
          </cell>
          <cell r="D6990" t="str">
            <v>SMITH DOROTHY H</v>
          </cell>
          <cell r="E6990" t="str">
            <v>145323114</v>
          </cell>
          <cell r="F6990">
            <v>29</v>
          </cell>
          <cell r="G6990" t="str">
            <v>Etown Union</v>
          </cell>
          <cell r="H6990" t="str">
            <v>U</v>
          </cell>
          <cell r="I6990">
            <v>2</v>
          </cell>
          <cell r="J6990">
            <v>38078</v>
          </cell>
          <cell r="K6990">
            <v>111</v>
          </cell>
          <cell r="L6990" t="str">
            <v>Ee/Sp</v>
          </cell>
          <cell r="M6990">
            <v>14307</v>
          </cell>
        </row>
        <row r="6991">
          <cell r="A6991">
            <v>13</v>
          </cell>
          <cell r="B6991" t="str">
            <v>AW PPO Etown</v>
          </cell>
          <cell r="D6991" t="str">
            <v>SPENCE JOSEPH R</v>
          </cell>
          <cell r="E6991" t="str">
            <v>141563664</v>
          </cell>
          <cell r="F6991">
            <v>29</v>
          </cell>
          <cell r="G6991" t="str">
            <v>Etown Union</v>
          </cell>
          <cell r="H6991" t="str">
            <v>U</v>
          </cell>
          <cell r="I6991">
            <v>1</v>
          </cell>
          <cell r="J6991">
            <v>38292</v>
          </cell>
          <cell r="K6991">
            <v>101</v>
          </cell>
          <cell r="L6991" t="str">
            <v>Single</v>
          </cell>
          <cell r="M6991">
            <v>21674</v>
          </cell>
        </row>
        <row r="6992">
          <cell r="A6992">
            <v>13</v>
          </cell>
          <cell r="B6992" t="str">
            <v>AW PPO Etown</v>
          </cell>
          <cell r="D6992" t="str">
            <v>STANLEY KIM F</v>
          </cell>
          <cell r="E6992" t="str">
            <v>151625944</v>
          </cell>
          <cell r="F6992">
            <v>30</v>
          </cell>
          <cell r="G6992" t="str">
            <v>Etown Nonunion</v>
          </cell>
          <cell r="H6992" t="str">
            <v>N</v>
          </cell>
          <cell r="I6992">
            <v>1</v>
          </cell>
          <cell r="J6992">
            <v>37834</v>
          </cell>
          <cell r="K6992">
            <v>102</v>
          </cell>
          <cell r="L6992" t="str">
            <v>Single</v>
          </cell>
          <cell r="M6992">
            <v>23946</v>
          </cell>
        </row>
        <row r="6993">
          <cell r="A6993">
            <v>13</v>
          </cell>
          <cell r="B6993" t="str">
            <v>AW PPO Etown</v>
          </cell>
          <cell r="D6993" t="str">
            <v>SULVA JAMES M</v>
          </cell>
          <cell r="E6993" t="str">
            <v>154546156</v>
          </cell>
          <cell r="F6993">
            <v>30</v>
          </cell>
          <cell r="G6993" t="str">
            <v>Etown Nonunion</v>
          </cell>
          <cell r="H6993" t="str">
            <v>N</v>
          </cell>
          <cell r="I6993">
            <v>1</v>
          </cell>
          <cell r="J6993">
            <v>37834</v>
          </cell>
          <cell r="K6993">
            <v>101</v>
          </cell>
          <cell r="L6993" t="str">
            <v>Single</v>
          </cell>
          <cell r="M6993">
            <v>24358</v>
          </cell>
        </row>
        <row r="6994">
          <cell r="A6994">
            <v>13</v>
          </cell>
          <cell r="B6994" t="str">
            <v>AW PPO Etown</v>
          </cell>
          <cell r="D6994" t="str">
            <v>TAMBURRI CHRISTOPHER J</v>
          </cell>
          <cell r="E6994" t="str">
            <v>149640509</v>
          </cell>
          <cell r="F6994">
            <v>29</v>
          </cell>
          <cell r="G6994" t="str">
            <v>Etown Union</v>
          </cell>
          <cell r="H6994" t="str">
            <v>U</v>
          </cell>
          <cell r="I6994">
            <v>3</v>
          </cell>
          <cell r="J6994">
            <v>37921</v>
          </cell>
          <cell r="K6994">
            <v>127</v>
          </cell>
          <cell r="L6994" t="str">
            <v>Family</v>
          </cell>
          <cell r="M6994">
            <v>24461</v>
          </cell>
        </row>
        <row r="6995">
          <cell r="A6995">
            <v>13</v>
          </cell>
          <cell r="B6995" t="str">
            <v>AW PPO Etown</v>
          </cell>
          <cell r="D6995" t="str">
            <v>TAYLOR STEVE D</v>
          </cell>
          <cell r="E6995" t="str">
            <v>155506169</v>
          </cell>
          <cell r="F6995">
            <v>30</v>
          </cell>
          <cell r="G6995" t="str">
            <v>Etown Nonunion</v>
          </cell>
          <cell r="H6995" t="str">
            <v>N</v>
          </cell>
          <cell r="I6995">
            <v>4</v>
          </cell>
          <cell r="J6995">
            <v>37834</v>
          </cell>
          <cell r="K6995">
            <v>127</v>
          </cell>
          <cell r="L6995" t="str">
            <v>Family</v>
          </cell>
          <cell r="M6995">
            <v>22494</v>
          </cell>
        </row>
        <row r="6996">
          <cell r="A6996">
            <v>13</v>
          </cell>
          <cell r="B6996" t="str">
            <v>AW PPO Etown</v>
          </cell>
          <cell r="D6996" t="str">
            <v>TOCCI CARL D</v>
          </cell>
          <cell r="E6996" t="str">
            <v>135529756</v>
          </cell>
          <cell r="F6996">
            <v>29</v>
          </cell>
          <cell r="G6996" t="str">
            <v>Etown Union</v>
          </cell>
          <cell r="H6996" t="str">
            <v>U</v>
          </cell>
          <cell r="I6996">
            <v>4</v>
          </cell>
          <cell r="J6996">
            <v>37834</v>
          </cell>
          <cell r="K6996">
            <v>127</v>
          </cell>
          <cell r="L6996" t="str">
            <v>Family</v>
          </cell>
          <cell r="M6996">
            <v>20699</v>
          </cell>
        </row>
        <row r="6997">
          <cell r="A6997">
            <v>13</v>
          </cell>
          <cell r="B6997" t="str">
            <v>AW PPO Etown</v>
          </cell>
          <cell r="D6997" t="str">
            <v>TRZUSKOSKI ALAN</v>
          </cell>
          <cell r="E6997" t="str">
            <v>140722708</v>
          </cell>
          <cell r="F6997">
            <v>30</v>
          </cell>
          <cell r="G6997" t="str">
            <v>Etown Nonunion</v>
          </cell>
          <cell r="H6997" t="str">
            <v>N</v>
          </cell>
          <cell r="I6997">
            <v>1</v>
          </cell>
          <cell r="J6997">
            <v>38108</v>
          </cell>
          <cell r="K6997">
            <v>101</v>
          </cell>
          <cell r="L6997" t="str">
            <v>Single</v>
          </cell>
          <cell r="M6997">
            <v>29633</v>
          </cell>
        </row>
        <row r="6998">
          <cell r="A6998">
            <v>13</v>
          </cell>
          <cell r="B6998" t="str">
            <v>AW PPO Etown</v>
          </cell>
          <cell r="D6998" t="str">
            <v>ULICNY DENISE A</v>
          </cell>
          <cell r="E6998" t="str">
            <v>155605217</v>
          </cell>
          <cell r="F6998">
            <v>30</v>
          </cell>
          <cell r="G6998" t="str">
            <v>Etown Nonunion</v>
          </cell>
          <cell r="H6998" t="str">
            <v>N</v>
          </cell>
          <cell r="I6998">
            <v>3</v>
          </cell>
          <cell r="J6998">
            <v>38353</v>
          </cell>
          <cell r="K6998">
            <v>119</v>
          </cell>
          <cell r="L6998" t="str">
            <v>Ee/Ch</v>
          </cell>
          <cell r="M6998">
            <v>24290</v>
          </cell>
        </row>
        <row r="6999">
          <cell r="A6999">
            <v>13</v>
          </cell>
          <cell r="B6999" t="str">
            <v>AW PPO Etown</v>
          </cell>
          <cell r="D6999" t="str">
            <v>WARE SR DAMIAN K</v>
          </cell>
          <cell r="E6999" t="str">
            <v>157729989</v>
          </cell>
          <cell r="F6999">
            <v>30</v>
          </cell>
          <cell r="G6999" t="str">
            <v>Etown Nonunion</v>
          </cell>
          <cell r="H6999" t="str">
            <v>N</v>
          </cell>
          <cell r="I6999">
            <v>2</v>
          </cell>
          <cell r="J6999">
            <v>37834</v>
          </cell>
          <cell r="K6999">
            <v>119</v>
          </cell>
          <cell r="L6999" t="str">
            <v>Ee/Ch</v>
          </cell>
          <cell r="M6999">
            <v>26776</v>
          </cell>
        </row>
        <row r="7000">
          <cell r="A7000">
            <v>13</v>
          </cell>
          <cell r="B7000" t="str">
            <v>AW PPO Etown</v>
          </cell>
          <cell r="D7000" t="str">
            <v>WEBBER STEPHEN L</v>
          </cell>
          <cell r="E7000" t="str">
            <v>151523091</v>
          </cell>
          <cell r="F7000">
            <v>29</v>
          </cell>
          <cell r="G7000" t="str">
            <v>Etown Union</v>
          </cell>
          <cell r="H7000" t="str">
            <v>U</v>
          </cell>
          <cell r="I7000">
            <v>5</v>
          </cell>
          <cell r="J7000">
            <v>37834</v>
          </cell>
          <cell r="K7000">
            <v>127</v>
          </cell>
          <cell r="L7000" t="str">
            <v>Family</v>
          </cell>
          <cell r="M7000">
            <v>21402</v>
          </cell>
        </row>
        <row r="7001">
          <cell r="A7001">
            <v>13</v>
          </cell>
          <cell r="B7001" t="str">
            <v>AW PPO Etown</v>
          </cell>
          <cell r="D7001" t="str">
            <v>WHITNEY WAYNE D</v>
          </cell>
          <cell r="E7001" t="str">
            <v>146504557</v>
          </cell>
          <cell r="F7001">
            <v>29</v>
          </cell>
          <cell r="G7001" t="str">
            <v>Etown Union</v>
          </cell>
          <cell r="H7001" t="str">
            <v>U</v>
          </cell>
          <cell r="I7001">
            <v>4</v>
          </cell>
          <cell r="J7001">
            <v>37834</v>
          </cell>
          <cell r="K7001">
            <v>127</v>
          </cell>
          <cell r="L7001" t="str">
            <v>Family</v>
          </cell>
          <cell r="M7001">
            <v>18283</v>
          </cell>
        </row>
        <row r="7002">
          <cell r="A7002">
            <v>13</v>
          </cell>
          <cell r="B7002" t="str">
            <v>AW PPO Etown</v>
          </cell>
          <cell r="D7002" t="str">
            <v>WILLIAMSON ALINA D</v>
          </cell>
          <cell r="E7002" t="str">
            <v>265912881</v>
          </cell>
          <cell r="F7002">
            <v>30</v>
          </cell>
          <cell r="G7002" t="str">
            <v>Etown Nonunion</v>
          </cell>
          <cell r="H7002" t="str">
            <v>N</v>
          </cell>
          <cell r="I7002">
            <v>1</v>
          </cell>
          <cell r="J7002">
            <v>37834</v>
          </cell>
          <cell r="K7002">
            <v>102</v>
          </cell>
          <cell r="L7002" t="str">
            <v>Single</v>
          </cell>
          <cell r="M7002">
            <v>27910</v>
          </cell>
        </row>
        <row r="7003">
          <cell r="A7003">
            <v>13</v>
          </cell>
          <cell r="B7003" t="str">
            <v>AW PPO Etown</v>
          </cell>
          <cell r="D7003" t="str">
            <v>WOICEKOWSKI MICHAEL</v>
          </cell>
          <cell r="E7003" t="str">
            <v>157649013</v>
          </cell>
          <cell r="F7003">
            <v>29</v>
          </cell>
          <cell r="G7003" t="str">
            <v>Etown Union</v>
          </cell>
          <cell r="H7003" t="str">
            <v>U</v>
          </cell>
          <cell r="I7003">
            <v>3</v>
          </cell>
          <cell r="J7003">
            <v>37834</v>
          </cell>
          <cell r="K7003">
            <v>119</v>
          </cell>
          <cell r="L7003" t="str">
            <v>Ee/Ch</v>
          </cell>
          <cell r="M7003">
            <v>22467</v>
          </cell>
        </row>
        <row r="7004">
          <cell r="A7004">
            <v>13</v>
          </cell>
          <cell r="B7004" t="str">
            <v>AW PPO Etown</v>
          </cell>
          <cell r="D7004" t="str">
            <v>WOOD ALBERT G</v>
          </cell>
          <cell r="E7004" t="str">
            <v>149485634</v>
          </cell>
          <cell r="F7004">
            <v>30</v>
          </cell>
          <cell r="G7004" t="str">
            <v>Etown Nonunion</v>
          </cell>
          <cell r="H7004" t="str">
            <v>N</v>
          </cell>
          <cell r="I7004">
            <v>5</v>
          </cell>
          <cell r="J7004">
            <v>38292</v>
          </cell>
          <cell r="K7004">
            <v>127</v>
          </cell>
          <cell r="L7004" t="str">
            <v>Family</v>
          </cell>
          <cell r="M7004">
            <v>20334</v>
          </cell>
        </row>
        <row r="7005">
          <cell r="A7005">
            <v>13</v>
          </cell>
          <cell r="B7005" t="str">
            <v>AW PPO Etown</v>
          </cell>
          <cell r="D7005" t="str">
            <v>WRIGHT DANA</v>
          </cell>
          <cell r="E7005" t="str">
            <v>158581168</v>
          </cell>
          <cell r="F7005">
            <v>30</v>
          </cell>
          <cell r="G7005" t="str">
            <v>Etown Nonunion</v>
          </cell>
          <cell r="H7005" t="str">
            <v>N</v>
          </cell>
          <cell r="I7005">
            <v>4</v>
          </cell>
          <cell r="J7005">
            <v>37834</v>
          </cell>
          <cell r="K7005">
            <v>127</v>
          </cell>
          <cell r="L7005" t="str">
            <v>Family</v>
          </cell>
          <cell r="M7005">
            <v>22051</v>
          </cell>
        </row>
        <row r="7006">
          <cell r="A7006">
            <v>13</v>
          </cell>
          <cell r="B7006" t="str">
            <v>AW PPO Etown</v>
          </cell>
          <cell r="D7006" t="str">
            <v>ZWOLINSKI DEBBIE A</v>
          </cell>
          <cell r="E7006" t="str">
            <v>140500768</v>
          </cell>
          <cell r="F7006">
            <v>29</v>
          </cell>
          <cell r="G7006" t="str">
            <v>Etown Union</v>
          </cell>
          <cell r="H7006" t="str">
            <v>U</v>
          </cell>
          <cell r="I7006">
            <v>3</v>
          </cell>
          <cell r="J7006">
            <v>37834</v>
          </cell>
          <cell r="K7006">
            <v>127</v>
          </cell>
          <cell r="L7006" t="str">
            <v>Family</v>
          </cell>
          <cell r="M7006">
            <v>21563</v>
          </cell>
        </row>
        <row r="7007">
          <cell r="A7007">
            <v>13</v>
          </cell>
          <cell r="B7007" t="str">
            <v>AW PPO Etown</v>
          </cell>
          <cell r="C7007" t="str">
            <v>000000000</v>
          </cell>
          <cell r="D7007" t="str">
            <v>AMILL JOEL P</v>
          </cell>
          <cell r="E7007" t="str">
            <v>157649038</v>
          </cell>
          <cell r="F7007">
            <v>30</v>
          </cell>
          <cell r="G7007" t="str">
            <v>Etown Nonunion</v>
          </cell>
          <cell r="H7007" t="str">
            <v>N</v>
          </cell>
          <cell r="I7007">
            <v>5</v>
          </cell>
          <cell r="J7007">
            <v>37834</v>
          </cell>
          <cell r="K7007">
            <v>127</v>
          </cell>
          <cell r="L7007" t="str">
            <v>Family</v>
          </cell>
          <cell r="M7007">
            <v>22466</v>
          </cell>
        </row>
        <row r="7008">
          <cell r="A7008">
            <v>13</v>
          </cell>
          <cell r="B7008" t="str">
            <v>AW PPO Etown</v>
          </cell>
          <cell r="C7008" t="str">
            <v>000000000</v>
          </cell>
          <cell r="D7008" t="str">
            <v>ANSON JAMES F</v>
          </cell>
          <cell r="E7008" t="str">
            <v>158821030</v>
          </cell>
          <cell r="F7008">
            <v>29</v>
          </cell>
          <cell r="G7008" t="str">
            <v>Etown Union</v>
          </cell>
          <cell r="H7008" t="str">
            <v>U</v>
          </cell>
          <cell r="I7008">
            <v>3</v>
          </cell>
          <cell r="J7008">
            <v>38167</v>
          </cell>
          <cell r="K7008">
            <v>127</v>
          </cell>
          <cell r="L7008" t="str">
            <v>Family</v>
          </cell>
          <cell r="M7008">
            <v>28252</v>
          </cell>
        </row>
        <row r="7009">
          <cell r="A7009">
            <v>13</v>
          </cell>
          <cell r="B7009" t="str">
            <v>AW PPO Etown</v>
          </cell>
          <cell r="C7009" t="str">
            <v>000000000</v>
          </cell>
          <cell r="D7009" t="str">
            <v>APOSTOLOPOULO GEORGE A</v>
          </cell>
          <cell r="E7009" t="str">
            <v>148664196</v>
          </cell>
          <cell r="F7009">
            <v>30</v>
          </cell>
          <cell r="G7009" t="str">
            <v>Etown Nonunion</v>
          </cell>
          <cell r="H7009" t="str">
            <v>N</v>
          </cell>
          <cell r="I7009">
            <v>1</v>
          </cell>
          <cell r="J7009">
            <v>38107</v>
          </cell>
          <cell r="K7009">
            <v>101</v>
          </cell>
          <cell r="L7009" t="str">
            <v>Single</v>
          </cell>
          <cell r="M7009">
            <v>16904</v>
          </cell>
        </row>
        <row r="7010">
          <cell r="A7010">
            <v>13</v>
          </cell>
          <cell r="B7010" t="str">
            <v>AW PPO Etown</v>
          </cell>
          <cell r="C7010" t="str">
            <v>000000000</v>
          </cell>
          <cell r="D7010" t="str">
            <v>ATKINSON YVONNE</v>
          </cell>
          <cell r="E7010" t="str">
            <v>147525983</v>
          </cell>
          <cell r="F7010">
            <v>30</v>
          </cell>
          <cell r="G7010" t="str">
            <v>Etown Nonunion</v>
          </cell>
          <cell r="H7010" t="str">
            <v>N</v>
          </cell>
          <cell r="I7010">
            <v>5</v>
          </cell>
          <cell r="J7010">
            <v>37834</v>
          </cell>
          <cell r="K7010">
            <v>127</v>
          </cell>
          <cell r="L7010" t="str">
            <v>Family</v>
          </cell>
          <cell r="M7010">
            <v>20693</v>
          </cell>
        </row>
        <row r="7011">
          <cell r="A7011">
            <v>13</v>
          </cell>
          <cell r="B7011" t="str">
            <v>AW PPO Etown</v>
          </cell>
          <cell r="C7011" t="str">
            <v>000000000</v>
          </cell>
          <cell r="D7011" t="str">
            <v>ATTANASIO LISA M</v>
          </cell>
          <cell r="E7011" t="str">
            <v>147446418</v>
          </cell>
          <cell r="F7011">
            <v>30</v>
          </cell>
          <cell r="G7011" t="str">
            <v>Etown Nonunion</v>
          </cell>
          <cell r="H7011" t="str">
            <v>N</v>
          </cell>
          <cell r="I7011">
            <v>1</v>
          </cell>
          <cell r="J7011">
            <v>37834</v>
          </cell>
          <cell r="K7011">
            <v>102</v>
          </cell>
          <cell r="L7011" t="str">
            <v>Single</v>
          </cell>
          <cell r="M7011">
            <v>22144</v>
          </cell>
        </row>
        <row r="7012">
          <cell r="A7012">
            <v>13</v>
          </cell>
          <cell r="B7012" t="str">
            <v>AW PPO Etown</v>
          </cell>
          <cell r="C7012" t="str">
            <v>000000000</v>
          </cell>
          <cell r="D7012" t="str">
            <v>AVERY JEFFREY S</v>
          </cell>
          <cell r="E7012" t="str">
            <v>155523725</v>
          </cell>
          <cell r="F7012">
            <v>29</v>
          </cell>
          <cell r="G7012" t="str">
            <v>Etown Union</v>
          </cell>
          <cell r="H7012" t="str">
            <v>U</v>
          </cell>
          <cell r="I7012">
            <v>3</v>
          </cell>
          <cell r="J7012">
            <v>37834</v>
          </cell>
          <cell r="K7012">
            <v>127</v>
          </cell>
          <cell r="L7012" t="str">
            <v>Family</v>
          </cell>
          <cell r="M7012">
            <v>21184</v>
          </cell>
        </row>
        <row r="7013">
          <cell r="A7013">
            <v>13</v>
          </cell>
          <cell r="B7013" t="str">
            <v>AW PPO Etown</v>
          </cell>
          <cell r="C7013" t="str">
            <v>000000000</v>
          </cell>
          <cell r="D7013" t="str">
            <v>BALESTRIERI LOUIS</v>
          </cell>
          <cell r="E7013" t="str">
            <v>157401416</v>
          </cell>
          <cell r="F7013">
            <v>29</v>
          </cell>
          <cell r="G7013" t="str">
            <v>Etown Union</v>
          </cell>
          <cell r="H7013" t="str">
            <v>U</v>
          </cell>
          <cell r="I7013">
            <v>2</v>
          </cell>
          <cell r="J7013">
            <v>37834</v>
          </cell>
          <cell r="K7013">
            <v>111</v>
          </cell>
          <cell r="L7013" t="str">
            <v>Ee/Sp</v>
          </cell>
          <cell r="M7013">
            <v>17266</v>
          </cell>
        </row>
        <row r="7014">
          <cell r="A7014">
            <v>13</v>
          </cell>
          <cell r="B7014" t="str">
            <v>AW PPO Etown</v>
          </cell>
          <cell r="C7014" t="str">
            <v>000000000</v>
          </cell>
          <cell r="D7014" t="str">
            <v>BARATTUCCI ELEONORA M</v>
          </cell>
          <cell r="E7014" t="str">
            <v>157528240</v>
          </cell>
          <cell r="F7014">
            <v>30</v>
          </cell>
          <cell r="G7014" t="str">
            <v>Etown Nonunion</v>
          </cell>
          <cell r="H7014" t="str">
            <v>N</v>
          </cell>
          <cell r="I7014">
            <v>1</v>
          </cell>
          <cell r="J7014">
            <v>37834</v>
          </cell>
          <cell r="K7014">
            <v>102</v>
          </cell>
          <cell r="L7014" t="str">
            <v>Single</v>
          </cell>
          <cell r="M7014">
            <v>23594</v>
          </cell>
        </row>
        <row r="7015">
          <cell r="A7015">
            <v>13</v>
          </cell>
          <cell r="B7015" t="str">
            <v>AW PPO Etown</v>
          </cell>
          <cell r="C7015" t="str">
            <v>000000000</v>
          </cell>
          <cell r="D7015" t="str">
            <v>BARNETT KARL E</v>
          </cell>
          <cell r="E7015" t="str">
            <v>152666331</v>
          </cell>
          <cell r="F7015">
            <v>29</v>
          </cell>
          <cell r="G7015" t="str">
            <v>Etown Union</v>
          </cell>
          <cell r="H7015" t="str">
            <v>U</v>
          </cell>
          <cell r="I7015">
            <v>3</v>
          </cell>
          <cell r="J7015">
            <v>37834</v>
          </cell>
          <cell r="K7015">
            <v>119</v>
          </cell>
          <cell r="L7015" t="str">
            <v>Ee/Ch</v>
          </cell>
          <cell r="M7015">
            <v>23494</v>
          </cell>
        </row>
        <row r="7016">
          <cell r="A7016">
            <v>13</v>
          </cell>
          <cell r="B7016" t="str">
            <v>AW PPO Etown</v>
          </cell>
          <cell r="C7016" t="str">
            <v>000000000</v>
          </cell>
          <cell r="D7016" t="str">
            <v>BARRETT BRUCE E</v>
          </cell>
          <cell r="E7016" t="str">
            <v>144440163</v>
          </cell>
          <cell r="F7016">
            <v>29</v>
          </cell>
          <cell r="G7016" t="str">
            <v>Etown Union</v>
          </cell>
          <cell r="H7016" t="str">
            <v>U</v>
          </cell>
          <cell r="I7016">
            <v>3</v>
          </cell>
          <cell r="J7016">
            <v>37834</v>
          </cell>
          <cell r="K7016">
            <v>127</v>
          </cell>
          <cell r="L7016" t="str">
            <v>Family</v>
          </cell>
          <cell r="M7016">
            <v>19667</v>
          </cell>
        </row>
        <row r="7017">
          <cell r="A7017">
            <v>13</v>
          </cell>
          <cell r="B7017" t="str">
            <v>AW PPO Etown</v>
          </cell>
          <cell r="C7017" t="str">
            <v>000000000</v>
          </cell>
          <cell r="D7017" t="str">
            <v>BATAILLE THOMAS B</v>
          </cell>
          <cell r="E7017" t="str">
            <v>138327589</v>
          </cell>
          <cell r="F7017">
            <v>29</v>
          </cell>
          <cell r="G7017" t="str">
            <v>Etown Union</v>
          </cell>
          <cell r="H7017" t="str">
            <v>U</v>
          </cell>
          <cell r="I7017">
            <v>2</v>
          </cell>
          <cell r="J7017">
            <v>37834</v>
          </cell>
          <cell r="K7017">
            <v>111</v>
          </cell>
          <cell r="L7017" t="str">
            <v>Ee/Sp</v>
          </cell>
          <cell r="M7017">
            <v>15018</v>
          </cell>
        </row>
        <row r="7018">
          <cell r="A7018">
            <v>13</v>
          </cell>
          <cell r="B7018" t="str">
            <v>AW PPO Etown</v>
          </cell>
          <cell r="C7018" t="str">
            <v>000000000</v>
          </cell>
          <cell r="D7018" t="str">
            <v>BAYLES JONATHAN P</v>
          </cell>
          <cell r="E7018" t="str">
            <v>144540873</v>
          </cell>
          <cell r="F7018">
            <v>29</v>
          </cell>
          <cell r="G7018" t="str">
            <v>Etown Union</v>
          </cell>
          <cell r="H7018" t="str">
            <v>U</v>
          </cell>
          <cell r="I7018">
            <v>4</v>
          </cell>
          <cell r="J7018">
            <v>38251</v>
          </cell>
          <cell r="K7018">
            <v>127</v>
          </cell>
          <cell r="L7018" t="str">
            <v>Family</v>
          </cell>
          <cell r="M7018">
            <v>26443</v>
          </cell>
        </row>
        <row r="7019">
          <cell r="A7019">
            <v>13</v>
          </cell>
          <cell r="B7019" t="str">
            <v>AW PPO Etown</v>
          </cell>
          <cell r="C7019" t="str">
            <v>000000000</v>
          </cell>
          <cell r="D7019" t="str">
            <v>BELTRAN ROMMEL C</v>
          </cell>
          <cell r="E7019" t="str">
            <v>154963011</v>
          </cell>
          <cell r="F7019">
            <v>29</v>
          </cell>
          <cell r="G7019" t="str">
            <v>Etown Union</v>
          </cell>
          <cell r="H7019" t="str">
            <v>U</v>
          </cell>
          <cell r="I7019">
            <v>4</v>
          </cell>
          <cell r="J7019">
            <v>37834</v>
          </cell>
          <cell r="K7019">
            <v>127</v>
          </cell>
          <cell r="L7019" t="str">
            <v>Family</v>
          </cell>
          <cell r="M7019">
            <v>20841</v>
          </cell>
        </row>
        <row r="7020">
          <cell r="A7020">
            <v>13</v>
          </cell>
          <cell r="B7020" t="str">
            <v>AW PPO Etown</v>
          </cell>
          <cell r="C7020" t="str">
            <v>000000000</v>
          </cell>
          <cell r="D7020" t="str">
            <v>BENAVITCH PATRICIA A</v>
          </cell>
          <cell r="E7020" t="str">
            <v>153347712</v>
          </cell>
          <cell r="F7020">
            <v>30</v>
          </cell>
          <cell r="G7020" t="str">
            <v>Etown Nonunion</v>
          </cell>
          <cell r="H7020" t="str">
            <v>N</v>
          </cell>
          <cell r="I7020">
            <v>2</v>
          </cell>
          <cell r="J7020">
            <v>37834</v>
          </cell>
          <cell r="K7020">
            <v>111</v>
          </cell>
          <cell r="L7020" t="str">
            <v>Ee/Sp</v>
          </cell>
          <cell r="M7020">
            <v>15739</v>
          </cell>
        </row>
        <row r="7021">
          <cell r="A7021">
            <v>13</v>
          </cell>
          <cell r="B7021" t="str">
            <v>AW PPO Etown</v>
          </cell>
          <cell r="C7021" t="str">
            <v>000000000</v>
          </cell>
          <cell r="D7021" t="str">
            <v>BEREHEIKO ROBERT W</v>
          </cell>
          <cell r="E7021" t="str">
            <v>153502398</v>
          </cell>
          <cell r="F7021">
            <v>29</v>
          </cell>
          <cell r="G7021" t="str">
            <v>Etown Union</v>
          </cell>
          <cell r="H7021" t="str">
            <v>U</v>
          </cell>
          <cell r="I7021">
            <v>6</v>
          </cell>
          <cell r="J7021">
            <v>37834</v>
          </cell>
          <cell r="K7021">
            <v>127</v>
          </cell>
          <cell r="L7021" t="str">
            <v>Family</v>
          </cell>
          <cell r="M7021">
            <v>20393</v>
          </cell>
        </row>
        <row r="7022">
          <cell r="A7022">
            <v>13</v>
          </cell>
          <cell r="B7022" t="str">
            <v>AW PPO Etown</v>
          </cell>
          <cell r="C7022" t="str">
            <v>000000000</v>
          </cell>
          <cell r="D7022" t="str">
            <v>BEST LAWRENCE F</v>
          </cell>
          <cell r="E7022" t="str">
            <v>151482431</v>
          </cell>
          <cell r="F7022">
            <v>29</v>
          </cell>
          <cell r="G7022" t="str">
            <v>Etown Union</v>
          </cell>
          <cell r="H7022" t="str">
            <v>U</v>
          </cell>
          <cell r="I7022">
            <v>2</v>
          </cell>
          <cell r="J7022">
            <v>37986</v>
          </cell>
          <cell r="K7022">
            <v>119</v>
          </cell>
          <cell r="L7022" t="str">
            <v>Ee/Ch</v>
          </cell>
          <cell r="M7022">
            <v>19725</v>
          </cell>
        </row>
        <row r="7023">
          <cell r="A7023">
            <v>13</v>
          </cell>
          <cell r="B7023" t="str">
            <v>AW PPO Etown</v>
          </cell>
          <cell r="C7023" t="str">
            <v>000000000</v>
          </cell>
          <cell r="D7023" t="str">
            <v>BIEHLER ROBERT D</v>
          </cell>
          <cell r="E7023" t="str">
            <v>147668565</v>
          </cell>
          <cell r="F7023">
            <v>30</v>
          </cell>
          <cell r="G7023" t="str">
            <v>Etown Nonunion</v>
          </cell>
          <cell r="H7023" t="str">
            <v>N</v>
          </cell>
          <cell r="I7023">
            <v>2</v>
          </cell>
          <cell r="J7023">
            <v>37834</v>
          </cell>
          <cell r="K7023">
            <v>119</v>
          </cell>
          <cell r="L7023" t="str">
            <v>Ee/Ch</v>
          </cell>
          <cell r="M7023">
            <v>23996</v>
          </cell>
        </row>
        <row r="7024">
          <cell r="A7024">
            <v>13</v>
          </cell>
          <cell r="B7024" t="str">
            <v>AW PPO Etown</v>
          </cell>
          <cell r="C7024" t="str">
            <v>000000000</v>
          </cell>
          <cell r="D7024" t="str">
            <v>BIHLER JOSEP W</v>
          </cell>
          <cell r="E7024" t="str">
            <v>158520422</v>
          </cell>
          <cell r="F7024">
            <v>30</v>
          </cell>
          <cell r="G7024" t="str">
            <v>Etown Nonunion</v>
          </cell>
          <cell r="H7024" t="str">
            <v>N</v>
          </cell>
          <cell r="I7024">
            <v>4</v>
          </cell>
          <cell r="J7024">
            <v>37834</v>
          </cell>
          <cell r="K7024">
            <v>127</v>
          </cell>
          <cell r="L7024" t="str">
            <v>Family</v>
          </cell>
          <cell r="M7024">
            <v>21283</v>
          </cell>
        </row>
        <row r="7025">
          <cell r="A7025">
            <v>13</v>
          </cell>
          <cell r="B7025" t="str">
            <v>AW PPO Etown</v>
          </cell>
          <cell r="C7025" t="str">
            <v>000000000</v>
          </cell>
          <cell r="D7025" t="str">
            <v>BOLTON CRAIG</v>
          </cell>
          <cell r="E7025" t="str">
            <v>158683439</v>
          </cell>
          <cell r="F7025">
            <v>29</v>
          </cell>
          <cell r="G7025" t="str">
            <v>Etown Union</v>
          </cell>
          <cell r="H7025" t="str">
            <v>U</v>
          </cell>
          <cell r="I7025">
            <v>4</v>
          </cell>
          <cell r="J7025">
            <v>37834</v>
          </cell>
          <cell r="K7025">
            <v>127</v>
          </cell>
          <cell r="L7025" t="str">
            <v>Family</v>
          </cell>
          <cell r="M7025">
            <v>23573</v>
          </cell>
        </row>
        <row r="7026">
          <cell r="A7026">
            <v>13</v>
          </cell>
          <cell r="B7026" t="str">
            <v>AW PPO Etown</v>
          </cell>
          <cell r="C7026" t="str">
            <v>000000000</v>
          </cell>
          <cell r="D7026" t="str">
            <v>BOLTON MARK A</v>
          </cell>
          <cell r="E7026" t="str">
            <v>157642313</v>
          </cell>
          <cell r="F7026">
            <v>29</v>
          </cell>
          <cell r="G7026" t="str">
            <v>Etown Union</v>
          </cell>
          <cell r="H7026" t="str">
            <v>U</v>
          </cell>
          <cell r="I7026">
            <v>3</v>
          </cell>
          <cell r="J7026">
            <v>37834</v>
          </cell>
          <cell r="K7026">
            <v>127</v>
          </cell>
          <cell r="L7026" t="str">
            <v>Family</v>
          </cell>
          <cell r="M7026">
            <v>22261</v>
          </cell>
        </row>
        <row r="7027">
          <cell r="A7027">
            <v>13</v>
          </cell>
          <cell r="B7027" t="str">
            <v>AW PPO Etown</v>
          </cell>
          <cell r="C7027" t="str">
            <v>000000000</v>
          </cell>
          <cell r="D7027" t="str">
            <v>BONACCORSO JOSEPH</v>
          </cell>
          <cell r="E7027" t="str">
            <v>154320331</v>
          </cell>
          <cell r="F7027">
            <v>29</v>
          </cell>
          <cell r="G7027" t="str">
            <v>Etown Union</v>
          </cell>
          <cell r="H7027" t="str">
            <v>U</v>
          </cell>
          <cell r="I7027">
            <v>2</v>
          </cell>
          <cell r="J7027">
            <v>38200</v>
          </cell>
          <cell r="K7027">
            <v>111</v>
          </cell>
          <cell r="L7027" t="str">
            <v>Ee/Sp</v>
          </cell>
          <cell r="M7027">
            <v>15380</v>
          </cell>
        </row>
        <row r="7028">
          <cell r="A7028">
            <v>13</v>
          </cell>
          <cell r="B7028" t="str">
            <v>AW PPO Etown</v>
          </cell>
          <cell r="C7028" t="str">
            <v>000000000</v>
          </cell>
          <cell r="D7028" t="str">
            <v>BOYER ROBERT C</v>
          </cell>
          <cell r="E7028" t="str">
            <v>207280386</v>
          </cell>
          <cell r="F7028">
            <v>29</v>
          </cell>
          <cell r="G7028" t="str">
            <v>Etown Union</v>
          </cell>
          <cell r="H7028" t="str">
            <v>U</v>
          </cell>
          <cell r="I7028">
            <v>2</v>
          </cell>
          <cell r="J7028">
            <v>37834</v>
          </cell>
          <cell r="K7028">
            <v>111</v>
          </cell>
          <cell r="L7028" t="str">
            <v>Ee/Sp</v>
          </cell>
          <cell r="M7028">
            <v>13878</v>
          </cell>
        </row>
        <row r="7029">
          <cell r="A7029">
            <v>13</v>
          </cell>
          <cell r="B7029" t="str">
            <v>AW PPO Etown</v>
          </cell>
          <cell r="C7029" t="str">
            <v>000000000</v>
          </cell>
          <cell r="D7029" t="str">
            <v>BOYSEN DAVID A</v>
          </cell>
          <cell r="E7029" t="str">
            <v>153366903</v>
          </cell>
          <cell r="F7029">
            <v>29</v>
          </cell>
          <cell r="G7029" t="str">
            <v>Etown Union</v>
          </cell>
          <cell r="H7029" t="str">
            <v>U</v>
          </cell>
          <cell r="I7029">
            <v>2</v>
          </cell>
          <cell r="J7029">
            <v>37834</v>
          </cell>
          <cell r="K7029">
            <v>119</v>
          </cell>
          <cell r="L7029" t="str">
            <v>Ee/Ch</v>
          </cell>
          <cell r="M7029">
            <v>16679</v>
          </cell>
        </row>
        <row r="7030">
          <cell r="A7030">
            <v>13</v>
          </cell>
          <cell r="B7030" t="str">
            <v>AW PPO Etown</v>
          </cell>
          <cell r="C7030" t="str">
            <v>000000000</v>
          </cell>
          <cell r="D7030" t="str">
            <v>BOZARTH JAMES M</v>
          </cell>
          <cell r="E7030" t="str">
            <v>138581165</v>
          </cell>
          <cell r="F7030">
            <v>29</v>
          </cell>
          <cell r="G7030" t="str">
            <v>Etown Union</v>
          </cell>
          <cell r="H7030" t="str">
            <v>U</v>
          </cell>
          <cell r="I7030">
            <v>4</v>
          </cell>
          <cell r="J7030">
            <v>37834</v>
          </cell>
          <cell r="K7030">
            <v>127</v>
          </cell>
          <cell r="L7030" t="str">
            <v>Family</v>
          </cell>
          <cell r="M7030">
            <v>21293</v>
          </cell>
        </row>
        <row r="7031">
          <cell r="A7031">
            <v>13</v>
          </cell>
          <cell r="B7031" t="str">
            <v>AW PPO Etown</v>
          </cell>
          <cell r="C7031" t="str">
            <v>000000000</v>
          </cell>
          <cell r="D7031" t="str">
            <v>BRIZUELA RAFAEL A</v>
          </cell>
          <cell r="E7031" t="str">
            <v>142826220</v>
          </cell>
          <cell r="F7031">
            <v>29</v>
          </cell>
          <cell r="G7031" t="str">
            <v>Etown Union</v>
          </cell>
          <cell r="H7031" t="str">
            <v>U</v>
          </cell>
          <cell r="I7031">
            <v>5</v>
          </cell>
          <cell r="J7031">
            <v>37834</v>
          </cell>
          <cell r="K7031">
            <v>127</v>
          </cell>
          <cell r="L7031" t="str">
            <v>Family</v>
          </cell>
          <cell r="M7031">
            <v>26938</v>
          </cell>
        </row>
        <row r="7032">
          <cell r="A7032">
            <v>13</v>
          </cell>
          <cell r="B7032" t="str">
            <v>AW PPO Etown</v>
          </cell>
          <cell r="C7032" t="str">
            <v>000000000</v>
          </cell>
          <cell r="D7032" t="str">
            <v>BROWNER CECEL T</v>
          </cell>
          <cell r="E7032" t="str">
            <v>135529947</v>
          </cell>
          <cell r="F7032">
            <v>30</v>
          </cell>
          <cell r="G7032" t="str">
            <v>Etown Nonunion</v>
          </cell>
          <cell r="H7032" t="str">
            <v>N</v>
          </cell>
          <cell r="I7032">
            <v>2</v>
          </cell>
          <cell r="J7032">
            <v>37834</v>
          </cell>
          <cell r="K7032">
            <v>111</v>
          </cell>
          <cell r="L7032" t="str">
            <v>Ee/Sp</v>
          </cell>
          <cell r="M7032">
            <v>20333</v>
          </cell>
        </row>
        <row r="7033">
          <cell r="A7033">
            <v>13</v>
          </cell>
          <cell r="B7033" t="str">
            <v>AW PPO Etown</v>
          </cell>
          <cell r="C7033" t="str">
            <v>000000000</v>
          </cell>
          <cell r="D7033" t="str">
            <v>BUCKMAN LUCIUS</v>
          </cell>
          <cell r="E7033" t="str">
            <v>249685538</v>
          </cell>
          <cell r="F7033">
            <v>30</v>
          </cell>
          <cell r="G7033" t="str">
            <v>Etown Nonunion</v>
          </cell>
          <cell r="H7033" t="str">
            <v>N</v>
          </cell>
          <cell r="I7033">
            <v>2</v>
          </cell>
          <cell r="J7033">
            <v>37834</v>
          </cell>
          <cell r="K7033">
            <v>111</v>
          </cell>
          <cell r="L7033" t="str">
            <v>Ee/Sp</v>
          </cell>
          <cell r="M7033">
            <v>15747</v>
          </cell>
        </row>
        <row r="7034">
          <cell r="A7034">
            <v>13</v>
          </cell>
          <cell r="B7034" t="str">
            <v>AW PPO Etown</v>
          </cell>
          <cell r="C7034" t="str">
            <v>000000000</v>
          </cell>
          <cell r="D7034" t="str">
            <v>BUTLER GREGORY A</v>
          </cell>
          <cell r="E7034" t="str">
            <v>147621647</v>
          </cell>
          <cell r="F7034">
            <v>29</v>
          </cell>
          <cell r="G7034" t="str">
            <v>Etown Union</v>
          </cell>
          <cell r="H7034" t="str">
            <v>U</v>
          </cell>
          <cell r="I7034">
            <v>4</v>
          </cell>
          <cell r="J7034">
            <v>37834</v>
          </cell>
          <cell r="K7034">
            <v>119</v>
          </cell>
          <cell r="L7034" t="str">
            <v>Ee/Ch</v>
          </cell>
          <cell r="M7034">
            <v>23582</v>
          </cell>
        </row>
        <row r="7035">
          <cell r="A7035">
            <v>13</v>
          </cell>
          <cell r="B7035" t="str">
            <v>AW PPO Etown</v>
          </cell>
          <cell r="C7035" t="str">
            <v>000000000</v>
          </cell>
          <cell r="D7035" t="str">
            <v>CAFARO JOHN</v>
          </cell>
          <cell r="E7035" t="str">
            <v>139443787</v>
          </cell>
          <cell r="F7035">
            <v>29</v>
          </cell>
          <cell r="G7035" t="str">
            <v>Etown Union</v>
          </cell>
          <cell r="H7035" t="str">
            <v>U</v>
          </cell>
          <cell r="I7035">
            <v>2</v>
          </cell>
          <cell r="J7035">
            <v>37834</v>
          </cell>
          <cell r="K7035">
            <v>111</v>
          </cell>
          <cell r="L7035" t="str">
            <v>Ee/Sp</v>
          </cell>
          <cell r="M7035">
            <v>18825</v>
          </cell>
        </row>
        <row r="7036">
          <cell r="A7036">
            <v>13</v>
          </cell>
          <cell r="B7036" t="str">
            <v>AW PPO Etown</v>
          </cell>
          <cell r="C7036" t="str">
            <v>000000000</v>
          </cell>
          <cell r="D7036" t="str">
            <v>CAMPISE CARMEN P</v>
          </cell>
          <cell r="E7036" t="str">
            <v>141442381</v>
          </cell>
          <cell r="F7036">
            <v>29</v>
          </cell>
          <cell r="G7036" t="str">
            <v>Etown Union</v>
          </cell>
          <cell r="H7036" t="str">
            <v>U</v>
          </cell>
          <cell r="I7036">
            <v>3</v>
          </cell>
          <cell r="J7036">
            <v>38169</v>
          </cell>
          <cell r="K7036">
            <v>127</v>
          </cell>
          <cell r="L7036" t="str">
            <v>Family</v>
          </cell>
          <cell r="M7036">
            <v>18469</v>
          </cell>
        </row>
        <row r="7037">
          <cell r="A7037">
            <v>13</v>
          </cell>
          <cell r="B7037" t="str">
            <v>AW PPO Etown</v>
          </cell>
          <cell r="C7037" t="str">
            <v>000000000</v>
          </cell>
          <cell r="D7037" t="str">
            <v>CANNON MICHAEL</v>
          </cell>
          <cell r="E7037" t="str">
            <v>156589849</v>
          </cell>
          <cell r="F7037">
            <v>30</v>
          </cell>
          <cell r="G7037" t="str">
            <v>Etown Nonunion</v>
          </cell>
          <cell r="H7037" t="str">
            <v>N</v>
          </cell>
          <cell r="I7037">
            <v>4</v>
          </cell>
          <cell r="J7037">
            <v>37834</v>
          </cell>
          <cell r="K7037">
            <v>127</v>
          </cell>
          <cell r="L7037" t="str">
            <v>Family</v>
          </cell>
          <cell r="M7037">
            <v>22010</v>
          </cell>
        </row>
        <row r="7038">
          <cell r="A7038">
            <v>13</v>
          </cell>
          <cell r="B7038" t="str">
            <v>AW PPO Etown</v>
          </cell>
          <cell r="C7038" t="str">
            <v>000000000</v>
          </cell>
          <cell r="D7038" t="str">
            <v>CANTWELL JOSEPH E</v>
          </cell>
          <cell r="E7038" t="str">
            <v>171447555</v>
          </cell>
          <cell r="F7038">
            <v>30</v>
          </cell>
          <cell r="G7038" t="str">
            <v>Etown Nonunion</v>
          </cell>
          <cell r="H7038" t="str">
            <v>N</v>
          </cell>
          <cell r="I7038">
            <v>5</v>
          </cell>
          <cell r="J7038">
            <v>37834</v>
          </cell>
          <cell r="K7038">
            <v>127</v>
          </cell>
          <cell r="L7038" t="str">
            <v>Family</v>
          </cell>
          <cell r="M7038">
            <v>19387</v>
          </cell>
        </row>
        <row r="7039">
          <cell r="A7039">
            <v>13</v>
          </cell>
          <cell r="B7039" t="str">
            <v>AW PPO Etown</v>
          </cell>
          <cell r="C7039" t="str">
            <v>000000000</v>
          </cell>
          <cell r="D7039" t="str">
            <v>CARDONA ALBERTO</v>
          </cell>
          <cell r="E7039" t="str">
            <v>083446185</v>
          </cell>
          <cell r="F7039">
            <v>29</v>
          </cell>
          <cell r="G7039" t="str">
            <v>Etown Union</v>
          </cell>
          <cell r="H7039" t="str">
            <v>U</v>
          </cell>
          <cell r="I7039">
            <v>3</v>
          </cell>
          <cell r="J7039">
            <v>37834</v>
          </cell>
          <cell r="K7039">
            <v>127</v>
          </cell>
          <cell r="L7039" t="str">
            <v>Family</v>
          </cell>
          <cell r="M7039">
            <v>17383</v>
          </cell>
        </row>
        <row r="7040">
          <cell r="A7040">
            <v>13</v>
          </cell>
          <cell r="B7040" t="str">
            <v>AW PPO Etown</v>
          </cell>
          <cell r="C7040" t="str">
            <v>000000000</v>
          </cell>
          <cell r="D7040" t="str">
            <v>CARR WILLIE L</v>
          </cell>
          <cell r="E7040" t="str">
            <v>243844910</v>
          </cell>
          <cell r="F7040">
            <v>29</v>
          </cell>
          <cell r="G7040" t="str">
            <v>Etown Union</v>
          </cell>
          <cell r="H7040" t="str">
            <v>U</v>
          </cell>
          <cell r="I7040">
            <v>3</v>
          </cell>
          <cell r="J7040">
            <v>38107</v>
          </cell>
          <cell r="K7040">
            <v>127</v>
          </cell>
          <cell r="L7040" t="str">
            <v>Family</v>
          </cell>
          <cell r="M7040">
            <v>19095</v>
          </cell>
        </row>
        <row r="7041">
          <cell r="A7041">
            <v>13</v>
          </cell>
          <cell r="B7041" t="str">
            <v>AW PPO Etown</v>
          </cell>
          <cell r="C7041" t="str">
            <v>000000000</v>
          </cell>
          <cell r="D7041" t="str">
            <v>CARTER KEVIN L</v>
          </cell>
          <cell r="E7041" t="str">
            <v>137688354</v>
          </cell>
          <cell r="F7041">
            <v>29</v>
          </cell>
          <cell r="G7041" t="str">
            <v>Etown Union</v>
          </cell>
          <cell r="H7041" t="str">
            <v>U</v>
          </cell>
          <cell r="I7041">
            <v>3</v>
          </cell>
          <cell r="J7041">
            <v>37834</v>
          </cell>
          <cell r="K7041">
            <v>119</v>
          </cell>
          <cell r="L7041" t="str">
            <v>Ee/Ch</v>
          </cell>
          <cell r="M7041">
            <v>23231</v>
          </cell>
        </row>
        <row r="7042">
          <cell r="A7042">
            <v>13</v>
          </cell>
          <cell r="B7042" t="str">
            <v>AW PPO Etown</v>
          </cell>
          <cell r="C7042" t="str">
            <v>000000000</v>
          </cell>
          <cell r="D7042" t="str">
            <v>CASSIDY MICHAEL</v>
          </cell>
          <cell r="E7042" t="str">
            <v>149544203</v>
          </cell>
          <cell r="F7042">
            <v>29</v>
          </cell>
          <cell r="G7042" t="str">
            <v>Etown Union</v>
          </cell>
          <cell r="H7042" t="str">
            <v>U</v>
          </cell>
          <cell r="I7042">
            <v>5</v>
          </cell>
          <cell r="J7042">
            <v>37858</v>
          </cell>
          <cell r="K7042">
            <v>127</v>
          </cell>
          <cell r="L7042" t="str">
            <v>Family</v>
          </cell>
          <cell r="M7042">
            <v>23351</v>
          </cell>
        </row>
        <row r="7043">
          <cell r="A7043">
            <v>13</v>
          </cell>
          <cell r="B7043" t="str">
            <v>AW PPO Etown</v>
          </cell>
          <cell r="C7043" t="str">
            <v>000000000</v>
          </cell>
          <cell r="D7043" t="str">
            <v>CASSIDY TODD J</v>
          </cell>
          <cell r="E7043" t="str">
            <v>154745064</v>
          </cell>
          <cell r="F7043">
            <v>29</v>
          </cell>
          <cell r="G7043" t="str">
            <v>Etown Union</v>
          </cell>
          <cell r="H7043" t="str">
            <v>U</v>
          </cell>
          <cell r="I7043">
            <v>5</v>
          </cell>
          <cell r="J7043">
            <v>37834</v>
          </cell>
          <cell r="K7043">
            <v>127</v>
          </cell>
          <cell r="L7043" t="str">
            <v>Family</v>
          </cell>
          <cell r="M7043">
            <v>25036</v>
          </cell>
        </row>
        <row r="7044">
          <cell r="A7044">
            <v>13</v>
          </cell>
          <cell r="B7044" t="str">
            <v>AW PPO Etown</v>
          </cell>
          <cell r="C7044" t="str">
            <v>000000000</v>
          </cell>
          <cell r="D7044" t="str">
            <v>CASTALDO ANDREW J</v>
          </cell>
          <cell r="E7044" t="str">
            <v>137465963</v>
          </cell>
          <cell r="F7044">
            <v>29</v>
          </cell>
          <cell r="G7044" t="str">
            <v>Etown Union</v>
          </cell>
          <cell r="H7044" t="str">
            <v>U</v>
          </cell>
          <cell r="I7044">
            <v>2</v>
          </cell>
          <cell r="J7044">
            <v>37834</v>
          </cell>
          <cell r="K7044">
            <v>111</v>
          </cell>
          <cell r="L7044" t="str">
            <v>Ee/Sp</v>
          </cell>
          <cell r="M7044">
            <v>19233</v>
          </cell>
        </row>
        <row r="7045">
          <cell r="A7045">
            <v>13</v>
          </cell>
          <cell r="B7045" t="str">
            <v>AW PPO Etown</v>
          </cell>
          <cell r="C7045" t="str">
            <v>000000000</v>
          </cell>
          <cell r="D7045" t="str">
            <v>CASTROGIOVANNI GERALD</v>
          </cell>
          <cell r="E7045" t="str">
            <v>151445813</v>
          </cell>
          <cell r="F7045">
            <v>30</v>
          </cell>
          <cell r="G7045" t="str">
            <v>Etown Nonunion</v>
          </cell>
          <cell r="H7045" t="str">
            <v>N</v>
          </cell>
          <cell r="I7045">
            <v>2</v>
          </cell>
          <cell r="J7045">
            <v>37834</v>
          </cell>
          <cell r="K7045">
            <v>111</v>
          </cell>
          <cell r="L7045" t="str">
            <v>Ee/Sp</v>
          </cell>
          <cell r="M7045">
            <v>21918</v>
          </cell>
        </row>
        <row r="7046">
          <cell r="A7046">
            <v>13</v>
          </cell>
          <cell r="B7046" t="str">
            <v>AW PPO Etown</v>
          </cell>
          <cell r="C7046" t="str">
            <v>000000000</v>
          </cell>
          <cell r="D7046" t="str">
            <v>CHARLES SHERRY L</v>
          </cell>
          <cell r="E7046" t="str">
            <v>238212792</v>
          </cell>
          <cell r="F7046">
            <v>30</v>
          </cell>
          <cell r="G7046" t="str">
            <v>Etown Nonunion</v>
          </cell>
          <cell r="H7046" t="str">
            <v>N</v>
          </cell>
          <cell r="I7046">
            <v>5</v>
          </cell>
          <cell r="J7046">
            <v>38107</v>
          </cell>
          <cell r="K7046">
            <v>127</v>
          </cell>
          <cell r="L7046" t="str">
            <v>Family</v>
          </cell>
          <cell r="M7046">
            <v>23613</v>
          </cell>
        </row>
        <row r="7047">
          <cell r="A7047">
            <v>13</v>
          </cell>
          <cell r="B7047" t="str">
            <v>AW PPO Etown</v>
          </cell>
          <cell r="C7047" t="str">
            <v>000000000</v>
          </cell>
          <cell r="D7047" t="str">
            <v>CHARNESKI KENNETH S</v>
          </cell>
          <cell r="E7047" t="str">
            <v>142580946</v>
          </cell>
          <cell r="F7047">
            <v>29</v>
          </cell>
          <cell r="G7047" t="str">
            <v>Etown Union</v>
          </cell>
          <cell r="H7047" t="str">
            <v>U</v>
          </cell>
          <cell r="I7047">
            <v>1</v>
          </cell>
          <cell r="J7047">
            <v>37834</v>
          </cell>
          <cell r="K7047">
            <v>101</v>
          </cell>
          <cell r="L7047" t="str">
            <v>Single</v>
          </cell>
          <cell r="M7047">
            <v>23139</v>
          </cell>
        </row>
        <row r="7048">
          <cell r="A7048">
            <v>13</v>
          </cell>
          <cell r="B7048" t="str">
            <v>AW PPO Etown</v>
          </cell>
          <cell r="C7048" t="str">
            <v>000000000</v>
          </cell>
          <cell r="D7048" t="str">
            <v>CHARNESKI RAYMOND S</v>
          </cell>
          <cell r="E7048" t="str">
            <v>142582113</v>
          </cell>
          <cell r="F7048">
            <v>29</v>
          </cell>
          <cell r="G7048" t="str">
            <v>Etown Union</v>
          </cell>
          <cell r="H7048" t="str">
            <v>U</v>
          </cell>
          <cell r="I7048">
            <v>4</v>
          </cell>
          <cell r="J7048">
            <v>37834</v>
          </cell>
          <cell r="K7048">
            <v>127</v>
          </cell>
          <cell r="L7048" t="str">
            <v>Family</v>
          </cell>
          <cell r="M7048">
            <v>22116</v>
          </cell>
        </row>
        <row r="7049">
          <cell r="A7049">
            <v>13</v>
          </cell>
          <cell r="B7049" t="str">
            <v>AW PPO Etown</v>
          </cell>
          <cell r="C7049" t="str">
            <v>000000000</v>
          </cell>
          <cell r="D7049" t="str">
            <v>CHHABRIA NARAYAN</v>
          </cell>
          <cell r="E7049" t="str">
            <v>150720854</v>
          </cell>
          <cell r="F7049">
            <v>30</v>
          </cell>
          <cell r="G7049" t="str">
            <v>Etown Nonunion</v>
          </cell>
          <cell r="H7049" t="str">
            <v>N</v>
          </cell>
          <cell r="I7049">
            <v>1</v>
          </cell>
          <cell r="J7049">
            <v>37834</v>
          </cell>
          <cell r="K7049">
            <v>101</v>
          </cell>
          <cell r="L7049" t="str">
            <v>Single</v>
          </cell>
          <cell r="M7049">
            <v>17906</v>
          </cell>
        </row>
        <row r="7050">
          <cell r="A7050">
            <v>13</v>
          </cell>
          <cell r="B7050" t="str">
            <v>AW PPO Etown</v>
          </cell>
          <cell r="C7050" t="str">
            <v>000000000</v>
          </cell>
          <cell r="D7050" t="str">
            <v>CIEMNIECKI DENNIS L</v>
          </cell>
          <cell r="E7050" t="str">
            <v>147603234</v>
          </cell>
          <cell r="F7050">
            <v>30</v>
          </cell>
          <cell r="G7050" t="str">
            <v>Etown Nonunion</v>
          </cell>
          <cell r="H7050" t="str">
            <v>N</v>
          </cell>
          <cell r="I7050">
            <v>4</v>
          </cell>
          <cell r="J7050">
            <v>37834</v>
          </cell>
          <cell r="K7050">
            <v>127</v>
          </cell>
          <cell r="L7050" t="str">
            <v>Family</v>
          </cell>
          <cell r="M7050">
            <v>21860</v>
          </cell>
        </row>
        <row r="7051">
          <cell r="A7051">
            <v>13</v>
          </cell>
          <cell r="B7051" t="str">
            <v>AW PPO Etown</v>
          </cell>
          <cell r="C7051" t="str">
            <v>000000000</v>
          </cell>
          <cell r="D7051" t="str">
            <v>CLARK VANESSA</v>
          </cell>
          <cell r="E7051" t="str">
            <v>156681481</v>
          </cell>
          <cell r="F7051">
            <v>30</v>
          </cell>
          <cell r="G7051" t="str">
            <v>Etown Nonunion</v>
          </cell>
          <cell r="H7051" t="str">
            <v>N</v>
          </cell>
          <cell r="I7051">
            <v>4</v>
          </cell>
          <cell r="J7051">
            <v>37834</v>
          </cell>
          <cell r="K7051">
            <v>119</v>
          </cell>
          <cell r="L7051" t="str">
            <v>Ee/Ch</v>
          </cell>
          <cell r="M7051">
            <v>23939</v>
          </cell>
        </row>
        <row r="7052">
          <cell r="A7052">
            <v>13</v>
          </cell>
          <cell r="B7052" t="str">
            <v>AW PPO Etown</v>
          </cell>
          <cell r="C7052" t="str">
            <v>000000000</v>
          </cell>
          <cell r="D7052" t="str">
            <v>CLUE MYRL A</v>
          </cell>
          <cell r="E7052" t="str">
            <v>142828867</v>
          </cell>
          <cell r="F7052">
            <v>29</v>
          </cell>
          <cell r="G7052" t="str">
            <v>Etown Union</v>
          </cell>
          <cell r="H7052" t="str">
            <v>U</v>
          </cell>
          <cell r="I7052">
            <v>3</v>
          </cell>
          <cell r="J7052">
            <v>37834</v>
          </cell>
          <cell r="K7052">
            <v>127</v>
          </cell>
          <cell r="L7052" t="str">
            <v>Family</v>
          </cell>
          <cell r="M7052">
            <v>18390</v>
          </cell>
        </row>
        <row r="7053">
          <cell r="A7053">
            <v>13</v>
          </cell>
          <cell r="B7053" t="str">
            <v>AW PPO Etown</v>
          </cell>
          <cell r="C7053" t="str">
            <v>000000000</v>
          </cell>
          <cell r="D7053" t="str">
            <v>COMBENAKIS STEVEN</v>
          </cell>
          <cell r="E7053" t="str">
            <v>147404629</v>
          </cell>
          <cell r="F7053">
            <v>29</v>
          </cell>
          <cell r="G7053" t="str">
            <v>Etown Union</v>
          </cell>
          <cell r="H7053" t="str">
            <v>U</v>
          </cell>
          <cell r="I7053">
            <v>1</v>
          </cell>
          <cell r="J7053">
            <v>37834</v>
          </cell>
          <cell r="K7053">
            <v>101</v>
          </cell>
          <cell r="L7053" t="str">
            <v>Single</v>
          </cell>
          <cell r="M7053">
            <v>22410</v>
          </cell>
        </row>
        <row r="7054">
          <cell r="A7054">
            <v>13</v>
          </cell>
          <cell r="B7054" t="str">
            <v>AW PPO Etown</v>
          </cell>
          <cell r="C7054" t="str">
            <v>000000000</v>
          </cell>
          <cell r="D7054" t="str">
            <v>CONNER GRACE M</v>
          </cell>
          <cell r="E7054" t="str">
            <v>152323875</v>
          </cell>
          <cell r="F7054">
            <v>30</v>
          </cell>
          <cell r="G7054" t="str">
            <v>Etown Nonunion</v>
          </cell>
          <cell r="H7054" t="str">
            <v>N</v>
          </cell>
          <cell r="I7054">
            <v>2</v>
          </cell>
          <cell r="J7054">
            <v>37834</v>
          </cell>
          <cell r="K7054">
            <v>111</v>
          </cell>
          <cell r="L7054" t="str">
            <v>Ee/Sp</v>
          </cell>
          <cell r="M7054">
            <v>16323</v>
          </cell>
        </row>
        <row r="7055">
          <cell r="A7055">
            <v>13</v>
          </cell>
          <cell r="B7055" t="str">
            <v>AW PPO Etown</v>
          </cell>
          <cell r="C7055" t="str">
            <v>000000000</v>
          </cell>
          <cell r="D7055" t="str">
            <v>COWLEY JAMES E</v>
          </cell>
          <cell r="E7055" t="str">
            <v>287504962</v>
          </cell>
          <cell r="F7055">
            <v>30</v>
          </cell>
          <cell r="G7055" t="str">
            <v>Etown Nonunion</v>
          </cell>
          <cell r="H7055" t="str">
            <v>N</v>
          </cell>
          <cell r="I7055">
            <v>4</v>
          </cell>
          <cell r="J7055">
            <v>37834</v>
          </cell>
          <cell r="K7055">
            <v>127</v>
          </cell>
          <cell r="L7055" t="str">
            <v>Family</v>
          </cell>
          <cell r="M7055">
            <v>19922</v>
          </cell>
        </row>
        <row r="7056">
          <cell r="A7056">
            <v>13</v>
          </cell>
          <cell r="B7056" t="str">
            <v>AW PPO Etown</v>
          </cell>
          <cell r="C7056" t="str">
            <v>000000000</v>
          </cell>
          <cell r="D7056" t="str">
            <v>CRESPO JAIME E</v>
          </cell>
          <cell r="E7056" t="str">
            <v>584835821</v>
          </cell>
          <cell r="F7056">
            <v>29</v>
          </cell>
          <cell r="G7056" t="str">
            <v>Etown Union</v>
          </cell>
          <cell r="H7056" t="str">
            <v>U</v>
          </cell>
          <cell r="I7056">
            <v>4</v>
          </cell>
          <cell r="J7056">
            <v>37899</v>
          </cell>
          <cell r="K7056">
            <v>127</v>
          </cell>
          <cell r="L7056" t="str">
            <v>Family</v>
          </cell>
          <cell r="M7056">
            <v>27145</v>
          </cell>
        </row>
        <row r="7057">
          <cell r="A7057">
            <v>13</v>
          </cell>
          <cell r="B7057" t="str">
            <v>AW PPO Etown</v>
          </cell>
          <cell r="C7057" t="str">
            <v>000000000</v>
          </cell>
          <cell r="D7057" t="str">
            <v>CRESPO JOSE</v>
          </cell>
          <cell r="E7057" t="str">
            <v>137666249</v>
          </cell>
          <cell r="F7057">
            <v>29</v>
          </cell>
          <cell r="G7057" t="str">
            <v>Etown Union</v>
          </cell>
          <cell r="H7057" t="str">
            <v>U</v>
          </cell>
          <cell r="I7057">
            <v>6</v>
          </cell>
          <cell r="J7057">
            <v>37834</v>
          </cell>
          <cell r="K7057">
            <v>127</v>
          </cell>
          <cell r="L7057" t="str">
            <v>Family</v>
          </cell>
          <cell r="M7057">
            <v>25278</v>
          </cell>
        </row>
        <row r="7058">
          <cell r="A7058">
            <v>13</v>
          </cell>
          <cell r="B7058" t="str">
            <v>AW PPO Etown</v>
          </cell>
          <cell r="C7058" t="str">
            <v>000000000</v>
          </cell>
          <cell r="D7058" t="str">
            <v>CROWE DAVID C</v>
          </cell>
          <cell r="E7058" t="str">
            <v>141660911</v>
          </cell>
          <cell r="F7058">
            <v>29</v>
          </cell>
          <cell r="G7058" t="str">
            <v>Etown Union</v>
          </cell>
          <cell r="H7058" t="str">
            <v>U</v>
          </cell>
          <cell r="I7058">
            <v>2</v>
          </cell>
          <cell r="J7058">
            <v>38353</v>
          </cell>
          <cell r="K7058">
            <v>111</v>
          </cell>
          <cell r="L7058" t="str">
            <v>Ee/Sp</v>
          </cell>
          <cell r="M7058">
            <v>27750</v>
          </cell>
        </row>
        <row r="7059">
          <cell r="A7059">
            <v>13</v>
          </cell>
          <cell r="B7059" t="str">
            <v>AW PPO Etown</v>
          </cell>
          <cell r="C7059" t="str">
            <v>000000000</v>
          </cell>
          <cell r="D7059" t="str">
            <v>CUBERO MINERVA</v>
          </cell>
          <cell r="E7059" t="str">
            <v>158708855</v>
          </cell>
          <cell r="F7059">
            <v>29</v>
          </cell>
          <cell r="G7059" t="str">
            <v>Etown Union</v>
          </cell>
          <cell r="H7059" t="str">
            <v>U</v>
          </cell>
          <cell r="I7059">
            <v>2</v>
          </cell>
          <cell r="J7059">
            <v>37834</v>
          </cell>
          <cell r="K7059">
            <v>119</v>
          </cell>
          <cell r="L7059" t="str">
            <v>Ee/Ch</v>
          </cell>
          <cell r="M7059">
            <v>25442</v>
          </cell>
        </row>
        <row r="7060">
          <cell r="A7060">
            <v>13</v>
          </cell>
          <cell r="B7060" t="str">
            <v>AW PPO Etown</v>
          </cell>
          <cell r="C7060" t="str">
            <v>000000000</v>
          </cell>
          <cell r="D7060" t="str">
            <v>CUCCARO JOHN</v>
          </cell>
          <cell r="E7060" t="str">
            <v>137566144</v>
          </cell>
          <cell r="F7060">
            <v>29</v>
          </cell>
          <cell r="G7060" t="str">
            <v>Etown Union</v>
          </cell>
          <cell r="H7060" t="str">
            <v>U</v>
          </cell>
          <cell r="I7060">
            <v>5</v>
          </cell>
          <cell r="J7060">
            <v>37834</v>
          </cell>
          <cell r="K7060">
            <v>127</v>
          </cell>
          <cell r="L7060" t="str">
            <v>Family</v>
          </cell>
          <cell r="M7060">
            <v>21046</v>
          </cell>
        </row>
        <row r="7061">
          <cell r="A7061">
            <v>13</v>
          </cell>
          <cell r="B7061" t="str">
            <v>AW PPO Etown</v>
          </cell>
          <cell r="C7061" t="str">
            <v>000000000</v>
          </cell>
          <cell r="D7061" t="str">
            <v>CURIA WILLIAM P</v>
          </cell>
          <cell r="E7061" t="str">
            <v>135740540</v>
          </cell>
          <cell r="F7061">
            <v>29</v>
          </cell>
          <cell r="G7061" t="str">
            <v>Etown Union</v>
          </cell>
          <cell r="H7061" t="str">
            <v>U</v>
          </cell>
          <cell r="I7061">
            <v>4</v>
          </cell>
          <cell r="J7061">
            <v>37834</v>
          </cell>
          <cell r="K7061">
            <v>127</v>
          </cell>
          <cell r="L7061" t="str">
            <v>Family</v>
          </cell>
          <cell r="M7061">
            <v>23825</v>
          </cell>
        </row>
        <row r="7062">
          <cell r="A7062">
            <v>13</v>
          </cell>
          <cell r="B7062" t="str">
            <v>AW PPO Etown</v>
          </cell>
          <cell r="C7062" t="str">
            <v>000000000</v>
          </cell>
          <cell r="D7062" t="str">
            <v>D ADAMO DENNIS R</v>
          </cell>
          <cell r="E7062" t="str">
            <v>136483551</v>
          </cell>
          <cell r="F7062">
            <v>29</v>
          </cell>
          <cell r="G7062" t="str">
            <v>Etown Union</v>
          </cell>
          <cell r="H7062" t="str">
            <v>U</v>
          </cell>
          <cell r="I7062">
            <v>4</v>
          </cell>
          <cell r="J7062">
            <v>37834</v>
          </cell>
          <cell r="K7062">
            <v>127</v>
          </cell>
          <cell r="L7062" t="str">
            <v>Family</v>
          </cell>
          <cell r="M7062">
            <v>19722</v>
          </cell>
        </row>
        <row r="7063">
          <cell r="A7063">
            <v>13</v>
          </cell>
          <cell r="B7063" t="str">
            <v>AW PPO Etown</v>
          </cell>
          <cell r="C7063" t="str">
            <v>000000000</v>
          </cell>
          <cell r="D7063" t="str">
            <v>DAMOCI ROBER W</v>
          </cell>
          <cell r="E7063" t="str">
            <v>153389286</v>
          </cell>
          <cell r="F7063">
            <v>30</v>
          </cell>
          <cell r="G7063" t="str">
            <v>Etown Nonunion</v>
          </cell>
          <cell r="H7063" t="str">
            <v>N</v>
          </cell>
          <cell r="I7063">
            <v>4</v>
          </cell>
          <cell r="J7063">
            <v>38107</v>
          </cell>
          <cell r="K7063">
            <v>127</v>
          </cell>
          <cell r="L7063" t="str">
            <v>Family</v>
          </cell>
          <cell r="M7063">
            <v>20372</v>
          </cell>
        </row>
        <row r="7064">
          <cell r="A7064">
            <v>13</v>
          </cell>
          <cell r="B7064" t="str">
            <v>AW PPO Etown</v>
          </cell>
          <cell r="C7064" t="str">
            <v>000000000</v>
          </cell>
          <cell r="D7064" t="str">
            <v>DAVIGNON JOSEPH N</v>
          </cell>
          <cell r="E7064" t="str">
            <v>125404584</v>
          </cell>
          <cell r="F7064">
            <v>30</v>
          </cell>
          <cell r="G7064" t="str">
            <v>Etown Nonunion</v>
          </cell>
          <cell r="H7064" t="str">
            <v>N</v>
          </cell>
          <cell r="I7064">
            <v>4</v>
          </cell>
          <cell r="J7064">
            <v>37834</v>
          </cell>
          <cell r="K7064">
            <v>127</v>
          </cell>
          <cell r="L7064" t="str">
            <v>Family</v>
          </cell>
          <cell r="M7064">
            <v>23280</v>
          </cell>
        </row>
        <row r="7065">
          <cell r="A7065">
            <v>13</v>
          </cell>
          <cell r="B7065" t="str">
            <v>AW PPO Etown</v>
          </cell>
          <cell r="C7065" t="str">
            <v>000000000</v>
          </cell>
          <cell r="D7065" t="str">
            <v>DAVIS JR HOPE</v>
          </cell>
          <cell r="E7065" t="str">
            <v>250661738</v>
          </cell>
          <cell r="F7065">
            <v>29</v>
          </cell>
          <cell r="G7065" t="str">
            <v>Etown Union</v>
          </cell>
          <cell r="H7065" t="str">
            <v>U</v>
          </cell>
          <cell r="I7065">
            <v>2</v>
          </cell>
          <cell r="J7065">
            <v>37834</v>
          </cell>
          <cell r="K7065">
            <v>111</v>
          </cell>
          <cell r="L7065" t="str">
            <v>Ee/Sp</v>
          </cell>
          <cell r="M7065">
            <v>14861</v>
          </cell>
        </row>
        <row r="7066">
          <cell r="A7066">
            <v>13</v>
          </cell>
          <cell r="B7066" t="str">
            <v>AW PPO Etown</v>
          </cell>
          <cell r="C7066" t="str">
            <v>000000000</v>
          </cell>
          <cell r="D7066" t="str">
            <v>DECHELLIS DANIEL</v>
          </cell>
          <cell r="E7066" t="str">
            <v>137604279</v>
          </cell>
          <cell r="F7066">
            <v>29</v>
          </cell>
          <cell r="G7066" t="str">
            <v>Etown Union</v>
          </cell>
          <cell r="H7066" t="str">
            <v>U</v>
          </cell>
          <cell r="I7066">
            <v>3</v>
          </cell>
          <cell r="J7066">
            <v>37834</v>
          </cell>
          <cell r="K7066">
            <v>127</v>
          </cell>
          <cell r="L7066" t="str">
            <v>Family</v>
          </cell>
          <cell r="M7066">
            <v>26169</v>
          </cell>
        </row>
        <row r="7067">
          <cell r="A7067">
            <v>13</v>
          </cell>
          <cell r="B7067" t="str">
            <v>AW PPO Etown</v>
          </cell>
          <cell r="C7067" t="str">
            <v>000000000</v>
          </cell>
          <cell r="D7067" t="str">
            <v>DEFABIO DENISE L</v>
          </cell>
          <cell r="E7067" t="str">
            <v>155480126</v>
          </cell>
          <cell r="F7067">
            <v>30</v>
          </cell>
          <cell r="G7067" t="str">
            <v>Etown Nonunion</v>
          </cell>
          <cell r="H7067" t="str">
            <v>N</v>
          </cell>
          <cell r="I7067">
            <v>1</v>
          </cell>
          <cell r="J7067">
            <v>37834</v>
          </cell>
          <cell r="K7067">
            <v>102</v>
          </cell>
          <cell r="L7067" t="str">
            <v>Single</v>
          </cell>
          <cell r="M7067">
            <v>25419</v>
          </cell>
        </row>
        <row r="7068">
          <cell r="A7068">
            <v>13</v>
          </cell>
          <cell r="B7068" t="str">
            <v>AW PPO Etown</v>
          </cell>
          <cell r="C7068" t="str">
            <v>000000000</v>
          </cell>
          <cell r="D7068" t="str">
            <v>DEMARCO ANTHONY J</v>
          </cell>
          <cell r="E7068" t="str">
            <v>154665495</v>
          </cell>
          <cell r="F7068">
            <v>29</v>
          </cell>
          <cell r="G7068" t="str">
            <v>Etown Union</v>
          </cell>
          <cell r="H7068" t="str">
            <v>U</v>
          </cell>
          <cell r="I7068">
            <v>4</v>
          </cell>
          <cell r="J7068">
            <v>37834</v>
          </cell>
          <cell r="K7068">
            <v>127</v>
          </cell>
          <cell r="L7068" t="str">
            <v>Family</v>
          </cell>
          <cell r="M7068">
            <v>22281</v>
          </cell>
        </row>
        <row r="7069">
          <cell r="A7069">
            <v>13</v>
          </cell>
          <cell r="B7069" t="str">
            <v>AW PPO Etown</v>
          </cell>
          <cell r="C7069" t="str">
            <v>000000000</v>
          </cell>
          <cell r="D7069" t="str">
            <v>DENISCO JOSEPH</v>
          </cell>
          <cell r="E7069" t="str">
            <v>156669684</v>
          </cell>
          <cell r="F7069">
            <v>29</v>
          </cell>
          <cell r="G7069" t="str">
            <v>Etown Union</v>
          </cell>
          <cell r="H7069" t="str">
            <v>U</v>
          </cell>
          <cell r="I7069">
            <v>5</v>
          </cell>
          <cell r="J7069">
            <v>37834</v>
          </cell>
          <cell r="K7069">
            <v>127</v>
          </cell>
          <cell r="L7069" t="str">
            <v>Family</v>
          </cell>
          <cell r="M7069">
            <v>24324</v>
          </cell>
        </row>
        <row r="7070">
          <cell r="A7070">
            <v>13</v>
          </cell>
          <cell r="B7070" t="str">
            <v>AW PPO Etown</v>
          </cell>
          <cell r="C7070" t="str">
            <v>000000000</v>
          </cell>
          <cell r="D7070" t="str">
            <v>DENNING PAUL</v>
          </cell>
          <cell r="E7070" t="str">
            <v>145641987</v>
          </cell>
          <cell r="F7070">
            <v>30</v>
          </cell>
          <cell r="G7070" t="str">
            <v>Etown Nonunion</v>
          </cell>
          <cell r="H7070" t="str">
            <v>N</v>
          </cell>
          <cell r="I7070">
            <v>4</v>
          </cell>
          <cell r="J7070">
            <v>37834</v>
          </cell>
          <cell r="K7070">
            <v>127</v>
          </cell>
          <cell r="L7070" t="str">
            <v>Family</v>
          </cell>
          <cell r="M7070">
            <v>23986</v>
          </cell>
        </row>
        <row r="7071">
          <cell r="A7071">
            <v>13</v>
          </cell>
          <cell r="B7071" t="str">
            <v>AW PPO Etown</v>
          </cell>
          <cell r="C7071" t="str">
            <v>000000000</v>
          </cell>
          <cell r="D7071" t="str">
            <v>DERWID DEBORAH S</v>
          </cell>
          <cell r="E7071" t="str">
            <v>139580882</v>
          </cell>
          <cell r="F7071">
            <v>29</v>
          </cell>
          <cell r="G7071" t="str">
            <v>Etown Union</v>
          </cell>
          <cell r="H7071" t="str">
            <v>U</v>
          </cell>
          <cell r="I7071">
            <v>3</v>
          </cell>
          <cell r="J7071">
            <v>37834</v>
          </cell>
          <cell r="K7071">
            <v>127</v>
          </cell>
          <cell r="L7071" t="str">
            <v>Family</v>
          </cell>
          <cell r="M7071">
            <v>24500</v>
          </cell>
        </row>
        <row r="7072">
          <cell r="A7072">
            <v>13</v>
          </cell>
          <cell r="B7072" t="str">
            <v>AW PPO Etown</v>
          </cell>
          <cell r="C7072" t="str">
            <v>000000000</v>
          </cell>
          <cell r="D7072" t="str">
            <v>DIMASSA ROBERT J</v>
          </cell>
          <cell r="E7072" t="str">
            <v>136466319</v>
          </cell>
          <cell r="F7072">
            <v>29</v>
          </cell>
          <cell r="G7072" t="str">
            <v>Etown Union</v>
          </cell>
          <cell r="H7072" t="str">
            <v>U</v>
          </cell>
          <cell r="I7072">
            <v>3</v>
          </cell>
          <cell r="J7072">
            <v>37987</v>
          </cell>
          <cell r="K7072">
            <v>127</v>
          </cell>
          <cell r="L7072" t="str">
            <v>Family</v>
          </cell>
          <cell r="M7072">
            <v>19582</v>
          </cell>
        </row>
        <row r="7073">
          <cell r="A7073">
            <v>13</v>
          </cell>
          <cell r="B7073" t="str">
            <v>AW PPO Etown</v>
          </cell>
          <cell r="C7073" t="str">
            <v>000000000</v>
          </cell>
          <cell r="D7073" t="str">
            <v>DIXON ANTHONY M</v>
          </cell>
          <cell r="E7073" t="str">
            <v>146726079</v>
          </cell>
          <cell r="F7073">
            <v>29</v>
          </cell>
          <cell r="G7073" t="str">
            <v>Etown Union</v>
          </cell>
          <cell r="H7073" t="str">
            <v>U</v>
          </cell>
          <cell r="I7073">
            <v>5</v>
          </cell>
          <cell r="J7073">
            <v>38107</v>
          </cell>
          <cell r="K7073">
            <v>127</v>
          </cell>
          <cell r="L7073" t="str">
            <v>Family</v>
          </cell>
          <cell r="M7073">
            <v>24430</v>
          </cell>
        </row>
        <row r="7074">
          <cell r="A7074">
            <v>13</v>
          </cell>
          <cell r="B7074" t="str">
            <v>AW PPO Etown</v>
          </cell>
          <cell r="C7074" t="str">
            <v>000000000</v>
          </cell>
          <cell r="D7074" t="str">
            <v>DRECHSLER MARY ELLEN M</v>
          </cell>
          <cell r="E7074" t="str">
            <v>151669570</v>
          </cell>
          <cell r="F7074">
            <v>29</v>
          </cell>
          <cell r="G7074" t="str">
            <v>Etown Union</v>
          </cell>
          <cell r="H7074" t="str">
            <v>U</v>
          </cell>
          <cell r="I7074">
            <v>3</v>
          </cell>
          <cell r="J7074">
            <v>37834</v>
          </cell>
          <cell r="K7074">
            <v>127</v>
          </cell>
          <cell r="L7074" t="str">
            <v>Family</v>
          </cell>
          <cell r="M7074">
            <v>22656</v>
          </cell>
        </row>
        <row r="7075">
          <cell r="A7075">
            <v>13</v>
          </cell>
          <cell r="B7075" t="str">
            <v>AW PPO Etown</v>
          </cell>
          <cell r="C7075" t="str">
            <v>000000000</v>
          </cell>
          <cell r="D7075" t="str">
            <v>DREYFUS DAVID B</v>
          </cell>
          <cell r="E7075" t="str">
            <v>154701286</v>
          </cell>
          <cell r="F7075">
            <v>29</v>
          </cell>
          <cell r="G7075" t="str">
            <v>Etown Union</v>
          </cell>
          <cell r="H7075" t="str">
            <v>U</v>
          </cell>
          <cell r="I7075">
            <v>2</v>
          </cell>
          <cell r="J7075">
            <v>37834</v>
          </cell>
          <cell r="K7075">
            <v>111</v>
          </cell>
          <cell r="L7075" t="str">
            <v>Ee/Sp</v>
          </cell>
          <cell r="M7075">
            <v>24480</v>
          </cell>
        </row>
        <row r="7076">
          <cell r="A7076">
            <v>13</v>
          </cell>
          <cell r="B7076" t="str">
            <v>AW PPO Etown</v>
          </cell>
          <cell r="C7076" t="str">
            <v>000000000</v>
          </cell>
          <cell r="D7076" t="str">
            <v>DUBOIS ROBERT</v>
          </cell>
          <cell r="E7076" t="str">
            <v>147447851</v>
          </cell>
          <cell r="F7076">
            <v>29</v>
          </cell>
          <cell r="G7076" t="str">
            <v>Etown Union</v>
          </cell>
          <cell r="H7076" t="str">
            <v>U</v>
          </cell>
          <cell r="I7076">
            <v>3</v>
          </cell>
          <cell r="J7076">
            <v>38322</v>
          </cell>
          <cell r="K7076">
            <v>127</v>
          </cell>
          <cell r="L7076" t="str">
            <v>Family</v>
          </cell>
          <cell r="M7076">
            <v>18705</v>
          </cell>
        </row>
        <row r="7077">
          <cell r="A7077">
            <v>13</v>
          </cell>
          <cell r="B7077" t="str">
            <v>AW PPO Etown</v>
          </cell>
          <cell r="C7077" t="str">
            <v>000000000</v>
          </cell>
          <cell r="D7077" t="str">
            <v>DUNN KIMBERLY A</v>
          </cell>
          <cell r="E7077" t="str">
            <v>142762200</v>
          </cell>
          <cell r="F7077">
            <v>29</v>
          </cell>
          <cell r="G7077" t="str">
            <v>Etown Union</v>
          </cell>
          <cell r="H7077" t="str">
            <v>U</v>
          </cell>
          <cell r="I7077">
            <v>3</v>
          </cell>
          <cell r="J7077">
            <v>38107</v>
          </cell>
          <cell r="K7077">
            <v>127</v>
          </cell>
          <cell r="L7077" t="str">
            <v>Family</v>
          </cell>
          <cell r="M7077">
            <v>24807</v>
          </cell>
        </row>
        <row r="7078">
          <cell r="A7078">
            <v>13</v>
          </cell>
          <cell r="B7078" t="str">
            <v>AW PPO Etown</v>
          </cell>
          <cell r="C7078" t="str">
            <v>000000000</v>
          </cell>
          <cell r="D7078" t="str">
            <v>DUNPHY JOHN A</v>
          </cell>
          <cell r="E7078" t="str">
            <v>144760179</v>
          </cell>
          <cell r="F7078">
            <v>30</v>
          </cell>
          <cell r="G7078" t="str">
            <v>Etown Nonunion</v>
          </cell>
          <cell r="H7078" t="str">
            <v>N</v>
          </cell>
          <cell r="I7078">
            <v>1</v>
          </cell>
          <cell r="J7078">
            <v>37834</v>
          </cell>
          <cell r="K7078">
            <v>101</v>
          </cell>
          <cell r="L7078" t="str">
            <v>Single</v>
          </cell>
          <cell r="M7078">
            <v>24594</v>
          </cell>
        </row>
        <row r="7079">
          <cell r="A7079">
            <v>13</v>
          </cell>
          <cell r="B7079" t="str">
            <v>AW PPO Etown</v>
          </cell>
          <cell r="C7079" t="str">
            <v>000000000</v>
          </cell>
          <cell r="D7079" t="str">
            <v>ECKEL THOMAS H</v>
          </cell>
          <cell r="E7079" t="str">
            <v>136620328</v>
          </cell>
          <cell r="F7079">
            <v>29</v>
          </cell>
          <cell r="G7079" t="str">
            <v>Etown Union</v>
          </cell>
          <cell r="H7079" t="str">
            <v>U</v>
          </cell>
          <cell r="I7079">
            <v>4</v>
          </cell>
          <cell r="J7079">
            <v>37834</v>
          </cell>
          <cell r="K7079">
            <v>127</v>
          </cell>
          <cell r="L7079" t="str">
            <v>Family</v>
          </cell>
          <cell r="M7079">
            <v>27040</v>
          </cell>
        </row>
        <row r="7080">
          <cell r="A7080">
            <v>13</v>
          </cell>
          <cell r="B7080" t="str">
            <v>AW PPO Etown</v>
          </cell>
          <cell r="C7080" t="str">
            <v>000000000</v>
          </cell>
          <cell r="D7080" t="str">
            <v>EILBACHER GREGORY P</v>
          </cell>
          <cell r="E7080" t="str">
            <v>141609998</v>
          </cell>
          <cell r="F7080">
            <v>29</v>
          </cell>
          <cell r="G7080" t="str">
            <v>Etown Union</v>
          </cell>
          <cell r="H7080" t="str">
            <v>U</v>
          </cell>
          <cell r="I7080">
            <v>2</v>
          </cell>
          <cell r="J7080">
            <v>38107</v>
          </cell>
          <cell r="K7080">
            <v>111</v>
          </cell>
          <cell r="L7080" t="str">
            <v>Ee/Sp</v>
          </cell>
          <cell r="M7080">
            <v>21410</v>
          </cell>
        </row>
        <row r="7081">
          <cell r="A7081">
            <v>13</v>
          </cell>
          <cell r="B7081" t="str">
            <v>AW PPO Etown</v>
          </cell>
          <cell r="C7081" t="str">
            <v>000000000</v>
          </cell>
          <cell r="D7081" t="str">
            <v>ELIK JOSEPH</v>
          </cell>
          <cell r="E7081" t="str">
            <v>141641437</v>
          </cell>
          <cell r="F7081">
            <v>29</v>
          </cell>
          <cell r="G7081" t="str">
            <v>Etown Union</v>
          </cell>
          <cell r="H7081" t="str">
            <v>U</v>
          </cell>
          <cell r="I7081">
            <v>4</v>
          </cell>
          <cell r="J7081">
            <v>37834</v>
          </cell>
          <cell r="K7081">
            <v>127</v>
          </cell>
          <cell r="L7081" t="str">
            <v>Family</v>
          </cell>
          <cell r="M7081">
            <v>23417</v>
          </cell>
        </row>
        <row r="7082">
          <cell r="A7082">
            <v>13</v>
          </cell>
          <cell r="B7082" t="str">
            <v>AW PPO Etown</v>
          </cell>
          <cell r="C7082" t="str">
            <v>000000000</v>
          </cell>
          <cell r="D7082" t="str">
            <v>ELLIS MICHAEL J</v>
          </cell>
          <cell r="E7082" t="str">
            <v>142689069</v>
          </cell>
          <cell r="F7082">
            <v>29</v>
          </cell>
          <cell r="G7082" t="str">
            <v>Etown Union</v>
          </cell>
          <cell r="H7082" t="str">
            <v>U</v>
          </cell>
          <cell r="I7082">
            <v>1</v>
          </cell>
          <cell r="J7082">
            <v>37834</v>
          </cell>
          <cell r="K7082">
            <v>101</v>
          </cell>
          <cell r="L7082" t="str">
            <v>Single</v>
          </cell>
          <cell r="M7082">
            <v>25272</v>
          </cell>
        </row>
        <row r="7083">
          <cell r="A7083">
            <v>13</v>
          </cell>
          <cell r="B7083" t="str">
            <v>AW PPO Etown</v>
          </cell>
          <cell r="C7083" t="str">
            <v>000000000</v>
          </cell>
          <cell r="D7083" t="str">
            <v>ESPOSITO JOHN E</v>
          </cell>
          <cell r="E7083" t="str">
            <v>155383441</v>
          </cell>
          <cell r="F7083">
            <v>29</v>
          </cell>
          <cell r="G7083" t="str">
            <v>Etown Union</v>
          </cell>
          <cell r="H7083" t="str">
            <v>U</v>
          </cell>
          <cell r="I7083">
            <v>3</v>
          </cell>
          <cell r="J7083">
            <v>37834</v>
          </cell>
          <cell r="K7083">
            <v>127</v>
          </cell>
          <cell r="L7083" t="str">
            <v>Family</v>
          </cell>
          <cell r="M7083">
            <v>17311</v>
          </cell>
        </row>
        <row r="7084">
          <cell r="A7084">
            <v>13</v>
          </cell>
          <cell r="B7084" t="str">
            <v>AW PPO Etown</v>
          </cell>
          <cell r="C7084" t="str">
            <v>000000000</v>
          </cell>
          <cell r="D7084" t="str">
            <v>ESPOSITO MICHAEL</v>
          </cell>
          <cell r="E7084" t="str">
            <v>152580830</v>
          </cell>
          <cell r="F7084">
            <v>29</v>
          </cell>
          <cell r="G7084" t="str">
            <v>Etown Union</v>
          </cell>
          <cell r="H7084" t="str">
            <v>U</v>
          </cell>
          <cell r="I7084">
            <v>2</v>
          </cell>
          <cell r="J7084">
            <v>37834</v>
          </cell>
          <cell r="K7084">
            <v>119</v>
          </cell>
          <cell r="L7084" t="str">
            <v>Ee/Ch</v>
          </cell>
          <cell r="M7084">
            <v>25392</v>
          </cell>
        </row>
        <row r="7085">
          <cell r="A7085">
            <v>13</v>
          </cell>
          <cell r="B7085" t="str">
            <v>AW PPO Etown</v>
          </cell>
          <cell r="C7085" t="str">
            <v>000000000</v>
          </cell>
          <cell r="D7085" t="str">
            <v>ESTES THOMAS R</v>
          </cell>
          <cell r="E7085" t="str">
            <v>155746318</v>
          </cell>
          <cell r="F7085">
            <v>29</v>
          </cell>
          <cell r="G7085" t="str">
            <v>Etown Union</v>
          </cell>
          <cell r="H7085" t="str">
            <v>U</v>
          </cell>
          <cell r="I7085">
            <v>3</v>
          </cell>
          <cell r="J7085">
            <v>37834</v>
          </cell>
          <cell r="K7085">
            <v>127</v>
          </cell>
          <cell r="L7085" t="str">
            <v>Family</v>
          </cell>
          <cell r="M7085">
            <v>25594</v>
          </cell>
        </row>
        <row r="7086">
          <cell r="A7086">
            <v>13</v>
          </cell>
          <cell r="B7086" t="str">
            <v>AW PPO Etown</v>
          </cell>
          <cell r="C7086" t="str">
            <v>000000000</v>
          </cell>
          <cell r="D7086" t="str">
            <v>FAEDE THOMAS H</v>
          </cell>
          <cell r="E7086" t="str">
            <v>157620260</v>
          </cell>
          <cell r="F7086">
            <v>29</v>
          </cell>
          <cell r="G7086" t="str">
            <v>Etown Union</v>
          </cell>
          <cell r="H7086" t="str">
            <v>U</v>
          </cell>
          <cell r="I7086">
            <v>5</v>
          </cell>
          <cell r="J7086">
            <v>37834</v>
          </cell>
          <cell r="K7086">
            <v>127</v>
          </cell>
          <cell r="L7086" t="str">
            <v>Family</v>
          </cell>
          <cell r="M7086">
            <v>22617</v>
          </cell>
        </row>
        <row r="7087">
          <cell r="A7087">
            <v>13</v>
          </cell>
          <cell r="B7087" t="str">
            <v>AW PPO Etown</v>
          </cell>
          <cell r="C7087" t="str">
            <v>000000000</v>
          </cell>
          <cell r="D7087" t="str">
            <v>FERRANTE MARK F</v>
          </cell>
          <cell r="E7087" t="str">
            <v>154687600</v>
          </cell>
          <cell r="F7087">
            <v>29</v>
          </cell>
          <cell r="G7087" t="str">
            <v>Etown Union</v>
          </cell>
          <cell r="H7087" t="str">
            <v>U</v>
          </cell>
          <cell r="I7087">
            <v>1</v>
          </cell>
          <cell r="J7087">
            <v>37834</v>
          </cell>
          <cell r="K7087">
            <v>101</v>
          </cell>
          <cell r="L7087" t="str">
            <v>Single</v>
          </cell>
          <cell r="M7087">
            <v>22751</v>
          </cell>
        </row>
        <row r="7088">
          <cell r="A7088">
            <v>13</v>
          </cell>
          <cell r="B7088" t="str">
            <v>AW PPO Etown</v>
          </cell>
          <cell r="C7088" t="str">
            <v>000000000</v>
          </cell>
          <cell r="D7088" t="str">
            <v>FERRARA DAVID M</v>
          </cell>
          <cell r="E7088" t="str">
            <v>143608111</v>
          </cell>
          <cell r="F7088">
            <v>29</v>
          </cell>
          <cell r="G7088" t="str">
            <v>Etown Union</v>
          </cell>
          <cell r="H7088" t="str">
            <v>U</v>
          </cell>
          <cell r="I7088">
            <v>4</v>
          </cell>
          <cell r="J7088">
            <v>37834</v>
          </cell>
          <cell r="K7088">
            <v>127</v>
          </cell>
          <cell r="L7088" t="str">
            <v>Family</v>
          </cell>
          <cell r="M7088">
            <v>21559</v>
          </cell>
        </row>
        <row r="7089">
          <cell r="A7089">
            <v>13</v>
          </cell>
          <cell r="B7089" t="str">
            <v>AW PPO Etown</v>
          </cell>
          <cell r="C7089" t="str">
            <v>000000000</v>
          </cell>
          <cell r="D7089" t="str">
            <v>FOL EDWAR R</v>
          </cell>
          <cell r="E7089" t="str">
            <v>144467437</v>
          </cell>
          <cell r="F7089">
            <v>29</v>
          </cell>
          <cell r="G7089" t="str">
            <v>Etown Union</v>
          </cell>
          <cell r="H7089" t="str">
            <v>U</v>
          </cell>
          <cell r="I7089">
            <v>4</v>
          </cell>
          <cell r="J7089">
            <v>38107</v>
          </cell>
          <cell r="K7089">
            <v>127</v>
          </cell>
          <cell r="L7089" t="str">
            <v>Family</v>
          </cell>
          <cell r="M7089">
            <v>19836</v>
          </cell>
        </row>
        <row r="7090">
          <cell r="A7090">
            <v>13</v>
          </cell>
          <cell r="B7090" t="str">
            <v>AW PPO Etown</v>
          </cell>
          <cell r="C7090" t="str">
            <v>000000000</v>
          </cell>
          <cell r="D7090" t="str">
            <v>FRANCOLINO MICHAEL J</v>
          </cell>
          <cell r="E7090" t="str">
            <v>141626473</v>
          </cell>
          <cell r="F7090">
            <v>30</v>
          </cell>
          <cell r="G7090" t="str">
            <v>Etown Nonunion</v>
          </cell>
          <cell r="H7090" t="str">
            <v>N</v>
          </cell>
          <cell r="I7090">
            <v>1</v>
          </cell>
          <cell r="J7090">
            <v>37834</v>
          </cell>
          <cell r="K7090">
            <v>101</v>
          </cell>
          <cell r="L7090" t="str">
            <v>Single</v>
          </cell>
          <cell r="M7090">
            <v>26093</v>
          </cell>
        </row>
        <row r="7091">
          <cell r="A7091">
            <v>13</v>
          </cell>
          <cell r="B7091" t="str">
            <v>AW PPO Etown</v>
          </cell>
          <cell r="C7091" t="str">
            <v>000000000</v>
          </cell>
          <cell r="D7091" t="str">
            <v>FRAZHER MERVYN</v>
          </cell>
          <cell r="E7091" t="str">
            <v>151683874</v>
          </cell>
          <cell r="F7091">
            <v>29</v>
          </cell>
          <cell r="G7091" t="str">
            <v>Etown Union</v>
          </cell>
          <cell r="H7091" t="str">
            <v>U</v>
          </cell>
          <cell r="I7091">
            <v>4</v>
          </cell>
          <cell r="J7091">
            <v>37834</v>
          </cell>
          <cell r="K7091">
            <v>127</v>
          </cell>
          <cell r="L7091" t="str">
            <v>Family</v>
          </cell>
          <cell r="M7091">
            <v>20223</v>
          </cell>
        </row>
        <row r="7092">
          <cell r="A7092">
            <v>13</v>
          </cell>
          <cell r="B7092" t="str">
            <v>AW PPO Etown</v>
          </cell>
          <cell r="C7092" t="str">
            <v>000000000</v>
          </cell>
          <cell r="D7092" t="str">
            <v>FREIRE ANTHONY W</v>
          </cell>
          <cell r="E7092" t="str">
            <v>135820943</v>
          </cell>
          <cell r="F7092">
            <v>29</v>
          </cell>
          <cell r="G7092" t="str">
            <v>Etown Union</v>
          </cell>
          <cell r="H7092" t="str">
            <v>U</v>
          </cell>
          <cell r="I7092">
            <v>1</v>
          </cell>
          <cell r="J7092">
            <v>37834</v>
          </cell>
          <cell r="K7092">
            <v>101</v>
          </cell>
          <cell r="L7092" t="str">
            <v>Single</v>
          </cell>
          <cell r="M7092">
            <v>26044</v>
          </cell>
        </row>
        <row r="7093">
          <cell r="A7093">
            <v>13</v>
          </cell>
          <cell r="B7093" t="str">
            <v>AW PPO Etown</v>
          </cell>
          <cell r="C7093" t="str">
            <v>000000000</v>
          </cell>
          <cell r="D7093" t="str">
            <v>FULLER CELESTE</v>
          </cell>
          <cell r="E7093" t="str">
            <v>138665411</v>
          </cell>
          <cell r="F7093">
            <v>30</v>
          </cell>
          <cell r="G7093" t="str">
            <v>Etown Nonunion</v>
          </cell>
          <cell r="H7093" t="str">
            <v>N</v>
          </cell>
          <cell r="I7093">
            <v>3</v>
          </cell>
          <cell r="J7093">
            <v>37834</v>
          </cell>
          <cell r="K7093">
            <v>119</v>
          </cell>
          <cell r="L7093" t="str">
            <v>Ee/Ch</v>
          </cell>
          <cell r="M7093">
            <v>22921</v>
          </cell>
        </row>
        <row r="7094">
          <cell r="A7094">
            <v>13</v>
          </cell>
          <cell r="B7094" t="str">
            <v>AW PPO Etown</v>
          </cell>
          <cell r="C7094" t="str">
            <v>000000000</v>
          </cell>
          <cell r="D7094" t="str">
            <v>GABRIEL KATHLEEN</v>
          </cell>
          <cell r="E7094" t="str">
            <v>140528182</v>
          </cell>
          <cell r="F7094">
            <v>29</v>
          </cell>
          <cell r="G7094" t="str">
            <v>Etown Union</v>
          </cell>
          <cell r="H7094" t="str">
            <v>U</v>
          </cell>
          <cell r="I7094">
            <v>5</v>
          </cell>
          <cell r="J7094">
            <v>37834</v>
          </cell>
          <cell r="K7094">
            <v>127</v>
          </cell>
          <cell r="L7094" t="str">
            <v>Family</v>
          </cell>
          <cell r="M7094">
            <v>22840</v>
          </cell>
        </row>
        <row r="7095">
          <cell r="A7095">
            <v>13</v>
          </cell>
          <cell r="B7095" t="str">
            <v>AW PPO Etown</v>
          </cell>
          <cell r="C7095" t="str">
            <v>000000000</v>
          </cell>
          <cell r="D7095" t="str">
            <v>GABRIELSON LORRAINE B</v>
          </cell>
          <cell r="E7095" t="str">
            <v>155520356</v>
          </cell>
          <cell r="F7095">
            <v>30</v>
          </cell>
          <cell r="G7095" t="str">
            <v>Etown Nonunion</v>
          </cell>
          <cell r="H7095" t="str">
            <v>N</v>
          </cell>
          <cell r="I7095">
            <v>2</v>
          </cell>
          <cell r="J7095">
            <v>37834</v>
          </cell>
          <cell r="K7095">
            <v>119</v>
          </cell>
          <cell r="L7095" t="str">
            <v>Ee/Ch</v>
          </cell>
          <cell r="M7095">
            <v>21058</v>
          </cell>
        </row>
        <row r="7096">
          <cell r="A7096">
            <v>13</v>
          </cell>
          <cell r="B7096" t="str">
            <v>AW PPO Etown</v>
          </cell>
          <cell r="C7096" t="str">
            <v>000000000</v>
          </cell>
          <cell r="D7096" t="str">
            <v>GALBRAITH JOANNA</v>
          </cell>
          <cell r="E7096" t="str">
            <v>140761226</v>
          </cell>
          <cell r="F7096">
            <v>29</v>
          </cell>
          <cell r="G7096" t="str">
            <v>Etown Union</v>
          </cell>
          <cell r="H7096" t="str">
            <v>U</v>
          </cell>
          <cell r="I7096">
            <v>4</v>
          </cell>
          <cell r="J7096">
            <v>37834</v>
          </cell>
          <cell r="K7096">
            <v>127</v>
          </cell>
          <cell r="L7096" t="str">
            <v>Family</v>
          </cell>
          <cell r="M7096">
            <v>25506</v>
          </cell>
        </row>
        <row r="7097">
          <cell r="A7097">
            <v>13</v>
          </cell>
          <cell r="B7097" t="str">
            <v>AW PPO Etown</v>
          </cell>
          <cell r="C7097" t="str">
            <v>000000000</v>
          </cell>
          <cell r="D7097" t="str">
            <v>GARLINGHOUSE RHOND H</v>
          </cell>
          <cell r="E7097" t="str">
            <v>148427567</v>
          </cell>
          <cell r="F7097">
            <v>29</v>
          </cell>
          <cell r="G7097" t="str">
            <v>Etown Union</v>
          </cell>
          <cell r="H7097" t="str">
            <v>U</v>
          </cell>
          <cell r="I7097">
            <v>1</v>
          </cell>
          <cell r="J7097">
            <v>37834</v>
          </cell>
          <cell r="K7097">
            <v>102</v>
          </cell>
          <cell r="L7097" t="str">
            <v>Single</v>
          </cell>
          <cell r="M7097">
            <v>24041</v>
          </cell>
        </row>
        <row r="7098">
          <cell r="A7098">
            <v>13</v>
          </cell>
          <cell r="B7098" t="str">
            <v>AW PPO Etown</v>
          </cell>
          <cell r="C7098" t="str">
            <v>000000000</v>
          </cell>
          <cell r="D7098" t="str">
            <v>GATES BETH A</v>
          </cell>
          <cell r="E7098" t="str">
            <v>149421182</v>
          </cell>
          <cell r="F7098">
            <v>30</v>
          </cell>
          <cell r="G7098" t="str">
            <v>Etown Nonunion</v>
          </cell>
          <cell r="H7098" t="str">
            <v>N</v>
          </cell>
          <cell r="I7098">
            <v>2</v>
          </cell>
          <cell r="J7098">
            <v>37834</v>
          </cell>
          <cell r="K7098">
            <v>111</v>
          </cell>
          <cell r="L7098" t="str">
            <v>Ee/Sp</v>
          </cell>
          <cell r="M7098">
            <v>22239</v>
          </cell>
        </row>
        <row r="7099">
          <cell r="A7099">
            <v>13</v>
          </cell>
          <cell r="B7099" t="str">
            <v>AW PPO Etown</v>
          </cell>
          <cell r="C7099" t="str">
            <v>000000000</v>
          </cell>
          <cell r="D7099" t="str">
            <v>GENTILE ARTHUR J</v>
          </cell>
          <cell r="E7099" t="str">
            <v>153485134</v>
          </cell>
          <cell r="F7099">
            <v>29</v>
          </cell>
          <cell r="G7099" t="str">
            <v>Etown Union</v>
          </cell>
          <cell r="H7099" t="str">
            <v>U</v>
          </cell>
          <cell r="I7099">
            <v>5</v>
          </cell>
          <cell r="J7099">
            <v>37834</v>
          </cell>
          <cell r="K7099">
            <v>127</v>
          </cell>
          <cell r="L7099" t="str">
            <v>Family</v>
          </cell>
          <cell r="M7099">
            <v>20726</v>
          </cell>
        </row>
        <row r="7100">
          <cell r="A7100">
            <v>13</v>
          </cell>
          <cell r="B7100" t="str">
            <v>AW PPO Etown</v>
          </cell>
          <cell r="C7100" t="str">
            <v>000000000</v>
          </cell>
          <cell r="D7100" t="str">
            <v>GHILINO LOUIS N</v>
          </cell>
          <cell r="E7100" t="str">
            <v>138642887</v>
          </cell>
          <cell r="F7100">
            <v>29</v>
          </cell>
          <cell r="G7100" t="str">
            <v>Etown Union</v>
          </cell>
          <cell r="H7100" t="str">
            <v>U</v>
          </cell>
          <cell r="I7100">
            <v>5</v>
          </cell>
          <cell r="J7100">
            <v>37834</v>
          </cell>
          <cell r="K7100">
            <v>127</v>
          </cell>
          <cell r="L7100" t="str">
            <v>Family</v>
          </cell>
          <cell r="M7100">
            <v>22673</v>
          </cell>
        </row>
        <row r="7101">
          <cell r="A7101">
            <v>13</v>
          </cell>
          <cell r="B7101" t="str">
            <v>AW PPO Etown</v>
          </cell>
          <cell r="C7101" t="str">
            <v>000000000</v>
          </cell>
          <cell r="D7101" t="str">
            <v>GOLUBIEWSKI CHRISTIAN M</v>
          </cell>
          <cell r="E7101" t="str">
            <v>147486544</v>
          </cell>
          <cell r="F7101">
            <v>29</v>
          </cell>
          <cell r="G7101" t="str">
            <v>Etown Union</v>
          </cell>
          <cell r="H7101" t="str">
            <v>U</v>
          </cell>
          <cell r="I7101">
            <v>3</v>
          </cell>
          <cell r="J7101">
            <v>37834</v>
          </cell>
          <cell r="K7101">
            <v>127</v>
          </cell>
          <cell r="L7101" t="str">
            <v>Family</v>
          </cell>
          <cell r="M7101">
            <v>21361</v>
          </cell>
        </row>
        <row r="7102">
          <cell r="A7102">
            <v>13</v>
          </cell>
          <cell r="B7102" t="str">
            <v>AW PPO Etown</v>
          </cell>
          <cell r="C7102" t="str">
            <v>000000000</v>
          </cell>
          <cell r="D7102" t="str">
            <v>GONZALEZ ANA M</v>
          </cell>
          <cell r="E7102" t="str">
            <v>141449494</v>
          </cell>
          <cell r="F7102">
            <v>30</v>
          </cell>
          <cell r="G7102" t="str">
            <v>Etown Nonunion</v>
          </cell>
          <cell r="H7102" t="str">
            <v>N</v>
          </cell>
          <cell r="I7102">
            <v>2</v>
          </cell>
          <cell r="J7102">
            <v>37834</v>
          </cell>
          <cell r="K7102">
            <v>111</v>
          </cell>
          <cell r="L7102" t="str">
            <v>Ee/Sp</v>
          </cell>
          <cell r="M7102">
            <v>18687</v>
          </cell>
        </row>
        <row r="7103">
          <cell r="A7103">
            <v>13</v>
          </cell>
          <cell r="B7103" t="str">
            <v>AW PPO Etown</v>
          </cell>
          <cell r="C7103" t="str">
            <v>000000000</v>
          </cell>
          <cell r="D7103" t="str">
            <v>GOONEY PATRICK</v>
          </cell>
          <cell r="E7103" t="str">
            <v>137466849</v>
          </cell>
          <cell r="F7103">
            <v>29</v>
          </cell>
          <cell r="G7103" t="str">
            <v>Etown Union</v>
          </cell>
          <cell r="H7103" t="str">
            <v>U</v>
          </cell>
          <cell r="I7103">
            <v>4</v>
          </cell>
          <cell r="J7103">
            <v>37834</v>
          </cell>
          <cell r="K7103">
            <v>127</v>
          </cell>
          <cell r="L7103" t="str">
            <v>Family</v>
          </cell>
          <cell r="M7103">
            <v>23440</v>
          </cell>
        </row>
        <row r="7104">
          <cell r="A7104">
            <v>13</v>
          </cell>
          <cell r="B7104" t="str">
            <v>AW PPO Etown</v>
          </cell>
          <cell r="C7104" t="str">
            <v>000000000</v>
          </cell>
          <cell r="D7104" t="str">
            <v>GRABOWSKI JOHN J</v>
          </cell>
          <cell r="E7104" t="str">
            <v>149587545</v>
          </cell>
          <cell r="F7104">
            <v>30</v>
          </cell>
          <cell r="G7104" t="str">
            <v>Etown Nonunion</v>
          </cell>
          <cell r="H7104" t="str">
            <v>N</v>
          </cell>
          <cell r="I7104">
            <v>4</v>
          </cell>
          <cell r="J7104">
            <v>37834</v>
          </cell>
          <cell r="K7104">
            <v>127</v>
          </cell>
          <cell r="L7104" t="str">
            <v>Family</v>
          </cell>
          <cell r="M7104">
            <v>21603</v>
          </cell>
        </row>
        <row r="7105">
          <cell r="A7105">
            <v>13</v>
          </cell>
          <cell r="B7105" t="str">
            <v>AW PPO Etown</v>
          </cell>
          <cell r="C7105" t="str">
            <v>000000000</v>
          </cell>
          <cell r="D7105" t="str">
            <v>GRAMMENOS MARIA</v>
          </cell>
          <cell r="E7105" t="str">
            <v>152522555</v>
          </cell>
          <cell r="F7105">
            <v>30</v>
          </cell>
          <cell r="G7105" t="str">
            <v>Etown Nonunion</v>
          </cell>
          <cell r="H7105" t="str">
            <v>N</v>
          </cell>
          <cell r="I7105">
            <v>5</v>
          </cell>
          <cell r="J7105">
            <v>37834</v>
          </cell>
          <cell r="K7105">
            <v>127</v>
          </cell>
          <cell r="L7105" t="str">
            <v>Family</v>
          </cell>
          <cell r="M7105">
            <v>20626</v>
          </cell>
        </row>
        <row r="7106">
          <cell r="A7106">
            <v>13</v>
          </cell>
          <cell r="B7106" t="str">
            <v>AW PPO Etown</v>
          </cell>
          <cell r="C7106" t="str">
            <v>000000000</v>
          </cell>
          <cell r="D7106" t="str">
            <v>GREEN CHARLES F</v>
          </cell>
          <cell r="E7106" t="str">
            <v>148389048</v>
          </cell>
          <cell r="F7106">
            <v>29</v>
          </cell>
          <cell r="G7106" t="str">
            <v>Etown Union</v>
          </cell>
          <cell r="H7106" t="str">
            <v>U</v>
          </cell>
          <cell r="I7106">
            <v>2</v>
          </cell>
          <cell r="J7106">
            <v>38107</v>
          </cell>
          <cell r="K7106">
            <v>111</v>
          </cell>
          <cell r="L7106" t="str">
            <v>Ee/Sp</v>
          </cell>
          <cell r="M7106">
            <v>16952</v>
          </cell>
        </row>
        <row r="7107">
          <cell r="A7107">
            <v>13</v>
          </cell>
          <cell r="B7107" t="str">
            <v>AW PPO Etown</v>
          </cell>
          <cell r="C7107" t="str">
            <v>000000000</v>
          </cell>
          <cell r="D7107" t="str">
            <v>GROEL MICHAEL C</v>
          </cell>
          <cell r="E7107" t="str">
            <v>157789699</v>
          </cell>
          <cell r="F7107">
            <v>30</v>
          </cell>
          <cell r="G7107" t="str">
            <v>Etown Nonunion</v>
          </cell>
          <cell r="H7107" t="str">
            <v>N</v>
          </cell>
          <cell r="I7107">
            <v>1</v>
          </cell>
          <cell r="J7107">
            <v>37834</v>
          </cell>
          <cell r="K7107">
            <v>101</v>
          </cell>
          <cell r="L7107" t="str">
            <v>Single</v>
          </cell>
          <cell r="M7107">
            <v>27164</v>
          </cell>
        </row>
        <row r="7108">
          <cell r="A7108">
            <v>13</v>
          </cell>
          <cell r="B7108" t="str">
            <v>AW PPO Etown</v>
          </cell>
          <cell r="C7108" t="str">
            <v>000000000</v>
          </cell>
          <cell r="D7108" t="str">
            <v>GRZELAK FRANK M</v>
          </cell>
          <cell r="E7108" t="str">
            <v>151480364</v>
          </cell>
          <cell r="F7108">
            <v>29</v>
          </cell>
          <cell r="G7108" t="str">
            <v>Etown Union</v>
          </cell>
          <cell r="H7108" t="str">
            <v>U</v>
          </cell>
          <cell r="I7108">
            <v>5</v>
          </cell>
          <cell r="J7108">
            <v>37834</v>
          </cell>
          <cell r="K7108">
            <v>127</v>
          </cell>
          <cell r="L7108" t="str">
            <v>Family</v>
          </cell>
          <cell r="M7108">
            <v>21632</v>
          </cell>
        </row>
        <row r="7109">
          <cell r="A7109">
            <v>13</v>
          </cell>
          <cell r="B7109" t="str">
            <v>AW PPO Etown</v>
          </cell>
          <cell r="C7109" t="str">
            <v>000000000</v>
          </cell>
          <cell r="D7109" t="str">
            <v>GUEMPEL VICTOR E</v>
          </cell>
          <cell r="E7109" t="str">
            <v>144563412</v>
          </cell>
          <cell r="F7109">
            <v>29</v>
          </cell>
          <cell r="G7109" t="str">
            <v>Etown Union</v>
          </cell>
          <cell r="H7109" t="str">
            <v>U</v>
          </cell>
          <cell r="I7109">
            <v>4</v>
          </cell>
          <cell r="J7109">
            <v>38241</v>
          </cell>
          <cell r="K7109">
            <v>127</v>
          </cell>
          <cell r="L7109" t="str">
            <v>Family</v>
          </cell>
          <cell r="M7109">
            <v>26876</v>
          </cell>
        </row>
        <row r="7110">
          <cell r="A7110">
            <v>13</v>
          </cell>
          <cell r="B7110" t="str">
            <v>AW PPO Etown</v>
          </cell>
          <cell r="C7110" t="str">
            <v>000000000</v>
          </cell>
          <cell r="D7110" t="str">
            <v>GUERRIERO HENRY M</v>
          </cell>
          <cell r="E7110" t="str">
            <v>139609050</v>
          </cell>
          <cell r="F7110">
            <v>29</v>
          </cell>
          <cell r="G7110" t="str">
            <v>Etown Union</v>
          </cell>
          <cell r="H7110" t="str">
            <v>U</v>
          </cell>
          <cell r="I7110">
            <v>3</v>
          </cell>
          <cell r="J7110">
            <v>37834</v>
          </cell>
          <cell r="K7110">
            <v>119</v>
          </cell>
          <cell r="L7110" t="str">
            <v>Ee/Ch</v>
          </cell>
          <cell r="M7110">
            <v>22530</v>
          </cell>
        </row>
        <row r="7111">
          <cell r="A7111">
            <v>13</v>
          </cell>
          <cell r="B7111" t="str">
            <v>AW PPO Etown</v>
          </cell>
          <cell r="C7111" t="str">
            <v>000000000</v>
          </cell>
          <cell r="D7111" t="str">
            <v>HADZEWYCZ ANDREW</v>
          </cell>
          <cell r="E7111" t="str">
            <v>049440924</v>
          </cell>
          <cell r="F7111">
            <v>29</v>
          </cell>
          <cell r="G7111" t="str">
            <v>Etown Union</v>
          </cell>
          <cell r="H7111" t="str">
            <v>U</v>
          </cell>
          <cell r="I7111">
            <v>4</v>
          </cell>
          <cell r="J7111">
            <v>37834</v>
          </cell>
          <cell r="K7111">
            <v>127</v>
          </cell>
          <cell r="L7111" t="str">
            <v>Family</v>
          </cell>
          <cell r="M7111">
            <v>18479</v>
          </cell>
        </row>
        <row r="7112">
          <cell r="A7112">
            <v>13</v>
          </cell>
          <cell r="B7112" t="str">
            <v>AW PPO Etown</v>
          </cell>
          <cell r="C7112" t="str">
            <v>000000000</v>
          </cell>
          <cell r="D7112" t="str">
            <v>HAINES JEFFREY D</v>
          </cell>
          <cell r="E7112" t="str">
            <v>149549774</v>
          </cell>
          <cell r="F7112">
            <v>29</v>
          </cell>
          <cell r="G7112" t="str">
            <v>Etown Union</v>
          </cell>
          <cell r="H7112" t="str">
            <v>U</v>
          </cell>
          <cell r="I7112">
            <v>4</v>
          </cell>
          <cell r="J7112">
            <v>37834</v>
          </cell>
          <cell r="K7112">
            <v>127</v>
          </cell>
          <cell r="L7112" t="str">
            <v>Family</v>
          </cell>
          <cell r="M7112">
            <v>22534</v>
          </cell>
        </row>
        <row r="7113">
          <cell r="A7113">
            <v>13</v>
          </cell>
          <cell r="B7113" t="str">
            <v>AW PPO Etown</v>
          </cell>
          <cell r="C7113" t="str">
            <v>000000000</v>
          </cell>
          <cell r="D7113" t="str">
            <v>HARGROVE ROLAND M</v>
          </cell>
          <cell r="E7113" t="str">
            <v>141485123</v>
          </cell>
          <cell r="F7113">
            <v>29</v>
          </cell>
          <cell r="G7113" t="str">
            <v>Etown Union</v>
          </cell>
          <cell r="H7113" t="str">
            <v>U</v>
          </cell>
          <cell r="I7113">
            <v>4</v>
          </cell>
          <cell r="J7113">
            <v>37834</v>
          </cell>
          <cell r="K7113">
            <v>127</v>
          </cell>
          <cell r="L7113" t="str">
            <v>Family</v>
          </cell>
          <cell r="M7113">
            <v>20368</v>
          </cell>
        </row>
        <row r="7114">
          <cell r="A7114">
            <v>13</v>
          </cell>
          <cell r="B7114" t="str">
            <v>AW PPO Etown</v>
          </cell>
          <cell r="C7114" t="str">
            <v>000000000</v>
          </cell>
          <cell r="D7114" t="str">
            <v>HARNETT MICHAEL A</v>
          </cell>
          <cell r="E7114" t="str">
            <v>153721496</v>
          </cell>
          <cell r="F7114">
            <v>29</v>
          </cell>
          <cell r="G7114" t="str">
            <v>Etown Union</v>
          </cell>
          <cell r="H7114" t="str">
            <v>U</v>
          </cell>
          <cell r="I7114">
            <v>6</v>
          </cell>
          <cell r="J7114">
            <v>37834</v>
          </cell>
          <cell r="K7114">
            <v>127</v>
          </cell>
          <cell r="L7114" t="str">
            <v>Family</v>
          </cell>
          <cell r="M7114">
            <v>23728</v>
          </cell>
        </row>
        <row r="7115">
          <cell r="A7115">
            <v>13</v>
          </cell>
          <cell r="B7115" t="str">
            <v>AW PPO Etown</v>
          </cell>
          <cell r="C7115" t="str">
            <v>000000000</v>
          </cell>
          <cell r="D7115" t="str">
            <v>HAYECK CAROL A</v>
          </cell>
          <cell r="E7115" t="str">
            <v>136287672</v>
          </cell>
          <cell r="F7115">
            <v>30</v>
          </cell>
          <cell r="G7115" t="str">
            <v>Etown Nonunion</v>
          </cell>
          <cell r="H7115" t="str">
            <v>N</v>
          </cell>
          <cell r="I7115">
            <v>1</v>
          </cell>
          <cell r="J7115">
            <v>37834</v>
          </cell>
          <cell r="K7115">
            <v>102</v>
          </cell>
          <cell r="L7115" t="str">
            <v>Single</v>
          </cell>
          <cell r="M7115">
            <v>13574</v>
          </cell>
        </row>
        <row r="7116">
          <cell r="A7116">
            <v>13</v>
          </cell>
          <cell r="B7116" t="str">
            <v>AW PPO Etown</v>
          </cell>
          <cell r="C7116" t="str">
            <v>000000000</v>
          </cell>
          <cell r="D7116" t="str">
            <v>HERRMANN JR GEORGE J</v>
          </cell>
          <cell r="E7116" t="str">
            <v>152662346</v>
          </cell>
          <cell r="F7116">
            <v>29</v>
          </cell>
          <cell r="G7116" t="str">
            <v>Etown Union</v>
          </cell>
          <cell r="H7116" t="str">
            <v>U</v>
          </cell>
          <cell r="I7116">
            <v>4</v>
          </cell>
          <cell r="J7116">
            <v>37865</v>
          </cell>
          <cell r="K7116">
            <v>127</v>
          </cell>
          <cell r="L7116" t="str">
            <v>Family</v>
          </cell>
          <cell r="M7116">
            <v>24233</v>
          </cell>
        </row>
        <row r="7117">
          <cell r="A7117">
            <v>13</v>
          </cell>
          <cell r="B7117" t="str">
            <v>AW PPO Etown</v>
          </cell>
          <cell r="C7117" t="str">
            <v>000000000</v>
          </cell>
          <cell r="D7117" t="str">
            <v>HERSSENS WALTER R</v>
          </cell>
          <cell r="E7117" t="str">
            <v>140607582</v>
          </cell>
          <cell r="F7117">
            <v>30</v>
          </cell>
          <cell r="G7117" t="str">
            <v>Etown Nonunion</v>
          </cell>
          <cell r="H7117" t="str">
            <v>N</v>
          </cell>
          <cell r="I7117">
            <v>1</v>
          </cell>
          <cell r="J7117">
            <v>37834</v>
          </cell>
          <cell r="K7117">
            <v>101</v>
          </cell>
          <cell r="L7117" t="str">
            <v>Single</v>
          </cell>
          <cell r="M7117">
            <v>21611</v>
          </cell>
        </row>
        <row r="7118">
          <cell r="A7118">
            <v>13</v>
          </cell>
          <cell r="B7118" t="str">
            <v>AW PPO Etown</v>
          </cell>
          <cell r="C7118" t="str">
            <v>000000000</v>
          </cell>
          <cell r="D7118" t="str">
            <v>HERTAN ZAIDA A</v>
          </cell>
          <cell r="E7118" t="str">
            <v>110420373</v>
          </cell>
          <cell r="F7118">
            <v>30</v>
          </cell>
          <cell r="G7118" t="str">
            <v>Etown Nonunion</v>
          </cell>
          <cell r="H7118" t="str">
            <v>N</v>
          </cell>
          <cell r="I7118">
            <v>3</v>
          </cell>
          <cell r="J7118">
            <v>37834</v>
          </cell>
          <cell r="K7118">
            <v>127</v>
          </cell>
          <cell r="L7118" t="str">
            <v>Family</v>
          </cell>
          <cell r="M7118">
            <v>14731</v>
          </cell>
        </row>
        <row r="7119">
          <cell r="A7119">
            <v>13</v>
          </cell>
          <cell r="B7119" t="str">
            <v>AW PPO Etown</v>
          </cell>
          <cell r="C7119" t="str">
            <v>000000000</v>
          </cell>
          <cell r="D7119" t="str">
            <v>HEWITT BRIAN M</v>
          </cell>
          <cell r="E7119" t="str">
            <v>155608101</v>
          </cell>
          <cell r="F7119">
            <v>29</v>
          </cell>
          <cell r="G7119" t="str">
            <v>Etown Union</v>
          </cell>
          <cell r="H7119" t="str">
            <v>U</v>
          </cell>
          <cell r="I7119">
            <v>3</v>
          </cell>
          <cell r="J7119">
            <v>37873</v>
          </cell>
          <cell r="K7119">
            <v>127</v>
          </cell>
          <cell r="L7119" t="str">
            <v>Family</v>
          </cell>
          <cell r="M7119">
            <v>24116</v>
          </cell>
        </row>
        <row r="7120">
          <cell r="A7120">
            <v>13</v>
          </cell>
          <cell r="B7120" t="str">
            <v>AW PPO Etown</v>
          </cell>
          <cell r="C7120" t="str">
            <v>000000000</v>
          </cell>
          <cell r="D7120" t="str">
            <v>HOFFMAN JOHN F</v>
          </cell>
          <cell r="E7120" t="str">
            <v>149522845</v>
          </cell>
          <cell r="F7120">
            <v>29</v>
          </cell>
          <cell r="G7120" t="str">
            <v>Etown Union</v>
          </cell>
          <cell r="H7120" t="str">
            <v>U</v>
          </cell>
          <cell r="I7120">
            <v>5</v>
          </cell>
          <cell r="J7120">
            <v>37834</v>
          </cell>
          <cell r="K7120">
            <v>127</v>
          </cell>
          <cell r="L7120" t="str">
            <v>Family</v>
          </cell>
          <cell r="M7120">
            <v>20939</v>
          </cell>
        </row>
        <row r="7121">
          <cell r="A7121">
            <v>13</v>
          </cell>
          <cell r="B7121" t="str">
            <v>AW PPO Etown</v>
          </cell>
          <cell r="C7121" t="str">
            <v>000000000</v>
          </cell>
          <cell r="D7121" t="str">
            <v>HOOVER TERANCE</v>
          </cell>
          <cell r="E7121" t="str">
            <v>137622064</v>
          </cell>
          <cell r="F7121">
            <v>30</v>
          </cell>
          <cell r="G7121" t="str">
            <v>Etown Nonunion</v>
          </cell>
          <cell r="H7121" t="str">
            <v>N</v>
          </cell>
          <cell r="I7121">
            <v>2</v>
          </cell>
          <cell r="J7121">
            <v>37834</v>
          </cell>
          <cell r="K7121">
            <v>119</v>
          </cell>
          <cell r="L7121" t="str">
            <v>Ee/Ch</v>
          </cell>
          <cell r="M7121">
            <v>24002</v>
          </cell>
        </row>
        <row r="7122">
          <cell r="A7122">
            <v>13</v>
          </cell>
          <cell r="B7122" t="str">
            <v>AW PPO Etown</v>
          </cell>
          <cell r="C7122" t="str">
            <v>000000000</v>
          </cell>
          <cell r="D7122" t="str">
            <v>HOWARD DERRICK D</v>
          </cell>
          <cell r="E7122" t="str">
            <v>141588586</v>
          </cell>
          <cell r="F7122">
            <v>29</v>
          </cell>
          <cell r="G7122" t="str">
            <v>Etown Union</v>
          </cell>
          <cell r="H7122" t="str">
            <v>U</v>
          </cell>
          <cell r="I7122">
            <v>2</v>
          </cell>
          <cell r="J7122">
            <v>37834</v>
          </cell>
          <cell r="K7122">
            <v>111</v>
          </cell>
          <cell r="L7122" t="str">
            <v>Ee/Sp</v>
          </cell>
          <cell r="M7122">
            <v>25376</v>
          </cell>
        </row>
        <row r="7123">
          <cell r="A7123">
            <v>13</v>
          </cell>
          <cell r="B7123" t="str">
            <v>AW PPO Etown</v>
          </cell>
          <cell r="C7123" t="str">
            <v>000000000</v>
          </cell>
          <cell r="D7123" t="str">
            <v>HUGHES GLENN M</v>
          </cell>
          <cell r="E7123" t="str">
            <v>142448191</v>
          </cell>
          <cell r="F7123">
            <v>30</v>
          </cell>
          <cell r="G7123" t="str">
            <v>Etown Nonunion</v>
          </cell>
          <cell r="H7123" t="str">
            <v>N</v>
          </cell>
          <cell r="I7123">
            <v>3</v>
          </cell>
          <cell r="J7123">
            <v>37834</v>
          </cell>
          <cell r="K7123">
            <v>127</v>
          </cell>
          <cell r="L7123" t="str">
            <v>Family</v>
          </cell>
          <cell r="M7123">
            <v>19365</v>
          </cell>
        </row>
        <row r="7124">
          <cell r="A7124">
            <v>13</v>
          </cell>
          <cell r="B7124" t="str">
            <v>AW PPO Etown</v>
          </cell>
          <cell r="C7124" t="str">
            <v>000000000</v>
          </cell>
          <cell r="D7124" t="str">
            <v>HUGHES PATRICK</v>
          </cell>
          <cell r="E7124" t="str">
            <v>137922482</v>
          </cell>
          <cell r="F7124">
            <v>29</v>
          </cell>
          <cell r="G7124" t="str">
            <v>Etown Union</v>
          </cell>
          <cell r="H7124" t="str">
            <v>U</v>
          </cell>
          <cell r="I7124">
            <v>3</v>
          </cell>
          <cell r="J7124">
            <v>37834</v>
          </cell>
          <cell r="K7124">
            <v>127</v>
          </cell>
          <cell r="L7124" t="str">
            <v>Family</v>
          </cell>
          <cell r="M7124">
            <v>24664</v>
          </cell>
        </row>
        <row r="7125">
          <cell r="A7125">
            <v>13</v>
          </cell>
          <cell r="B7125" t="str">
            <v>AW PPO Etown</v>
          </cell>
          <cell r="C7125" t="str">
            <v>000000000</v>
          </cell>
          <cell r="D7125" t="str">
            <v>HUYNH LAN Q</v>
          </cell>
          <cell r="E7125" t="str">
            <v>147924783</v>
          </cell>
          <cell r="F7125">
            <v>30</v>
          </cell>
          <cell r="G7125" t="str">
            <v>Etown Nonunion</v>
          </cell>
          <cell r="H7125" t="str">
            <v>N</v>
          </cell>
          <cell r="I7125">
            <v>4</v>
          </cell>
          <cell r="J7125">
            <v>37834</v>
          </cell>
          <cell r="K7125">
            <v>127</v>
          </cell>
          <cell r="L7125" t="str">
            <v>Family</v>
          </cell>
          <cell r="M7125">
            <v>20347</v>
          </cell>
        </row>
        <row r="7126">
          <cell r="A7126">
            <v>13</v>
          </cell>
          <cell r="B7126" t="str">
            <v>AW PPO Etown</v>
          </cell>
          <cell r="C7126" t="str">
            <v>000000000</v>
          </cell>
          <cell r="D7126" t="str">
            <v>IANNICELLI THOMAS</v>
          </cell>
          <cell r="E7126" t="str">
            <v>143589590</v>
          </cell>
          <cell r="F7126">
            <v>29</v>
          </cell>
          <cell r="G7126" t="str">
            <v>Etown Union</v>
          </cell>
          <cell r="H7126" t="str">
            <v>U</v>
          </cell>
          <cell r="I7126">
            <v>3</v>
          </cell>
          <cell r="J7126">
            <v>37834</v>
          </cell>
          <cell r="K7126">
            <v>127</v>
          </cell>
          <cell r="L7126" t="str">
            <v>Family</v>
          </cell>
          <cell r="M7126">
            <v>21853</v>
          </cell>
        </row>
        <row r="7127">
          <cell r="A7127">
            <v>13</v>
          </cell>
          <cell r="B7127" t="str">
            <v>AW PPO Etown</v>
          </cell>
          <cell r="C7127" t="str">
            <v>000000000</v>
          </cell>
          <cell r="D7127" t="str">
            <v>IVERY MARY</v>
          </cell>
          <cell r="E7127" t="str">
            <v>247840599</v>
          </cell>
          <cell r="F7127">
            <v>30</v>
          </cell>
          <cell r="G7127" t="str">
            <v>Etown Nonunion</v>
          </cell>
          <cell r="H7127" t="str">
            <v>N</v>
          </cell>
          <cell r="I7127">
            <v>2</v>
          </cell>
          <cell r="J7127">
            <v>37834</v>
          </cell>
          <cell r="K7127">
            <v>111</v>
          </cell>
          <cell r="L7127" t="str">
            <v>Ee/Sp</v>
          </cell>
          <cell r="M7127">
            <v>17044</v>
          </cell>
        </row>
        <row r="7128">
          <cell r="A7128">
            <v>13</v>
          </cell>
          <cell r="B7128" t="str">
            <v>AW PPO Etown</v>
          </cell>
          <cell r="C7128" t="str">
            <v>000000000</v>
          </cell>
          <cell r="D7128" t="str">
            <v>JARDINE LAWRENCE</v>
          </cell>
          <cell r="E7128" t="str">
            <v>149583856</v>
          </cell>
          <cell r="F7128">
            <v>29</v>
          </cell>
          <cell r="G7128" t="str">
            <v>Etown Union</v>
          </cell>
          <cell r="H7128" t="str">
            <v>U</v>
          </cell>
          <cell r="I7128">
            <v>4</v>
          </cell>
          <cell r="J7128">
            <v>37834</v>
          </cell>
          <cell r="K7128">
            <v>127</v>
          </cell>
          <cell r="L7128" t="str">
            <v>Family</v>
          </cell>
          <cell r="M7128">
            <v>21248</v>
          </cell>
        </row>
        <row r="7129">
          <cell r="A7129">
            <v>13</v>
          </cell>
          <cell r="B7129" t="str">
            <v>AW PPO Etown</v>
          </cell>
          <cell r="C7129" t="str">
            <v>000000000</v>
          </cell>
          <cell r="D7129" t="str">
            <v>JAROS KENNETH L</v>
          </cell>
          <cell r="E7129" t="str">
            <v>144683485</v>
          </cell>
          <cell r="F7129">
            <v>30</v>
          </cell>
          <cell r="G7129" t="str">
            <v>Etown Nonunion</v>
          </cell>
          <cell r="H7129" t="str">
            <v>N</v>
          </cell>
          <cell r="I7129">
            <v>2</v>
          </cell>
          <cell r="J7129">
            <v>37834</v>
          </cell>
          <cell r="K7129">
            <v>111</v>
          </cell>
          <cell r="L7129" t="str">
            <v>Ee/Sp</v>
          </cell>
          <cell r="M7129">
            <v>22800</v>
          </cell>
        </row>
        <row r="7130">
          <cell r="A7130">
            <v>13</v>
          </cell>
          <cell r="B7130" t="str">
            <v>AW PPO Etown</v>
          </cell>
          <cell r="C7130" t="str">
            <v>000000000</v>
          </cell>
          <cell r="D7130" t="str">
            <v>JENKINS ROBERT G</v>
          </cell>
          <cell r="E7130" t="str">
            <v>138527669</v>
          </cell>
          <cell r="F7130">
            <v>29</v>
          </cell>
          <cell r="G7130" t="str">
            <v>Etown Union</v>
          </cell>
          <cell r="H7130" t="str">
            <v>U</v>
          </cell>
          <cell r="I7130">
            <v>4</v>
          </cell>
          <cell r="J7130">
            <v>37834</v>
          </cell>
          <cell r="K7130">
            <v>127</v>
          </cell>
          <cell r="L7130" t="str">
            <v>Family</v>
          </cell>
          <cell r="M7130">
            <v>20655</v>
          </cell>
        </row>
        <row r="7131">
          <cell r="A7131">
            <v>13</v>
          </cell>
          <cell r="B7131" t="str">
            <v>AW PPO Etown</v>
          </cell>
          <cell r="C7131" t="str">
            <v>000000000</v>
          </cell>
          <cell r="D7131" t="str">
            <v>JOHNSON DEANNE R</v>
          </cell>
          <cell r="E7131" t="str">
            <v>135762703</v>
          </cell>
          <cell r="F7131">
            <v>30</v>
          </cell>
          <cell r="G7131" t="str">
            <v>Etown Nonunion</v>
          </cell>
          <cell r="H7131" t="str">
            <v>N</v>
          </cell>
          <cell r="I7131">
            <v>3</v>
          </cell>
          <cell r="J7131">
            <v>37834</v>
          </cell>
          <cell r="K7131">
            <v>119</v>
          </cell>
          <cell r="L7131" t="str">
            <v>Ee/Ch</v>
          </cell>
          <cell r="M7131">
            <v>24357</v>
          </cell>
        </row>
        <row r="7132">
          <cell r="A7132">
            <v>13</v>
          </cell>
          <cell r="B7132" t="str">
            <v>AW PPO Etown</v>
          </cell>
          <cell r="C7132" t="str">
            <v>000000000</v>
          </cell>
          <cell r="D7132" t="str">
            <v>JONES THOMAS</v>
          </cell>
          <cell r="E7132" t="str">
            <v>143364037</v>
          </cell>
          <cell r="F7132">
            <v>29</v>
          </cell>
          <cell r="G7132" t="str">
            <v>Etown Union</v>
          </cell>
          <cell r="H7132" t="str">
            <v>U</v>
          </cell>
          <cell r="I7132">
            <v>4</v>
          </cell>
          <cell r="J7132">
            <v>37834</v>
          </cell>
          <cell r="K7132">
            <v>127</v>
          </cell>
          <cell r="L7132" t="str">
            <v>Family</v>
          </cell>
          <cell r="M7132">
            <v>16960</v>
          </cell>
        </row>
        <row r="7133">
          <cell r="A7133">
            <v>13</v>
          </cell>
          <cell r="B7133" t="str">
            <v>AW PPO Etown</v>
          </cell>
          <cell r="C7133" t="str">
            <v>000000000</v>
          </cell>
          <cell r="D7133" t="str">
            <v>JORDA MELISSA A</v>
          </cell>
          <cell r="E7133" t="str">
            <v>144621070</v>
          </cell>
          <cell r="F7133">
            <v>30</v>
          </cell>
          <cell r="G7133" t="str">
            <v>Etown Nonunion</v>
          </cell>
          <cell r="H7133" t="str">
            <v>N</v>
          </cell>
          <cell r="I7133">
            <v>3</v>
          </cell>
          <cell r="J7133">
            <v>37834</v>
          </cell>
          <cell r="K7133">
            <v>127</v>
          </cell>
          <cell r="L7133" t="str">
            <v>Family</v>
          </cell>
          <cell r="M7133">
            <v>23889</v>
          </cell>
        </row>
        <row r="7134">
          <cell r="A7134">
            <v>13</v>
          </cell>
          <cell r="B7134" t="str">
            <v>AW PPO Etown</v>
          </cell>
          <cell r="C7134" t="str">
            <v>000000000</v>
          </cell>
          <cell r="D7134" t="str">
            <v>KELLY WILLIAM P</v>
          </cell>
          <cell r="E7134" t="str">
            <v>151743877</v>
          </cell>
          <cell r="F7134">
            <v>29</v>
          </cell>
          <cell r="G7134" t="str">
            <v>Etown Union</v>
          </cell>
          <cell r="H7134" t="str">
            <v>U</v>
          </cell>
          <cell r="I7134">
            <v>5</v>
          </cell>
          <cell r="J7134">
            <v>37840</v>
          </cell>
          <cell r="K7134">
            <v>127</v>
          </cell>
          <cell r="L7134" t="str">
            <v>Family</v>
          </cell>
          <cell r="M7134">
            <v>24750</v>
          </cell>
        </row>
        <row r="7135">
          <cell r="A7135">
            <v>13</v>
          </cell>
          <cell r="B7135" t="str">
            <v>AW PPO Etown</v>
          </cell>
          <cell r="C7135" t="str">
            <v>000000000</v>
          </cell>
          <cell r="D7135" t="str">
            <v>KIEVER KYLE R</v>
          </cell>
          <cell r="E7135" t="str">
            <v>158445012</v>
          </cell>
          <cell r="F7135">
            <v>29</v>
          </cell>
          <cell r="G7135" t="str">
            <v>Etown Union</v>
          </cell>
          <cell r="H7135" t="str">
            <v>U</v>
          </cell>
          <cell r="I7135">
            <v>3</v>
          </cell>
          <cell r="J7135">
            <v>37834</v>
          </cell>
          <cell r="K7135">
            <v>127</v>
          </cell>
          <cell r="L7135" t="str">
            <v>Family</v>
          </cell>
          <cell r="M7135">
            <v>24250</v>
          </cell>
        </row>
        <row r="7136">
          <cell r="A7136">
            <v>13</v>
          </cell>
          <cell r="B7136" t="str">
            <v>AW PPO Etown</v>
          </cell>
          <cell r="C7136" t="str">
            <v>000000000</v>
          </cell>
          <cell r="D7136" t="str">
            <v>KOLVITES WILLIAM J</v>
          </cell>
          <cell r="E7136" t="str">
            <v>155605617</v>
          </cell>
          <cell r="F7136">
            <v>29</v>
          </cell>
          <cell r="G7136" t="str">
            <v>Etown Union</v>
          </cell>
          <cell r="H7136" t="str">
            <v>U</v>
          </cell>
          <cell r="I7136">
            <v>4</v>
          </cell>
          <cell r="J7136">
            <v>37834</v>
          </cell>
          <cell r="K7136">
            <v>127</v>
          </cell>
          <cell r="L7136" t="str">
            <v>Family</v>
          </cell>
          <cell r="M7136">
            <v>21840</v>
          </cell>
        </row>
        <row r="7137">
          <cell r="A7137">
            <v>13</v>
          </cell>
          <cell r="B7137" t="str">
            <v>AW PPO Etown</v>
          </cell>
          <cell r="C7137" t="str">
            <v>000000000</v>
          </cell>
          <cell r="D7137" t="str">
            <v>KOSHNEY BRIDGET</v>
          </cell>
          <cell r="E7137" t="str">
            <v>157765890</v>
          </cell>
          <cell r="F7137">
            <v>29</v>
          </cell>
          <cell r="G7137" t="str">
            <v>Etown Union</v>
          </cell>
          <cell r="H7137" t="str">
            <v>U</v>
          </cell>
          <cell r="I7137">
            <v>2</v>
          </cell>
          <cell r="J7137">
            <v>38297</v>
          </cell>
          <cell r="K7137">
            <v>111</v>
          </cell>
          <cell r="L7137" t="str">
            <v>Ee/Sp</v>
          </cell>
          <cell r="M7137">
            <v>27434</v>
          </cell>
        </row>
        <row r="7138">
          <cell r="A7138">
            <v>13</v>
          </cell>
          <cell r="B7138" t="str">
            <v>AW PPO Etown</v>
          </cell>
          <cell r="C7138" t="str">
            <v>000000000</v>
          </cell>
          <cell r="D7138" t="str">
            <v>KOSIBA KENNETH</v>
          </cell>
          <cell r="E7138" t="str">
            <v>143688803</v>
          </cell>
          <cell r="F7138">
            <v>29</v>
          </cell>
          <cell r="G7138" t="str">
            <v>Etown Union</v>
          </cell>
          <cell r="H7138" t="str">
            <v>U</v>
          </cell>
          <cell r="I7138">
            <v>4</v>
          </cell>
          <cell r="J7138">
            <v>38310</v>
          </cell>
          <cell r="K7138">
            <v>127</v>
          </cell>
          <cell r="L7138" t="str">
            <v>Family</v>
          </cell>
          <cell r="M7138">
            <v>26053</v>
          </cell>
        </row>
        <row r="7139">
          <cell r="A7139">
            <v>13</v>
          </cell>
          <cell r="B7139" t="str">
            <v>AW PPO Etown</v>
          </cell>
          <cell r="C7139" t="str">
            <v>000000000</v>
          </cell>
          <cell r="D7139" t="str">
            <v>KOWALESKI EDWARD A</v>
          </cell>
          <cell r="E7139" t="str">
            <v>156402231</v>
          </cell>
          <cell r="F7139">
            <v>29</v>
          </cell>
          <cell r="G7139" t="str">
            <v>Etown Union</v>
          </cell>
          <cell r="H7139" t="str">
            <v>U</v>
          </cell>
          <cell r="I7139">
            <v>4</v>
          </cell>
          <cell r="J7139">
            <v>37834</v>
          </cell>
          <cell r="K7139">
            <v>127</v>
          </cell>
          <cell r="L7139" t="str">
            <v>Family</v>
          </cell>
          <cell r="M7139">
            <v>18349</v>
          </cell>
        </row>
        <row r="7140">
          <cell r="A7140">
            <v>13</v>
          </cell>
          <cell r="B7140" t="str">
            <v>AW PPO Etown</v>
          </cell>
          <cell r="C7140" t="str">
            <v>000000000</v>
          </cell>
          <cell r="D7140" t="str">
            <v>KOZAL STANLEY</v>
          </cell>
          <cell r="E7140" t="str">
            <v>150621403</v>
          </cell>
          <cell r="F7140">
            <v>29</v>
          </cell>
          <cell r="G7140" t="str">
            <v>Etown Union</v>
          </cell>
          <cell r="H7140" t="str">
            <v>U</v>
          </cell>
          <cell r="I7140">
            <v>3</v>
          </cell>
          <cell r="J7140">
            <v>37834</v>
          </cell>
          <cell r="K7140">
            <v>119</v>
          </cell>
          <cell r="L7140" t="str">
            <v>Ee/Ch</v>
          </cell>
          <cell r="M7140">
            <v>21569</v>
          </cell>
        </row>
        <row r="7141">
          <cell r="A7141">
            <v>13</v>
          </cell>
          <cell r="B7141" t="str">
            <v>AW PPO Etown</v>
          </cell>
          <cell r="C7141" t="str">
            <v>000000000</v>
          </cell>
          <cell r="D7141" t="str">
            <v>KRAL CHARLES VI V</v>
          </cell>
          <cell r="E7141" t="str">
            <v>146666406</v>
          </cell>
          <cell r="F7141">
            <v>29</v>
          </cell>
          <cell r="G7141" t="str">
            <v>Etown Union</v>
          </cell>
          <cell r="H7141" t="str">
            <v>U</v>
          </cell>
          <cell r="I7141">
            <v>3</v>
          </cell>
          <cell r="J7141">
            <v>37834</v>
          </cell>
          <cell r="K7141">
            <v>127</v>
          </cell>
          <cell r="L7141" t="str">
            <v>Family</v>
          </cell>
          <cell r="M7141">
            <v>24073</v>
          </cell>
        </row>
        <row r="7142">
          <cell r="A7142">
            <v>13</v>
          </cell>
          <cell r="B7142" t="str">
            <v>AW PPO Etown</v>
          </cell>
          <cell r="C7142" t="str">
            <v>000000000</v>
          </cell>
          <cell r="D7142" t="str">
            <v>KRAUSS CHARLES</v>
          </cell>
          <cell r="E7142" t="str">
            <v>157625560</v>
          </cell>
          <cell r="F7142">
            <v>29</v>
          </cell>
          <cell r="G7142" t="str">
            <v>Etown Union</v>
          </cell>
          <cell r="H7142" t="str">
            <v>U</v>
          </cell>
          <cell r="I7142">
            <v>2</v>
          </cell>
          <cell r="J7142">
            <v>37904</v>
          </cell>
          <cell r="K7142">
            <v>111</v>
          </cell>
          <cell r="L7142" t="str">
            <v>Ee/Sp</v>
          </cell>
          <cell r="M7142">
            <v>27362</v>
          </cell>
        </row>
        <row r="7143">
          <cell r="A7143">
            <v>13</v>
          </cell>
          <cell r="B7143" t="str">
            <v>AW PPO Etown</v>
          </cell>
          <cell r="C7143" t="str">
            <v>000000000</v>
          </cell>
          <cell r="D7143" t="str">
            <v>KROGH DEBRA R</v>
          </cell>
          <cell r="E7143" t="str">
            <v>153466266</v>
          </cell>
          <cell r="F7143">
            <v>29</v>
          </cell>
          <cell r="G7143" t="str">
            <v>Etown Union</v>
          </cell>
          <cell r="H7143" t="str">
            <v>U</v>
          </cell>
          <cell r="I7143">
            <v>1</v>
          </cell>
          <cell r="J7143">
            <v>37834</v>
          </cell>
          <cell r="K7143">
            <v>102</v>
          </cell>
          <cell r="L7143" t="str">
            <v>Single</v>
          </cell>
          <cell r="M7143">
            <v>19221</v>
          </cell>
        </row>
        <row r="7144">
          <cell r="A7144">
            <v>13</v>
          </cell>
          <cell r="B7144" t="str">
            <v>AW PPO Etown</v>
          </cell>
          <cell r="C7144" t="str">
            <v>000000000</v>
          </cell>
          <cell r="D7144" t="str">
            <v>KRYSA DONNA M</v>
          </cell>
          <cell r="E7144" t="str">
            <v>138584554</v>
          </cell>
          <cell r="F7144">
            <v>30</v>
          </cell>
          <cell r="G7144" t="str">
            <v>Etown Nonunion</v>
          </cell>
          <cell r="H7144" t="str">
            <v>N</v>
          </cell>
          <cell r="I7144">
            <v>2</v>
          </cell>
          <cell r="J7144">
            <v>38261</v>
          </cell>
          <cell r="K7144">
            <v>119</v>
          </cell>
          <cell r="L7144" t="str">
            <v>Ee/Ch</v>
          </cell>
          <cell r="M7144">
            <v>21499</v>
          </cell>
        </row>
        <row r="7145">
          <cell r="A7145">
            <v>13</v>
          </cell>
          <cell r="B7145" t="str">
            <v>AW PPO Etown</v>
          </cell>
          <cell r="C7145" t="str">
            <v>000000000</v>
          </cell>
          <cell r="D7145" t="str">
            <v>KUBERIET KURT M</v>
          </cell>
          <cell r="E7145" t="str">
            <v>150587523</v>
          </cell>
          <cell r="F7145">
            <v>29</v>
          </cell>
          <cell r="G7145" t="str">
            <v>Etown Union</v>
          </cell>
          <cell r="H7145" t="str">
            <v>U</v>
          </cell>
          <cell r="I7145">
            <v>5</v>
          </cell>
          <cell r="J7145">
            <v>37834</v>
          </cell>
          <cell r="K7145">
            <v>127</v>
          </cell>
          <cell r="L7145" t="str">
            <v>Family</v>
          </cell>
          <cell r="M7145">
            <v>21722</v>
          </cell>
        </row>
        <row r="7146">
          <cell r="A7146">
            <v>13</v>
          </cell>
          <cell r="B7146" t="str">
            <v>AW PPO Etown</v>
          </cell>
          <cell r="C7146" t="str">
            <v>000000000</v>
          </cell>
          <cell r="D7146" t="str">
            <v>LACINAK ANDREW G</v>
          </cell>
          <cell r="E7146" t="str">
            <v>140402031</v>
          </cell>
          <cell r="F7146">
            <v>29</v>
          </cell>
          <cell r="G7146" t="str">
            <v>Etown Union</v>
          </cell>
          <cell r="H7146" t="str">
            <v>U</v>
          </cell>
          <cell r="I7146">
            <v>3</v>
          </cell>
          <cell r="J7146">
            <v>37834</v>
          </cell>
          <cell r="K7146">
            <v>127</v>
          </cell>
          <cell r="L7146" t="str">
            <v>Family</v>
          </cell>
          <cell r="M7146">
            <v>17469</v>
          </cell>
        </row>
        <row r="7147">
          <cell r="A7147">
            <v>13</v>
          </cell>
          <cell r="B7147" t="str">
            <v>AW PPO Etown</v>
          </cell>
          <cell r="C7147" t="str">
            <v>000000000</v>
          </cell>
          <cell r="D7147" t="str">
            <v>LAGANA DANIELLE</v>
          </cell>
          <cell r="E7147" t="str">
            <v>136586746</v>
          </cell>
          <cell r="F7147">
            <v>29</v>
          </cell>
          <cell r="G7147" t="str">
            <v>Etown Union</v>
          </cell>
          <cell r="H7147" t="str">
            <v>U</v>
          </cell>
          <cell r="I7147">
            <v>3</v>
          </cell>
          <cell r="J7147">
            <v>37834</v>
          </cell>
          <cell r="K7147">
            <v>127</v>
          </cell>
          <cell r="L7147" t="str">
            <v>Family</v>
          </cell>
          <cell r="M7147">
            <v>25995</v>
          </cell>
        </row>
        <row r="7148">
          <cell r="A7148">
            <v>13</v>
          </cell>
          <cell r="B7148" t="str">
            <v>AW PPO Etown</v>
          </cell>
          <cell r="C7148" t="str">
            <v>000000000</v>
          </cell>
          <cell r="D7148" t="str">
            <v>LEIGHT CHRISTOPHE J</v>
          </cell>
          <cell r="E7148" t="str">
            <v>137769271</v>
          </cell>
          <cell r="F7148">
            <v>29</v>
          </cell>
          <cell r="G7148" t="str">
            <v>Etown Union</v>
          </cell>
          <cell r="H7148" t="str">
            <v>U</v>
          </cell>
          <cell r="I7148">
            <v>4</v>
          </cell>
          <cell r="J7148">
            <v>37834</v>
          </cell>
          <cell r="K7148">
            <v>119</v>
          </cell>
          <cell r="L7148" t="str">
            <v>Ee/Ch</v>
          </cell>
          <cell r="M7148">
            <v>24204</v>
          </cell>
        </row>
        <row r="7149">
          <cell r="A7149">
            <v>13</v>
          </cell>
          <cell r="B7149" t="str">
            <v>AW PPO Etown</v>
          </cell>
          <cell r="C7149" t="str">
            <v>000000000</v>
          </cell>
          <cell r="D7149" t="str">
            <v>LEON CANDIDA</v>
          </cell>
          <cell r="E7149" t="str">
            <v>146647374</v>
          </cell>
          <cell r="F7149">
            <v>30</v>
          </cell>
          <cell r="G7149" t="str">
            <v>Etown Nonunion</v>
          </cell>
          <cell r="H7149" t="str">
            <v>N</v>
          </cell>
          <cell r="I7149">
            <v>6</v>
          </cell>
          <cell r="J7149">
            <v>37834</v>
          </cell>
          <cell r="K7149">
            <v>127</v>
          </cell>
          <cell r="L7149" t="str">
            <v>Family</v>
          </cell>
          <cell r="M7149">
            <v>24616</v>
          </cell>
        </row>
        <row r="7150">
          <cell r="A7150">
            <v>13</v>
          </cell>
          <cell r="B7150" t="str">
            <v>AW PPO Etown</v>
          </cell>
          <cell r="C7150" t="str">
            <v>000000000</v>
          </cell>
          <cell r="D7150" t="str">
            <v>LESAK JOHN T</v>
          </cell>
          <cell r="E7150" t="str">
            <v>137423284</v>
          </cell>
          <cell r="F7150">
            <v>29</v>
          </cell>
          <cell r="G7150" t="str">
            <v>Etown Union</v>
          </cell>
          <cell r="H7150" t="str">
            <v>U</v>
          </cell>
          <cell r="I7150">
            <v>3</v>
          </cell>
          <cell r="J7150">
            <v>37834</v>
          </cell>
          <cell r="K7150">
            <v>127</v>
          </cell>
          <cell r="L7150" t="str">
            <v>Family</v>
          </cell>
          <cell r="M7150">
            <v>18226</v>
          </cell>
        </row>
        <row r="7151">
          <cell r="A7151">
            <v>13</v>
          </cell>
          <cell r="B7151" t="str">
            <v>AW PPO Etown</v>
          </cell>
          <cell r="C7151" t="str">
            <v>000000000</v>
          </cell>
          <cell r="D7151" t="str">
            <v>LEWANDOWSKI PHYLLIS S</v>
          </cell>
          <cell r="E7151" t="str">
            <v>154446265</v>
          </cell>
          <cell r="F7151">
            <v>30</v>
          </cell>
          <cell r="G7151" t="str">
            <v>Etown Nonunion</v>
          </cell>
          <cell r="H7151" t="str">
            <v>N</v>
          </cell>
          <cell r="I7151">
            <v>1</v>
          </cell>
          <cell r="J7151">
            <v>38107</v>
          </cell>
          <cell r="K7151">
            <v>102</v>
          </cell>
          <cell r="L7151" t="str">
            <v>Single</v>
          </cell>
          <cell r="M7151">
            <v>18678</v>
          </cell>
        </row>
        <row r="7152">
          <cell r="A7152">
            <v>13</v>
          </cell>
          <cell r="B7152" t="str">
            <v>AW PPO Etown</v>
          </cell>
          <cell r="C7152" t="str">
            <v>000000000</v>
          </cell>
          <cell r="D7152" t="str">
            <v>LEWIS SHAKE S</v>
          </cell>
          <cell r="E7152" t="str">
            <v>156666108</v>
          </cell>
          <cell r="F7152">
            <v>30</v>
          </cell>
          <cell r="G7152" t="str">
            <v>Etown Nonunion</v>
          </cell>
          <cell r="H7152" t="str">
            <v>N</v>
          </cell>
          <cell r="I7152">
            <v>2</v>
          </cell>
          <cell r="J7152">
            <v>37834</v>
          </cell>
          <cell r="K7152">
            <v>119</v>
          </cell>
          <cell r="L7152" t="str">
            <v>Ee/Ch</v>
          </cell>
          <cell r="M7152">
            <v>28496</v>
          </cell>
        </row>
        <row r="7153">
          <cell r="A7153">
            <v>13</v>
          </cell>
          <cell r="B7153" t="str">
            <v>AW PPO Etown</v>
          </cell>
          <cell r="C7153" t="str">
            <v>000000000</v>
          </cell>
          <cell r="D7153" t="str">
            <v>LIEDTKA KEITH R</v>
          </cell>
          <cell r="E7153" t="str">
            <v>148542008</v>
          </cell>
          <cell r="F7153">
            <v>30</v>
          </cell>
          <cell r="G7153" t="str">
            <v>Etown Nonunion</v>
          </cell>
          <cell r="H7153" t="str">
            <v>N</v>
          </cell>
          <cell r="I7153">
            <v>4</v>
          </cell>
          <cell r="J7153">
            <v>37834</v>
          </cell>
          <cell r="K7153">
            <v>127</v>
          </cell>
          <cell r="L7153" t="str">
            <v>Family</v>
          </cell>
          <cell r="M7153">
            <v>21558</v>
          </cell>
        </row>
        <row r="7154">
          <cell r="A7154">
            <v>13</v>
          </cell>
          <cell r="B7154" t="str">
            <v>AW PPO Etown</v>
          </cell>
          <cell r="C7154" t="str">
            <v>000000000</v>
          </cell>
          <cell r="D7154" t="str">
            <v>LOMBARDI MARK R</v>
          </cell>
          <cell r="E7154" t="str">
            <v>135605380</v>
          </cell>
          <cell r="F7154">
            <v>30</v>
          </cell>
          <cell r="G7154" t="str">
            <v>Etown Nonunion</v>
          </cell>
          <cell r="H7154" t="str">
            <v>N</v>
          </cell>
          <cell r="I7154">
            <v>4</v>
          </cell>
          <cell r="J7154">
            <v>37834</v>
          </cell>
          <cell r="K7154">
            <v>127</v>
          </cell>
          <cell r="L7154" t="str">
            <v>Family</v>
          </cell>
          <cell r="M7154">
            <v>22263</v>
          </cell>
        </row>
        <row r="7155">
          <cell r="A7155">
            <v>13</v>
          </cell>
          <cell r="B7155" t="str">
            <v>AW PPO Etown</v>
          </cell>
          <cell r="C7155" t="str">
            <v>000000000</v>
          </cell>
          <cell r="D7155" t="str">
            <v>MACBRIDE JAMES W</v>
          </cell>
          <cell r="E7155" t="str">
            <v>154549792</v>
          </cell>
          <cell r="F7155">
            <v>29</v>
          </cell>
          <cell r="G7155" t="str">
            <v>Etown Union</v>
          </cell>
          <cell r="H7155" t="str">
            <v>U</v>
          </cell>
          <cell r="I7155">
            <v>3</v>
          </cell>
          <cell r="J7155">
            <v>37834</v>
          </cell>
          <cell r="K7155">
            <v>127</v>
          </cell>
          <cell r="L7155" t="str">
            <v>Family</v>
          </cell>
          <cell r="M7155">
            <v>21464</v>
          </cell>
        </row>
        <row r="7156">
          <cell r="A7156">
            <v>13</v>
          </cell>
          <cell r="B7156" t="str">
            <v>AW PPO Etown</v>
          </cell>
          <cell r="C7156" t="str">
            <v>000000000</v>
          </cell>
          <cell r="D7156" t="str">
            <v>MACIOROWSKI RICHARD R</v>
          </cell>
          <cell r="E7156" t="str">
            <v>140809474</v>
          </cell>
          <cell r="F7156">
            <v>29</v>
          </cell>
          <cell r="G7156" t="str">
            <v>Etown Union</v>
          </cell>
          <cell r="H7156" t="str">
            <v>U</v>
          </cell>
          <cell r="I7156">
            <v>1</v>
          </cell>
          <cell r="J7156">
            <v>38047</v>
          </cell>
          <cell r="K7156">
            <v>101</v>
          </cell>
          <cell r="L7156" t="str">
            <v>Single</v>
          </cell>
          <cell r="M7156">
            <v>25636</v>
          </cell>
        </row>
        <row r="7157">
          <cell r="A7157">
            <v>13</v>
          </cell>
          <cell r="B7157" t="str">
            <v>AW PPO Etown</v>
          </cell>
          <cell r="C7157" t="str">
            <v>000000000</v>
          </cell>
          <cell r="D7157" t="str">
            <v>MAISTO JR GILBERT C</v>
          </cell>
          <cell r="E7157" t="str">
            <v>149548790</v>
          </cell>
          <cell r="F7157">
            <v>29</v>
          </cell>
          <cell r="G7157" t="str">
            <v>Etown Union</v>
          </cell>
          <cell r="H7157" t="str">
            <v>U</v>
          </cell>
          <cell r="I7157">
            <v>2</v>
          </cell>
          <cell r="J7157">
            <v>38156</v>
          </cell>
          <cell r="K7157">
            <v>119</v>
          </cell>
          <cell r="L7157" t="str">
            <v>Ee/Ch</v>
          </cell>
          <cell r="M7157">
            <v>21011</v>
          </cell>
        </row>
        <row r="7158">
          <cell r="A7158">
            <v>13</v>
          </cell>
          <cell r="B7158" t="str">
            <v>AW PPO Etown</v>
          </cell>
          <cell r="C7158" t="str">
            <v>000000000</v>
          </cell>
          <cell r="D7158" t="str">
            <v>MANN VICTORIA</v>
          </cell>
          <cell r="E7158" t="str">
            <v>157528430</v>
          </cell>
          <cell r="F7158">
            <v>30</v>
          </cell>
          <cell r="G7158" t="str">
            <v>Etown Nonunion</v>
          </cell>
          <cell r="H7158" t="str">
            <v>N</v>
          </cell>
          <cell r="I7158">
            <v>4</v>
          </cell>
          <cell r="J7158">
            <v>38117</v>
          </cell>
          <cell r="K7158">
            <v>127</v>
          </cell>
          <cell r="L7158" t="str">
            <v>Family</v>
          </cell>
          <cell r="M7158">
            <v>26359</v>
          </cell>
        </row>
        <row r="7159">
          <cell r="A7159">
            <v>13</v>
          </cell>
          <cell r="B7159" t="str">
            <v>AW PPO Etown</v>
          </cell>
          <cell r="C7159" t="str">
            <v>000000000</v>
          </cell>
          <cell r="D7159" t="str">
            <v>MARGHERITO KARL E</v>
          </cell>
          <cell r="E7159" t="str">
            <v>149544403</v>
          </cell>
          <cell r="F7159">
            <v>29</v>
          </cell>
          <cell r="G7159" t="str">
            <v>Etown Union</v>
          </cell>
          <cell r="H7159" t="str">
            <v>U</v>
          </cell>
          <cell r="I7159">
            <v>1</v>
          </cell>
          <cell r="J7159">
            <v>37834</v>
          </cell>
          <cell r="K7159">
            <v>101</v>
          </cell>
          <cell r="L7159" t="str">
            <v>Single</v>
          </cell>
          <cell r="M7159">
            <v>20857</v>
          </cell>
        </row>
        <row r="7160">
          <cell r="A7160">
            <v>13</v>
          </cell>
          <cell r="B7160" t="str">
            <v>AW PPO Etown</v>
          </cell>
          <cell r="C7160" t="str">
            <v>000000000</v>
          </cell>
          <cell r="D7160" t="str">
            <v>MAROSI STEPHEN M</v>
          </cell>
          <cell r="E7160" t="str">
            <v>139665986</v>
          </cell>
          <cell r="F7160">
            <v>29</v>
          </cell>
          <cell r="G7160" t="str">
            <v>Etown Union</v>
          </cell>
          <cell r="H7160" t="str">
            <v>U</v>
          </cell>
          <cell r="I7160">
            <v>4</v>
          </cell>
          <cell r="J7160">
            <v>38270</v>
          </cell>
          <cell r="K7160">
            <v>127</v>
          </cell>
          <cell r="L7160" t="str">
            <v>Family</v>
          </cell>
          <cell r="M7160">
            <v>23811</v>
          </cell>
        </row>
        <row r="7161">
          <cell r="A7161">
            <v>13</v>
          </cell>
          <cell r="B7161" t="str">
            <v>AW PPO Etown</v>
          </cell>
          <cell r="C7161" t="str">
            <v>000000000</v>
          </cell>
          <cell r="D7161" t="str">
            <v>MASELLI LISA</v>
          </cell>
          <cell r="E7161" t="str">
            <v>149508785</v>
          </cell>
          <cell r="F7161">
            <v>30</v>
          </cell>
          <cell r="G7161" t="str">
            <v>Etown Nonunion</v>
          </cell>
          <cell r="H7161" t="str">
            <v>N</v>
          </cell>
          <cell r="I7161">
            <v>1</v>
          </cell>
          <cell r="J7161">
            <v>37834</v>
          </cell>
          <cell r="K7161">
            <v>102</v>
          </cell>
          <cell r="L7161" t="str">
            <v>Single</v>
          </cell>
          <cell r="M7161">
            <v>22886</v>
          </cell>
        </row>
        <row r="7162">
          <cell r="A7162">
            <v>13</v>
          </cell>
          <cell r="B7162" t="str">
            <v>AW PPO Etown</v>
          </cell>
          <cell r="C7162" t="str">
            <v>000000000</v>
          </cell>
          <cell r="D7162" t="str">
            <v>MATARAZZO ANTHONY</v>
          </cell>
          <cell r="E7162" t="str">
            <v>151463391</v>
          </cell>
          <cell r="F7162">
            <v>30</v>
          </cell>
          <cell r="G7162" t="str">
            <v>Etown Nonunion</v>
          </cell>
          <cell r="H7162" t="str">
            <v>N</v>
          </cell>
          <cell r="I7162">
            <v>4</v>
          </cell>
          <cell r="J7162">
            <v>37834</v>
          </cell>
          <cell r="K7162">
            <v>127</v>
          </cell>
          <cell r="L7162" t="str">
            <v>Family</v>
          </cell>
          <cell r="M7162">
            <v>22070</v>
          </cell>
        </row>
        <row r="7163">
          <cell r="A7163">
            <v>13</v>
          </cell>
          <cell r="B7163" t="str">
            <v>AW PPO Etown</v>
          </cell>
          <cell r="C7163" t="str">
            <v>000000000</v>
          </cell>
          <cell r="D7163" t="str">
            <v>MATOS MARILYN</v>
          </cell>
          <cell r="E7163" t="str">
            <v>145848952</v>
          </cell>
          <cell r="F7163">
            <v>30</v>
          </cell>
          <cell r="G7163" t="str">
            <v>Etown Nonunion</v>
          </cell>
          <cell r="H7163" t="str">
            <v>N</v>
          </cell>
          <cell r="I7163">
            <v>3</v>
          </cell>
          <cell r="J7163">
            <v>38022</v>
          </cell>
          <cell r="K7163">
            <v>127</v>
          </cell>
          <cell r="L7163" t="str">
            <v>Family</v>
          </cell>
          <cell r="M7163">
            <v>26171</v>
          </cell>
        </row>
        <row r="7164">
          <cell r="A7164">
            <v>13</v>
          </cell>
          <cell r="B7164" t="str">
            <v>AW PPO Etown</v>
          </cell>
          <cell r="C7164" t="str">
            <v>000000000</v>
          </cell>
          <cell r="D7164" t="str">
            <v>MATTHEWS ANNE R</v>
          </cell>
          <cell r="E7164" t="str">
            <v>147680580</v>
          </cell>
          <cell r="F7164">
            <v>30</v>
          </cell>
          <cell r="G7164" t="str">
            <v>Etown Nonunion</v>
          </cell>
          <cell r="H7164" t="str">
            <v>N</v>
          </cell>
          <cell r="I7164">
            <v>1</v>
          </cell>
          <cell r="J7164">
            <v>37834</v>
          </cell>
          <cell r="K7164">
            <v>102</v>
          </cell>
          <cell r="L7164" t="str">
            <v>Single</v>
          </cell>
          <cell r="M7164">
            <v>23597</v>
          </cell>
        </row>
        <row r="7165">
          <cell r="A7165">
            <v>13</v>
          </cell>
          <cell r="B7165" t="str">
            <v>AW PPO Etown</v>
          </cell>
          <cell r="C7165" t="str">
            <v>000000000</v>
          </cell>
          <cell r="D7165" t="str">
            <v>MAY CHRISTOPHE J</v>
          </cell>
          <cell r="E7165" t="str">
            <v>156660082</v>
          </cell>
          <cell r="F7165">
            <v>29</v>
          </cell>
          <cell r="G7165" t="str">
            <v>Etown Union</v>
          </cell>
          <cell r="H7165" t="str">
            <v>U</v>
          </cell>
          <cell r="I7165">
            <v>4</v>
          </cell>
          <cell r="J7165">
            <v>37834</v>
          </cell>
          <cell r="K7165">
            <v>127</v>
          </cell>
          <cell r="L7165" t="str">
            <v>Family</v>
          </cell>
          <cell r="M7165">
            <v>24812</v>
          </cell>
        </row>
        <row r="7166">
          <cell r="A7166">
            <v>13</v>
          </cell>
          <cell r="B7166" t="str">
            <v>AW PPO Etown</v>
          </cell>
          <cell r="C7166" t="str">
            <v>000000000</v>
          </cell>
          <cell r="D7166" t="str">
            <v>MC FARLANE AISHA N</v>
          </cell>
          <cell r="E7166" t="str">
            <v>142662639</v>
          </cell>
          <cell r="F7166">
            <v>30</v>
          </cell>
          <cell r="G7166" t="str">
            <v>Etown Nonunion</v>
          </cell>
          <cell r="H7166" t="str">
            <v>N</v>
          </cell>
          <cell r="I7166">
            <v>1</v>
          </cell>
          <cell r="J7166">
            <v>37834</v>
          </cell>
          <cell r="K7166">
            <v>102</v>
          </cell>
          <cell r="L7166" t="str">
            <v>Single</v>
          </cell>
          <cell r="M7166">
            <v>28115</v>
          </cell>
        </row>
        <row r="7167">
          <cell r="A7167">
            <v>13</v>
          </cell>
          <cell r="B7167" t="str">
            <v>AW PPO Etown</v>
          </cell>
          <cell r="C7167" t="str">
            <v>000000000</v>
          </cell>
          <cell r="D7167" t="str">
            <v>MCCANN ROB</v>
          </cell>
          <cell r="E7167" t="str">
            <v>144460384</v>
          </cell>
          <cell r="F7167">
            <v>29</v>
          </cell>
          <cell r="G7167" t="str">
            <v>Etown Union</v>
          </cell>
          <cell r="H7167" t="str">
            <v>U</v>
          </cell>
          <cell r="I7167">
            <v>1</v>
          </cell>
          <cell r="J7167">
            <v>37834</v>
          </cell>
          <cell r="K7167">
            <v>101</v>
          </cell>
          <cell r="L7167" t="str">
            <v>Single</v>
          </cell>
          <cell r="M7167">
            <v>19130</v>
          </cell>
        </row>
        <row r="7168">
          <cell r="A7168">
            <v>13</v>
          </cell>
          <cell r="B7168" t="str">
            <v>AW PPO Etown</v>
          </cell>
          <cell r="C7168" t="str">
            <v>000000000</v>
          </cell>
          <cell r="D7168" t="str">
            <v>MCINTYRE KERRY A</v>
          </cell>
          <cell r="E7168" t="str">
            <v>059746086</v>
          </cell>
          <cell r="F7168">
            <v>30</v>
          </cell>
          <cell r="G7168" t="str">
            <v>Etown Nonunion</v>
          </cell>
          <cell r="H7168" t="str">
            <v>N</v>
          </cell>
          <cell r="I7168">
            <v>1</v>
          </cell>
          <cell r="J7168">
            <v>37834</v>
          </cell>
          <cell r="K7168">
            <v>102</v>
          </cell>
          <cell r="L7168" t="str">
            <v>Single</v>
          </cell>
          <cell r="M7168">
            <v>26340</v>
          </cell>
        </row>
        <row r="7169">
          <cell r="A7169">
            <v>13</v>
          </cell>
          <cell r="B7169" t="str">
            <v>AW PPO Etown</v>
          </cell>
          <cell r="C7169" t="str">
            <v>000000000</v>
          </cell>
          <cell r="D7169" t="str">
            <v>MCINTYRE TERESA</v>
          </cell>
          <cell r="E7169" t="str">
            <v>154724488</v>
          </cell>
          <cell r="F7169">
            <v>29</v>
          </cell>
          <cell r="G7169" t="str">
            <v>Etown Union</v>
          </cell>
          <cell r="H7169" t="str">
            <v>U</v>
          </cell>
          <cell r="I7169">
            <v>2</v>
          </cell>
          <cell r="J7169">
            <v>38283</v>
          </cell>
          <cell r="K7169">
            <v>119</v>
          </cell>
          <cell r="L7169" t="str">
            <v>Ee/Ch</v>
          </cell>
          <cell r="M7169">
            <v>24446</v>
          </cell>
        </row>
        <row r="7170">
          <cell r="A7170">
            <v>13</v>
          </cell>
          <cell r="B7170" t="str">
            <v>AW PPO Etown</v>
          </cell>
          <cell r="C7170" t="str">
            <v>000000000</v>
          </cell>
          <cell r="D7170" t="str">
            <v>MEAD LARRY K</v>
          </cell>
          <cell r="E7170" t="str">
            <v>144384021</v>
          </cell>
          <cell r="F7170">
            <v>29</v>
          </cell>
          <cell r="G7170" t="str">
            <v>Etown Union</v>
          </cell>
          <cell r="H7170" t="str">
            <v>U</v>
          </cell>
          <cell r="I7170">
            <v>4</v>
          </cell>
          <cell r="J7170">
            <v>37834</v>
          </cell>
          <cell r="K7170">
            <v>127</v>
          </cell>
          <cell r="L7170" t="str">
            <v>Family</v>
          </cell>
          <cell r="M7170">
            <v>17382</v>
          </cell>
        </row>
        <row r="7171">
          <cell r="A7171">
            <v>13</v>
          </cell>
          <cell r="B7171" t="str">
            <v>AW PPO Etown</v>
          </cell>
          <cell r="C7171" t="str">
            <v>000000000</v>
          </cell>
          <cell r="D7171" t="str">
            <v>MENKIN RICHARD</v>
          </cell>
          <cell r="E7171" t="str">
            <v>148603213</v>
          </cell>
          <cell r="F7171">
            <v>29</v>
          </cell>
          <cell r="G7171" t="str">
            <v>Etown Union</v>
          </cell>
          <cell r="H7171" t="str">
            <v>U</v>
          </cell>
          <cell r="I7171">
            <v>1</v>
          </cell>
          <cell r="J7171">
            <v>37834</v>
          </cell>
          <cell r="K7171">
            <v>101</v>
          </cell>
          <cell r="L7171" t="str">
            <v>Single</v>
          </cell>
          <cell r="M7171">
            <v>23521</v>
          </cell>
        </row>
        <row r="7172">
          <cell r="A7172">
            <v>13</v>
          </cell>
          <cell r="B7172" t="str">
            <v>AW PPO Etown</v>
          </cell>
          <cell r="C7172" t="str">
            <v>000000000</v>
          </cell>
          <cell r="D7172" t="str">
            <v>MICKLE KEVIN</v>
          </cell>
          <cell r="E7172" t="str">
            <v>146588203</v>
          </cell>
          <cell r="F7172">
            <v>29</v>
          </cell>
          <cell r="G7172" t="str">
            <v>Etown Union</v>
          </cell>
          <cell r="H7172" t="str">
            <v>U</v>
          </cell>
          <cell r="I7172">
            <v>4</v>
          </cell>
          <cell r="J7172">
            <v>37834</v>
          </cell>
          <cell r="K7172">
            <v>127</v>
          </cell>
          <cell r="L7172" t="str">
            <v>Family</v>
          </cell>
          <cell r="M7172">
            <v>21355</v>
          </cell>
        </row>
        <row r="7173">
          <cell r="A7173">
            <v>13</v>
          </cell>
          <cell r="B7173" t="str">
            <v>AW PPO Etown</v>
          </cell>
          <cell r="C7173" t="str">
            <v>000000000</v>
          </cell>
          <cell r="D7173" t="str">
            <v>MIRAGLIOTTA DANIEL J</v>
          </cell>
          <cell r="E7173" t="str">
            <v>157646051</v>
          </cell>
          <cell r="F7173">
            <v>29</v>
          </cell>
          <cell r="G7173" t="str">
            <v>Etown Union</v>
          </cell>
          <cell r="H7173" t="str">
            <v>U</v>
          </cell>
          <cell r="I7173">
            <v>4</v>
          </cell>
          <cell r="J7173">
            <v>37865</v>
          </cell>
          <cell r="K7173">
            <v>127</v>
          </cell>
          <cell r="L7173" t="str">
            <v>Family</v>
          </cell>
          <cell r="M7173">
            <v>23253</v>
          </cell>
        </row>
        <row r="7174">
          <cell r="A7174">
            <v>13</v>
          </cell>
          <cell r="B7174" t="str">
            <v>AW PPO Etown</v>
          </cell>
          <cell r="C7174" t="str">
            <v>000000000</v>
          </cell>
          <cell r="D7174" t="str">
            <v>MITCHELL ALLISON M</v>
          </cell>
          <cell r="E7174" t="str">
            <v>153642437</v>
          </cell>
          <cell r="F7174">
            <v>30</v>
          </cell>
          <cell r="G7174" t="str">
            <v>Etown Nonunion</v>
          </cell>
          <cell r="H7174" t="str">
            <v>N</v>
          </cell>
          <cell r="I7174">
            <v>1</v>
          </cell>
          <cell r="J7174">
            <v>37834</v>
          </cell>
          <cell r="K7174">
            <v>102</v>
          </cell>
          <cell r="L7174" t="str">
            <v>Single</v>
          </cell>
          <cell r="M7174">
            <v>23814</v>
          </cell>
        </row>
        <row r="7175">
          <cell r="A7175">
            <v>13</v>
          </cell>
          <cell r="B7175" t="str">
            <v>AW PPO Etown</v>
          </cell>
          <cell r="C7175" t="str">
            <v>000000000</v>
          </cell>
          <cell r="D7175" t="str">
            <v>MORRIS DANIEL</v>
          </cell>
          <cell r="E7175" t="str">
            <v>146722137</v>
          </cell>
          <cell r="F7175">
            <v>29</v>
          </cell>
          <cell r="G7175" t="str">
            <v>Etown Union</v>
          </cell>
          <cell r="H7175" t="str">
            <v>U</v>
          </cell>
          <cell r="I7175">
            <v>3</v>
          </cell>
          <cell r="J7175">
            <v>37834</v>
          </cell>
          <cell r="K7175">
            <v>127</v>
          </cell>
          <cell r="L7175" t="str">
            <v>Family</v>
          </cell>
          <cell r="M7175">
            <v>23883</v>
          </cell>
        </row>
        <row r="7176">
          <cell r="A7176">
            <v>13</v>
          </cell>
          <cell r="B7176" t="str">
            <v>AW PPO Etown</v>
          </cell>
          <cell r="C7176" t="str">
            <v>000000000</v>
          </cell>
          <cell r="D7176" t="str">
            <v>MORRIS GEORGE</v>
          </cell>
          <cell r="E7176" t="str">
            <v>188463771</v>
          </cell>
          <cell r="F7176">
            <v>30</v>
          </cell>
          <cell r="G7176" t="str">
            <v>Etown Nonunion</v>
          </cell>
          <cell r="H7176" t="str">
            <v>N</v>
          </cell>
          <cell r="I7176">
            <v>6</v>
          </cell>
          <cell r="J7176">
            <v>37834</v>
          </cell>
          <cell r="K7176">
            <v>127</v>
          </cell>
          <cell r="L7176" t="str">
            <v>Family</v>
          </cell>
          <cell r="M7176">
            <v>20772</v>
          </cell>
        </row>
        <row r="7177">
          <cell r="A7177">
            <v>13</v>
          </cell>
          <cell r="B7177" t="str">
            <v>AW PPO Etown</v>
          </cell>
          <cell r="C7177" t="str">
            <v>000000000</v>
          </cell>
          <cell r="D7177" t="str">
            <v>NAPOLEON KERRY L</v>
          </cell>
          <cell r="E7177" t="str">
            <v>138661934</v>
          </cell>
          <cell r="F7177">
            <v>30</v>
          </cell>
          <cell r="G7177" t="str">
            <v>Etown Nonunion</v>
          </cell>
          <cell r="H7177" t="str">
            <v>N</v>
          </cell>
          <cell r="I7177">
            <v>4</v>
          </cell>
          <cell r="J7177">
            <v>37834</v>
          </cell>
          <cell r="K7177">
            <v>127</v>
          </cell>
          <cell r="L7177" t="str">
            <v>Family</v>
          </cell>
          <cell r="M7177">
            <v>25288</v>
          </cell>
        </row>
        <row r="7178">
          <cell r="A7178">
            <v>13</v>
          </cell>
          <cell r="B7178" t="str">
            <v>AW PPO Etown</v>
          </cell>
          <cell r="C7178" t="str">
            <v>000000000</v>
          </cell>
          <cell r="D7178" t="str">
            <v>NAPOLI JANET A</v>
          </cell>
          <cell r="E7178" t="str">
            <v>156482657</v>
          </cell>
          <cell r="F7178">
            <v>30</v>
          </cell>
          <cell r="G7178" t="str">
            <v>Etown Nonunion</v>
          </cell>
          <cell r="H7178" t="str">
            <v>N</v>
          </cell>
          <cell r="I7178">
            <v>1</v>
          </cell>
          <cell r="J7178">
            <v>37834</v>
          </cell>
          <cell r="K7178">
            <v>102</v>
          </cell>
          <cell r="L7178" t="str">
            <v>Single</v>
          </cell>
          <cell r="M7178">
            <v>22046</v>
          </cell>
        </row>
        <row r="7179">
          <cell r="A7179">
            <v>13</v>
          </cell>
          <cell r="B7179" t="str">
            <v>AW PPO Etown</v>
          </cell>
          <cell r="C7179" t="str">
            <v>000000000</v>
          </cell>
          <cell r="D7179" t="str">
            <v>NARDONE LEO E</v>
          </cell>
          <cell r="E7179" t="str">
            <v>143427706</v>
          </cell>
          <cell r="F7179">
            <v>29</v>
          </cell>
          <cell r="G7179" t="str">
            <v>Etown Union</v>
          </cell>
          <cell r="H7179" t="str">
            <v>U</v>
          </cell>
          <cell r="I7179">
            <v>4</v>
          </cell>
          <cell r="J7179">
            <v>37834</v>
          </cell>
          <cell r="K7179">
            <v>127</v>
          </cell>
          <cell r="L7179" t="str">
            <v>Family</v>
          </cell>
          <cell r="M7179">
            <v>18665</v>
          </cell>
        </row>
        <row r="7180">
          <cell r="A7180">
            <v>13</v>
          </cell>
          <cell r="B7180" t="str">
            <v>AW PPO Etown</v>
          </cell>
          <cell r="C7180" t="str">
            <v>000000000</v>
          </cell>
          <cell r="D7180" t="str">
            <v>NELSON JOHN A</v>
          </cell>
          <cell r="E7180" t="str">
            <v>143485707</v>
          </cell>
          <cell r="F7180">
            <v>29</v>
          </cell>
          <cell r="G7180" t="str">
            <v>Etown Union</v>
          </cell>
          <cell r="H7180" t="str">
            <v>U</v>
          </cell>
          <cell r="I7180">
            <v>4</v>
          </cell>
          <cell r="J7180">
            <v>37834</v>
          </cell>
          <cell r="K7180">
            <v>127</v>
          </cell>
          <cell r="L7180" t="str">
            <v>Family</v>
          </cell>
          <cell r="M7180">
            <v>19061</v>
          </cell>
        </row>
        <row r="7181">
          <cell r="A7181">
            <v>13</v>
          </cell>
          <cell r="B7181" t="str">
            <v>AW PPO Etown</v>
          </cell>
          <cell r="C7181" t="str">
            <v>000000000</v>
          </cell>
          <cell r="D7181" t="str">
            <v>NIERODZIK ALBERT</v>
          </cell>
          <cell r="E7181" t="str">
            <v>156922836</v>
          </cell>
          <cell r="F7181">
            <v>29</v>
          </cell>
          <cell r="G7181" t="str">
            <v>Etown Union</v>
          </cell>
          <cell r="H7181" t="str">
            <v>U</v>
          </cell>
          <cell r="I7181">
            <v>4</v>
          </cell>
          <cell r="J7181">
            <v>37834</v>
          </cell>
          <cell r="K7181">
            <v>127</v>
          </cell>
          <cell r="L7181" t="str">
            <v>Family</v>
          </cell>
          <cell r="M7181">
            <v>22873</v>
          </cell>
        </row>
        <row r="7182">
          <cell r="A7182">
            <v>13</v>
          </cell>
          <cell r="B7182" t="str">
            <v>AW PPO Etown</v>
          </cell>
          <cell r="C7182" t="str">
            <v>000000000</v>
          </cell>
          <cell r="D7182" t="str">
            <v>NITTI LEONARD G</v>
          </cell>
          <cell r="E7182" t="str">
            <v>193520668</v>
          </cell>
          <cell r="F7182">
            <v>30</v>
          </cell>
          <cell r="G7182" t="str">
            <v>Etown Nonunion</v>
          </cell>
          <cell r="H7182" t="str">
            <v>N</v>
          </cell>
          <cell r="I7182">
            <v>4</v>
          </cell>
          <cell r="J7182">
            <v>37834</v>
          </cell>
          <cell r="K7182">
            <v>127</v>
          </cell>
          <cell r="L7182" t="str">
            <v>Family</v>
          </cell>
          <cell r="M7182">
            <v>21502</v>
          </cell>
        </row>
        <row r="7183">
          <cell r="A7183">
            <v>13</v>
          </cell>
          <cell r="B7183" t="str">
            <v>AW PPO Etown</v>
          </cell>
          <cell r="C7183" t="str">
            <v>000000000</v>
          </cell>
          <cell r="D7183" t="str">
            <v>NYMAN LAWRENCE</v>
          </cell>
          <cell r="E7183" t="str">
            <v>157560765</v>
          </cell>
          <cell r="F7183">
            <v>30</v>
          </cell>
          <cell r="G7183" t="str">
            <v>Etown Nonunion</v>
          </cell>
          <cell r="H7183" t="str">
            <v>N</v>
          </cell>
          <cell r="I7183">
            <v>3</v>
          </cell>
          <cell r="J7183">
            <v>37834</v>
          </cell>
          <cell r="K7183">
            <v>127</v>
          </cell>
          <cell r="L7183" t="str">
            <v>Family</v>
          </cell>
          <cell r="M7183">
            <v>21796</v>
          </cell>
        </row>
        <row r="7184">
          <cell r="A7184">
            <v>13</v>
          </cell>
          <cell r="B7184" t="str">
            <v>AW PPO Etown</v>
          </cell>
          <cell r="C7184" t="str">
            <v>000000000</v>
          </cell>
          <cell r="D7184" t="str">
            <v>O CONNOR PRISCILLA A</v>
          </cell>
          <cell r="E7184" t="str">
            <v>137264546</v>
          </cell>
          <cell r="F7184">
            <v>30</v>
          </cell>
          <cell r="G7184" t="str">
            <v>Etown Nonunion</v>
          </cell>
          <cell r="H7184" t="str">
            <v>N</v>
          </cell>
          <cell r="I7184">
            <v>1</v>
          </cell>
          <cell r="J7184">
            <v>37834</v>
          </cell>
          <cell r="K7184">
            <v>102</v>
          </cell>
          <cell r="L7184" t="str">
            <v>Single</v>
          </cell>
          <cell r="M7184">
            <v>16544</v>
          </cell>
        </row>
        <row r="7185">
          <cell r="A7185">
            <v>13</v>
          </cell>
          <cell r="B7185" t="str">
            <v>AW PPO Etown</v>
          </cell>
          <cell r="C7185" t="str">
            <v>000000000</v>
          </cell>
          <cell r="D7185" t="str">
            <v>ODONNELL HEALY JOAN</v>
          </cell>
          <cell r="E7185" t="str">
            <v>154448215</v>
          </cell>
          <cell r="F7185">
            <v>29</v>
          </cell>
          <cell r="G7185" t="str">
            <v>Etown Union</v>
          </cell>
          <cell r="H7185" t="str">
            <v>U</v>
          </cell>
          <cell r="I7185">
            <v>2</v>
          </cell>
          <cell r="J7185">
            <v>37834</v>
          </cell>
          <cell r="K7185">
            <v>111</v>
          </cell>
          <cell r="L7185" t="str">
            <v>Ee/Sp</v>
          </cell>
          <cell r="M7185">
            <v>23124</v>
          </cell>
        </row>
        <row r="7186">
          <cell r="A7186">
            <v>13</v>
          </cell>
          <cell r="B7186" t="str">
            <v>AW PPO Etown</v>
          </cell>
          <cell r="C7186" t="str">
            <v>000000000</v>
          </cell>
          <cell r="D7186" t="str">
            <v>OLIVEIRA CARLA S</v>
          </cell>
          <cell r="E7186" t="str">
            <v>144780025</v>
          </cell>
          <cell r="F7186">
            <v>30</v>
          </cell>
          <cell r="G7186" t="str">
            <v>Etown Nonunion</v>
          </cell>
          <cell r="H7186" t="str">
            <v>N</v>
          </cell>
          <cell r="I7186">
            <v>1</v>
          </cell>
          <cell r="J7186">
            <v>37834</v>
          </cell>
          <cell r="K7186">
            <v>102</v>
          </cell>
          <cell r="L7186" t="str">
            <v>Single</v>
          </cell>
          <cell r="M7186">
            <v>29243</v>
          </cell>
        </row>
        <row r="7187">
          <cell r="A7187">
            <v>13</v>
          </cell>
          <cell r="B7187" t="str">
            <v>AW PPO Etown</v>
          </cell>
          <cell r="C7187" t="str">
            <v>000000000</v>
          </cell>
          <cell r="D7187" t="str">
            <v>OPIE RICHARD</v>
          </cell>
          <cell r="E7187" t="str">
            <v>151683987</v>
          </cell>
          <cell r="F7187">
            <v>29</v>
          </cell>
          <cell r="G7187" t="str">
            <v>Etown Union</v>
          </cell>
          <cell r="H7187" t="str">
            <v>U</v>
          </cell>
          <cell r="I7187">
            <v>4</v>
          </cell>
          <cell r="J7187">
            <v>37834</v>
          </cell>
          <cell r="K7187">
            <v>127</v>
          </cell>
          <cell r="L7187" t="str">
            <v>Family</v>
          </cell>
          <cell r="M7187">
            <v>23448</v>
          </cell>
        </row>
        <row r="7188">
          <cell r="A7188">
            <v>13</v>
          </cell>
          <cell r="B7188" t="str">
            <v>AW PPO Etown</v>
          </cell>
          <cell r="C7188" t="str">
            <v>000000000</v>
          </cell>
          <cell r="D7188" t="str">
            <v>ORTEGA WILLIAM A</v>
          </cell>
          <cell r="E7188" t="str">
            <v>147828613</v>
          </cell>
          <cell r="F7188">
            <v>30</v>
          </cell>
          <cell r="G7188" t="str">
            <v>Etown Nonunion</v>
          </cell>
          <cell r="H7188" t="str">
            <v>N</v>
          </cell>
          <cell r="I7188">
            <v>2</v>
          </cell>
          <cell r="J7188">
            <v>37834</v>
          </cell>
          <cell r="K7188">
            <v>111</v>
          </cell>
          <cell r="L7188" t="str">
            <v>Ee/Sp</v>
          </cell>
          <cell r="M7188">
            <v>28082</v>
          </cell>
        </row>
        <row r="7189">
          <cell r="A7189">
            <v>13</v>
          </cell>
          <cell r="B7189" t="str">
            <v>AW PPO Etown</v>
          </cell>
          <cell r="C7189" t="str">
            <v>000000000</v>
          </cell>
          <cell r="D7189" t="str">
            <v>PAFUMI JOHN J</v>
          </cell>
          <cell r="E7189" t="str">
            <v>157786170</v>
          </cell>
          <cell r="F7189">
            <v>29</v>
          </cell>
          <cell r="G7189" t="str">
            <v>Etown Union</v>
          </cell>
          <cell r="H7189" t="str">
            <v>U</v>
          </cell>
          <cell r="I7189">
            <v>1</v>
          </cell>
          <cell r="J7189">
            <v>38252</v>
          </cell>
          <cell r="K7189">
            <v>101</v>
          </cell>
          <cell r="L7189" t="str">
            <v>Single</v>
          </cell>
          <cell r="M7189">
            <v>26322</v>
          </cell>
        </row>
        <row r="7190">
          <cell r="A7190">
            <v>13</v>
          </cell>
          <cell r="B7190" t="str">
            <v>AW PPO Etown</v>
          </cell>
          <cell r="C7190" t="str">
            <v>000000000</v>
          </cell>
          <cell r="D7190" t="str">
            <v>PANICARO RONALD A</v>
          </cell>
          <cell r="E7190" t="str">
            <v>141362067</v>
          </cell>
          <cell r="F7190">
            <v>29</v>
          </cell>
          <cell r="G7190" t="str">
            <v>Etown Union</v>
          </cell>
          <cell r="H7190" t="str">
            <v>U</v>
          </cell>
          <cell r="I7190">
            <v>2</v>
          </cell>
          <cell r="J7190">
            <v>38107</v>
          </cell>
          <cell r="K7190">
            <v>111</v>
          </cell>
          <cell r="L7190" t="str">
            <v>Ee/Sp</v>
          </cell>
          <cell r="M7190">
            <v>16643</v>
          </cell>
        </row>
        <row r="7191">
          <cell r="A7191">
            <v>13</v>
          </cell>
          <cell r="B7191" t="str">
            <v>AW PPO Etown</v>
          </cell>
          <cell r="C7191" t="str">
            <v>000000000</v>
          </cell>
          <cell r="D7191" t="str">
            <v>PARLOCK STEPHEN J</v>
          </cell>
          <cell r="E7191" t="str">
            <v>158600244</v>
          </cell>
          <cell r="F7191">
            <v>29</v>
          </cell>
          <cell r="G7191" t="str">
            <v>Etown Union</v>
          </cell>
          <cell r="H7191" t="str">
            <v>U</v>
          </cell>
          <cell r="I7191">
            <v>3</v>
          </cell>
          <cell r="J7191">
            <v>37834</v>
          </cell>
          <cell r="K7191">
            <v>127</v>
          </cell>
          <cell r="L7191" t="str">
            <v>Family</v>
          </cell>
          <cell r="M7191">
            <v>22602</v>
          </cell>
        </row>
        <row r="7192">
          <cell r="A7192">
            <v>13</v>
          </cell>
          <cell r="B7192" t="str">
            <v>AW PPO Etown</v>
          </cell>
          <cell r="C7192" t="str">
            <v>000000000</v>
          </cell>
          <cell r="D7192" t="str">
            <v>PATEL BHUPESH</v>
          </cell>
          <cell r="E7192" t="str">
            <v>158783949</v>
          </cell>
          <cell r="F7192">
            <v>30</v>
          </cell>
          <cell r="G7192" t="str">
            <v>Etown Nonunion</v>
          </cell>
          <cell r="H7192" t="str">
            <v>N</v>
          </cell>
          <cell r="I7192">
            <v>2</v>
          </cell>
          <cell r="J7192">
            <v>38107</v>
          </cell>
          <cell r="K7192">
            <v>111</v>
          </cell>
          <cell r="L7192" t="str">
            <v>Ee/Sp</v>
          </cell>
          <cell r="M7192">
            <v>18881</v>
          </cell>
        </row>
        <row r="7193">
          <cell r="A7193">
            <v>13</v>
          </cell>
          <cell r="B7193" t="str">
            <v>AW PPO Etown</v>
          </cell>
          <cell r="C7193" t="str">
            <v>000000000</v>
          </cell>
          <cell r="D7193" t="str">
            <v>PEDEVILLANO STEPHEN M</v>
          </cell>
          <cell r="E7193" t="str">
            <v>144505776</v>
          </cell>
          <cell r="F7193">
            <v>30</v>
          </cell>
          <cell r="G7193" t="str">
            <v>Etown Nonunion</v>
          </cell>
          <cell r="H7193" t="str">
            <v>N</v>
          </cell>
          <cell r="I7193">
            <v>3</v>
          </cell>
          <cell r="J7193">
            <v>37834</v>
          </cell>
          <cell r="K7193">
            <v>127</v>
          </cell>
          <cell r="L7193" t="str">
            <v>Family</v>
          </cell>
          <cell r="M7193">
            <v>19952</v>
          </cell>
        </row>
        <row r="7194">
          <cell r="A7194">
            <v>13</v>
          </cell>
          <cell r="B7194" t="str">
            <v>AW PPO Etown</v>
          </cell>
          <cell r="C7194" t="str">
            <v>000000000</v>
          </cell>
          <cell r="D7194" t="str">
            <v>PERKOWSKI KENNETHS</v>
          </cell>
          <cell r="E7194" t="str">
            <v>149666701</v>
          </cell>
          <cell r="F7194">
            <v>29</v>
          </cell>
          <cell r="G7194" t="str">
            <v>Etown Union</v>
          </cell>
          <cell r="H7194" t="str">
            <v>U</v>
          </cell>
          <cell r="I7194">
            <v>1</v>
          </cell>
          <cell r="J7194">
            <v>37834</v>
          </cell>
          <cell r="K7194">
            <v>101</v>
          </cell>
          <cell r="L7194" t="str">
            <v>Single</v>
          </cell>
          <cell r="M7194">
            <v>24470</v>
          </cell>
        </row>
        <row r="7195">
          <cell r="A7195">
            <v>13</v>
          </cell>
          <cell r="B7195" t="str">
            <v>AW PPO Etown</v>
          </cell>
          <cell r="C7195" t="str">
            <v>000000000</v>
          </cell>
          <cell r="D7195" t="str">
            <v>PETROSKI STEVEN J</v>
          </cell>
          <cell r="E7195" t="str">
            <v>138688846</v>
          </cell>
          <cell r="F7195">
            <v>29</v>
          </cell>
          <cell r="G7195" t="str">
            <v>Etown Union</v>
          </cell>
          <cell r="H7195" t="str">
            <v>U</v>
          </cell>
          <cell r="I7195">
            <v>2</v>
          </cell>
          <cell r="J7195">
            <v>37834</v>
          </cell>
          <cell r="K7195">
            <v>111</v>
          </cell>
          <cell r="L7195" t="str">
            <v>Ee/Sp</v>
          </cell>
          <cell r="M7195">
            <v>23043</v>
          </cell>
        </row>
        <row r="7196">
          <cell r="A7196">
            <v>13</v>
          </cell>
          <cell r="B7196" t="str">
            <v>AW PPO Etown</v>
          </cell>
          <cell r="C7196" t="str">
            <v>000000000</v>
          </cell>
          <cell r="D7196" t="str">
            <v>PETTY TIMOTHY M</v>
          </cell>
          <cell r="E7196" t="str">
            <v>147487078</v>
          </cell>
          <cell r="F7196">
            <v>29</v>
          </cell>
          <cell r="G7196" t="str">
            <v>Etown Union</v>
          </cell>
          <cell r="H7196" t="str">
            <v>U</v>
          </cell>
          <cell r="I7196">
            <v>2</v>
          </cell>
          <cell r="J7196">
            <v>37834</v>
          </cell>
          <cell r="K7196">
            <v>111</v>
          </cell>
          <cell r="L7196" t="str">
            <v>Ee/Sp</v>
          </cell>
          <cell r="M7196">
            <v>20237</v>
          </cell>
        </row>
        <row r="7197">
          <cell r="A7197">
            <v>13</v>
          </cell>
          <cell r="B7197" t="str">
            <v>AW PPO Etown</v>
          </cell>
          <cell r="C7197" t="str">
            <v>000000000</v>
          </cell>
          <cell r="D7197" t="str">
            <v>PFEUFFER MARTIN</v>
          </cell>
          <cell r="E7197" t="str">
            <v>150542007</v>
          </cell>
          <cell r="F7197">
            <v>29</v>
          </cell>
          <cell r="G7197" t="str">
            <v>Etown Union</v>
          </cell>
          <cell r="H7197" t="str">
            <v>U</v>
          </cell>
          <cell r="I7197">
            <v>2</v>
          </cell>
          <cell r="J7197">
            <v>37834</v>
          </cell>
          <cell r="K7197">
            <v>111</v>
          </cell>
          <cell r="L7197" t="str">
            <v>Ee/Sp</v>
          </cell>
          <cell r="M7197">
            <v>20918</v>
          </cell>
        </row>
        <row r="7198">
          <cell r="A7198">
            <v>13</v>
          </cell>
          <cell r="B7198" t="str">
            <v>AW PPO Etown</v>
          </cell>
          <cell r="C7198" t="str">
            <v>000000000</v>
          </cell>
          <cell r="D7198" t="str">
            <v>PIORKOWSKI JOSEPH</v>
          </cell>
          <cell r="E7198" t="str">
            <v>157722095</v>
          </cell>
          <cell r="F7198">
            <v>29</v>
          </cell>
          <cell r="G7198" t="str">
            <v>Etown Union</v>
          </cell>
          <cell r="H7198" t="str">
            <v>U</v>
          </cell>
          <cell r="I7198">
            <v>1</v>
          </cell>
          <cell r="J7198">
            <v>37834</v>
          </cell>
          <cell r="K7198">
            <v>101</v>
          </cell>
          <cell r="L7198" t="str">
            <v>Single</v>
          </cell>
          <cell r="M7198">
            <v>29478</v>
          </cell>
        </row>
        <row r="7199">
          <cell r="A7199">
            <v>13</v>
          </cell>
          <cell r="B7199" t="str">
            <v>AW PPO Etown</v>
          </cell>
          <cell r="C7199" t="str">
            <v>000000000</v>
          </cell>
          <cell r="D7199" t="str">
            <v>PIORKOWSKI MICHAEL</v>
          </cell>
          <cell r="E7199" t="str">
            <v>139743274</v>
          </cell>
          <cell r="F7199">
            <v>29</v>
          </cell>
          <cell r="G7199" t="str">
            <v>Etown Union</v>
          </cell>
          <cell r="H7199" t="str">
            <v>U</v>
          </cell>
          <cell r="I7199">
            <v>1</v>
          </cell>
          <cell r="J7199">
            <v>37834</v>
          </cell>
          <cell r="K7199">
            <v>101</v>
          </cell>
          <cell r="L7199" t="str">
            <v>Single</v>
          </cell>
          <cell r="M7199">
            <v>30036</v>
          </cell>
        </row>
        <row r="7200">
          <cell r="A7200">
            <v>13</v>
          </cell>
          <cell r="B7200" t="str">
            <v>AW PPO Etown</v>
          </cell>
          <cell r="C7200" t="str">
            <v>000000000</v>
          </cell>
          <cell r="D7200" t="str">
            <v>PIORKOWSKI ROBERT J</v>
          </cell>
          <cell r="E7200" t="str">
            <v>150508727</v>
          </cell>
          <cell r="F7200">
            <v>30</v>
          </cell>
          <cell r="G7200" t="str">
            <v>Etown Nonunion</v>
          </cell>
          <cell r="H7200" t="str">
            <v>N</v>
          </cell>
          <cell r="I7200">
            <v>4</v>
          </cell>
          <cell r="J7200">
            <v>37834</v>
          </cell>
          <cell r="K7200">
            <v>127</v>
          </cell>
          <cell r="L7200" t="str">
            <v>Family</v>
          </cell>
          <cell r="M7200">
            <v>20180</v>
          </cell>
        </row>
        <row r="7201">
          <cell r="A7201">
            <v>13</v>
          </cell>
          <cell r="B7201" t="str">
            <v>AW PPO Etown</v>
          </cell>
          <cell r="C7201" t="str">
            <v>000000000</v>
          </cell>
          <cell r="D7201" t="str">
            <v>POLICASTRO FRANK</v>
          </cell>
          <cell r="E7201" t="str">
            <v>152548438</v>
          </cell>
          <cell r="F7201">
            <v>29</v>
          </cell>
          <cell r="G7201" t="str">
            <v>Etown Union</v>
          </cell>
          <cell r="H7201" t="str">
            <v>U</v>
          </cell>
          <cell r="I7201">
            <v>4</v>
          </cell>
          <cell r="J7201">
            <v>37834</v>
          </cell>
          <cell r="K7201">
            <v>127</v>
          </cell>
          <cell r="L7201" t="str">
            <v>Family</v>
          </cell>
          <cell r="M7201">
            <v>20533</v>
          </cell>
        </row>
        <row r="7202">
          <cell r="A7202">
            <v>13</v>
          </cell>
          <cell r="B7202" t="str">
            <v>AW PPO Etown</v>
          </cell>
          <cell r="C7202" t="str">
            <v>000000000</v>
          </cell>
          <cell r="D7202" t="str">
            <v>PRUITT ROBERT H</v>
          </cell>
          <cell r="E7202" t="str">
            <v>152308359</v>
          </cell>
          <cell r="F7202">
            <v>29</v>
          </cell>
          <cell r="G7202" t="str">
            <v>Etown Union</v>
          </cell>
          <cell r="H7202" t="str">
            <v>U</v>
          </cell>
          <cell r="I7202">
            <v>2</v>
          </cell>
          <cell r="J7202">
            <v>37834</v>
          </cell>
          <cell r="K7202">
            <v>111</v>
          </cell>
          <cell r="L7202" t="str">
            <v>Ee/Sp</v>
          </cell>
          <cell r="M7202">
            <v>14652</v>
          </cell>
        </row>
        <row r="7203">
          <cell r="A7203">
            <v>13</v>
          </cell>
          <cell r="B7203" t="str">
            <v>AW PPO Etown</v>
          </cell>
          <cell r="C7203" t="str">
            <v>000000000</v>
          </cell>
          <cell r="D7203" t="str">
            <v>PYDESKI VINCENT W</v>
          </cell>
          <cell r="E7203" t="str">
            <v>154687828</v>
          </cell>
          <cell r="F7203">
            <v>29</v>
          </cell>
          <cell r="G7203" t="str">
            <v>Etown Union</v>
          </cell>
          <cell r="H7203" t="str">
            <v>U</v>
          </cell>
          <cell r="I7203">
            <v>4</v>
          </cell>
          <cell r="J7203">
            <v>37834</v>
          </cell>
          <cell r="K7203">
            <v>127</v>
          </cell>
          <cell r="L7203" t="str">
            <v>Family</v>
          </cell>
          <cell r="M7203">
            <v>24004</v>
          </cell>
        </row>
        <row r="7204">
          <cell r="A7204">
            <v>13</v>
          </cell>
          <cell r="B7204" t="str">
            <v>AW PPO Etown</v>
          </cell>
          <cell r="C7204" t="str">
            <v>000000000</v>
          </cell>
          <cell r="D7204" t="str">
            <v>RADAUSCHER ANDREAS J</v>
          </cell>
          <cell r="E7204" t="str">
            <v>148525588</v>
          </cell>
          <cell r="F7204">
            <v>29</v>
          </cell>
          <cell r="G7204" t="str">
            <v>Etown Union</v>
          </cell>
          <cell r="H7204" t="str">
            <v>U</v>
          </cell>
          <cell r="I7204">
            <v>4</v>
          </cell>
          <cell r="J7204">
            <v>37834</v>
          </cell>
          <cell r="K7204">
            <v>127</v>
          </cell>
          <cell r="L7204" t="str">
            <v>Family</v>
          </cell>
          <cell r="M7204">
            <v>21861</v>
          </cell>
        </row>
        <row r="7205">
          <cell r="A7205">
            <v>13</v>
          </cell>
          <cell r="B7205" t="str">
            <v>AW PPO Etown</v>
          </cell>
          <cell r="C7205" t="str">
            <v>000000000</v>
          </cell>
          <cell r="D7205" t="str">
            <v>REILLY ERIN</v>
          </cell>
          <cell r="E7205" t="str">
            <v>153666953</v>
          </cell>
          <cell r="F7205">
            <v>30</v>
          </cell>
          <cell r="G7205" t="str">
            <v>Etown Nonunion</v>
          </cell>
          <cell r="H7205" t="str">
            <v>N</v>
          </cell>
          <cell r="I7205">
            <v>1</v>
          </cell>
          <cell r="J7205">
            <v>37834</v>
          </cell>
          <cell r="K7205">
            <v>102</v>
          </cell>
          <cell r="L7205" t="str">
            <v>Single</v>
          </cell>
          <cell r="M7205">
            <v>26745</v>
          </cell>
        </row>
        <row r="7206">
          <cell r="A7206">
            <v>13</v>
          </cell>
          <cell r="B7206" t="str">
            <v>AW PPO Etown</v>
          </cell>
          <cell r="C7206" t="str">
            <v>000000000</v>
          </cell>
          <cell r="D7206" t="str">
            <v>RICANY MICHAEL</v>
          </cell>
          <cell r="E7206" t="str">
            <v>149484605</v>
          </cell>
          <cell r="F7206">
            <v>29</v>
          </cell>
          <cell r="G7206" t="str">
            <v>Etown Union</v>
          </cell>
          <cell r="H7206" t="str">
            <v>U</v>
          </cell>
          <cell r="I7206">
            <v>1</v>
          </cell>
          <cell r="J7206">
            <v>37834</v>
          </cell>
          <cell r="K7206">
            <v>101</v>
          </cell>
          <cell r="L7206" t="str">
            <v>Single</v>
          </cell>
          <cell r="M7206">
            <v>19720</v>
          </cell>
        </row>
        <row r="7207">
          <cell r="A7207">
            <v>13</v>
          </cell>
          <cell r="B7207" t="str">
            <v>AW PPO Etown</v>
          </cell>
          <cell r="C7207" t="str">
            <v>000000000</v>
          </cell>
          <cell r="D7207" t="str">
            <v>RICKETTS RONALD A</v>
          </cell>
          <cell r="E7207" t="str">
            <v>141624756</v>
          </cell>
          <cell r="F7207">
            <v>29</v>
          </cell>
          <cell r="G7207" t="str">
            <v>Etown Union</v>
          </cell>
          <cell r="H7207" t="str">
            <v>U</v>
          </cell>
          <cell r="I7207">
            <v>4</v>
          </cell>
          <cell r="J7207">
            <v>37834</v>
          </cell>
          <cell r="K7207">
            <v>127</v>
          </cell>
          <cell r="L7207" t="str">
            <v>Family</v>
          </cell>
          <cell r="M7207">
            <v>24502</v>
          </cell>
        </row>
        <row r="7208">
          <cell r="A7208">
            <v>13</v>
          </cell>
          <cell r="B7208" t="str">
            <v>AW PPO Etown</v>
          </cell>
          <cell r="C7208" t="str">
            <v>000000000</v>
          </cell>
          <cell r="D7208" t="str">
            <v>RIDDER DIANE E</v>
          </cell>
          <cell r="E7208" t="str">
            <v>149645629</v>
          </cell>
          <cell r="F7208">
            <v>30</v>
          </cell>
          <cell r="G7208" t="str">
            <v>Etown Nonunion</v>
          </cell>
          <cell r="H7208" t="str">
            <v>N</v>
          </cell>
          <cell r="I7208">
            <v>3</v>
          </cell>
          <cell r="J7208">
            <v>37834</v>
          </cell>
          <cell r="K7208">
            <v>127</v>
          </cell>
          <cell r="L7208" t="str">
            <v>Family</v>
          </cell>
          <cell r="M7208">
            <v>23195</v>
          </cell>
        </row>
        <row r="7209">
          <cell r="A7209">
            <v>13</v>
          </cell>
          <cell r="B7209" t="str">
            <v>AW PPO Etown</v>
          </cell>
          <cell r="C7209" t="str">
            <v>000000000</v>
          </cell>
          <cell r="D7209" t="str">
            <v>RING MICHAEL A</v>
          </cell>
          <cell r="E7209" t="str">
            <v>137423657</v>
          </cell>
          <cell r="F7209">
            <v>29</v>
          </cell>
          <cell r="G7209" t="str">
            <v>Etown Union</v>
          </cell>
          <cell r="H7209" t="str">
            <v>U</v>
          </cell>
          <cell r="I7209">
            <v>1</v>
          </cell>
          <cell r="J7209">
            <v>37834</v>
          </cell>
          <cell r="K7209">
            <v>101</v>
          </cell>
          <cell r="L7209" t="str">
            <v>Single</v>
          </cell>
          <cell r="M7209">
            <v>20519</v>
          </cell>
        </row>
        <row r="7210">
          <cell r="A7210">
            <v>13</v>
          </cell>
          <cell r="B7210" t="str">
            <v>AW PPO Etown</v>
          </cell>
          <cell r="C7210" t="str">
            <v>000000000</v>
          </cell>
          <cell r="D7210" t="str">
            <v>ROBERTS GERALD S</v>
          </cell>
          <cell r="E7210" t="str">
            <v>147380705</v>
          </cell>
          <cell r="F7210">
            <v>29</v>
          </cell>
          <cell r="G7210" t="str">
            <v>Etown Union</v>
          </cell>
          <cell r="H7210" t="str">
            <v>U</v>
          </cell>
          <cell r="I7210">
            <v>3</v>
          </cell>
          <cell r="J7210">
            <v>38352</v>
          </cell>
          <cell r="K7210">
            <v>127</v>
          </cell>
          <cell r="L7210" t="str">
            <v>Family</v>
          </cell>
          <cell r="M7210">
            <v>17301</v>
          </cell>
        </row>
        <row r="7211">
          <cell r="A7211">
            <v>13</v>
          </cell>
          <cell r="B7211" t="str">
            <v>AW PPO Etown</v>
          </cell>
          <cell r="C7211" t="str">
            <v>000000000</v>
          </cell>
          <cell r="D7211" t="str">
            <v>ROCHA ANA C</v>
          </cell>
          <cell r="E7211" t="str">
            <v>157644110</v>
          </cell>
          <cell r="F7211">
            <v>30</v>
          </cell>
          <cell r="G7211" t="str">
            <v>Etown Nonunion</v>
          </cell>
          <cell r="H7211" t="str">
            <v>N</v>
          </cell>
          <cell r="I7211">
            <v>3</v>
          </cell>
          <cell r="J7211">
            <v>38107</v>
          </cell>
          <cell r="K7211">
            <v>127</v>
          </cell>
          <cell r="L7211" t="str">
            <v>Family</v>
          </cell>
          <cell r="M7211">
            <v>22574</v>
          </cell>
        </row>
        <row r="7212">
          <cell r="A7212">
            <v>13</v>
          </cell>
          <cell r="B7212" t="str">
            <v>AW PPO Etown</v>
          </cell>
          <cell r="C7212" t="str">
            <v>000000000</v>
          </cell>
          <cell r="D7212" t="str">
            <v>RODRIGUEZ GODWIN D</v>
          </cell>
          <cell r="E7212" t="str">
            <v>144582179</v>
          </cell>
          <cell r="F7212">
            <v>30</v>
          </cell>
          <cell r="G7212" t="str">
            <v>Etown Nonunion</v>
          </cell>
          <cell r="H7212" t="str">
            <v>N</v>
          </cell>
          <cell r="I7212">
            <v>5</v>
          </cell>
          <cell r="J7212">
            <v>37834</v>
          </cell>
          <cell r="K7212">
            <v>119</v>
          </cell>
          <cell r="L7212" t="str">
            <v>Ee/Ch</v>
          </cell>
          <cell r="M7212">
            <v>22779</v>
          </cell>
        </row>
        <row r="7213">
          <cell r="A7213">
            <v>13</v>
          </cell>
          <cell r="B7213" t="str">
            <v>AW PPO Etown</v>
          </cell>
          <cell r="C7213" t="str">
            <v>000000000</v>
          </cell>
          <cell r="D7213" t="str">
            <v>RODRIGUEZ JOSE A</v>
          </cell>
          <cell r="E7213" t="str">
            <v>138789291</v>
          </cell>
          <cell r="F7213">
            <v>29</v>
          </cell>
          <cell r="G7213" t="str">
            <v>Etown Union</v>
          </cell>
          <cell r="H7213" t="str">
            <v>U</v>
          </cell>
          <cell r="I7213">
            <v>3</v>
          </cell>
          <cell r="J7213">
            <v>37834</v>
          </cell>
          <cell r="K7213">
            <v>119</v>
          </cell>
          <cell r="L7213" t="str">
            <v>Ee/Ch</v>
          </cell>
          <cell r="M7213">
            <v>25571</v>
          </cell>
        </row>
        <row r="7214">
          <cell r="A7214">
            <v>13</v>
          </cell>
          <cell r="B7214" t="str">
            <v>AW PPO Etown</v>
          </cell>
          <cell r="C7214" t="str">
            <v>000000000</v>
          </cell>
          <cell r="D7214" t="str">
            <v>RODRIGUEZ MANUEL</v>
          </cell>
          <cell r="E7214" t="str">
            <v>140623183</v>
          </cell>
          <cell r="F7214">
            <v>30</v>
          </cell>
          <cell r="G7214" t="str">
            <v>Etown Nonunion</v>
          </cell>
          <cell r="H7214" t="str">
            <v>N</v>
          </cell>
          <cell r="I7214">
            <v>3</v>
          </cell>
          <cell r="J7214">
            <v>37834</v>
          </cell>
          <cell r="K7214">
            <v>127</v>
          </cell>
          <cell r="L7214" t="str">
            <v>Family</v>
          </cell>
          <cell r="M7214">
            <v>24047</v>
          </cell>
        </row>
        <row r="7215">
          <cell r="A7215">
            <v>13</v>
          </cell>
          <cell r="B7215" t="str">
            <v>AW PPO Etown</v>
          </cell>
          <cell r="C7215" t="str">
            <v>000000000</v>
          </cell>
          <cell r="D7215" t="str">
            <v>RUDOLF MICHAEL R</v>
          </cell>
          <cell r="E7215" t="str">
            <v>144647696</v>
          </cell>
          <cell r="F7215">
            <v>29</v>
          </cell>
          <cell r="G7215" t="str">
            <v>Etown Union</v>
          </cell>
          <cell r="H7215" t="str">
            <v>U</v>
          </cell>
          <cell r="I7215">
            <v>4</v>
          </cell>
          <cell r="J7215">
            <v>37834</v>
          </cell>
          <cell r="K7215">
            <v>127</v>
          </cell>
          <cell r="L7215" t="str">
            <v>Family</v>
          </cell>
          <cell r="M7215">
            <v>24415</v>
          </cell>
        </row>
        <row r="7216">
          <cell r="A7216">
            <v>13</v>
          </cell>
          <cell r="B7216" t="str">
            <v>AW PPO Etown</v>
          </cell>
          <cell r="C7216" t="str">
            <v>000000000</v>
          </cell>
          <cell r="D7216" t="str">
            <v>SADOWSKI RICHARD</v>
          </cell>
          <cell r="E7216" t="str">
            <v>150541122</v>
          </cell>
          <cell r="F7216">
            <v>30</v>
          </cell>
          <cell r="G7216" t="str">
            <v>Etown Nonunion</v>
          </cell>
          <cell r="H7216" t="str">
            <v>N</v>
          </cell>
          <cell r="I7216">
            <v>4</v>
          </cell>
          <cell r="J7216">
            <v>37834</v>
          </cell>
          <cell r="K7216">
            <v>127</v>
          </cell>
          <cell r="L7216" t="str">
            <v>Family</v>
          </cell>
          <cell r="M7216">
            <v>21830</v>
          </cell>
        </row>
        <row r="7217">
          <cell r="A7217">
            <v>13</v>
          </cell>
          <cell r="B7217" t="str">
            <v>AW PPO Etown</v>
          </cell>
          <cell r="C7217" t="str">
            <v>000000000</v>
          </cell>
          <cell r="D7217" t="str">
            <v>SANTACROCE THOMAS M</v>
          </cell>
          <cell r="E7217" t="str">
            <v>154561733</v>
          </cell>
          <cell r="F7217">
            <v>30</v>
          </cell>
          <cell r="G7217" t="str">
            <v>Etown Nonunion</v>
          </cell>
          <cell r="H7217" t="str">
            <v>N</v>
          </cell>
          <cell r="I7217">
            <v>4</v>
          </cell>
          <cell r="J7217">
            <v>37834</v>
          </cell>
          <cell r="K7217">
            <v>127</v>
          </cell>
          <cell r="L7217" t="str">
            <v>Family</v>
          </cell>
          <cell r="M7217">
            <v>22251</v>
          </cell>
        </row>
        <row r="7218">
          <cell r="A7218">
            <v>13</v>
          </cell>
          <cell r="B7218" t="str">
            <v>AW PPO Etown</v>
          </cell>
          <cell r="C7218" t="str">
            <v>000000000</v>
          </cell>
          <cell r="D7218" t="str">
            <v>SANTILLO NICHO W</v>
          </cell>
          <cell r="E7218" t="str">
            <v>157347449</v>
          </cell>
          <cell r="F7218">
            <v>29</v>
          </cell>
          <cell r="G7218" t="str">
            <v>Etown Union</v>
          </cell>
          <cell r="H7218" t="str">
            <v>U</v>
          </cell>
          <cell r="I7218">
            <v>3</v>
          </cell>
          <cell r="J7218">
            <v>38107</v>
          </cell>
          <cell r="K7218">
            <v>127</v>
          </cell>
          <cell r="L7218" t="str">
            <v>Family</v>
          </cell>
          <cell r="M7218">
            <v>16472</v>
          </cell>
        </row>
        <row r="7219">
          <cell r="A7219">
            <v>13</v>
          </cell>
          <cell r="B7219" t="str">
            <v>AW PPO Etown</v>
          </cell>
          <cell r="C7219" t="str">
            <v>000000000</v>
          </cell>
          <cell r="D7219" t="str">
            <v>SANTILLO NICHOLAS JR</v>
          </cell>
          <cell r="E7219" t="str">
            <v>145723501</v>
          </cell>
          <cell r="F7219">
            <v>30</v>
          </cell>
          <cell r="G7219" t="str">
            <v>Etown Nonunion</v>
          </cell>
          <cell r="H7219" t="str">
            <v>N</v>
          </cell>
          <cell r="I7219">
            <v>2</v>
          </cell>
          <cell r="J7219">
            <v>37834</v>
          </cell>
          <cell r="K7219">
            <v>111</v>
          </cell>
          <cell r="L7219" t="str">
            <v>Ee/Sp</v>
          </cell>
          <cell r="M7219">
            <v>28240</v>
          </cell>
        </row>
        <row r="7220">
          <cell r="A7220">
            <v>13</v>
          </cell>
          <cell r="B7220" t="str">
            <v>AW PPO Etown</v>
          </cell>
          <cell r="C7220" t="str">
            <v>000000000</v>
          </cell>
          <cell r="D7220" t="str">
            <v>SANTONASTASO JAMES J</v>
          </cell>
          <cell r="E7220" t="str">
            <v>143484021</v>
          </cell>
          <cell r="F7220">
            <v>29</v>
          </cell>
          <cell r="G7220" t="str">
            <v>Etown Union</v>
          </cell>
          <cell r="H7220" t="str">
            <v>U</v>
          </cell>
          <cell r="I7220">
            <v>2</v>
          </cell>
          <cell r="J7220">
            <v>37834</v>
          </cell>
          <cell r="K7220">
            <v>111</v>
          </cell>
          <cell r="L7220" t="str">
            <v>Ee/Sp</v>
          </cell>
          <cell r="M7220">
            <v>20690</v>
          </cell>
        </row>
        <row r="7221">
          <cell r="A7221">
            <v>13</v>
          </cell>
          <cell r="B7221" t="str">
            <v>AW PPO Etown</v>
          </cell>
          <cell r="C7221" t="str">
            <v>000000000</v>
          </cell>
          <cell r="D7221" t="str">
            <v>SCARPA ANTHONY J</v>
          </cell>
          <cell r="E7221" t="str">
            <v>146807084</v>
          </cell>
          <cell r="F7221">
            <v>29</v>
          </cell>
          <cell r="G7221" t="str">
            <v>Etown Union</v>
          </cell>
          <cell r="H7221" t="str">
            <v>U</v>
          </cell>
          <cell r="I7221">
            <v>4</v>
          </cell>
          <cell r="J7221">
            <v>38139</v>
          </cell>
          <cell r="K7221">
            <v>119</v>
          </cell>
          <cell r="L7221" t="str">
            <v>Ee/Ch</v>
          </cell>
          <cell r="M7221">
            <v>27113</v>
          </cell>
        </row>
        <row r="7222">
          <cell r="A7222">
            <v>13</v>
          </cell>
          <cell r="B7222" t="str">
            <v>AW PPO Etown</v>
          </cell>
          <cell r="C7222" t="str">
            <v>000000000</v>
          </cell>
          <cell r="D7222" t="str">
            <v>SCHARFF KENNETH K</v>
          </cell>
          <cell r="E7222" t="str">
            <v>140608413</v>
          </cell>
          <cell r="F7222">
            <v>30</v>
          </cell>
          <cell r="G7222" t="str">
            <v>Etown Nonunion</v>
          </cell>
          <cell r="H7222" t="str">
            <v>N</v>
          </cell>
          <cell r="I7222">
            <v>7</v>
          </cell>
          <cell r="J7222">
            <v>37834</v>
          </cell>
          <cell r="K7222">
            <v>127</v>
          </cell>
          <cell r="L7222" t="str">
            <v>Family</v>
          </cell>
          <cell r="M7222">
            <v>21980</v>
          </cell>
        </row>
        <row r="7223">
          <cell r="A7223">
            <v>13</v>
          </cell>
          <cell r="B7223" t="str">
            <v>AW PPO Etown</v>
          </cell>
          <cell r="C7223" t="str">
            <v>000000000</v>
          </cell>
          <cell r="D7223" t="str">
            <v>SCHILLACI SUSAN A</v>
          </cell>
          <cell r="E7223" t="str">
            <v>139724539</v>
          </cell>
          <cell r="F7223">
            <v>30</v>
          </cell>
          <cell r="G7223" t="str">
            <v>Etown Nonunion</v>
          </cell>
          <cell r="H7223" t="str">
            <v>N</v>
          </cell>
          <cell r="I7223">
            <v>2</v>
          </cell>
          <cell r="J7223">
            <v>37834</v>
          </cell>
          <cell r="K7223">
            <v>119</v>
          </cell>
          <cell r="L7223" t="str">
            <v>Ee/Ch</v>
          </cell>
          <cell r="M7223">
            <v>23474</v>
          </cell>
        </row>
        <row r="7224">
          <cell r="A7224">
            <v>13</v>
          </cell>
          <cell r="B7224" t="str">
            <v>AW PPO Etown</v>
          </cell>
          <cell r="C7224" t="str">
            <v>000000000</v>
          </cell>
          <cell r="D7224" t="str">
            <v>SCHREIBER SCOTT S</v>
          </cell>
          <cell r="E7224" t="str">
            <v>149604271</v>
          </cell>
          <cell r="F7224">
            <v>30</v>
          </cell>
          <cell r="G7224" t="str">
            <v>Etown Nonunion</v>
          </cell>
          <cell r="H7224" t="str">
            <v>N</v>
          </cell>
          <cell r="I7224">
            <v>4</v>
          </cell>
          <cell r="J7224">
            <v>37834</v>
          </cell>
          <cell r="K7224">
            <v>127</v>
          </cell>
          <cell r="L7224" t="str">
            <v>Family</v>
          </cell>
          <cell r="M7224">
            <v>21597</v>
          </cell>
        </row>
        <row r="7225">
          <cell r="A7225">
            <v>13</v>
          </cell>
          <cell r="B7225" t="str">
            <v>AW PPO Etown</v>
          </cell>
          <cell r="C7225" t="str">
            <v>000000000</v>
          </cell>
          <cell r="D7225" t="str">
            <v>SCHWARTZ ELLIOTT D</v>
          </cell>
          <cell r="E7225" t="str">
            <v>146669914</v>
          </cell>
          <cell r="F7225">
            <v>30</v>
          </cell>
          <cell r="G7225" t="str">
            <v>Etown Nonunion</v>
          </cell>
          <cell r="H7225" t="str">
            <v>N</v>
          </cell>
          <cell r="I7225">
            <v>2</v>
          </cell>
          <cell r="J7225">
            <v>37834</v>
          </cell>
          <cell r="K7225">
            <v>111</v>
          </cell>
          <cell r="L7225" t="str">
            <v>Ee/Sp</v>
          </cell>
          <cell r="M7225">
            <v>22909</v>
          </cell>
        </row>
        <row r="7226">
          <cell r="A7226">
            <v>13</v>
          </cell>
          <cell r="B7226" t="str">
            <v>AW PPO Etown</v>
          </cell>
          <cell r="C7226" t="str">
            <v>000000000</v>
          </cell>
          <cell r="D7226" t="str">
            <v>SCOTT DELOR C</v>
          </cell>
          <cell r="E7226" t="str">
            <v>156486172</v>
          </cell>
          <cell r="F7226">
            <v>30</v>
          </cell>
          <cell r="G7226" t="str">
            <v>Etown Nonunion</v>
          </cell>
          <cell r="H7226" t="str">
            <v>N</v>
          </cell>
          <cell r="I7226">
            <v>2</v>
          </cell>
          <cell r="J7226">
            <v>38107</v>
          </cell>
          <cell r="K7226">
            <v>111</v>
          </cell>
          <cell r="L7226" t="str">
            <v>Ee/Sp</v>
          </cell>
          <cell r="M7226">
            <v>20095</v>
          </cell>
        </row>
        <row r="7227">
          <cell r="A7227">
            <v>13</v>
          </cell>
          <cell r="B7227" t="str">
            <v>AW PPO Etown</v>
          </cell>
          <cell r="C7227" t="str">
            <v>000000000</v>
          </cell>
          <cell r="D7227" t="str">
            <v>SESZTAK THOMAS G</v>
          </cell>
          <cell r="E7227" t="str">
            <v>139727024</v>
          </cell>
          <cell r="F7227">
            <v>29</v>
          </cell>
          <cell r="G7227" t="str">
            <v>Etown Union</v>
          </cell>
          <cell r="H7227" t="str">
            <v>U</v>
          </cell>
          <cell r="I7227">
            <v>3</v>
          </cell>
          <cell r="J7227">
            <v>38124</v>
          </cell>
          <cell r="K7227">
            <v>127</v>
          </cell>
          <cell r="L7227" t="str">
            <v>Family</v>
          </cell>
          <cell r="M7227">
            <v>24471</v>
          </cell>
        </row>
        <row r="7228">
          <cell r="A7228">
            <v>13</v>
          </cell>
          <cell r="B7228" t="str">
            <v>AW PPO Etown</v>
          </cell>
          <cell r="C7228" t="str">
            <v>000000000</v>
          </cell>
          <cell r="D7228" t="str">
            <v>SHAH RAKESHKUMA</v>
          </cell>
          <cell r="E7228" t="str">
            <v>150062502</v>
          </cell>
          <cell r="F7228">
            <v>30</v>
          </cell>
          <cell r="G7228" t="str">
            <v>Etown Nonunion</v>
          </cell>
          <cell r="H7228" t="str">
            <v>N</v>
          </cell>
          <cell r="I7228">
            <v>3</v>
          </cell>
          <cell r="J7228">
            <v>38238</v>
          </cell>
          <cell r="K7228">
            <v>127</v>
          </cell>
          <cell r="L7228" t="str">
            <v>Family</v>
          </cell>
          <cell r="M7228">
            <v>26607</v>
          </cell>
        </row>
        <row r="7229">
          <cell r="A7229">
            <v>13</v>
          </cell>
          <cell r="B7229" t="str">
            <v>AW PPO Etown</v>
          </cell>
          <cell r="C7229" t="str">
            <v>000000000</v>
          </cell>
          <cell r="D7229" t="str">
            <v>SHELCUSKY DAVID M</v>
          </cell>
          <cell r="E7229" t="str">
            <v>139500916</v>
          </cell>
          <cell r="F7229">
            <v>29</v>
          </cell>
          <cell r="G7229" t="str">
            <v>Etown Union</v>
          </cell>
          <cell r="H7229" t="str">
            <v>U</v>
          </cell>
          <cell r="I7229">
            <v>5</v>
          </cell>
          <cell r="J7229">
            <v>37834</v>
          </cell>
          <cell r="K7229">
            <v>127</v>
          </cell>
          <cell r="L7229" t="str">
            <v>Family</v>
          </cell>
          <cell r="M7229">
            <v>20292</v>
          </cell>
        </row>
        <row r="7230">
          <cell r="A7230">
            <v>13</v>
          </cell>
          <cell r="B7230" t="str">
            <v>AW PPO Etown</v>
          </cell>
          <cell r="C7230" t="str">
            <v>000000000</v>
          </cell>
          <cell r="D7230" t="str">
            <v>SHRIVASTAVA ANJANI K</v>
          </cell>
          <cell r="E7230" t="str">
            <v>145908398</v>
          </cell>
          <cell r="F7230">
            <v>30</v>
          </cell>
          <cell r="G7230" t="str">
            <v>Etown Nonunion</v>
          </cell>
          <cell r="H7230" t="str">
            <v>N</v>
          </cell>
          <cell r="I7230">
            <v>2</v>
          </cell>
          <cell r="J7230">
            <v>38352</v>
          </cell>
          <cell r="K7230">
            <v>111</v>
          </cell>
          <cell r="L7230" t="str">
            <v>Ee/Sp</v>
          </cell>
          <cell r="M7230">
            <v>17831</v>
          </cell>
        </row>
        <row r="7231">
          <cell r="A7231">
            <v>13</v>
          </cell>
          <cell r="B7231" t="str">
            <v>AW PPO Etown</v>
          </cell>
          <cell r="C7231" t="str">
            <v>000000000</v>
          </cell>
          <cell r="D7231" t="str">
            <v>SHROBA THOMAS</v>
          </cell>
          <cell r="E7231" t="str">
            <v>157663027</v>
          </cell>
          <cell r="F7231">
            <v>30</v>
          </cell>
          <cell r="G7231" t="str">
            <v>Etown Nonunion</v>
          </cell>
          <cell r="H7231" t="str">
            <v>N</v>
          </cell>
          <cell r="I7231">
            <v>5</v>
          </cell>
          <cell r="J7231">
            <v>37834</v>
          </cell>
          <cell r="K7231">
            <v>127</v>
          </cell>
          <cell r="L7231" t="str">
            <v>Family</v>
          </cell>
          <cell r="M7231">
            <v>24299</v>
          </cell>
        </row>
        <row r="7232">
          <cell r="A7232">
            <v>13</v>
          </cell>
          <cell r="B7232" t="str">
            <v>AW PPO Etown</v>
          </cell>
          <cell r="C7232" t="str">
            <v>000000000</v>
          </cell>
          <cell r="D7232" t="str">
            <v>SINGLEY HUBERT H</v>
          </cell>
          <cell r="E7232" t="str">
            <v>149606121</v>
          </cell>
          <cell r="F7232">
            <v>29</v>
          </cell>
          <cell r="G7232" t="str">
            <v>Etown Union</v>
          </cell>
          <cell r="H7232" t="str">
            <v>U</v>
          </cell>
          <cell r="I7232">
            <v>4</v>
          </cell>
          <cell r="J7232">
            <v>37834</v>
          </cell>
          <cell r="K7232">
            <v>127</v>
          </cell>
          <cell r="L7232" t="str">
            <v>Family</v>
          </cell>
          <cell r="M7232">
            <v>22128</v>
          </cell>
        </row>
        <row r="7233">
          <cell r="A7233">
            <v>13</v>
          </cell>
          <cell r="B7233" t="str">
            <v>AW PPO Etown</v>
          </cell>
          <cell r="C7233" t="str">
            <v>000000000</v>
          </cell>
          <cell r="D7233" t="str">
            <v>SLAZA THOMA A</v>
          </cell>
          <cell r="E7233" t="str">
            <v>153467180</v>
          </cell>
          <cell r="F7233">
            <v>30</v>
          </cell>
          <cell r="G7233" t="str">
            <v>Etown Nonunion</v>
          </cell>
          <cell r="H7233" t="str">
            <v>N</v>
          </cell>
          <cell r="I7233">
            <v>2</v>
          </cell>
          <cell r="J7233">
            <v>37834</v>
          </cell>
          <cell r="K7233">
            <v>111</v>
          </cell>
          <cell r="L7233" t="str">
            <v>Ee/Sp</v>
          </cell>
          <cell r="M7233">
            <v>19743</v>
          </cell>
        </row>
        <row r="7234">
          <cell r="A7234">
            <v>13</v>
          </cell>
          <cell r="B7234" t="str">
            <v>AW PPO Etown</v>
          </cell>
          <cell r="C7234" t="str">
            <v>000000000</v>
          </cell>
          <cell r="D7234" t="str">
            <v>SNYDER JOHN</v>
          </cell>
          <cell r="E7234" t="str">
            <v>152540103</v>
          </cell>
          <cell r="F7234">
            <v>29</v>
          </cell>
          <cell r="G7234" t="str">
            <v>Etown Union</v>
          </cell>
          <cell r="H7234" t="str">
            <v>U</v>
          </cell>
          <cell r="I7234">
            <v>4</v>
          </cell>
          <cell r="J7234">
            <v>37834</v>
          </cell>
          <cell r="K7234">
            <v>127</v>
          </cell>
          <cell r="L7234" t="str">
            <v>Family</v>
          </cell>
          <cell r="M7234">
            <v>21736</v>
          </cell>
        </row>
        <row r="7235">
          <cell r="A7235">
            <v>13</v>
          </cell>
          <cell r="B7235" t="str">
            <v>AW PPO Etown</v>
          </cell>
          <cell r="C7235" t="str">
            <v>000000000</v>
          </cell>
          <cell r="D7235" t="str">
            <v>SNYDER RICHARD T</v>
          </cell>
          <cell r="E7235" t="str">
            <v>154362344</v>
          </cell>
          <cell r="F7235">
            <v>29</v>
          </cell>
          <cell r="G7235" t="str">
            <v>Etown Union</v>
          </cell>
          <cell r="H7235" t="str">
            <v>U</v>
          </cell>
          <cell r="I7235">
            <v>3</v>
          </cell>
          <cell r="J7235">
            <v>37834</v>
          </cell>
          <cell r="K7235">
            <v>127</v>
          </cell>
          <cell r="L7235" t="str">
            <v>Family</v>
          </cell>
          <cell r="M7235">
            <v>17710</v>
          </cell>
        </row>
        <row r="7236">
          <cell r="A7236">
            <v>13</v>
          </cell>
          <cell r="B7236" t="str">
            <v>AW PPO Etown</v>
          </cell>
          <cell r="C7236" t="str">
            <v>000000000</v>
          </cell>
          <cell r="D7236" t="str">
            <v>STANKIEWICZ JOSEPH</v>
          </cell>
          <cell r="E7236" t="str">
            <v>156780495</v>
          </cell>
          <cell r="F7236">
            <v>29</v>
          </cell>
          <cell r="G7236" t="str">
            <v>Etown Union</v>
          </cell>
          <cell r="H7236" t="str">
            <v>U</v>
          </cell>
          <cell r="I7236">
            <v>5</v>
          </cell>
          <cell r="J7236">
            <v>37834</v>
          </cell>
          <cell r="K7236">
            <v>127</v>
          </cell>
          <cell r="L7236" t="str">
            <v>Family</v>
          </cell>
          <cell r="M7236">
            <v>25249</v>
          </cell>
        </row>
        <row r="7237">
          <cell r="A7237">
            <v>13</v>
          </cell>
          <cell r="B7237" t="str">
            <v>AW PPO Etown</v>
          </cell>
          <cell r="C7237" t="str">
            <v>000000000</v>
          </cell>
          <cell r="D7237" t="str">
            <v>THI JOSEPH</v>
          </cell>
          <cell r="E7237" t="str">
            <v>145807554</v>
          </cell>
          <cell r="F7237">
            <v>30</v>
          </cell>
          <cell r="G7237" t="str">
            <v>Etown Nonunion</v>
          </cell>
          <cell r="H7237" t="str">
            <v>N</v>
          </cell>
          <cell r="I7237">
            <v>3</v>
          </cell>
          <cell r="J7237">
            <v>38107</v>
          </cell>
          <cell r="K7237">
            <v>127</v>
          </cell>
          <cell r="L7237" t="str">
            <v>Family</v>
          </cell>
          <cell r="M7237">
            <v>19854</v>
          </cell>
        </row>
        <row r="7238">
          <cell r="A7238">
            <v>13</v>
          </cell>
          <cell r="B7238" t="str">
            <v>AW PPO Etown</v>
          </cell>
          <cell r="C7238" t="str">
            <v>000000000</v>
          </cell>
          <cell r="D7238" t="str">
            <v>THOMAS JOHN A</v>
          </cell>
          <cell r="E7238" t="str">
            <v>157626337</v>
          </cell>
          <cell r="F7238">
            <v>29</v>
          </cell>
          <cell r="G7238" t="str">
            <v>Etown Union</v>
          </cell>
          <cell r="H7238" t="str">
            <v>U</v>
          </cell>
          <cell r="I7238">
            <v>3</v>
          </cell>
          <cell r="J7238">
            <v>37834</v>
          </cell>
          <cell r="K7238">
            <v>127</v>
          </cell>
          <cell r="L7238" t="str">
            <v>Family</v>
          </cell>
          <cell r="M7238">
            <v>23901</v>
          </cell>
        </row>
        <row r="7239">
          <cell r="A7239">
            <v>13</v>
          </cell>
          <cell r="B7239" t="str">
            <v>AW PPO Etown</v>
          </cell>
          <cell r="C7239" t="str">
            <v>000000000</v>
          </cell>
          <cell r="D7239" t="str">
            <v>THOMPSON WILLIAM C</v>
          </cell>
          <cell r="E7239" t="str">
            <v>157520304</v>
          </cell>
          <cell r="F7239">
            <v>29</v>
          </cell>
          <cell r="G7239" t="str">
            <v>Etown Union</v>
          </cell>
          <cell r="H7239" t="str">
            <v>U</v>
          </cell>
          <cell r="I7239">
            <v>1</v>
          </cell>
          <cell r="J7239">
            <v>37834</v>
          </cell>
          <cell r="K7239">
            <v>101</v>
          </cell>
          <cell r="L7239" t="str">
            <v>Single</v>
          </cell>
          <cell r="M7239">
            <v>22788</v>
          </cell>
        </row>
        <row r="7240">
          <cell r="A7240">
            <v>13</v>
          </cell>
          <cell r="B7240" t="str">
            <v>AW PPO Etown</v>
          </cell>
          <cell r="C7240" t="str">
            <v>000000000</v>
          </cell>
          <cell r="D7240" t="str">
            <v>TISCH MYLENE V</v>
          </cell>
          <cell r="E7240" t="str">
            <v>147847284</v>
          </cell>
          <cell r="F7240">
            <v>29</v>
          </cell>
          <cell r="G7240" t="str">
            <v>Etown Union</v>
          </cell>
          <cell r="H7240" t="str">
            <v>U</v>
          </cell>
          <cell r="I7240">
            <v>4</v>
          </cell>
          <cell r="J7240">
            <v>37853</v>
          </cell>
          <cell r="K7240">
            <v>127</v>
          </cell>
          <cell r="L7240" t="str">
            <v>Family</v>
          </cell>
          <cell r="M7240">
            <v>25686</v>
          </cell>
        </row>
        <row r="7241">
          <cell r="A7241">
            <v>13</v>
          </cell>
          <cell r="B7241" t="str">
            <v>AW PPO Etown</v>
          </cell>
          <cell r="C7241" t="str">
            <v>000000000</v>
          </cell>
          <cell r="D7241" t="str">
            <v>TOMLINSON WINSTON</v>
          </cell>
          <cell r="E7241" t="str">
            <v>150341943</v>
          </cell>
          <cell r="F7241">
            <v>29</v>
          </cell>
          <cell r="G7241" t="str">
            <v>Etown Union</v>
          </cell>
          <cell r="H7241" t="str">
            <v>U</v>
          </cell>
          <cell r="I7241">
            <v>3</v>
          </cell>
          <cell r="J7241">
            <v>37834</v>
          </cell>
          <cell r="K7241">
            <v>127</v>
          </cell>
          <cell r="L7241" t="str">
            <v>Family</v>
          </cell>
          <cell r="M7241">
            <v>16196</v>
          </cell>
        </row>
        <row r="7242">
          <cell r="A7242">
            <v>13</v>
          </cell>
          <cell r="B7242" t="str">
            <v>AW PPO Etown</v>
          </cell>
          <cell r="C7242" t="str">
            <v>000000000</v>
          </cell>
          <cell r="D7242" t="str">
            <v>TORINO FERNANDO</v>
          </cell>
          <cell r="E7242" t="str">
            <v>139825124</v>
          </cell>
          <cell r="F7242">
            <v>29</v>
          </cell>
          <cell r="G7242" t="str">
            <v>Etown Union</v>
          </cell>
          <cell r="H7242" t="str">
            <v>U</v>
          </cell>
          <cell r="I7242">
            <v>3</v>
          </cell>
          <cell r="J7242">
            <v>37877</v>
          </cell>
          <cell r="K7242">
            <v>127</v>
          </cell>
          <cell r="L7242" t="str">
            <v>Family</v>
          </cell>
          <cell r="M7242">
            <v>28599</v>
          </cell>
        </row>
        <row r="7243">
          <cell r="A7243">
            <v>13</v>
          </cell>
          <cell r="B7243" t="str">
            <v>AW PPO Etown</v>
          </cell>
          <cell r="C7243" t="str">
            <v>000000000</v>
          </cell>
          <cell r="D7243" t="str">
            <v>TORTORIELLO JOSEPH A</v>
          </cell>
          <cell r="E7243" t="str">
            <v>141467440</v>
          </cell>
          <cell r="F7243">
            <v>29</v>
          </cell>
          <cell r="G7243" t="str">
            <v>Etown Union</v>
          </cell>
          <cell r="H7243" t="str">
            <v>U</v>
          </cell>
          <cell r="I7243">
            <v>2</v>
          </cell>
          <cell r="J7243">
            <v>37834</v>
          </cell>
          <cell r="K7243">
            <v>111</v>
          </cell>
          <cell r="L7243" t="str">
            <v>Ee/Sp</v>
          </cell>
          <cell r="M7243">
            <v>21059</v>
          </cell>
        </row>
        <row r="7244">
          <cell r="A7244">
            <v>13</v>
          </cell>
          <cell r="B7244" t="str">
            <v>AW PPO Etown</v>
          </cell>
          <cell r="C7244" t="str">
            <v>000000000</v>
          </cell>
          <cell r="D7244" t="str">
            <v>TRAMUTOLA ANTHONY A</v>
          </cell>
          <cell r="E7244" t="str">
            <v>158420658</v>
          </cell>
          <cell r="F7244">
            <v>30</v>
          </cell>
          <cell r="G7244" t="str">
            <v>Etown Nonunion</v>
          </cell>
          <cell r="H7244" t="str">
            <v>N</v>
          </cell>
          <cell r="I7244">
            <v>4</v>
          </cell>
          <cell r="J7244">
            <v>38107</v>
          </cell>
          <cell r="K7244">
            <v>127</v>
          </cell>
          <cell r="L7244" t="str">
            <v>Family</v>
          </cell>
          <cell r="M7244">
            <v>18580</v>
          </cell>
        </row>
        <row r="7245">
          <cell r="A7245">
            <v>13</v>
          </cell>
          <cell r="B7245" t="str">
            <v>AW PPO Etown</v>
          </cell>
          <cell r="C7245" t="str">
            <v>000000000</v>
          </cell>
          <cell r="D7245" t="str">
            <v>TRZUSKOSKI LESLIE J</v>
          </cell>
          <cell r="E7245" t="str">
            <v>049368524</v>
          </cell>
          <cell r="F7245">
            <v>30</v>
          </cell>
          <cell r="G7245" t="str">
            <v>Etown Nonunion</v>
          </cell>
          <cell r="H7245" t="str">
            <v>N</v>
          </cell>
          <cell r="I7245">
            <v>2</v>
          </cell>
          <cell r="J7245">
            <v>38108</v>
          </cell>
          <cell r="K7245">
            <v>111</v>
          </cell>
          <cell r="L7245" t="str">
            <v>Ee/Sp</v>
          </cell>
          <cell r="M7245">
            <v>16492</v>
          </cell>
        </row>
        <row r="7246">
          <cell r="A7246">
            <v>13</v>
          </cell>
          <cell r="B7246" t="str">
            <v>AW PPO Etown</v>
          </cell>
          <cell r="C7246" t="str">
            <v>000000000</v>
          </cell>
          <cell r="D7246" t="str">
            <v>URBAN ROBERT M</v>
          </cell>
          <cell r="E7246" t="str">
            <v>139664644</v>
          </cell>
          <cell r="F7246">
            <v>29</v>
          </cell>
          <cell r="G7246" t="str">
            <v>Etown Union</v>
          </cell>
          <cell r="H7246" t="str">
            <v>U</v>
          </cell>
          <cell r="I7246">
            <v>11</v>
          </cell>
          <cell r="J7246">
            <v>38255</v>
          </cell>
          <cell r="K7246">
            <v>127</v>
          </cell>
          <cell r="L7246" t="str">
            <v>Family</v>
          </cell>
          <cell r="M7246">
            <v>22826</v>
          </cell>
        </row>
        <row r="7247">
          <cell r="A7247">
            <v>13</v>
          </cell>
          <cell r="B7247" t="str">
            <v>AW PPO Etown</v>
          </cell>
          <cell r="C7247" t="str">
            <v>000000000</v>
          </cell>
          <cell r="D7247" t="str">
            <v>VALERA ANTHONY M</v>
          </cell>
          <cell r="E7247" t="str">
            <v>145547293</v>
          </cell>
          <cell r="F7247">
            <v>29</v>
          </cell>
          <cell r="G7247" t="str">
            <v>Etown Union</v>
          </cell>
          <cell r="H7247" t="str">
            <v>U</v>
          </cell>
          <cell r="I7247">
            <v>1</v>
          </cell>
          <cell r="J7247">
            <v>37834</v>
          </cell>
          <cell r="K7247">
            <v>101</v>
          </cell>
          <cell r="L7247" t="str">
            <v>Single</v>
          </cell>
          <cell r="M7247">
            <v>26677</v>
          </cell>
        </row>
        <row r="7248">
          <cell r="A7248">
            <v>13</v>
          </cell>
          <cell r="B7248" t="str">
            <v>AW PPO Etown</v>
          </cell>
          <cell r="C7248" t="str">
            <v>000000000</v>
          </cell>
          <cell r="D7248" t="str">
            <v>VAN GILSON DAMIAN M</v>
          </cell>
          <cell r="E7248" t="str">
            <v>154801908</v>
          </cell>
          <cell r="F7248">
            <v>29</v>
          </cell>
          <cell r="G7248" t="str">
            <v>Etown Union</v>
          </cell>
          <cell r="H7248" t="str">
            <v>U</v>
          </cell>
          <cell r="I7248">
            <v>1</v>
          </cell>
          <cell r="J7248">
            <v>38169</v>
          </cell>
          <cell r="K7248">
            <v>101</v>
          </cell>
          <cell r="L7248" t="str">
            <v>Single</v>
          </cell>
          <cell r="M7248">
            <v>28336</v>
          </cell>
        </row>
        <row r="7249">
          <cell r="A7249">
            <v>13</v>
          </cell>
          <cell r="B7249" t="str">
            <v>AW PPO Etown</v>
          </cell>
          <cell r="C7249" t="str">
            <v>000000000</v>
          </cell>
          <cell r="D7249" t="str">
            <v>VIRDEN MARIA V</v>
          </cell>
          <cell r="E7249" t="str">
            <v>154728114</v>
          </cell>
          <cell r="F7249">
            <v>29</v>
          </cell>
          <cell r="G7249" t="str">
            <v>Etown Union</v>
          </cell>
          <cell r="H7249" t="str">
            <v>U</v>
          </cell>
          <cell r="I7249">
            <v>2</v>
          </cell>
          <cell r="J7249">
            <v>38238</v>
          </cell>
          <cell r="K7249">
            <v>119</v>
          </cell>
          <cell r="L7249" t="str">
            <v>Ee/Ch</v>
          </cell>
          <cell r="M7249">
            <v>24507</v>
          </cell>
        </row>
        <row r="7250">
          <cell r="A7250">
            <v>13</v>
          </cell>
          <cell r="B7250" t="str">
            <v>AW PPO Etown</v>
          </cell>
          <cell r="C7250" t="str">
            <v>000000000</v>
          </cell>
          <cell r="D7250" t="str">
            <v>WACHTER WILLIAM K</v>
          </cell>
          <cell r="E7250" t="str">
            <v>128580196</v>
          </cell>
          <cell r="F7250">
            <v>30</v>
          </cell>
          <cell r="G7250" t="str">
            <v>Etown Nonunion</v>
          </cell>
          <cell r="H7250" t="str">
            <v>N</v>
          </cell>
          <cell r="I7250">
            <v>4</v>
          </cell>
          <cell r="J7250">
            <v>37834</v>
          </cell>
          <cell r="K7250">
            <v>127</v>
          </cell>
          <cell r="L7250" t="str">
            <v>Family</v>
          </cell>
          <cell r="M7250">
            <v>23254</v>
          </cell>
        </row>
        <row r="7251">
          <cell r="A7251">
            <v>13</v>
          </cell>
          <cell r="B7251" t="str">
            <v>AW PPO Etown</v>
          </cell>
          <cell r="C7251" t="str">
            <v>000000000</v>
          </cell>
          <cell r="D7251" t="str">
            <v>WALKER MARVIN</v>
          </cell>
          <cell r="E7251" t="str">
            <v>156520820</v>
          </cell>
          <cell r="F7251">
            <v>29</v>
          </cell>
          <cell r="G7251" t="str">
            <v>Etown Union</v>
          </cell>
          <cell r="H7251" t="str">
            <v>U</v>
          </cell>
          <cell r="I7251">
            <v>1</v>
          </cell>
          <cell r="J7251">
            <v>37834</v>
          </cell>
          <cell r="K7251">
            <v>101</v>
          </cell>
          <cell r="L7251" t="str">
            <v>Single</v>
          </cell>
          <cell r="M7251">
            <v>20513</v>
          </cell>
        </row>
        <row r="7252">
          <cell r="A7252">
            <v>13</v>
          </cell>
          <cell r="B7252" t="str">
            <v>AW PPO Etown</v>
          </cell>
          <cell r="C7252" t="str">
            <v>000000000</v>
          </cell>
          <cell r="D7252" t="str">
            <v>WALLING GLEN E</v>
          </cell>
          <cell r="E7252" t="str">
            <v>152567573</v>
          </cell>
          <cell r="F7252">
            <v>29</v>
          </cell>
          <cell r="G7252" t="str">
            <v>Etown Union</v>
          </cell>
          <cell r="H7252" t="str">
            <v>U</v>
          </cell>
          <cell r="I7252">
            <v>4</v>
          </cell>
          <cell r="J7252">
            <v>37834</v>
          </cell>
          <cell r="K7252">
            <v>127</v>
          </cell>
          <cell r="L7252" t="str">
            <v>Family</v>
          </cell>
          <cell r="M7252">
            <v>23334</v>
          </cell>
        </row>
        <row r="7253">
          <cell r="A7253">
            <v>13</v>
          </cell>
          <cell r="B7253" t="str">
            <v>AW PPO Etown</v>
          </cell>
          <cell r="C7253" t="str">
            <v>000000000</v>
          </cell>
          <cell r="D7253" t="str">
            <v>WARD WAYNE S</v>
          </cell>
          <cell r="E7253" t="str">
            <v>138405235</v>
          </cell>
          <cell r="F7253">
            <v>30</v>
          </cell>
          <cell r="G7253" t="str">
            <v>Etown Nonunion</v>
          </cell>
          <cell r="H7253" t="str">
            <v>N</v>
          </cell>
          <cell r="I7253">
            <v>3</v>
          </cell>
          <cell r="J7253">
            <v>37834</v>
          </cell>
          <cell r="K7253">
            <v>119</v>
          </cell>
          <cell r="L7253" t="str">
            <v>Ee/Ch</v>
          </cell>
          <cell r="M7253">
            <v>20244</v>
          </cell>
        </row>
        <row r="7254">
          <cell r="A7254">
            <v>13</v>
          </cell>
          <cell r="B7254" t="str">
            <v>AW PPO Etown</v>
          </cell>
          <cell r="C7254" t="str">
            <v>000000000</v>
          </cell>
          <cell r="D7254" t="str">
            <v>WEBER LEIGH A</v>
          </cell>
          <cell r="E7254" t="str">
            <v>148828290</v>
          </cell>
          <cell r="F7254">
            <v>30</v>
          </cell>
          <cell r="G7254" t="str">
            <v>Etown Nonunion</v>
          </cell>
          <cell r="H7254" t="str">
            <v>N</v>
          </cell>
          <cell r="I7254">
            <v>2</v>
          </cell>
          <cell r="J7254">
            <v>37834</v>
          </cell>
          <cell r="K7254">
            <v>111</v>
          </cell>
          <cell r="L7254" t="str">
            <v>Ee/Sp</v>
          </cell>
          <cell r="M7254">
            <v>29033</v>
          </cell>
        </row>
        <row r="7255">
          <cell r="A7255">
            <v>13</v>
          </cell>
          <cell r="B7255" t="str">
            <v>AW PPO Etown</v>
          </cell>
          <cell r="C7255" t="str">
            <v>000000000</v>
          </cell>
          <cell r="D7255" t="str">
            <v>WEIDELE CHRIS M</v>
          </cell>
          <cell r="E7255" t="str">
            <v>153648749</v>
          </cell>
          <cell r="F7255">
            <v>29</v>
          </cell>
          <cell r="G7255" t="str">
            <v>Etown Union</v>
          </cell>
          <cell r="H7255" t="str">
            <v>U</v>
          </cell>
          <cell r="I7255">
            <v>4</v>
          </cell>
          <cell r="J7255">
            <v>37834</v>
          </cell>
          <cell r="K7255">
            <v>127</v>
          </cell>
          <cell r="L7255" t="str">
            <v>Family</v>
          </cell>
          <cell r="M7255">
            <v>24098</v>
          </cell>
        </row>
        <row r="7256">
          <cell r="A7256">
            <v>13</v>
          </cell>
          <cell r="B7256" t="str">
            <v>AW PPO Etown</v>
          </cell>
          <cell r="C7256" t="str">
            <v>000000000</v>
          </cell>
          <cell r="D7256" t="str">
            <v>WIGGAN MARCIA E</v>
          </cell>
          <cell r="E7256" t="str">
            <v>155886538</v>
          </cell>
          <cell r="F7256">
            <v>30</v>
          </cell>
          <cell r="G7256" t="str">
            <v>Etown Nonunion</v>
          </cell>
          <cell r="H7256" t="str">
            <v>N</v>
          </cell>
          <cell r="I7256">
            <v>4</v>
          </cell>
          <cell r="J7256">
            <v>38142</v>
          </cell>
          <cell r="K7256">
            <v>119</v>
          </cell>
          <cell r="L7256" t="str">
            <v>Ee/Ch</v>
          </cell>
          <cell r="M7256">
            <v>25440</v>
          </cell>
        </row>
        <row r="7257">
          <cell r="A7257">
            <v>13</v>
          </cell>
          <cell r="B7257" t="str">
            <v>AW PPO Etown</v>
          </cell>
          <cell r="C7257" t="str">
            <v>000000000</v>
          </cell>
          <cell r="D7257" t="str">
            <v>WILLIAMS DONALD R</v>
          </cell>
          <cell r="E7257" t="str">
            <v>155686073</v>
          </cell>
          <cell r="F7257">
            <v>29</v>
          </cell>
          <cell r="G7257" t="str">
            <v>Etown Union</v>
          </cell>
          <cell r="H7257" t="str">
            <v>U</v>
          </cell>
          <cell r="I7257">
            <v>5</v>
          </cell>
          <cell r="J7257">
            <v>37861</v>
          </cell>
          <cell r="K7257">
            <v>127</v>
          </cell>
          <cell r="L7257" t="str">
            <v>Family</v>
          </cell>
          <cell r="M7257">
            <v>23852</v>
          </cell>
        </row>
        <row r="7258">
          <cell r="A7258">
            <v>13</v>
          </cell>
          <cell r="B7258" t="str">
            <v>AW PPO Etown</v>
          </cell>
          <cell r="C7258" t="str">
            <v>000000000</v>
          </cell>
          <cell r="D7258" t="str">
            <v>WILLIAMS SHERR L</v>
          </cell>
          <cell r="E7258" t="str">
            <v>137423722</v>
          </cell>
          <cell r="F7258">
            <v>29</v>
          </cell>
          <cell r="G7258" t="str">
            <v>Etown Union</v>
          </cell>
          <cell r="H7258" t="str">
            <v>U</v>
          </cell>
          <cell r="I7258">
            <v>2</v>
          </cell>
          <cell r="J7258">
            <v>38108</v>
          </cell>
          <cell r="K7258">
            <v>119</v>
          </cell>
          <cell r="L7258" t="str">
            <v>Ee/Ch</v>
          </cell>
          <cell r="M7258">
            <v>20694</v>
          </cell>
        </row>
        <row r="7259">
          <cell r="A7259">
            <v>13</v>
          </cell>
          <cell r="B7259" t="str">
            <v>AW PPO Etown</v>
          </cell>
          <cell r="C7259" t="str">
            <v>000000000</v>
          </cell>
          <cell r="D7259" t="str">
            <v>WILLMOTT PAULA M</v>
          </cell>
          <cell r="E7259" t="str">
            <v>151623887</v>
          </cell>
          <cell r="F7259">
            <v>30</v>
          </cell>
          <cell r="G7259" t="str">
            <v>Etown Nonunion</v>
          </cell>
          <cell r="H7259" t="str">
            <v>N</v>
          </cell>
          <cell r="I7259">
            <v>6</v>
          </cell>
          <cell r="J7259">
            <v>38206</v>
          </cell>
          <cell r="K7259">
            <v>127</v>
          </cell>
          <cell r="L7259" t="str">
            <v>Family</v>
          </cell>
          <cell r="M7259">
            <v>22562</v>
          </cell>
        </row>
        <row r="7260">
          <cell r="A7260">
            <v>13</v>
          </cell>
          <cell r="B7260" t="str">
            <v>AW PPO Etown</v>
          </cell>
          <cell r="C7260" t="str">
            <v>000000000</v>
          </cell>
          <cell r="D7260" t="str">
            <v>WIRZMAN JOEL R</v>
          </cell>
          <cell r="E7260" t="str">
            <v>158583197</v>
          </cell>
          <cell r="F7260">
            <v>29</v>
          </cell>
          <cell r="G7260" t="str">
            <v>Etown Union</v>
          </cell>
          <cell r="H7260" t="str">
            <v>U</v>
          </cell>
          <cell r="I7260">
            <v>4</v>
          </cell>
          <cell r="J7260">
            <v>37834</v>
          </cell>
          <cell r="K7260">
            <v>127</v>
          </cell>
          <cell r="L7260" t="str">
            <v>Family</v>
          </cell>
          <cell r="M7260">
            <v>23091</v>
          </cell>
        </row>
        <row r="7261">
          <cell r="A7261">
            <v>13</v>
          </cell>
          <cell r="B7261" t="str">
            <v>AW PPO Etown</v>
          </cell>
          <cell r="C7261" t="str">
            <v>000000000</v>
          </cell>
          <cell r="D7261" t="str">
            <v>WITTMANN RANDY P</v>
          </cell>
          <cell r="E7261" t="str">
            <v>202486962</v>
          </cell>
          <cell r="F7261">
            <v>29</v>
          </cell>
          <cell r="G7261" t="str">
            <v>Etown Union</v>
          </cell>
          <cell r="H7261" t="str">
            <v>U</v>
          </cell>
          <cell r="I7261">
            <v>4</v>
          </cell>
          <cell r="J7261">
            <v>37834</v>
          </cell>
          <cell r="K7261">
            <v>127</v>
          </cell>
          <cell r="L7261" t="str">
            <v>Family</v>
          </cell>
          <cell r="M7261">
            <v>24363</v>
          </cell>
        </row>
        <row r="7262">
          <cell r="A7262">
            <v>13</v>
          </cell>
          <cell r="B7262" t="str">
            <v>AW PPO Etown</v>
          </cell>
          <cell r="C7262" t="str">
            <v>000000000</v>
          </cell>
          <cell r="D7262" t="str">
            <v>WNEK AUGUSTINE E</v>
          </cell>
          <cell r="E7262" t="str">
            <v>147349965</v>
          </cell>
          <cell r="F7262">
            <v>29</v>
          </cell>
          <cell r="G7262" t="str">
            <v>Etown Union</v>
          </cell>
          <cell r="H7262" t="str">
            <v>U</v>
          </cell>
          <cell r="I7262">
            <v>3</v>
          </cell>
          <cell r="J7262">
            <v>37834</v>
          </cell>
          <cell r="K7262">
            <v>127</v>
          </cell>
          <cell r="L7262" t="str">
            <v>Family</v>
          </cell>
          <cell r="M7262">
            <v>16336</v>
          </cell>
        </row>
        <row r="7263">
          <cell r="A7263">
            <v>13</v>
          </cell>
          <cell r="B7263" t="str">
            <v>AW PPO Etown</v>
          </cell>
          <cell r="C7263" t="str">
            <v>000000000</v>
          </cell>
          <cell r="D7263" t="str">
            <v>WOICEKOWSKI BERNARD</v>
          </cell>
          <cell r="E7263" t="str">
            <v>136586336</v>
          </cell>
          <cell r="F7263">
            <v>30</v>
          </cell>
          <cell r="G7263" t="str">
            <v>Etown Nonunion</v>
          </cell>
          <cell r="H7263" t="str">
            <v>N</v>
          </cell>
          <cell r="I7263">
            <v>2</v>
          </cell>
          <cell r="J7263">
            <v>37834</v>
          </cell>
          <cell r="K7263">
            <v>111</v>
          </cell>
          <cell r="L7263" t="str">
            <v>Ee/Sp</v>
          </cell>
          <cell r="M7263">
            <v>21843</v>
          </cell>
        </row>
        <row r="7264">
          <cell r="A7264">
            <v>13</v>
          </cell>
          <cell r="B7264" t="str">
            <v>AW PPO Etown</v>
          </cell>
          <cell r="C7264" t="str">
            <v>000000000</v>
          </cell>
          <cell r="D7264" t="str">
            <v>WOLAN MICHAEL T</v>
          </cell>
          <cell r="E7264" t="str">
            <v>149585249</v>
          </cell>
          <cell r="F7264">
            <v>30</v>
          </cell>
          <cell r="G7264" t="str">
            <v>Etown Nonunion</v>
          </cell>
          <cell r="H7264" t="str">
            <v>N</v>
          </cell>
          <cell r="I7264">
            <v>4</v>
          </cell>
          <cell r="J7264">
            <v>37834</v>
          </cell>
          <cell r="K7264">
            <v>127</v>
          </cell>
          <cell r="L7264" t="str">
            <v>Family</v>
          </cell>
          <cell r="M7264">
            <v>21960</v>
          </cell>
        </row>
        <row r="7265">
          <cell r="A7265">
            <v>13</v>
          </cell>
          <cell r="B7265" t="str">
            <v>AW PPO Etown</v>
          </cell>
          <cell r="C7265" t="str">
            <v>000000000</v>
          </cell>
          <cell r="D7265" t="str">
            <v>ZABOROWSKI RUSSELL R</v>
          </cell>
          <cell r="E7265" t="str">
            <v>151447927</v>
          </cell>
          <cell r="F7265">
            <v>29</v>
          </cell>
          <cell r="G7265" t="str">
            <v>Etown Union</v>
          </cell>
          <cell r="H7265" t="str">
            <v>U</v>
          </cell>
          <cell r="I7265">
            <v>4</v>
          </cell>
          <cell r="J7265">
            <v>37834</v>
          </cell>
          <cell r="K7265">
            <v>127</v>
          </cell>
          <cell r="L7265" t="str">
            <v>Family</v>
          </cell>
          <cell r="M7265">
            <v>21265</v>
          </cell>
        </row>
        <row r="7266">
          <cell r="A7266">
            <v>13</v>
          </cell>
          <cell r="B7266" t="str">
            <v>AW PPO Etown</v>
          </cell>
          <cell r="C7266" t="str">
            <v>000000000</v>
          </cell>
          <cell r="D7266" t="str">
            <v>ZIRGER MARY A</v>
          </cell>
          <cell r="E7266" t="str">
            <v>157326360</v>
          </cell>
          <cell r="F7266">
            <v>30</v>
          </cell>
          <cell r="G7266" t="str">
            <v>Etown Nonunion</v>
          </cell>
          <cell r="H7266" t="str">
            <v>N</v>
          </cell>
          <cell r="I7266">
            <v>1</v>
          </cell>
          <cell r="J7266">
            <v>37834</v>
          </cell>
          <cell r="K7266">
            <v>102</v>
          </cell>
          <cell r="L7266" t="str">
            <v>Single</v>
          </cell>
          <cell r="M7266">
            <v>15815</v>
          </cell>
        </row>
        <row r="7267">
          <cell r="A7267">
            <v>13</v>
          </cell>
          <cell r="B7267" t="str">
            <v>AW PPO Etown</v>
          </cell>
          <cell r="C7267" t="str">
            <v>000000000</v>
          </cell>
          <cell r="D7267" t="str">
            <v>ZWOLINSKI EDWARD K</v>
          </cell>
          <cell r="E7267" t="str">
            <v>149501432</v>
          </cell>
          <cell r="F7267">
            <v>29</v>
          </cell>
          <cell r="G7267" t="str">
            <v>Etown Union</v>
          </cell>
          <cell r="H7267" t="str">
            <v>U</v>
          </cell>
          <cell r="I7267">
            <v>2</v>
          </cell>
          <cell r="J7267">
            <v>37834</v>
          </cell>
          <cell r="K7267">
            <v>119</v>
          </cell>
          <cell r="L7267" t="str">
            <v>Ee/Ch</v>
          </cell>
          <cell r="M7267">
            <v>19957</v>
          </cell>
        </row>
        <row r="7268">
          <cell r="A7268">
            <v>14</v>
          </cell>
          <cell r="B7268" t="str">
            <v>AW PPO Etown COBRA</v>
          </cell>
          <cell r="D7268" t="str">
            <v>DUBOIS CHARLES</v>
          </cell>
          <cell r="E7268" t="str">
            <v>143749394</v>
          </cell>
          <cell r="F7268">
            <v>29</v>
          </cell>
          <cell r="G7268" t="str">
            <v>Etown Union</v>
          </cell>
          <cell r="H7268" t="str">
            <v>U</v>
          </cell>
          <cell r="I7268">
            <v>1</v>
          </cell>
          <cell r="J7268">
            <v>38322</v>
          </cell>
          <cell r="K7268">
            <v>101</v>
          </cell>
          <cell r="L7268" t="str">
            <v>Single</v>
          </cell>
          <cell r="M7268">
            <v>29893</v>
          </cell>
        </row>
        <row r="7269">
          <cell r="A7269">
            <v>14</v>
          </cell>
          <cell r="B7269" t="str">
            <v>AW PPO Etown COBRA</v>
          </cell>
          <cell r="D7269" t="str">
            <v>LANDY ROSEANN</v>
          </cell>
          <cell r="E7269" t="str">
            <v>137508081</v>
          </cell>
          <cell r="F7269">
            <v>30</v>
          </cell>
          <cell r="G7269" t="str">
            <v>Etown Nonunion</v>
          </cell>
          <cell r="H7269" t="str">
            <v>N</v>
          </cell>
          <cell r="I7269">
            <v>1</v>
          </cell>
          <cell r="J7269">
            <v>38292</v>
          </cell>
          <cell r="K7269">
            <v>102</v>
          </cell>
          <cell r="L7269" t="str">
            <v>Single</v>
          </cell>
          <cell r="M7269">
            <v>19886</v>
          </cell>
        </row>
        <row r="7270">
          <cell r="A7270">
            <v>14</v>
          </cell>
          <cell r="B7270" t="str">
            <v>AW PPO Etown COBRA</v>
          </cell>
          <cell r="D7270" t="str">
            <v>LOVIS STACEY</v>
          </cell>
          <cell r="E7270" t="str">
            <v>144767548</v>
          </cell>
          <cell r="F7270">
            <v>30</v>
          </cell>
          <cell r="G7270" t="str">
            <v>Etown Nonunion</v>
          </cell>
          <cell r="H7270" t="str">
            <v>N</v>
          </cell>
          <cell r="I7270">
            <v>1</v>
          </cell>
          <cell r="J7270">
            <v>38169</v>
          </cell>
          <cell r="K7270">
            <v>102</v>
          </cell>
          <cell r="L7270" t="str">
            <v>Single</v>
          </cell>
          <cell r="M7270">
            <v>28339</v>
          </cell>
        </row>
        <row r="7271">
          <cell r="A7271">
            <v>14</v>
          </cell>
          <cell r="B7271" t="str">
            <v>AW PPO Etown COBRA</v>
          </cell>
          <cell r="D7271" t="str">
            <v>OPPENHEIMER RONALD</v>
          </cell>
          <cell r="E7271" t="str">
            <v>141880638</v>
          </cell>
          <cell r="F7271">
            <v>30</v>
          </cell>
          <cell r="G7271" t="str">
            <v>Etown Nonunion</v>
          </cell>
          <cell r="H7271" t="str">
            <v>N</v>
          </cell>
          <cell r="I7271">
            <v>1</v>
          </cell>
          <cell r="J7271">
            <v>38093</v>
          </cell>
          <cell r="K7271">
            <v>101</v>
          </cell>
          <cell r="L7271" t="str">
            <v>Single</v>
          </cell>
          <cell r="M7271">
            <v>29692</v>
          </cell>
        </row>
        <row r="7272">
          <cell r="A7272">
            <v>15</v>
          </cell>
          <cell r="B7272" t="str">
            <v>St. Louis Retirees PPO &lt;65</v>
          </cell>
          <cell r="D7272" t="str">
            <v>ARNETT BILLIE</v>
          </cell>
          <cell r="E7272" t="str">
            <v>450686745</v>
          </cell>
          <cell r="F7272">
            <v>25</v>
          </cell>
          <cell r="G7272" t="str">
            <v>Split Family Contracts - Union</v>
          </cell>
          <cell r="H7272" t="str">
            <v>U</v>
          </cell>
          <cell r="I7272">
            <v>1</v>
          </cell>
          <cell r="J7272">
            <v>37987</v>
          </cell>
          <cell r="K7272">
            <v>102</v>
          </cell>
          <cell r="L7272" t="str">
            <v>Single</v>
          </cell>
          <cell r="M7272">
            <v>15384</v>
          </cell>
        </row>
        <row r="7273">
          <cell r="A7273">
            <v>15</v>
          </cell>
          <cell r="B7273" t="str">
            <v>St. Louis Retirees PPO &lt;65</v>
          </cell>
          <cell r="D7273" t="str">
            <v>BAHR FRED W</v>
          </cell>
          <cell r="E7273" t="str">
            <v>498447545</v>
          </cell>
          <cell r="F7273">
            <v>2</v>
          </cell>
          <cell r="G7273" t="str">
            <v>PPO Non-Union</v>
          </cell>
          <cell r="H7273" t="str">
            <v>N</v>
          </cell>
          <cell r="I7273">
            <v>2</v>
          </cell>
          <cell r="J7273">
            <v>37987</v>
          </cell>
          <cell r="K7273">
            <v>111</v>
          </cell>
          <cell r="L7273" t="str">
            <v>Ee/Sp</v>
          </cell>
          <cell r="M7273">
            <v>14898</v>
          </cell>
        </row>
        <row r="7274">
          <cell r="A7274">
            <v>15</v>
          </cell>
          <cell r="B7274" t="str">
            <v>St. Louis Retirees PPO &lt;65</v>
          </cell>
          <cell r="D7274" t="str">
            <v>BRYAN MARY ANN</v>
          </cell>
          <cell r="E7274" t="str">
            <v>491465787</v>
          </cell>
          <cell r="F7274">
            <v>25</v>
          </cell>
          <cell r="G7274" t="str">
            <v>Split Family Contracts - Union</v>
          </cell>
          <cell r="H7274" t="str">
            <v>U</v>
          </cell>
          <cell r="I7274">
            <v>1</v>
          </cell>
          <cell r="J7274">
            <v>37987</v>
          </cell>
          <cell r="K7274">
            <v>102</v>
          </cell>
          <cell r="L7274" t="str">
            <v>Single</v>
          </cell>
          <cell r="M7274">
            <v>15440</v>
          </cell>
        </row>
        <row r="7275">
          <cell r="A7275">
            <v>15</v>
          </cell>
          <cell r="B7275" t="str">
            <v>St. Louis Retirees PPO &lt;65</v>
          </cell>
          <cell r="D7275" t="str">
            <v>CHITWOOD GERALD W</v>
          </cell>
          <cell r="E7275" t="str">
            <v>494421263</v>
          </cell>
          <cell r="F7275">
            <v>1</v>
          </cell>
          <cell r="G7275" t="str">
            <v>PPO Union</v>
          </cell>
          <cell r="H7275" t="str">
            <v>U</v>
          </cell>
          <cell r="I7275">
            <v>2</v>
          </cell>
          <cell r="J7275">
            <v>37987</v>
          </cell>
          <cell r="K7275">
            <v>111</v>
          </cell>
          <cell r="L7275" t="str">
            <v>Ee/Sp</v>
          </cell>
          <cell r="M7275">
            <v>15012</v>
          </cell>
        </row>
        <row r="7276">
          <cell r="A7276">
            <v>15</v>
          </cell>
          <cell r="B7276" t="str">
            <v>St. Louis Retirees PPO &lt;65</v>
          </cell>
          <cell r="D7276" t="str">
            <v>CZESCHIN LORRAINE</v>
          </cell>
          <cell r="E7276" t="str">
            <v>487782922</v>
          </cell>
          <cell r="F7276">
            <v>1</v>
          </cell>
          <cell r="G7276" t="str">
            <v>PPO Union</v>
          </cell>
          <cell r="H7276" t="str">
            <v>U</v>
          </cell>
          <cell r="I7276">
            <v>1</v>
          </cell>
          <cell r="J7276">
            <v>37987</v>
          </cell>
          <cell r="K7276">
            <v>102</v>
          </cell>
          <cell r="L7276" t="str">
            <v>Single</v>
          </cell>
          <cell r="M7276">
            <v>16075</v>
          </cell>
        </row>
        <row r="7277">
          <cell r="A7277">
            <v>15</v>
          </cell>
          <cell r="B7277" t="str">
            <v>St. Louis Retirees PPO &lt;65</v>
          </cell>
          <cell r="D7277" t="str">
            <v>DAVIS ELMER G</v>
          </cell>
          <cell r="E7277" t="str">
            <v>495424623</v>
          </cell>
          <cell r="F7277">
            <v>1</v>
          </cell>
          <cell r="G7277" t="str">
            <v>PPO Union</v>
          </cell>
          <cell r="H7277" t="str">
            <v>U</v>
          </cell>
          <cell r="I7277">
            <v>1</v>
          </cell>
          <cell r="J7277">
            <v>37987</v>
          </cell>
          <cell r="K7277">
            <v>101</v>
          </cell>
          <cell r="L7277" t="str">
            <v>Single</v>
          </cell>
          <cell r="M7277">
            <v>14707</v>
          </cell>
        </row>
        <row r="7278">
          <cell r="A7278">
            <v>15</v>
          </cell>
          <cell r="B7278" t="str">
            <v>St. Louis Retirees PPO &lt;65</v>
          </cell>
          <cell r="D7278" t="str">
            <v>DECKARD SHARON</v>
          </cell>
          <cell r="E7278" t="str">
            <v>492527202</v>
          </cell>
          <cell r="F7278">
            <v>28</v>
          </cell>
          <cell r="G7278" t="str">
            <v>Split Family Contracts - Non Union</v>
          </cell>
          <cell r="H7278" t="str">
            <v>N</v>
          </cell>
          <cell r="I7278">
            <v>1</v>
          </cell>
          <cell r="J7278">
            <v>37987</v>
          </cell>
          <cell r="K7278">
            <v>102</v>
          </cell>
          <cell r="L7278" t="str">
            <v>Single</v>
          </cell>
          <cell r="M7278">
            <v>15498</v>
          </cell>
        </row>
        <row r="7279">
          <cell r="A7279">
            <v>15</v>
          </cell>
          <cell r="B7279" t="str">
            <v>St. Louis Retirees PPO &lt;65</v>
          </cell>
          <cell r="D7279" t="str">
            <v>DOLSON ROBERT</v>
          </cell>
          <cell r="E7279" t="str">
            <v>490487398</v>
          </cell>
          <cell r="F7279">
            <v>2</v>
          </cell>
          <cell r="G7279" t="str">
            <v>PPO Non-Union</v>
          </cell>
          <cell r="H7279" t="str">
            <v>N</v>
          </cell>
          <cell r="I7279">
            <v>2</v>
          </cell>
          <cell r="J7279">
            <v>37987</v>
          </cell>
          <cell r="K7279">
            <v>111</v>
          </cell>
          <cell r="L7279" t="str">
            <v>Ee/Sp</v>
          </cell>
          <cell r="M7279">
            <v>16714</v>
          </cell>
        </row>
        <row r="7280">
          <cell r="A7280">
            <v>15</v>
          </cell>
          <cell r="B7280" t="str">
            <v>St. Louis Retirees PPO &lt;65</v>
          </cell>
          <cell r="D7280" t="str">
            <v>GAINES WILMA</v>
          </cell>
          <cell r="E7280" t="str">
            <v>498427274</v>
          </cell>
          <cell r="F7280">
            <v>25</v>
          </cell>
          <cell r="G7280" t="str">
            <v>Split Family Contracts - Union</v>
          </cell>
          <cell r="H7280" t="str">
            <v>U</v>
          </cell>
          <cell r="I7280">
            <v>1</v>
          </cell>
          <cell r="J7280">
            <v>37987</v>
          </cell>
          <cell r="K7280">
            <v>102</v>
          </cell>
          <cell r="L7280" t="str">
            <v>Single</v>
          </cell>
          <cell r="M7280">
            <v>14748</v>
          </cell>
        </row>
        <row r="7281">
          <cell r="A7281">
            <v>15</v>
          </cell>
          <cell r="B7281" t="str">
            <v>St. Louis Retirees PPO &lt;65</v>
          </cell>
          <cell r="D7281" t="str">
            <v>GLASCO CLARENCE R</v>
          </cell>
          <cell r="E7281" t="str">
            <v>490563509</v>
          </cell>
          <cell r="F7281">
            <v>1</v>
          </cell>
          <cell r="G7281" t="str">
            <v>PPO Union</v>
          </cell>
          <cell r="H7281" t="str">
            <v>U</v>
          </cell>
          <cell r="I7281">
            <v>2</v>
          </cell>
          <cell r="J7281">
            <v>37987</v>
          </cell>
          <cell r="K7281">
            <v>111</v>
          </cell>
          <cell r="L7281" t="str">
            <v>Ee/Sp</v>
          </cell>
          <cell r="M7281">
            <v>18743</v>
          </cell>
        </row>
        <row r="7282">
          <cell r="A7282">
            <v>15</v>
          </cell>
          <cell r="B7282" t="str">
            <v>St. Louis Retirees PPO &lt;65</v>
          </cell>
          <cell r="D7282" t="str">
            <v>GRAVEMANN MAE</v>
          </cell>
          <cell r="E7282" t="str">
            <v>498462547</v>
          </cell>
          <cell r="F7282">
            <v>1</v>
          </cell>
          <cell r="G7282" t="str">
            <v>PPO Union</v>
          </cell>
          <cell r="H7282" t="str">
            <v>U</v>
          </cell>
          <cell r="I7282">
            <v>1</v>
          </cell>
          <cell r="J7282">
            <v>38153</v>
          </cell>
          <cell r="K7282">
            <v>102</v>
          </cell>
          <cell r="L7282" t="str">
            <v>Single</v>
          </cell>
          <cell r="M7282">
            <v>15668</v>
          </cell>
        </row>
        <row r="7283">
          <cell r="A7283">
            <v>15</v>
          </cell>
          <cell r="B7283" t="str">
            <v>St. Louis Retirees PPO &lt;65</v>
          </cell>
          <cell r="D7283" t="str">
            <v>GRIFFARD MARY E</v>
          </cell>
          <cell r="E7283" t="str">
            <v>487462847</v>
          </cell>
          <cell r="F7283">
            <v>1</v>
          </cell>
          <cell r="G7283" t="str">
            <v>PPO Union</v>
          </cell>
          <cell r="H7283" t="str">
            <v>U</v>
          </cell>
          <cell r="I7283">
            <v>1</v>
          </cell>
          <cell r="J7283">
            <v>37987</v>
          </cell>
          <cell r="K7283">
            <v>102</v>
          </cell>
          <cell r="L7283" t="str">
            <v>Single</v>
          </cell>
          <cell r="M7283">
            <v>15637</v>
          </cell>
        </row>
        <row r="7284">
          <cell r="A7284">
            <v>15</v>
          </cell>
          <cell r="B7284" t="str">
            <v>St. Louis Retirees PPO &lt;65</v>
          </cell>
          <cell r="D7284" t="str">
            <v>HASSE DOROTHY</v>
          </cell>
          <cell r="E7284" t="str">
            <v>326362679</v>
          </cell>
          <cell r="F7284">
            <v>1</v>
          </cell>
          <cell r="G7284" t="str">
            <v>PPO Union</v>
          </cell>
          <cell r="H7284" t="str">
            <v>U</v>
          </cell>
          <cell r="I7284">
            <v>1</v>
          </cell>
          <cell r="J7284">
            <v>37987</v>
          </cell>
          <cell r="K7284">
            <v>102</v>
          </cell>
          <cell r="L7284" t="str">
            <v>Single</v>
          </cell>
          <cell r="M7284">
            <v>15976</v>
          </cell>
        </row>
        <row r="7285">
          <cell r="A7285">
            <v>15</v>
          </cell>
          <cell r="B7285" t="str">
            <v>St. Louis Retirees PPO &lt;65</v>
          </cell>
          <cell r="D7285" t="str">
            <v>HURST SYLVIA L</v>
          </cell>
          <cell r="E7285" t="str">
            <v>488481235</v>
          </cell>
          <cell r="F7285">
            <v>25</v>
          </cell>
          <cell r="G7285" t="str">
            <v>Split Family Contracts - Union</v>
          </cell>
          <cell r="H7285" t="str">
            <v>U</v>
          </cell>
          <cell r="I7285">
            <v>1</v>
          </cell>
          <cell r="J7285">
            <v>37987</v>
          </cell>
          <cell r="K7285">
            <v>102</v>
          </cell>
          <cell r="L7285" t="str">
            <v>Single</v>
          </cell>
          <cell r="M7285">
            <v>16446</v>
          </cell>
        </row>
        <row r="7286">
          <cell r="A7286">
            <v>15</v>
          </cell>
          <cell r="B7286" t="str">
            <v>St. Louis Retirees PPO &lt;65</v>
          </cell>
          <cell r="D7286" t="str">
            <v>KURZENDOERFER AMY</v>
          </cell>
          <cell r="E7286" t="str">
            <v>496941177</v>
          </cell>
          <cell r="F7286">
            <v>25</v>
          </cell>
          <cell r="G7286" t="str">
            <v>Split Family Contracts - Union</v>
          </cell>
          <cell r="H7286" t="str">
            <v>U</v>
          </cell>
          <cell r="I7286">
            <v>1</v>
          </cell>
          <cell r="J7286">
            <v>37987</v>
          </cell>
          <cell r="K7286">
            <v>102</v>
          </cell>
          <cell r="L7286" t="str">
            <v>Single</v>
          </cell>
          <cell r="M7286">
            <v>30986</v>
          </cell>
        </row>
        <row r="7287">
          <cell r="A7287">
            <v>15</v>
          </cell>
          <cell r="B7287" t="str">
            <v>St. Louis Retirees PPO &lt;65</v>
          </cell>
          <cell r="D7287" t="str">
            <v>KURZENDOERFER CAROL</v>
          </cell>
          <cell r="E7287" t="str">
            <v>500464660</v>
          </cell>
          <cell r="F7287">
            <v>25</v>
          </cell>
          <cell r="G7287" t="str">
            <v>Split Family Contracts - Union</v>
          </cell>
          <cell r="H7287" t="str">
            <v>U</v>
          </cell>
          <cell r="I7287">
            <v>1</v>
          </cell>
          <cell r="J7287">
            <v>37987</v>
          </cell>
          <cell r="K7287">
            <v>102</v>
          </cell>
          <cell r="L7287" t="str">
            <v>Single</v>
          </cell>
          <cell r="M7287">
            <v>16352</v>
          </cell>
        </row>
        <row r="7288">
          <cell r="A7288">
            <v>15</v>
          </cell>
          <cell r="B7288" t="str">
            <v>St. Louis Retirees PPO &lt;65</v>
          </cell>
          <cell r="D7288" t="str">
            <v>LEIGH CLARK W</v>
          </cell>
          <cell r="E7288" t="str">
            <v>499382287</v>
          </cell>
          <cell r="F7288">
            <v>1</v>
          </cell>
          <cell r="G7288" t="str">
            <v>PPO Union</v>
          </cell>
          <cell r="H7288" t="str">
            <v>U</v>
          </cell>
          <cell r="I7288">
            <v>2</v>
          </cell>
          <cell r="J7288">
            <v>37987</v>
          </cell>
          <cell r="K7288">
            <v>111</v>
          </cell>
          <cell r="L7288" t="str">
            <v>Ee/Sp</v>
          </cell>
          <cell r="M7288">
            <v>14720</v>
          </cell>
        </row>
        <row r="7289">
          <cell r="A7289">
            <v>15</v>
          </cell>
          <cell r="B7289" t="str">
            <v>St. Louis Retirees PPO &lt;65</v>
          </cell>
          <cell r="D7289" t="str">
            <v>LUPO GRACE T</v>
          </cell>
          <cell r="E7289" t="str">
            <v>488443965</v>
          </cell>
          <cell r="F7289">
            <v>25</v>
          </cell>
          <cell r="G7289" t="str">
            <v>Split Family Contracts - Union</v>
          </cell>
          <cell r="H7289" t="str">
            <v>U</v>
          </cell>
          <cell r="I7289">
            <v>1</v>
          </cell>
          <cell r="J7289">
            <v>38353</v>
          </cell>
          <cell r="K7289">
            <v>102</v>
          </cell>
          <cell r="L7289" t="str">
            <v>Single</v>
          </cell>
          <cell r="M7289">
            <v>15618</v>
          </cell>
        </row>
        <row r="7290">
          <cell r="A7290">
            <v>15</v>
          </cell>
          <cell r="B7290" t="str">
            <v>St. Louis Retirees PPO &lt;65</v>
          </cell>
          <cell r="D7290" t="str">
            <v>MAY NORMAN W</v>
          </cell>
          <cell r="E7290" t="str">
            <v>494421947</v>
          </cell>
          <cell r="F7290">
            <v>1</v>
          </cell>
          <cell r="G7290" t="str">
            <v>PPO Union</v>
          </cell>
          <cell r="H7290" t="str">
            <v>U</v>
          </cell>
          <cell r="I7290">
            <v>1</v>
          </cell>
          <cell r="J7290">
            <v>37987</v>
          </cell>
          <cell r="K7290">
            <v>101</v>
          </cell>
          <cell r="L7290" t="str">
            <v>Single</v>
          </cell>
          <cell r="M7290">
            <v>14921</v>
          </cell>
        </row>
        <row r="7291">
          <cell r="A7291">
            <v>15</v>
          </cell>
          <cell r="B7291" t="str">
            <v>St. Louis Retirees PPO &lt;65</v>
          </cell>
          <cell r="D7291" t="str">
            <v>MCALLISTER JANET M</v>
          </cell>
          <cell r="E7291" t="str">
            <v>490461817</v>
          </cell>
          <cell r="F7291">
            <v>2</v>
          </cell>
          <cell r="G7291" t="str">
            <v>PPO Non-Union</v>
          </cell>
          <cell r="H7291" t="str">
            <v>N</v>
          </cell>
          <cell r="I7291">
            <v>1</v>
          </cell>
          <cell r="J7291">
            <v>37987</v>
          </cell>
          <cell r="K7291">
            <v>102</v>
          </cell>
          <cell r="L7291" t="str">
            <v>Single</v>
          </cell>
          <cell r="M7291">
            <v>16292</v>
          </cell>
        </row>
        <row r="7292">
          <cell r="A7292">
            <v>15</v>
          </cell>
          <cell r="B7292" t="str">
            <v>St. Louis Retirees PPO &lt;65</v>
          </cell>
          <cell r="D7292" t="str">
            <v>MEYER KENNETH A</v>
          </cell>
          <cell r="E7292" t="str">
            <v>487445356</v>
          </cell>
          <cell r="F7292">
            <v>1</v>
          </cell>
          <cell r="G7292" t="str">
            <v>PPO Union</v>
          </cell>
          <cell r="H7292" t="str">
            <v>U</v>
          </cell>
          <cell r="I7292">
            <v>2</v>
          </cell>
          <cell r="J7292">
            <v>37987</v>
          </cell>
          <cell r="K7292">
            <v>111</v>
          </cell>
          <cell r="L7292" t="str">
            <v>Ee/Sp</v>
          </cell>
          <cell r="M7292">
            <v>14944</v>
          </cell>
        </row>
        <row r="7293">
          <cell r="A7293">
            <v>15</v>
          </cell>
          <cell r="B7293" t="str">
            <v>St. Louis Retirees PPO &lt;65</v>
          </cell>
          <cell r="D7293" t="str">
            <v>MUELLER DARLEEN</v>
          </cell>
          <cell r="E7293" t="str">
            <v>493405548</v>
          </cell>
          <cell r="F7293">
            <v>28</v>
          </cell>
          <cell r="G7293" t="str">
            <v>Split Family Contracts - Non Union</v>
          </cell>
          <cell r="H7293" t="str">
            <v>N</v>
          </cell>
          <cell r="I7293">
            <v>1</v>
          </cell>
          <cell r="J7293">
            <v>37987</v>
          </cell>
          <cell r="K7293">
            <v>101</v>
          </cell>
          <cell r="L7293" t="str">
            <v>Single</v>
          </cell>
          <cell r="M7293">
            <v>14795</v>
          </cell>
        </row>
        <row r="7294">
          <cell r="A7294">
            <v>15</v>
          </cell>
          <cell r="B7294" t="str">
            <v>St. Louis Retirees PPO &lt;65</v>
          </cell>
          <cell r="D7294" t="str">
            <v>MULLEN RONALD E</v>
          </cell>
          <cell r="E7294" t="str">
            <v>487460988</v>
          </cell>
          <cell r="F7294">
            <v>1</v>
          </cell>
          <cell r="G7294" t="str">
            <v>PPO Union</v>
          </cell>
          <cell r="H7294" t="str">
            <v>U</v>
          </cell>
          <cell r="I7294">
            <v>2</v>
          </cell>
          <cell r="J7294">
            <v>37987</v>
          </cell>
          <cell r="K7294">
            <v>111</v>
          </cell>
          <cell r="L7294" t="str">
            <v>Ee/Sp</v>
          </cell>
          <cell r="M7294">
            <v>14790</v>
          </cell>
        </row>
        <row r="7295">
          <cell r="A7295">
            <v>15</v>
          </cell>
          <cell r="B7295" t="str">
            <v>St. Louis Retirees PPO &lt;65</v>
          </cell>
          <cell r="D7295" t="str">
            <v>NETZEBAND FLORENCE S</v>
          </cell>
          <cell r="E7295" t="str">
            <v>490486061</v>
          </cell>
          <cell r="F7295">
            <v>25</v>
          </cell>
          <cell r="G7295" t="str">
            <v>Split Family Contracts - Union</v>
          </cell>
          <cell r="H7295" t="str">
            <v>U</v>
          </cell>
          <cell r="I7295">
            <v>1</v>
          </cell>
          <cell r="J7295">
            <v>37987</v>
          </cell>
          <cell r="K7295">
            <v>102</v>
          </cell>
          <cell r="L7295" t="str">
            <v>Single</v>
          </cell>
          <cell r="M7295">
            <v>17154</v>
          </cell>
        </row>
        <row r="7296">
          <cell r="A7296">
            <v>15</v>
          </cell>
          <cell r="B7296" t="str">
            <v>St. Louis Retirees PPO &lt;65</v>
          </cell>
          <cell r="D7296" t="str">
            <v>O CONNELL WILLIAM R</v>
          </cell>
          <cell r="E7296" t="str">
            <v>496463969</v>
          </cell>
          <cell r="F7296">
            <v>1</v>
          </cell>
          <cell r="G7296" t="str">
            <v>PPO Union</v>
          </cell>
          <cell r="H7296" t="str">
            <v>U</v>
          </cell>
          <cell r="I7296">
            <v>2</v>
          </cell>
          <cell r="J7296">
            <v>37987</v>
          </cell>
          <cell r="K7296">
            <v>111</v>
          </cell>
          <cell r="L7296" t="str">
            <v>Ee/Sp</v>
          </cell>
          <cell r="M7296">
            <v>15581</v>
          </cell>
        </row>
        <row r="7297">
          <cell r="A7297">
            <v>15</v>
          </cell>
          <cell r="B7297" t="str">
            <v>St. Louis Retirees PPO &lt;65</v>
          </cell>
          <cell r="D7297" t="str">
            <v>ORR PATRICIA</v>
          </cell>
          <cell r="E7297" t="str">
            <v>492488653</v>
          </cell>
          <cell r="F7297">
            <v>28</v>
          </cell>
          <cell r="G7297" t="str">
            <v>Split Family Contracts - Non Union</v>
          </cell>
          <cell r="H7297" t="str">
            <v>N</v>
          </cell>
          <cell r="I7297">
            <v>1</v>
          </cell>
          <cell r="J7297">
            <v>37987</v>
          </cell>
          <cell r="K7297">
            <v>102</v>
          </cell>
          <cell r="L7297" t="str">
            <v>Single</v>
          </cell>
          <cell r="M7297">
            <v>16856</v>
          </cell>
        </row>
        <row r="7298">
          <cell r="A7298">
            <v>15</v>
          </cell>
          <cell r="B7298" t="str">
            <v>St. Louis Retirees PPO &lt;65</v>
          </cell>
          <cell r="D7298" t="str">
            <v>OSSECK JUDITH</v>
          </cell>
          <cell r="E7298" t="str">
            <v>490486735</v>
          </cell>
          <cell r="F7298">
            <v>25</v>
          </cell>
          <cell r="G7298" t="str">
            <v>Split Family Contracts - Union</v>
          </cell>
          <cell r="H7298" t="str">
            <v>U</v>
          </cell>
          <cell r="I7298">
            <v>1</v>
          </cell>
          <cell r="J7298">
            <v>37987</v>
          </cell>
          <cell r="K7298">
            <v>102</v>
          </cell>
          <cell r="L7298" t="str">
            <v>Single</v>
          </cell>
          <cell r="M7298">
            <v>15775</v>
          </cell>
        </row>
        <row r="7299">
          <cell r="A7299">
            <v>15</v>
          </cell>
          <cell r="B7299" t="str">
            <v>St. Louis Retirees PPO &lt;65</v>
          </cell>
          <cell r="D7299" t="str">
            <v>REEDER CAROL</v>
          </cell>
          <cell r="E7299" t="str">
            <v>348349259</v>
          </cell>
          <cell r="F7299">
            <v>28</v>
          </cell>
          <cell r="G7299" t="str">
            <v>Split Family Contracts - Non Union</v>
          </cell>
          <cell r="H7299" t="str">
            <v>N</v>
          </cell>
          <cell r="I7299">
            <v>1</v>
          </cell>
          <cell r="J7299">
            <v>37987</v>
          </cell>
          <cell r="K7299">
            <v>102</v>
          </cell>
          <cell r="L7299" t="str">
            <v>Single</v>
          </cell>
          <cell r="M7299">
            <v>15436</v>
          </cell>
        </row>
        <row r="7300">
          <cell r="A7300">
            <v>15</v>
          </cell>
          <cell r="B7300" t="str">
            <v>St. Louis Retirees PPO &lt;65</v>
          </cell>
          <cell r="D7300" t="str">
            <v>SCHLOTTHAUER NORMAN J</v>
          </cell>
          <cell r="E7300" t="str">
            <v>505527974</v>
          </cell>
          <cell r="F7300">
            <v>2</v>
          </cell>
          <cell r="G7300" t="str">
            <v>PPO Non-Union</v>
          </cell>
          <cell r="H7300" t="str">
            <v>N</v>
          </cell>
          <cell r="I7300">
            <v>2</v>
          </cell>
          <cell r="J7300">
            <v>38047</v>
          </cell>
          <cell r="K7300">
            <v>111</v>
          </cell>
          <cell r="L7300" t="str">
            <v>Ee/Sp</v>
          </cell>
          <cell r="M7300">
            <v>14315</v>
          </cell>
        </row>
        <row r="7301">
          <cell r="A7301">
            <v>15</v>
          </cell>
          <cell r="B7301" t="str">
            <v>St. Louis Retirees PPO &lt;65</v>
          </cell>
          <cell r="D7301" t="str">
            <v>SISSON JANET R</v>
          </cell>
          <cell r="E7301" t="str">
            <v>505444265</v>
          </cell>
          <cell r="F7301">
            <v>25</v>
          </cell>
          <cell r="G7301" t="str">
            <v>Split Family Contracts - Union</v>
          </cell>
          <cell r="H7301" t="str">
            <v>U</v>
          </cell>
          <cell r="I7301">
            <v>1</v>
          </cell>
          <cell r="J7301">
            <v>37987</v>
          </cell>
          <cell r="K7301">
            <v>102</v>
          </cell>
          <cell r="L7301" t="str">
            <v>Single</v>
          </cell>
          <cell r="M7301">
            <v>14626</v>
          </cell>
        </row>
        <row r="7302">
          <cell r="A7302">
            <v>15</v>
          </cell>
          <cell r="B7302" t="str">
            <v>St. Louis Retirees PPO &lt;65</v>
          </cell>
          <cell r="D7302" t="str">
            <v>SMYTHE JAMES P</v>
          </cell>
          <cell r="E7302" t="str">
            <v>496385729</v>
          </cell>
          <cell r="F7302">
            <v>2</v>
          </cell>
          <cell r="G7302" t="str">
            <v>PPO Non-Union</v>
          </cell>
          <cell r="H7302" t="str">
            <v>N</v>
          </cell>
          <cell r="I7302">
            <v>2</v>
          </cell>
          <cell r="J7302">
            <v>37987</v>
          </cell>
          <cell r="K7302">
            <v>111</v>
          </cell>
          <cell r="L7302" t="str">
            <v>Ee/Sp</v>
          </cell>
          <cell r="M7302">
            <v>14933</v>
          </cell>
        </row>
        <row r="7303">
          <cell r="A7303">
            <v>15</v>
          </cell>
          <cell r="B7303" t="str">
            <v>St. Louis Retirees PPO &lt;65</v>
          </cell>
          <cell r="D7303" t="str">
            <v>STRATMAN MARCELINA</v>
          </cell>
          <cell r="E7303" t="str">
            <v>494745503</v>
          </cell>
          <cell r="F7303">
            <v>25</v>
          </cell>
          <cell r="G7303" t="str">
            <v>Split Family Contracts - Union</v>
          </cell>
          <cell r="H7303" t="str">
            <v>U</v>
          </cell>
          <cell r="I7303">
            <v>1</v>
          </cell>
          <cell r="J7303">
            <v>37987</v>
          </cell>
          <cell r="K7303">
            <v>102</v>
          </cell>
          <cell r="L7303" t="str">
            <v>Single</v>
          </cell>
          <cell r="M7303">
            <v>17196</v>
          </cell>
        </row>
        <row r="7304">
          <cell r="A7304">
            <v>15</v>
          </cell>
          <cell r="B7304" t="str">
            <v>St. Louis Retirees PPO &lt;65</v>
          </cell>
          <cell r="D7304" t="str">
            <v>STUMP SUSAN</v>
          </cell>
          <cell r="E7304" t="str">
            <v>493404056</v>
          </cell>
          <cell r="F7304">
            <v>28</v>
          </cell>
          <cell r="G7304" t="str">
            <v>Split Family Contracts - Non Union</v>
          </cell>
          <cell r="H7304" t="str">
            <v>N</v>
          </cell>
          <cell r="I7304">
            <v>1</v>
          </cell>
          <cell r="J7304">
            <v>37987</v>
          </cell>
          <cell r="K7304">
            <v>102</v>
          </cell>
          <cell r="L7304" t="str">
            <v>Single</v>
          </cell>
          <cell r="M7304">
            <v>15098</v>
          </cell>
        </row>
        <row r="7305">
          <cell r="A7305">
            <v>15</v>
          </cell>
          <cell r="B7305" t="str">
            <v>St. Louis Retirees PPO &lt;65</v>
          </cell>
          <cell r="D7305" t="str">
            <v>SUTTERER JOAN</v>
          </cell>
          <cell r="E7305" t="str">
            <v>500421826</v>
          </cell>
          <cell r="F7305">
            <v>2</v>
          </cell>
          <cell r="G7305" t="str">
            <v>PPO Non-Union</v>
          </cell>
          <cell r="H7305" t="str">
            <v>N</v>
          </cell>
          <cell r="I7305">
            <v>1</v>
          </cell>
          <cell r="J7305">
            <v>37987</v>
          </cell>
          <cell r="K7305">
            <v>102</v>
          </cell>
          <cell r="L7305" t="str">
            <v>Single</v>
          </cell>
          <cell r="M7305">
            <v>15748</v>
          </cell>
        </row>
        <row r="7306">
          <cell r="A7306">
            <v>15</v>
          </cell>
          <cell r="B7306" t="str">
            <v>St. Louis Retirees PPO &lt;65</v>
          </cell>
          <cell r="D7306" t="str">
            <v>SWAN GUY L</v>
          </cell>
          <cell r="E7306" t="str">
            <v>489423030</v>
          </cell>
          <cell r="F7306">
            <v>2</v>
          </cell>
          <cell r="G7306" t="str">
            <v>PPO Non-Union</v>
          </cell>
          <cell r="H7306" t="str">
            <v>N</v>
          </cell>
          <cell r="I7306">
            <v>2</v>
          </cell>
          <cell r="J7306">
            <v>37987</v>
          </cell>
          <cell r="K7306">
            <v>111</v>
          </cell>
          <cell r="L7306" t="str">
            <v>Ee/Sp</v>
          </cell>
          <cell r="M7306">
            <v>14673</v>
          </cell>
        </row>
        <row r="7307">
          <cell r="A7307">
            <v>15</v>
          </cell>
          <cell r="B7307" t="str">
            <v>St. Louis Retirees PPO &lt;65</v>
          </cell>
          <cell r="D7307" t="str">
            <v>TURNER JUDITH K</v>
          </cell>
          <cell r="E7307" t="str">
            <v>487463169</v>
          </cell>
          <cell r="F7307">
            <v>1</v>
          </cell>
          <cell r="G7307" t="str">
            <v>PPO Union</v>
          </cell>
          <cell r="H7307" t="str">
            <v>U</v>
          </cell>
          <cell r="I7307">
            <v>1</v>
          </cell>
          <cell r="J7307">
            <v>37987</v>
          </cell>
          <cell r="K7307">
            <v>102</v>
          </cell>
          <cell r="L7307" t="str">
            <v>Single</v>
          </cell>
          <cell r="M7307">
            <v>15402</v>
          </cell>
        </row>
        <row r="7308">
          <cell r="A7308">
            <v>15</v>
          </cell>
          <cell r="B7308" t="str">
            <v>St. Louis Retirees PPO &lt;65</v>
          </cell>
          <cell r="D7308" t="str">
            <v>URBAN LORETTA</v>
          </cell>
          <cell r="E7308" t="str">
            <v>495469718</v>
          </cell>
          <cell r="F7308">
            <v>28</v>
          </cell>
          <cell r="G7308" t="str">
            <v>Split Family Contracts - Non Union</v>
          </cell>
          <cell r="H7308" t="str">
            <v>N</v>
          </cell>
          <cell r="I7308">
            <v>1</v>
          </cell>
          <cell r="J7308">
            <v>37987</v>
          </cell>
          <cell r="K7308">
            <v>102</v>
          </cell>
          <cell r="L7308" t="str">
            <v>Single</v>
          </cell>
          <cell r="M7308">
            <v>15544</v>
          </cell>
        </row>
        <row r="7309">
          <cell r="A7309">
            <v>15</v>
          </cell>
          <cell r="B7309" t="str">
            <v>St. Louis Retirees PPO &lt;65</v>
          </cell>
          <cell r="D7309" t="str">
            <v>VENTIMIGLIA CARL A</v>
          </cell>
          <cell r="E7309" t="str">
            <v>495424527</v>
          </cell>
          <cell r="F7309">
            <v>2</v>
          </cell>
          <cell r="G7309" t="str">
            <v>PPO Non-Union</v>
          </cell>
          <cell r="H7309" t="str">
            <v>N</v>
          </cell>
          <cell r="I7309">
            <v>2</v>
          </cell>
          <cell r="J7309">
            <v>38193</v>
          </cell>
          <cell r="K7309">
            <v>111</v>
          </cell>
          <cell r="L7309" t="str">
            <v>Ee/Sp</v>
          </cell>
          <cell r="M7309">
            <v>14784</v>
          </cell>
        </row>
        <row r="7310">
          <cell r="A7310">
            <v>15</v>
          </cell>
          <cell r="B7310" t="str">
            <v>St. Louis Retirees PPO &lt;65</v>
          </cell>
          <cell r="D7310" t="str">
            <v>WELGE BARBARA</v>
          </cell>
          <cell r="E7310" t="str">
            <v>493443812</v>
          </cell>
          <cell r="F7310">
            <v>1</v>
          </cell>
          <cell r="G7310" t="str">
            <v>PPO Union</v>
          </cell>
          <cell r="H7310" t="str">
            <v>U</v>
          </cell>
          <cell r="I7310">
            <v>1</v>
          </cell>
          <cell r="J7310">
            <v>37987</v>
          </cell>
          <cell r="K7310">
            <v>102</v>
          </cell>
          <cell r="L7310" t="str">
            <v>Single</v>
          </cell>
          <cell r="M7310">
            <v>15179</v>
          </cell>
        </row>
        <row r="7311">
          <cell r="A7311">
            <v>15</v>
          </cell>
          <cell r="B7311" t="str">
            <v>St. Louis Retirees PPO &lt;65</v>
          </cell>
          <cell r="D7311" t="str">
            <v>WOOLBRIGHT JAY D</v>
          </cell>
          <cell r="E7311" t="str">
            <v>349328573</v>
          </cell>
          <cell r="F7311">
            <v>1</v>
          </cell>
          <cell r="G7311" t="str">
            <v>PPO Union</v>
          </cell>
          <cell r="H7311" t="str">
            <v>U</v>
          </cell>
          <cell r="I7311">
            <v>1</v>
          </cell>
          <cell r="J7311">
            <v>37987</v>
          </cell>
          <cell r="K7311">
            <v>101</v>
          </cell>
          <cell r="L7311" t="str">
            <v>Single</v>
          </cell>
          <cell r="M7311">
            <v>14821</v>
          </cell>
        </row>
        <row r="7312">
          <cell r="A7312">
            <v>15</v>
          </cell>
          <cell r="B7312" t="str">
            <v>St. Louis Retirees PPO &lt;65</v>
          </cell>
          <cell r="D7312" t="str">
            <v>WURM CHARLES E</v>
          </cell>
          <cell r="E7312" t="str">
            <v>491404145</v>
          </cell>
          <cell r="F7312">
            <v>2</v>
          </cell>
          <cell r="G7312" t="str">
            <v>PPO Non-Union</v>
          </cell>
          <cell r="H7312" t="str">
            <v>N</v>
          </cell>
          <cell r="I7312">
            <v>3</v>
          </cell>
          <cell r="J7312">
            <v>37987</v>
          </cell>
          <cell r="K7312">
            <v>127</v>
          </cell>
          <cell r="L7312" t="str">
            <v>Family</v>
          </cell>
          <cell r="M7312">
            <v>14731</v>
          </cell>
        </row>
        <row r="7313">
          <cell r="A7313">
            <v>17</v>
          </cell>
          <cell r="B7313" t="str">
            <v>St. Louis Retiree &gt;65 Med Supp</v>
          </cell>
          <cell r="D7313" t="str">
            <v>AARON ROOSEVELT</v>
          </cell>
          <cell r="E7313" t="str">
            <v>427622095</v>
          </cell>
          <cell r="F7313">
            <v>11</v>
          </cell>
          <cell r="G7313" t="str">
            <v>Medicare O65R S/PC - Union</v>
          </cell>
          <cell r="H7313" t="str">
            <v>U</v>
          </cell>
          <cell r="I7313">
            <v>1</v>
          </cell>
          <cell r="J7313">
            <v>37987</v>
          </cell>
          <cell r="K7313">
            <v>101</v>
          </cell>
          <cell r="L7313" t="str">
            <v>Single</v>
          </cell>
          <cell r="M7313">
            <v>12732</v>
          </cell>
        </row>
        <row r="7314">
          <cell r="A7314">
            <v>17</v>
          </cell>
          <cell r="B7314" t="str">
            <v>St. Louis Retiree &gt;65 Med Supp</v>
          </cell>
          <cell r="D7314" t="str">
            <v>ABRAMCZYK LEONARD</v>
          </cell>
          <cell r="E7314" t="str">
            <v>488207169</v>
          </cell>
          <cell r="F7314">
            <v>12</v>
          </cell>
          <cell r="G7314" t="str">
            <v>Medicare O65RHW/F - Union</v>
          </cell>
          <cell r="H7314" t="str">
            <v>U</v>
          </cell>
          <cell r="I7314">
            <v>2</v>
          </cell>
          <cell r="J7314">
            <v>37987</v>
          </cell>
          <cell r="K7314">
            <v>111</v>
          </cell>
          <cell r="L7314" t="str">
            <v>Ee/Sp</v>
          </cell>
          <cell r="M7314">
            <v>9386</v>
          </cell>
        </row>
        <row r="7315">
          <cell r="A7315">
            <v>17</v>
          </cell>
          <cell r="B7315" t="str">
            <v>St. Louis Retiree &gt;65 Med Supp</v>
          </cell>
          <cell r="D7315" t="str">
            <v>ARNETT DARRELL G</v>
          </cell>
          <cell r="E7315" t="str">
            <v>298307279</v>
          </cell>
          <cell r="F7315">
            <v>11</v>
          </cell>
          <cell r="G7315" t="str">
            <v>Medicare O65R S/PC - Union</v>
          </cell>
          <cell r="H7315" t="str">
            <v>U</v>
          </cell>
          <cell r="I7315">
            <v>1</v>
          </cell>
          <cell r="J7315">
            <v>37987</v>
          </cell>
          <cell r="K7315">
            <v>101</v>
          </cell>
          <cell r="L7315" t="str">
            <v>Single</v>
          </cell>
          <cell r="M7315">
            <v>13674</v>
          </cell>
        </row>
        <row r="7316">
          <cell r="A7316">
            <v>17</v>
          </cell>
          <cell r="B7316" t="str">
            <v>St. Louis Retiree &gt;65 Med Supp</v>
          </cell>
          <cell r="D7316" t="str">
            <v>BACON JAMES K</v>
          </cell>
          <cell r="E7316" t="str">
            <v>499280151</v>
          </cell>
          <cell r="F7316">
            <v>12</v>
          </cell>
          <cell r="G7316" t="str">
            <v>Medicare O65RHW/F - Union</v>
          </cell>
          <cell r="H7316" t="str">
            <v>U</v>
          </cell>
          <cell r="I7316">
            <v>2</v>
          </cell>
          <cell r="J7316">
            <v>37987</v>
          </cell>
          <cell r="K7316">
            <v>111</v>
          </cell>
          <cell r="L7316" t="str">
            <v>Ee/Sp</v>
          </cell>
          <cell r="M7316">
            <v>11012</v>
          </cell>
        </row>
        <row r="7317">
          <cell r="A7317">
            <v>17</v>
          </cell>
          <cell r="B7317" t="str">
            <v>St. Louis Retiree &gt;65 Med Supp</v>
          </cell>
          <cell r="D7317" t="str">
            <v>BALLARD JAMES A</v>
          </cell>
          <cell r="E7317" t="str">
            <v>408509404</v>
          </cell>
          <cell r="F7317">
            <v>12</v>
          </cell>
          <cell r="G7317" t="str">
            <v>Medicare O65RHW/F - Union</v>
          </cell>
          <cell r="H7317" t="str">
            <v>U</v>
          </cell>
          <cell r="I7317">
            <v>2</v>
          </cell>
          <cell r="J7317">
            <v>37987</v>
          </cell>
          <cell r="K7317">
            <v>111</v>
          </cell>
          <cell r="L7317" t="str">
            <v>Ee/Sp</v>
          </cell>
          <cell r="M7317">
            <v>11947</v>
          </cell>
        </row>
        <row r="7318">
          <cell r="A7318">
            <v>17</v>
          </cell>
          <cell r="B7318" t="str">
            <v>St. Louis Retiree &gt;65 Med Supp</v>
          </cell>
          <cell r="D7318" t="str">
            <v>BANTA DORIS J</v>
          </cell>
          <cell r="E7318" t="str">
            <v>487325665</v>
          </cell>
          <cell r="F7318">
            <v>13</v>
          </cell>
          <cell r="G7318" t="str">
            <v>Medicare O65R S/PC - Non-Union</v>
          </cell>
          <cell r="H7318" t="str">
            <v>N</v>
          </cell>
          <cell r="I7318">
            <v>1</v>
          </cell>
          <cell r="J7318">
            <v>37987</v>
          </cell>
          <cell r="K7318">
            <v>102</v>
          </cell>
          <cell r="L7318" t="str">
            <v>Single</v>
          </cell>
          <cell r="M7318">
            <v>8096</v>
          </cell>
        </row>
        <row r="7319">
          <cell r="A7319">
            <v>17</v>
          </cell>
          <cell r="B7319" t="str">
            <v>St. Louis Retiree &gt;65 Med Supp</v>
          </cell>
          <cell r="D7319" t="str">
            <v>BERG MELVIN T</v>
          </cell>
          <cell r="E7319" t="str">
            <v>490326826</v>
          </cell>
          <cell r="F7319">
            <v>12</v>
          </cell>
          <cell r="G7319" t="str">
            <v>Medicare O65RHW/F - Union</v>
          </cell>
          <cell r="H7319" t="str">
            <v>U</v>
          </cell>
          <cell r="I7319">
            <v>2</v>
          </cell>
          <cell r="J7319">
            <v>37987</v>
          </cell>
          <cell r="K7319">
            <v>111</v>
          </cell>
          <cell r="L7319" t="str">
            <v>Ee/Sp</v>
          </cell>
          <cell r="M7319">
            <v>10368</v>
          </cell>
        </row>
        <row r="7320">
          <cell r="A7320">
            <v>17</v>
          </cell>
          <cell r="B7320" t="str">
            <v>St. Louis Retiree &gt;65 Med Supp</v>
          </cell>
          <cell r="D7320" t="str">
            <v>BILYEU MARGARET</v>
          </cell>
          <cell r="E7320" t="str">
            <v>432266095</v>
          </cell>
          <cell r="F7320">
            <v>11</v>
          </cell>
          <cell r="G7320" t="str">
            <v>Medicare O65R S/PC - Union</v>
          </cell>
          <cell r="H7320" t="str">
            <v>U</v>
          </cell>
          <cell r="I7320">
            <v>1</v>
          </cell>
          <cell r="J7320">
            <v>37987</v>
          </cell>
          <cell r="K7320">
            <v>102</v>
          </cell>
          <cell r="L7320" t="str">
            <v>Single</v>
          </cell>
          <cell r="M7320">
            <v>9557</v>
          </cell>
        </row>
        <row r="7321">
          <cell r="A7321">
            <v>17</v>
          </cell>
          <cell r="B7321" t="str">
            <v>St. Louis Retiree &gt;65 Med Supp</v>
          </cell>
          <cell r="D7321" t="str">
            <v>BRYAN CHARLES E</v>
          </cell>
          <cell r="E7321" t="str">
            <v>487385980</v>
          </cell>
          <cell r="F7321">
            <v>11</v>
          </cell>
          <cell r="G7321" t="str">
            <v>Medicare O65R S/PC - Union</v>
          </cell>
          <cell r="H7321" t="str">
            <v>U</v>
          </cell>
          <cell r="I7321">
            <v>1</v>
          </cell>
          <cell r="J7321">
            <v>37987</v>
          </cell>
          <cell r="K7321">
            <v>101</v>
          </cell>
          <cell r="L7321" t="str">
            <v>Single</v>
          </cell>
          <cell r="M7321">
            <v>14158</v>
          </cell>
        </row>
        <row r="7322">
          <cell r="A7322">
            <v>17</v>
          </cell>
          <cell r="B7322" t="str">
            <v>St. Louis Retiree &gt;65 Med Supp</v>
          </cell>
          <cell r="D7322" t="str">
            <v>BUESCHER CHARLES</v>
          </cell>
          <cell r="E7322" t="str">
            <v>429971005</v>
          </cell>
          <cell r="F7322">
            <v>14</v>
          </cell>
          <cell r="G7322" t="str">
            <v>Medicare O65RHW/F - Non-Union</v>
          </cell>
          <cell r="H7322" t="str">
            <v>N</v>
          </cell>
          <cell r="I7322">
            <v>2</v>
          </cell>
          <cell r="J7322">
            <v>37987</v>
          </cell>
          <cell r="K7322">
            <v>111</v>
          </cell>
          <cell r="L7322" t="str">
            <v>Ee/Sp</v>
          </cell>
          <cell r="M7322">
            <v>11702</v>
          </cell>
        </row>
        <row r="7323">
          <cell r="A7323">
            <v>17</v>
          </cell>
          <cell r="B7323" t="str">
            <v>St. Louis Retiree &gt;65 Med Supp</v>
          </cell>
          <cell r="D7323" t="str">
            <v>BURTON SAMUEL C</v>
          </cell>
          <cell r="E7323" t="str">
            <v>500326616</v>
          </cell>
          <cell r="F7323">
            <v>11</v>
          </cell>
          <cell r="G7323" t="str">
            <v>Medicare O65R S/PC - Union</v>
          </cell>
          <cell r="H7323" t="str">
            <v>U</v>
          </cell>
          <cell r="I7323">
            <v>1</v>
          </cell>
          <cell r="J7323">
            <v>37987</v>
          </cell>
          <cell r="K7323">
            <v>101</v>
          </cell>
          <cell r="L7323" t="str">
            <v>Single</v>
          </cell>
          <cell r="M7323">
            <v>12381</v>
          </cell>
        </row>
        <row r="7324">
          <cell r="A7324">
            <v>17</v>
          </cell>
          <cell r="B7324" t="str">
            <v>St. Louis Retiree &gt;65 Med Supp</v>
          </cell>
          <cell r="D7324" t="str">
            <v>CARLSON HAROLD L</v>
          </cell>
          <cell r="E7324" t="str">
            <v>506385530</v>
          </cell>
          <cell r="F7324">
            <v>12</v>
          </cell>
          <cell r="G7324" t="str">
            <v>Medicare O65RHW/F - Union</v>
          </cell>
          <cell r="H7324" t="str">
            <v>U</v>
          </cell>
          <cell r="I7324">
            <v>2</v>
          </cell>
          <cell r="J7324">
            <v>37987</v>
          </cell>
          <cell r="K7324">
            <v>111</v>
          </cell>
          <cell r="L7324" t="str">
            <v>Ee/Sp</v>
          </cell>
          <cell r="M7324">
            <v>11310</v>
          </cell>
        </row>
        <row r="7325">
          <cell r="A7325">
            <v>17</v>
          </cell>
          <cell r="B7325" t="str">
            <v>St. Louis Retiree &gt;65 Med Supp</v>
          </cell>
          <cell r="D7325" t="str">
            <v>CARR ROBERT R</v>
          </cell>
          <cell r="E7325" t="str">
            <v>487361960</v>
          </cell>
          <cell r="F7325">
            <v>12</v>
          </cell>
          <cell r="G7325" t="str">
            <v>Medicare O65RHW/F - Union</v>
          </cell>
          <cell r="H7325" t="str">
            <v>U</v>
          </cell>
          <cell r="I7325">
            <v>2</v>
          </cell>
          <cell r="J7325">
            <v>37987</v>
          </cell>
          <cell r="K7325">
            <v>111</v>
          </cell>
          <cell r="L7325" t="str">
            <v>Ee/Sp</v>
          </cell>
          <cell r="M7325">
            <v>13344</v>
          </cell>
        </row>
        <row r="7326">
          <cell r="A7326">
            <v>17</v>
          </cell>
          <cell r="B7326" t="str">
            <v>St. Louis Retiree &gt;65 Med Supp</v>
          </cell>
          <cell r="D7326" t="str">
            <v>CASON EDGAR L</v>
          </cell>
          <cell r="E7326" t="str">
            <v>341243109</v>
          </cell>
          <cell r="F7326">
            <v>12</v>
          </cell>
          <cell r="G7326" t="str">
            <v>Medicare O65RHW/F - Union</v>
          </cell>
          <cell r="H7326" t="str">
            <v>U</v>
          </cell>
          <cell r="I7326">
            <v>2</v>
          </cell>
          <cell r="J7326">
            <v>37987</v>
          </cell>
          <cell r="K7326">
            <v>111</v>
          </cell>
          <cell r="L7326" t="str">
            <v>Ee/Sp</v>
          </cell>
          <cell r="M7326">
            <v>13028</v>
          </cell>
        </row>
        <row r="7327">
          <cell r="A7327">
            <v>17</v>
          </cell>
          <cell r="B7327" t="str">
            <v>St. Louis Retiree &gt;65 Med Supp</v>
          </cell>
          <cell r="D7327" t="str">
            <v>CLARK JR JAMES E</v>
          </cell>
          <cell r="E7327" t="str">
            <v>500324576</v>
          </cell>
          <cell r="F7327">
            <v>14</v>
          </cell>
          <cell r="G7327" t="str">
            <v>Medicare O65RHW/F - Non-Union</v>
          </cell>
          <cell r="H7327" t="str">
            <v>N</v>
          </cell>
          <cell r="I7327">
            <v>2</v>
          </cell>
          <cell r="J7327">
            <v>37987</v>
          </cell>
          <cell r="K7327">
            <v>111</v>
          </cell>
          <cell r="L7327" t="str">
            <v>Ee/Sp</v>
          </cell>
          <cell r="M7327">
            <v>11972</v>
          </cell>
        </row>
        <row r="7328">
          <cell r="A7328">
            <v>17</v>
          </cell>
          <cell r="B7328" t="str">
            <v>St. Louis Retiree &gt;65 Med Supp</v>
          </cell>
          <cell r="D7328" t="str">
            <v>COX DAVID L</v>
          </cell>
          <cell r="E7328" t="str">
            <v>490302221</v>
          </cell>
          <cell r="F7328">
            <v>11</v>
          </cell>
          <cell r="G7328" t="str">
            <v>Medicare O65R S/PC - Union</v>
          </cell>
          <cell r="H7328" t="str">
            <v>U</v>
          </cell>
          <cell r="I7328">
            <v>1</v>
          </cell>
          <cell r="J7328">
            <v>37987</v>
          </cell>
          <cell r="K7328">
            <v>101</v>
          </cell>
          <cell r="L7328" t="str">
            <v>Single</v>
          </cell>
          <cell r="M7328">
            <v>12363</v>
          </cell>
        </row>
        <row r="7329">
          <cell r="A7329">
            <v>17</v>
          </cell>
          <cell r="B7329" t="str">
            <v>St. Louis Retiree &gt;65 Med Supp</v>
          </cell>
          <cell r="D7329" t="str">
            <v>CZAJKOWSKI EUGENE E</v>
          </cell>
          <cell r="E7329" t="str">
            <v>325329315</v>
          </cell>
          <cell r="F7329">
            <v>14</v>
          </cell>
          <cell r="G7329" t="str">
            <v>Medicare O65RHW/F - Non-Union</v>
          </cell>
          <cell r="H7329" t="str">
            <v>N</v>
          </cell>
          <cell r="I7329">
            <v>2</v>
          </cell>
          <cell r="J7329">
            <v>37987</v>
          </cell>
          <cell r="K7329">
            <v>111</v>
          </cell>
          <cell r="L7329" t="str">
            <v>Ee/Sp</v>
          </cell>
          <cell r="M7329">
            <v>13719</v>
          </cell>
        </row>
        <row r="7330">
          <cell r="A7330">
            <v>17</v>
          </cell>
          <cell r="B7330" t="str">
            <v>St. Louis Retiree &gt;65 Med Supp</v>
          </cell>
          <cell r="D7330" t="str">
            <v>DECKARD JOHN G</v>
          </cell>
          <cell r="E7330" t="str">
            <v>487385724</v>
          </cell>
          <cell r="F7330">
            <v>13</v>
          </cell>
          <cell r="G7330" t="str">
            <v>Medicare O65R S/PC - Non-Union</v>
          </cell>
          <cell r="H7330" t="str">
            <v>N</v>
          </cell>
          <cell r="I7330">
            <v>1</v>
          </cell>
          <cell r="J7330">
            <v>37987</v>
          </cell>
          <cell r="K7330">
            <v>101</v>
          </cell>
          <cell r="L7330" t="str">
            <v>Single</v>
          </cell>
          <cell r="M7330">
            <v>13859</v>
          </cell>
        </row>
        <row r="7331">
          <cell r="A7331">
            <v>17</v>
          </cell>
          <cell r="B7331" t="str">
            <v>St. Louis Retiree &gt;65 Med Supp</v>
          </cell>
          <cell r="D7331" t="str">
            <v>DOERGE ARTHUR A</v>
          </cell>
          <cell r="E7331" t="str">
            <v>498322538</v>
          </cell>
          <cell r="F7331">
            <v>12</v>
          </cell>
          <cell r="G7331" t="str">
            <v>Medicare O65RHW/F - Union</v>
          </cell>
          <cell r="H7331" t="str">
            <v>U</v>
          </cell>
          <cell r="I7331">
            <v>2</v>
          </cell>
          <cell r="J7331">
            <v>37987</v>
          </cell>
          <cell r="K7331">
            <v>111</v>
          </cell>
          <cell r="L7331" t="str">
            <v>Ee/Sp</v>
          </cell>
          <cell r="M7331">
            <v>12060</v>
          </cell>
        </row>
        <row r="7332">
          <cell r="A7332">
            <v>17</v>
          </cell>
          <cell r="B7332" t="str">
            <v>St. Louis Retiree &gt;65 Med Supp</v>
          </cell>
          <cell r="D7332" t="str">
            <v>DONOVAN JERRY T</v>
          </cell>
          <cell r="E7332" t="str">
            <v>496382737</v>
          </cell>
          <cell r="F7332">
            <v>11</v>
          </cell>
          <cell r="G7332" t="str">
            <v>Medicare O65R S/PC - Union</v>
          </cell>
          <cell r="H7332" t="str">
            <v>U</v>
          </cell>
          <cell r="I7332">
            <v>1</v>
          </cell>
          <cell r="J7332">
            <v>37987</v>
          </cell>
          <cell r="K7332">
            <v>101</v>
          </cell>
          <cell r="L7332" t="str">
            <v>Single</v>
          </cell>
          <cell r="M7332">
            <v>14124</v>
          </cell>
        </row>
        <row r="7333">
          <cell r="A7333">
            <v>17</v>
          </cell>
          <cell r="B7333" t="str">
            <v>St. Louis Retiree &gt;65 Med Supp</v>
          </cell>
          <cell r="D7333" t="str">
            <v>DOUGLAS JR CHARLES R</v>
          </cell>
          <cell r="E7333" t="str">
            <v>487305661</v>
          </cell>
          <cell r="F7333">
            <v>12</v>
          </cell>
          <cell r="G7333" t="str">
            <v>Medicare O65RHW/F - Union</v>
          </cell>
          <cell r="H7333" t="str">
            <v>U</v>
          </cell>
          <cell r="I7333">
            <v>2</v>
          </cell>
          <cell r="J7333">
            <v>37987</v>
          </cell>
          <cell r="K7333">
            <v>111</v>
          </cell>
          <cell r="L7333" t="str">
            <v>Ee/Sp</v>
          </cell>
          <cell r="M7333">
            <v>10976</v>
          </cell>
        </row>
        <row r="7334">
          <cell r="A7334">
            <v>17</v>
          </cell>
          <cell r="B7334" t="str">
            <v>St. Louis Retiree &gt;65 Med Supp</v>
          </cell>
          <cell r="D7334" t="str">
            <v>DOUTHIT SHARON L</v>
          </cell>
          <cell r="E7334" t="str">
            <v>493463875</v>
          </cell>
          <cell r="F7334">
            <v>11</v>
          </cell>
          <cell r="G7334" t="str">
            <v>Medicare O65R S/PC - Union</v>
          </cell>
          <cell r="H7334" t="str">
            <v>U</v>
          </cell>
          <cell r="I7334">
            <v>1</v>
          </cell>
          <cell r="J7334">
            <v>37987</v>
          </cell>
          <cell r="K7334">
            <v>102</v>
          </cell>
          <cell r="L7334" t="str">
            <v>Single</v>
          </cell>
          <cell r="M7334">
            <v>15746</v>
          </cell>
        </row>
        <row r="7335">
          <cell r="A7335">
            <v>17</v>
          </cell>
          <cell r="B7335" t="str">
            <v>St. Louis Retiree &gt;65 Med Supp</v>
          </cell>
          <cell r="D7335" t="str">
            <v>FARKAS OREON K</v>
          </cell>
          <cell r="E7335" t="str">
            <v>493425419</v>
          </cell>
          <cell r="F7335">
            <v>14</v>
          </cell>
          <cell r="G7335" t="str">
            <v>Medicare O65RHW/F - Non-Union</v>
          </cell>
          <cell r="H7335" t="str">
            <v>N</v>
          </cell>
          <cell r="I7335">
            <v>2</v>
          </cell>
          <cell r="J7335">
            <v>38139</v>
          </cell>
          <cell r="K7335">
            <v>111</v>
          </cell>
          <cell r="L7335" t="str">
            <v>Ee/Sp</v>
          </cell>
          <cell r="M7335">
            <v>13757</v>
          </cell>
        </row>
        <row r="7336">
          <cell r="A7336">
            <v>17</v>
          </cell>
          <cell r="B7336" t="str">
            <v>St. Louis Retiree &gt;65 Med Supp</v>
          </cell>
          <cell r="D7336" t="str">
            <v>FERGUSON JERRY A</v>
          </cell>
          <cell r="E7336" t="str">
            <v>488343097</v>
          </cell>
          <cell r="F7336">
            <v>13</v>
          </cell>
          <cell r="G7336" t="str">
            <v>Medicare O65R S/PC - Non-Union</v>
          </cell>
          <cell r="H7336" t="str">
            <v>N</v>
          </cell>
          <cell r="I7336">
            <v>1</v>
          </cell>
          <cell r="J7336">
            <v>37987</v>
          </cell>
          <cell r="K7336">
            <v>101</v>
          </cell>
          <cell r="L7336" t="str">
            <v>Single</v>
          </cell>
          <cell r="M7336">
            <v>12948</v>
          </cell>
        </row>
        <row r="7337">
          <cell r="A7337">
            <v>17</v>
          </cell>
          <cell r="B7337" t="str">
            <v>St. Louis Retiree &gt;65 Med Supp</v>
          </cell>
          <cell r="D7337" t="str">
            <v>FICK ROY W</v>
          </cell>
          <cell r="E7337" t="str">
            <v>493362152</v>
          </cell>
          <cell r="F7337">
            <v>13</v>
          </cell>
          <cell r="G7337" t="str">
            <v>Medicare O65R S/PC - Non-Union</v>
          </cell>
          <cell r="H7337" t="str">
            <v>N</v>
          </cell>
          <cell r="I7337">
            <v>1</v>
          </cell>
          <cell r="J7337">
            <v>37987</v>
          </cell>
          <cell r="K7337">
            <v>101</v>
          </cell>
          <cell r="L7337" t="str">
            <v>Single</v>
          </cell>
          <cell r="M7337">
            <v>12829</v>
          </cell>
        </row>
        <row r="7338">
          <cell r="A7338">
            <v>17</v>
          </cell>
          <cell r="B7338" t="str">
            <v>St. Louis Retiree &gt;65 Med Supp</v>
          </cell>
          <cell r="D7338" t="str">
            <v>FRANCK KENNETH L</v>
          </cell>
          <cell r="E7338" t="str">
            <v>487401627</v>
          </cell>
          <cell r="F7338">
            <v>12</v>
          </cell>
          <cell r="G7338" t="str">
            <v>Medicare O65RHW/F - Union</v>
          </cell>
          <cell r="H7338" t="str">
            <v>U</v>
          </cell>
          <cell r="I7338">
            <v>2</v>
          </cell>
          <cell r="J7338">
            <v>38108</v>
          </cell>
          <cell r="K7338">
            <v>111</v>
          </cell>
          <cell r="L7338" t="str">
            <v>Ee/Sp</v>
          </cell>
          <cell r="M7338">
            <v>12766</v>
          </cell>
        </row>
        <row r="7339">
          <cell r="A7339">
            <v>17</v>
          </cell>
          <cell r="B7339" t="str">
            <v>St. Louis Retiree &gt;65 Med Supp</v>
          </cell>
          <cell r="D7339" t="str">
            <v>FRANKLIN BILLY W</v>
          </cell>
          <cell r="E7339" t="str">
            <v>491244082</v>
          </cell>
          <cell r="F7339">
            <v>14</v>
          </cell>
          <cell r="G7339" t="str">
            <v>Medicare O65RHW/F - Non-Union</v>
          </cell>
          <cell r="H7339" t="str">
            <v>N</v>
          </cell>
          <cell r="I7339">
            <v>2</v>
          </cell>
          <cell r="J7339">
            <v>37987</v>
          </cell>
          <cell r="K7339">
            <v>111</v>
          </cell>
          <cell r="L7339" t="str">
            <v>Ee/Sp</v>
          </cell>
          <cell r="M7339">
            <v>10436</v>
          </cell>
        </row>
        <row r="7340">
          <cell r="A7340">
            <v>17</v>
          </cell>
          <cell r="B7340" t="str">
            <v>St. Louis Retiree &gt;65 Med Supp</v>
          </cell>
          <cell r="D7340" t="str">
            <v>FUSSNER GERALD J</v>
          </cell>
          <cell r="E7340" t="str">
            <v>493381878</v>
          </cell>
          <cell r="F7340">
            <v>12</v>
          </cell>
          <cell r="G7340" t="str">
            <v>Medicare O65RHW/F - Union</v>
          </cell>
          <cell r="H7340" t="str">
            <v>U</v>
          </cell>
          <cell r="I7340">
            <v>2</v>
          </cell>
          <cell r="J7340">
            <v>38139</v>
          </cell>
          <cell r="K7340">
            <v>111</v>
          </cell>
          <cell r="L7340" t="str">
            <v>Ee/Sp</v>
          </cell>
          <cell r="M7340">
            <v>14403</v>
          </cell>
        </row>
        <row r="7341">
          <cell r="A7341">
            <v>17</v>
          </cell>
          <cell r="B7341" t="str">
            <v>St. Louis Retiree &gt;65 Med Supp</v>
          </cell>
          <cell r="D7341" t="str">
            <v>GAINES BILLY J</v>
          </cell>
          <cell r="E7341" t="str">
            <v>500407285</v>
          </cell>
          <cell r="F7341">
            <v>11</v>
          </cell>
          <cell r="G7341" t="str">
            <v>Medicare O65R S/PC - Union</v>
          </cell>
          <cell r="H7341" t="str">
            <v>U</v>
          </cell>
          <cell r="I7341">
            <v>1</v>
          </cell>
          <cell r="J7341">
            <v>37987</v>
          </cell>
          <cell r="K7341">
            <v>101</v>
          </cell>
          <cell r="L7341" t="str">
            <v>Single</v>
          </cell>
          <cell r="M7341">
            <v>13567</v>
          </cell>
        </row>
        <row r="7342">
          <cell r="A7342">
            <v>17</v>
          </cell>
          <cell r="B7342" t="str">
            <v>St. Louis Retiree &gt;65 Med Supp</v>
          </cell>
          <cell r="D7342" t="str">
            <v>GRAVEMANN RAYMOND H</v>
          </cell>
          <cell r="E7342" t="str">
            <v>487362464</v>
          </cell>
          <cell r="F7342">
            <v>11</v>
          </cell>
          <cell r="G7342" t="str">
            <v>Medicare O65R S/PC - Union</v>
          </cell>
          <cell r="H7342" t="str">
            <v>U</v>
          </cell>
          <cell r="I7342">
            <v>1</v>
          </cell>
          <cell r="J7342">
            <v>37987</v>
          </cell>
          <cell r="K7342">
            <v>101</v>
          </cell>
          <cell r="L7342" t="str">
            <v>Single</v>
          </cell>
          <cell r="M7342">
            <v>10958</v>
          </cell>
        </row>
        <row r="7343">
          <cell r="A7343">
            <v>17</v>
          </cell>
          <cell r="B7343" t="str">
            <v>St. Louis Retiree &gt;65 Med Supp</v>
          </cell>
          <cell r="D7343" t="str">
            <v>GRIESENAUER GERTRUDE A</v>
          </cell>
          <cell r="E7343" t="str">
            <v>487385178</v>
          </cell>
          <cell r="F7343">
            <v>14</v>
          </cell>
          <cell r="G7343" t="str">
            <v>Medicare O65RHW/F - Non-Union</v>
          </cell>
          <cell r="H7343" t="str">
            <v>N</v>
          </cell>
          <cell r="I7343">
            <v>2</v>
          </cell>
          <cell r="J7343">
            <v>37987</v>
          </cell>
          <cell r="K7343">
            <v>111</v>
          </cell>
          <cell r="L7343" t="str">
            <v>Ee/Sp</v>
          </cell>
          <cell r="M7343">
            <v>13437</v>
          </cell>
        </row>
        <row r="7344">
          <cell r="A7344">
            <v>17</v>
          </cell>
          <cell r="B7344" t="str">
            <v>St. Louis Retiree &gt;65 Med Supp</v>
          </cell>
          <cell r="D7344" t="str">
            <v>GROVES GERALD S</v>
          </cell>
          <cell r="E7344" t="str">
            <v>522365621</v>
          </cell>
          <cell r="F7344">
            <v>12</v>
          </cell>
          <cell r="G7344" t="str">
            <v>Medicare O65RHW/F - Union</v>
          </cell>
          <cell r="H7344" t="str">
            <v>U</v>
          </cell>
          <cell r="I7344">
            <v>2</v>
          </cell>
          <cell r="J7344">
            <v>37987</v>
          </cell>
          <cell r="K7344">
            <v>111</v>
          </cell>
          <cell r="L7344" t="str">
            <v>Ee/Sp</v>
          </cell>
          <cell r="M7344">
            <v>11711</v>
          </cell>
        </row>
        <row r="7345">
          <cell r="A7345">
            <v>17</v>
          </cell>
          <cell r="B7345" t="str">
            <v>St. Louis Retiree &gt;65 Med Supp</v>
          </cell>
          <cell r="D7345" t="str">
            <v>HAHLER JONATHON E</v>
          </cell>
          <cell r="E7345" t="str">
            <v>500264355</v>
          </cell>
          <cell r="F7345">
            <v>12</v>
          </cell>
          <cell r="G7345" t="str">
            <v>Medicare O65RHW/F - Union</v>
          </cell>
          <cell r="H7345" t="str">
            <v>U</v>
          </cell>
          <cell r="I7345">
            <v>2</v>
          </cell>
          <cell r="J7345">
            <v>37987</v>
          </cell>
          <cell r="K7345">
            <v>111</v>
          </cell>
          <cell r="L7345" t="str">
            <v>Ee/Sp</v>
          </cell>
          <cell r="M7345">
            <v>10884</v>
          </cell>
        </row>
        <row r="7346">
          <cell r="A7346">
            <v>17</v>
          </cell>
          <cell r="B7346" t="str">
            <v>St. Louis Retiree &gt;65 Med Supp</v>
          </cell>
          <cell r="D7346" t="str">
            <v>HALLIBURTON EDWARD</v>
          </cell>
          <cell r="E7346" t="str">
            <v>411581100</v>
          </cell>
          <cell r="F7346">
            <v>12</v>
          </cell>
          <cell r="G7346" t="str">
            <v>Medicare O65RHW/F - Union</v>
          </cell>
          <cell r="H7346" t="str">
            <v>U</v>
          </cell>
          <cell r="I7346">
            <v>2</v>
          </cell>
          <cell r="J7346">
            <v>38169</v>
          </cell>
          <cell r="K7346">
            <v>111</v>
          </cell>
          <cell r="L7346" t="str">
            <v>Ee/Sp</v>
          </cell>
          <cell r="M7346">
            <v>13382</v>
          </cell>
        </row>
        <row r="7347">
          <cell r="A7347">
            <v>17</v>
          </cell>
          <cell r="B7347" t="str">
            <v>St. Louis Retiree &gt;65 Med Supp</v>
          </cell>
          <cell r="D7347" t="str">
            <v>HEIDEMANN RONALD C</v>
          </cell>
          <cell r="E7347" t="str">
            <v>499349698</v>
          </cell>
          <cell r="F7347">
            <v>14</v>
          </cell>
          <cell r="G7347" t="str">
            <v>Medicare O65RHW/F - Non-Union</v>
          </cell>
          <cell r="H7347" t="str">
            <v>N</v>
          </cell>
          <cell r="I7347">
            <v>2</v>
          </cell>
          <cell r="J7347">
            <v>37987</v>
          </cell>
          <cell r="K7347">
            <v>111</v>
          </cell>
          <cell r="L7347" t="str">
            <v>Ee/Sp</v>
          </cell>
          <cell r="M7347">
            <v>12917</v>
          </cell>
        </row>
        <row r="7348">
          <cell r="A7348">
            <v>17</v>
          </cell>
          <cell r="B7348" t="str">
            <v>St. Louis Retiree &gt;65 Med Supp</v>
          </cell>
          <cell r="D7348" t="str">
            <v>HEITZLER LOUIS J</v>
          </cell>
          <cell r="E7348" t="str">
            <v>496222816</v>
          </cell>
          <cell r="F7348">
            <v>12</v>
          </cell>
          <cell r="G7348" t="str">
            <v>Medicare O65RHW/F - Union</v>
          </cell>
          <cell r="H7348" t="str">
            <v>U</v>
          </cell>
          <cell r="I7348">
            <v>2</v>
          </cell>
          <cell r="J7348">
            <v>37987</v>
          </cell>
          <cell r="K7348">
            <v>111</v>
          </cell>
          <cell r="L7348" t="str">
            <v>Ee/Sp</v>
          </cell>
          <cell r="M7348">
            <v>10433</v>
          </cell>
        </row>
        <row r="7349">
          <cell r="A7349">
            <v>17</v>
          </cell>
          <cell r="B7349" t="str">
            <v>St. Louis Retiree &gt;65 Med Supp</v>
          </cell>
          <cell r="D7349" t="str">
            <v>HELLMANN ROY E</v>
          </cell>
          <cell r="E7349" t="str">
            <v>496289223</v>
          </cell>
          <cell r="F7349">
            <v>14</v>
          </cell>
          <cell r="G7349" t="str">
            <v>Medicare O65RHW/F - Non-Union</v>
          </cell>
          <cell r="H7349" t="str">
            <v>N</v>
          </cell>
          <cell r="I7349">
            <v>2</v>
          </cell>
          <cell r="J7349">
            <v>37987</v>
          </cell>
          <cell r="K7349">
            <v>111</v>
          </cell>
          <cell r="L7349" t="str">
            <v>Ee/Sp</v>
          </cell>
          <cell r="M7349">
            <v>10275</v>
          </cell>
        </row>
        <row r="7350">
          <cell r="A7350">
            <v>17</v>
          </cell>
          <cell r="B7350" t="str">
            <v>St. Louis Retiree &gt;65 Med Supp</v>
          </cell>
          <cell r="D7350" t="str">
            <v>HENNESSEY THOMAS L</v>
          </cell>
          <cell r="E7350" t="str">
            <v>494243036</v>
          </cell>
          <cell r="F7350">
            <v>14</v>
          </cell>
          <cell r="G7350" t="str">
            <v>Medicare O65RHW/F - Non-Union</v>
          </cell>
          <cell r="H7350" t="str">
            <v>N</v>
          </cell>
          <cell r="I7350">
            <v>2</v>
          </cell>
          <cell r="J7350">
            <v>37987</v>
          </cell>
          <cell r="K7350">
            <v>111</v>
          </cell>
          <cell r="L7350" t="str">
            <v>Ee/Sp</v>
          </cell>
          <cell r="M7350">
            <v>10860</v>
          </cell>
        </row>
        <row r="7351">
          <cell r="A7351">
            <v>17</v>
          </cell>
          <cell r="B7351" t="str">
            <v>St. Louis Retiree &gt;65 Med Supp</v>
          </cell>
          <cell r="D7351" t="str">
            <v>HEWITT NORMAN E</v>
          </cell>
          <cell r="E7351" t="str">
            <v>496321255</v>
          </cell>
          <cell r="F7351">
            <v>13</v>
          </cell>
          <cell r="G7351" t="str">
            <v>Medicare O65R S/PC - Non-Union</v>
          </cell>
          <cell r="H7351" t="str">
            <v>N</v>
          </cell>
          <cell r="I7351">
            <v>1</v>
          </cell>
          <cell r="J7351">
            <v>37987</v>
          </cell>
          <cell r="K7351">
            <v>101</v>
          </cell>
          <cell r="L7351" t="str">
            <v>Single</v>
          </cell>
          <cell r="M7351">
            <v>12496</v>
          </cell>
        </row>
        <row r="7352">
          <cell r="A7352">
            <v>17</v>
          </cell>
          <cell r="B7352" t="str">
            <v>St. Louis Retiree &gt;65 Med Supp</v>
          </cell>
          <cell r="D7352" t="str">
            <v>HEWKIN CLINTON P</v>
          </cell>
          <cell r="E7352" t="str">
            <v>496307695</v>
          </cell>
          <cell r="F7352">
            <v>12</v>
          </cell>
          <cell r="G7352" t="str">
            <v>Medicare O65RHW/F - Union</v>
          </cell>
          <cell r="H7352" t="str">
            <v>U</v>
          </cell>
          <cell r="I7352">
            <v>2</v>
          </cell>
          <cell r="J7352">
            <v>37987</v>
          </cell>
          <cell r="K7352">
            <v>111</v>
          </cell>
          <cell r="L7352" t="str">
            <v>Ee/Sp</v>
          </cell>
          <cell r="M7352">
            <v>11712</v>
          </cell>
        </row>
        <row r="7353">
          <cell r="A7353">
            <v>17</v>
          </cell>
          <cell r="B7353" t="str">
            <v>St. Louis Retiree &gt;65 Med Supp</v>
          </cell>
          <cell r="D7353" t="str">
            <v>HINZPETER HAROLD H</v>
          </cell>
          <cell r="E7353" t="str">
            <v>486320716</v>
          </cell>
          <cell r="F7353">
            <v>14</v>
          </cell>
          <cell r="G7353" t="str">
            <v>Medicare O65RHW/F - Non-Union</v>
          </cell>
          <cell r="H7353" t="str">
            <v>N</v>
          </cell>
          <cell r="I7353">
            <v>2</v>
          </cell>
          <cell r="J7353">
            <v>37987</v>
          </cell>
          <cell r="K7353">
            <v>111</v>
          </cell>
          <cell r="L7353" t="str">
            <v>Ee/Sp</v>
          </cell>
          <cell r="M7353">
            <v>10818</v>
          </cell>
        </row>
        <row r="7354">
          <cell r="A7354">
            <v>17</v>
          </cell>
          <cell r="B7354" t="str">
            <v>St. Louis Retiree &gt;65 Med Supp</v>
          </cell>
          <cell r="D7354" t="str">
            <v>HUMPHREY JR JOSEPH E</v>
          </cell>
          <cell r="E7354" t="str">
            <v>494322106</v>
          </cell>
          <cell r="F7354">
            <v>14</v>
          </cell>
          <cell r="G7354" t="str">
            <v>Medicare O65RHW/F - Non-Union</v>
          </cell>
          <cell r="H7354" t="str">
            <v>N</v>
          </cell>
          <cell r="I7354">
            <v>2</v>
          </cell>
          <cell r="J7354">
            <v>37987</v>
          </cell>
          <cell r="K7354">
            <v>111</v>
          </cell>
          <cell r="L7354" t="str">
            <v>Ee/Sp</v>
          </cell>
          <cell r="M7354">
            <v>12181</v>
          </cell>
        </row>
        <row r="7355">
          <cell r="A7355">
            <v>17</v>
          </cell>
          <cell r="B7355" t="str">
            <v>St. Louis Retiree &gt;65 Med Supp</v>
          </cell>
          <cell r="D7355" t="str">
            <v>HURST JAMES E</v>
          </cell>
          <cell r="E7355" t="str">
            <v>491408411</v>
          </cell>
          <cell r="F7355">
            <v>11</v>
          </cell>
          <cell r="G7355" t="str">
            <v>Medicare O65R S/PC - Union</v>
          </cell>
          <cell r="H7355" t="str">
            <v>U</v>
          </cell>
          <cell r="I7355">
            <v>1</v>
          </cell>
          <cell r="J7355">
            <v>37987</v>
          </cell>
          <cell r="K7355">
            <v>101</v>
          </cell>
          <cell r="L7355" t="str">
            <v>Single</v>
          </cell>
          <cell r="M7355">
            <v>13919</v>
          </cell>
        </row>
        <row r="7356">
          <cell r="A7356">
            <v>17</v>
          </cell>
          <cell r="B7356" t="str">
            <v>St. Louis Retiree &gt;65 Med Supp</v>
          </cell>
          <cell r="D7356" t="str">
            <v>HUSKEY JOHN A</v>
          </cell>
          <cell r="E7356" t="str">
            <v>496287668</v>
          </cell>
          <cell r="F7356">
            <v>12</v>
          </cell>
          <cell r="G7356" t="str">
            <v>Medicare O65RHW/F - Union</v>
          </cell>
          <cell r="H7356" t="str">
            <v>U</v>
          </cell>
          <cell r="I7356">
            <v>2</v>
          </cell>
          <cell r="J7356">
            <v>37987</v>
          </cell>
          <cell r="K7356">
            <v>111</v>
          </cell>
          <cell r="L7356" t="str">
            <v>Ee/Sp</v>
          </cell>
          <cell r="M7356">
            <v>10490</v>
          </cell>
        </row>
        <row r="7357">
          <cell r="A7357">
            <v>17</v>
          </cell>
          <cell r="B7357" t="str">
            <v>St. Louis Retiree &gt;65 Med Supp</v>
          </cell>
          <cell r="D7357" t="str">
            <v>JACKSON RICHARD L</v>
          </cell>
          <cell r="E7357" t="str">
            <v>491363717</v>
          </cell>
          <cell r="F7357">
            <v>12</v>
          </cell>
          <cell r="G7357" t="str">
            <v>Medicare O65RHW/F - Union</v>
          </cell>
          <cell r="H7357" t="str">
            <v>U</v>
          </cell>
          <cell r="I7357">
            <v>2</v>
          </cell>
          <cell r="J7357">
            <v>37987</v>
          </cell>
          <cell r="K7357">
            <v>111</v>
          </cell>
          <cell r="L7357" t="str">
            <v>Ee/Sp</v>
          </cell>
          <cell r="M7357">
            <v>13005</v>
          </cell>
        </row>
        <row r="7358">
          <cell r="A7358">
            <v>17</v>
          </cell>
          <cell r="B7358" t="str">
            <v>St. Louis Retiree &gt;65 Med Supp</v>
          </cell>
          <cell r="D7358" t="str">
            <v>JOHNSON MARILYN F</v>
          </cell>
          <cell r="E7358" t="str">
            <v>499426460</v>
          </cell>
          <cell r="F7358">
            <v>11</v>
          </cell>
          <cell r="G7358" t="str">
            <v>Medicare O65R S/PC - Union</v>
          </cell>
          <cell r="H7358" t="str">
            <v>U</v>
          </cell>
          <cell r="I7358">
            <v>1</v>
          </cell>
          <cell r="J7358">
            <v>37987</v>
          </cell>
          <cell r="K7358">
            <v>102</v>
          </cell>
          <cell r="L7358" t="str">
            <v>Single</v>
          </cell>
          <cell r="M7358">
            <v>14069</v>
          </cell>
        </row>
        <row r="7359">
          <cell r="A7359">
            <v>17</v>
          </cell>
          <cell r="B7359" t="str">
            <v>St. Louis Retiree &gt;65 Med Supp</v>
          </cell>
          <cell r="D7359" t="str">
            <v>KELLMANN EDWARD</v>
          </cell>
          <cell r="E7359" t="str">
            <v>493403583</v>
          </cell>
          <cell r="F7359">
            <v>11</v>
          </cell>
          <cell r="G7359" t="str">
            <v>Medicare O65R S/PC - Union</v>
          </cell>
          <cell r="H7359" t="str">
            <v>U</v>
          </cell>
          <cell r="I7359">
            <v>1</v>
          </cell>
          <cell r="J7359">
            <v>37987</v>
          </cell>
          <cell r="K7359">
            <v>101</v>
          </cell>
          <cell r="L7359" t="str">
            <v>Single</v>
          </cell>
          <cell r="M7359">
            <v>14020</v>
          </cell>
        </row>
        <row r="7360">
          <cell r="A7360">
            <v>17</v>
          </cell>
          <cell r="B7360" t="str">
            <v>St. Louis Retiree &gt;65 Med Supp</v>
          </cell>
          <cell r="D7360" t="str">
            <v>KEY ARTHUR E</v>
          </cell>
          <cell r="E7360" t="str">
            <v>491403315</v>
          </cell>
          <cell r="F7360">
            <v>11</v>
          </cell>
          <cell r="G7360" t="str">
            <v>Medicare O65R S/PC - Union</v>
          </cell>
          <cell r="H7360" t="str">
            <v>U</v>
          </cell>
          <cell r="I7360">
            <v>1</v>
          </cell>
          <cell r="J7360">
            <v>38353</v>
          </cell>
          <cell r="K7360">
            <v>101</v>
          </cell>
          <cell r="L7360" t="str">
            <v>Single</v>
          </cell>
          <cell r="M7360">
            <v>14616</v>
          </cell>
        </row>
        <row r="7361">
          <cell r="A7361">
            <v>17</v>
          </cell>
          <cell r="B7361" t="str">
            <v>St. Louis Retiree &gt;65 Med Supp</v>
          </cell>
          <cell r="D7361" t="str">
            <v>KILLBREATH WAYNE C</v>
          </cell>
          <cell r="E7361" t="str">
            <v>498367578</v>
          </cell>
          <cell r="F7361">
            <v>11</v>
          </cell>
          <cell r="G7361" t="str">
            <v>Medicare O65R S/PC - Union</v>
          </cell>
          <cell r="H7361" t="str">
            <v>U</v>
          </cell>
          <cell r="I7361">
            <v>1</v>
          </cell>
          <cell r="J7361">
            <v>37987</v>
          </cell>
          <cell r="K7361">
            <v>101</v>
          </cell>
          <cell r="L7361" t="str">
            <v>Single</v>
          </cell>
          <cell r="M7361">
            <v>11749</v>
          </cell>
        </row>
        <row r="7362">
          <cell r="A7362">
            <v>17</v>
          </cell>
          <cell r="B7362" t="str">
            <v>St. Louis Retiree &gt;65 Med Supp</v>
          </cell>
          <cell r="D7362" t="str">
            <v>KLOSSNER DEAN A</v>
          </cell>
          <cell r="E7362" t="str">
            <v>494344852</v>
          </cell>
          <cell r="F7362">
            <v>11</v>
          </cell>
          <cell r="G7362" t="str">
            <v>Medicare O65R S/PC - Union</v>
          </cell>
          <cell r="H7362" t="str">
            <v>U</v>
          </cell>
          <cell r="I7362">
            <v>1</v>
          </cell>
          <cell r="J7362">
            <v>37987</v>
          </cell>
          <cell r="K7362">
            <v>101</v>
          </cell>
          <cell r="L7362" t="str">
            <v>Single</v>
          </cell>
          <cell r="M7362">
            <v>12343</v>
          </cell>
        </row>
        <row r="7363">
          <cell r="A7363">
            <v>17</v>
          </cell>
          <cell r="B7363" t="str">
            <v>St. Louis Retiree &gt;65 Med Supp</v>
          </cell>
          <cell r="D7363" t="str">
            <v>KNESE MARY</v>
          </cell>
          <cell r="E7363" t="str">
            <v>490301654</v>
          </cell>
          <cell r="F7363">
            <v>11</v>
          </cell>
          <cell r="G7363" t="str">
            <v>Medicare O65R S/PC - Union</v>
          </cell>
          <cell r="H7363" t="str">
            <v>U</v>
          </cell>
          <cell r="I7363">
            <v>1</v>
          </cell>
          <cell r="J7363">
            <v>37987</v>
          </cell>
          <cell r="K7363">
            <v>102</v>
          </cell>
          <cell r="L7363" t="str">
            <v>Single</v>
          </cell>
          <cell r="M7363">
            <v>11808</v>
          </cell>
        </row>
        <row r="7364">
          <cell r="A7364">
            <v>17</v>
          </cell>
          <cell r="B7364" t="str">
            <v>St. Louis Retiree &gt;65 Med Supp</v>
          </cell>
          <cell r="D7364" t="str">
            <v>KUEHN PEGGY LEE</v>
          </cell>
          <cell r="E7364" t="str">
            <v>491388599</v>
          </cell>
          <cell r="F7364">
            <v>11</v>
          </cell>
          <cell r="G7364" t="str">
            <v>Medicare O65R S/PC - Union</v>
          </cell>
          <cell r="H7364" t="str">
            <v>U</v>
          </cell>
          <cell r="I7364">
            <v>1</v>
          </cell>
          <cell r="J7364">
            <v>38108</v>
          </cell>
          <cell r="K7364">
            <v>102</v>
          </cell>
          <cell r="L7364" t="str">
            <v>Single</v>
          </cell>
          <cell r="M7364">
            <v>14390</v>
          </cell>
        </row>
        <row r="7365">
          <cell r="A7365">
            <v>17</v>
          </cell>
          <cell r="B7365" t="str">
            <v>St. Louis Retiree &gt;65 Med Supp</v>
          </cell>
          <cell r="D7365" t="str">
            <v>KUHLENBERG GEORGE M</v>
          </cell>
          <cell r="E7365" t="str">
            <v>500320902</v>
          </cell>
          <cell r="F7365">
            <v>14</v>
          </cell>
          <cell r="G7365" t="str">
            <v>Medicare O65RHW/F - Non-Union</v>
          </cell>
          <cell r="H7365" t="str">
            <v>N</v>
          </cell>
          <cell r="I7365">
            <v>2</v>
          </cell>
          <cell r="J7365">
            <v>38078</v>
          </cell>
          <cell r="K7365">
            <v>111</v>
          </cell>
          <cell r="L7365" t="str">
            <v>Ee/Sp</v>
          </cell>
          <cell r="M7365">
            <v>12595</v>
          </cell>
        </row>
        <row r="7366">
          <cell r="A7366">
            <v>17</v>
          </cell>
          <cell r="B7366" t="str">
            <v>St. Louis Retiree &gt;65 Med Supp</v>
          </cell>
          <cell r="D7366" t="str">
            <v>KURZENDOERFER MARSHALL</v>
          </cell>
          <cell r="E7366" t="str">
            <v>490385111</v>
          </cell>
          <cell r="F7366">
            <v>11</v>
          </cell>
          <cell r="G7366" t="str">
            <v>Medicare O65R S/PC - Union</v>
          </cell>
          <cell r="H7366" t="str">
            <v>U</v>
          </cell>
          <cell r="I7366">
            <v>1</v>
          </cell>
          <cell r="J7366">
            <v>37987</v>
          </cell>
          <cell r="K7366">
            <v>101</v>
          </cell>
          <cell r="L7366" t="str">
            <v>Single</v>
          </cell>
          <cell r="M7366">
            <v>13733</v>
          </cell>
        </row>
        <row r="7367">
          <cell r="A7367">
            <v>17</v>
          </cell>
          <cell r="B7367" t="str">
            <v>St. Louis Retiree &gt;65 Med Supp</v>
          </cell>
          <cell r="D7367" t="str">
            <v>LEESMAN CHARLES G</v>
          </cell>
          <cell r="E7367" t="str">
            <v>493361899</v>
          </cell>
          <cell r="F7367">
            <v>11</v>
          </cell>
          <cell r="G7367" t="str">
            <v>Medicare O65R S/PC - Union</v>
          </cell>
          <cell r="H7367" t="str">
            <v>U</v>
          </cell>
          <cell r="I7367">
            <v>1</v>
          </cell>
          <cell r="J7367">
            <v>37987</v>
          </cell>
          <cell r="K7367">
            <v>101</v>
          </cell>
          <cell r="L7367" t="str">
            <v>Single</v>
          </cell>
          <cell r="M7367">
            <v>13744</v>
          </cell>
        </row>
        <row r="7368">
          <cell r="A7368">
            <v>17</v>
          </cell>
          <cell r="B7368" t="str">
            <v>St. Louis Retiree &gt;65 Med Supp</v>
          </cell>
          <cell r="D7368" t="str">
            <v>LINDSEY RICHARD</v>
          </cell>
          <cell r="E7368" t="str">
            <v>494249737</v>
          </cell>
          <cell r="F7368">
            <v>14</v>
          </cell>
          <cell r="G7368" t="str">
            <v>Medicare O65RHW/F - Non-Union</v>
          </cell>
          <cell r="H7368" t="str">
            <v>N</v>
          </cell>
          <cell r="I7368">
            <v>2</v>
          </cell>
          <cell r="J7368">
            <v>37987</v>
          </cell>
          <cell r="K7368">
            <v>111</v>
          </cell>
          <cell r="L7368" t="str">
            <v>Ee/Sp</v>
          </cell>
          <cell r="M7368">
            <v>10776</v>
          </cell>
        </row>
        <row r="7369">
          <cell r="A7369">
            <v>17</v>
          </cell>
          <cell r="B7369" t="str">
            <v>St. Louis Retiree &gt;65 Med Supp</v>
          </cell>
          <cell r="D7369" t="str">
            <v>LOEHR JOYCE</v>
          </cell>
          <cell r="E7369" t="str">
            <v>498323659</v>
          </cell>
          <cell r="F7369">
            <v>13</v>
          </cell>
          <cell r="G7369" t="str">
            <v>Medicare O65R S/PC - Non-Union</v>
          </cell>
          <cell r="H7369" t="str">
            <v>N</v>
          </cell>
          <cell r="I7369">
            <v>1</v>
          </cell>
          <cell r="J7369">
            <v>38056</v>
          </cell>
          <cell r="K7369">
            <v>102</v>
          </cell>
          <cell r="L7369" t="str">
            <v>Single</v>
          </cell>
          <cell r="M7369">
            <v>11849</v>
          </cell>
        </row>
        <row r="7370">
          <cell r="A7370">
            <v>17</v>
          </cell>
          <cell r="B7370" t="str">
            <v>St. Louis Retiree &gt;65 Med Supp</v>
          </cell>
          <cell r="D7370" t="str">
            <v>LOVELL CHARLES L</v>
          </cell>
          <cell r="E7370" t="str">
            <v>494285070</v>
          </cell>
          <cell r="F7370">
            <v>12</v>
          </cell>
          <cell r="G7370" t="str">
            <v>Medicare O65RHW/F - Union</v>
          </cell>
          <cell r="H7370" t="str">
            <v>U</v>
          </cell>
          <cell r="I7370">
            <v>2</v>
          </cell>
          <cell r="J7370">
            <v>37987</v>
          </cell>
          <cell r="K7370">
            <v>111</v>
          </cell>
          <cell r="L7370" t="str">
            <v>Ee/Sp</v>
          </cell>
          <cell r="M7370">
            <v>11030</v>
          </cell>
        </row>
        <row r="7371">
          <cell r="A7371">
            <v>17</v>
          </cell>
          <cell r="B7371" t="str">
            <v>St. Louis Retiree &gt;65 Med Supp</v>
          </cell>
          <cell r="D7371" t="str">
            <v>LOWERY DONALD A</v>
          </cell>
          <cell r="E7371" t="str">
            <v>429625222</v>
          </cell>
          <cell r="F7371">
            <v>14</v>
          </cell>
          <cell r="G7371" t="str">
            <v>Medicare O65RHW/F - Non-Union</v>
          </cell>
          <cell r="H7371" t="str">
            <v>N</v>
          </cell>
          <cell r="I7371">
            <v>2</v>
          </cell>
          <cell r="J7371">
            <v>37987</v>
          </cell>
          <cell r="K7371">
            <v>111</v>
          </cell>
          <cell r="L7371" t="str">
            <v>Ee/Sp</v>
          </cell>
          <cell r="M7371">
            <v>12789</v>
          </cell>
        </row>
        <row r="7372">
          <cell r="A7372">
            <v>17</v>
          </cell>
          <cell r="B7372" t="str">
            <v>St. Louis Retiree &gt;65 Med Supp</v>
          </cell>
          <cell r="D7372" t="str">
            <v>LOWERY JOLENE</v>
          </cell>
          <cell r="E7372" t="str">
            <v>430587034</v>
          </cell>
          <cell r="F7372">
            <v>11</v>
          </cell>
          <cell r="G7372" t="str">
            <v>Medicare O65R S/PC - Union</v>
          </cell>
          <cell r="H7372" t="str">
            <v>U</v>
          </cell>
          <cell r="I7372">
            <v>1</v>
          </cell>
          <cell r="J7372">
            <v>38024</v>
          </cell>
          <cell r="K7372">
            <v>102</v>
          </cell>
          <cell r="L7372" t="str">
            <v>Single</v>
          </cell>
          <cell r="M7372">
            <v>12227</v>
          </cell>
        </row>
        <row r="7373">
          <cell r="A7373">
            <v>17</v>
          </cell>
          <cell r="B7373" t="str">
            <v>St. Louis Retiree &gt;65 Med Supp</v>
          </cell>
          <cell r="D7373" t="str">
            <v>LUPO JAMES J</v>
          </cell>
          <cell r="E7373" t="str">
            <v>488444272</v>
          </cell>
          <cell r="F7373">
            <v>11</v>
          </cell>
          <cell r="G7373" t="str">
            <v>Medicare O65R S/PC - Union</v>
          </cell>
          <cell r="H7373" t="str">
            <v>U</v>
          </cell>
          <cell r="I7373">
            <v>2</v>
          </cell>
          <cell r="J7373">
            <v>38353</v>
          </cell>
          <cell r="K7373">
            <v>111</v>
          </cell>
          <cell r="L7373" t="str">
            <v>Ee/Sp</v>
          </cell>
          <cell r="M7373">
            <v>14623</v>
          </cell>
        </row>
        <row r="7374">
          <cell r="A7374">
            <v>17</v>
          </cell>
          <cell r="B7374" t="str">
            <v>St. Louis Retiree &gt;65 Med Supp</v>
          </cell>
          <cell r="D7374" t="str">
            <v>MAIN JR HIRAM H</v>
          </cell>
          <cell r="E7374" t="str">
            <v>498322608</v>
          </cell>
          <cell r="F7374">
            <v>12</v>
          </cell>
          <cell r="G7374" t="str">
            <v>Medicare O65RHW/F - Union</v>
          </cell>
          <cell r="H7374" t="str">
            <v>U</v>
          </cell>
          <cell r="I7374">
            <v>2</v>
          </cell>
          <cell r="J7374">
            <v>37987</v>
          </cell>
          <cell r="K7374">
            <v>111</v>
          </cell>
          <cell r="L7374" t="str">
            <v>Ee/Sp</v>
          </cell>
          <cell r="M7374">
            <v>11184</v>
          </cell>
        </row>
        <row r="7375">
          <cell r="A7375">
            <v>17</v>
          </cell>
          <cell r="B7375" t="str">
            <v>St. Louis Retiree &gt;65 Med Supp</v>
          </cell>
          <cell r="D7375" t="str">
            <v>MALLINCKRODT LESLIE A</v>
          </cell>
          <cell r="E7375" t="str">
            <v>488343651</v>
          </cell>
          <cell r="F7375">
            <v>12</v>
          </cell>
          <cell r="G7375" t="str">
            <v>Medicare O65RHW/F - Union</v>
          </cell>
          <cell r="H7375" t="str">
            <v>U</v>
          </cell>
          <cell r="I7375">
            <v>2</v>
          </cell>
          <cell r="J7375">
            <v>37987</v>
          </cell>
          <cell r="K7375">
            <v>111</v>
          </cell>
          <cell r="L7375" t="str">
            <v>Ee/Sp</v>
          </cell>
          <cell r="M7375">
            <v>11395</v>
          </cell>
        </row>
        <row r="7376">
          <cell r="A7376">
            <v>17</v>
          </cell>
          <cell r="B7376" t="str">
            <v>St. Louis Retiree &gt;65 Med Supp</v>
          </cell>
          <cell r="D7376" t="str">
            <v>MALLINCKRODT THEODORE H</v>
          </cell>
          <cell r="E7376" t="str">
            <v>495340291</v>
          </cell>
          <cell r="F7376">
            <v>12</v>
          </cell>
          <cell r="G7376" t="str">
            <v>Medicare O65RHW/F - Union</v>
          </cell>
          <cell r="H7376" t="str">
            <v>U</v>
          </cell>
          <cell r="I7376">
            <v>2</v>
          </cell>
          <cell r="J7376">
            <v>37987</v>
          </cell>
          <cell r="K7376">
            <v>111</v>
          </cell>
          <cell r="L7376" t="str">
            <v>Ee/Sp</v>
          </cell>
          <cell r="M7376">
            <v>10684</v>
          </cell>
        </row>
        <row r="7377">
          <cell r="A7377">
            <v>17</v>
          </cell>
          <cell r="B7377" t="str">
            <v>St. Louis Retiree &gt;65 Med Supp</v>
          </cell>
          <cell r="D7377" t="str">
            <v>MICHEL THEODORE L</v>
          </cell>
          <cell r="E7377" t="str">
            <v>494344995</v>
          </cell>
          <cell r="F7377">
            <v>14</v>
          </cell>
          <cell r="G7377" t="str">
            <v>Medicare O65RHW/F - Non-Union</v>
          </cell>
          <cell r="H7377" t="str">
            <v>N</v>
          </cell>
          <cell r="I7377">
            <v>2</v>
          </cell>
          <cell r="J7377">
            <v>37987</v>
          </cell>
          <cell r="K7377">
            <v>111</v>
          </cell>
          <cell r="L7377" t="str">
            <v>Ee/Sp</v>
          </cell>
          <cell r="M7377">
            <v>13004</v>
          </cell>
        </row>
        <row r="7378">
          <cell r="A7378">
            <v>17</v>
          </cell>
          <cell r="B7378" t="str">
            <v>St. Louis Retiree &gt;65 Med Supp</v>
          </cell>
          <cell r="D7378" t="str">
            <v>MILLER CATHERINE R</v>
          </cell>
          <cell r="E7378" t="str">
            <v>498363195</v>
          </cell>
          <cell r="F7378">
            <v>11</v>
          </cell>
          <cell r="G7378" t="str">
            <v>Medicare O65R S/PC - Union</v>
          </cell>
          <cell r="H7378" t="str">
            <v>U</v>
          </cell>
          <cell r="I7378">
            <v>1</v>
          </cell>
          <cell r="J7378">
            <v>37987</v>
          </cell>
          <cell r="K7378">
            <v>102</v>
          </cell>
          <cell r="L7378" t="str">
            <v>Single</v>
          </cell>
          <cell r="M7378">
            <v>11376</v>
          </cell>
        </row>
        <row r="7379">
          <cell r="A7379">
            <v>17</v>
          </cell>
          <cell r="B7379" t="str">
            <v>St. Louis Retiree &gt;65 Med Supp</v>
          </cell>
          <cell r="D7379" t="str">
            <v>MOLNER DONALD E</v>
          </cell>
          <cell r="E7379" t="str">
            <v>493361943</v>
          </cell>
          <cell r="F7379">
            <v>14</v>
          </cell>
          <cell r="G7379" t="str">
            <v>Medicare O65RHW/F - Non-Union</v>
          </cell>
          <cell r="H7379" t="str">
            <v>N</v>
          </cell>
          <cell r="I7379">
            <v>2</v>
          </cell>
          <cell r="J7379">
            <v>38169</v>
          </cell>
          <cell r="K7379">
            <v>111</v>
          </cell>
          <cell r="L7379" t="str">
            <v>Ee/Sp</v>
          </cell>
          <cell r="M7379">
            <v>13256</v>
          </cell>
        </row>
        <row r="7380">
          <cell r="A7380">
            <v>17</v>
          </cell>
          <cell r="B7380" t="str">
            <v>St. Louis Retiree &gt;65 Med Supp</v>
          </cell>
          <cell r="D7380" t="str">
            <v>MOORE DONALD M</v>
          </cell>
          <cell r="E7380" t="str">
            <v>492449327</v>
          </cell>
          <cell r="F7380">
            <v>11</v>
          </cell>
          <cell r="G7380" t="str">
            <v>Medicare O65R S/PC - Union</v>
          </cell>
          <cell r="H7380" t="str">
            <v>U</v>
          </cell>
          <cell r="I7380">
            <v>1</v>
          </cell>
          <cell r="J7380">
            <v>37987</v>
          </cell>
          <cell r="K7380">
            <v>101</v>
          </cell>
          <cell r="L7380" t="str">
            <v>Single</v>
          </cell>
          <cell r="M7380">
            <v>11896</v>
          </cell>
        </row>
        <row r="7381">
          <cell r="A7381">
            <v>17</v>
          </cell>
          <cell r="B7381" t="str">
            <v>St. Louis Retiree &gt;65 Med Supp</v>
          </cell>
          <cell r="D7381" t="str">
            <v>MUELLER KENNETH C</v>
          </cell>
          <cell r="E7381" t="str">
            <v>498380796</v>
          </cell>
          <cell r="F7381">
            <v>13</v>
          </cell>
          <cell r="G7381" t="str">
            <v>Medicare O65R S/PC - Non-Union</v>
          </cell>
          <cell r="H7381" t="str">
            <v>N</v>
          </cell>
          <cell r="I7381">
            <v>1</v>
          </cell>
          <cell r="J7381">
            <v>37987</v>
          </cell>
          <cell r="K7381">
            <v>101</v>
          </cell>
          <cell r="L7381" t="str">
            <v>Single</v>
          </cell>
          <cell r="M7381">
            <v>13853</v>
          </cell>
        </row>
        <row r="7382">
          <cell r="A7382">
            <v>17</v>
          </cell>
          <cell r="B7382" t="str">
            <v>St. Louis Retiree &gt;65 Med Supp</v>
          </cell>
          <cell r="D7382" t="str">
            <v>NETZEBAND ROY R</v>
          </cell>
          <cell r="E7382" t="str">
            <v>491382789</v>
          </cell>
          <cell r="F7382">
            <v>11</v>
          </cell>
          <cell r="G7382" t="str">
            <v>Medicare O65R S/PC - Union</v>
          </cell>
          <cell r="H7382" t="str">
            <v>U</v>
          </cell>
          <cell r="I7382">
            <v>1</v>
          </cell>
          <cell r="J7382">
            <v>37987</v>
          </cell>
          <cell r="K7382">
            <v>101</v>
          </cell>
          <cell r="L7382" t="str">
            <v>Single</v>
          </cell>
          <cell r="M7382">
            <v>14137</v>
          </cell>
        </row>
        <row r="7383">
          <cell r="A7383">
            <v>17</v>
          </cell>
          <cell r="B7383" t="str">
            <v>St. Louis Retiree &gt;65 Med Supp</v>
          </cell>
          <cell r="D7383" t="str">
            <v>NEUSTADT LLOYD M</v>
          </cell>
          <cell r="E7383" t="str">
            <v>488342558</v>
          </cell>
          <cell r="F7383">
            <v>12</v>
          </cell>
          <cell r="G7383" t="str">
            <v>Medicare O65RHW/F - Union</v>
          </cell>
          <cell r="H7383" t="str">
            <v>U</v>
          </cell>
          <cell r="I7383">
            <v>2</v>
          </cell>
          <cell r="J7383">
            <v>37987</v>
          </cell>
          <cell r="K7383">
            <v>111</v>
          </cell>
          <cell r="L7383" t="str">
            <v>Ee/Sp</v>
          </cell>
          <cell r="M7383">
            <v>10727</v>
          </cell>
        </row>
        <row r="7384">
          <cell r="A7384">
            <v>17</v>
          </cell>
          <cell r="B7384" t="str">
            <v>St. Louis Retiree &gt;65 Med Supp</v>
          </cell>
          <cell r="D7384" t="str">
            <v>NOONAN ROBERT J</v>
          </cell>
          <cell r="E7384" t="str">
            <v>387326113</v>
          </cell>
          <cell r="F7384">
            <v>14</v>
          </cell>
          <cell r="G7384" t="str">
            <v>Medicare O65RHW/F - Non-Union</v>
          </cell>
          <cell r="H7384" t="str">
            <v>N</v>
          </cell>
          <cell r="I7384">
            <v>2</v>
          </cell>
          <cell r="J7384">
            <v>37987</v>
          </cell>
          <cell r="K7384">
            <v>111</v>
          </cell>
          <cell r="L7384" t="str">
            <v>Ee/Sp</v>
          </cell>
          <cell r="M7384">
            <v>12649</v>
          </cell>
        </row>
        <row r="7385">
          <cell r="A7385">
            <v>17</v>
          </cell>
          <cell r="B7385" t="str">
            <v>St. Louis Retiree &gt;65 Med Supp</v>
          </cell>
          <cell r="D7385" t="str">
            <v>O HANLON CHARLES T</v>
          </cell>
          <cell r="E7385" t="str">
            <v>495341907</v>
          </cell>
          <cell r="F7385">
            <v>12</v>
          </cell>
          <cell r="G7385" t="str">
            <v>Medicare O65RHW/F - Union</v>
          </cell>
          <cell r="H7385" t="str">
            <v>U</v>
          </cell>
          <cell r="I7385">
            <v>2</v>
          </cell>
          <cell r="J7385">
            <v>37987</v>
          </cell>
          <cell r="K7385">
            <v>111</v>
          </cell>
          <cell r="L7385" t="str">
            <v>Ee/Sp</v>
          </cell>
          <cell r="M7385">
            <v>11311</v>
          </cell>
        </row>
        <row r="7386">
          <cell r="A7386">
            <v>17</v>
          </cell>
          <cell r="B7386" t="str">
            <v>St. Louis Retiree &gt;65 Med Supp</v>
          </cell>
          <cell r="D7386" t="str">
            <v>ORR JAMES N</v>
          </cell>
          <cell r="E7386" t="str">
            <v>494285806</v>
          </cell>
          <cell r="F7386">
            <v>13</v>
          </cell>
          <cell r="G7386" t="str">
            <v>Medicare O65R S/PC - Non-Union</v>
          </cell>
          <cell r="H7386" t="str">
            <v>N</v>
          </cell>
          <cell r="I7386">
            <v>1</v>
          </cell>
          <cell r="J7386">
            <v>37987</v>
          </cell>
          <cell r="K7386">
            <v>101</v>
          </cell>
          <cell r="L7386" t="str">
            <v>Single</v>
          </cell>
          <cell r="M7386">
            <v>11158</v>
          </cell>
        </row>
        <row r="7387">
          <cell r="A7387">
            <v>17</v>
          </cell>
          <cell r="B7387" t="str">
            <v>St. Louis Retiree &gt;65 Med Supp</v>
          </cell>
          <cell r="D7387" t="str">
            <v>OSSECK ROBERT F</v>
          </cell>
          <cell r="E7387" t="str">
            <v>496463398</v>
          </cell>
          <cell r="F7387">
            <v>11</v>
          </cell>
          <cell r="G7387" t="str">
            <v>Medicare O65R S/PC - Union</v>
          </cell>
          <cell r="H7387" t="str">
            <v>U</v>
          </cell>
          <cell r="I7387">
            <v>1</v>
          </cell>
          <cell r="J7387">
            <v>37987</v>
          </cell>
          <cell r="K7387">
            <v>101</v>
          </cell>
          <cell r="L7387" t="str">
            <v>Single</v>
          </cell>
          <cell r="M7387">
            <v>15392</v>
          </cell>
        </row>
        <row r="7388">
          <cell r="A7388">
            <v>17</v>
          </cell>
          <cell r="B7388" t="str">
            <v>St. Louis Retiree &gt;65 Med Supp</v>
          </cell>
          <cell r="D7388" t="str">
            <v>PAGEL DELMAR W</v>
          </cell>
          <cell r="E7388" t="str">
            <v>323282493</v>
          </cell>
          <cell r="F7388">
            <v>11</v>
          </cell>
          <cell r="G7388" t="str">
            <v>Medicare O65R S/PC - Union</v>
          </cell>
          <cell r="H7388" t="str">
            <v>U</v>
          </cell>
          <cell r="I7388">
            <v>1</v>
          </cell>
          <cell r="J7388">
            <v>37987</v>
          </cell>
          <cell r="K7388">
            <v>101</v>
          </cell>
          <cell r="L7388" t="str">
            <v>Single</v>
          </cell>
          <cell r="M7388">
            <v>13160</v>
          </cell>
        </row>
        <row r="7389">
          <cell r="A7389">
            <v>17</v>
          </cell>
          <cell r="B7389" t="str">
            <v>St. Louis Retiree &gt;65 Med Supp</v>
          </cell>
          <cell r="D7389" t="str">
            <v>PEMBERTON FAY</v>
          </cell>
          <cell r="E7389" t="str">
            <v>490327074</v>
          </cell>
          <cell r="F7389">
            <v>11</v>
          </cell>
          <cell r="G7389" t="str">
            <v>Medicare O65R S/PC - Union</v>
          </cell>
          <cell r="H7389" t="str">
            <v>U</v>
          </cell>
          <cell r="I7389">
            <v>1</v>
          </cell>
          <cell r="J7389">
            <v>37987</v>
          </cell>
          <cell r="K7389">
            <v>102</v>
          </cell>
          <cell r="L7389" t="str">
            <v>Single</v>
          </cell>
          <cell r="M7389">
            <v>12028</v>
          </cell>
        </row>
        <row r="7390">
          <cell r="A7390">
            <v>17</v>
          </cell>
          <cell r="B7390" t="str">
            <v>St. Louis Retiree &gt;65 Med Supp</v>
          </cell>
          <cell r="D7390" t="str">
            <v>PHILLIPS TRACY D</v>
          </cell>
          <cell r="E7390" t="str">
            <v>496382957</v>
          </cell>
          <cell r="F7390">
            <v>11</v>
          </cell>
          <cell r="G7390" t="str">
            <v>Medicare O65R S/PC - Union</v>
          </cell>
          <cell r="H7390" t="str">
            <v>U</v>
          </cell>
          <cell r="I7390">
            <v>1</v>
          </cell>
          <cell r="J7390">
            <v>37987</v>
          </cell>
          <cell r="K7390">
            <v>101</v>
          </cell>
          <cell r="L7390" t="str">
            <v>Single</v>
          </cell>
          <cell r="M7390">
            <v>13606</v>
          </cell>
        </row>
        <row r="7391">
          <cell r="A7391">
            <v>17</v>
          </cell>
          <cell r="B7391" t="str">
            <v>St. Louis Retiree &gt;65 Med Supp</v>
          </cell>
          <cell r="D7391" t="str">
            <v>RAY HAROLD L</v>
          </cell>
          <cell r="E7391" t="str">
            <v>495342391</v>
          </cell>
          <cell r="F7391">
            <v>11</v>
          </cell>
          <cell r="G7391" t="str">
            <v>Medicare O65R S/PC - Union</v>
          </cell>
          <cell r="H7391" t="str">
            <v>U</v>
          </cell>
          <cell r="I7391">
            <v>1</v>
          </cell>
          <cell r="J7391">
            <v>37987</v>
          </cell>
          <cell r="K7391">
            <v>101</v>
          </cell>
          <cell r="L7391" t="str">
            <v>Single</v>
          </cell>
          <cell r="M7391">
            <v>11856</v>
          </cell>
        </row>
        <row r="7392">
          <cell r="A7392">
            <v>17</v>
          </cell>
          <cell r="B7392" t="str">
            <v>St. Louis Retiree &gt;65 Med Supp</v>
          </cell>
          <cell r="D7392" t="str">
            <v>RAY JOHN H</v>
          </cell>
          <cell r="E7392" t="str">
            <v>413241942</v>
          </cell>
          <cell r="F7392">
            <v>11</v>
          </cell>
          <cell r="G7392" t="str">
            <v>Medicare O65R S/PC - Union</v>
          </cell>
          <cell r="H7392" t="str">
            <v>U</v>
          </cell>
          <cell r="I7392">
            <v>1</v>
          </cell>
          <cell r="J7392">
            <v>37987</v>
          </cell>
          <cell r="K7392">
            <v>101</v>
          </cell>
          <cell r="L7392" t="str">
            <v>Single</v>
          </cell>
          <cell r="M7392">
            <v>9277</v>
          </cell>
        </row>
        <row r="7393">
          <cell r="A7393">
            <v>17</v>
          </cell>
          <cell r="B7393" t="str">
            <v>St. Louis Retiree &gt;65 Med Supp</v>
          </cell>
          <cell r="D7393" t="str">
            <v>REEDER THOMAS L</v>
          </cell>
          <cell r="E7393" t="str">
            <v>352284433</v>
          </cell>
          <cell r="F7393">
            <v>13</v>
          </cell>
          <cell r="G7393" t="str">
            <v>Medicare O65R S/PC - Non-Union</v>
          </cell>
          <cell r="H7393" t="str">
            <v>N</v>
          </cell>
          <cell r="I7393">
            <v>1</v>
          </cell>
          <cell r="J7393">
            <v>37987</v>
          </cell>
          <cell r="K7393">
            <v>101</v>
          </cell>
          <cell r="L7393" t="str">
            <v>Single</v>
          </cell>
          <cell r="M7393">
            <v>14173</v>
          </cell>
        </row>
        <row r="7394">
          <cell r="A7394">
            <v>17</v>
          </cell>
          <cell r="B7394" t="str">
            <v>St. Louis Retiree &gt;65 Med Supp</v>
          </cell>
          <cell r="D7394" t="str">
            <v>RELLERGERT JEROME V</v>
          </cell>
          <cell r="E7394" t="str">
            <v>496461815</v>
          </cell>
          <cell r="F7394">
            <v>13</v>
          </cell>
          <cell r="G7394" t="str">
            <v>Medicare O65R S/PC - Non-Union</v>
          </cell>
          <cell r="H7394" t="str">
            <v>N</v>
          </cell>
          <cell r="I7394">
            <v>1</v>
          </cell>
          <cell r="J7394">
            <v>37987</v>
          </cell>
          <cell r="K7394">
            <v>101</v>
          </cell>
          <cell r="L7394" t="str">
            <v>Single</v>
          </cell>
          <cell r="M7394">
            <v>15751</v>
          </cell>
        </row>
        <row r="7395">
          <cell r="A7395">
            <v>17</v>
          </cell>
          <cell r="B7395" t="str">
            <v>St. Louis Retiree &gt;65 Med Supp</v>
          </cell>
          <cell r="D7395" t="str">
            <v>ROBERTS MARIAN L</v>
          </cell>
          <cell r="E7395" t="str">
            <v>494426320</v>
          </cell>
          <cell r="F7395">
            <v>11</v>
          </cell>
          <cell r="G7395" t="str">
            <v>Medicare O65R S/PC - Union</v>
          </cell>
          <cell r="H7395" t="str">
            <v>U</v>
          </cell>
          <cell r="I7395">
            <v>1</v>
          </cell>
          <cell r="J7395">
            <v>37987</v>
          </cell>
          <cell r="K7395">
            <v>102</v>
          </cell>
          <cell r="L7395" t="str">
            <v>Single</v>
          </cell>
          <cell r="M7395">
            <v>13713</v>
          </cell>
        </row>
        <row r="7396">
          <cell r="A7396">
            <v>17</v>
          </cell>
          <cell r="B7396" t="str">
            <v>St. Louis Retiree &gt;65 Med Supp</v>
          </cell>
          <cell r="D7396" t="str">
            <v>ROGERS WILLIAM J</v>
          </cell>
          <cell r="E7396" t="str">
            <v>488286240</v>
          </cell>
          <cell r="F7396">
            <v>12</v>
          </cell>
          <cell r="G7396" t="str">
            <v>Medicare O65RHW/F - Union</v>
          </cell>
          <cell r="H7396" t="str">
            <v>U</v>
          </cell>
          <cell r="I7396">
            <v>2</v>
          </cell>
          <cell r="J7396">
            <v>37987</v>
          </cell>
          <cell r="K7396">
            <v>111</v>
          </cell>
          <cell r="L7396" t="str">
            <v>Ee/Sp</v>
          </cell>
          <cell r="M7396">
            <v>9656</v>
          </cell>
        </row>
        <row r="7397">
          <cell r="A7397">
            <v>17</v>
          </cell>
          <cell r="B7397" t="str">
            <v>St. Louis Retiree &gt;65 Med Supp</v>
          </cell>
          <cell r="D7397" t="str">
            <v>SCHENE GIRARD W</v>
          </cell>
          <cell r="E7397" t="str">
            <v>496320051</v>
          </cell>
          <cell r="F7397">
            <v>12</v>
          </cell>
          <cell r="G7397" t="str">
            <v>Medicare O65RHW/F - Union</v>
          </cell>
          <cell r="H7397" t="str">
            <v>U</v>
          </cell>
          <cell r="I7397">
            <v>2</v>
          </cell>
          <cell r="J7397">
            <v>37987</v>
          </cell>
          <cell r="K7397">
            <v>111</v>
          </cell>
          <cell r="L7397" t="str">
            <v>Ee/Sp</v>
          </cell>
          <cell r="M7397">
            <v>11978</v>
          </cell>
        </row>
        <row r="7398">
          <cell r="A7398">
            <v>17</v>
          </cell>
          <cell r="B7398" t="str">
            <v>St. Louis Retiree &gt;65 Med Supp</v>
          </cell>
          <cell r="D7398" t="str">
            <v>SCHLUETER KENNETH E</v>
          </cell>
          <cell r="E7398" t="str">
            <v>495340252</v>
          </cell>
          <cell r="F7398">
            <v>12</v>
          </cell>
          <cell r="G7398" t="str">
            <v>Medicare O65RHW/F - Union</v>
          </cell>
          <cell r="H7398" t="str">
            <v>U</v>
          </cell>
          <cell r="I7398">
            <v>2</v>
          </cell>
          <cell r="J7398">
            <v>37987</v>
          </cell>
          <cell r="K7398">
            <v>111</v>
          </cell>
          <cell r="L7398" t="str">
            <v>Ee/Sp</v>
          </cell>
          <cell r="M7398">
            <v>12638</v>
          </cell>
        </row>
        <row r="7399">
          <cell r="A7399">
            <v>17</v>
          </cell>
          <cell r="B7399" t="str">
            <v>St. Louis Retiree &gt;65 Med Supp</v>
          </cell>
          <cell r="D7399" t="str">
            <v>SELLENRIEK ALLEN O</v>
          </cell>
          <cell r="E7399" t="str">
            <v>492364132</v>
          </cell>
          <cell r="F7399">
            <v>11</v>
          </cell>
          <cell r="G7399" t="str">
            <v>Medicare O65R S/PC - Union</v>
          </cell>
          <cell r="H7399" t="str">
            <v>U</v>
          </cell>
          <cell r="I7399">
            <v>1</v>
          </cell>
          <cell r="J7399">
            <v>37987</v>
          </cell>
          <cell r="K7399">
            <v>101</v>
          </cell>
          <cell r="L7399" t="str">
            <v>Single</v>
          </cell>
          <cell r="M7399">
            <v>12793</v>
          </cell>
        </row>
        <row r="7400">
          <cell r="A7400">
            <v>17</v>
          </cell>
          <cell r="B7400" t="str">
            <v>St. Louis Retiree &gt;65 Med Supp</v>
          </cell>
          <cell r="D7400" t="str">
            <v>SIMPSON WILLIAM G</v>
          </cell>
          <cell r="E7400" t="str">
            <v>488287412</v>
          </cell>
          <cell r="F7400">
            <v>11</v>
          </cell>
          <cell r="G7400" t="str">
            <v>Medicare O65R S/PC - Union</v>
          </cell>
          <cell r="H7400" t="str">
            <v>U</v>
          </cell>
          <cell r="I7400">
            <v>1</v>
          </cell>
          <cell r="J7400">
            <v>37987</v>
          </cell>
          <cell r="K7400">
            <v>101</v>
          </cell>
          <cell r="L7400" t="str">
            <v>Single</v>
          </cell>
          <cell r="M7400">
            <v>9312</v>
          </cell>
        </row>
        <row r="7401">
          <cell r="A7401">
            <v>17</v>
          </cell>
          <cell r="B7401" t="str">
            <v>St. Louis Retiree &gt;65 Med Supp</v>
          </cell>
          <cell r="D7401" t="str">
            <v>SISSON KENDALL R</v>
          </cell>
          <cell r="E7401" t="str">
            <v>507423538</v>
          </cell>
          <cell r="F7401">
            <v>12</v>
          </cell>
          <cell r="G7401" t="str">
            <v>Medicare O65RHW/F - Union</v>
          </cell>
          <cell r="H7401" t="str">
            <v>U</v>
          </cell>
          <cell r="I7401">
            <v>2</v>
          </cell>
          <cell r="J7401">
            <v>38353</v>
          </cell>
          <cell r="K7401">
            <v>111</v>
          </cell>
          <cell r="L7401" t="str">
            <v>Ee/Sp</v>
          </cell>
          <cell r="M7401">
            <v>14172</v>
          </cell>
        </row>
        <row r="7402">
          <cell r="A7402">
            <v>17</v>
          </cell>
          <cell r="B7402" t="str">
            <v>St. Louis Retiree &gt;65 Med Supp</v>
          </cell>
          <cell r="D7402" t="str">
            <v>SKOUBY GEORGE F</v>
          </cell>
          <cell r="E7402" t="str">
            <v>492362550</v>
          </cell>
          <cell r="F7402">
            <v>12</v>
          </cell>
          <cell r="G7402" t="str">
            <v>Medicare O65RHW/F - Union</v>
          </cell>
          <cell r="H7402" t="str">
            <v>U</v>
          </cell>
          <cell r="I7402">
            <v>2</v>
          </cell>
          <cell r="J7402">
            <v>37987</v>
          </cell>
          <cell r="K7402">
            <v>111</v>
          </cell>
          <cell r="L7402" t="str">
            <v>Ee/Sp</v>
          </cell>
          <cell r="M7402">
            <v>12240</v>
          </cell>
        </row>
        <row r="7403">
          <cell r="A7403">
            <v>17</v>
          </cell>
          <cell r="B7403" t="str">
            <v>St. Louis Retiree &gt;65 Med Supp</v>
          </cell>
          <cell r="D7403" t="str">
            <v>SPETH JOHN D</v>
          </cell>
          <cell r="E7403" t="str">
            <v>504449479</v>
          </cell>
          <cell r="F7403">
            <v>13</v>
          </cell>
          <cell r="G7403" t="str">
            <v>Medicare O65R S/PC - Non-Union</v>
          </cell>
          <cell r="H7403" t="str">
            <v>N</v>
          </cell>
          <cell r="I7403">
            <v>1</v>
          </cell>
          <cell r="J7403">
            <v>37987</v>
          </cell>
          <cell r="K7403">
            <v>101</v>
          </cell>
          <cell r="L7403" t="str">
            <v>Single</v>
          </cell>
          <cell r="M7403">
            <v>11800</v>
          </cell>
        </row>
        <row r="7404">
          <cell r="A7404">
            <v>17</v>
          </cell>
          <cell r="B7404" t="str">
            <v>St. Louis Retiree &gt;65 Med Supp</v>
          </cell>
          <cell r="D7404" t="str">
            <v>STARCK WILLARD O</v>
          </cell>
          <cell r="E7404" t="str">
            <v>496348744</v>
          </cell>
          <cell r="F7404">
            <v>12</v>
          </cell>
          <cell r="G7404" t="str">
            <v>Medicare O65RHW/F - Union</v>
          </cell>
          <cell r="H7404" t="str">
            <v>U</v>
          </cell>
          <cell r="I7404">
            <v>2</v>
          </cell>
          <cell r="J7404">
            <v>37987</v>
          </cell>
          <cell r="K7404">
            <v>111</v>
          </cell>
          <cell r="L7404" t="str">
            <v>Ee/Sp</v>
          </cell>
          <cell r="M7404">
            <v>10491</v>
          </cell>
        </row>
        <row r="7405">
          <cell r="A7405">
            <v>17</v>
          </cell>
          <cell r="B7405" t="str">
            <v>St. Louis Retiree &gt;65 Med Supp</v>
          </cell>
          <cell r="D7405" t="str">
            <v>STRATMAN LARRY D</v>
          </cell>
          <cell r="E7405" t="str">
            <v>490385089</v>
          </cell>
          <cell r="F7405">
            <v>11</v>
          </cell>
          <cell r="G7405" t="str">
            <v>Medicare O65R S/PC - Union</v>
          </cell>
          <cell r="H7405" t="str">
            <v>U</v>
          </cell>
          <cell r="I7405">
            <v>2</v>
          </cell>
          <cell r="J7405">
            <v>37987</v>
          </cell>
          <cell r="K7405">
            <v>111</v>
          </cell>
          <cell r="L7405" t="str">
            <v>Ee/Sp</v>
          </cell>
          <cell r="M7405">
            <v>14413</v>
          </cell>
        </row>
        <row r="7406">
          <cell r="A7406">
            <v>17</v>
          </cell>
          <cell r="B7406" t="str">
            <v>St. Louis Retiree &gt;65 Med Supp</v>
          </cell>
          <cell r="D7406" t="str">
            <v>STUMP DAVID A</v>
          </cell>
          <cell r="E7406" t="str">
            <v>491388420</v>
          </cell>
          <cell r="F7406">
            <v>13</v>
          </cell>
          <cell r="G7406" t="str">
            <v>Medicare O65R S/PC - Non-Union</v>
          </cell>
          <cell r="H7406" t="str">
            <v>N</v>
          </cell>
          <cell r="I7406">
            <v>1</v>
          </cell>
          <cell r="J7406">
            <v>37987</v>
          </cell>
          <cell r="K7406">
            <v>101</v>
          </cell>
          <cell r="L7406" t="str">
            <v>Single</v>
          </cell>
          <cell r="M7406">
            <v>13842</v>
          </cell>
        </row>
        <row r="7407">
          <cell r="A7407">
            <v>17</v>
          </cell>
          <cell r="B7407" t="str">
            <v>St. Louis Retiree &gt;65 Med Supp</v>
          </cell>
          <cell r="D7407" t="str">
            <v>STURMER EDMUND C</v>
          </cell>
          <cell r="E7407" t="str">
            <v>130280349</v>
          </cell>
          <cell r="F7407">
            <v>12</v>
          </cell>
          <cell r="G7407" t="str">
            <v>Medicare O65RHW/F - Union</v>
          </cell>
          <cell r="H7407" t="str">
            <v>U</v>
          </cell>
          <cell r="I7407">
            <v>2</v>
          </cell>
          <cell r="J7407">
            <v>37987</v>
          </cell>
          <cell r="K7407">
            <v>111</v>
          </cell>
          <cell r="L7407" t="str">
            <v>Ee/Sp</v>
          </cell>
          <cell r="M7407">
            <v>13607</v>
          </cell>
        </row>
        <row r="7408">
          <cell r="A7408">
            <v>17</v>
          </cell>
          <cell r="B7408" t="str">
            <v>St. Louis Retiree &gt;65 Med Supp</v>
          </cell>
          <cell r="D7408" t="str">
            <v>SULLIVAN EUGENE L</v>
          </cell>
          <cell r="E7408" t="str">
            <v>495341675</v>
          </cell>
          <cell r="F7408">
            <v>11</v>
          </cell>
          <cell r="G7408" t="str">
            <v>Medicare O65R S/PC - Union</v>
          </cell>
          <cell r="H7408" t="str">
            <v>U</v>
          </cell>
          <cell r="I7408">
            <v>1</v>
          </cell>
          <cell r="J7408">
            <v>37987</v>
          </cell>
          <cell r="K7408">
            <v>101</v>
          </cell>
          <cell r="L7408" t="str">
            <v>Single</v>
          </cell>
          <cell r="M7408">
            <v>12004</v>
          </cell>
        </row>
        <row r="7409">
          <cell r="A7409">
            <v>17</v>
          </cell>
          <cell r="B7409" t="str">
            <v>St. Louis Retiree &gt;65 Med Supp</v>
          </cell>
          <cell r="D7409" t="str">
            <v>TINKEY ARNOLD M</v>
          </cell>
          <cell r="E7409" t="str">
            <v>340268837</v>
          </cell>
          <cell r="F7409">
            <v>14</v>
          </cell>
          <cell r="G7409" t="str">
            <v>Medicare O65RHW/F - Non-Union</v>
          </cell>
          <cell r="H7409" t="str">
            <v>N</v>
          </cell>
          <cell r="I7409">
            <v>2</v>
          </cell>
          <cell r="J7409">
            <v>37987</v>
          </cell>
          <cell r="K7409">
            <v>111</v>
          </cell>
          <cell r="L7409" t="str">
            <v>Ee/Sp</v>
          </cell>
          <cell r="M7409">
            <v>11991</v>
          </cell>
        </row>
        <row r="7410">
          <cell r="A7410">
            <v>17</v>
          </cell>
          <cell r="B7410" t="str">
            <v>St. Louis Retiree &gt;65 Med Supp</v>
          </cell>
          <cell r="D7410" t="str">
            <v>URBAN JOHN F</v>
          </cell>
          <cell r="E7410" t="str">
            <v>500600438</v>
          </cell>
          <cell r="F7410">
            <v>13</v>
          </cell>
          <cell r="G7410" t="str">
            <v>Medicare O65R S/PC - Non-Union</v>
          </cell>
          <cell r="H7410" t="str">
            <v>N</v>
          </cell>
          <cell r="I7410">
            <v>1</v>
          </cell>
          <cell r="J7410">
            <v>37987</v>
          </cell>
          <cell r="K7410">
            <v>101</v>
          </cell>
          <cell r="L7410" t="str">
            <v>Single</v>
          </cell>
          <cell r="M7410">
            <v>13281</v>
          </cell>
        </row>
        <row r="7411">
          <cell r="A7411">
            <v>17</v>
          </cell>
          <cell r="B7411" t="str">
            <v>St. Louis Retiree &gt;65 Med Supp</v>
          </cell>
          <cell r="D7411" t="str">
            <v>VAUGHAN LEOLA</v>
          </cell>
          <cell r="E7411" t="str">
            <v>490301721</v>
          </cell>
          <cell r="F7411">
            <v>11</v>
          </cell>
          <cell r="G7411" t="str">
            <v>Medicare O65R S/PC - Union</v>
          </cell>
          <cell r="H7411" t="str">
            <v>U</v>
          </cell>
          <cell r="I7411">
            <v>1</v>
          </cell>
          <cell r="J7411">
            <v>37987</v>
          </cell>
          <cell r="K7411">
            <v>102</v>
          </cell>
          <cell r="L7411" t="str">
            <v>Single</v>
          </cell>
          <cell r="M7411">
            <v>11408</v>
          </cell>
        </row>
        <row r="7412">
          <cell r="A7412">
            <v>17</v>
          </cell>
          <cell r="B7412" t="str">
            <v>St. Louis Retiree &gt;65 Med Supp</v>
          </cell>
          <cell r="D7412" t="str">
            <v>WAKEFIELD ORBERT R</v>
          </cell>
          <cell r="E7412" t="str">
            <v>488344313</v>
          </cell>
          <cell r="F7412">
            <v>12</v>
          </cell>
          <cell r="G7412" t="str">
            <v>Medicare O65RHW/F - Union</v>
          </cell>
          <cell r="H7412" t="str">
            <v>U</v>
          </cell>
          <cell r="I7412">
            <v>2</v>
          </cell>
          <cell r="J7412">
            <v>37987</v>
          </cell>
          <cell r="K7412">
            <v>111</v>
          </cell>
          <cell r="L7412" t="str">
            <v>Ee/Sp</v>
          </cell>
          <cell r="M7412">
            <v>12462</v>
          </cell>
        </row>
        <row r="7413">
          <cell r="A7413">
            <v>17</v>
          </cell>
          <cell r="B7413" t="str">
            <v>St. Louis Retiree &gt;65 Med Supp</v>
          </cell>
          <cell r="D7413" t="str">
            <v>WHITE ROBERT A</v>
          </cell>
          <cell r="E7413" t="str">
            <v>496266254</v>
          </cell>
          <cell r="F7413">
            <v>13</v>
          </cell>
          <cell r="G7413" t="str">
            <v>Medicare O65R S/PC - Non-Union</v>
          </cell>
          <cell r="H7413" t="str">
            <v>N</v>
          </cell>
          <cell r="I7413">
            <v>1</v>
          </cell>
          <cell r="J7413">
            <v>37987</v>
          </cell>
          <cell r="K7413">
            <v>101</v>
          </cell>
          <cell r="L7413" t="str">
            <v>Single</v>
          </cell>
          <cell r="M7413">
            <v>11595</v>
          </cell>
        </row>
        <row r="7414">
          <cell r="A7414">
            <v>17</v>
          </cell>
          <cell r="B7414" t="str">
            <v>St. Louis Retiree &gt;65 Med Supp</v>
          </cell>
          <cell r="D7414" t="str">
            <v>WIESE LAWRENCE W</v>
          </cell>
          <cell r="E7414" t="str">
            <v>497387245</v>
          </cell>
          <cell r="F7414">
            <v>13</v>
          </cell>
          <cell r="G7414" t="str">
            <v>Medicare O65R S/PC - Non-Union</v>
          </cell>
          <cell r="H7414" t="str">
            <v>N</v>
          </cell>
          <cell r="I7414">
            <v>1</v>
          </cell>
          <cell r="J7414">
            <v>38108</v>
          </cell>
          <cell r="K7414">
            <v>101</v>
          </cell>
          <cell r="L7414" t="str">
            <v>Single</v>
          </cell>
          <cell r="M7414">
            <v>14391</v>
          </cell>
        </row>
        <row r="7415">
          <cell r="A7415">
            <v>17</v>
          </cell>
          <cell r="B7415" t="str">
            <v>St. Louis Retiree &gt;65 Med Supp</v>
          </cell>
          <cell r="D7415" t="str">
            <v>WILLIAMS JOHN F</v>
          </cell>
          <cell r="E7415" t="str">
            <v>490301685</v>
          </cell>
          <cell r="F7415">
            <v>11</v>
          </cell>
          <cell r="G7415" t="str">
            <v>Medicare O65R S/PC - Union</v>
          </cell>
          <cell r="H7415" t="str">
            <v>U</v>
          </cell>
          <cell r="I7415">
            <v>1</v>
          </cell>
          <cell r="J7415">
            <v>37987</v>
          </cell>
          <cell r="K7415">
            <v>101</v>
          </cell>
          <cell r="L7415" t="str">
            <v>Single</v>
          </cell>
          <cell r="M7415">
            <v>11806</v>
          </cell>
        </row>
        <row r="7416">
          <cell r="A7416">
            <v>17</v>
          </cell>
          <cell r="B7416" t="str">
            <v>St. Louis Retiree &gt;65 Med Supp</v>
          </cell>
          <cell r="D7416" t="str">
            <v>WILSON JAMES H</v>
          </cell>
          <cell r="E7416" t="str">
            <v>494260257</v>
          </cell>
          <cell r="F7416">
            <v>14</v>
          </cell>
          <cell r="G7416" t="str">
            <v>Medicare O65RHW/F - Non-Union</v>
          </cell>
          <cell r="H7416" t="str">
            <v>N</v>
          </cell>
          <cell r="I7416">
            <v>2</v>
          </cell>
          <cell r="J7416">
            <v>37987</v>
          </cell>
          <cell r="K7416">
            <v>111</v>
          </cell>
          <cell r="L7416" t="str">
            <v>Ee/Sp</v>
          </cell>
          <cell r="M7416">
            <v>10857</v>
          </cell>
        </row>
        <row r="7417">
          <cell r="A7417">
            <v>18</v>
          </cell>
          <cell r="B7417" t="str">
            <v>St. Louis Rretiree 109T Med Supp Rx under Med</v>
          </cell>
          <cell r="D7417" t="str">
            <v>ALDRICH ANN E</v>
          </cell>
          <cell r="E7417" t="str">
            <v>496405020</v>
          </cell>
          <cell r="F7417">
            <v>31</v>
          </cell>
          <cell r="G7417" t="str">
            <v>StL Medicare O65R S/PC - Union</v>
          </cell>
          <cell r="H7417" t="str">
            <v>U</v>
          </cell>
          <cell r="I7417">
            <v>1</v>
          </cell>
          <cell r="J7417">
            <v>37987</v>
          </cell>
          <cell r="K7417">
            <v>102</v>
          </cell>
          <cell r="L7417" t="str">
            <v>Single</v>
          </cell>
          <cell r="M7417">
            <v>5831</v>
          </cell>
        </row>
        <row r="7418">
          <cell r="A7418">
            <v>18</v>
          </cell>
          <cell r="B7418" t="str">
            <v>St. Louis Rretiree 109T Med Supp Rx under Med</v>
          </cell>
          <cell r="D7418" t="str">
            <v>BAKER DENA</v>
          </cell>
          <cell r="E7418" t="str">
            <v>319268259</v>
          </cell>
          <cell r="F7418">
            <v>31</v>
          </cell>
          <cell r="G7418" t="str">
            <v>StL Medicare O65R S/PC - Union</v>
          </cell>
          <cell r="H7418" t="str">
            <v>U</v>
          </cell>
          <cell r="I7418">
            <v>1</v>
          </cell>
          <cell r="J7418">
            <v>37987</v>
          </cell>
          <cell r="K7418">
            <v>102</v>
          </cell>
          <cell r="L7418" t="str">
            <v>Single</v>
          </cell>
          <cell r="M7418">
            <v>10949</v>
          </cell>
        </row>
        <row r="7419">
          <cell r="A7419">
            <v>18</v>
          </cell>
          <cell r="B7419" t="str">
            <v>St. Louis Rretiree 109T Med Supp Rx under Med</v>
          </cell>
          <cell r="D7419" t="str">
            <v>BAYLISS LOIS</v>
          </cell>
          <cell r="E7419" t="str">
            <v>488129051</v>
          </cell>
          <cell r="F7419">
            <v>31</v>
          </cell>
          <cell r="G7419" t="str">
            <v>StL Medicare O65R S/PC - Union</v>
          </cell>
          <cell r="H7419" t="str">
            <v>U</v>
          </cell>
          <cell r="I7419">
            <v>1</v>
          </cell>
          <cell r="J7419">
            <v>37987</v>
          </cell>
          <cell r="K7419">
            <v>102</v>
          </cell>
          <cell r="L7419" t="str">
            <v>Single</v>
          </cell>
          <cell r="M7419">
            <v>6504</v>
          </cell>
        </row>
        <row r="7420">
          <cell r="A7420">
            <v>18</v>
          </cell>
          <cell r="B7420" t="str">
            <v>St. Louis Rretiree 109T Med Supp Rx under Med</v>
          </cell>
          <cell r="D7420" t="str">
            <v>BEYER MARJORIE</v>
          </cell>
          <cell r="E7420" t="str">
            <v>498460332</v>
          </cell>
          <cell r="F7420">
            <v>31</v>
          </cell>
          <cell r="G7420" t="str">
            <v>StL Medicare O65R S/PC - Union</v>
          </cell>
          <cell r="H7420" t="str">
            <v>U</v>
          </cell>
          <cell r="I7420">
            <v>1</v>
          </cell>
          <cell r="J7420">
            <v>37987</v>
          </cell>
          <cell r="K7420">
            <v>102</v>
          </cell>
          <cell r="L7420" t="str">
            <v>Single</v>
          </cell>
          <cell r="M7420">
            <v>5150</v>
          </cell>
        </row>
        <row r="7421">
          <cell r="A7421">
            <v>18</v>
          </cell>
          <cell r="B7421" t="str">
            <v>St. Louis Rretiree 109T Med Supp Rx under Med</v>
          </cell>
          <cell r="D7421" t="str">
            <v>BLOCK RUTH R</v>
          </cell>
          <cell r="E7421" t="str">
            <v>487406520</v>
          </cell>
          <cell r="F7421">
            <v>33</v>
          </cell>
          <cell r="G7421" t="str">
            <v>StL Medicare O65R S/PC - Non-Union</v>
          </cell>
          <cell r="H7421" t="str">
            <v>N</v>
          </cell>
          <cell r="I7421">
            <v>1</v>
          </cell>
          <cell r="J7421">
            <v>37987</v>
          </cell>
          <cell r="K7421">
            <v>102</v>
          </cell>
          <cell r="L7421" t="str">
            <v>Single</v>
          </cell>
          <cell r="M7421">
            <v>4728</v>
          </cell>
        </row>
        <row r="7422">
          <cell r="A7422">
            <v>18</v>
          </cell>
          <cell r="B7422" t="str">
            <v>St. Louis Rretiree 109T Med Supp Rx under Med</v>
          </cell>
          <cell r="D7422" t="str">
            <v>BONEBRAKE MURREL</v>
          </cell>
          <cell r="E7422" t="str">
            <v>487202800</v>
          </cell>
          <cell r="F7422">
            <v>32</v>
          </cell>
          <cell r="G7422" t="str">
            <v>StL Medicare O65RHW/F - Union</v>
          </cell>
          <cell r="H7422" t="str">
            <v>U</v>
          </cell>
          <cell r="I7422">
            <v>2</v>
          </cell>
          <cell r="J7422">
            <v>37987</v>
          </cell>
          <cell r="K7422">
            <v>111</v>
          </cell>
          <cell r="L7422" t="str">
            <v>Ee/Sp</v>
          </cell>
          <cell r="M7422">
            <v>7689</v>
          </cell>
        </row>
        <row r="7423">
          <cell r="A7423">
            <v>18</v>
          </cell>
          <cell r="B7423" t="str">
            <v>St. Louis Rretiree 109T Med Supp Rx under Med</v>
          </cell>
          <cell r="D7423" t="str">
            <v>BRADSHAW ALICE</v>
          </cell>
          <cell r="E7423" t="str">
            <v>332034969</v>
          </cell>
          <cell r="F7423">
            <v>33</v>
          </cell>
          <cell r="G7423" t="str">
            <v>StL Medicare O65R S/PC - Non-Union</v>
          </cell>
          <cell r="H7423" t="str">
            <v>N</v>
          </cell>
          <cell r="I7423">
            <v>1</v>
          </cell>
          <cell r="J7423">
            <v>37987</v>
          </cell>
          <cell r="K7423">
            <v>102</v>
          </cell>
          <cell r="L7423" t="str">
            <v>Single</v>
          </cell>
          <cell r="M7423">
            <v>6012</v>
          </cell>
        </row>
        <row r="7424">
          <cell r="A7424">
            <v>18</v>
          </cell>
          <cell r="B7424" t="str">
            <v>St. Louis Rretiree 109T Med Supp Rx under Med</v>
          </cell>
          <cell r="D7424" t="str">
            <v>BREITENBACH ARLYNE</v>
          </cell>
          <cell r="E7424" t="str">
            <v>496142145</v>
          </cell>
          <cell r="F7424">
            <v>33</v>
          </cell>
          <cell r="G7424" t="str">
            <v>StL Medicare O65R S/PC - Non-Union</v>
          </cell>
          <cell r="H7424" t="str">
            <v>N</v>
          </cell>
          <cell r="I7424">
            <v>1</v>
          </cell>
          <cell r="J7424">
            <v>37987</v>
          </cell>
          <cell r="K7424">
            <v>102</v>
          </cell>
          <cell r="L7424" t="str">
            <v>Single</v>
          </cell>
          <cell r="M7424">
            <v>8391</v>
          </cell>
        </row>
        <row r="7425">
          <cell r="A7425">
            <v>18</v>
          </cell>
          <cell r="B7425" t="str">
            <v>St. Louis Rretiree 109T Med Supp Rx under Med</v>
          </cell>
          <cell r="D7425" t="str">
            <v>BRIGHT LARRY E</v>
          </cell>
          <cell r="E7425" t="str">
            <v>499127152</v>
          </cell>
          <cell r="F7425">
            <v>32</v>
          </cell>
          <cell r="G7425" t="str">
            <v>StL Medicare O65RHW/F - Union</v>
          </cell>
          <cell r="H7425" t="str">
            <v>U</v>
          </cell>
          <cell r="I7425">
            <v>2</v>
          </cell>
          <cell r="J7425">
            <v>37987</v>
          </cell>
          <cell r="K7425">
            <v>111</v>
          </cell>
          <cell r="L7425" t="str">
            <v>Ee/Sp</v>
          </cell>
          <cell r="M7425">
            <v>8663</v>
          </cell>
        </row>
        <row r="7426">
          <cell r="A7426">
            <v>18</v>
          </cell>
          <cell r="B7426" t="str">
            <v>St. Louis Rretiree 109T Med Supp Rx under Med</v>
          </cell>
          <cell r="D7426" t="str">
            <v>BROWN ANNA</v>
          </cell>
          <cell r="E7426" t="str">
            <v>490282453</v>
          </cell>
          <cell r="F7426">
            <v>31</v>
          </cell>
          <cell r="G7426" t="str">
            <v>StL Medicare O65R S/PC - Union</v>
          </cell>
          <cell r="H7426" t="str">
            <v>U</v>
          </cell>
          <cell r="I7426">
            <v>1</v>
          </cell>
          <cell r="J7426">
            <v>37987</v>
          </cell>
          <cell r="K7426">
            <v>102</v>
          </cell>
          <cell r="L7426" t="str">
            <v>Single</v>
          </cell>
          <cell r="M7426">
            <v>10588</v>
          </cell>
        </row>
        <row r="7427">
          <cell r="A7427">
            <v>18</v>
          </cell>
          <cell r="B7427" t="str">
            <v>St. Louis Rretiree 109T Med Supp Rx under Med</v>
          </cell>
          <cell r="D7427" t="str">
            <v>BUENEMANN CALVIN H</v>
          </cell>
          <cell r="E7427" t="str">
            <v>490326861</v>
          </cell>
          <cell r="F7427">
            <v>32</v>
          </cell>
          <cell r="G7427" t="str">
            <v>StL Medicare O65RHW/F - Union</v>
          </cell>
          <cell r="H7427" t="str">
            <v>U</v>
          </cell>
          <cell r="I7427">
            <v>2</v>
          </cell>
          <cell r="J7427">
            <v>37987</v>
          </cell>
          <cell r="K7427">
            <v>111</v>
          </cell>
          <cell r="L7427" t="str">
            <v>Ee/Sp</v>
          </cell>
          <cell r="M7427">
            <v>9095</v>
          </cell>
        </row>
        <row r="7428">
          <cell r="A7428">
            <v>18</v>
          </cell>
          <cell r="B7428" t="str">
            <v>St. Louis Rretiree 109T Med Supp Rx under Med</v>
          </cell>
          <cell r="D7428" t="str">
            <v>BURTIN CLAUDIA</v>
          </cell>
          <cell r="E7428" t="str">
            <v>491302604</v>
          </cell>
          <cell r="F7428">
            <v>33</v>
          </cell>
          <cell r="G7428" t="str">
            <v>StL Medicare O65R S/PC - Non-Union</v>
          </cell>
          <cell r="H7428" t="str">
            <v>N</v>
          </cell>
          <cell r="I7428">
            <v>1</v>
          </cell>
          <cell r="J7428">
            <v>37987</v>
          </cell>
          <cell r="K7428">
            <v>102</v>
          </cell>
          <cell r="L7428" t="str">
            <v>Single</v>
          </cell>
          <cell r="M7428">
            <v>9266</v>
          </cell>
        </row>
        <row r="7429">
          <cell r="A7429">
            <v>18</v>
          </cell>
          <cell r="B7429" t="str">
            <v>St. Louis Rretiree 109T Med Supp Rx under Med</v>
          </cell>
          <cell r="D7429" t="str">
            <v>BUSCH WARREN G</v>
          </cell>
          <cell r="E7429" t="str">
            <v>487228114</v>
          </cell>
          <cell r="F7429">
            <v>32</v>
          </cell>
          <cell r="G7429" t="str">
            <v>StL Medicare O65RHW/F - Union</v>
          </cell>
          <cell r="H7429" t="str">
            <v>U</v>
          </cell>
          <cell r="I7429">
            <v>2</v>
          </cell>
          <cell r="J7429">
            <v>37987</v>
          </cell>
          <cell r="K7429">
            <v>111</v>
          </cell>
          <cell r="L7429" t="str">
            <v>Ee/Sp</v>
          </cell>
          <cell r="M7429">
            <v>7582</v>
          </cell>
        </row>
        <row r="7430">
          <cell r="A7430">
            <v>18</v>
          </cell>
          <cell r="B7430" t="str">
            <v>St. Louis Rretiree 109T Med Supp Rx under Med</v>
          </cell>
          <cell r="D7430" t="str">
            <v>CHILTON MARY</v>
          </cell>
          <cell r="E7430" t="str">
            <v>491304435</v>
          </cell>
          <cell r="F7430">
            <v>33</v>
          </cell>
          <cell r="G7430" t="str">
            <v>StL Medicare O65R S/PC - Non-Union</v>
          </cell>
          <cell r="H7430" t="str">
            <v>N</v>
          </cell>
          <cell r="I7430">
            <v>1</v>
          </cell>
          <cell r="J7430">
            <v>37987</v>
          </cell>
          <cell r="K7430">
            <v>102</v>
          </cell>
          <cell r="L7430" t="str">
            <v>Single</v>
          </cell>
          <cell r="M7430">
            <v>9872</v>
          </cell>
        </row>
        <row r="7431">
          <cell r="A7431">
            <v>18</v>
          </cell>
          <cell r="B7431" t="str">
            <v>St. Louis Rretiree 109T Med Supp Rx under Med</v>
          </cell>
          <cell r="D7431" t="str">
            <v>CORK LILLIAN</v>
          </cell>
          <cell r="E7431" t="str">
            <v>498226534</v>
          </cell>
          <cell r="F7431">
            <v>31</v>
          </cell>
          <cell r="G7431" t="str">
            <v>StL Medicare O65R S/PC - Union</v>
          </cell>
          <cell r="H7431" t="str">
            <v>U</v>
          </cell>
          <cell r="I7431">
            <v>1</v>
          </cell>
          <cell r="J7431">
            <v>37987</v>
          </cell>
          <cell r="K7431">
            <v>102</v>
          </cell>
          <cell r="L7431" t="str">
            <v>Single</v>
          </cell>
          <cell r="M7431">
            <v>10121</v>
          </cell>
        </row>
        <row r="7432">
          <cell r="A7432">
            <v>18</v>
          </cell>
          <cell r="B7432" t="str">
            <v>St. Louis Rretiree 109T Med Supp Rx under Med</v>
          </cell>
          <cell r="D7432" t="str">
            <v>COX FAYE</v>
          </cell>
          <cell r="E7432" t="str">
            <v>499385389</v>
          </cell>
          <cell r="F7432">
            <v>31</v>
          </cell>
          <cell r="G7432" t="str">
            <v>StL Medicare O65R S/PC - Union</v>
          </cell>
          <cell r="H7432" t="str">
            <v>U</v>
          </cell>
          <cell r="I7432">
            <v>1</v>
          </cell>
          <cell r="J7432">
            <v>37987</v>
          </cell>
          <cell r="K7432">
            <v>102</v>
          </cell>
          <cell r="L7432" t="str">
            <v>Single</v>
          </cell>
          <cell r="M7432">
            <v>7584</v>
          </cell>
        </row>
        <row r="7433">
          <cell r="A7433">
            <v>18</v>
          </cell>
          <cell r="B7433" t="str">
            <v>St. Louis Rretiree 109T Med Supp Rx under Med</v>
          </cell>
          <cell r="D7433" t="str">
            <v>DAFFRON JESSE W</v>
          </cell>
          <cell r="E7433" t="str">
            <v>495221371</v>
          </cell>
          <cell r="F7433">
            <v>32</v>
          </cell>
          <cell r="G7433" t="str">
            <v>StL Medicare O65RHW/F - Union</v>
          </cell>
          <cell r="H7433" t="str">
            <v>U</v>
          </cell>
          <cell r="I7433">
            <v>2</v>
          </cell>
          <cell r="J7433">
            <v>37987</v>
          </cell>
          <cell r="K7433">
            <v>111</v>
          </cell>
          <cell r="L7433" t="str">
            <v>Ee/Sp</v>
          </cell>
          <cell r="M7433">
            <v>9461</v>
          </cell>
        </row>
        <row r="7434">
          <cell r="A7434">
            <v>18</v>
          </cell>
          <cell r="B7434" t="str">
            <v>St. Louis Rretiree 109T Med Supp Rx under Med</v>
          </cell>
          <cell r="D7434" t="str">
            <v>DARR MARY</v>
          </cell>
          <cell r="E7434" t="str">
            <v>495445659</v>
          </cell>
          <cell r="F7434">
            <v>31</v>
          </cell>
          <cell r="G7434" t="str">
            <v>StL Medicare O65R S/PC - Union</v>
          </cell>
          <cell r="H7434" t="str">
            <v>U</v>
          </cell>
          <cell r="I7434">
            <v>1</v>
          </cell>
          <cell r="J7434">
            <v>37987</v>
          </cell>
          <cell r="K7434">
            <v>102</v>
          </cell>
          <cell r="L7434" t="str">
            <v>Single</v>
          </cell>
          <cell r="M7434">
            <v>13633</v>
          </cell>
        </row>
        <row r="7435">
          <cell r="A7435">
            <v>18</v>
          </cell>
          <cell r="B7435" t="str">
            <v>St. Louis Rretiree 109T Med Supp Rx under Med</v>
          </cell>
          <cell r="D7435" t="str">
            <v>DAUSTER BARBARA</v>
          </cell>
          <cell r="E7435" t="str">
            <v>499386001</v>
          </cell>
          <cell r="F7435">
            <v>31</v>
          </cell>
          <cell r="G7435" t="str">
            <v>StL Medicare O65R S/PC - Union</v>
          </cell>
          <cell r="H7435" t="str">
            <v>U</v>
          </cell>
          <cell r="I7435">
            <v>1</v>
          </cell>
          <cell r="J7435">
            <v>37987</v>
          </cell>
          <cell r="K7435">
            <v>102</v>
          </cell>
          <cell r="L7435" t="str">
            <v>Single</v>
          </cell>
          <cell r="M7435">
            <v>13068</v>
          </cell>
        </row>
        <row r="7436">
          <cell r="A7436">
            <v>18</v>
          </cell>
          <cell r="B7436" t="str">
            <v>St. Louis Rretiree 109T Med Supp Rx under Med</v>
          </cell>
          <cell r="D7436" t="str">
            <v>DAVIDSON BONNIE J</v>
          </cell>
          <cell r="E7436" t="str">
            <v>493365895</v>
          </cell>
          <cell r="F7436">
            <v>31</v>
          </cell>
          <cell r="G7436" t="str">
            <v>StL Medicare O65R S/PC - Union</v>
          </cell>
          <cell r="H7436" t="str">
            <v>U</v>
          </cell>
          <cell r="I7436">
            <v>1</v>
          </cell>
          <cell r="J7436">
            <v>37987</v>
          </cell>
          <cell r="K7436">
            <v>102</v>
          </cell>
          <cell r="L7436" t="str">
            <v>Single</v>
          </cell>
          <cell r="M7436">
            <v>12785</v>
          </cell>
        </row>
        <row r="7437">
          <cell r="A7437">
            <v>18</v>
          </cell>
          <cell r="B7437" t="str">
            <v>St. Louis Rretiree 109T Med Supp Rx under Med</v>
          </cell>
          <cell r="D7437" t="str">
            <v>DEAN OUIDA</v>
          </cell>
          <cell r="E7437" t="str">
            <v>411367300</v>
          </cell>
          <cell r="F7437">
            <v>31</v>
          </cell>
          <cell r="G7437" t="str">
            <v>StL Medicare O65R S/PC - Union</v>
          </cell>
          <cell r="H7437" t="str">
            <v>U</v>
          </cell>
          <cell r="I7437">
            <v>1</v>
          </cell>
          <cell r="J7437">
            <v>37987</v>
          </cell>
          <cell r="K7437">
            <v>102</v>
          </cell>
          <cell r="L7437" t="str">
            <v>Single</v>
          </cell>
          <cell r="M7437">
            <v>9520</v>
          </cell>
        </row>
        <row r="7438">
          <cell r="A7438">
            <v>18</v>
          </cell>
          <cell r="B7438" t="str">
            <v>St. Louis Rretiree 109T Med Supp Rx under Med</v>
          </cell>
          <cell r="D7438" t="str">
            <v>DEUSER LOLA</v>
          </cell>
          <cell r="E7438" t="str">
            <v>490095759</v>
          </cell>
          <cell r="F7438">
            <v>31</v>
          </cell>
          <cell r="G7438" t="str">
            <v>StL Medicare O65R S/PC - Union</v>
          </cell>
          <cell r="H7438" t="str">
            <v>U</v>
          </cell>
          <cell r="I7438">
            <v>1</v>
          </cell>
          <cell r="J7438">
            <v>37987</v>
          </cell>
          <cell r="K7438">
            <v>102</v>
          </cell>
          <cell r="L7438" t="str">
            <v>Single</v>
          </cell>
          <cell r="M7438">
            <v>6215</v>
          </cell>
        </row>
        <row r="7439">
          <cell r="A7439">
            <v>18</v>
          </cell>
          <cell r="B7439" t="str">
            <v>St. Louis Rretiree 109T Med Supp Rx under Med</v>
          </cell>
          <cell r="D7439" t="str">
            <v>DIEDERICH CAROL</v>
          </cell>
          <cell r="E7439" t="str">
            <v>496287699</v>
          </cell>
          <cell r="F7439">
            <v>33</v>
          </cell>
          <cell r="G7439" t="str">
            <v>StL Medicare O65R S/PC - Non-Union</v>
          </cell>
          <cell r="H7439" t="str">
            <v>N</v>
          </cell>
          <cell r="I7439">
            <v>1</v>
          </cell>
          <cell r="J7439">
            <v>37987</v>
          </cell>
          <cell r="K7439">
            <v>102</v>
          </cell>
          <cell r="L7439" t="str">
            <v>Single</v>
          </cell>
          <cell r="M7439">
            <v>10102</v>
          </cell>
        </row>
        <row r="7440">
          <cell r="A7440">
            <v>18</v>
          </cell>
          <cell r="B7440" t="str">
            <v>St. Louis Rretiree 109T Med Supp Rx under Med</v>
          </cell>
          <cell r="D7440" t="str">
            <v>DOERR EARL R</v>
          </cell>
          <cell r="E7440" t="str">
            <v>330188793</v>
          </cell>
          <cell r="F7440">
            <v>32</v>
          </cell>
          <cell r="G7440" t="str">
            <v>StL Medicare O65RHW/F - Union</v>
          </cell>
          <cell r="H7440" t="str">
            <v>U</v>
          </cell>
          <cell r="I7440">
            <v>2</v>
          </cell>
          <cell r="J7440">
            <v>37987</v>
          </cell>
          <cell r="K7440">
            <v>111</v>
          </cell>
          <cell r="L7440" t="str">
            <v>Ee/Sp</v>
          </cell>
          <cell r="M7440">
            <v>6901</v>
          </cell>
        </row>
        <row r="7441">
          <cell r="A7441">
            <v>18</v>
          </cell>
          <cell r="B7441" t="str">
            <v>St. Louis Rretiree 109T Med Supp Rx under Med</v>
          </cell>
          <cell r="D7441" t="str">
            <v>DOLSON JANE</v>
          </cell>
          <cell r="E7441" t="str">
            <v>488481533</v>
          </cell>
          <cell r="F7441">
            <v>31</v>
          </cell>
          <cell r="G7441" t="str">
            <v>StL Medicare O65R S/PC - Union</v>
          </cell>
          <cell r="H7441" t="str">
            <v>U</v>
          </cell>
          <cell r="I7441">
            <v>1</v>
          </cell>
          <cell r="J7441">
            <v>37987</v>
          </cell>
          <cell r="K7441">
            <v>102</v>
          </cell>
          <cell r="L7441" t="str">
            <v>Single</v>
          </cell>
          <cell r="M7441">
            <v>5370</v>
          </cell>
        </row>
        <row r="7442">
          <cell r="A7442">
            <v>18</v>
          </cell>
          <cell r="B7442" t="str">
            <v>St. Louis Rretiree 109T Med Supp Rx under Med</v>
          </cell>
          <cell r="D7442" t="str">
            <v>FARIES BIRT</v>
          </cell>
          <cell r="E7442" t="str">
            <v>348054105</v>
          </cell>
          <cell r="F7442">
            <v>33</v>
          </cell>
          <cell r="G7442" t="str">
            <v>StL Medicare O65R S/PC - Non-Union</v>
          </cell>
          <cell r="H7442" t="str">
            <v>N</v>
          </cell>
          <cell r="I7442">
            <v>1</v>
          </cell>
          <cell r="J7442">
            <v>37987</v>
          </cell>
          <cell r="K7442">
            <v>101</v>
          </cell>
          <cell r="L7442" t="str">
            <v>Single</v>
          </cell>
          <cell r="M7442">
            <v>4168</v>
          </cell>
        </row>
        <row r="7443">
          <cell r="A7443">
            <v>18</v>
          </cell>
          <cell r="B7443" t="str">
            <v>St. Louis Rretiree 109T Med Supp Rx under Med</v>
          </cell>
          <cell r="D7443" t="str">
            <v>FICK CAROL H</v>
          </cell>
          <cell r="E7443" t="str">
            <v>491181106</v>
          </cell>
          <cell r="F7443">
            <v>33</v>
          </cell>
          <cell r="G7443" t="str">
            <v>StL Medicare O65R S/PC - Non-Union</v>
          </cell>
          <cell r="H7443" t="str">
            <v>N</v>
          </cell>
          <cell r="I7443">
            <v>1</v>
          </cell>
          <cell r="J7443">
            <v>37987</v>
          </cell>
          <cell r="K7443">
            <v>102</v>
          </cell>
          <cell r="L7443" t="str">
            <v>Single</v>
          </cell>
          <cell r="M7443">
            <v>6879</v>
          </cell>
        </row>
        <row r="7444">
          <cell r="A7444">
            <v>18</v>
          </cell>
          <cell r="B7444" t="str">
            <v>St. Louis Rretiree 109T Med Supp Rx under Med</v>
          </cell>
          <cell r="D7444" t="str">
            <v>FIENUP DOROTHY</v>
          </cell>
          <cell r="E7444" t="str">
            <v>500482442</v>
          </cell>
          <cell r="F7444">
            <v>31</v>
          </cell>
          <cell r="G7444" t="str">
            <v>StL Medicare O65R S/PC - Union</v>
          </cell>
          <cell r="H7444" t="str">
            <v>U</v>
          </cell>
          <cell r="I7444">
            <v>1</v>
          </cell>
          <cell r="J7444">
            <v>38169</v>
          </cell>
          <cell r="K7444">
            <v>102</v>
          </cell>
          <cell r="L7444" t="str">
            <v>Single</v>
          </cell>
          <cell r="M7444">
            <v>10229</v>
          </cell>
        </row>
        <row r="7445">
          <cell r="A7445">
            <v>18</v>
          </cell>
          <cell r="B7445" t="str">
            <v>St. Louis Rretiree 109T Med Supp Rx under Med</v>
          </cell>
          <cell r="D7445" t="str">
            <v>FRANKLIN CHARLES H</v>
          </cell>
          <cell r="E7445" t="str">
            <v>256340973</v>
          </cell>
          <cell r="F7445">
            <v>33</v>
          </cell>
          <cell r="G7445" t="str">
            <v>StL Medicare O65R S/PC - Non-Union</v>
          </cell>
          <cell r="H7445" t="str">
            <v>N</v>
          </cell>
          <cell r="I7445">
            <v>1</v>
          </cell>
          <cell r="J7445">
            <v>37987</v>
          </cell>
          <cell r="K7445">
            <v>101</v>
          </cell>
          <cell r="L7445" t="str">
            <v>Single</v>
          </cell>
          <cell r="M7445">
            <v>8464</v>
          </cell>
        </row>
        <row r="7446">
          <cell r="A7446">
            <v>18</v>
          </cell>
          <cell r="B7446" t="str">
            <v>St. Louis Rretiree 109T Med Supp Rx under Med</v>
          </cell>
          <cell r="D7446" t="str">
            <v>FULKERSON WALLACE L</v>
          </cell>
          <cell r="E7446" t="str">
            <v>496322209</v>
          </cell>
          <cell r="F7446">
            <v>32</v>
          </cell>
          <cell r="G7446" t="str">
            <v>StL Medicare O65RHW/F - Union</v>
          </cell>
          <cell r="H7446" t="str">
            <v>U</v>
          </cell>
          <cell r="I7446">
            <v>2</v>
          </cell>
          <cell r="J7446">
            <v>37987</v>
          </cell>
          <cell r="K7446">
            <v>111</v>
          </cell>
          <cell r="L7446" t="str">
            <v>Ee/Sp</v>
          </cell>
          <cell r="M7446">
            <v>9963</v>
          </cell>
        </row>
        <row r="7447">
          <cell r="A7447">
            <v>18</v>
          </cell>
          <cell r="B7447" t="str">
            <v>St. Louis Rretiree 109T Med Supp Rx under Med</v>
          </cell>
          <cell r="D7447" t="str">
            <v>FURMAN ANN</v>
          </cell>
          <cell r="E7447" t="str">
            <v>348076292</v>
          </cell>
          <cell r="F7447">
            <v>33</v>
          </cell>
          <cell r="G7447" t="str">
            <v>StL Medicare O65R S/PC - Non-Union</v>
          </cell>
          <cell r="H7447" t="str">
            <v>N</v>
          </cell>
          <cell r="I7447">
            <v>1</v>
          </cell>
          <cell r="J7447">
            <v>37987</v>
          </cell>
          <cell r="K7447">
            <v>102</v>
          </cell>
          <cell r="L7447" t="str">
            <v>Single</v>
          </cell>
          <cell r="M7447">
            <v>5933</v>
          </cell>
        </row>
        <row r="7448">
          <cell r="A7448">
            <v>18</v>
          </cell>
          <cell r="B7448" t="str">
            <v>St. Louis Rretiree 109T Med Supp Rx under Med</v>
          </cell>
          <cell r="D7448" t="str">
            <v>GILLESPIE MILDRED</v>
          </cell>
          <cell r="E7448" t="str">
            <v>493127362</v>
          </cell>
          <cell r="F7448">
            <v>31</v>
          </cell>
          <cell r="G7448" t="str">
            <v>StL Medicare O65R S/PC - Union</v>
          </cell>
          <cell r="H7448" t="str">
            <v>U</v>
          </cell>
          <cell r="I7448">
            <v>1</v>
          </cell>
          <cell r="J7448">
            <v>37987</v>
          </cell>
          <cell r="K7448">
            <v>102</v>
          </cell>
          <cell r="L7448" t="str">
            <v>Single</v>
          </cell>
          <cell r="M7448">
            <v>6263</v>
          </cell>
        </row>
        <row r="7449">
          <cell r="A7449">
            <v>18</v>
          </cell>
          <cell r="B7449" t="str">
            <v>St. Louis Rretiree 109T Med Supp Rx under Med</v>
          </cell>
          <cell r="D7449" t="str">
            <v>GIRRESCH BARBARA</v>
          </cell>
          <cell r="E7449" t="str">
            <v>490367018</v>
          </cell>
          <cell r="F7449">
            <v>31</v>
          </cell>
          <cell r="G7449" t="str">
            <v>StL Medicare O65R S/PC - Union</v>
          </cell>
          <cell r="H7449" t="str">
            <v>U</v>
          </cell>
          <cell r="I7449">
            <v>1</v>
          </cell>
          <cell r="J7449">
            <v>37987</v>
          </cell>
          <cell r="K7449">
            <v>102</v>
          </cell>
          <cell r="L7449" t="str">
            <v>Single</v>
          </cell>
          <cell r="M7449">
            <v>8478</v>
          </cell>
        </row>
        <row r="7450">
          <cell r="A7450">
            <v>18</v>
          </cell>
          <cell r="B7450" t="str">
            <v>St. Louis Rretiree 109T Med Supp Rx under Med</v>
          </cell>
          <cell r="D7450" t="str">
            <v>HALL DELPHIA</v>
          </cell>
          <cell r="E7450" t="str">
            <v>490300787</v>
          </cell>
          <cell r="F7450">
            <v>33</v>
          </cell>
          <cell r="G7450" t="str">
            <v>StL Medicare O65R S/PC - Non-Union</v>
          </cell>
          <cell r="H7450" t="str">
            <v>N</v>
          </cell>
          <cell r="I7450">
            <v>1</v>
          </cell>
          <cell r="J7450">
            <v>37987</v>
          </cell>
          <cell r="K7450">
            <v>102</v>
          </cell>
          <cell r="L7450" t="str">
            <v>Single</v>
          </cell>
          <cell r="M7450">
            <v>10561</v>
          </cell>
        </row>
        <row r="7451">
          <cell r="A7451">
            <v>18</v>
          </cell>
          <cell r="B7451" t="str">
            <v>St. Louis Rretiree 109T Med Supp Rx under Med</v>
          </cell>
          <cell r="D7451" t="str">
            <v>HAMMOND REVIA</v>
          </cell>
          <cell r="E7451" t="str">
            <v>491240542</v>
          </cell>
          <cell r="F7451">
            <v>31</v>
          </cell>
          <cell r="G7451" t="str">
            <v>StL Medicare O65R S/PC - Union</v>
          </cell>
          <cell r="H7451" t="str">
            <v>U</v>
          </cell>
          <cell r="I7451">
            <v>1</v>
          </cell>
          <cell r="J7451">
            <v>37987</v>
          </cell>
          <cell r="K7451">
            <v>102</v>
          </cell>
          <cell r="L7451" t="str">
            <v>Single</v>
          </cell>
          <cell r="M7451">
            <v>9192</v>
          </cell>
        </row>
        <row r="7452">
          <cell r="A7452">
            <v>18</v>
          </cell>
          <cell r="B7452" t="str">
            <v>St. Louis Rretiree 109T Med Supp Rx under Med</v>
          </cell>
          <cell r="D7452" t="str">
            <v>HARGISS MARY</v>
          </cell>
          <cell r="E7452" t="str">
            <v>487405856</v>
          </cell>
          <cell r="F7452">
            <v>33</v>
          </cell>
          <cell r="G7452" t="str">
            <v>StL Medicare O65R S/PC - Non-Union</v>
          </cell>
          <cell r="H7452" t="str">
            <v>N</v>
          </cell>
          <cell r="I7452">
            <v>1</v>
          </cell>
          <cell r="J7452">
            <v>37987</v>
          </cell>
          <cell r="K7452">
            <v>102</v>
          </cell>
          <cell r="L7452" t="str">
            <v>Single</v>
          </cell>
          <cell r="M7452">
            <v>4426</v>
          </cell>
        </row>
        <row r="7453">
          <cell r="A7453">
            <v>18</v>
          </cell>
          <cell r="B7453" t="str">
            <v>St. Louis Rretiree 109T Med Supp Rx under Med</v>
          </cell>
          <cell r="D7453" t="str">
            <v>HARTUNG MARGARET</v>
          </cell>
          <cell r="E7453" t="str">
            <v>348162535</v>
          </cell>
          <cell r="F7453">
            <v>33</v>
          </cell>
          <cell r="G7453" t="str">
            <v>StL Medicare O65R S/PC - Non-Union</v>
          </cell>
          <cell r="H7453" t="str">
            <v>N</v>
          </cell>
          <cell r="I7453">
            <v>1</v>
          </cell>
          <cell r="J7453">
            <v>37987</v>
          </cell>
          <cell r="K7453">
            <v>102</v>
          </cell>
          <cell r="L7453" t="str">
            <v>Single</v>
          </cell>
          <cell r="M7453">
            <v>5077</v>
          </cell>
        </row>
        <row r="7454">
          <cell r="A7454">
            <v>18</v>
          </cell>
          <cell r="B7454" t="str">
            <v>St. Louis Rretiree 109T Med Supp Rx under Med</v>
          </cell>
          <cell r="D7454" t="str">
            <v>HEIDEMANN EDWARD A</v>
          </cell>
          <cell r="E7454" t="str">
            <v>498207635</v>
          </cell>
          <cell r="F7454">
            <v>31</v>
          </cell>
          <cell r="G7454" t="str">
            <v>StL Medicare O65R S/PC - Union</v>
          </cell>
          <cell r="H7454" t="str">
            <v>U</v>
          </cell>
          <cell r="I7454">
            <v>1</v>
          </cell>
          <cell r="J7454">
            <v>37987</v>
          </cell>
          <cell r="K7454">
            <v>101</v>
          </cell>
          <cell r="L7454" t="str">
            <v>Single</v>
          </cell>
          <cell r="M7454">
            <v>9963</v>
          </cell>
        </row>
        <row r="7455">
          <cell r="A7455">
            <v>18</v>
          </cell>
          <cell r="B7455" t="str">
            <v>St. Louis Rretiree 109T Med Supp Rx under Med</v>
          </cell>
          <cell r="D7455" t="str">
            <v>HELLER HELEN</v>
          </cell>
          <cell r="E7455" t="str">
            <v>493018359</v>
          </cell>
          <cell r="F7455">
            <v>31</v>
          </cell>
          <cell r="G7455" t="str">
            <v>StL Medicare O65R S/PC - Union</v>
          </cell>
          <cell r="H7455" t="str">
            <v>U</v>
          </cell>
          <cell r="I7455">
            <v>1</v>
          </cell>
          <cell r="J7455">
            <v>37987</v>
          </cell>
          <cell r="K7455">
            <v>102</v>
          </cell>
          <cell r="L7455" t="str">
            <v>Single</v>
          </cell>
          <cell r="M7455">
            <v>5661</v>
          </cell>
        </row>
        <row r="7456">
          <cell r="A7456">
            <v>18</v>
          </cell>
          <cell r="B7456" t="str">
            <v>St. Louis Rretiree 109T Med Supp Rx under Med</v>
          </cell>
          <cell r="D7456" t="str">
            <v>HOFER WILLIAM A</v>
          </cell>
          <cell r="E7456" t="str">
            <v>486288370</v>
          </cell>
          <cell r="F7456">
            <v>34</v>
          </cell>
          <cell r="G7456" t="str">
            <v>StL Medicare O65RHW/F - Non-Union</v>
          </cell>
          <cell r="H7456" t="str">
            <v>N</v>
          </cell>
          <cell r="I7456">
            <v>2</v>
          </cell>
          <cell r="J7456">
            <v>37987</v>
          </cell>
          <cell r="K7456">
            <v>111</v>
          </cell>
          <cell r="L7456" t="str">
            <v>Ee/Sp</v>
          </cell>
          <cell r="M7456">
            <v>8649</v>
          </cell>
        </row>
        <row r="7457">
          <cell r="A7457">
            <v>18</v>
          </cell>
          <cell r="B7457" t="str">
            <v>St. Louis Rretiree 109T Med Supp Rx under Med</v>
          </cell>
          <cell r="D7457" t="str">
            <v>HOFFMANN IDA</v>
          </cell>
          <cell r="E7457" t="str">
            <v>492161610</v>
          </cell>
          <cell r="F7457">
            <v>31</v>
          </cell>
          <cell r="G7457" t="str">
            <v>StL Medicare O65R S/PC - Union</v>
          </cell>
          <cell r="H7457" t="str">
            <v>U</v>
          </cell>
          <cell r="I7457">
            <v>1</v>
          </cell>
          <cell r="J7457">
            <v>37987</v>
          </cell>
          <cell r="K7457">
            <v>102</v>
          </cell>
          <cell r="L7457" t="str">
            <v>Single</v>
          </cell>
          <cell r="M7457">
            <v>7384</v>
          </cell>
        </row>
        <row r="7458">
          <cell r="A7458">
            <v>18</v>
          </cell>
          <cell r="B7458" t="str">
            <v>St. Louis Rretiree 109T Med Supp Rx under Med</v>
          </cell>
          <cell r="D7458" t="str">
            <v>HOPPER LEATRICE</v>
          </cell>
          <cell r="E7458" t="str">
            <v>432306375</v>
          </cell>
          <cell r="F7458">
            <v>31</v>
          </cell>
          <cell r="G7458" t="str">
            <v>StL Medicare O65R S/PC - Union</v>
          </cell>
          <cell r="H7458" t="str">
            <v>U</v>
          </cell>
          <cell r="I7458">
            <v>1</v>
          </cell>
          <cell r="J7458">
            <v>37987</v>
          </cell>
          <cell r="K7458">
            <v>102</v>
          </cell>
          <cell r="L7458" t="str">
            <v>Single</v>
          </cell>
          <cell r="M7458">
            <v>8977</v>
          </cell>
        </row>
        <row r="7459">
          <cell r="A7459">
            <v>18</v>
          </cell>
          <cell r="B7459" t="str">
            <v>St. Louis Rretiree 109T Med Supp Rx under Med</v>
          </cell>
          <cell r="D7459" t="str">
            <v>HOWARD JOSEPH E</v>
          </cell>
          <cell r="E7459" t="str">
            <v>499122596</v>
          </cell>
          <cell r="F7459">
            <v>34</v>
          </cell>
          <cell r="G7459" t="str">
            <v>StL Medicare O65RHW/F - Non-Union</v>
          </cell>
          <cell r="H7459" t="str">
            <v>N</v>
          </cell>
          <cell r="I7459">
            <v>2</v>
          </cell>
          <cell r="J7459">
            <v>37987</v>
          </cell>
          <cell r="K7459">
            <v>111</v>
          </cell>
          <cell r="L7459" t="str">
            <v>Ee/Sp</v>
          </cell>
          <cell r="M7459">
            <v>8768</v>
          </cell>
        </row>
        <row r="7460">
          <cell r="A7460">
            <v>18</v>
          </cell>
          <cell r="B7460" t="str">
            <v>St. Louis Rretiree 109T Med Supp Rx under Med</v>
          </cell>
          <cell r="D7460" t="str">
            <v>HOYLE DORIS</v>
          </cell>
          <cell r="E7460" t="str">
            <v>497244416</v>
          </cell>
          <cell r="F7460">
            <v>31</v>
          </cell>
          <cell r="G7460" t="str">
            <v>StL Medicare O65R S/PC - Union</v>
          </cell>
          <cell r="H7460" t="str">
            <v>U</v>
          </cell>
          <cell r="I7460">
            <v>1</v>
          </cell>
          <cell r="J7460">
            <v>37987</v>
          </cell>
          <cell r="K7460">
            <v>102</v>
          </cell>
          <cell r="L7460" t="str">
            <v>Single</v>
          </cell>
          <cell r="M7460">
            <v>8932</v>
          </cell>
        </row>
        <row r="7461">
          <cell r="A7461">
            <v>18</v>
          </cell>
          <cell r="B7461" t="str">
            <v>St. Louis Rretiree 109T Med Supp Rx under Med</v>
          </cell>
          <cell r="D7461" t="str">
            <v>HRENKO MARGIE</v>
          </cell>
          <cell r="E7461" t="str">
            <v>497241768</v>
          </cell>
          <cell r="F7461">
            <v>33</v>
          </cell>
          <cell r="G7461" t="str">
            <v>StL Medicare O65R S/PC - Non-Union</v>
          </cell>
          <cell r="H7461" t="str">
            <v>N</v>
          </cell>
          <cell r="I7461">
            <v>1</v>
          </cell>
          <cell r="J7461">
            <v>38084</v>
          </cell>
          <cell r="K7461">
            <v>102</v>
          </cell>
          <cell r="L7461" t="str">
            <v>Single</v>
          </cell>
          <cell r="M7461">
            <v>9892</v>
          </cell>
        </row>
        <row r="7462">
          <cell r="A7462">
            <v>18</v>
          </cell>
          <cell r="B7462" t="str">
            <v>St. Louis Rretiree 109T Med Supp Rx under Med</v>
          </cell>
          <cell r="D7462" t="str">
            <v>HUNT NORMA</v>
          </cell>
          <cell r="E7462" t="str">
            <v>499126086</v>
          </cell>
          <cell r="F7462">
            <v>31</v>
          </cell>
          <cell r="G7462" t="str">
            <v>StL Medicare O65R S/PC - Union</v>
          </cell>
          <cell r="H7462" t="str">
            <v>U</v>
          </cell>
          <cell r="I7462">
            <v>1</v>
          </cell>
          <cell r="J7462">
            <v>37987</v>
          </cell>
          <cell r="K7462">
            <v>102</v>
          </cell>
          <cell r="L7462" t="str">
            <v>Single</v>
          </cell>
          <cell r="M7462">
            <v>9114</v>
          </cell>
        </row>
        <row r="7463">
          <cell r="A7463">
            <v>18</v>
          </cell>
          <cell r="B7463" t="str">
            <v>St. Louis Rretiree 109T Med Supp Rx under Med</v>
          </cell>
          <cell r="D7463" t="str">
            <v>HUNTER SHIRLEY</v>
          </cell>
          <cell r="E7463" t="str">
            <v>490285837</v>
          </cell>
          <cell r="F7463">
            <v>31</v>
          </cell>
          <cell r="G7463" t="str">
            <v>StL Medicare O65R S/PC - Union</v>
          </cell>
          <cell r="H7463" t="str">
            <v>U</v>
          </cell>
          <cell r="I7463">
            <v>1</v>
          </cell>
          <cell r="J7463">
            <v>37987</v>
          </cell>
          <cell r="K7463">
            <v>102</v>
          </cell>
          <cell r="L7463" t="str">
            <v>Single</v>
          </cell>
          <cell r="M7463">
            <v>10278</v>
          </cell>
        </row>
        <row r="7464">
          <cell r="A7464">
            <v>18</v>
          </cell>
          <cell r="B7464" t="str">
            <v>St. Louis Rretiree 109T Med Supp Rx under Med</v>
          </cell>
          <cell r="D7464" t="str">
            <v>JACOBSMEYER VIRGINIA</v>
          </cell>
          <cell r="E7464" t="str">
            <v>489140376</v>
          </cell>
          <cell r="F7464">
            <v>31</v>
          </cell>
          <cell r="G7464" t="str">
            <v>StL Medicare O65R S/PC - Union</v>
          </cell>
          <cell r="H7464" t="str">
            <v>U</v>
          </cell>
          <cell r="I7464">
            <v>1</v>
          </cell>
          <cell r="J7464">
            <v>37987</v>
          </cell>
          <cell r="K7464">
            <v>102</v>
          </cell>
          <cell r="L7464" t="str">
            <v>Single</v>
          </cell>
          <cell r="M7464">
            <v>5984</v>
          </cell>
        </row>
        <row r="7465">
          <cell r="A7465">
            <v>18</v>
          </cell>
          <cell r="B7465" t="str">
            <v>St. Louis Rretiree 109T Med Supp Rx under Med</v>
          </cell>
          <cell r="D7465" t="str">
            <v>JOHNSON ROBERT W</v>
          </cell>
          <cell r="E7465" t="str">
            <v>496125087</v>
          </cell>
          <cell r="F7465">
            <v>33</v>
          </cell>
          <cell r="G7465" t="str">
            <v>StL Medicare O65R S/PC - Non-Union</v>
          </cell>
          <cell r="H7465" t="str">
            <v>N</v>
          </cell>
          <cell r="I7465">
            <v>1</v>
          </cell>
          <cell r="J7465">
            <v>37987</v>
          </cell>
          <cell r="K7465">
            <v>101</v>
          </cell>
          <cell r="L7465" t="str">
            <v>Single</v>
          </cell>
          <cell r="M7465">
            <v>7858</v>
          </cell>
        </row>
        <row r="7466">
          <cell r="A7466">
            <v>18</v>
          </cell>
          <cell r="B7466" t="str">
            <v>St. Louis Rretiree 109T Med Supp Rx under Med</v>
          </cell>
          <cell r="D7466" t="str">
            <v>JONES WILLIAM E</v>
          </cell>
          <cell r="E7466" t="str">
            <v>498208916</v>
          </cell>
          <cell r="F7466">
            <v>32</v>
          </cell>
          <cell r="G7466" t="str">
            <v>StL Medicare O65RHW/F - Union</v>
          </cell>
          <cell r="H7466" t="str">
            <v>U</v>
          </cell>
          <cell r="I7466">
            <v>2</v>
          </cell>
          <cell r="J7466">
            <v>37987</v>
          </cell>
          <cell r="K7466">
            <v>111</v>
          </cell>
          <cell r="L7466" t="str">
            <v>Ee/Sp</v>
          </cell>
          <cell r="M7466">
            <v>10134</v>
          </cell>
        </row>
        <row r="7467">
          <cell r="A7467">
            <v>18</v>
          </cell>
          <cell r="B7467" t="str">
            <v>St. Louis Rretiree 109T Med Supp Rx under Med</v>
          </cell>
          <cell r="D7467" t="str">
            <v>KEESHAN ELIZABETH</v>
          </cell>
          <cell r="E7467" t="str">
            <v>111111139</v>
          </cell>
          <cell r="F7467">
            <v>31</v>
          </cell>
          <cell r="G7467" t="str">
            <v>StL Medicare O65R S/PC - Union</v>
          </cell>
          <cell r="H7467" t="str">
            <v>U</v>
          </cell>
          <cell r="I7467">
            <v>1</v>
          </cell>
          <cell r="J7467">
            <v>37987</v>
          </cell>
          <cell r="K7467">
            <v>102</v>
          </cell>
          <cell r="L7467" t="str">
            <v>Single</v>
          </cell>
          <cell r="M7467">
            <v>5847</v>
          </cell>
        </row>
        <row r="7468">
          <cell r="A7468">
            <v>18</v>
          </cell>
          <cell r="B7468" t="str">
            <v>St. Louis Rretiree 109T Med Supp Rx under Med</v>
          </cell>
          <cell r="D7468" t="str">
            <v>KEESHAN ELIZABETH</v>
          </cell>
          <cell r="E7468" t="str">
            <v>490010162</v>
          </cell>
          <cell r="F7468">
            <v>31</v>
          </cell>
          <cell r="G7468" t="str">
            <v>StL Medicare O65R S/PC - Union</v>
          </cell>
          <cell r="H7468" t="str">
            <v>U</v>
          </cell>
          <cell r="I7468">
            <v>1</v>
          </cell>
          <cell r="J7468">
            <v>37987</v>
          </cell>
          <cell r="K7468">
            <v>102</v>
          </cell>
          <cell r="L7468" t="str">
            <v>Single</v>
          </cell>
          <cell r="M7468">
            <v>5847</v>
          </cell>
        </row>
        <row r="7469">
          <cell r="A7469">
            <v>18</v>
          </cell>
          <cell r="B7469" t="str">
            <v>St. Louis Rretiree 109T Med Supp Rx under Med</v>
          </cell>
          <cell r="D7469" t="str">
            <v>KIEFER CALVIN G</v>
          </cell>
          <cell r="E7469" t="str">
            <v>500309592</v>
          </cell>
          <cell r="F7469">
            <v>34</v>
          </cell>
          <cell r="G7469" t="str">
            <v>StL Medicare O65RHW/F - Non-Union</v>
          </cell>
          <cell r="H7469" t="str">
            <v>N</v>
          </cell>
          <cell r="I7469">
            <v>2</v>
          </cell>
          <cell r="J7469">
            <v>37987</v>
          </cell>
          <cell r="K7469">
            <v>111</v>
          </cell>
          <cell r="L7469" t="str">
            <v>Ee/Sp</v>
          </cell>
          <cell r="M7469">
            <v>9349</v>
          </cell>
        </row>
        <row r="7470">
          <cell r="A7470">
            <v>18</v>
          </cell>
          <cell r="B7470" t="str">
            <v>St. Louis Rretiree 109T Med Supp Rx under Med</v>
          </cell>
          <cell r="D7470" t="str">
            <v>KIMBLE WILLIAM C</v>
          </cell>
          <cell r="E7470" t="str">
            <v>499123376</v>
          </cell>
          <cell r="F7470">
            <v>32</v>
          </cell>
          <cell r="G7470" t="str">
            <v>StL Medicare O65RHW/F - Union</v>
          </cell>
          <cell r="H7470" t="str">
            <v>U</v>
          </cell>
          <cell r="I7470">
            <v>2</v>
          </cell>
          <cell r="J7470">
            <v>37987</v>
          </cell>
          <cell r="K7470">
            <v>111</v>
          </cell>
          <cell r="L7470" t="str">
            <v>Ee/Sp</v>
          </cell>
          <cell r="M7470">
            <v>8486</v>
          </cell>
        </row>
        <row r="7471">
          <cell r="A7471">
            <v>18</v>
          </cell>
          <cell r="B7471" t="str">
            <v>St. Louis Rretiree 109T Med Supp Rx under Med</v>
          </cell>
          <cell r="D7471" t="str">
            <v>KLONSKY MYRA</v>
          </cell>
          <cell r="E7471" t="str">
            <v>496121487</v>
          </cell>
          <cell r="F7471">
            <v>34</v>
          </cell>
          <cell r="G7471" t="str">
            <v>StL Medicare O65RHW/F - Non-Union</v>
          </cell>
          <cell r="H7471" t="str">
            <v>N</v>
          </cell>
          <cell r="I7471">
            <v>2</v>
          </cell>
          <cell r="J7471">
            <v>37987</v>
          </cell>
          <cell r="K7471">
            <v>111</v>
          </cell>
          <cell r="L7471" t="str">
            <v>Ee/Sp</v>
          </cell>
          <cell r="M7471">
            <v>7396</v>
          </cell>
        </row>
        <row r="7472">
          <cell r="A7472">
            <v>18</v>
          </cell>
          <cell r="B7472" t="str">
            <v>St. Louis Rretiree 109T Med Supp Rx under Med</v>
          </cell>
          <cell r="D7472" t="str">
            <v>KNARR LUCILLE</v>
          </cell>
          <cell r="E7472" t="str">
            <v>497052228</v>
          </cell>
          <cell r="F7472">
            <v>31</v>
          </cell>
          <cell r="G7472" t="str">
            <v>StL Medicare O65R S/PC - Union</v>
          </cell>
          <cell r="H7472" t="str">
            <v>U</v>
          </cell>
          <cell r="I7472">
            <v>1</v>
          </cell>
          <cell r="J7472">
            <v>37987</v>
          </cell>
          <cell r="K7472">
            <v>102</v>
          </cell>
          <cell r="L7472" t="str">
            <v>Single</v>
          </cell>
          <cell r="M7472">
            <v>6008</v>
          </cell>
        </row>
        <row r="7473">
          <cell r="A7473">
            <v>18</v>
          </cell>
          <cell r="B7473" t="str">
            <v>St. Louis Rretiree 109T Med Supp Rx under Med</v>
          </cell>
          <cell r="D7473" t="str">
            <v>KOPADT HOWARD</v>
          </cell>
          <cell r="E7473" t="str">
            <v>493426633</v>
          </cell>
          <cell r="F7473">
            <v>31</v>
          </cell>
          <cell r="G7473" t="str">
            <v>StL Medicare O65R S/PC - Union</v>
          </cell>
          <cell r="H7473" t="str">
            <v>U</v>
          </cell>
          <cell r="I7473">
            <v>1</v>
          </cell>
          <cell r="J7473">
            <v>37987</v>
          </cell>
          <cell r="K7473">
            <v>101</v>
          </cell>
          <cell r="L7473" t="str">
            <v>Single</v>
          </cell>
          <cell r="M7473">
            <v>7469</v>
          </cell>
        </row>
        <row r="7474">
          <cell r="A7474">
            <v>18</v>
          </cell>
          <cell r="B7474" t="str">
            <v>St. Louis Rretiree 109T Med Supp Rx under Med</v>
          </cell>
          <cell r="D7474" t="str">
            <v>KUHLMANN ALDINE</v>
          </cell>
          <cell r="E7474" t="str">
            <v>496285500</v>
          </cell>
          <cell r="F7474">
            <v>31</v>
          </cell>
          <cell r="G7474" t="str">
            <v>StL Medicare O65R S/PC - Union</v>
          </cell>
          <cell r="H7474" t="str">
            <v>U</v>
          </cell>
          <cell r="I7474">
            <v>1</v>
          </cell>
          <cell r="J7474">
            <v>37987</v>
          </cell>
          <cell r="K7474">
            <v>102</v>
          </cell>
          <cell r="L7474" t="str">
            <v>Single</v>
          </cell>
          <cell r="M7474">
            <v>4724</v>
          </cell>
        </row>
        <row r="7475">
          <cell r="A7475">
            <v>18</v>
          </cell>
          <cell r="B7475" t="str">
            <v>St. Louis Rretiree 109T Med Supp Rx under Med</v>
          </cell>
          <cell r="D7475" t="str">
            <v>LAUR LEONA</v>
          </cell>
          <cell r="E7475" t="str">
            <v>496181686</v>
          </cell>
          <cell r="F7475">
            <v>31</v>
          </cell>
          <cell r="G7475" t="str">
            <v>StL Medicare O65R S/PC - Union</v>
          </cell>
          <cell r="H7475" t="str">
            <v>U</v>
          </cell>
          <cell r="I7475">
            <v>1</v>
          </cell>
          <cell r="J7475">
            <v>37987</v>
          </cell>
          <cell r="K7475">
            <v>102</v>
          </cell>
          <cell r="L7475" t="str">
            <v>Single</v>
          </cell>
          <cell r="M7475">
            <v>7690</v>
          </cell>
        </row>
        <row r="7476">
          <cell r="A7476">
            <v>18</v>
          </cell>
          <cell r="B7476" t="str">
            <v>St. Louis Rretiree 109T Med Supp Rx under Med</v>
          </cell>
          <cell r="D7476" t="str">
            <v>LEE ELIZABETH</v>
          </cell>
          <cell r="E7476" t="str">
            <v>363223098</v>
          </cell>
          <cell r="F7476">
            <v>31</v>
          </cell>
          <cell r="G7476" t="str">
            <v>StL Medicare O65R S/PC - Union</v>
          </cell>
          <cell r="H7476" t="str">
            <v>U</v>
          </cell>
          <cell r="I7476">
            <v>1</v>
          </cell>
          <cell r="J7476">
            <v>37987</v>
          </cell>
          <cell r="K7476">
            <v>102</v>
          </cell>
          <cell r="L7476" t="str">
            <v>Single</v>
          </cell>
          <cell r="M7476">
            <v>4351</v>
          </cell>
        </row>
        <row r="7477">
          <cell r="A7477">
            <v>18</v>
          </cell>
          <cell r="B7477" t="str">
            <v>St. Louis Rretiree 109T Med Supp Rx under Med</v>
          </cell>
          <cell r="D7477" t="str">
            <v>LEHMANN HARLEY R</v>
          </cell>
          <cell r="E7477" t="str">
            <v>492244735</v>
          </cell>
          <cell r="F7477">
            <v>32</v>
          </cell>
          <cell r="G7477" t="str">
            <v>StL Medicare O65RHW/F - Union</v>
          </cell>
          <cell r="H7477" t="str">
            <v>U</v>
          </cell>
          <cell r="I7477">
            <v>2</v>
          </cell>
          <cell r="J7477">
            <v>37987</v>
          </cell>
          <cell r="K7477">
            <v>111</v>
          </cell>
          <cell r="L7477" t="str">
            <v>Ee/Sp</v>
          </cell>
          <cell r="M7477">
            <v>10218</v>
          </cell>
        </row>
        <row r="7478">
          <cell r="A7478">
            <v>18</v>
          </cell>
          <cell r="B7478" t="str">
            <v>St. Louis Rretiree 109T Med Supp Rx under Med</v>
          </cell>
          <cell r="D7478" t="str">
            <v>LEWIS DORIS</v>
          </cell>
          <cell r="E7478" t="str">
            <v>490267147</v>
          </cell>
          <cell r="F7478">
            <v>31</v>
          </cell>
          <cell r="G7478" t="str">
            <v>StL Medicare O65R S/PC - Union</v>
          </cell>
          <cell r="H7478" t="str">
            <v>U</v>
          </cell>
          <cell r="I7478">
            <v>1</v>
          </cell>
          <cell r="J7478">
            <v>37987</v>
          </cell>
          <cell r="K7478">
            <v>102</v>
          </cell>
          <cell r="L7478" t="str">
            <v>Single</v>
          </cell>
          <cell r="M7478">
            <v>10262</v>
          </cell>
        </row>
        <row r="7479">
          <cell r="A7479">
            <v>18</v>
          </cell>
          <cell r="B7479" t="str">
            <v>St. Louis Rretiree 109T Med Supp Rx under Med</v>
          </cell>
          <cell r="D7479" t="str">
            <v>LOGAN VIVIAN A</v>
          </cell>
          <cell r="E7479" t="str">
            <v>494145165</v>
          </cell>
          <cell r="F7479">
            <v>33</v>
          </cell>
          <cell r="G7479" t="str">
            <v>StL Medicare O65R S/PC - Non-Union</v>
          </cell>
          <cell r="H7479" t="str">
            <v>N</v>
          </cell>
          <cell r="I7479">
            <v>1</v>
          </cell>
          <cell r="J7479">
            <v>37987</v>
          </cell>
          <cell r="K7479">
            <v>102</v>
          </cell>
          <cell r="L7479" t="str">
            <v>Single</v>
          </cell>
          <cell r="M7479">
            <v>6825</v>
          </cell>
        </row>
        <row r="7480">
          <cell r="A7480">
            <v>18</v>
          </cell>
          <cell r="B7480" t="str">
            <v>St. Louis Rretiree 109T Med Supp Rx under Med</v>
          </cell>
          <cell r="D7480" t="str">
            <v>MACLEOD LEORA</v>
          </cell>
          <cell r="E7480" t="str">
            <v>491263518</v>
          </cell>
          <cell r="F7480">
            <v>33</v>
          </cell>
          <cell r="G7480" t="str">
            <v>StL Medicare O65R S/PC - Non-Union</v>
          </cell>
          <cell r="H7480" t="str">
            <v>N</v>
          </cell>
          <cell r="I7480">
            <v>1</v>
          </cell>
          <cell r="J7480">
            <v>37987</v>
          </cell>
          <cell r="K7480">
            <v>102</v>
          </cell>
          <cell r="L7480" t="str">
            <v>Single</v>
          </cell>
          <cell r="M7480">
            <v>4134</v>
          </cell>
        </row>
        <row r="7481">
          <cell r="A7481">
            <v>18</v>
          </cell>
          <cell r="B7481" t="str">
            <v>St. Louis Rretiree 109T Med Supp Rx under Med</v>
          </cell>
          <cell r="D7481" t="str">
            <v>MANION STERLING W</v>
          </cell>
          <cell r="E7481" t="str">
            <v>499129470</v>
          </cell>
          <cell r="F7481">
            <v>32</v>
          </cell>
          <cell r="G7481" t="str">
            <v>StL Medicare O65RHW/F - Union</v>
          </cell>
          <cell r="H7481" t="str">
            <v>U</v>
          </cell>
          <cell r="I7481">
            <v>2</v>
          </cell>
          <cell r="J7481">
            <v>37987</v>
          </cell>
          <cell r="K7481">
            <v>111</v>
          </cell>
          <cell r="L7481" t="str">
            <v>Ee/Sp</v>
          </cell>
          <cell r="M7481">
            <v>8708</v>
          </cell>
        </row>
        <row r="7482">
          <cell r="A7482">
            <v>18</v>
          </cell>
          <cell r="B7482" t="str">
            <v>St. Louis Rretiree 109T Med Supp Rx under Med</v>
          </cell>
          <cell r="D7482" t="str">
            <v>MAYO SOPHIA</v>
          </cell>
          <cell r="E7482" t="str">
            <v>494701690</v>
          </cell>
          <cell r="F7482">
            <v>31</v>
          </cell>
          <cell r="G7482" t="str">
            <v>StL Medicare O65R S/PC - Union</v>
          </cell>
          <cell r="H7482" t="str">
            <v>U</v>
          </cell>
          <cell r="I7482">
            <v>1</v>
          </cell>
          <cell r="J7482">
            <v>37987</v>
          </cell>
          <cell r="K7482">
            <v>102</v>
          </cell>
          <cell r="L7482" t="str">
            <v>Single</v>
          </cell>
          <cell r="M7482">
            <v>4091</v>
          </cell>
        </row>
        <row r="7483">
          <cell r="A7483">
            <v>18</v>
          </cell>
          <cell r="B7483" t="str">
            <v>St. Louis Rretiree 109T Med Supp Rx under Med</v>
          </cell>
          <cell r="D7483" t="str">
            <v>MCCUNE VIRGINIA</v>
          </cell>
          <cell r="E7483" t="str">
            <v>491181830</v>
          </cell>
          <cell r="F7483">
            <v>31</v>
          </cell>
          <cell r="G7483" t="str">
            <v>StL Medicare O65R S/PC - Union</v>
          </cell>
          <cell r="H7483" t="str">
            <v>U</v>
          </cell>
          <cell r="I7483">
            <v>1</v>
          </cell>
          <cell r="J7483">
            <v>37987</v>
          </cell>
          <cell r="K7483">
            <v>102</v>
          </cell>
          <cell r="L7483" t="str">
            <v>Single</v>
          </cell>
          <cell r="M7483">
            <v>8395</v>
          </cell>
        </row>
        <row r="7484">
          <cell r="A7484">
            <v>18</v>
          </cell>
          <cell r="B7484" t="str">
            <v>St. Louis Rretiree 109T Med Supp Rx under Med</v>
          </cell>
          <cell r="D7484" t="str">
            <v>MCGLATHERY THELMA</v>
          </cell>
          <cell r="E7484" t="str">
            <v>497281353</v>
          </cell>
          <cell r="F7484">
            <v>31</v>
          </cell>
          <cell r="G7484" t="str">
            <v>StL Medicare O65R S/PC - Union</v>
          </cell>
          <cell r="H7484" t="str">
            <v>U</v>
          </cell>
          <cell r="I7484">
            <v>1</v>
          </cell>
          <cell r="J7484">
            <v>37987</v>
          </cell>
          <cell r="K7484">
            <v>102</v>
          </cell>
          <cell r="L7484" t="str">
            <v>Single</v>
          </cell>
          <cell r="M7484">
            <v>10495</v>
          </cell>
        </row>
        <row r="7485">
          <cell r="A7485">
            <v>18</v>
          </cell>
          <cell r="B7485" t="str">
            <v>St. Louis Rretiree 109T Med Supp Rx under Med</v>
          </cell>
          <cell r="D7485" t="str">
            <v>MERRIMAN WAYNE E</v>
          </cell>
          <cell r="E7485" t="str">
            <v>352140988</v>
          </cell>
          <cell r="F7485">
            <v>31</v>
          </cell>
          <cell r="G7485" t="str">
            <v>StL Medicare O65R S/PC - Union</v>
          </cell>
          <cell r="H7485" t="str">
            <v>U</v>
          </cell>
          <cell r="I7485">
            <v>1</v>
          </cell>
          <cell r="J7485">
            <v>37987</v>
          </cell>
          <cell r="K7485">
            <v>101</v>
          </cell>
          <cell r="L7485" t="str">
            <v>Single</v>
          </cell>
          <cell r="M7485">
            <v>8476</v>
          </cell>
        </row>
        <row r="7486">
          <cell r="A7486">
            <v>18</v>
          </cell>
          <cell r="B7486" t="str">
            <v>St. Louis Rretiree 109T Med Supp Rx under Med</v>
          </cell>
          <cell r="D7486" t="str">
            <v>MEYER HILDA</v>
          </cell>
          <cell r="E7486" t="str">
            <v>492526611</v>
          </cell>
          <cell r="F7486">
            <v>31</v>
          </cell>
          <cell r="G7486" t="str">
            <v>StL Medicare O65R S/PC - Union</v>
          </cell>
          <cell r="H7486" t="str">
            <v>U</v>
          </cell>
          <cell r="I7486">
            <v>1</v>
          </cell>
          <cell r="J7486">
            <v>37987</v>
          </cell>
          <cell r="K7486">
            <v>102</v>
          </cell>
          <cell r="L7486" t="str">
            <v>Single</v>
          </cell>
          <cell r="M7486">
            <v>6950</v>
          </cell>
        </row>
        <row r="7487">
          <cell r="A7487">
            <v>18</v>
          </cell>
          <cell r="B7487" t="str">
            <v>St. Louis Rretiree 109T Med Supp Rx under Med</v>
          </cell>
          <cell r="D7487" t="str">
            <v>MOLLMAN HENRY E</v>
          </cell>
          <cell r="E7487" t="str">
            <v>495188781</v>
          </cell>
          <cell r="F7487">
            <v>34</v>
          </cell>
          <cell r="G7487" t="str">
            <v>StL Medicare O65RHW/F - Non-Union</v>
          </cell>
          <cell r="H7487" t="str">
            <v>N</v>
          </cell>
          <cell r="I7487">
            <v>2</v>
          </cell>
          <cell r="J7487">
            <v>37987</v>
          </cell>
          <cell r="K7487">
            <v>111</v>
          </cell>
          <cell r="L7487" t="str">
            <v>Ee/Sp</v>
          </cell>
          <cell r="M7487">
            <v>7512</v>
          </cell>
        </row>
        <row r="7488">
          <cell r="A7488">
            <v>18</v>
          </cell>
          <cell r="B7488" t="str">
            <v>St. Louis Rretiree 109T Med Supp Rx under Med</v>
          </cell>
          <cell r="D7488" t="str">
            <v>MUSCHANY SHIRLEY</v>
          </cell>
          <cell r="E7488" t="str">
            <v>439180735</v>
          </cell>
          <cell r="F7488">
            <v>31</v>
          </cell>
          <cell r="G7488" t="str">
            <v>StL Medicare O65R S/PC - Union</v>
          </cell>
          <cell r="H7488" t="str">
            <v>U</v>
          </cell>
          <cell r="I7488">
            <v>1</v>
          </cell>
          <cell r="J7488">
            <v>37987</v>
          </cell>
          <cell r="K7488">
            <v>102</v>
          </cell>
          <cell r="L7488" t="str">
            <v>Single</v>
          </cell>
          <cell r="M7488">
            <v>10294</v>
          </cell>
        </row>
        <row r="7489">
          <cell r="A7489">
            <v>18</v>
          </cell>
          <cell r="B7489" t="str">
            <v>St. Louis Rretiree 109T Med Supp Rx under Med</v>
          </cell>
          <cell r="D7489" t="str">
            <v>MUSCHANY VERA</v>
          </cell>
          <cell r="E7489" t="str">
            <v>487585638</v>
          </cell>
          <cell r="F7489">
            <v>31</v>
          </cell>
          <cell r="G7489" t="str">
            <v>StL Medicare O65R S/PC - Union</v>
          </cell>
          <cell r="H7489" t="str">
            <v>U</v>
          </cell>
          <cell r="I7489">
            <v>1</v>
          </cell>
          <cell r="J7489">
            <v>37987</v>
          </cell>
          <cell r="K7489">
            <v>102</v>
          </cell>
          <cell r="L7489" t="str">
            <v>Single</v>
          </cell>
          <cell r="M7489">
            <v>3863</v>
          </cell>
        </row>
        <row r="7490">
          <cell r="A7490">
            <v>18</v>
          </cell>
          <cell r="B7490" t="str">
            <v>St. Louis Rretiree 109T Med Supp Rx under Med</v>
          </cell>
          <cell r="D7490" t="str">
            <v>NAGLE IRA L</v>
          </cell>
          <cell r="E7490" t="str">
            <v>490202796</v>
          </cell>
          <cell r="F7490">
            <v>32</v>
          </cell>
          <cell r="G7490" t="str">
            <v>StL Medicare O65RHW/F - Union</v>
          </cell>
          <cell r="H7490" t="str">
            <v>U</v>
          </cell>
          <cell r="I7490">
            <v>2</v>
          </cell>
          <cell r="J7490">
            <v>37987</v>
          </cell>
          <cell r="K7490">
            <v>111</v>
          </cell>
          <cell r="L7490" t="str">
            <v>Ee/Sp</v>
          </cell>
          <cell r="M7490">
            <v>4080</v>
          </cell>
        </row>
        <row r="7491">
          <cell r="A7491">
            <v>18</v>
          </cell>
          <cell r="B7491" t="str">
            <v>St. Louis Rretiree 109T Med Supp Rx under Med</v>
          </cell>
          <cell r="D7491" t="str">
            <v>NEGOAN MARY</v>
          </cell>
          <cell r="E7491" t="str">
            <v>487203029</v>
          </cell>
          <cell r="F7491">
            <v>31</v>
          </cell>
          <cell r="G7491" t="str">
            <v>StL Medicare O65R S/PC - Union</v>
          </cell>
          <cell r="H7491" t="str">
            <v>U</v>
          </cell>
          <cell r="I7491">
            <v>1</v>
          </cell>
          <cell r="J7491">
            <v>37987</v>
          </cell>
          <cell r="K7491">
            <v>102</v>
          </cell>
          <cell r="L7491" t="str">
            <v>Single</v>
          </cell>
          <cell r="M7491">
            <v>7097</v>
          </cell>
        </row>
        <row r="7492">
          <cell r="A7492">
            <v>18</v>
          </cell>
          <cell r="B7492" t="str">
            <v>St. Louis Rretiree 109T Med Supp Rx under Med</v>
          </cell>
          <cell r="D7492" t="str">
            <v>NORMAN BARBARA</v>
          </cell>
          <cell r="E7492" t="str">
            <v>495205182</v>
          </cell>
          <cell r="F7492">
            <v>33</v>
          </cell>
          <cell r="G7492" t="str">
            <v>StL Medicare O65R S/PC - Non-Union</v>
          </cell>
          <cell r="H7492" t="str">
            <v>N</v>
          </cell>
          <cell r="I7492">
            <v>1</v>
          </cell>
          <cell r="J7492">
            <v>37987</v>
          </cell>
          <cell r="K7492">
            <v>102</v>
          </cell>
          <cell r="L7492" t="str">
            <v>Single</v>
          </cell>
          <cell r="M7492">
            <v>9336</v>
          </cell>
        </row>
        <row r="7493">
          <cell r="A7493">
            <v>18</v>
          </cell>
          <cell r="B7493" t="str">
            <v>St. Louis Rretiree 109T Med Supp Rx under Med</v>
          </cell>
          <cell r="D7493" t="str">
            <v>OESTERLE SHIRLEY</v>
          </cell>
          <cell r="E7493" t="str">
            <v>495324664</v>
          </cell>
          <cell r="F7493">
            <v>31</v>
          </cell>
          <cell r="G7493" t="str">
            <v>StL Medicare O65R S/PC - Union</v>
          </cell>
          <cell r="H7493" t="str">
            <v>U</v>
          </cell>
          <cell r="I7493">
            <v>1</v>
          </cell>
          <cell r="J7493">
            <v>37987</v>
          </cell>
          <cell r="K7493">
            <v>102</v>
          </cell>
          <cell r="L7493" t="str">
            <v>Single</v>
          </cell>
          <cell r="M7493">
            <v>12275</v>
          </cell>
        </row>
        <row r="7494">
          <cell r="A7494">
            <v>18</v>
          </cell>
          <cell r="B7494" t="str">
            <v>St. Louis Rretiree 109T Med Supp Rx under Med</v>
          </cell>
          <cell r="D7494" t="str">
            <v>PARKS DONALD O</v>
          </cell>
          <cell r="E7494" t="str">
            <v>463208104</v>
          </cell>
          <cell r="F7494">
            <v>34</v>
          </cell>
          <cell r="G7494" t="str">
            <v>StL Medicare O65RHW/F - Non-Union</v>
          </cell>
          <cell r="H7494" t="str">
            <v>N</v>
          </cell>
          <cell r="I7494">
            <v>1</v>
          </cell>
          <cell r="J7494">
            <v>38006</v>
          </cell>
          <cell r="K7494">
            <v>101</v>
          </cell>
          <cell r="L7494" t="str">
            <v>Single</v>
          </cell>
          <cell r="M7494">
            <v>9277</v>
          </cell>
        </row>
        <row r="7495">
          <cell r="A7495">
            <v>18</v>
          </cell>
          <cell r="B7495" t="str">
            <v>St. Louis Rretiree 109T Med Supp Rx under Med</v>
          </cell>
          <cell r="D7495" t="str">
            <v>POWERS ETHEL</v>
          </cell>
          <cell r="E7495" t="str">
            <v>343121671</v>
          </cell>
          <cell r="F7495">
            <v>31</v>
          </cell>
          <cell r="G7495" t="str">
            <v>StL Medicare O65R S/PC - Union</v>
          </cell>
          <cell r="H7495" t="str">
            <v>U</v>
          </cell>
          <cell r="I7495">
            <v>1</v>
          </cell>
          <cell r="J7495">
            <v>37987</v>
          </cell>
          <cell r="K7495">
            <v>102</v>
          </cell>
          <cell r="L7495" t="str">
            <v>Single</v>
          </cell>
          <cell r="M7495">
            <v>8410</v>
          </cell>
        </row>
        <row r="7496">
          <cell r="A7496">
            <v>18</v>
          </cell>
          <cell r="B7496" t="str">
            <v>St. Louis Rretiree 109T Med Supp Rx under Med</v>
          </cell>
          <cell r="D7496" t="str">
            <v>QUEATHEM LEONARD L</v>
          </cell>
          <cell r="E7496" t="str">
            <v>490287186</v>
          </cell>
          <cell r="F7496">
            <v>32</v>
          </cell>
          <cell r="G7496" t="str">
            <v>StL Medicare O65RHW/F - Union</v>
          </cell>
          <cell r="H7496" t="str">
            <v>U</v>
          </cell>
          <cell r="I7496">
            <v>2</v>
          </cell>
          <cell r="J7496">
            <v>37987</v>
          </cell>
          <cell r="K7496">
            <v>111</v>
          </cell>
          <cell r="L7496" t="str">
            <v>Ee/Sp</v>
          </cell>
          <cell r="M7496">
            <v>10078</v>
          </cell>
        </row>
        <row r="7497">
          <cell r="A7497">
            <v>18</v>
          </cell>
          <cell r="B7497" t="str">
            <v>St. Louis Rretiree 109T Med Supp Rx under Med</v>
          </cell>
          <cell r="D7497" t="str">
            <v>REAMS BERT H</v>
          </cell>
          <cell r="E7497" t="str">
            <v>488245204</v>
          </cell>
          <cell r="F7497">
            <v>32</v>
          </cell>
          <cell r="G7497" t="str">
            <v>StL Medicare O65RHW/F - Union</v>
          </cell>
          <cell r="H7497" t="str">
            <v>U</v>
          </cell>
          <cell r="I7497">
            <v>2</v>
          </cell>
          <cell r="J7497">
            <v>37987</v>
          </cell>
          <cell r="K7497">
            <v>111</v>
          </cell>
          <cell r="L7497" t="str">
            <v>Ee/Sp</v>
          </cell>
          <cell r="M7497">
            <v>7710</v>
          </cell>
        </row>
        <row r="7498">
          <cell r="A7498">
            <v>18</v>
          </cell>
          <cell r="B7498" t="str">
            <v>St. Louis Rretiree 109T Med Supp Rx under Med</v>
          </cell>
          <cell r="D7498" t="str">
            <v>REINWALD MARY</v>
          </cell>
          <cell r="E7498" t="str">
            <v>496287985</v>
          </cell>
          <cell r="F7498">
            <v>33</v>
          </cell>
          <cell r="G7498" t="str">
            <v>StL Medicare O65R S/PC - Non-Union</v>
          </cell>
          <cell r="H7498" t="str">
            <v>N</v>
          </cell>
          <cell r="I7498">
            <v>1</v>
          </cell>
          <cell r="J7498">
            <v>37987</v>
          </cell>
          <cell r="K7498">
            <v>102</v>
          </cell>
          <cell r="L7498" t="str">
            <v>Single</v>
          </cell>
          <cell r="M7498">
            <v>8161</v>
          </cell>
        </row>
        <row r="7499">
          <cell r="A7499">
            <v>18</v>
          </cell>
          <cell r="B7499" t="str">
            <v>St. Louis Rretiree 109T Med Supp Rx under Med</v>
          </cell>
          <cell r="D7499" t="str">
            <v>SCHLESINGER RUTH</v>
          </cell>
          <cell r="E7499" t="str">
            <v>486308211</v>
          </cell>
          <cell r="F7499">
            <v>31</v>
          </cell>
          <cell r="G7499" t="str">
            <v>StL Medicare O65R S/PC - Union</v>
          </cell>
          <cell r="H7499" t="str">
            <v>U</v>
          </cell>
          <cell r="I7499">
            <v>1</v>
          </cell>
          <cell r="J7499">
            <v>37987</v>
          </cell>
          <cell r="K7499">
            <v>102</v>
          </cell>
          <cell r="L7499" t="str">
            <v>Single</v>
          </cell>
          <cell r="M7499">
            <v>5981</v>
          </cell>
        </row>
        <row r="7500">
          <cell r="A7500">
            <v>18</v>
          </cell>
          <cell r="B7500" t="str">
            <v>St. Louis Rretiree 109T Med Supp Rx under Med</v>
          </cell>
          <cell r="D7500" t="str">
            <v>SCHLUETER MARY</v>
          </cell>
          <cell r="E7500" t="str">
            <v>489282337</v>
          </cell>
          <cell r="F7500">
            <v>31</v>
          </cell>
          <cell r="G7500" t="str">
            <v>StL Medicare O65R S/PC - Union</v>
          </cell>
          <cell r="H7500" t="str">
            <v>U</v>
          </cell>
          <cell r="I7500">
            <v>1</v>
          </cell>
          <cell r="J7500">
            <v>37987</v>
          </cell>
          <cell r="K7500">
            <v>102</v>
          </cell>
          <cell r="L7500" t="str">
            <v>Single</v>
          </cell>
          <cell r="M7500">
            <v>7154</v>
          </cell>
        </row>
        <row r="7501">
          <cell r="A7501">
            <v>18</v>
          </cell>
          <cell r="B7501" t="str">
            <v>St. Louis Rretiree 109T Med Supp Rx under Med</v>
          </cell>
          <cell r="D7501" t="str">
            <v>SHRUM VANIS</v>
          </cell>
          <cell r="E7501" t="str">
            <v>499302076</v>
          </cell>
          <cell r="F7501">
            <v>31</v>
          </cell>
          <cell r="G7501" t="str">
            <v>StL Medicare O65R S/PC - Union</v>
          </cell>
          <cell r="H7501" t="str">
            <v>U</v>
          </cell>
          <cell r="I7501">
            <v>1</v>
          </cell>
          <cell r="J7501">
            <v>38002</v>
          </cell>
          <cell r="K7501">
            <v>101</v>
          </cell>
          <cell r="L7501" t="str">
            <v>Single</v>
          </cell>
          <cell r="M7501">
            <v>8641</v>
          </cell>
        </row>
        <row r="7502">
          <cell r="A7502">
            <v>18</v>
          </cell>
          <cell r="B7502" t="str">
            <v>St. Louis Rretiree 109T Med Supp Rx under Med</v>
          </cell>
          <cell r="D7502" t="str">
            <v>SMITH MINNIE</v>
          </cell>
          <cell r="E7502" t="str">
            <v>490480907</v>
          </cell>
          <cell r="F7502">
            <v>31</v>
          </cell>
          <cell r="G7502" t="str">
            <v>StL Medicare O65R S/PC - Union</v>
          </cell>
          <cell r="H7502" t="str">
            <v>U</v>
          </cell>
          <cell r="I7502">
            <v>1</v>
          </cell>
          <cell r="J7502">
            <v>37987</v>
          </cell>
          <cell r="K7502">
            <v>102</v>
          </cell>
          <cell r="L7502" t="str">
            <v>Single</v>
          </cell>
          <cell r="M7502">
            <v>4616</v>
          </cell>
        </row>
        <row r="7503">
          <cell r="A7503">
            <v>18</v>
          </cell>
          <cell r="B7503" t="str">
            <v>St. Louis Rretiree 109T Med Supp Rx under Med</v>
          </cell>
          <cell r="D7503" t="str">
            <v>SNOWDEN AMELIA</v>
          </cell>
          <cell r="E7503" t="str">
            <v>490548421</v>
          </cell>
          <cell r="F7503">
            <v>31</v>
          </cell>
          <cell r="G7503" t="str">
            <v>StL Medicare O65R S/PC - Union</v>
          </cell>
          <cell r="H7503" t="str">
            <v>U</v>
          </cell>
          <cell r="I7503">
            <v>1</v>
          </cell>
          <cell r="J7503">
            <v>37987</v>
          </cell>
          <cell r="K7503">
            <v>102</v>
          </cell>
          <cell r="L7503" t="str">
            <v>Single</v>
          </cell>
          <cell r="M7503">
            <v>7378</v>
          </cell>
        </row>
        <row r="7504">
          <cell r="A7504">
            <v>18</v>
          </cell>
          <cell r="B7504" t="str">
            <v>St. Louis Rretiree 109T Med Supp Rx under Med</v>
          </cell>
          <cell r="D7504" t="str">
            <v>STARLING JACOB W</v>
          </cell>
          <cell r="E7504" t="str">
            <v>431228963</v>
          </cell>
          <cell r="F7504">
            <v>34</v>
          </cell>
          <cell r="G7504" t="str">
            <v>StL Medicare O65RHW/F - Non-Union</v>
          </cell>
          <cell r="H7504" t="str">
            <v>N</v>
          </cell>
          <cell r="I7504">
            <v>2</v>
          </cell>
          <cell r="J7504">
            <v>37987</v>
          </cell>
          <cell r="K7504">
            <v>111</v>
          </cell>
          <cell r="L7504" t="str">
            <v>Ee/Sp</v>
          </cell>
          <cell r="M7504">
            <v>9283</v>
          </cell>
        </row>
        <row r="7505">
          <cell r="A7505">
            <v>18</v>
          </cell>
          <cell r="B7505" t="str">
            <v>St. Louis Rretiree 109T Med Supp Rx under Med</v>
          </cell>
          <cell r="D7505" t="str">
            <v>STEVENER BARBARA</v>
          </cell>
          <cell r="E7505" t="str">
            <v>490326367</v>
          </cell>
          <cell r="F7505">
            <v>31</v>
          </cell>
          <cell r="G7505" t="str">
            <v>StL Medicare O65R S/PC - Union</v>
          </cell>
          <cell r="H7505" t="str">
            <v>U</v>
          </cell>
          <cell r="I7505">
            <v>1</v>
          </cell>
          <cell r="J7505">
            <v>37987</v>
          </cell>
          <cell r="K7505">
            <v>102</v>
          </cell>
          <cell r="L7505" t="str">
            <v>Single</v>
          </cell>
          <cell r="M7505">
            <v>11144</v>
          </cell>
        </row>
        <row r="7506">
          <cell r="A7506">
            <v>18</v>
          </cell>
          <cell r="B7506" t="str">
            <v>St. Louis Rretiree 109T Med Supp Rx under Med</v>
          </cell>
          <cell r="D7506" t="str">
            <v>STOUGH MAMIE</v>
          </cell>
          <cell r="E7506" t="str">
            <v>491167139</v>
          </cell>
          <cell r="F7506">
            <v>31</v>
          </cell>
          <cell r="G7506" t="str">
            <v>StL Medicare O65R S/PC - Union</v>
          </cell>
          <cell r="H7506" t="str">
            <v>U</v>
          </cell>
          <cell r="I7506">
            <v>1</v>
          </cell>
          <cell r="J7506">
            <v>37987</v>
          </cell>
          <cell r="K7506">
            <v>102</v>
          </cell>
          <cell r="L7506" t="str">
            <v>Single</v>
          </cell>
          <cell r="M7506">
            <v>8189</v>
          </cell>
        </row>
        <row r="7507">
          <cell r="A7507">
            <v>18</v>
          </cell>
          <cell r="B7507" t="str">
            <v>St. Louis Rretiree 109T Med Supp Rx under Med</v>
          </cell>
          <cell r="D7507" t="str">
            <v>STUEVE EDITH</v>
          </cell>
          <cell r="E7507" t="str">
            <v>497208906</v>
          </cell>
          <cell r="F7507">
            <v>31</v>
          </cell>
          <cell r="G7507" t="str">
            <v>StL Medicare O65R S/PC - Union</v>
          </cell>
          <cell r="H7507" t="str">
            <v>U</v>
          </cell>
          <cell r="I7507">
            <v>1</v>
          </cell>
          <cell r="J7507">
            <v>37987</v>
          </cell>
          <cell r="K7507">
            <v>102</v>
          </cell>
          <cell r="L7507" t="str">
            <v>Single</v>
          </cell>
          <cell r="M7507">
            <v>8525</v>
          </cell>
        </row>
        <row r="7508">
          <cell r="A7508">
            <v>18</v>
          </cell>
          <cell r="B7508" t="str">
            <v>St. Louis Rretiree 109T Med Supp Rx under Med</v>
          </cell>
          <cell r="D7508" t="str">
            <v>THANE KATHRYN</v>
          </cell>
          <cell r="E7508" t="str">
            <v>487704144</v>
          </cell>
          <cell r="F7508">
            <v>31</v>
          </cell>
          <cell r="G7508" t="str">
            <v>StL Medicare O65R S/PC - Union</v>
          </cell>
          <cell r="H7508" t="str">
            <v>U</v>
          </cell>
          <cell r="I7508">
            <v>1</v>
          </cell>
          <cell r="J7508">
            <v>37987</v>
          </cell>
          <cell r="K7508">
            <v>102</v>
          </cell>
          <cell r="L7508" t="str">
            <v>Single</v>
          </cell>
          <cell r="M7508">
            <v>3593</v>
          </cell>
        </row>
        <row r="7509">
          <cell r="A7509">
            <v>18</v>
          </cell>
          <cell r="B7509" t="str">
            <v>St. Louis Rretiree 109T Med Supp Rx under Med</v>
          </cell>
          <cell r="D7509" t="str">
            <v>TINGLER ROY B</v>
          </cell>
          <cell r="E7509" t="str">
            <v>435320774</v>
          </cell>
          <cell r="F7509">
            <v>31</v>
          </cell>
          <cell r="G7509" t="str">
            <v>StL Medicare O65R S/PC - Union</v>
          </cell>
          <cell r="H7509" t="str">
            <v>U</v>
          </cell>
          <cell r="I7509">
            <v>1</v>
          </cell>
          <cell r="J7509">
            <v>37987</v>
          </cell>
          <cell r="K7509">
            <v>101</v>
          </cell>
          <cell r="L7509" t="str">
            <v>Single</v>
          </cell>
          <cell r="M7509">
            <v>9792</v>
          </cell>
        </row>
        <row r="7510">
          <cell r="A7510">
            <v>18</v>
          </cell>
          <cell r="B7510" t="str">
            <v>St. Louis Rretiree 109T Med Supp Rx under Med</v>
          </cell>
          <cell r="D7510" t="str">
            <v>TUEPKER JONATHON L</v>
          </cell>
          <cell r="E7510" t="str">
            <v>494223544</v>
          </cell>
          <cell r="F7510">
            <v>34</v>
          </cell>
          <cell r="G7510" t="str">
            <v>StL Medicare O65RHW/F - Non-Union</v>
          </cell>
          <cell r="H7510" t="str">
            <v>N</v>
          </cell>
          <cell r="I7510">
            <v>2</v>
          </cell>
          <cell r="J7510">
            <v>37987</v>
          </cell>
          <cell r="K7510">
            <v>111</v>
          </cell>
          <cell r="L7510" t="str">
            <v>Ee/Sp</v>
          </cell>
          <cell r="M7510">
            <v>9041</v>
          </cell>
        </row>
        <row r="7511">
          <cell r="A7511">
            <v>18</v>
          </cell>
          <cell r="B7511" t="str">
            <v>St. Louis Rretiree 109T Med Supp Rx under Med</v>
          </cell>
          <cell r="D7511" t="str">
            <v>WAGNER ELLEN</v>
          </cell>
          <cell r="E7511" t="str">
            <v>351169117</v>
          </cell>
          <cell r="F7511">
            <v>33</v>
          </cell>
          <cell r="G7511" t="str">
            <v>StL Medicare O65R S/PC - Non-Union</v>
          </cell>
          <cell r="H7511" t="str">
            <v>N</v>
          </cell>
          <cell r="I7511">
            <v>1</v>
          </cell>
          <cell r="J7511">
            <v>37987</v>
          </cell>
          <cell r="K7511">
            <v>102</v>
          </cell>
          <cell r="L7511" t="str">
            <v>Single</v>
          </cell>
          <cell r="M7511">
            <v>8779</v>
          </cell>
        </row>
        <row r="7512">
          <cell r="A7512">
            <v>18</v>
          </cell>
          <cell r="B7512" t="str">
            <v>St. Louis Rretiree 109T Med Supp Rx under Med</v>
          </cell>
          <cell r="D7512" t="str">
            <v>WAGNER JOSEPHINE</v>
          </cell>
          <cell r="E7512" t="str">
            <v>341243070</v>
          </cell>
          <cell r="F7512">
            <v>31</v>
          </cell>
          <cell r="G7512" t="str">
            <v>StL Medicare O65R S/PC - Union</v>
          </cell>
          <cell r="H7512" t="str">
            <v>U</v>
          </cell>
          <cell r="I7512">
            <v>1</v>
          </cell>
          <cell r="J7512">
            <v>37987</v>
          </cell>
          <cell r="K7512">
            <v>102</v>
          </cell>
          <cell r="L7512" t="str">
            <v>Single</v>
          </cell>
          <cell r="M7512">
            <v>4259</v>
          </cell>
        </row>
        <row r="7513">
          <cell r="A7513">
            <v>18</v>
          </cell>
          <cell r="B7513" t="str">
            <v>St. Louis Rretiree 109T Med Supp Rx under Med</v>
          </cell>
          <cell r="D7513" t="str">
            <v>WEBER ETHEL</v>
          </cell>
          <cell r="E7513" t="str">
            <v>497689919</v>
          </cell>
          <cell r="F7513">
            <v>31</v>
          </cell>
          <cell r="G7513" t="str">
            <v>StL Medicare O65R S/PC - Union</v>
          </cell>
          <cell r="H7513" t="str">
            <v>U</v>
          </cell>
          <cell r="I7513">
            <v>1</v>
          </cell>
          <cell r="J7513">
            <v>37987</v>
          </cell>
          <cell r="K7513">
            <v>102</v>
          </cell>
          <cell r="L7513" t="str">
            <v>Single</v>
          </cell>
          <cell r="M7513">
            <v>5357</v>
          </cell>
        </row>
        <row r="7514">
          <cell r="A7514">
            <v>18</v>
          </cell>
          <cell r="B7514" t="str">
            <v>St. Louis Rretiree 109T Med Supp Rx under Med</v>
          </cell>
          <cell r="D7514" t="str">
            <v>WELLS SAMUEL I</v>
          </cell>
          <cell r="E7514" t="str">
            <v>490123516</v>
          </cell>
          <cell r="F7514">
            <v>31</v>
          </cell>
          <cell r="G7514" t="str">
            <v>StL Medicare O65R S/PC - Union</v>
          </cell>
          <cell r="H7514" t="str">
            <v>U</v>
          </cell>
          <cell r="I7514">
            <v>1</v>
          </cell>
          <cell r="J7514">
            <v>37987</v>
          </cell>
          <cell r="K7514">
            <v>101</v>
          </cell>
          <cell r="L7514" t="str">
            <v>Single</v>
          </cell>
          <cell r="M7514">
            <v>7076</v>
          </cell>
        </row>
        <row r="7515">
          <cell r="A7515">
            <v>18</v>
          </cell>
          <cell r="B7515" t="str">
            <v>St. Louis Rretiree 109T Med Supp Rx under Med</v>
          </cell>
          <cell r="D7515" t="str">
            <v>WEST ESTHER</v>
          </cell>
          <cell r="E7515" t="str">
            <v>488340617</v>
          </cell>
          <cell r="F7515">
            <v>31</v>
          </cell>
          <cell r="G7515" t="str">
            <v>StL Medicare O65R S/PC - Union</v>
          </cell>
          <cell r="H7515" t="str">
            <v>U</v>
          </cell>
          <cell r="I7515">
            <v>1</v>
          </cell>
          <cell r="J7515">
            <v>37987</v>
          </cell>
          <cell r="K7515">
            <v>102</v>
          </cell>
          <cell r="L7515" t="str">
            <v>Single</v>
          </cell>
          <cell r="M7515">
            <v>9433</v>
          </cell>
        </row>
        <row r="7516">
          <cell r="A7516">
            <v>18</v>
          </cell>
          <cell r="B7516" t="str">
            <v>St. Louis Rretiree 109T Med Supp Rx under Med</v>
          </cell>
          <cell r="D7516" t="str">
            <v>WHELAN BETTY J</v>
          </cell>
          <cell r="E7516" t="str">
            <v>448240790</v>
          </cell>
          <cell r="F7516">
            <v>34</v>
          </cell>
          <cell r="G7516" t="str">
            <v>StL Medicare O65RHW/F - Non-Union</v>
          </cell>
          <cell r="H7516" t="str">
            <v>N</v>
          </cell>
          <cell r="I7516">
            <v>2</v>
          </cell>
          <cell r="J7516">
            <v>37987</v>
          </cell>
          <cell r="K7516">
            <v>111</v>
          </cell>
          <cell r="L7516" t="str">
            <v>Ee/Sp</v>
          </cell>
          <cell r="M7516">
            <v>11217</v>
          </cell>
        </row>
        <row r="7517">
          <cell r="A7517">
            <v>18</v>
          </cell>
          <cell r="B7517" t="str">
            <v>St. Louis Rretiree 109T Med Supp Rx under Med</v>
          </cell>
          <cell r="D7517" t="str">
            <v>WHITE LEEANNA</v>
          </cell>
          <cell r="E7517" t="str">
            <v>490260240</v>
          </cell>
          <cell r="F7517">
            <v>31</v>
          </cell>
          <cell r="G7517" t="str">
            <v>StL Medicare O65R S/PC - Union</v>
          </cell>
          <cell r="H7517" t="str">
            <v>U</v>
          </cell>
          <cell r="I7517">
            <v>1</v>
          </cell>
          <cell r="J7517">
            <v>38292</v>
          </cell>
          <cell r="K7517">
            <v>102</v>
          </cell>
          <cell r="L7517" t="str">
            <v>Single</v>
          </cell>
          <cell r="M7517">
            <v>9525</v>
          </cell>
        </row>
        <row r="7518">
          <cell r="A7518">
            <v>18</v>
          </cell>
          <cell r="B7518" t="str">
            <v>St. Louis Rretiree 109T Med Supp Rx under Med</v>
          </cell>
          <cell r="D7518" t="str">
            <v>WHITEHEAD HAROLD E</v>
          </cell>
          <cell r="E7518" t="str">
            <v>499103525</v>
          </cell>
          <cell r="F7518">
            <v>34</v>
          </cell>
          <cell r="G7518" t="str">
            <v>StL Medicare O65RHW/F - Non-Union</v>
          </cell>
          <cell r="H7518" t="str">
            <v>N</v>
          </cell>
          <cell r="I7518">
            <v>2</v>
          </cell>
          <cell r="J7518">
            <v>37987</v>
          </cell>
          <cell r="K7518">
            <v>111</v>
          </cell>
          <cell r="L7518" t="str">
            <v>Ee/Sp</v>
          </cell>
          <cell r="M7518">
            <v>6743</v>
          </cell>
        </row>
        <row r="7519">
          <cell r="A7519">
            <v>18</v>
          </cell>
          <cell r="B7519" t="str">
            <v>St. Louis Rretiree 109T Med Supp Rx under Med</v>
          </cell>
          <cell r="D7519" t="str">
            <v>WIDEMAN WESLEY R</v>
          </cell>
          <cell r="E7519" t="str">
            <v>495342068</v>
          </cell>
          <cell r="F7519">
            <v>32</v>
          </cell>
          <cell r="G7519" t="str">
            <v>StL Medicare O65RHW/F - Union</v>
          </cell>
          <cell r="H7519" t="str">
            <v>U</v>
          </cell>
          <cell r="I7519">
            <v>2</v>
          </cell>
          <cell r="J7519">
            <v>37987</v>
          </cell>
          <cell r="K7519">
            <v>111</v>
          </cell>
          <cell r="L7519" t="str">
            <v>Ee/Sp</v>
          </cell>
          <cell r="M7519">
            <v>2720</v>
          </cell>
        </row>
        <row r="7520">
          <cell r="A7520">
            <v>18</v>
          </cell>
          <cell r="B7520" t="str">
            <v>St. Louis Rretiree 109T Med Supp Rx under Med</v>
          </cell>
          <cell r="D7520" t="str">
            <v>WILCOX CLARE</v>
          </cell>
          <cell r="E7520" t="str">
            <v>262523331</v>
          </cell>
          <cell r="F7520">
            <v>31</v>
          </cell>
          <cell r="G7520" t="str">
            <v>StL Medicare O65R S/PC - Union</v>
          </cell>
          <cell r="H7520" t="str">
            <v>U</v>
          </cell>
          <cell r="I7520">
            <v>1</v>
          </cell>
          <cell r="J7520">
            <v>37987</v>
          </cell>
          <cell r="K7520">
            <v>102</v>
          </cell>
          <cell r="L7520" t="str">
            <v>Single</v>
          </cell>
          <cell r="M7520">
            <v>6554</v>
          </cell>
        </row>
        <row r="7521">
          <cell r="A7521">
            <v>18</v>
          </cell>
          <cell r="B7521" t="str">
            <v>St. Louis Rretiree 109T Med Supp Rx under Med</v>
          </cell>
          <cell r="D7521" t="str">
            <v>WILKES ALICE</v>
          </cell>
          <cell r="E7521" t="str">
            <v>489283796</v>
          </cell>
          <cell r="F7521">
            <v>31</v>
          </cell>
          <cell r="G7521" t="str">
            <v>StL Medicare O65R S/PC - Union</v>
          </cell>
          <cell r="H7521" t="str">
            <v>U</v>
          </cell>
          <cell r="I7521">
            <v>1</v>
          </cell>
          <cell r="J7521">
            <v>37987</v>
          </cell>
          <cell r="K7521">
            <v>102</v>
          </cell>
          <cell r="L7521" t="str">
            <v>Single</v>
          </cell>
          <cell r="M7521">
            <v>8983</v>
          </cell>
        </row>
        <row r="7522">
          <cell r="A7522">
            <v>18</v>
          </cell>
          <cell r="B7522" t="str">
            <v>St. Louis Rretiree 109T Med Supp Rx under Med</v>
          </cell>
          <cell r="D7522" t="str">
            <v>WILLIAMS HELEN</v>
          </cell>
          <cell r="E7522" t="str">
            <v>487361420</v>
          </cell>
          <cell r="F7522">
            <v>33</v>
          </cell>
          <cell r="G7522" t="str">
            <v>StL Medicare O65R S/PC - Non-Union</v>
          </cell>
          <cell r="H7522" t="str">
            <v>N</v>
          </cell>
          <cell r="I7522">
            <v>1</v>
          </cell>
          <cell r="J7522">
            <v>37987</v>
          </cell>
          <cell r="K7522">
            <v>102</v>
          </cell>
          <cell r="L7522" t="str">
            <v>Single</v>
          </cell>
          <cell r="M7522">
            <v>6950</v>
          </cell>
        </row>
        <row r="7523">
          <cell r="A7523">
            <v>18</v>
          </cell>
          <cell r="B7523" t="str">
            <v>St. Louis Rretiree 109T Med Supp Rx under Med</v>
          </cell>
          <cell r="D7523" t="str">
            <v>WULFEKAMMER NAOMI</v>
          </cell>
          <cell r="E7523" t="str">
            <v>489266315</v>
          </cell>
          <cell r="F7523">
            <v>31</v>
          </cell>
          <cell r="G7523" t="str">
            <v>StL Medicare O65R S/PC - Union</v>
          </cell>
          <cell r="H7523" t="str">
            <v>U</v>
          </cell>
          <cell r="I7523">
            <v>1</v>
          </cell>
          <cell r="J7523">
            <v>37987</v>
          </cell>
          <cell r="K7523">
            <v>102</v>
          </cell>
          <cell r="L7523" t="str">
            <v>Single</v>
          </cell>
          <cell r="M7523">
            <v>9565</v>
          </cell>
        </row>
        <row r="7524">
          <cell r="A7524">
            <v>18</v>
          </cell>
          <cell r="B7524" t="str">
            <v>St. Louis Rretiree 109T Med Supp Rx under Med</v>
          </cell>
          <cell r="D7524" t="str">
            <v>ZACK LAVERNE</v>
          </cell>
          <cell r="E7524" t="str">
            <v>486322224</v>
          </cell>
          <cell r="F7524">
            <v>33</v>
          </cell>
          <cell r="G7524" t="str">
            <v>StL Medicare O65R S/PC - Non-Union</v>
          </cell>
          <cell r="H7524" t="str">
            <v>N</v>
          </cell>
          <cell r="I7524">
            <v>1</v>
          </cell>
          <cell r="J7524">
            <v>37987</v>
          </cell>
          <cell r="K7524">
            <v>102</v>
          </cell>
          <cell r="L7524" t="str">
            <v>Single</v>
          </cell>
          <cell r="M7524">
            <v>10474</v>
          </cell>
        </row>
        <row r="7525">
          <cell r="A7525">
            <v>19</v>
          </cell>
          <cell r="B7525" t="str">
            <v>LIW Indem &gt;65</v>
          </cell>
          <cell r="D7525" t="str">
            <v>ANZALONE ANIELLO</v>
          </cell>
          <cell r="E7525" t="str">
            <v>122242733</v>
          </cell>
          <cell r="F7525">
            <v>38</v>
          </cell>
          <cell r="G7525" t="str">
            <v>LIW Ret Medicare O65RHW/F - Non-Union</v>
          </cell>
          <cell r="H7525" t="str">
            <v>N</v>
          </cell>
          <cell r="I7525">
            <v>2</v>
          </cell>
          <cell r="J7525">
            <v>38108</v>
          </cell>
          <cell r="K7525">
            <v>111</v>
          </cell>
          <cell r="L7525" t="str">
            <v>Ee/Sp</v>
          </cell>
          <cell r="M7525">
            <v>12145</v>
          </cell>
        </row>
        <row r="7526">
          <cell r="A7526">
            <v>19</v>
          </cell>
          <cell r="B7526" t="str">
            <v>LIW Indem &gt;65</v>
          </cell>
          <cell r="D7526" t="str">
            <v>BAIRD THERESA</v>
          </cell>
          <cell r="E7526" t="str">
            <v>099348181</v>
          </cell>
          <cell r="F7526">
            <v>78</v>
          </cell>
          <cell r="G7526" t="str">
            <v>LIW Union - LI &lt;65</v>
          </cell>
          <cell r="H7526" t="str">
            <v>U</v>
          </cell>
          <cell r="I7526">
            <v>1</v>
          </cell>
          <cell r="J7526">
            <v>38108</v>
          </cell>
          <cell r="K7526">
            <v>102</v>
          </cell>
          <cell r="L7526" t="str">
            <v>Single</v>
          </cell>
          <cell r="M7526">
            <v>16164</v>
          </cell>
        </row>
        <row r="7527">
          <cell r="A7527">
            <v>19</v>
          </cell>
          <cell r="B7527" t="str">
            <v>LIW Indem &gt;65</v>
          </cell>
          <cell r="D7527" t="str">
            <v>BUSCARELLO RALPH T</v>
          </cell>
          <cell r="E7527" t="str">
            <v>120263597</v>
          </cell>
          <cell r="F7527">
            <v>38</v>
          </cell>
          <cell r="G7527" t="str">
            <v>LIW Ret Medicare O65RHW/F - Non-Union</v>
          </cell>
          <cell r="H7527" t="str">
            <v>N</v>
          </cell>
          <cell r="I7527">
            <v>2</v>
          </cell>
          <cell r="J7527">
            <v>38108</v>
          </cell>
          <cell r="K7527">
            <v>111</v>
          </cell>
          <cell r="L7527" t="str">
            <v>Ee/Sp</v>
          </cell>
          <cell r="M7527">
            <v>13463</v>
          </cell>
        </row>
        <row r="7528">
          <cell r="A7528">
            <v>19</v>
          </cell>
          <cell r="B7528" t="str">
            <v>LIW Indem &gt;65</v>
          </cell>
          <cell r="D7528" t="str">
            <v>CARPENTER JUNE</v>
          </cell>
          <cell r="E7528" t="str">
            <v>100329091</v>
          </cell>
          <cell r="F7528">
            <v>70</v>
          </cell>
          <cell r="G7528" t="str">
            <v>LI Union &lt;65  MMRX</v>
          </cell>
          <cell r="H7528" t="str">
            <v>U</v>
          </cell>
          <cell r="I7528">
            <v>1</v>
          </cell>
          <cell r="J7528">
            <v>38108</v>
          </cell>
          <cell r="K7528">
            <v>101</v>
          </cell>
          <cell r="L7528" t="str">
            <v>Single</v>
          </cell>
          <cell r="M7528">
            <v>15181</v>
          </cell>
        </row>
        <row r="7529">
          <cell r="A7529">
            <v>19</v>
          </cell>
          <cell r="B7529" t="str">
            <v>LIW Indem &gt;65</v>
          </cell>
          <cell r="D7529" t="str">
            <v>CARPENTER RICHMOND E</v>
          </cell>
          <cell r="E7529" t="str">
            <v>060309194</v>
          </cell>
          <cell r="F7529">
            <v>35</v>
          </cell>
          <cell r="G7529" t="str">
            <v>LIW Ret Medicare O65R S/PC - Union</v>
          </cell>
          <cell r="H7529" t="str">
            <v>U</v>
          </cell>
          <cell r="I7529">
            <v>1</v>
          </cell>
          <cell r="J7529">
            <v>38108</v>
          </cell>
          <cell r="K7529">
            <v>101</v>
          </cell>
          <cell r="L7529" t="str">
            <v>Single</v>
          </cell>
          <cell r="M7529">
            <v>13968</v>
          </cell>
        </row>
        <row r="7530">
          <cell r="A7530">
            <v>19</v>
          </cell>
          <cell r="B7530" t="str">
            <v>LIW Indem &gt;65</v>
          </cell>
          <cell r="D7530" t="str">
            <v>CLARKE GERARD F</v>
          </cell>
          <cell r="E7530" t="str">
            <v>077203367</v>
          </cell>
          <cell r="F7530">
            <v>38</v>
          </cell>
          <cell r="G7530" t="str">
            <v>LIW Ret Medicare O65RHW/F - Non-Union</v>
          </cell>
          <cell r="H7530" t="str">
            <v>N</v>
          </cell>
          <cell r="I7530">
            <v>2</v>
          </cell>
          <cell r="J7530">
            <v>38108</v>
          </cell>
          <cell r="K7530">
            <v>111</v>
          </cell>
          <cell r="L7530" t="str">
            <v>Ee/Sp</v>
          </cell>
          <cell r="M7530">
            <v>9889</v>
          </cell>
        </row>
        <row r="7531">
          <cell r="A7531">
            <v>19</v>
          </cell>
          <cell r="B7531" t="str">
            <v>LIW Indem &gt;65</v>
          </cell>
          <cell r="D7531" t="str">
            <v>CONWAY EUGENE J</v>
          </cell>
          <cell r="E7531" t="str">
            <v>077187949</v>
          </cell>
          <cell r="F7531">
            <v>36</v>
          </cell>
          <cell r="G7531" t="str">
            <v>LIW Ret Medicare O65RHW/F - Union</v>
          </cell>
          <cell r="H7531" t="str">
            <v>U</v>
          </cell>
          <cell r="I7531">
            <v>2</v>
          </cell>
          <cell r="J7531">
            <v>38108</v>
          </cell>
          <cell r="K7531">
            <v>111</v>
          </cell>
          <cell r="L7531" t="str">
            <v>Ee/Sp</v>
          </cell>
          <cell r="M7531">
            <v>8969</v>
          </cell>
        </row>
        <row r="7532">
          <cell r="A7532">
            <v>19</v>
          </cell>
          <cell r="B7532" t="str">
            <v>LIW Indem &gt;65</v>
          </cell>
          <cell r="D7532" t="str">
            <v>DECARLO DOMINICK J</v>
          </cell>
          <cell r="E7532" t="str">
            <v>059200096</v>
          </cell>
          <cell r="F7532">
            <v>37</v>
          </cell>
          <cell r="G7532" t="str">
            <v>LIW Ret Medicare O65R S/PC - Non-Union</v>
          </cell>
          <cell r="H7532" t="str">
            <v>N</v>
          </cell>
          <cell r="I7532">
            <v>1</v>
          </cell>
          <cell r="J7532">
            <v>38108</v>
          </cell>
          <cell r="K7532">
            <v>101</v>
          </cell>
          <cell r="L7532" t="str">
            <v>Single</v>
          </cell>
          <cell r="M7532">
            <v>9443</v>
          </cell>
        </row>
        <row r="7533">
          <cell r="A7533">
            <v>19</v>
          </cell>
          <cell r="B7533" t="str">
            <v>LIW Indem &gt;65</v>
          </cell>
          <cell r="D7533" t="str">
            <v>DECARLO MARTIN J</v>
          </cell>
          <cell r="E7533" t="str">
            <v>082205028</v>
          </cell>
          <cell r="F7533">
            <v>36</v>
          </cell>
          <cell r="G7533" t="str">
            <v>LIW Ret Medicare O65RHW/F - Union</v>
          </cell>
          <cell r="H7533" t="str">
            <v>U</v>
          </cell>
          <cell r="I7533">
            <v>2</v>
          </cell>
          <cell r="J7533">
            <v>38108</v>
          </cell>
          <cell r="K7533">
            <v>111</v>
          </cell>
          <cell r="L7533" t="str">
            <v>Ee/Sp</v>
          </cell>
          <cell r="M7533">
            <v>11089</v>
          </cell>
        </row>
        <row r="7534">
          <cell r="A7534">
            <v>19</v>
          </cell>
          <cell r="B7534" t="str">
            <v>LIW Indem &gt;65</v>
          </cell>
          <cell r="D7534" t="str">
            <v>FEATHERSON GEORGE H</v>
          </cell>
          <cell r="E7534" t="str">
            <v>056244525</v>
          </cell>
          <cell r="F7534">
            <v>36</v>
          </cell>
          <cell r="G7534" t="str">
            <v>LIW Ret Medicare O65RHW/F - Union</v>
          </cell>
          <cell r="H7534" t="str">
            <v>U</v>
          </cell>
          <cell r="I7534">
            <v>2</v>
          </cell>
          <cell r="J7534">
            <v>38108</v>
          </cell>
          <cell r="K7534">
            <v>111</v>
          </cell>
          <cell r="L7534" t="str">
            <v>Ee/Sp</v>
          </cell>
          <cell r="M7534">
            <v>8603</v>
          </cell>
        </row>
        <row r="7535">
          <cell r="A7535">
            <v>19</v>
          </cell>
          <cell r="B7535" t="str">
            <v>LIW Indem &gt;65</v>
          </cell>
          <cell r="D7535" t="str">
            <v>FLEMING JAMES J</v>
          </cell>
          <cell r="E7535" t="str">
            <v>115243822</v>
          </cell>
          <cell r="F7535">
            <v>36</v>
          </cell>
          <cell r="G7535" t="str">
            <v>LIW Ret Medicare O65RHW/F - Union</v>
          </cell>
          <cell r="H7535" t="str">
            <v>U</v>
          </cell>
          <cell r="I7535">
            <v>2</v>
          </cell>
          <cell r="J7535">
            <v>38108</v>
          </cell>
          <cell r="K7535">
            <v>111</v>
          </cell>
          <cell r="L7535" t="str">
            <v>Ee/Sp</v>
          </cell>
          <cell r="M7535">
            <v>12001</v>
          </cell>
        </row>
        <row r="7536">
          <cell r="A7536">
            <v>19</v>
          </cell>
          <cell r="B7536" t="str">
            <v>LIW Indem &gt;65</v>
          </cell>
          <cell r="D7536" t="str">
            <v>GRIVES JOHN A</v>
          </cell>
          <cell r="E7536" t="str">
            <v>110304698</v>
          </cell>
          <cell r="F7536">
            <v>74</v>
          </cell>
          <cell r="G7536" t="str">
            <v>LIW Medicare O65R S/PC - Union</v>
          </cell>
          <cell r="H7536" t="str">
            <v>U</v>
          </cell>
          <cell r="I7536">
            <v>1</v>
          </cell>
          <cell r="J7536">
            <v>38108</v>
          </cell>
          <cell r="K7536">
            <v>101</v>
          </cell>
          <cell r="L7536" t="str">
            <v>Single</v>
          </cell>
          <cell r="M7536">
            <v>14062</v>
          </cell>
        </row>
        <row r="7537">
          <cell r="A7537">
            <v>19</v>
          </cell>
          <cell r="B7537" t="str">
            <v>LIW Indem &gt;65</v>
          </cell>
          <cell r="D7537" t="str">
            <v>HIGGINS MARY</v>
          </cell>
          <cell r="E7537" t="str">
            <v>141248668</v>
          </cell>
          <cell r="F7537">
            <v>35</v>
          </cell>
          <cell r="G7537" t="str">
            <v>LIW Ret Medicare O65R S/PC - Union</v>
          </cell>
          <cell r="H7537" t="str">
            <v>U</v>
          </cell>
          <cell r="I7537">
            <v>1</v>
          </cell>
          <cell r="J7537">
            <v>38108</v>
          </cell>
          <cell r="K7537">
            <v>102</v>
          </cell>
          <cell r="L7537" t="str">
            <v>Single</v>
          </cell>
          <cell r="M7537">
            <v>10293</v>
          </cell>
        </row>
        <row r="7538">
          <cell r="A7538">
            <v>19</v>
          </cell>
          <cell r="B7538" t="str">
            <v>LIW Indem &gt;65</v>
          </cell>
          <cell r="D7538" t="str">
            <v>HISKEY JOSEPH F</v>
          </cell>
          <cell r="E7538" t="str">
            <v>110329739</v>
          </cell>
          <cell r="F7538">
            <v>79</v>
          </cell>
          <cell r="G7538" t="str">
            <v>LIW Non- Union - LI &lt;65</v>
          </cell>
          <cell r="H7538" t="str">
            <v>N</v>
          </cell>
          <cell r="I7538">
            <v>1</v>
          </cell>
          <cell r="J7538">
            <v>38108</v>
          </cell>
          <cell r="K7538">
            <v>101</v>
          </cell>
          <cell r="L7538" t="str">
            <v>Single</v>
          </cell>
          <cell r="M7538">
            <v>15129</v>
          </cell>
        </row>
        <row r="7539">
          <cell r="A7539">
            <v>19</v>
          </cell>
          <cell r="B7539" t="str">
            <v>LIW Indem &gt;65</v>
          </cell>
          <cell r="D7539" t="str">
            <v>HOLOHAN WILLIAM P</v>
          </cell>
          <cell r="E7539" t="str">
            <v>069327138</v>
          </cell>
          <cell r="F7539">
            <v>76</v>
          </cell>
          <cell r="G7539" t="str">
            <v>LIW Medicare O65R S/PC - Non-Union</v>
          </cell>
          <cell r="H7539" t="str">
            <v>N</v>
          </cell>
          <cell r="I7539">
            <v>1</v>
          </cell>
          <cell r="J7539">
            <v>38169</v>
          </cell>
          <cell r="K7539">
            <v>101</v>
          </cell>
          <cell r="L7539" t="str">
            <v>Single</v>
          </cell>
          <cell r="M7539">
            <v>14776</v>
          </cell>
        </row>
        <row r="7540">
          <cell r="A7540">
            <v>19</v>
          </cell>
          <cell r="B7540" t="str">
            <v>LIW Indem &gt;65</v>
          </cell>
          <cell r="D7540" t="str">
            <v>KEANNA THEODORE S</v>
          </cell>
          <cell r="E7540" t="str">
            <v>102181656</v>
          </cell>
          <cell r="F7540">
            <v>36</v>
          </cell>
          <cell r="G7540" t="str">
            <v>LIW Ret Medicare O65RHW/F - Union</v>
          </cell>
          <cell r="H7540" t="str">
            <v>U</v>
          </cell>
          <cell r="I7540">
            <v>2</v>
          </cell>
          <cell r="J7540">
            <v>38108</v>
          </cell>
          <cell r="K7540">
            <v>111</v>
          </cell>
          <cell r="L7540" t="str">
            <v>Ee/Sp</v>
          </cell>
          <cell r="M7540">
            <v>9842</v>
          </cell>
        </row>
        <row r="7541">
          <cell r="A7541">
            <v>19</v>
          </cell>
          <cell r="B7541" t="str">
            <v>LIW Indem &gt;65</v>
          </cell>
          <cell r="D7541" t="str">
            <v>KEENAN JAMES</v>
          </cell>
          <cell r="E7541" t="str">
            <v>110205046</v>
          </cell>
          <cell r="F7541">
            <v>36</v>
          </cell>
          <cell r="G7541" t="str">
            <v>LIW Ret Medicare O65RHW/F - Union</v>
          </cell>
          <cell r="H7541" t="str">
            <v>U</v>
          </cell>
          <cell r="I7541">
            <v>2</v>
          </cell>
          <cell r="J7541">
            <v>38108</v>
          </cell>
          <cell r="K7541">
            <v>111</v>
          </cell>
          <cell r="L7541" t="str">
            <v>Ee/Sp</v>
          </cell>
          <cell r="M7541">
            <v>9919</v>
          </cell>
        </row>
        <row r="7542">
          <cell r="A7542">
            <v>19</v>
          </cell>
          <cell r="B7542" t="str">
            <v>LIW Indem &gt;65</v>
          </cell>
          <cell r="D7542" t="str">
            <v>KLODT KATHERINE I</v>
          </cell>
          <cell r="E7542" t="str">
            <v>071246989</v>
          </cell>
          <cell r="F7542">
            <v>35</v>
          </cell>
          <cell r="G7542" t="str">
            <v>LIW Ret Medicare O65R S/PC - Union</v>
          </cell>
          <cell r="H7542" t="str">
            <v>U</v>
          </cell>
          <cell r="I7542">
            <v>1</v>
          </cell>
          <cell r="J7542">
            <v>38108</v>
          </cell>
          <cell r="K7542">
            <v>102</v>
          </cell>
          <cell r="L7542" t="str">
            <v>Single</v>
          </cell>
          <cell r="M7542">
            <v>3686</v>
          </cell>
        </row>
        <row r="7543">
          <cell r="A7543">
            <v>19</v>
          </cell>
          <cell r="B7543" t="str">
            <v>LIW Indem &gt;65</v>
          </cell>
          <cell r="D7543" t="str">
            <v>LACETERA VIVAN H</v>
          </cell>
          <cell r="E7543" t="str">
            <v>132105030</v>
          </cell>
          <cell r="F7543">
            <v>35</v>
          </cell>
          <cell r="G7543" t="str">
            <v>LIW Ret Medicare O65R S/PC - Union</v>
          </cell>
          <cell r="H7543" t="str">
            <v>U</v>
          </cell>
          <cell r="I7543">
            <v>1</v>
          </cell>
          <cell r="J7543">
            <v>38108</v>
          </cell>
          <cell r="K7543">
            <v>102</v>
          </cell>
          <cell r="L7543" t="str">
            <v>Single</v>
          </cell>
          <cell r="M7543">
            <v>7135</v>
          </cell>
        </row>
        <row r="7544">
          <cell r="A7544">
            <v>19</v>
          </cell>
          <cell r="B7544" t="str">
            <v>LIW Indem &gt;65</v>
          </cell>
          <cell r="D7544" t="str">
            <v>LACKE JEANETTE J</v>
          </cell>
          <cell r="E7544" t="str">
            <v>077181160</v>
          </cell>
          <cell r="F7544">
            <v>35</v>
          </cell>
          <cell r="G7544" t="str">
            <v>LIW Ret Medicare O65R S/PC - Union</v>
          </cell>
          <cell r="H7544" t="str">
            <v>U</v>
          </cell>
          <cell r="I7544">
            <v>1</v>
          </cell>
          <cell r="J7544">
            <v>38108</v>
          </cell>
          <cell r="K7544">
            <v>102</v>
          </cell>
          <cell r="L7544" t="str">
            <v>Single</v>
          </cell>
          <cell r="M7544">
            <v>8456</v>
          </cell>
        </row>
        <row r="7545">
          <cell r="A7545">
            <v>19</v>
          </cell>
          <cell r="B7545" t="str">
            <v>LIW Indem &gt;65</v>
          </cell>
          <cell r="D7545" t="str">
            <v>LICHTENWALD EDWARD M</v>
          </cell>
          <cell r="E7545" t="str">
            <v>089329962</v>
          </cell>
          <cell r="F7545">
            <v>70</v>
          </cell>
          <cell r="G7545" t="str">
            <v>LI Union &lt;65  MMRX</v>
          </cell>
          <cell r="H7545" t="str">
            <v>U</v>
          </cell>
          <cell r="I7545">
            <v>2</v>
          </cell>
          <cell r="J7545">
            <v>38108</v>
          </cell>
          <cell r="K7545">
            <v>111</v>
          </cell>
          <cell r="L7545" t="str">
            <v>Ee/Sp</v>
          </cell>
          <cell r="M7545">
            <v>15128</v>
          </cell>
        </row>
        <row r="7546">
          <cell r="A7546">
            <v>19</v>
          </cell>
          <cell r="B7546" t="str">
            <v>LIW Indem &gt;65</v>
          </cell>
          <cell r="D7546" t="str">
            <v>LIEVRE LOUIS F</v>
          </cell>
          <cell r="E7546" t="str">
            <v>059300373</v>
          </cell>
          <cell r="F7546">
            <v>35</v>
          </cell>
          <cell r="G7546" t="str">
            <v>LIW Ret Medicare O65R S/PC - Union</v>
          </cell>
          <cell r="H7546" t="str">
            <v>U</v>
          </cell>
          <cell r="I7546">
            <v>1</v>
          </cell>
          <cell r="J7546">
            <v>38108</v>
          </cell>
          <cell r="K7546">
            <v>101</v>
          </cell>
          <cell r="L7546" t="str">
            <v>Single</v>
          </cell>
          <cell r="M7546">
            <v>13852</v>
          </cell>
        </row>
        <row r="7547">
          <cell r="A7547">
            <v>19</v>
          </cell>
          <cell r="B7547" t="str">
            <v>LIW Indem &gt;65</v>
          </cell>
          <cell r="D7547" t="str">
            <v>LIEVRE PATRICIA A</v>
          </cell>
          <cell r="E7547" t="str">
            <v>078344784</v>
          </cell>
          <cell r="F7547">
            <v>70</v>
          </cell>
          <cell r="G7547" t="str">
            <v>LI Union &lt;65  MMRX</v>
          </cell>
          <cell r="H7547" t="str">
            <v>U</v>
          </cell>
          <cell r="I7547">
            <v>1</v>
          </cell>
          <cell r="J7547">
            <v>38108</v>
          </cell>
          <cell r="K7547">
            <v>101</v>
          </cell>
          <cell r="L7547" t="str">
            <v>Single</v>
          </cell>
          <cell r="M7547">
            <v>15470</v>
          </cell>
        </row>
        <row r="7548">
          <cell r="A7548">
            <v>19</v>
          </cell>
          <cell r="B7548" t="str">
            <v>LIW Indem &gt;65</v>
          </cell>
          <cell r="D7548" t="str">
            <v>MARI ALFRED</v>
          </cell>
          <cell r="E7548" t="str">
            <v>092300715</v>
          </cell>
          <cell r="F7548">
            <v>37</v>
          </cell>
          <cell r="G7548" t="str">
            <v>LIW Ret Medicare O65R S/PC - Non-Union</v>
          </cell>
          <cell r="H7548" t="str">
            <v>N</v>
          </cell>
          <cell r="I7548">
            <v>1</v>
          </cell>
          <cell r="J7548">
            <v>38108</v>
          </cell>
          <cell r="K7548">
            <v>101</v>
          </cell>
          <cell r="L7548" t="str">
            <v>Single</v>
          </cell>
          <cell r="M7548">
            <v>13420</v>
          </cell>
        </row>
        <row r="7549">
          <cell r="A7549">
            <v>19</v>
          </cell>
          <cell r="B7549" t="str">
            <v>LIW Indem &gt;65</v>
          </cell>
          <cell r="D7549" t="str">
            <v>MCKEE LAURENCE</v>
          </cell>
          <cell r="E7549" t="str">
            <v>089306654</v>
          </cell>
          <cell r="F7549">
            <v>35</v>
          </cell>
          <cell r="G7549" t="str">
            <v>LIW Ret Medicare O65R S/PC - Union</v>
          </cell>
          <cell r="H7549" t="str">
            <v>U</v>
          </cell>
          <cell r="I7549">
            <v>1</v>
          </cell>
          <cell r="J7549">
            <v>38108</v>
          </cell>
          <cell r="K7549">
            <v>101</v>
          </cell>
          <cell r="L7549" t="str">
            <v>Single</v>
          </cell>
          <cell r="M7549">
            <v>10965</v>
          </cell>
        </row>
        <row r="7550">
          <cell r="A7550">
            <v>19</v>
          </cell>
          <cell r="B7550" t="str">
            <v>LIW Indem &gt;65</v>
          </cell>
          <cell r="D7550" t="str">
            <v>MILLS PHILLIP</v>
          </cell>
          <cell r="E7550" t="str">
            <v>115189307</v>
          </cell>
          <cell r="F7550">
            <v>36</v>
          </cell>
          <cell r="G7550" t="str">
            <v>LIW Ret Medicare O65RHW/F - Union</v>
          </cell>
          <cell r="H7550" t="str">
            <v>U</v>
          </cell>
          <cell r="I7550">
            <v>2</v>
          </cell>
          <cell r="J7550">
            <v>38108</v>
          </cell>
          <cell r="K7550">
            <v>111</v>
          </cell>
          <cell r="L7550" t="str">
            <v>Ee/Sp</v>
          </cell>
          <cell r="M7550">
            <v>10674</v>
          </cell>
        </row>
        <row r="7551">
          <cell r="A7551">
            <v>19</v>
          </cell>
          <cell r="B7551" t="str">
            <v>LIW Indem &gt;65</v>
          </cell>
          <cell r="D7551" t="str">
            <v>MIRANDO LOUIS</v>
          </cell>
          <cell r="E7551" t="str">
            <v>030246032</v>
          </cell>
          <cell r="F7551">
            <v>38</v>
          </cell>
          <cell r="G7551" t="str">
            <v>LIW Ret Medicare O65RHW/F - Non-Union</v>
          </cell>
          <cell r="H7551" t="str">
            <v>N</v>
          </cell>
          <cell r="I7551">
            <v>3</v>
          </cell>
          <cell r="J7551">
            <v>38108</v>
          </cell>
          <cell r="K7551">
            <v>127</v>
          </cell>
          <cell r="L7551" t="str">
            <v>Family</v>
          </cell>
          <cell r="M7551">
            <v>11874</v>
          </cell>
        </row>
        <row r="7552">
          <cell r="A7552">
            <v>19</v>
          </cell>
          <cell r="B7552" t="str">
            <v>LIW Indem &gt;65</v>
          </cell>
          <cell r="D7552" t="str">
            <v>MOLINARI PATRICIA</v>
          </cell>
          <cell r="E7552" t="str">
            <v>075309627</v>
          </cell>
          <cell r="F7552">
            <v>35</v>
          </cell>
          <cell r="G7552" t="str">
            <v>LIW Ret Medicare O65R S/PC - Union</v>
          </cell>
          <cell r="H7552" t="str">
            <v>U</v>
          </cell>
          <cell r="I7552">
            <v>1</v>
          </cell>
          <cell r="J7552">
            <v>38108</v>
          </cell>
          <cell r="K7552">
            <v>102</v>
          </cell>
          <cell r="L7552" t="str">
            <v>Single</v>
          </cell>
          <cell r="M7552">
            <v>13286</v>
          </cell>
        </row>
        <row r="7553">
          <cell r="A7553">
            <v>19</v>
          </cell>
          <cell r="B7553" t="str">
            <v>LIW Indem &gt;65</v>
          </cell>
          <cell r="D7553" t="str">
            <v>MURRAY BRUCE</v>
          </cell>
          <cell r="E7553" t="str">
            <v>124344644</v>
          </cell>
          <cell r="F7553">
            <v>35</v>
          </cell>
          <cell r="G7553" t="str">
            <v>LIW Ret Medicare O65R S/PC - Union</v>
          </cell>
          <cell r="H7553" t="str">
            <v>U</v>
          </cell>
          <cell r="I7553">
            <v>1</v>
          </cell>
          <cell r="J7553">
            <v>38108</v>
          </cell>
          <cell r="K7553">
            <v>101</v>
          </cell>
          <cell r="L7553" t="str">
            <v>Single</v>
          </cell>
          <cell r="M7553">
            <v>16433</v>
          </cell>
        </row>
        <row r="7554">
          <cell r="A7554">
            <v>19</v>
          </cell>
          <cell r="B7554" t="str">
            <v>LIW Indem &gt;65</v>
          </cell>
          <cell r="D7554" t="str">
            <v>MURRAY MARYANN</v>
          </cell>
          <cell r="E7554" t="str">
            <v>079361301</v>
          </cell>
          <cell r="F7554">
            <v>70</v>
          </cell>
          <cell r="G7554" t="str">
            <v>LI Union &lt;65  MMRX</v>
          </cell>
          <cell r="H7554" t="str">
            <v>U</v>
          </cell>
          <cell r="I7554">
            <v>1</v>
          </cell>
          <cell r="J7554">
            <v>38108</v>
          </cell>
          <cell r="K7554">
            <v>101</v>
          </cell>
          <cell r="L7554" t="str">
            <v>Single</v>
          </cell>
          <cell r="M7554">
            <v>16518</v>
          </cell>
        </row>
        <row r="7555">
          <cell r="A7555">
            <v>19</v>
          </cell>
          <cell r="B7555" t="str">
            <v>LIW Indem &gt;65</v>
          </cell>
          <cell r="D7555" t="str">
            <v>NERP GUNTHER W</v>
          </cell>
          <cell r="E7555" t="str">
            <v>095121090</v>
          </cell>
          <cell r="F7555">
            <v>38</v>
          </cell>
          <cell r="G7555" t="str">
            <v>LIW Ret Medicare O65RHW/F - Non-Union</v>
          </cell>
          <cell r="H7555" t="str">
            <v>N</v>
          </cell>
          <cell r="I7555">
            <v>2</v>
          </cell>
          <cell r="J7555">
            <v>38108</v>
          </cell>
          <cell r="K7555">
            <v>111</v>
          </cell>
          <cell r="L7555" t="str">
            <v>Ee/Sp</v>
          </cell>
          <cell r="M7555">
            <v>7602</v>
          </cell>
        </row>
        <row r="7556">
          <cell r="A7556">
            <v>19</v>
          </cell>
          <cell r="B7556" t="str">
            <v>LIW Indem &gt;65</v>
          </cell>
          <cell r="D7556" t="str">
            <v>NIEBLER JAMES R</v>
          </cell>
          <cell r="E7556" t="str">
            <v>099241278</v>
          </cell>
          <cell r="F7556">
            <v>37</v>
          </cell>
          <cell r="G7556" t="str">
            <v>LIW Ret Medicare O65R S/PC - Non-Union</v>
          </cell>
          <cell r="H7556" t="str">
            <v>N</v>
          </cell>
          <cell r="I7556">
            <v>1</v>
          </cell>
          <cell r="J7556">
            <v>38108</v>
          </cell>
          <cell r="K7556">
            <v>101</v>
          </cell>
          <cell r="L7556" t="str">
            <v>Single</v>
          </cell>
          <cell r="M7556">
            <v>11617</v>
          </cell>
        </row>
        <row r="7557">
          <cell r="A7557">
            <v>19</v>
          </cell>
          <cell r="B7557" t="str">
            <v>LIW Indem &gt;65</v>
          </cell>
          <cell r="D7557" t="str">
            <v>NIEBLER SUZANNE</v>
          </cell>
          <cell r="E7557" t="str">
            <v>094342309</v>
          </cell>
          <cell r="F7557">
            <v>71</v>
          </cell>
          <cell r="G7557" t="str">
            <v>LI Nonuion &lt;65 MMRX</v>
          </cell>
          <cell r="H7557" t="str">
            <v>N</v>
          </cell>
          <cell r="I7557">
            <v>1</v>
          </cell>
          <cell r="J7557">
            <v>38108</v>
          </cell>
          <cell r="K7557">
            <v>102</v>
          </cell>
          <cell r="L7557" t="str">
            <v>Single</v>
          </cell>
          <cell r="M7557">
            <v>16355</v>
          </cell>
        </row>
        <row r="7558">
          <cell r="A7558">
            <v>19</v>
          </cell>
          <cell r="B7558" t="str">
            <v>LIW Indem &gt;65</v>
          </cell>
          <cell r="D7558" t="str">
            <v>O SHEA JOHN</v>
          </cell>
          <cell r="E7558" t="str">
            <v>069280962</v>
          </cell>
          <cell r="F7558">
            <v>35</v>
          </cell>
          <cell r="G7558" t="str">
            <v>LIW Ret Medicare O65R S/PC - Union</v>
          </cell>
          <cell r="H7558" t="str">
            <v>U</v>
          </cell>
          <cell r="I7558">
            <v>1</v>
          </cell>
          <cell r="J7558">
            <v>38108</v>
          </cell>
          <cell r="K7558">
            <v>101</v>
          </cell>
          <cell r="L7558" t="str">
            <v>Single</v>
          </cell>
          <cell r="M7558">
            <v>7000</v>
          </cell>
        </row>
        <row r="7559">
          <cell r="A7559">
            <v>19</v>
          </cell>
          <cell r="B7559" t="str">
            <v>LIW Indem &gt;65</v>
          </cell>
          <cell r="D7559" t="str">
            <v>PAUL EDNA</v>
          </cell>
          <cell r="E7559" t="str">
            <v>111125435</v>
          </cell>
          <cell r="F7559">
            <v>35</v>
          </cell>
          <cell r="G7559" t="str">
            <v>LIW Ret Medicare O65R S/PC - Union</v>
          </cell>
          <cell r="H7559" t="str">
            <v>U</v>
          </cell>
          <cell r="I7559">
            <v>1</v>
          </cell>
          <cell r="J7559">
            <v>38108</v>
          </cell>
          <cell r="K7559">
            <v>102</v>
          </cell>
          <cell r="L7559" t="str">
            <v>Single</v>
          </cell>
          <cell r="M7559">
            <v>5994</v>
          </cell>
        </row>
        <row r="7560">
          <cell r="A7560">
            <v>19</v>
          </cell>
          <cell r="B7560" t="str">
            <v>LIW Indem &gt;65</v>
          </cell>
          <cell r="D7560" t="str">
            <v>PETERSEN OLE Y</v>
          </cell>
          <cell r="E7560" t="str">
            <v>099300864</v>
          </cell>
          <cell r="F7560">
            <v>76</v>
          </cell>
          <cell r="G7560" t="str">
            <v>LIW Medicare O65R S/PC - Non-Union</v>
          </cell>
          <cell r="H7560" t="str">
            <v>N</v>
          </cell>
          <cell r="I7560">
            <v>1</v>
          </cell>
          <cell r="J7560">
            <v>38108</v>
          </cell>
          <cell r="K7560">
            <v>101</v>
          </cell>
          <cell r="L7560" t="str">
            <v>Single</v>
          </cell>
          <cell r="M7560">
            <v>11727</v>
          </cell>
        </row>
        <row r="7561">
          <cell r="A7561">
            <v>19</v>
          </cell>
          <cell r="B7561" t="str">
            <v>LIW Indem &gt;65</v>
          </cell>
          <cell r="D7561" t="str">
            <v>PINKA RUDOLFS</v>
          </cell>
          <cell r="E7561" t="str">
            <v>075329635</v>
          </cell>
          <cell r="F7561">
            <v>36</v>
          </cell>
          <cell r="G7561" t="str">
            <v>LIW Ret Medicare O65RHW/F - Union</v>
          </cell>
          <cell r="H7561" t="str">
            <v>U</v>
          </cell>
          <cell r="I7561">
            <v>2</v>
          </cell>
          <cell r="J7561">
            <v>38108</v>
          </cell>
          <cell r="K7561">
            <v>111</v>
          </cell>
          <cell r="L7561" t="str">
            <v>Ee/Sp</v>
          </cell>
          <cell r="M7561">
            <v>9163</v>
          </cell>
        </row>
        <row r="7562">
          <cell r="A7562">
            <v>19</v>
          </cell>
          <cell r="B7562" t="str">
            <v>LIW Indem &gt;65</v>
          </cell>
          <cell r="D7562" t="str">
            <v>PINKA RUDOLFS</v>
          </cell>
          <cell r="E7562" t="str">
            <v>075379635</v>
          </cell>
          <cell r="F7562">
            <v>36</v>
          </cell>
          <cell r="G7562" t="str">
            <v>LIW Ret Medicare O65RHW/F - Union</v>
          </cell>
          <cell r="H7562" t="str">
            <v>U</v>
          </cell>
          <cell r="I7562">
            <v>2</v>
          </cell>
          <cell r="J7562">
            <v>38108</v>
          </cell>
          <cell r="K7562">
            <v>111</v>
          </cell>
          <cell r="L7562" t="str">
            <v>Ee/Sp</v>
          </cell>
          <cell r="M7562">
            <v>9163</v>
          </cell>
        </row>
        <row r="7563">
          <cell r="A7563">
            <v>19</v>
          </cell>
          <cell r="B7563" t="str">
            <v>LIW Indem &gt;65</v>
          </cell>
          <cell r="D7563" t="str">
            <v>POCHE WILLIS H</v>
          </cell>
          <cell r="E7563" t="str">
            <v>434369925</v>
          </cell>
          <cell r="F7563">
            <v>36</v>
          </cell>
          <cell r="G7563" t="str">
            <v>LIW Ret Medicare O65RHW/F - Union</v>
          </cell>
          <cell r="H7563" t="str">
            <v>U</v>
          </cell>
          <cell r="I7563">
            <v>2</v>
          </cell>
          <cell r="J7563">
            <v>38108</v>
          </cell>
          <cell r="K7563">
            <v>111</v>
          </cell>
          <cell r="L7563" t="str">
            <v>Ee/Sp</v>
          </cell>
          <cell r="M7563">
            <v>10611</v>
          </cell>
        </row>
        <row r="7564">
          <cell r="A7564">
            <v>19</v>
          </cell>
          <cell r="B7564" t="str">
            <v>LIW Indem &gt;65</v>
          </cell>
          <cell r="D7564" t="str">
            <v>RUPPEL DOLORES L</v>
          </cell>
          <cell r="E7564" t="str">
            <v>089109322</v>
          </cell>
          <cell r="F7564">
            <v>35</v>
          </cell>
          <cell r="G7564" t="str">
            <v>LIW Ret Medicare O65R S/PC - Union</v>
          </cell>
          <cell r="H7564" t="str">
            <v>U</v>
          </cell>
          <cell r="I7564">
            <v>1</v>
          </cell>
          <cell r="J7564">
            <v>38108</v>
          </cell>
          <cell r="K7564">
            <v>102</v>
          </cell>
          <cell r="L7564" t="str">
            <v>Single</v>
          </cell>
          <cell r="M7564">
            <v>6342</v>
          </cell>
        </row>
        <row r="7565">
          <cell r="A7565">
            <v>19</v>
          </cell>
          <cell r="B7565" t="str">
            <v>LIW Indem &gt;65</v>
          </cell>
          <cell r="D7565" t="str">
            <v>SCULLY MARGARET L</v>
          </cell>
          <cell r="E7565" t="str">
            <v>077182522</v>
          </cell>
          <cell r="F7565">
            <v>35</v>
          </cell>
          <cell r="G7565" t="str">
            <v>LIW Ret Medicare O65R S/PC - Union</v>
          </cell>
          <cell r="H7565" t="str">
            <v>U</v>
          </cell>
          <cell r="I7565">
            <v>1</v>
          </cell>
          <cell r="J7565">
            <v>38108</v>
          </cell>
          <cell r="K7565">
            <v>102</v>
          </cell>
          <cell r="L7565" t="str">
            <v>Single</v>
          </cell>
          <cell r="M7565">
            <v>8511</v>
          </cell>
        </row>
        <row r="7566">
          <cell r="A7566">
            <v>19</v>
          </cell>
          <cell r="B7566" t="str">
            <v>LIW Indem &gt;65</v>
          </cell>
          <cell r="D7566" t="str">
            <v>SPRAGUE GEORGE F</v>
          </cell>
          <cell r="E7566" t="str">
            <v>066187835</v>
          </cell>
          <cell r="F7566">
            <v>35</v>
          </cell>
          <cell r="G7566" t="str">
            <v>LIW Ret Medicare O65R S/PC - Union</v>
          </cell>
          <cell r="H7566" t="str">
            <v>U</v>
          </cell>
          <cell r="I7566">
            <v>1</v>
          </cell>
          <cell r="J7566">
            <v>38108</v>
          </cell>
          <cell r="K7566">
            <v>101</v>
          </cell>
          <cell r="L7566" t="str">
            <v>Single</v>
          </cell>
          <cell r="M7566">
            <v>7739</v>
          </cell>
        </row>
        <row r="7567">
          <cell r="A7567">
            <v>19</v>
          </cell>
          <cell r="B7567" t="str">
            <v>LIW Indem &gt;65</v>
          </cell>
          <cell r="D7567" t="str">
            <v>VERDON CHARLES</v>
          </cell>
          <cell r="E7567" t="str">
            <v>132148191</v>
          </cell>
          <cell r="F7567">
            <v>37</v>
          </cell>
          <cell r="G7567" t="str">
            <v>LIW Ret Medicare O65R S/PC - Non-Union</v>
          </cell>
          <cell r="H7567" t="str">
            <v>N</v>
          </cell>
          <cell r="I7567">
            <v>1</v>
          </cell>
          <cell r="J7567">
            <v>38108</v>
          </cell>
          <cell r="K7567">
            <v>101</v>
          </cell>
          <cell r="L7567" t="str">
            <v>Single</v>
          </cell>
          <cell r="M7567">
            <v>8631</v>
          </cell>
        </row>
        <row r="7568">
          <cell r="A7568">
            <v>19</v>
          </cell>
          <cell r="B7568" t="str">
            <v>LIW Indem &gt;65</v>
          </cell>
          <cell r="D7568" t="str">
            <v>WALKER ALEXANDER S</v>
          </cell>
          <cell r="E7568" t="str">
            <v>077072751</v>
          </cell>
          <cell r="F7568">
            <v>38</v>
          </cell>
          <cell r="G7568" t="str">
            <v>LIW Ret Medicare O65RHW/F - Non-Union</v>
          </cell>
          <cell r="H7568" t="str">
            <v>N</v>
          </cell>
          <cell r="I7568">
            <v>2</v>
          </cell>
          <cell r="J7568">
            <v>38108</v>
          </cell>
          <cell r="K7568">
            <v>111</v>
          </cell>
          <cell r="L7568" t="str">
            <v>Ee/Sp</v>
          </cell>
          <cell r="M7568">
            <v>6901</v>
          </cell>
        </row>
        <row r="7569">
          <cell r="A7569">
            <v>19</v>
          </cell>
          <cell r="B7569" t="str">
            <v>LIW Indem &gt;65</v>
          </cell>
          <cell r="D7569" t="str">
            <v>WALTERS BRUCE</v>
          </cell>
          <cell r="E7569" t="str">
            <v>095189451</v>
          </cell>
          <cell r="F7569">
            <v>38</v>
          </cell>
          <cell r="G7569" t="str">
            <v>LIW Ret Medicare O65RHW/F - Non-Union</v>
          </cell>
          <cell r="H7569" t="str">
            <v>N</v>
          </cell>
          <cell r="I7569">
            <v>2</v>
          </cell>
          <cell r="J7569">
            <v>38108</v>
          </cell>
          <cell r="K7569">
            <v>111</v>
          </cell>
          <cell r="L7569" t="str">
            <v>Ee/Sp</v>
          </cell>
          <cell r="M7569">
            <v>8965</v>
          </cell>
        </row>
        <row r="7570">
          <cell r="A7570">
            <v>19</v>
          </cell>
          <cell r="B7570" t="str">
            <v>LIW Indem &gt;65</v>
          </cell>
          <cell r="D7570" t="str">
            <v>WARING PATRICIA</v>
          </cell>
          <cell r="E7570" t="str">
            <v>079343962</v>
          </cell>
          <cell r="F7570">
            <v>71</v>
          </cell>
          <cell r="G7570" t="str">
            <v>LI Nonuion &lt;65 MMRX</v>
          </cell>
          <cell r="H7570" t="str">
            <v>N</v>
          </cell>
          <cell r="I7570">
            <v>1</v>
          </cell>
          <cell r="J7570">
            <v>38108</v>
          </cell>
          <cell r="K7570">
            <v>102</v>
          </cell>
          <cell r="L7570" t="str">
            <v>Single</v>
          </cell>
          <cell r="M7570">
            <v>15597</v>
          </cell>
        </row>
        <row r="7571">
          <cell r="A7571">
            <v>19</v>
          </cell>
          <cell r="B7571" t="str">
            <v>LIW Indem &gt;65</v>
          </cell>
          <cell r="D7571" t="str">
            <v>WARING ROGER A</v>
          </cell>
          <cell r="E7571" t="str">
            <v>098308921</v>
          </cell>
          <cell r="F7571">
            <v>37</v>
          </cell>
          <cell r="G7571" t="str">
            <v>LIW Ret Medicare O65R S/PC - Non-Union</v>
          </cell>
          <cell r="H7571" t="str">
            <v>N</v>
          </cell>
          <cell r="I7571">
            <v>1</v>
          </cell>
          <cell r="J7571">
            <v>38108</v>
          </cell>
          <cell r="K7571">
            <v>101</v>
          </cell>
          <cell r="L7571" t="str">
            <v>Single</v>
          </cell>
          <cell r="M7571">
            <v>14180</v>
          </cell>
        </row>
        <row r="7572">
          <cell r="A7572">
            <v>19</v>
          </cell>
          <cell r="B7572" t="str">
            <v>LIW Indem &gt;65</v>
          </cell>
          <cell r="D7572" t="str">
            <v>WHITESIDE THOMAS V</v>
          </cell>
          <cell r="E7572" t="str">
            <v>119261987</v>
          </cell>
          <cell r="F7572">
            <v>76</v>
          </cell>
          <cell r="G7572" t="str">
            <v>LIW Medicare O65R S/PC - Non-Union</v>
          </cell>
          <cell r="H7572" t="str">
            <v>N</v>
          </cell>
          <cell r="I7572">
            <v>1</v>
          </cell>
          <cell r="J7572">
            <v>38108</v>
          </cell>
          <cell r="K7572">
            <v>101</v>
          </cell>
          <cell r="L7572" t="str">
            <v>Single</v>
          </cell>
          <cell r="M7572">
            <v>12848</v>
          </cell>
        </row>
        <row r="7573">
          <cell r="A7573">
            <v>19</v>
          </cell>
          <cell r="B7573" t="str">
            <v>LIW Indem &gt;65</v>
          </cell>
          <cell r="D7573" t="str">
            <v>ZAFONTE JOSEPH J</v>
          </cell>
          <cell r="E7573" t="str">
            <v>060323818</v>
          </cell>
          <cell r="F7573">
            <v>78</v>
          </cell>
          <cell r="G7573" t="str">
            <v>LIW Union - LI &lt;65</v>
          </cell>
          <cell r="H7573" t="str">
            <v>U</v>
          </cell>
          <cell r="I7573">
            <v>2</v>
          </cell>
          <cell r="J7573">
            <v>38108</v>
          </cell>
          <cell r="K7573">
            <v>111</v>
          </cell>
          <cell r="L7573" t="str">
            <v>Ee/Sp</v>
          </cell>
          <cell r="M7573">
            <v>14986</v>
          </cell>
        </row>
        <row r="7574">
          <cell r="A7574">
            <v>19</v>
          </cell>
          <cell r="B7574" t="str">
            <v>LIW Indem &gt;65</v>
          </cell>
          <cell r="D7574" t="str">
            <v>ZIHAL MICHAEL</v>
          </cell>
          <cell r="E7574" t="str">
            <v>112208449</v>
          </cell>
          <cell r="F7574">
            <v>38</v>
          </cell>
          <cell r="G7574" t="str">
            <v>LIW Ret Medicare O65RHW/F - Non-Union</v>
          </cell>
          <cell r="H7574" t="str">
            <v>N</v>
          </cell>
          <cell r="I7574">
            <v>2</v>
          </cell>
          <cell r="J7574">
            <v>38108</v>
          </cell>
          <cell r="K7574">
            <v>111</v>
          </cell>
          <cell r="L7574" t="str">
            <v>Ee/Sp</v>
          </cell>
          <cell r="M7574">
            <v>10271</v>
          </cell>
        </row>
        <row r="7575">
          <cell r="A7575">
            <v>20</v>
          </cell>
          <cell r="B7575" t="str">
            <v>AWS PPO Active</v>
          </cell>
          <cell r="D7575" t="str">
            <v>ABBOTT ROBERT</v>
          </cell>
          <cell r="E7575" t="str">
            <v>033329396</v>
          </cell>
          <cell r="F7575">
            <v>46</v>
          </cell>
          <cell r="G7575" t="str">
            <v>AWS Dedham -Union</v>
          </cell>
          <cell r="H7575" t="str">
            <v>U</v>
          </cell>
          <cell r="I7575">
            <v>2</v>
          </cell>
          <cell r="J7575">
            <v>37713</v>
          </cell>
          <cell r="K7575">
            <v>111</v>
          </cell>
          <cell r="L7575" t="str">
            <v>Ee/Sp</v>
          </cell>
          <cell r="M7575">
            <v>16054</v>
          </cell>
        </row>
        <row r="7576">
          <cell r="A7576">
            <v>20</v>
          </cell>
          <cell r="B7576" t="str">
            <v>AWS PPO Active</v>
          </cell>
          <cell r="D7576" t="str">
            <v>ADAMS CHARLES</v>
          </cell>
          <cell r="E7576" t="str">
            <v>028324941</v>
          </cell>
          <cell r="F7576">
            <v>46</v>
          </cell>
          <cell r="G7576" t="str">
            <v>AWS Dedham -Union</v>
          </cell>
          <cell r="H7576" t="str">
            <v>U</v>
          </cell>
          <cell r="I7576">
            <v>4</v>
          </cell>
          <cell r="J7576">
            <v>37622</v>
          </cell>
          <cell r="K7576">
            <v>127</v>
          </cell>
          <cell r="L7576" t="str">
            <v>Family</v>
          </cell>
          <cell r="M7576">
            <v>15797</v>
          </cell>
        </row>
        <row r="7577">
          <cell r="A7577">
            <v>20</v>
          </cell>
          <cell r="B7577" t="str">
            <v>AWS PPO Active</v>
          </cell>
          <cell r="D7577" t="str">
            <v>ADRIAN MUNRO AMY JO</v>
          </cell>
          <cell r="E7577" t="str">
            <v>309705818</v>
          </cell>
          <cell r="F7577">
            <v>44</v>
          </cell>
          <cell r="G7577" t="str">
            <v>AWS South East Region</v>
          </cell>
          <cell r="H7577" t="str">
            <v>N</v>
          </cell>
          <cell r="I7577">
            <v>1</v>
          </cell>
          <cell r="J7577">
            <v>37712</v>
          </cell>
          <cell r="K7577">
            <v>102</v>
          </cell>
          <cell r="L7577" t="str">
            <v>Single</v>
          </cell>
          <cell r="M7577">
            <v>21702</v>
          </cell>
        </row>
        <row r="7578">
          <cell r="A7578">
            <v>20</v>
          </cell>
          <cell r="B7578" t="str">
            <v>AWS PPO Active</v>
          </cell>
          <cell r="D7578" t="str">
            <v>ALBERT DANIEL H</v>
          </cell>
          <cell r="E7578" t="str">
            <v>135660678</v>
          </cell>
          <cell r="F7578">
            <v>44</v>
          </cell>
          <cell r="G7578" t="str">
            <v>AWS South East Region</v>
          </cell>
          <cell r="H7578" t="str">
            <v>N</v>
          </cell>
          <cell r="I7578">
            <v>4</v>
          </cell>
          <cell r="J7578">
            <v>37622</v>
          </cell>
          <cell r="K7578">
            <v>127</v>
          </cell>
          <cell r="L7578" t="str">
            <v>Family</v>
          </cell>
          <cell r="M7578">
            <v>23182</v>
          </cell>
        </row>
        <row r="7579">
          <cell r="A7579">
            <v>20</v>
          </cell>
          <cell r="B7579" t="str">
            <v>AWS PPO Active</v>
          </cell>
          <cell r="D7579" t="str">
            <v>ALHASNAWI RAHMAN H</v>
          </cell>
          <cell r="E7579" t="str">
            <v>415750772</v>
          </cell>
          <cell r="F7579">
            <v>44</v>
          </cell>
          <cell r="G7579" t="str">
            <v>AWS South East Region</v>
          </cell>
          <cell r="H7579" t="str">
            <v>N</v>
          </cell>
          <cell r="I7579">
            <v>3</v>
          </cell>
          <cell r="J7579">
            <v>37773</v>
          </cell>
          <cell r="K7579">
            <v>127</v>
          </cell>
          <cell r="L7579" t="str">
            <v>Family</v>
          </cell>
          <cell r="M7579">
            <v>25569</v>
          </cell>
        </row>
        <row r="7580">
          <cell r="A7580">
            <v>20</v>
          </cell>
          <cell r="B7580" t="str">
            <v>AWS PPO Active</v>
          </cell>
          <cell r="D7580" t="str">
            <v>ALI ALAA A</v>
          </cell>
          <cell r="E7580" t="str">
            <v>578234667</v>
          </cell>
          <cell r="F7580">
            <v>44</v>
          </cell>
          <cell r="G7580" t="str">
            <v>AWS South East Region</v>
          </cell>
          <cell r="H7580" t="str">
            <v>N</v>
          </cell>
          <cell r="I7580">
            <v>1</v>
          </cell>
          <cell r="J7580">
            <v>38353</v>
          </cell>
          <cell r="K7580">
            <v>101</v>
          </cell>
          <cell r="L7580" t="str">
            <v>Single</v>
          </cell>
          <cell r="M7580">
            <v>26890</v>
          </cell>
        </row>
        <row r="7581">
          <cell r="A7581">
            <v>20</v>
          </cell>
          <cell r="B7581" t="str">
            <v>AWS PPO Active</v>
          </cell>
          <cell r="D7581" t="str">
            <v>ALLEN MARIA M</v>
          </cell>
          <cell r="E7581" t="str">
            <v>157624983</v>
          </cell>
          <cell r="F7581">
            <v>40</v>
          </cell>
          <cell r="G7581" t="str">
            <v>AWS Corporate</v>
          </cell>
          <cell r="H7581" t="str">
            <v>N</v>
          </cell>
          <cell r="I7581">
            <v>1</v>
          </cell>
          <cell r="J7581">
            <v>37949</v>
          </cell>
          <cell r="K7581">
            <v>102</v>
          </cell>
          <cell r="L7581" t="str">
            <v>Single</v>
          </cell>
          <cell r="M7581">
            <v>27025</v>
          </cell>
        </row>
        <row r="7582">
          <cell r="A7582">
            <v>20</v>
          </cell>
          <cell r="B7582" t="str">
            <v>AWS PPO Active</v>
          </cell>
          <cell r="D7582" t="str">
            <v>ALLEN WILLIAM R</v>
          </cell>
          <cell r="E7582" t="str">
            <v>269601073</v>
          </cell>
          <cell r="F7582">
            <v>44</v>
          </cell>
          <cell r="G7582" t="str">
            <v>AWS South East Region</v>
          </cell>
          <cell r="H7582" t="str">
            <v>N</v>
          </cell>
          <cell r="I7582">
            <v>2</v>
          </cell>
          <cell r="J7582">
            <v>38047</v>
          </cell>
          <cell r="K7582">
            <v>119</v>
          </cell>
          <cell r="L7582" t="str">
            <v>Ee/Ch</v>
          </cell>
          <cell r="M7582">
            <v>21045</v>
          </cell>
        </row>
        <row r="7583">
          <cell r="A7583">
            <v>20</v>
          </cell>
          <cell r="B7583" t="str">
            <v>AWS PPO Active</v>
          </cell>
          <cell r="D7583" t="str">
            <v>ALLEY EARL T</v>
          </cell>
          <cell r="E7583" t="str">
            <v>401847054</v>
          </cell>
          <cell r="F7583">
            <v>44</v>
          </cell>
          <cell r="G7583" t="str">
            <v>AWS South East Region</v>
          </cell>
          <cell r="H7583" t="str">
            <v>N</v>
          </cell>
          <cell r="I7583">
            <v>1</v>
          </cell>
          <cell r="J7583">
            <v>37622</v>
          </cell>
          <cell r="K7583">
            <v>101</v>
          </cell>
          <cell r="L7583" t="str">
            <v>Single</v>
          </cell>
          <cell r="M7583">
            <v>21123</v>
          </cell>
        </row>
        <row r="7584">
          <cell r="A7584">
            <v>20</v>
          </cell>
          <cell r="B7584" t="str">
            <v>AWS PPO Active</v>
          </cell>
          <cell r="D7584" t="str">
            <v>ANTHONY CARLENE J</v>
          </cell>
          <cell r="E7584" t="str">
            <v>291469146</v>
          </cell>
          <cell r="F7584">
            <v>44</v>
          </cell>
          <cell r="G7584" t="str">
            <v>AWS South East Region</v>
          </cell>
          <cell r="H7584" t="str">
            <v>N</v>
          </cell>
          <cell r="I7584">
            <v>1</v>
          </cell>
          <cell r="J7584">
            <v>37622</v>
          </cell>
          <cell r="K7584">
            <v>102</v>
          </cell>
          <cell r="L7584" t="str">
            <v>Single</v>
          </cell>
          <cell r="M7584">
            <v>17995</v>
          </cell>
        </row>
        <row r="7585">
          <cell r="A7585">
            <v>20</v>
          </cell>
          <cell r="B7585" t="str">
            <v>AWS PPO Active</v>
          </cell>
          <cell r="D7585" t="str">
            <v>ARCHULETA DAVID A</v>
          </cell>
          <cell r="E7585" t="str">
            <v>585908842</v>
          </cell>
          <cell r="F7585">
            <v>41</v>
          </cell>
          <cell r="G7585" t="str">
            <v>AWS North East Region</v>
          </cell>
          <cell r="H7585" t="str">
            <v>N</v>
          </cell>
          <cell r="I7585">
            <v>5</v>
          </cell>
          <cell r="J7585">
            <v>37622</v>
          </cell>
          <cell r="K7585">
            <v>127</v>
          </cell>
          <cell r="L7585" t="str">
            <v>Family</v>
          </cell>
          <cell r="M7585">
            <v>20628</v>
          </cell>
        </row>
        <row r="7586">
          <cell r="A7586">
            <v>20</v>
          </cell>
          <cell r="B7586" t="str">
            <v>AWS PPO Active</v>
          </cell>
          <cell r="D7586" t="str">
            <v>ARROWOOD JR JOHN L</v>
          </cell>
          <cell r="E7586" t="str">
            <v>302780979</v>
          </cell>
          <cell r="F7586">
            <v>44</v>
          </cell>
          <cell r="G7586" t="str">
            <v>AWS South East Region</v>
          </cell>
          <cell r="H7586" t="str">
            <v>N</v>
          </cell>
          <cell r="I7586">
            <v>4</v>
          </cell>
          <cell r="J7586">
            <v>37681</v>
          </cell>
          <cell r="K7586">
            <v>127</v>
          </cell>
          <cell r="L7586" t="str">
            <v>Family</v>
          </cell>
          <cell r="M7586">
            <v>26277</v>
          </cell>
        </row>
        <row r="7587">
          <cell r="A7587">
            <v>20</v>
          </cell>
          <cell r="B7587" t="str">
            <v>AWS PPO Active</v>
          </cell>
          <cell r="D7587" t="str">
            <v>ARROWOOD SR JOHN L</v>
          </cell>
          <cell r="E7587" t="str">
            <v>272400100</v>
          </cell>
          <cell r="F7587">
            <v>44</v>
          </cell>
          <cell r="G7587" t="str">
            <v>AWS South East Region</v>
          </cell>
          <cell r="H7587" t="str">
            <v>N</v>
          </cell>
          <cell r="I7587">
            <v>2</v>
          </cell>
          <cell r="J7587">
            <v>37622</v>
          </cell>
          <cell r="K7587">
            <v>111</v>
          </cell>
          <cell r="L7587" t="str">
            <v>Ee/Sp</v>
          </cell>
          <cell r="M7587">
            <v>16339</v>
          </cell>
        </row>
        <row r="7588">
          <cell r="A7588">
            <v>20</v>
          </cell>
          <cell r="B7588" t="str">
            <v>AWS PPO Active</v>
          </cell>
          <cell r="D7588" t="str">
            <v>ARROWOOD ANTHONY E</v>
          </cell>
          <cell r="E7588" t="str">
            <v>284843962</v>
          </cell>
          <cell r="F7588">
            <v>44</v>
          </cell>
          <cell r="G7588" t="str">
            <v>AWS South East Region</v>
          </cell>
          <cell r="H7588" t="str">
            <v>N</v>
          </cell>
          <cell r="I7588">
            <v>4</v>
          </cell>
          <cell r="J7588">
            <v>37956</v>
          </cell>
          <cell r="K7588">
            <v>127</v>
          </cell>
          <cell r="L7588" t="str">
            <v>Family</v>
          </cell>
          <cell r="M7588">
            <v>26091</v>
          </cell>
        </row>
        <row r="7589">
          <cell r="A7589">
            <v>20</v>
          </cell>
          <cell r="B7589" t="str">
            <v>AWS PPO Active</v>
          </cell>
          <cell r="D7589" t="str">
            <v>AVILEZ ANTONIO M</v>
          </cell>
          <cell r="E7589" t="str">
            <v>460834464</v>
          </cell>
          <cell r="F7589">
            <v>45</v>
          </cell>
          <cell r="G7589" t="str">
            <v>AWS South West Region</v>
          </cell>
          <cell r="H7589" t="str">
            <v>N</v>
          </cell>
          <cell r="I7589">
            <v>3</v>
          </cell>
          <cell r="J7589">
            <v>37742</v>
          </cell>
          <cell r="K7589">
            <v>127</v>
          </cell>
          <cell r="L7589" t="str">
            <v>Family</v>
          </cell>
          <cell r="M7589">
            <v>27275</v>
          </cell>
        </row>
        <row r="7590">
          <cell r="A7590">
            <v>20</v>
          </cell>
          <cell r="B7590" t="str">
            <v>AWS PPO Active</v>
          </cell>
          <cell r="D7590" t="str">
            <v>BABYLON STEVEN J</v>
          </cell>
          <cell r="E7590" t="str">
            <v>176429052</v>
          </cell>
          <cell r="F7590">
            <v>43</v>
          </cell>
          <cell r="G7590" t="str">
            <v>AWS Atlantic Region</v>
          </cell>
          <cell r="H7590" t="str">
            <v>N</v>
          </cell>
          <cell r="I7590">
            <v>2</v>
          </cell>
          <cell r="J7590">
            <v>37926</v>
          </cell>
          <cell r="K7590">
            <v>111</v>
          </cell>
          <cell r="L7590" t="str">
            <v>Ee/Sp</v>
          </cell>
          <cell r="M7590">
            <v>18683</v>
          </cell>
        </row>
        <row r="7591">
          <cell r="A7591">
            <v>20</v>
          </cell>
          <cell r="B7591" t="str">
            <v>AWS PPO Active</v>
          </cell>
          <cell r="D7591" t="str">
            <v>BAILEY LYLE D</v>
          </cell>
          <cell r="E7591" t="str">
            <v>261825035</v>
          </cell>
          <cell r="F7591">
            <v>44</v>
          </cell>
          <cell r="G7591" t="str">
            <v>AWS South East Region</v>
          </cell>
          <cell r="H7591" t="str">
            <v>N</v>
          </cell>
          <cell r="I7591">
            <v>2</v>
          </cell>
          <cell r="J7591">
            <v>38360</v>
          </cell>
          <cell r="K7591">
            <v>111</v>
          </cell>
          <cell r="L7591" t="str">
            <v>Ee/Sp</v>
          </cell>
          <cell r="M7591">
            <v>17508</v>
          </cell>
        </row>
        <row r="7592">
          <cell r="A7592">
            <v>20</v>
          </cell>
          <cell r="B7592" t="str">
            <v>AWS PPO Active</v>
          </cell>
          <cell r="D7592" t="str">
            <v>BAKER FRANK S</v>
          </cell>
          <cell r="E7592" t="str">
            <v>559501835</v>
          </cell>
          <cell r="F7592">
            <v>45</v>
          </cell>
          <cell r="G7592" t="str">
            <v>AWS South West Region</v>
          </cell>
          <cell r="H7592" t="str">
            <v>N</v>
          </cell>
          <cell r="I7592">
            <v>2</v>
          </cell>
          <cell r="J7592">
            <v>37622</v>
          </cell>
          <cell r="K7592">
            <v>111</v>
          </cell>
          <cell r="L7592" t="str">
            <v>Ee/Sp</v>
          </cell>
          <cell r="M7592">
            <v>15039</v>
          </cell>
        </row>
        <row r="7593">
          <cell r="A7593">
            <v>20</v>
          </cell>
          <cell r="B7593" t="str">
            <v>AWS PPO Active</v>
          </cell>
          <cell r="D7593" t="str">
            <v>BANKS THOMAS</v>
          </cell>
          <cell r="E7593" t="str">
            <v>064563240</v>
          </cell>
          <cell r="F7593">
            <v>44</v>
          </cell>
          <cell r="G7593" t="str">
            <v>AWS South East Region</v>
          </cell>
          <cell r="H7593" t="str">
            <v>N</v>
          </cell>
          <cell r="I7593">
            <v>4</v>
          </cell>
          <cell r="J7593">
            <v>37622</v>
          </cell>
          <cell r="K7593">
            <v>127</v>
          </cell>
          <cell r="L7593" t="str">
            <v>Family</v>
          </cell>
          <cell r="M7593">
            <v>22730</v>
          </cell>
        </row>
        <row r="7594">
          <cell r="A7594">
            <v>20</v>
          </cell>
          <cell r="B7594" t="str">
            <v>AWS PPO Active</v>
          </cell>
          <cell r="D7594" t="str">
            <v>BARRETO ENRIQUE</v>
          </cell>
          <cell r="E7594" t="str">
            <v>117648095</v>
          </cell>
          <cell r="F7594">
            <v>44</v>
          </cell>
          <cell r="G7594" t="str">
            <v>AWS South East Region</v>
          </cell>
          <cell r="H7594" t="str">
            <v>N</v>
          </cell>
          <cell r="I7594">
            <v>3</v>
          </cell>
          <cell r="J7594">
            <v>37998</v>
          </cell>
          <cell r="K7594">
            <v>127</v>
          </cell>
          <cell r="L7594" t="str">
            <v>Family</v>
          </cell>
          <cell r="M7594">
            <v>25615</v>
          </cell>
        </row>
        <row r="7595">
          <cell r="A7595">
            <v>20</v>
          </cell>
          <cell r="B7595" t="str">
            <v>AWS PPO Active</v>
          </cell>
          <cell r="D7595" t="str">
            <v>BAUER ERIC M</v>
          </cell>
          <cell r="E7595" t="str">
            <v>301884640</v>
          </cell>
          <cell r="F7595">
            <v>44</v>
          </cell>
          <cell r="G7595" t="str">
            <v>AWS South East Region</v>
          </cell>
          <cell r="H7595" t="str">
            <v>N</v>
          </cell>
          <cell r="I7595">
            <v>1</v>
          </cell>
          <cell r="J7595">
            <v>37742</v>
          </cell>
          <cell r="K7595">
            <v>101</v>
          </cell>
          <cell r="L7595" t="str">
            <v>Single</v>
          </cell>
          <cell r="M7595">
            <v>30578</v>
          </cell>
        </row>
        <row r="7596">
          <cell r="A7596">
            <v>20</v>
          </cell>
          <cell r="B7596" t="str">
            <v>AWS PPO Active</v>
          </cell>
          <cell r="D7596" t="str">
            <v>BAYS QUENTIN</v>
          </cell>
          <cell r="E7596" t="str">
            <v>594506167</v>
          </cell>
          <cell r="F7596">
            <v>44</v>
          </cell>
          <cell r="G7596" t="str">
            <v>AWS South East Region</v>
          </cell>
          <cell r="H7596" t="str">
            <v>N</v>
          </cell>
          <cell r="I7596">
            <v>1</v>
          </cell>
          <cell r="J7596">
            <v>38353</v>
          </cell>
          <cell r="K7596">
            <v>101</v>
          </cell>
          <cell r="L7596" t="str">
            <v>Single</v>
          </cell>
          <cell r="M7596">
            <v>25973</v>
          </cell>
        </row>
        <row r="7597">
          <cell r="A7597">
            <v>20</v>
          </cell>
          <cell r="B7597" t="str">
            <v>AWS PPO Active</v>
          </cell>
          <cell r="D7597" t="str">
            <v>BETTS DALE E</v>
          </cell>
          <cell r="E7597" t="str">
            <v>257966099</v>
          </cell>
          <cell r="F7597">
            <v>40</v>
          </cell>
          <cell r="G7597" t="str">
            <v>AWS Corporate</v>
          </cell>
          <cell r="H7597" t="str">
            <v>N</v>
          </cell>
          <cell r="I7597">
            <v>2</v>
          </cell>
          <cell r="J7597">
            <v>37987</v>
          </cell>
          <cell r="K7597">
            <v>111</v>
          </cell>
          <cell r="L7597" t="str">
            <v>Ee/Sp</v>
          </cell>
          <cell r="M7597">
            <v>20543</v>
          </cell>
        </row>
        <row r="7598">
          <cell r="A7598">
            <v>20</v>
          </cell>
          <cell r="B7598" t="str">
            <v>AWS PPO Active</v>
          </cell>
          <cell r="D7598" t="str">
            <v>BEYDLER PAUL B</v>
          </cell>
          <cell r="E7598" t="str">
            <v>497504088</v>
          </cell>
          <cell r="F7598">
            <v>45</v>
          </cell>
          <cell r="G7598" t="str">
            <v>AWS South West Region</v>
          </cell>
          <cell r="H7598" t="str">
            <v>N</v>
          </cell>
          <cell r="I7598">
            <v>3</v>
          </cell>
          <cell r="J7598">
            <v>37622</v>
          </cell>
          <cell r="K7598">
            <v>127</v>
          </cell>
          <cell r="L7598" t="str">
            <v>Family</v>
          </cell>
          <cell r="M7598">
            <v>17516</v>
          </cell>
        </row>
        <row r="7599">
          <cell r="A7599">
            <v>20</v>
          </cell>
          <cell r="B7599" t="str">
            <v>AWS PPO Active</v>
          </cell>
          <cell r="D7599" t="str">
            <v>BLACKBURN JUSTIN L</v>
          </cell>
          <cell r="E7599" t="str">
            <v>403354445</v>
          </cell>
          <cell r="F7599">
            <v>44</v>
          </cell>
          <cell r="G7599" t="str">
            <v>AWS South East Region</v>
          </cell>
          <cell r="H7599" t="str">
            <v>N</v>
          </cell>
          <cell r="I7599">
            <v>1</v>
          </cell>
          <cell r="J7599">
            <v>37622</v>
          </cell>
          <cell r="K7599">
            <v>101</v>
          </cell>
          <cell r="L7599" t="str">
            <v>Single</v>
          </cell>
          <cell r="M7599">
            <v>30061</v>
          </cell>
        </row>
        <row r="7600">
          <cell r="A7600">
            <v>20</v>
          </cell>
          <cell r="B7600" t="str">
            <v>AWS PPO Active</v>
          </cell>
          <cell r="D7600" t="str">
            <v>BLAIR ST PATRICK</v>
          </cell>
          <cell r="E7600" t="str">
            <v>496138376</v>
          </cell>
          <cell r="F7600">
            <v>44</v>
          </cell>
          <cell r="G7600" t="str">
            <v>AWS South East Region</v>
          </cell>
          <cell r="H7600" t="str">
            <v>N</v>
          </cell>
          <cell r="I7600">
            <v>2</v>
          </cell>
          <cell r="J7600">
            <v>37622</v>
          </cell>
          <cell r="K7600">
            <v>111</v>
          </cell>
          <cell r="L7600" t="str">
            <v>Ee/Sp</v>
          </cell>
          <cell r="M7600">
            <v>19078</v>
          </cell>
        </row>
        <row r="7601">
          <cell r="A7601">
            <v>20</v>
          </cell>
          <cell r="B7601" t="str">
            <v>AWS PPO Active</v>
          </cell>
          <cell r="D7601" t="str">
            <v>BLANKENSHIP THOMAS E</v>
          </cell>
          <cell r="E7601" t="str">
            <v>239828391</v>
          </cell>
          <cell r="F7601">
            <v>44</v>
          </cell>
          <cell r="G7601" t="str">
            <v>AWS South East Region</v>
          </cell>
          <cell r="H7601" t="str">
            <v>N</v>
          </cell>
          <cell r="I7601">
            <v>1</v>
          </cell>
          <cell r="J7601">
            <v>37622</v>
          </cell>
          <cell r="K7601">
            <v>101</v>
          </cell>
          <cell r="L7601" t="str">
            <v>Single</v>
          </cell>
          <cell r="M7601">
            <v>18273</v>
          </cell>
        </row>
        <row r="7602">
          <cell r="A7602">
            <v>20</v>
          </cell>
          <cell r="B7602" t="str">
            <v>AWS PPO Active</v>
          </cell>
          <cell r="D7602" t="str">
            <v>BOGLE ANDREW</v>
          </cell>
          <cell r="E7602" t="str">
            <v>591207621</v>
          </cell>
          <cell r="F7602">
            <v>44</v>
          </cell>
          <cell r="G7602" t="str">
            <v>AWS South East Region</v>
          </cell>
          <cell r="H7602" t="str">
            <v>N</v>
          </cell>
          <cell r="I7602">
            <v>1</v>
          </cell>
          <cell r="J7602">
            <v>37622</v>
          </cell>
          <cell r="K7602">
            <v>101</v>
          </cell>
          <cell r="L7602" t="str">
            <v>Single</v>
          </cell>
          <cell r="M7602">
            <v>17984</v>
          </cell>
        </row>
        <row r="7603">
          <cell r="A7603">
            <v>20</v>
          </cell>
          <cell r="B7603" t="str">
            <v>AWS PPO Active</v>
          </cell>
          <cell r="D7603" t="str">
            <v>BOX VERNON S</v>
          </cell>
          <cell r="E7603" t="str">
            <v>256398069</v>
          </cell>
          <cell r="F7603">
            <v>44</v>
          </cell>
          <cell r="G7603" t="str">
            <v>AWS South East Region</v>
          </cell>
          <cell r="H7603" t="str">
            <v>N</v>
          </cell>
          <cell r="I7603">
            <v>4</v>
          </cell>
          <cell r="J7603">
            <v>37987</v>
          </cell>
          <cell r="K7603">
            <v>127</v>
          </cell>
          <cell r="L7603" t="str">
            <v>Family</v>
          </cell>
          <cell r="M7603">
            <v>24410</v>
          </cell>
        </row>
        <row r="7604">
          <cell r="A7604">
            <v>20</v>
          </cell>
          <cell r="B7604" t="str">
            <v>AWS PPO Active</v>
          </cell>
          <cell r="D7604" t="str">
            <v>BOYD STEVEN R</v>
          </cell>
          <cell r="E7604" t="str">
            <v>280721637</v>
          </cell>
          <cell r="F7604">
            <v>44</v>
          </cell>
          <cell r="G7604" t="str">
            <v>AWS South East Region</v>
          </cell>
          <cell r="H7604" t="str">
            <v>N</v>
          </cell>
          <cell r="I7604">
            <v>2</v>
          </cell>
          <cell r="J7604">
            <v>37622</v>
          </cell>
          <cell r="K7604">
            <v>119</v>
          </cell>
          <cell r="L7604" t="str">
            <v>Ee/Ch</v>
          </cell>
          <cell r="M7604">
            <v>26669</v>
          </cell>
        </row>
        <row r="7605">
          <cell r="A7605">
            <v>20</v>
          </cell>
          <cell r="B7605" t="str">
            <v>AWS PPO Active</v>
          </cell>
          <cell r="D7605" t="str">
            <v>BRAMMER JERRY</v>
          </cell>
          <cell r="E7605" t="str">
            <v>297800669</v>
          </cell>
          <cell r="F7605">
            <v>44</v>
          </cell>
          <cell r="G7605" t="str">
            <v>AWS South East Region</v>
          </cell>
          <cell r="H7605" t="str">
            <v>N</v>
          </cell>
          <cell r="I7605">
            <v>5</v>
          </cell>
          <cell r="J7605">
            <v>38187</v>
          </cell>
          <cell r="K7605">
            <v>127</v>
          </cell>
          <cell r="L7605" t="str">
            <v>Family</v>
          </cell>
          <cell r="M7605">
            <v>28541</v>
          </cell>
        </row>
        <row r="7606">
          <cell r="A7606">
            <v>20</v>
          </cell>
          <cell r="B7606" t="str">
            <v>AWS PPO Active</v>
          </cell>
          <cell r="D7606" t="str">
            <v>BUCHANAN MICHAEL R</v>
          </cell>
          <cell r="E7606" t="str">
            <v>242213035</v>
          </cell>
          <cell r="F7606">
            <v>44</v>
          </cell>
          <cell r="G7606" t="str">
            <v>AWS South East Region</v>
          </cell>
          <cell r="H7606" t="str">
            <v>N</v>
          </cell>
          <cell r="I7606">
            <v>3</v>
          </cell>
          <cell r="J7606">
            <v>37622</v>
          </cell>
          <cell r="K7606">
            <v>127</v>
          </cell>
          <cell r="L7606" t="str">
            <v>Family</v>
          </cell>
          <cell r="M7606">
            <v>25114</v>
          </cell>
        </row>
        <row r="7607">
          <cell r="A7607">
            <v>20</v>
          </cell>
          <cell r="B7607" t="str">
            <v>AWS PPO Active</v>
          </cell>
          <cell r="D7607" t="str">
            <v>BUCKNER RICHARD D</v>
          </cell>
          <cell r="E7607" t="str">
            <v>243173875</v>
          </cell>
          <cell r="F7607">
            <v>44</v>
          </cell>
          <cell r="G7607" t="str">
            <v>AWS South East Region</v>
          </cell>
          <cell r="H7607" t="str">
            <v>N</v>
          </cell>
          <cell r="I7607">
            <v>1</v>
          </cell>
          <cell r="J7607">
            <v>37622</v>
          </cell>
          <cell r="K7607">
            <v>101</v>
          </cell>
          <cell r="L7607" t="str">
            <v>Single</v>
          </cell>
          <cell r="M7607">
            <v>21093</v>
          </cell>
        </row>
        <row r="7608">
          <cell r="A7608">
            <v>20</v>
          </cell>
          <cell r="B7608" t="str">
            <v>AWS PPO Active</v>
          </cell>
          <cell r="D7608" t="str">
            <v>BURLESON PHILLIP D</v>
          </cell>
          <cell r="E7608" t="str">
            <v>240152502</v>
          </cell>
          <cell r="F7608">
            <v>44</v>
          </cell>
          <cell r="G7608" t="str">
            <v>AWS South East Region</v>
          </cell>
          <cell r="H7608" t="str">
            <v>N</v>
          </cell>
          <cell r="I7608">
            <v>2</v>
          </cell>
          <cell r="J7608">
            <v>37622</v>
          </cell>
          <cell r="K7608">
            <v>119</v>
          </cell>
          <cell r="L7608" t="str">
            <v>Ee/Ch</v>
          </cell>
          <cell r="M7608">
            <v>22838</v>
          </cell>
        </row>
        <row r="7609">
          <cell r="A7609">
            <v>20</v>
          </cell>
          <cell r="B7609" t="str">
            <v>AWS PPO Active</v>
          </cell>
          <cell r="D7609" t="str">
            <v>BURLEY THOMAS</v>
          </cell>
          <cell r="E7609" t="str">
            <v>476888990</v>
          </cell>
          <cell r="F7609">
            <v>44</v>
          </cell>
          <cell r="G7609" t="str">
            <v>AWS South East Region</v>
          </cell>
          <cell r="H7609" t="str">
            <v>N</v>
          </cell>
          <cell r="I7609">
            <v>7</v>
          </cell>
          <cell r="J7609">
            <v>38047</v>
          </cell>
          <cell r="K7609">
            <v>127</v>
          </cell>
          <cell r="L7609" t="str">
            <v>Family</v>
          </cell>
          <cell r="M7609">
            <v>22600</v>
          </cell>
        </row>
        <row r="7610">
          <cell r="A7610">
            <v>20</v>
          </cell>
          <cell r="B7610" t="str">
            <v>AWS PPO Active</v>
          </cell>
          <cell r="D7610" t="str">
            <v>BUTLER BILLY D</v>
          </cell>
          <cell r="E7610" t="str">
            <v>413392093</v>
          </cell>
          <cell r="F7610">
            <v>44</v>
          </cell>
          <cell r="G7610" t="str">
            <v>AWS South East Region</v>
          </cell>
          <cell r="H7610" t="str">
            <v>N</v>
          </cell>
          <cell r="I7610">
            <v>3</v>
          </cell>
          <cell r="J7610">
            <v>37622</v>
          </cell>
          <cell r="K7610">
            <v>127</v>
          </cell>
          <cell r="L7610" t="str">
            <v>Family</v>
          </cell>
          <cell r="M7610">
            <v>29662</v>
          </cell>
        </row>
        <row r="7611">
          <cell r="A7611">
            <v>20</v>
          </cell>
          <cell r="B7611" t="str">
            <v>AWS PPO Active</v>
          </cell>
          <cell r="D7611" t="str">
            <v>BUTLER RANDALL K</v>
          </cell>
          <cell r="E7611" t="str">
            <v>412171998</v>
          </cell>
          <cell r="F7611">
            <v>44</v>
          </cell>
          <cell r="G7611" t="str">
            <v>AWS South East Region</v>
          </cell>
          <cell r="H7611" t="str">
            <v>N</v>
          </cell>
          <cell r="I7611">
            <v>3</v>
          </cell>
          <cell r="J7611">
            <v>38109</v>
          </cell>
          <cell r="K7611">
            <v>127</v>
          </cell>
          <cell r="L7611" t="str">
            <v>Family</v>
          </cell>
          <cell r="M7611">
            <v>21292</v>
          </cell>
        </row>
        <row r="7612">
          <cell r="A7612">
            <v>20</v>
          </cell>
          <cell r="B7612" t="str">
            <v>AWS PPO Active</v>
          </cell>
          <cell r="D7612" t="str">
            <v>BUTLER STEVE</v>
          </cell>
          <cell r="E7612" t="str">
            <v>252642076</v>
          </cell>
          <cell r="F7612">
            <v>44</v>
          </cell>
          <cell r="G7612" t="str">
            <v>AWS South East Region</v>
          </cell>
          <cell r="H7612" t="str">
            <v>N</v>
          </cell>
          <cell r="I7612">
            <v>1</v>
          </cell>
          <cell r="J7612">
            <v>37622</v>
          </cell>
          <cell r="K7612">
            <v>101</v>
          </cell>
          <cell r="L7612" t="str">
            <v>Single</v>
          </cell>
          <cell r="M7612">
            <v>16158</v>
          </cell>
        </row>
        <row r="7613">
          <cell r="A7613">
            <v>20</v>
          </cell>
          <cell r="B7613" t="str">
            <v>AWS PPO Active</v>
          </cell>
          <cell r="D7613" t="str">
            <v>BYRD SETH</v>
          </cell>
          <cell r="E7613" t="str">
            <v>245747757</v>
          </cell>
          <cell r="F7613">
            <v>44</v>
          </cell>
          <cell r="G7613" t="str">
            <v>AWS South East Region</v>
          </cell>
          <cell r="H7613" t="str">
            <v>N</v>
          </cell>
          <cell r="I7613">
            <v>2</v>
          </cell>
          <cell r="J7613">
            <v>37622</v>
          </cell>
          <cell r="K7613">
            <v>111</v>
          </cell>
          <cell r="L7613" t="str">
            <v>Ee/Sp</v>
          </cell>
          <cell r="M7613">
            <v>16789</v>
          </cell>
        </row>
        <row r="7614">
          <cell r="A7614">
            <v>20</v>
          </cell>
          <cell r="B7614" t="str">
            <v>AWS PPO Active</v>
          </cell>
          <cell r="D7614" t="str">
            <v>CAMPBELL GARY K</v>
          </cell>
          <cell r="E7614" t="str">
            <v>254944875</v>
          </cell>
          <cell r="F7614">
            <v>44</v>
          </cell>
          <cell r="G7614" t="str">
            <v>AWS South East Region</v>
          </cell>
          <cell r="H7614" t="str">
            <v>N</v>
          </cell>
          <cell r="I7614">
            <v>5</v>
          </cell>
          <cell r="J7614">
            <v>37987</v>
          </cell>
          <cell r="K7614">
            <v>127</v>
          </cell>
          <cell r="L7614" t="str">
            <v>Family</v>
          </cell>
          <cell r="M7614">
            <v>20737</v>
          </cell>
        </row>
        <row r="7615">
          <cell r="A7615">
            <v>20</v>
          </cell>
          <cell r="B7615" t="str">
            <v>AWS PPO Active</v>
          </cell>
          <cell r="D7615" t="str">
            <v>CAMPOLONG JR JAMES R</v>
          </cell>
          <cell r="E7615" t="str">
            <v>171401508</v>
          </cell>
          <cell r="F7615">
            <v>41</v>
          </cell>
          <cell r="G7615" t="str">
            <v>AWS North East Region</v>
          </cell>
          <cell r="H7615" t="str">
            <v>N</v>
          </cell>
          <cell r="I7615">
            <v>1</v>
          </cell>
          <cell r="J7615">
            <v>37622</v>
          </cell>
          <cell r="K7615">
            <v>101</v>
          </cell>
          <cell r="L7615" t="str">
            <v>Single</v>
          </cell>
          <cell r="M7615">
            <v>18113</v>
          </cell>
        </row>
        <row r="7616">
          <cell r="A7616">
            <v>20</v>
          </cell>
          <cell r="B7616" t="str">
            <v>AWS PPO Active</v>
          </cell>
          <cell r="D7616" t="str">
            <v>CAMPOLONG BARBARA A</v>
          </cell>
          <cell r="E7616" t="str">
            <v>163404714</v>
          </cell>
          <cell r="F7616">
            <v>41</v>
          </cell>
          <cell r="G7616" t="str">
            <v>AWS North East Region</v>
          </cell>
          <cell r="H7616" t="str">
            <v>N</v>
          </cell>
          <cell r="I7616">
            <v>1</v>
          </cell>
          <cell r="J7616">
            <v>37622</v>
          </cell>
          <cell r="K7616">
            <v>102</v>
          </cell>
          <cell r="L7616" t="str">
            <v>Single</v>
          </cell>
          <cell r="M7616">
            <v>17982</v>
          </cell>
        </row>
        <row r="7617">
          <cell r="A7617">
            <v>20</v>
          </cell>
          <cell r="B7617" t="str">
            <v>AWS PPO Active</v>
          </cell>
          <cell r="D7617" t="str">
            <v>CARDEN CYNTHIA J</v>
          </cell>
          <cell r="E7617" t="str">
            <v>457210663</v>
          </cell>
          <cell r="F7617">
            <v>45</v>
          </cell>
          <cell r="G7617" t="str">
            <v>AWS South West Region</v>
          </cell>
          <cell r="H7617" t="str">
            <v>N</v>
          </cell>
          <cell r="I7617">
            <v>3</v>
          </cell>
          <cell r="J7617">
            <v>37622</v>
          </cell>
          <cell r="K7617">
            <v>127</v>
          </cell>
          <cell r="L7617" t="str">
            <v>Family</v>
          </cell>
          <cell r="M7617">
            <v>21493</v>
          </cell>
        </row>
        <row r="7618">
          <cell r="A7618">
            <v>20</v>
          </cell>
          <cell r="B7618" t="str">
            <v>AWS PPO Active</v>
          </cell>
          <cell r="D7618" t="str">
            <v>CARRASCO JORGE</v>
          </cell>
          <cell r="E7618" t="str">
            <v>462848344</v>
          </cell>
          <cell r="F7618">
            <v>43</v>
          </cell>
          <cell r="G7618" t="str">
            <v>AWS Atlantic Region</v>
          </cell>
          <cell r="H7618" t="str">
            <v>N</v>
          </cell>
          <cell r="I7618">
            <v>2</v>
          </cell>
          <cell r="J7618">
            <v>37779</v>
          </cell>
          <cell r="K7618">
            <v>111</v>
          </cell>
          <cell r="L7618" t="str">
            <v>Ee/Sp</v>
          </cell>
          <cell r="M7618">
            <v>18126</v>
          </cell>
        </row>
        <row r="7619">
          <cell r="A7619">
            <v>20</v>
          </cell>
          <cell r="B7619" t="str">
            <v>AWS PPO Active</v>
          </cell>
          <cell r="D7619" t="str">
            <v>CARROLL BRYAN G</v>
          </cell>
          <cell r="E7619" t="str">
            <v>534041591</v>
          </cell>
          <cell r="F7619">
            <v>42</v>
          </cell>
          <cell r="G7619" t="str">
            <v>AWS North West Region</v>
          </cell>
          <cell r="H7619" t="str">
            <v>N</v>
          </cell>
          <cell r="I7619">
            <v>2</v>
          </cell>
          <cell r="J7619">
            <v>37622</v>
          </cell>
          <cell r="K7619">
            <v>111</v>
          </cell>
          <cell r="L7619" t="str">
            <v>Ee/Sp</v>
          </cell>
          <cell r="M7619">
            <v>25360</v>
          </cell>
        </row>
        <row r="7620">
          <cell r="A7620">
            <v>20</v>
          </cell>
          <cell r="B7620" t="str">
            <v>AWS PPO Active</v>
          </cell>
          <cell r="D7620" t="str">
            <v>CARSON TERRY J</v>
          </cell>
          <cell r="E7620" t="str">
            <v>458451855</v>
          </cell>
          <cell r="F7620">
            <v>45</v>
          </cell>
          <cell r="G7620" t="str">
            <v>AWS South West Region</v>
          </cell>
          <cell r="H7620" t="str">
            <v>N</v>
          </cell>
          <cell r="I7620">
            <v>4</v>
          </cell>
          <cell r="J7620">
            <v>38353</v>
          </cell>
          <cell r="K7620">
            <v>127</v>
          </cell>
          <cell r="L7620" t="str">
            <v>Family</v>
          </cell>
          <cell r="M7620">
            <v>23383</v>
          </cell>
        </row>
        <row r="7621">
          <cell r="A7621">
            <v>20</v>
          </cell>
          <cell r="B7621" t="str">
            <v>AWS PPO Active</v>
          </cell>
          <cell r="D7621" t="str">
            <v>CARTER JON</v>
          </cell>
          <cell r="E7621" t="str">
            <v>225550112</v>
          </cell>
          <cell r="F7621">
            <v>44</v>
          </cell>
          <cell r="G7621" t="str">
            <v>AWS South East Region</v>
          </cell>
          <cell r="H7621" t="str">
            <v>N</v>
          </cell>
          <cell r="I7621">
            <v>1</v>
          </cell>
          <cell r="J7621">
            <v>37834</v>
          </cell>
          <cell r="K7621">
            <v>101</v>
          </cell>
          <cell r="L7621" t="str">
            <v>Single</v>
          </cell>
          <cell r="M7621">
            <v>31452</v>
          </cell>
        </row>
        <row r="7622">
          <cell r="A7622">
            <v>20</v>
          </cell>
          <cell r="B7622" t="str">
            <v>AWS PPO Active</v>
          </cell>
          <cell r="D7622" t="str">
            <v>CARTER RICHARD</v>
          </cell>
          <cell r="E7622" t="str">
            <v>401152075</v>
          </cell>
          <cell r="F7622">
            <v>45</v>
          </cell>
          <cell r="G7622" t="str">
            <v>AWS South West Region</v>
          </cell>
          <cell r="H7622" t="str">
            <v>N</v>
          </cell>
          <cell r="I7622">
            <v>3</v>
          </cell>
          <cell r="J7622">
            <v>37887</v>
          </cell>
          <cell r="K7622">
            <v>127</v>
          </cell>
          <cell r="L7622" t="str">
            <v>Family</v>
          </cell>
          <cell r="M7622">
            <v>29032</v>
          </cell>
        </row>
        <row r="7623">
          <cell r="A7623">
            <v>20</v>
          </cell>
          <cell r="B7623" t="str">
            <v>AWS PPO Active</v>
          </cell>
          <cell r="D7623" t="str">
            <v>CARTHON WAYNE</v>
          </cell>
          <cell r="E7623" t="str">
            <v>422702135</v>
          </cell>
          <cell r="F7623">
            <v>44</v>
          </cell>
          <cell r="G7623" t="str">
            <v>AWS South East Region</v>
          </cell>
          <cell r="H7623" t="str">
            <v>N</v>
          </cell>
          <cell r="I7623">
            <v>4</v>
          </cell>
          <cell r="J7623">
            <v>38093</v>
          </cell>
          <cell r="K7623">
            <v>127</v>
          </cell>
          <cell r="L7623" t="str">
            <v>Family</v>
          </cell>
          <cell r="M7623">
            <v>19099</v>
          </cell>
        </row>
        <row r="7624">
          <cell r="A7624">
            <v>20</v>
          </cell>
          <cell r="B7624" t="str">
            <v>AWS PPO Active</v>
          </cell>
          <cell r="D7624" t="str">
            <v>CARVER MEL</v>
          </cell>
          <cell r="E7624" t="str">
            <v>265196416</v>
          </cell>
          <cell r="F7624">
            <v>44</v>
          </cell>
          <cell r="G7624" t="str">
            <v>AWS South East Region</v>
          </cell>
          <cell r="H7624" t="str">
            <v>N</v>
          </cell>
          <cell r="I7624">
            <v>8</v>
          </cell>
          <cell r="J7624">
            <v>37622</v>
          </cell>
          <cell r="K7624">
            <v>127</v>
          </cell>
          <cell r="L7624" t="str">
            <v>Family</v>
          </cell>
          <cell r="M7624">
            <v>20385</v>
          </cell>
        </row>
        <row r="7625">
          <cell r="A7625">
            <v>20</v>
          </cell>
          <cell r="B7625" t="str">
            <v>AWS PPO Active</v>
          </cell>
          <cell r="D7625" t="str">
            <v>CASSIDY PETER J</v>
          </cell>
          <cell r="E7625" t="str">
            <v>101420334</v>
          </cell>
          <cell r="F7625">
            <v>44</v>
          </cell>
          <cell r="G7625" t="str">
            <v>AWS South East Region</v>
          </cell>
          <cell r="H7625" t="str">
            <v>N</v>
          </cell>
          <cell r="I7625">
            <v>1</v>
          </cell>
          <cell r="J7625">
            <v>38261</v>
          </cell>
          <cell r="K7625">
            <v>101</v>
          </cell>
          <cell r="L7625" t="str">
            <v>Single</v>
          </cell>
          <cell r="M7625">
            <v>23951</v>
          </cell>
        </row>
        <row r="7626">
          <cell r="A7626">
            <v>20</v>
          </cell>
          <cell r="B7626" t="str">
            <v>AWS PPO Active</v>
          </cell>
          <cell r="D7626" t="str">
            <v>CHACON JUAN V</v>
          </cell>
          <cell r="E7626" t="str">
            <v>597665154</v>
          </cell>
          <cell r="F7626">
            <v>44</v>
          </cell>
          <cell r="G7626" t="str">
            <v>AWS South East Region</v>
          </cell>
          <cell r="H7626" t="str">
            <v>N</v>
          </cell>
          <cell r="I7626">
            <v>1</v>
          </cell>
          <cell r="J7626">
            <v>38322</v>
          </cell>
          <cell r="K7626">
            <v>101</v>
          </cell>
          <cell r="L7626" t="str">
            <v>Single</v>
          </cell>
          <cell r="M7626">
            <v>27833</v>
          </cell>
        </row>
        <row r="7627">
          <cell r="A7627">
            <v>20</v>
          </cell>
          <cell r="B7627" t="str">
            <v>AWS PPO Active</v>
          </cell>
          <cell r="D7627" t="str">
            <v>CHAGOLLA MIGUEL</v>
          </cell>
          <cell r="E7627" t="str">
            <v>591708649</v>
          </cell>
          <cell r="F7627">
            <v>44</v>
          </cell>
          <cell r="G7627" t="str">
            <v>AWS South East Region</v>
          </cell>
          <cell r="H7627" t="str">
            <v>N</v>
          </cell>
          <cell r="I7627">
            <v>7</v>
          </cell>
          <cell r="J7627">
            <v>37622</v>
          </cell>
          <cell r="K7627">
            <v>127</v>
          </cell>
          <cell r="L7627" t="str">
            <v>Family</v>
          </cell>
          <cell r="M7627">
            <v>25477</v>
          </cell>
        </row>
        <row r="7628">
          <cell r="A7628">
            <v>20</v>
          </cell>
          <cell r="B7628" t="str">
            <v>AWS PPO Active</v>
          </cell>
          <cell r="D7628" t="str">
            <v>CHANDLER ANTOINE C</v>
          </cell>
          <cell r="E7628" t="str">
            <v>139801882</v>
          </cell>
          <cell r="F7628">
            <v>43</v>
          </cell>
          <cell r="G7628" t="str">
            <v>AWS Atlantic Region</v>
          </cell>
          <cell r="H7628" t="str">
            <v>N</v>
          </cell>
          <cell r="I7628">
            <v>1</v>
          </cell>
          <cell r="J7628">
            <v>38169</v>
          </cell>
          <cell r="K7628">
            <v>101</v>
          </cell>
          <cell r="L7628" t="str">
            <v>Single</v>
          </cell>
          <cell r="M7628">
            <v>26147</v>
          </cell>
        </row>
        <row r="7629">
          <cell r="A7629">
            <v>20</v>
          </cell>
          <cell r="B7629" t="str">
            <v>AWS PPO Active</v>
          </cell>
          <cell r="D7629" t="str">
            <v>CHAUSSEE CHRISTOPHE M</v>
          </cell>
          <cell r="E7629" t="str">
            <v>516139315</v>
          </cell>
          <cell r="F7629">
            <v>45</v>
          </cell>
          <cell r="G7629" t="str">
            <v>AWS South West Region</v>
          </cell>
          <cell r="H7629" t="str">
            <v>N</v>
          </cell>
          <cell r="I7629">
            <v>1</v>
          </cell>
          <cell r="J7629">
            <v>37622</v>
          </cell>
          <cell r="K7629">
            <v>101</v>
          </cell>
          <cell r="L7629" t="str">
            <v>Single</v>
          </cell>
          <cell r="M7629">
            <v>27539</v>
          </cell>
        </row>
        <row r="7630">
          <cell r="A7630">
            <v>20</v>
          </cell>
          <cell r="B7630" t="str">
            <v>AWS PPO Active</v>
          </cell>
          <cell r="D7630" t="str">
            <v>CLOUD GAIL L</v>
          </cell>
          <cell r="E7630" t="str">
            <v>156561406</v>
          </cell>
          <cell r="F7630">
            <v>46</v>
          </cell>
          <cell r="G7630" t="str">
            <v>AWS Dedham -Union</v>
          </cell>
          <cell r="H7630" t="str">
            <v>U</v>
          </cell>
          <cell r="I7630">
            <v>1</v>
          </cell>
          <cell r="J7630">
            <v>38187</v>
          </cell>
          <cell r="K7630">
            <v>102</v>
          </cell>
          <cell r="L7630" t="str">
            <v>Single</v>
          </cell>
          <cell r="M7630">
            <v>25619</v>
          </cell>
        </row>
        <row r="7631">
          <cell r="A7631">
            <v>20</v>
          </cell>
          <cell r="B7631" t="str">
            <v>AWS PPO Active</v>
          </cell>
          <cell r="D7631" t="str">
            <v>COFER JIMMY G</v>
          </cell>
          <cell r="E7631" t="str">
            <v>258947446</v>
          </cell>
          <cell r="F7631">
            <v>44</v>
          </cell>
          <cell r="G7631" t="str">
            <v>AWS South East Region</v>
          </cell>
          <cell r="H7631" t="str">
            <v>N</v>
          </cell>
          <cell r="I7631">
            <v>2</v>
          </cell>
          <cell r="J7631">
            <v>37622</v>
          </cell>
          <cell r="K7631">
            <v>111</v>
          </cell>
          <cell r="L7631" t="str">
            <v>Ee/Sp</v>
          </cell>
          <cell r="M7631">
            <v>20672</v>
          </cell>
        </row>
        <row r="7632">
          <cell r="A7632">
            <v>20</v>
          </cell>
          <cell r="B7632" t="str">
            <v>AWS PPO Active</v>
          </cell>
          <cell r="D7632" t="str">
            <v>COLEMAN DALE</v>
          </cell>
          <cell r="E7632" t="str">
            <v>265230428</v>
          </cell>
          <cell r="F7632">
            <v>44</v>
          </cell>
          <cell r="G7632" t="str">
            <v>AWS South East Region</v>
          </cell>
          <cell r="H7632" t="str">
            <v>N</v>
          </cell>
          <cell r="I7632">
            <v>3</v>
          </cell>
          <cell r="J7632">
            <v>38353</v>
          </cell>
          <cell r="K7632">
            <v>127</v>
          </cell>
          <cell r="L7632" t="str">
            <v>Family</v>
          </cell>
          <cell r="M7632">
            <v>20143</v>
          </cell>
        </row>
        <row r="7633">
          <cell r="A7633">
            <v>20</v>
          </cell>
          <cell r="B7633" t="str">
            <v>AWS PPO Active</v>
          </cell>
          <cell r="D7633" t="str">
            <v>COLKERS JEFFREY</v>
          </cell>
          <cell r="E7633" t="str">
            <v>190521842</v>
          </cell>
          <cell r="F7633">
            <v>43</v>
          </cell>
          <cell r="G7633" t="str">
            <v>AWS Atlantic Region</v>
          </cell>
          <cell r="H7633" t="str">
            <v>N</v>
          </cell>
          <cell r="I7633">
            <v>3</v>
          </cell>
          <cell r="J7633">
            <v>37622</v>
          </cell>
          <cell r="K7633">
            <v>127</v>
          </cell>
          <cell r="L7633" t="str">
            <v>Family</v>
          </cell>
          <cell r="M7633">
            <v>23206</v>
          </cell>
        </row>
        <row r="7634">
          <cell r="A7634">
            <v>20</v>
          </cell>
          <cell r="B7634" t="str">
            <v>AWS PPO Active</v>
          </cell>
          <cell r="D7634" t="str">
            <v>COMEAU PHILIP J</v>
          </cell>
          <cell r="E7634" t="str">
            <v>102422064</v>
          </cell>
          <cell r="F7634">
            <v>44</v>
          </cell>
          <cell r="G7634" t="str">
            <v>AWS South East Region</v>
          </cell>
          <cell r="H7634" t="str">
            <v>N</v>
          </cell>
          <cell r="I7634">
            <v>2</v>
          </cell>
          <cell r="J7634">
            <v>37622</v>
          </cell>
          <cell r="K7634">
            <v>111</v>
          </cell>
          <cell r="L7634" t="str">
            <v>Ee/Sp</v>
          </cell>
          <cell r="M7634">
            <v>20843</v>
          </cell>
        </row>
        <row r="7635">
          <cell r="A7635">
            <v>20</v>
          </cell>
          <cell r="B7635" t="str">
            <v>AWS PPO Active</v>
          </cell>
          <cell r="D7635" t="str">
            <v>COOK ANTHONY</v>
          </cell>
          <cell r="E7635" t="str">
            <v>449438817</v>
          </cell>
          <cell r="F7635">
            <v>45</v>
          </cell>
          <cell r="G7635" t="str">
            <v>AWS South West Region</v>
          </cell>
          <cell r="H7635" t="str">
            <v>N</v>
          </cell>
          <cell r="I7635">
            <v>1</v>
          </cell>
          <cell r="J7635">
            <v>37622</v>
          </cell>
          <cell r="K7635">
            <v>101</v>
          </cell>
          <cell r="L7635" t="str">
            <v>Single</v>
          </cell>
          <cell r="M7635">
            <v>22633</v>
          </cell>
        </row>
        <row r="7636">
          <cell r="A7636">
            <v>20</v>
          </cell>
          <cell r="B7636" t="str">
            <v>AWS PPO Active</v>
          </cell>
          <cell r="D7636" t="str">
            <v>COOLEY DAVID C</v>
          </cell>
          <cell r="E7636" t="str">
            <v>407744135</v>
          </cell>
          <cell r="F7636">
            <v>44</v>
          </cell>
          <cell r="G7636" t="str">
            <v>AWS South East Region</v>
          </cell>
          <cell r="H7636" t="str">
            <v>N</v>
          </cell>
          <cell r="I7636">
            <v>4</v>
          </cell>
          <cell r="J7636">
            <v>37681</v>
          </cell>
          <cell r="K7636">
            <v>127</v>
          </cell>
          <cell r="L7636" t="str">
            <v>Family</v>
          </cell>
          <cell r="M7636">
            <v>17882</v>
          </cell>
        </row>
        <row r="7637">
          <cell r="A7637">
            <v>20</v>
          </cell>
          <cell r="B7637" t="str">
            <v>AWS PPO Active</v>
          </cell>
          <cell r="D7637" t="str">
            <v>COOPER RICHARD J</v>
          </cell>
          <cell r="E7637" t="str">
            <v>595073135</v>
          </cell>
          <cell r="F7637">
            <v>44</v>
          </cell>
          <cell r="G7637" t="str">
            <v>AWS South East Region</v>
          </cell>
          <cell r="H7637" t="str">
            <v>N</v>
          </cell>
          <cell r="I7637">
            <v>4</v>
          </cell>
          <cell r="J7637">
            <v>37622</v>
          </cell>
          <cell r="K7637">
            <v>127</v>
          </cell>
          <cell r="L7637" t="str">
            <v>Family</v>
          </cell>
          <cell r="M7637">
            <v>23519</v>
          </cell>
        </row>
        <row r="7638">
          <cell r="A7638">
            <v>20</v>
          </cell>
          <cell r="B7638" t="str">
            <v>AWS PPO Active</v>
          </cell>
          <cell r="D7638" t="str">
            <v>COSTELLO KEVIN B</v>
          </cell>
          <cell r="E7638" t="str">
            <v>017462845</v>
          </cell>
          <cell r="F7638">
            <v>46</v>
          </cell>
          <cell r="G7638" t="str">
            <v>AWS Dedham -Union</v>
          </cell>
          <cell r="H7638" t="str">
            <v>U</v>
          </cell>
          <cell r="I7638">
            <v>5</v>
          </cell>
          <cell r="J7638">
            <v>37622</v>
          </cell>
          <cell r="K7638">
            <v>127</v>
          </cell>
          <cell r="L7638" t="str">
            <v>Family</v>
          </cell>
          <cell r="M7638">
            <v>24274</v>
          </cell>
        </row>
        <row r="7639">
          <cell r="A7639">
            <v>20</v>
          </cell>
          <cell r="B7639" t="str">
            <v>AWS PPO Active</v>
          </cell>
          <cell r="D7639" t="str">
            <v>COUGHLIN GERALD A</v>
          </cell>
          <cell r="E7639" t="str">
            <v>106562171</v>
          </cell>
          <cell r="F7639">
            <v>41</v>
          </cell>
          <cell r="G7639" t="str">
            <v>AWS North East Region</v>
          </cell>
          <cell r="H7639" t="str">
            <v>N</v>
          </cell>
          <cell r="I7639">
            <v>2</v>
          </cell>
          <cell r="J7639">
            <v>38353</v>
          </cell>
          <cell r="K7639">
            <v>119</v>
          </cell>
          <cell r="L7639" t="str">
            <v>Ee/Ch</v>
          </cell>
          <cell r="M7639">
            <v>23734</v>
          </cell>
        </row>
        <row r="7640">
          <cell r="A7640">
            <v>20</v>
          </cell>
          <cell r="B7640" t="str">
            <v>AWS PPO Active</v>
          </cell>
          <cell r="D7640" t="str">
            <v>D ALESSANDRO JOHN</v>
          </cell>
          <cell r="E7640" t="str">
            <v>030503316</v>
          </cell>
          <cell r="F7640">
            <v>46</v>
          </cell>
          <cell r="G7640" t="str">
            <v>AWS Dedham -Union</v>
          </cell>
          <cell r="H7640" t="str">
            <v>U</v>
          </cell>
          <cell r="I7640">
            <v>4</v>
          </cell>
          <cell r="J7640">
            <v>38169</v>
          </cell>
          <cell r="K7640">
            <v>127</v>
          </cell>
          <cell r="L7640" t="str">
            <v>Family</v>
          </cell>
          <cell r="M7640">
            <v>20577</v>
          </cell>
        </row>
        <row r="7641">
          <cell r="A7641">
            <v>20</v>
          </cell>
          <cell r="B7641" t="str">
            <v>AWS PPO Active</v>
          </cell>
          <cell r="D7641" t="str">
            <v>DANNER H  RILEY</v>
          </cell>
          <cell r="E7641" t="str">
            <v>417709228</v>
          </cell>
          <cell r="F7641">
            <v>44</v>
          </cell>
          <cell r="G7641" t="str">
            <v>AWS South East Region</v>
          </cell>
          <cell r="H7641" t="str">
            <v>N</v>
          </cell>
          <cell r="I7641">
            <v>1</v>
          </cell>
          <cell r="J7641">
            <v>38093</v>
          </cell>
          <cell r="K7641">
            <v>101</v>
          </cell>
          <cell r="L7641" t="str">
            <v>Single</v>
          </cell>
          <cell r="M7641">
            <v>18263</v>
          </cell>
        </row>
        <row r="7642">
          <cell r="A7642">
            <v>20</v>
          </cell>
          <cell r="B7642" t="str">
            <v>AWS PPO Active</v>
          </cell>
          <cell r="D7642" t="str">
            <v>DAVISON THOMAS</v>
          </cell>
          <cell r="E7642" t="str">
            <v>137627314</v>
          </cell>
          <cell r="F7642">
            <v>44</v>
          </cell>
          <cell r="G7642" t="str">
            <v>AWS South East Region</v>
          </cell>
          <cell r="H7642" t="str">
            <v>N</v>
          </cell>
          <cell r="I7642">
            <v>4</v>
          </cell>
          <cell r="J7642">
            <v>37987</v>
          </cell>
          <cell r="K7642">
            <v>127</v>
          </cell>
          <cell r="L7642" t="str">
            <v>Family</v>
          </cell>
          <cell r="M7642">
            <v>22863</v>
          </cell>
        </row>
        <row r="7643">
          <cell r="A7643">
            <v>20</v>
          </cell>
          <cell r="B7643" t="str">
            <v>AWS PPO Active</v>
          </cell>
          <cell r="D7643" t="str">
            <v>DAWKINS THOMAS B</v>
          </cell>
          <cell r="E7643" t="str">
            <v>417156381</v>
          </cell>
          <cell r="F7643">
            <v>44</v>
          </cell>
          <cell r="G7643" t="str">
            <v>AWS South East Region</v>
          </cell>
          <cell r="H7643" t="str">
            <v>N</v>
          </cell>
          <cell r="I7643">
            <v>1</v>
          </cell>
          <cell r="J7643">
            <v>38200</v>
          </cell>
          <cell r="K7643">
            <v>101</v>
          </cell>
          <cell r="L7643" t="str">
            <v>Single</v>
          </cell>
          <cell r="M7643">
            <v>30145</v>
          </cell>
        </row>
        <row r="7644">
          <cell r="A7644">
            <v>20</v>
          </cell>
          <cell r="B7644" t="str">
            <v>AWS PPO Active</v>
          </cell>
          <cell r="D7644" t="str">
            <v>DEATON KATHRYN L</v>
          </cell>
          <cell r="E7644" t="str">
            <v>228762619</v>
          </cell>
          <cell r="F7644">
            <v>45</v>
          </cell>
          <cell r="G7644" t="str">
            <v>AWS South West Region</v>
          </cell>
          <cell r="H7644" t="str">
            <v>N</v>
          </cell>
          <cell r="I7644">
            <v>2</v>
          </cell>
          <cell r="J7644">
            <v>37622</v>
          </cell>
          <cell r="K7644">
            <v>111</v>
          </cell>
          <cell r="L7644" t="str">
            <v>Ee/Sp</v>
          </cell>
          <cell r="M7644">
            <v>18545</v>
          </cell>
        </row>
        <row r="7645">
          <cell r="A7645">
            <v>20</v>
          </cell>
          <cell r="B7645" t="str">
            <v>AWS PPO Active</v>
          </cell>
          <cell r="D7645" t="str">
            <v>DEATON TAMARAH B</v>
          </cell>
          <cell r="E7645" t="str">
            <v>244294732</v>
          </cell>
          <cell r="F7645">
            <v>44</v>
          </cell>
          <cell r="G7645" t="str">
            <v>AWS South East Region</v>
          </cell>
          <cell r="H7645" t="str">
            <v>N</v>
          </cell>
          <cell r="I7645">
            <v>1</v>
          </cell>
          <cell r="J7645">
            <v>37622</v>
          </cell>
          <cell r="K7645">
            <v>102</v>
          </cell>
          <cell r="L7645" t="str">
            <v>Single</v>
          </cell>
          <cell r="M7645">
            <v>24227</v>
          </cell>
        </row>
        <row r="7646">
          <cell r="A7646">
            <v>20</v>
          </cell>
          <cell r="B7646" t="str">
            <v>AWS PPO Active</v>
          </cell>
          <cell r="D7646" t="str">
            <v>DEBARTOLO DEAN A</v>
          </cell>
          <cell r="E7646" t="str">
            <v>445665376</v>
          </cell>
          <cell r="F7646">
            <v>45</v>
          </cell>
          <cell r="G7646" t="str">
            <v>AWS South West Region</v>
          </cell>
          <cell r="H7646" t="str">
            <v>N</v>
          </cell>
          <cell r="I7646">
            <v>5</v>
          </cell>
          <cell r="J7646">
            <v>37987</v>
          </cell>
          <cell r="K7646">
            <v>127</v>
          </cell>
          <cell r="L7646" t="str">
            <v>Family</v>
          </cell>
          <cell r="M7646">
            <v>24452</v>
          </cell>
        </row>
        <row r="7647">
          <cell r="A7647">
            <v>20</v>
          </cell>
          <cell r="B7647" t="str">
            <v>AWS PPO Active</v>
          </cell>
          <cell r="D7647" t="str">
            <v>DELLOIACONO RICHARD P</v>
          </cell>
          <cell r="E7647" t="str">
            <v>029581318</v>
          </cell>
          <cell r="F7647">
            <v>46</v>
          </cell>
          <cell r="G7647" t="str">
            <v>AWS Dedham -Union</v>
          </cell>
          <cell r="H7647" t="str">
            <v>U</v>
          </cell>
          <cell r="I7647">
            <v>1</v>
          </cell>
          <cell r="J7647">
            <v>37622</v>
          </cell>
          <cell r="K7647">
            <v>101</v>
          </cell>
          <cell r="L7647" t="str">
            <v>Single</v>
          </cell>
          <cell r="M7647">
            <v>25157</v>
          </cell>
        </row>
        <row r="7648">
          <cell r="A7648">
            <v>20</v>
          </cell>
          <cell r="B7648" t="str">
            <v>AWS PPO Active</v>
          </cell>
          <cell r="D7648" t="str">
            <v>DERRICK RONALD</v>
          </cell>
          <cell r="E7648" t="str">
            <v>228946119</v>
          </cell>
          <cell r="F7648">
            <v>45</v>
          </cell>
          <cell r="G7648" t="str">
            <v>AWS South West Region</v>
          </cell>
          <cell r="H7648" t="str">
            <v>N</v>
          </cell>
          <cell r="I7648">
            <v>1</v>
          </cell>
          <cell r="J7648">
            <v>37622</v>
          </cell>
          <cell r="K7648">
            <v>101</v>
          </cell>
          <cell r="L7648" t="str">
            <v>Single</v>
          </cell>
          <cell r="M7648">
            <v>21159</v>
          </cell>
        </row>
        <row r="7649">
          <cell r="A7649">
            <v>20</v>
          </cell>
          <cell r="B7649" t="str">
            <v>AWS PPO Active</v>
          </cell>
          <cell r="D7649" t="str">
            <v>DEVEAUX EDMUND M</v>
          </cell>
          <cell r="E7649" t="str">
            <v>143667025</v>
          </cell>
          <cell r="F7649">
            <v>43</v>
          </cell>
          <cell r="G7649" t="str">
            <v>AWS Atlantic Region</v>
          </cell>
          <cell r="H7649" t="str">
            <v>N</v>
          </cell>
          <cell r="I7649">
            <v>4</v>
          </cell>
          <cell r="J7649">
            <v>37622</v>
          </cell>
          <cell r="K7649">
            <v>127</v>
          </cell>
          <cell r="L7649" t="str">
            <v>Family</v>
          </cell>
          <cell r="M7649">
            <v>22953</v>
          </cell>
        </row>
        <row r="7650">
          <cell r="A7650">
            <v>20</v>
          </cell>
          <cell r="B7650" t="str">
            <v>AWS PPO Active</v>
          </cell>
          <cell r="D7650" t="str">
            <v>DIMON JOSHUA D</v>
          </cell>
          <cell r="E7650" t="str">
            <v>589364986</v>
          </cell>
          <cell r="F7650">
            <v>44</v>
          </cell>
          <cell r="G7650" t="str">
            <v>AWS South East Region</v>
          </cell>
          <cell r="H7650" t="str">
            <v>N</v>
          </cell>
          <cell r="I7650">
            <v>1</v>
          </cell>
          <cell r="J7650">
            <v>38360</v>
          </cell>
          <cell r="K7650">
            <v>101</v>
          </cell>
          <cell r="L7650" t="str">
            <v>Single</v>
          </cell>
          <cell r="M7650">
            <v>27782</v>
          </cell>
        </row>
        <row r="7651">
          <cell r="A7651">
            <v>20</v>
          </cell>
          <cell r="B7651" t="str">
            <v>AWS PPO Active</v>
          </cell>
          <cell r="D7651" t="str">
            <v>DONATH JOHN</v>
          </cell>
          <cell r="E7651" t="str">
            <v>461436009</v>
          </cell>
          <cell r="F7651">
            <v>45</v>
          </cell>
          <cell r="G7651" t="str">
            <v>AWS South West Region</v>
          </cell>
          <cell r="H7651" t="str">
            <v>N</v>
          </cell>
          <cell r="I7651">
            <v>1</v>
          </cell>
          <cell r="J7651">
            <v>37622</v>
          </cell>
          <cell r="K7651">
            <v>101</v>
          </cell>
          <cell r="L7651" t="str">
            <v>Single</v>
          </cell>
          <cell r="M7651">
            <v>22364</v>
          </cell>
        </row>
        <row r="7652">
          <cell r="A7652">
            <v>20</v>
          </cell>
          <cell r="B7652" t="str">
            <v>AWS PPO Active</v>
          </cell>
          <cell r="D7652" t="str">
            <v>DOUSAY DEWAYNE G</v>
          </cell>
          <cell r="E7652" t="str">
            <v>265042102</v>
          </cell>
          <cell r="F7652">
            <v>44</v>
          </cell>
          <cell r="G7652" t="str">
            <v>AWS South East Region</v>
          </cell>
          <cell r="H7652" t="str">
            <v>N</v>
          </cell>
          <cell r="I7652">
            <v>1</v>
          </cell>
          <cell r="J7652">
            <v>37622</v>
          </cell>
          <cell r="K7652">
            <v>101</v>
          </cell>
          <cell r="L7652" t="str">
            <v>Single</v>
          </cell>
          <cell r="M7652">
            <v>19200</v>
          </cell>
        </row>
        <row r="7653">
          <cell r="A7653">
            <v>20</v>
          </cell>
          <cell r="B7653" t="str">
            <v>AWS PPO Active</v>
          </cell>
          <cell r="D7653" t="str">
            <v>DUNIGAN PATRICK A</v>
          </cell>
          <cell r="E7653" t="str">
            <v>414234920</v>
          </cell>
          <cell r="F7653">
            <v>42</v>
          </cell>
          <cell r="G7653" t="str">
            <v>AWS North West Region</v>
          </cell>
          <cell r="H7653" t="str">
            <v>N</v>
          </cell>
          <cell r="I7653">
            <v>3</v>
          </cell>
          <cell r="J7653">
            <v>38188</v>
          </cell>
          <cell r="K7653">
            <v>119</v>
          </cell>
          <cell r="L7653" t="str">
            <v>Ee/Ch</v>
          </cell>
          <cell r="M7653">
            <v>26685</v>
          </cell>
        </row>
        <row r="7654">
          <cell r="A7654">
            <v>20</v>
          </cell>
          <cell r="B7654" t="str">
            <v>AWS PPO Active</v>
          </cell>
          <cell r="D7654" t="str">
            <v>DUPONT JEFFREY L</v>
          </cell>
          <cell r="E7654" t="str">
            <v>262476643</v>
          </cell>
          <cell r="F7654">
            <v>44</v>
          </cell>
          <cell r="G7654" t="str">
            <v>AWS South East Region</v>
          </cell>
          <cell r="H7654" t="str">
            <v>N</v>
          </cell>
          <cell r="I7654">
            <v>2</v>
          </cell>
          <cell r="J7654">
            <v>38200</v>
          </cell>
          <cell r="K7654">
            <v>119</v>
          </cell>
          <cell r="L7654" t="str">
            <v>Ee/Ch</v>
          </cell>
          <cell r="M7654">
            <v>22192</v>
          </cell>
        </row>
        <row r="7655">
          <cell r="A7655">
            <v>20</v>
          </cell>
          <cell r="B7655" t="str">
            <v>AWS PPO Active</v>
          </cell>
          <cell r="D7655" t="str">
            <v>EASTWOOD RICKEY</v>
          </cell>
          <cell r="E7655" t="str">
            <v>452431393</v>
          </cell>
          <cell r="F7655">
            <v>44</v>
          </cell>
          <cell r="G7655" t="str">
            <v>AWS South East Region</v>
          </cell>
          <cell r="H7655" t="str">
            <v>N</v>
          </cell>
          <cell r="I7655">
            <v>4</v>
          </cell>
          <cell r="J7655">
            <v>37730</v>
          </cell>
          <cell r="K7655">
            <v>127</v>
          </cell>
          <cell r="L7655" t="str">
            <v>Family</v>
          </cell>
          <cell r="M7655">
            <v>22847</v>
          </cell>
        </row>
        <row r="7656">
          <cell r="A7656">
            <v>20</v>
          </cell>
          <cell r="B7656" t="str">
            <v>AWS PPO Active</v>
          </cell>
          <cell r="D7656" t="str">
            <v>EDGERTON TOM V</v>
          </cell>
          <cell r="E7656" t="str">
            <v>259040526</v>
          </cell>
          <cell r="F7656">
            <v>44</v>
          </cell>
          <cell r="G7656" t="str">
            <v>AWS South East Region</v>
          </cell>
          <cell r="H7656" t="str">
            <v>N</v>
          </cell>
          <cell r="I7656">
            <v>1</v>
          </cell>
          <cell r="J7656">
            <v>38200</v>
          </cell>
          <cell r="K7656">
            <v>101</v>
          </cell>
          <cell r="L7656" t="str">
            <v>Single</v>
          </cell>
          <cell r="M7656">
            <v>23227</v>
          </cell>
        </row>
        <row r="7657">
          <cell r="A7657">
            <v>20</v>
          </cell>
          <cell r="B7657" t="str">
            <v>AWS PPO Active</v>
          </cell>
          <cell r="D7657" t="str">
            <v>EISENSTADT WILLIAM B</v>
          </cell>
          <cell r="E7657" t="str">
            <v>198505507</v>
          </cell>
          <cell r="F7657">
            <v>43</v>
          </cell>
          <cell r="G7657" t="str">
            <v>AWS Atlantic Region</v>
          </cell>
          <cell r="H7657" t="str">
            <v>N</v>
          </cell>
          <cell r="I7657">
            <v>1</v>
          </cell>
          <cell r="J7657">
            <v>37622</v>
          </cell>
          <cell r="K7657">
            <v>101</v>
          </cell>
          <cell r="L7657" t="str">
            <v>Single</v>
          </cell>
          <cell r="M7657">
            <v>21373</v>
          </cell>
        </row>
        <row r="7658">
          <cell r="A7658">
            <v>20</v>
          </cell>
          <cell r="B7658" t="str">
            <v>AWS PPO Active</v>
          </cell>
          <cell r="D7658" t="str">
            <v>ELDRIDGE LAWRENCE J</v>
          </cell>
          <cell r="E7658" t="str">
            <v>462921422</v>
          </cell>
          <cell r="F7658">
            <v>45</v>
          </cell>
          <cell r="G7658" t="str">
            <v>AWS South West Region</v>
          </cell>
          <cell r="H7658" t="str">
            <v>N</v>
          </cell>
          <cell r="I7658">
            <v>1</v>
          </cell>
          <cell r="J7658">
            <v>37622</v>
          </cell>
          <cell r="K7658">
            <v>101</v>
          </cell>
          <cell r="L7658" t="str">
            <v>Single</v>
          </cell>
          <cell r="M7658">
            <v>18622</v>
          </cell>
        </row>
        <row r="7659">
          <cell r="A7659">
            <v>20</v>
          </cell>
          <cell r="B7659" t="str">
            <v>AWS PPO Active</v>
          </cell>
          <cell r="D7659" t="str">
            <v>ELIE ENOCH N</v>
          </cell>
          <cell r="E7659" t="str">
            <v>142349159</v>
          </cell>
          <cell r="F7659">
            <v>41</v>
          </cell>
          <cell r="G7659" t="str">
            <v>AWS North East Region</v>
          </cell>
          <cell r="H7659" t="str">
            <v>N</v>
          </cell>
          <cell r="I7659">
            <v>3</v>
          </cell>
          <cell r="J7659">
            <v>38017</v>
          </cell>
          <cell r="K7659">
            <v>127</v>
          </cell>
          <cell r="L7659" t="str">
            <v>Family</v>
          </cell>
          <cell r="M7659">
            <v>15841</v>
          </cell>
        </row>
        <row r="7660">
          <cell r="A7660">
            <v>20</v>
          </cell>
          <cell r="B7660" t="str">
            <v>AWS PPO Active</v>
          </cell>
          <cell r="D7660" t="str">
            <v>ETGEN JOHN E</v>
          </cell>
          <cell r="E7660" t="str">
            <v>296529073</v>
          </cell>
          <cell r="F7660">
            <v>44</v>
          </cell>
          <cell r="G7660" t="str">
            <v>AWS South East Region</v>
          </cell>
          <cell r="H7660" t="str">
            <v>N</v>
          </cell>
          <cell r="I7660">
            <v>1</v>
          </cell>
          <cell r="J7660">
            <v>37622</v>
          </cell>
          <cell r="K7660">
            <v>101</v>
          </cell>
          <cell r="L7660" t="str">
            <v>Single</v>
          </cell>
          <cell r="M7660">
            <v>18717</v>
          </cell>
        </row>
        <row r="7661">
          <cell r="A7661">
            <v>20</v>
          </cell>
          <cell r="B7661" t="str">
            <v>AWS PPO Active</v>
          </cell>
          <cell r="D7661" t="str">
            <v>EVELYN KEITH J</v>
          </cell>
          <cell r="E7661" t="str">
            <v>102505096</v>
          </cell>
          <cell r="F7661">
            <v>44</v>
          </cell>
          <cell r="G7661" t="str">
            <v>AWS South East Region</v>
          </cell>
          <cell r="H7661" t="str">
            <v>N</v>
          </cell>
          <cell r="I7661">
            <v>1</v>
          </cell>
          <cell r="J7661">
            <v>38353</v>
          </cell>
          <cell r="K7661">
            <v>101</v>
          </cell>
          <cell r="L7661" t="str">
            <v>Single</v>
          </cell>
          <cell r="M7661">
            <v>20695</v>
          </cell>
        </row>
        <row r="7662">
          <cell r="A7662">
            <v>20</v>
          </cell>
          <cell r="B7662" t="str">
            <v>AWS PPO Active</v>
          </cell>
          <cell r="D7662" t="str">
            <v>EVERETT JOHN R</v>
          </cell>
          <cell r="E7662" t="str">
            <v>123549234</v>
          </cell>
          <cell r="F7662">
            <v>44</v>
          </cell>
          <cell r="G7662" t="str">
            <v>AWS South East Region</v>
          </cell>
          <cell r="H7662" t="str">
            <v>N</v>
          </cell>
          <cell r="I7662">
            <v>3</v>
          </cell>
          <cell r="J7662">
            <v>37622</v>
          </cell>
          <cell r="K7662">
            <v>127</v>
          </cell>
          <cell r="L7662" t="str">
            <v>Family</v>
          </cell>
          <cell r="M7662">
            <v>21802</v>
          </cell>
        </row>
        <row r="7663">
          <cell r="A7663">
            <v>20</v>
          </cell>
          <cell r="B7663" t="str">
            <v>AWS PPO Active</v>
          </cell>
          <cell r="D7663" t="str">
            <v>EVERSDEN PATRICK J</v>
          </cell>
          <cell r="E7663" t="str">
            <v>276764151</v>
          </cell>
          <cell r="F7663">
            <v>44</v>
          </cell>
          <cell r="G7663" t="str">
            <v>AWS South East Region</v>
          </cell>
          <cell r="H7663" t="str">
            <v>N</v>
          </cell>
          <cell r="I7663">
            <v>1</v>
          </cell>
          <cell r="J7663">
            <v>37622</v>
          </cell>
          <cell r="K7663">
            <v>101</v>
          </cell>
          <cell r="L7663" t="str">
            <v>Single</v>
          </cell>
          <cell r="M7663">
            <v>25835</v>
          </cell>
        </row>
        <row r="7664">
          <cell r="A7664">
            <v>20</v>
          </cell>
          <cell r="B7664" t="str">
            <v>AWS PPO Active</v>
          </cell>
          <cell r="D7664" t="str">
            <v>FARABEE RANDALL B</v>
          </cell>
          <cell r="E7664" t="str">
            <v>592345572</v>
          </cell>
          <cell r="F7664">
            <v>44</v>
          </cell>
          <cell r="G7664" t="str">
            <v>AWS South East Region</v>
          </cell>
          <cell r="H7664" t="str">
            <v>N</v>
          </cell>
          <cell r="I7664">
            <v>1</v>
          </cell>
          <cell r="J7664">
            <v>38200</v>
          </cell>
          <cell r="K7664">
            <v>101</v>
          </cell>
          <cell r="L7664" t="str">
            <v>Single</v>
          </cell>
          <cell r="M7664">
            <v>25322</v>
          </cell>
        </row>
        <row r="7665">
          <cell r="A7665">
            <v>20</v>
          </cell>
          <cell r="B7665" t="str">
            <v>AWS PPO Active</v>
          </cell>
          <cell r="D7665" t="str">
            <v>FERREYRA RAFAEL E</v>
          </cell>
          <cell r="E7665" t="str">
            <v>614106583</v>
          </cell>
          <cell r="F7665">
            <v>45</v>
          </cell>
          <cell r="G7665" t="str">
            <v>AWS South West Region</v>
          </cell>
          <cell r="H7665" t="str">
            <v>N</v>
          </cell>
          <cell r="I7665">
            <v>1</v>
          </cell>
          <cell r="J7665">
            <v>37622</v>
          </cell>
          <cell r="K7665">
            <v>101</v>
          </cell>
          <cell r="L7665" t="str">
            <v>Single</v>
          </cell>
          <cell r="M7665">
            <v>24781</v>
          </cell>
        </row>
        <row r="7666">
          <cell r="A7666">
            <v>20</v>
          </cell>
          <cell r="B7666" t="str">
            <v>AWS PPO Active</v>
          </cell>
          <cell r="D7666" t="str">
            <v>FIFE STEVEN</v>
          </cell>
          <cell r="E7666" t="str">
            <v>464313953</v>
          </cell>
          <cell r="F7666">
            <v>45</v>
          </cell>
          <cell r="G7666" t="str">
            <v>AWS South West Region</v>
          </cell>
          <cell r="H7666" t="str">
            <v>N</v>
          </cell>
          <cell r="I7666">
            <v>5</v>
          </cell>
          <cell r="J7666">
            <v>37858</v>
          </cell>
          <cell r="K7666">
            <v>119</v>
          </cell>
          <cell r="L7666" t="str">
            <v>Ee/Ch</v>
          </cell>
          <cell r="M7666">
            <v>22644</v>
          </cell>
        </row>
        <row r="7667">
          <cell r="A7667">
            <v>20</v>
          </cell>
          <cell r="B7667" t="str">
            <v>AWS PPO Active</v>
          </cell>
          <cell r="D7667" t="str">
            <v>FIRKINS ROBERT E</v>
          </cell>
          <cell r="E7667" t="str">
            <v>308444200</v>
          </cell>
          <cell r="F7667">
            <v>43</v>
          </cell>
          <cell r="G7667" t="str">
            <v>AWS Atlantic Region</v>
          </cell>
          <cell r="H7667" t="str">
            <v>N</v>
          </cell>
          <cell r="I7667">
            <v>2</v>
          </cell>
          <cell r="J7667">
            <v>37622</v>
          </cell>
          <cell r="K7667">
            <v>111</v>
          </cell>
          <cell r="L7667" t="str">
            <v>Ee/Sp</v>
          </cell>
          <cell r="M7667">
            <v>15916</v>
          </cell>
        </row>
        <row r="7668">
          <cell r="A7668">
            <v>20</v>
          </cell>
          <cell r="B7668" t="str">
            <v>AWS PPO Active</v>
          </cell>
          <cell r="D7668" t="str">
            <v>FITZGERALD MITCHELL</v>
          </cell>
          <cell r="E7668" t="str">
            <v>225869397</v>
          </cell>
          <cell r="F7668">
            <v>44</v>
          </cell>
          <cell r="G7668" t="str">
            <v>AWS South East Region</v>
          </cell>
          <cell r="H7668" t="str">
            <v>N</v>
          </cell>
          <cell r="I7668">
            <v>1</v>
          </cell>
          <cell r="J7668">
            <v>37622</v>
          </cell>
          <cell r="K7668">
            <v>101</v>
          </cell>
          <cell r="L7668" t="str">
            <v>Single</v>
          </cell>
          <cell r="M7668">
            <v>21998</v>
          </cell>
        </row>
        <row r="7669">
          <cell r="A7669">
            <v>20</v>
          </cell>
          <cell r="B7669" t="str">
            <v>AWS PPO Active</v>
          </cell>
          <cell r="D7669" t="str">
            <v>FLANAGAN EDWARD J</v>
          </cell>
          <cell r="E7669" t="str">
            <v>032444610</v>
          </cell>
          <cell r="F7669">
            <v>46</v>
          </cell>
          <cell r="G7669" t="str">
            <v>AWS Dedham -Union</v>
          </cell>
          <cell r="H7669" t="str">
            <v>U</v>
          </cell>
          <cell r="I7669">
            <v>4</v>
          </cell>
          <cell r="J7669">
            <v>37712</v>
          </cell>
          <cell r="K7669">
            <v>127</v>
          </cell>
          <cell r="L7669" t="str">
            <v>Family</v>
          </cell>
          <cell r="M7669">
            <v>20251</v>
          </cell>
        </row>
        <row r="7670">
          <cell r="A7670">
            <v>20</v>
          </cell>
          <cell r="B7670" t="str">
            <v>AWS PPO Active</v>
          </cell>
          <cell r="D7670" t="str">
            <v>FLETCHER MELANIE S</v>
          </cell>
          <cell r="E7670" t="str">
            <v>401212142</v>
          </cell>
          <cell r="F7670">
            <v>44</v>
          </cell>
          <cell r="G7670" t="str">
            <v>AWS South East Region</v>
          </cell>
          <cell r="H7670" t="str">
            <v>N</v>
          </cell>
          <cell r="I7670">
            <v>1</v>
          </cell>
          <cell r="J7670">
            <v>37622</v>
          </cell>
          <cell r="K7670">
            <v>102</v>
          </cell>
          <cell r="L7670" t="str">
            <v>Single</v>
          </cell>
          <cell r="M7670">
            <v>30022</v>
          </cell>
        </row>
        <row r="7671">
          <cell r="A7671">
            <v>20</v>
          </cell>
          <cell r="B7671" t="str">
            <v>AWS PPO Active</v>
          </cell>
          <cell r="D7671" t="str">
            <v>FLOWERS  CHARLES H JR</v>
          </cell>
          <cell r="E7671" t="str">
            <v>256599956</v>
          </cell>
          <cell r="F7671">
            <v>44</v>
          </cell>
          <cell r="G7671" t="str">
            <v>AWS South East Region</v>
          </cell>
          <cell r="H7671" t="str">
            <v>N</v>
          </cell>
          <cell r="I7671">
            <v>1</v>
          </cell>
          <cell r="J7671">
            <v>38139</v>
          </cell>
          <cell r="K7671">
            <v>101</v>
          </cell>
          <cell r="L7671" t="str">
            <v>Single</v>
          </cell>
          <cell r="M7671">
            <v>27545</v>
          </cell>
        </row>
        <row r="7672">
          <cell r="A7672">
            <v>20</v>
          </cell>
          <cell r="B7672" t="str">
            <v>AWS PPO Active</v>
          </cell>
          <cell r="D7672" t="str">
            <v>FLOYD LESLIE</v>
          </cell>
          <cell r="E7672" t="str">
            <v>253042329</v>
          </cell>
          <cell r="F7672">
            <v>44</v>
          </cell>
          <cell r="G7672" t="str">
            <v>AWS South East Region</v>
          </cell>
          <cell r="H7672" t="str">
            <v>N</v>
          </cell>
          <cell r="I7672">
            <v>1</v>
          </cell>
          <cell r="J7672">
            <v>37622</v>
          </cell>
          <cell r="K7672">
            <v>101</v>
          </cell>
          <cell r="L7672" t="str">
            <v>Single</v>
          </cell>
          <cell r="M7672">
            <v>20762</v>
          </cell>
        </row>
        <row r="7673">
          <cell r="A7673">
            <v>20</v>
          </cell>
          <cell r="B7673" t="str">
            <v>AWS PPO Active</v>
          </cell>
          <cell r="D7673" t="str">
            <v>FONSECA JOSE M</v>
          </cell>
          <cell r="E7673" t="str">
            <v>583110955</v>
          </cell>
          <cell r="F7673">
            <v>44</v>
          </cell>
          <cell r="G7673" t="str">
            <v>AWS South East Region</v>
          </cell>
          <cell r="H7673" t="str">
            <v>N</v>
          </cell>
          <cell r="I7673">
            <v>1</v>
          </cell>
          <cell r="J7673">
            <v>37898</v>
          </cell>
          <cell r="K7673">
            <v>101</v>
          </cell>
          <cell r="L7673" t="str">
            <v>Single</v>
          </cell>
          <cell r="M7673">
            <v>25977</v>
          </cell>
        </row>
        <row r="7674">
          <cell r="A7674">
            <v>20</v>
          </cell>
          <cell r="B7674" t="str">
            <v>AWS PPO Active</v>
          </cell>
          <cell r="D7674" t="str">
            <v>FRAKES REBECCA J</v>
          </cell>
          <cell r="E7674" t="str">
            <v>303926359</v>
          </cell>
          <cell r="F7674">
            <v>43</v>
          </cell>
          <cell r="G7674" t="str">
            <v>AWS Atlantic Region</v>
          </cell>
          <cell r="H7674" t="str">
            <v>N</v>
          </cell>
          <cell r="I7674">
            <v>4</v>
          </cell>
          <cell r="J7674">
            <v>37987</v>
          </cell>
          <cell r="K7674">
            <v>127</v>
          </cell>
          <cell r="L7674" t="str">
            <v>Family</v>
          </cell>
          <cell r="M7674">
            <v>27087</v>
          </cell>
        </row>
        <row r="7675">
          <cell r="A7675">
            <v>20</v>
          </cell>
          <cell r="B7675" t="str">
            <v>AWS PPO Active</v>
          </cell>
          <cell r="D7675" t="str">
            <v>GALLAGHER DIANNE E</v>
          </cell>
          <cell r="E7675" t="str">
            <v>146725979</v>
          </cell>
          <cell r="F7675">
            <v>40</v>
          </cell>
          <cell r="G7675" t="str">
            <v>AWS Corporate</v>
          </cell>
          <cell r="H7675" t="str">
            <v>N</v>
          </cell>
          <cell r="I7675">
            <v>3</v>
          </cell>
          <cell r="J7675">
            <v>37851</v>
          </cell>
          <cell r="K7675">
            <v>127</v>
          </cell>
          <cell r="L7675" t="str">
            <v>Family</v>
          </cell>
          <cell r="M7675">
            <v>26116</v>
          </cell>
        </row>
        <row r="7676">
          <cell r="A7676">
            <v>20</v>
          </cell>
          <cell r="B7676" t="str">
            <v>AWS PPO Active</v>
          </cell>
          <cell r="D7676" t="str">
            <v>GARCIA MARCOS S</v>
          </cell>
          <cell r="E7676" t="str">
            <v>600829950</v>
          </cell>
          <cell r="F7676">
            <v>44</v>
          </cell>
          <cell r="G7676" t="str">
            <v>AWS South East Region</v>
          </cell>
          <cell r="H7676" t="str">
            <v>N</v>
          </cell>
          <cell r="I7676">
            <v>1</v>
          </cell>
          <cell r="J7676">
            <v>37895</v>
          </cell>
          <cell r="K7676">
            <v>101</v>
          </cell>
          <cell r="L7676" t="str">
            <v>Single</v>
          </cell>
          <cell r="M7676">
            <v>31044</v>
          </cell>
        </row>
        <row r="7677">
          <cell r="A7677">
            <v>20</v>
          </cell>
          <cell r="B7677" t="str">
            <v>AWS PPO Active</v>
          </cell>
          <cell r="D7677" t="str">
            <v>GARDNER LISA</v>
          </cell>
          <cell r="E7677" t="str">
            <v>421862971</v>
          </cell>
          <cell r="F7677">
            <v>44</v>
          </cell>
          <cell r="G7677" t="str">
            <v>AWS South East Region</v>
          </cell>
          <cell r="H7677" t="str">
            <v>N</v>
          </cell>
          <cell r="I7677">
            <v>3</v>
          </cell>
          <cell r="J7677">
            <v>38292</v>
          </cell>
          <cell r="K7677">
            <v>119</v>
          </cell>
          <cell r="L7677" t="str">
            <v>Ee/Ch</v>
          </cell>
          <cell r="M7677">
            <v>24247</v>
          </cell>
        </row>
        <row r="7678">
          <cell r="A7678">
            <v>20</v>
          </cell>
          <cell r="B7678" t="str">
            <v>AWS PPO Active</v>
          </cell>
          <cell r="D7678" t="str">
            <v>GARZA DIONICIO N</v>
          </cell>
          <cell r="E7678" t="str">
            <v>451474331</v>
          </cell>
          <cell r="F7678">
            <v>45</v>
          </cell>
          <cell r="G7678" t="str">
            <v>AWS South West Region</v>
          </cell>
          <cell r="H7678" t="str">
            <v>N</v>
          </cell>
          <cell r="I7678">
            <v>4</v>
          </cell>
          <cell r="J7678">
            <v>37622</v>
          </cell>
          <cell r="K7678">
            <v>127</v>
          </cell>
          <cell r="L7678" t="str">
            <v>Family</v>
          </cell>
          <cell r="M7678">
            <v>28817</v>
          </cell>
        </row>
        <row r="7679">
          <cell r="A7679">
            <v>20</v>
          </cell>
          <cell r="B7679" t="str">
            <v>AWS PPO Active</v>
          </cell>
          <cell r="D7679" t="str">
            <v>GLASS WILLIAM A</v>
          </cell>
          <cell r="E7679" t="str">
            <v>595503306</v>
          </cell>
          <cell r="F7679">
            <v>44</v>
          </cell>
          <cell r="G7679" t="str">
            <v>AWS South East Region</v>
          </cell>
          <cell r="H7679" t="str">
            <v>N</v>
          </cell>
          <cell r="I7679">
            <v>2</v>
          </cell>
          <cell r="J7679">
            <v>37622</v>
          </cell>
          <cell r="K7679">
            <v>111</v>
          </cell>
          <cell r="L7679" t="str">
            <v>Ee/Sp</v>
          </cell>
          <cell r="M7679">
            <v>30190</v>
          </cell>
        </row>
        <row r="7680">
          <cell r="A7680">
            <v>20</v>
          </cell>
          <cell r="B7680" t="str">
            <v>AWS PPO Active</v>
          </cell>
          <cell r="D7680" t="str">
            <v>GLOVER RICHARD L</v>
          </cell>
          <cell r="E7680" t="str">
            <v>316802871</v>
          </cell>
          <cell r="F7680">
            <v>43</v>
          </cell>
          <cell r="G7680" t="str">
            <v>AWS Atlantic Region</v>
          </cell>
          <cell r="H7680" t="str">
            <v>N</v>
          </cell>
          <cell r="I7680">
            <v>4</v>
          </cell>
          <cell r="J7680">
            <v>37622</v>
          </cell>
          <cell r="K7680">
            <v>127</v>
          </cell>
          <cell r="L7680" t="str">
            <v>Family</v>
          </cell>
          <cell r="M7680">
            <v>22690</v>
          </cell>
        </row>
        <row r="7681">
          <cell r="A7681">
            <v>20</v>
          </cell>
          <cell r="B7681" t="str">
            <v>AWS PPO Active</v>
          </cell>
          <cell r="D7681" t="str">
            <v>GNANDT MARTIN G</v>
          </cell>
          <cell r="E7681" t="str">
            <v>274546397</v>
          </cell>
          <cell r="F7681">
            <v>43</v>
          </cell>
          <cell r="G7681" t="str">
            <v>AWS Atlantic Region</v>
          </cell>
          <cell r="H7681" t="str">
            <v>N</v>
          </cell>
          <cell r="I7681">
            <v>2</v>
          </cell>
          <cell r="J7681">
            <v>37987</v>
          </cell>
          <cell r="K7681">
            <v>111</v>
          </cell>
          <cell r="L7681" t="str">
            <v>Ee/Sp</v>
          </cell>
          <cell r="M7681">
            <v>19910</v>
          </cell>
        </row>
        <row r="7682">
          <cell r="A7682">
            <v>20</v>
          </cell>
          <cell r="B7682" t="str">
            <v>AWS PPO Active</v>
          </cell>
          <cell r="D7682" t="str">
            <v>GOHIER LEO F</v>
          </cell>
          <cell r="E7682" t="str">
            <v>591994808</v>
          </cell>
          <cell r="F7682">
            <v>43</v>
          </cell>
          <cell r="G7682" t="str">
            <v>AWS Atlantic Region</v>
          </cell>
          <cell r="H7682" t="str">
            <v>N</v>
          </cell>
          <cell r="I7682">
            <v>2</v>
          </cell>
          <cell r="J7682">
            <v>37865</v>
          </cell>
          <cell r="K7682">
            <v>111</v>
          </cell>
          <cell r="L7682" t="str">
            <v>Ee/Sp</v>
          </cell>
          <cell r="M7682">
            <v>17717</v>
          </cell>
        </row>
        <row r="7683">
          <cell r="A7683">
            <v>20</v>
          </cell>
          <cell r="B7683" t="str">
            <v>AWS PPO Active</v>
          </cell>
          <cell r="D7683" t="str">
            <v>GOLODIK THOMAS</v>
          </cell>
          <cell r="E7683" t="str">
            <v>145408023</v>
          </cell>
          <cell r="F7683">
            <v>43</v>
          </cell>
          <cell r="G7683" t="str">
            <v>AWS Atlantic Region</v>
          </cell>
          <cell r="H7683" t="str">
            <v>N</v>
          </cell>
          <cell r="I7683">
            <v>2</v>
          </cell>
          <cell r="J7683">
            <v>37622</v>
          </cell>
          <cell r="K7683">
            <v>111</v>
          </cell>
          <cell r="L7683" t="str">
            <v>Ee/Sp</v>
          </cell>
          <cell r="M7683">
            <v>17404</v>
          </cell>
        </row>
        <row r="7684">
          <cell r="A7684">
            <v>20</v>
          </cell>
          <cell r="B7684" t="str">
            <v>AWS PPO Active</v>
          </cell>
          <cell r="D7684" t="str">
            <v>GOMEZ LILLIAN R</v>
          </cell>
          <cell r="E7684" t="str">
            <v>097566928</v>
          </cell>
          <cell r="F7684">
            <v>44</v>
          </cell>
          <cell r="G7684" t="str">
            <v>AWS South East Region</v>
          </cell>
          <cell r="H7684" t="str">
            <v>N</v>
          </cell>
          <cell r="I7684">
            <v>2</v>
          </cell>
          <cell r="J7684">
            <v>37742</v>
          </cell>
          <cell r="K7684">
            <v>119</v>
          </cell>
          <cell r="L7684" t="str">
            <v>Ee/Ch</v>
          </cell>
          <cell r="M7684">
            <v>27085</v>
          </cell>
        </row>
        <row r="7685">
          <cell r="A7685">
            <v>20</v>
          </cell>
          <cell r="B7685" t="str">
            <v>AWS PPO Active</v>
          </cell>
          <cell r="D7685" t="str">
            <v>GONCE JAIME</v>
          </cell>
          <cell r="E7685" t="str">
            <v>648038225</v>
          </cell>
          <cell r="F7685">
            <v>44</v>
          </cell>
          <cell r="G7685" t="str">
            <v>AWS South East Region</v>
          </cell>
          <cell r="H7685" t="str">
            <v>N</v>
          </cell>
          <cell r="I7685">
            <v>2</v>
          </cell>
          <cell r="J7685">
            <v>38353</v>
          </cell>
          <cell r="K7685">
            <v>111</v>
          </cell>
          <cell r="L7685" t="str">
            <v>Ee/Sp</v>
          </cell>
          <cell r="M7685">
            <v>20007</v>
          </cell>
        </row>
        <row r="7686">
          <cell r="A7686">
            <v>20</v>
          </cell>
          <cell r="B7686" t="str">
            <v>AWS PPO Active</v>
          </cell>
          <cell r="D7686" t="str">
            <v>GONZALEZ SALVADOR</v>
          </cell>
          <cell r="E7686" t="str">
            <v>591640396</v>
          </cell>
          <cell r="F7686">
            <v>45</v>
          </cell>
          <cell r="G7686" t="str">
            <v>AWS South West Region</v>
          </cell>
          <cell r="H7686" t="str">
            <v>N</v>
          </cell>
          <cell r="I7686">
            <v>4</v>
          </cell>
          <cell r="J7686">
            <v>38231</v>
          </cell>
          <cell r="K7686">
            <v>127</v>
          </cell>
          <cell r="L7686" t="str">
            <v>Family</v>
          </cell>
          <cell r="M7686">
            <v>19677</v>
          </cell>
        </row>
        <row r="7687">
          <cell r="A7687">
            <v>20</v>
          </cell>
          <cell r="B7687" t="str">
            <v>AWS PPO Active</v>
          </cell>
          <cell r="D7687" t="str">
            <v>GRAGG BOBBY G</v>
          </cell>
          <cell r="E7687" t="str">
            <v>258042705</v>
          </cell>
          <cell r="F7687">
            <v>44</v>
          </cell>
          <cell r="G7687" t="str">
            <v>AWS South East Region</v>
          </cell>
          <cell r="H7687" t="str">
            <v>N</v>
          </cell>
          <cell r="I7687">
            <v>4</v>
          </cell>
          <cell r="J7687">
            <v>37622</v>
          </cell>
          <cell r="K7687">
            <v>127</v>
          </cell>
          <cell r="L7687" t="str">
            <v>Family</v>
          </cell>
          <cell r="M7687">
            <v>20719</v>
          </cell>
        </row>
        <row r="7688">
          <cell r="A7688">
            <v>20</v>
          </cell>
          <cell r="B7688" t="str">
            <v>AWS PPO Active</v>
          </cell>
          <cell r="D7688" t="str">
            <v>GRAHAM DARRELL J</v>
          </cell>
          <cell r="E7688" t="str">
            <v>242452317</v>
          </cell>
          <cell r="F7688">
            <v>44</v>
          </cell>
          <cell r="G7688" t="str">
            <v>AWS South East Region</v>
          </cell>
          <cell r="H7688" t="str">
            <v>N</v>
          </cell>
          <cell r="I7688">
            <v>5</v>
          </cell>
          <cell r="J7688">
            <v>37622</v>
          </cell>
          <cell r="K7688">
            <v>127</v>
          </cell>
          <cell r="L7688" t="str">
            <v>Family</v>
          </cell>
          <cell r="M7688">
            <v>25760</v>
          </cell>
        </row>
        <row r="7689">
          <cell r="A7689">
            <v>20</v>
          </cell>
          <cell r="B7689" t="str">
            <v>AWS PPO Active</v>
          </cell>
          <cell r="D7689" t="str">
            <v>GUTIERREZ HUMBERTO C</v>
          </cell>
          <cell r="E7689" t="str">
            <v>526759160</v>
          </cell>
          <cell r="F7689">
            <v>45</v>
          </cell>
          <cell r="G7689" t="str">
            <v>AWS South West Region</v>
          </cell>
          <cell r="H7689" t="str">
            <v>N</v>
          </cell>
          <cell r="I7689">
            <v>1</v>
          </cell>
          <cell r="J7689">
            <v>37622</v>
          </cell>
          <cell r="K7689">
            <v>101</v>
          </cell>
          <cell r="L7689" t="str">
            <v>Single</v>
          </cell>
          <cell r="M7689">
            <v>28486</v>
          </cell>
        </row>
        <row r="7690">
          <cell r="A7690">
            <v>20</v>
          </cell>
          <cell r="B7690" t="str">
            <v>AWS PPO Active</v>
          </cell>
          <cell r="D7690" t="str">
            <v>HALL BARBARA E</v>
          </cell>
          <cell r="E7690" t="str">
            <v>148461569</v>
          </cell>
          <cell r="F7690">
            <v>43</v>
          </cell>
          <cell r="G7690" t="str">
            <v>AWS Atlantic Region</v>
          </cell>
          <cell r="H7690" t="str">
            <v>N</v>
          </cell>
          <cell r="I7690">
            <v>2</v>
          </cell>
          <cell r="J7690">
            <v>38078</v>
          </cell>
          <cell r="K7690">
            <v>111</v>
          </cell>
          <cell r="L7690" t="str">
            <v>Ee/Sp</v>
          </cell>
          <cell r="M7690">
            <v>18853</v>
          </cell>
        </row>
        <row r="7691">
          <cell r="A7691">
            <v>20</v>
          </cell>
          <cell r="B7691" t="str">
            <v>AWS PPO Active</v>
          </cell>
          <cell r="D7691" t="str">
            <v>HALLMAN BRANDON K</v>
          </cell>
          <cell r="E7691" t="str">
            <v>421137242</v>
          </cell>
          <cell r="F7691">
            <v>44</v>
          </cell>
          <cell r="G7691" t="str">
            <v>AWS South East Region</v>
          </cell>
          <cell r="H7691" t="str">
            <v>N</v>
          </cell>
          <cell r="I7691">
            <v>2</v>
          </cell>
          <cell r="J7691">
            <v>38353</v>
          </cell>
          <cell r="K7691">
            <v>111</v>
          </cell>
          <cell r="L7691" t="str">
            <v>Ee/Sp</v>
          </cell>
          <cell r="M7691">
            <v>29444</v>
          </cell>
        </row>
        <row r="7692">
          <cell r="A7692">
            <v>20</v>
          </cell>
          <cell r="B7692" t="str">
            <v>AWS PPO Active</v>
          </cell>
          <cell r="D7692" t="str">
            <v>HAM ROBERT E</v>
          </cell>
          <cell r="E7692" t="str">
            <v>149400083</v>
          </cell>
          <cell r="F7692">
            <v>45</v>
          </cell>
          <cell r="G7692" t="str">
            <v>AWS South West Region</v>
          </cell>
          <cell r="H7692" t="str">
            <v>N</v>
          </cell>
          <cell r="I7692">
            <v>4</v>
          </cell>
          <cell r="J7692">
            <v>37622</v>
          </cell>
          <cell r="K7692">
            <v>119</v>
          </cell>
          <cell r="L7692" t="str">
            <v>Ee/Ch</v>
          </cell>
          <cell r="M7692">
            <v>19829</v>
          </cell>
        </row>
        <row r="7693">
          <cell r="A7693">
            <v>20</v>
          </cell>
          <cell r="B7693" t="str">
            <v>AWS PPO Active</v>
          </cell>
          <cell r="D7693" t="str">
            <v>HAMMAN MICHAEL</v>
          </cell>
          <cell r="E7693" t="str">
            <v>442748642</v>
          </cell>
          <cell r="F7693">
            <v>45</v>
          </cell>
          <cell r="G7693" t="str">
            <v>AWS South West Region</v>
          </cell>
          <cell r="H7693" t="str">
            <v>N</v>
          </cell>
          <cell r="I7693">
            <v>2</v>
          </cell>
          <cell r="J7693">
            <v>38353</v>
          </cell>
          <cell r="K7693">
            <v>119</v>
          </cell>
          <cell r="L7693" t="str">
            <v>Ee/Ch</v>
          </cell>
          <cell r="M7693">
            <v>23104</v>
          </cell>
        </row>
        <row r="7694">
          <cell r="A7694">
            <v>20</v>
          </cell>
          <cell r="B7694" t="str">
            <v>AWS PPO Active</v>
          </cell>
          <cell r="D7694" t="str">
            <v>HAMMOND GUY R</v>
          </cell>
          <cell r="E7694" t="str">
            <v>316805866</v>
          </cell>
          <cell r="F7694">
            <v>40</v>
          </cell>
          <cell r="G7694" t="str">
            <v>AWS Corporate</v>
          </cell>
          <cell r="H7694" t="str">
            <v>N</v>
          </cell>
          <cell r="I7694">
            <v>3</v>
          </cell>
          <cell r="J7694">
            <v>37622</v>
          </cell>
          <cell r="K7694">
            <v>119</v>
          </cell>
          <cell r="L7694" t="str">
            <v>Ee/Ch</v>
          </cell>
          <cell r="M7694">
            <v>22585</v>
          </cell>
        </row>
        <row r="7695">
          <cell r="A7695">
            <v>20</v>
          </cell>
          <cell r="B7695" t="str">
            <v>AWS PPO Active</v>
          </cell>
          <cell r="D7695" t="str">
            <v>HARDY IRVING L</v>
          </cell>
          <cell r="E7695" t="str">
            <v>224047433</v>
          </cell>
          <cell r="F7695">
            <v>44</v>
          </cell>
          <cell r="G7695" t="str">
            <v>AWS South East Region</v>
          </cell>
          <cell r="H7695" t="str">
            <v>N</v>
          </cell>
          <cell r="I7695">
            <v>5</v>
          </cell>
          <cell r="J7695">
            <v>37957</v>
          </cell>
          <cell r="K7695">
            <v>127</v>
          </cell>
          <cell r="L7695" t="str">
            <v>Family</v>
          </cell>
          <cell r="M7695">
            <v>21497</v>
          </cell>
        </row>
        <row r="7696">
          <cell r="A7696">
            <v>20</v>
          </cell>
          <cell r="B7696" t="str">
            <v>AWS PPO Active</v>
          </cell>
          <cell r="D7696" t="str">
            <v>HARRIS LINDA D</v>
          </cell>
          <cell r="E7696" t="str">
            <v>254823787</v>
          </cell>
          <cell r="F7696">
            <v>44</v>
          </cell>
          <cell r="G7696" t="str">
            <v>AWS South East Region</v>
          </cell>
          <cell r="H7696" t="str">
            <v>N</v>
          </cell>
          <cell r="I7696">
            <v>1</v>
          </cell>
          <cell r="J7696">
            <v>38322</v>
          </cell>
          <cell r="K7696">
            <v>102</v>
          </cell>
          <cell r="L7696" t="str">
            <v>Single</v>
          </cell>
          <cell r="M7696">
            <v>23000</v>
          </cell>
        </row>
        <row r="7697">
          <cell r="A7697">
            <v>20</v>
          </cell>
          <cell r="B7697" t="str">
            <v>AWS PPO Active</v>
          </cell>
          <cell r="D7697" t="str">
            <v>HARRIS MARK M</v>
          </cell>
          <cell r="E7697" t="str">
            <v>262969993</v>
          </cell>
          <cell r="F7697">
            <v>44</v>
          </cell>
          <cell r="G7697" t="str">
            <v>AWS South East Region</v>
          </cell>
          <cell r="H7697" t="str">
            <v>N</v>
          </cell>
          <cell r="I7697">
            <v>4</v>
          </cell>
          <cell r="J7697">
            <v>37864</v>
          </cell>
          <cell r="K7697">
            <v>127</v>
          </cell>
          <cell r="L7697" t="str">
            <v>Family</v>
          </cell>
          <cell r="M7697">
            <v>18958</v>
          </cell>
        </row>
        <row r="7698">
          <cell r="A7698">
            <v>20</v>
          </cell>
          <cell r="B7698" t="str">
            <v>AWS PPO Active</v>
          </cell>
          <cell r="D7698" t="str">
            <v>HARTMAN ELLEN S</v>
          </cell>
          <cell r="E7698" t="str">
            <v>420861719</v>
          </cell>
          <cell r="F7698">
            <v>45</v>
          </cell>
          <cell r="G7698" t="str">
            <v>AWS South West Region</v>
          </cell>
          <cell r="H7698" t="str">
            <v>N</v>
          </cell>
          <cell r="I7698">
            <v>1</v>
          </cell>
          <cell r="J7698">
            <v>38054</v>
          </cell>
          <cell r="K7698">
            <v>102</v>
          </cell>
          <cell r="L7698" t="str">
            <v>Single</v>
          </cell>
          <cell r="M7698">
            <v>21732</v>
          </cell>
        </row>
        <row r="7699">
          <cell r="A7699">
            <v>20</v>
          </cell>
          <cell r="B7699" t="str">
            <v>AWS PPO Active</v>
          </cell>
          <cell r="D7699" t="str">
            <v>HEAD DENNIS</v>
          </cell>
          <cell r="E7699" t="str">
            <v>265911918</v>
          </cell>
          <cell r="F7699">
            <v>44</v>
          </cell>
          <cell r="G7699" t="str">
            <v>AWS South East Region</v>
          </cell>
          <cell r="H7699" t="str">
            <v>N</v>
          </cell>
          <cell r="I7699">
            <v>2</v>
          </cell>
          <cell r="J7699">
            <v>37622</v>
          </cell>
          <cell r="K7699">
            <v>111</v>
          </cell>
          <cell r="L7699" t="str">
            <v>Ee/Sp</v>
          </cell>
          <cell r="M7699">
            <v>25565</v>
          </cell>
        </row>
        <row r="7700">
          <cell r="A7700">
            <v>20</v>
          </cell>
          <cell r="B7700" t="str">
            <v>AWS PPO Active</v>
          </cell>
          <cell r="D7700" t="str">
            <v>HEATH MARSHALL D</v>
          </cell>
          <cell r="E7700" t="str">
            <v>252887387</v>
          </cell>
          <cell r="F7700">
            <v>44</v>
          </cell>
          <cell r="G7700" t="str">
            <v>AWS South East Region</v>
          </cell>
          <cell r="H7700" t="str">
            <v>N</v>
          </cell>
          <cell r="I7700">
            <v>1</v>
          </cell>
          <cell r="J7700">
            <v>37622</v>
          </cell>
          <cell r="K7700">
            <v>101</v>
          </cell>
          <cell r="L7700" t="str">
            <v>Single</v>
          </cell>
          <cell r="M7700">
            <v>19225</v>
          </cell>
        </row>
        <row r="7701">
          <cell r="A7701">
            <v>20</v>
          </cell>
          <cell r="B7701" t="str">
            <v>AWS PPO Active</v>
          </cell>
          <cell r="D7701" t="str">
            <v>HEIMBIGNER BRIAN E</v>
          </cell>
          <cell r="E7701" t="str">
            <v>538468640</v>
          </cell>
          <cell r="F7701">
            <v>42</v>
          </cell>
          <cell r="G7701" t="str">
            <v>AWS North West Region</v>
          </cell>
          <cell r="H7701" t="str">
            <v>N</v>
          </cell>
          <cell r="I7701">
            <v>1</v>
          </cell>
          <cell r="J7701">
            <v>38353</v>
          </cell>
          <cell r="K7701">
            <v>101</v>
          </cell>
          <cell r="L7701" t="str">
            <v>Single</v>
          </cell>
          <cell r="M7701">
            <v>18458</v>
          </cell>
        </row>
        <row r="7702">
          <cell r="A7702">
            <v>20</v>
          </cell>
          <cell r="B7702" t="str">
            <v>AWS PPO Active</v>
          </cell>
          <cell r="D7702" t="str">
            <v>HENDERSON JR ROBERT F</v>
          </cell>
          <cell r="E7702" t="str">
            <v>264513558</v>
          </cell>
          <cell r="F7702">
            <v>44</v>
          </cell>
          <cell r="G7702" t="str">
            <v>AWS South East Region</v>
          </cell>
          <cell r="H7702" t="str">
            <v>N</v>
          </cell>
          <cell r="I7702">
            <v>3</v>
          </cell>
          <cell r="J7702">
            <v>38360</v>
          </cell>
          <cell r="K7702">
            <v>127</v>
          </cell>
          <cell r="L7702" t="str">
            <v>Family</v>
          </cell>
          <cell r="M7702">
            <v>22232</v>
          </cell>
        </row>
        <row r="7703">
          <cell r="A7703">
            <v>20</v>
          </cell>
          <cell r="B7703" t="str">
            <v>AWS PPO Active</v>
          </cell>
          <cell r="D7703" t="str">
            <v>HENSON GENE A</v>
          </cell>
          <cell r="E7703" t="str">
            <v>445789457</v>
          </cell>
          <cell r="F7703">
            <v>45</v>
          </cell>
          <cell r="G7703" t="str">
            <v>AWS South West Region</v>
          </cell>
          <cell r="H7703" t="str">
            <v>N</v>
          </cell>
          <cell r="I7703">
            <v>1</v>
          </cell>
          <cell r="J7703">
            <v>37926</v>
          </cell>
          <cell r="K7703">
            <v>101</v>
          </cell>
          <cell r="L7703" t="str">
            <v>Single</v>
          </cell>
          <cell r="M7703">
            <v>25673</v>
          </cell>
        </row>
        <row r="7704">
          <cell r="A7704">
            <v>20</v>
          </cell>
          <cell r="B7704" t="str">
            <v>AWS PPO Active</v>
          </cell>
          <cell r="D7704" t="str">
            <v>HICKS STEVEN C</v>
          </cell>
          <cell r="E7704" t="str">
            <v>462192703</v>
          </cell>
          <cell r="F7704">
            <v>45</v>
          </cell>
          <cell r="G7704" t="str">
            <v>AWS South West Region</v>
          </cell>
          <cell r="H7704" t="str">
            <v>N</v>
          </cell>
          <cell r="I7704">
            <v>3</v>
          </cell>
          <cell r="J7704">
            <v>37622</v>
          </cell>
          <cell r="K7704">
            <v>127</v>
          </cell>
          <cell r="L7704" t="str">
            <v>Family</v>
          </cell>
          <cell r="M7704">
            <v>22332</v>
          </cell>
        </row>
        <row r="7705">
          <cell r="A7705">
            <v>20</v>
          </cell>
          <cell r="B7705" t="str">
            <v>AWS PPO Active</v>
          </cell>
          <cell r="D7705" t="str">
            <v>HILL JARED P</v>
          </cell>
          <cell r="E7705" t="str">
            <v>024683206</v>
          </cell>
          <cell r="F7705">
            <v>41</v>
          </cell>
          <cell r="G7705" t="str">
            <v>AWS North East Region</v>
          </cell>
          <cell r="H7705" t="str">
            <v>N</v>
          </cell>
          <cell r="I7705">
            <v>1</v>
          </cell>
          <cell r="J7705">
            <v>38322</v>
          </cell>
          <cell r="K7705">
            <v>101</v>
          </cell>
          <cell r="L7705" t="str">
            <v>Single</v>
          </cell>
          <cell r="M7705">
            <v>29142</v>
          </cell>
        </row>
        <row r="7706">
          <cell r="A7706">
            <v>20</v>
          </cell>
          <cell r="B7706" t="str">
            <v>AWS PPO Active</v>
          </cell>
          <cell r="D7706" t="str">
            <v>HOFFMAN JR GEORGE</v>
          </cell>
          <cell r="E7706" t="str">
            <v>012526365</v>
          </cell>
          <cell r="F7706">
            <v>46</v>
          </cell>
          <cell r="G7706" t="str">
            <v>AWS Dedham -Union</v>
          </cell>
          <cell r="H7706" t="str">
            <v>U</v>
          </cell>
          <cell r="I7706">
            <v>4</v>
          </cell>
          <cell r="J7706">
            <v>37622</v>
          </cell>
          <cell r="K7706">
            <v>127</v>
          </cell>
          <cell r="L7706" t="str">
            <v>Family</v>
          </cell>
          <cell r="M7706">
            <v>22534</v>
          </cell>
        </row>
        <row r="7707">
          <cell r="A7707">
            <v>20</v>
          </cell>
          <cell r="B7707" t="str">
            <v>AWS PPO Active</v>
          </cell>
          <cell r="D7707" t="str">
            <v>HOLDER ANTHONY W</v>
          </cell>
          <cell r="E7707" t="str">
            <v>243231850</v>
          </cell>
          <cell r="F7707">
            <v>44</v>
          </cell>
          <cell r="G7707" t="str">
            <v>AWS South East Region</v>
          </cell>
          <cell r="H7707" t="str">
            <v>N</v>
          </cell>
          <cell r="I7707">
            <v>1</v>
          </cell>
          <cell r="J7707">
            <v>37622</v>
          </cell>
          <cell r="K7707">
            <v>101</v>
          </cell>
          <cell r="L7707" t="str">
            <v>Single</v>
          </cell>
          <cell r="M7707">
            <v>24751</v>
          </cell>
        </row>
        <row r="7708">
          <cell r="A7708">
            <v>20</v>
          </cell>
          <cell r="B7708" t="str">
            <v>AWS PPO Active</v>
          </cell>
          <cell r="D7708" t="str">
            <v>HOLDER STEVE</v>
          </cell>
          <cell r="E7708" t="str">
            <v>580158387</v>
          </cell>
          <cell r="F7708">
            <v>44</v>
          </cell>
          <cell r="G7708" t="str">
            <v>AWS South East Region</v>
          </cell>
          <cell r="H7708" t="str">
            <v>N</v>
          </cell>
          <cell r="I7708">
            <v>2</v>
          </cell>
          <cell r="J7708">
            <v>37622</v>
          </cell>
          <cell r="K7708">
            <v>119</v>
          </cell>
          <cell r="L7708" t="str">
            <v>Ee/Ch</v>
          </cell>
          <cell r="M7708">
            <v>21974</v>
          </cell>
        </row>
        <row r="7709">
          <cell r="A7709">
            <v>20</v>
          </cell>
          <cell r="B7709" t="str">
            <v>AWS PPO Active</v>
          </cell>
          <cell r="D7709" t="str">
            <v>HOLT ROBERT A</v>
          </cell>
          <cell r="E7709" t="str">
            <v>416981326</v>
          </cell>
          <cell r="F7709">
            <v>44</v>
          </cell>
          <cell r="G7709" t="str">
            <v>AWS South East Region</v>
          </cell>
          <cell r="H7709" t="str">
            <v>N</v>
          </cell>
          <cell r="I7709">
            <v>4</v>
          </cell>
          <cell r="J7709">
            <v>38200</v>
          </cell>
          <cell r="K7709">
            <v>127</v>
          </cell>
          <cell r="L7709" t="str">
            <v>Family</v>
          </cell>
          <cell r="M7709">
            <v>26490</v>
          </cell>
        </row>
        <row r="7710">
          <cell r="A7710">
            <v>20</v>
          </cell>
          <cell r="B7710" t="str">
            <v>AWS PPO Active</v>
          </cell>
          <cell r="D7710" t="str">
            <v>HORWEDEL GARY F</v>
          </cell>
          <cell r="E7710" t="str">
            <v>071542920</v>
          </cell>
          <cell r="F7710">
            <v>44</v>
          </cell>
          <cell r="G7710" t="str">
            <v>AWS South East Region</v>
          </cell>
          <cell r="H7710" t="str">
            <v>N</v>
          </cell>
          <cell r="I7710">
            <v>4</v>
          </cell>
          <cell r="J7710">
            <v>38261</v>
          </cell>
          <cell r="K7710">
            <v>127</v>
          </cell>
          <cell r="L7710" t="str">
            <v>Family</v>
          </cell>
          <cell r="M7710">
            <v>23209</v>
          </cell>
        </row>
        <row r="7711">
          <cell r="A7711">
            <v>20</v>
          </cell>
          <cell r="B7711" t="str">
            <v>AWS PPO Active</v>
          </cell>
          <cell r="D7711" t="str">
            <v>HUTCHESON CARL T</v>
          </cell>
          <cell r="E7711" t="str">
            <v>265193647</v>
          </cell>
          <cell r="F7711">
            <v>44</v>
          </cell>
          <cell r="G7711" t="str">
            <v>AWS South East Region</v>
          </cell>
          <cell r="H7711" t="str">
            <v>N</v>
          </cell>
          <cell r="I7711">
            <v>2</v>
          </cell>
          <cell r="J7711">
            <v>37622</v>
          </cell>
          <cell r="K7711">
            <v>111</v>
          </cell>
          <cell r="L7711" t="str">
            <v>Ee/Sp</v>
          </cell>
          <cell r="M7711">
            <v>19755</v>
          </cell>
        </row>
        <row r="7712">
          <cell r="A7712">
            <v>20</v>
          </cell>
          <cell r="B7712" t="str">
            <v>AWS PPO Active</v>
          </cell>
          <cell r="D7712" t="str">
            <v>ISOM DENNIS W</v>
          </cell>
          <cell r="E7712" t="str">
            <v>225219506</v>
          </cell>
          <cell r="F7712">
            <v>44</v>
          </cell>
          <cell r="G7712" t="str">
            <v>AWS South East Region</v>
          </cell>
          <cell r="H7712" t="str">
            <v>N</v>
          </cell>
          <cell r="I7712">
            <v>2</v>
          </cell>
          <cell r="J7712">
            <v>37851</v>
          </cell>
          <cell r="K7712">
            <v>111</v>
          </cell>
          <cell r="L7712" t="str">
            <v>Ee/Sp</v>
          </cell>
          <cell r="M7712">
            <v>23655</v>
          </cell>
        </row>
        <row r="7713">
          <cell r="A7713">
            <v>20</v>
          </cell>
          <cell r="B7713" t="str">
            <v>AWS PPO Active</v>
          </cell>
          <cell r="D7713" t="str">
            <v>JAGLARSKI LEONARD P</v>
          </cell>
          <cell r="E7713" t="str">
            <v>357565756</v>
          </cell>
          <cell r="F7713">
            <v>44</v>
          </cell>
          <cell r="G7713" t="str">
            <v>AWS South East Region</v>
          </cell>
          <cell r="H7713" t="str">
            <v>N</v>
          </cell>
          <cell r="I7713">
            <v>2</v>
          </cell>
          <cell r="J7713">
            <v>37926</v>
          </cell>
          <cell r="K7713">
            <v>111</v>
          </cell>
          <cell r="L7713" t="str">
            <v>Ee/Sp</v>
          </cell>
          <cell r="M7713">
            <v>21447</v>
          </cell>
        </row>
        <row r="7714">
          <cell r="A7714">
            <v>20</v>
          </cell>
          <cell r="B7714" t="str">
            <v>AWS PPO Active</v>
          </cell>
          <cell r="D7714" t="str">
            <v>JENKINS MARK A</v>
          </cell>
          <cell r="E7714" t="str">
            <v>261315392</v>
          </cell>
          <cell r="F7714">
            <v>44</v>
          </cell>
          <cell r="G7714" t="str">
            <v>AWS South East Region</v>
          </cell>
          <cell r="H7714" t="str">
            <v>N</v>
          </cell>
          <cell r="I7714">
            <v>1</v>
          </cell>
          <cell r="J7714">
            <v>37653</v>
          </cell>
          <cell r="K7714">
            <v>101</v>
          </cell>
          <cell r="L7714" t="str">
            <v>Single</v>
          </cell>
          <cell r="M7714">
            <v>24750</v>
          </cell>
        </row>
        <row r="7715">
          <cell r="A7715">
            <v>20</v>
          </cell>
          <cell r="B7715" t="str">
            <v>AWS PPO Active</v>
          </cell>
          <cell r="D7715" t="str">
            <v>JOHNSON KENNETH E</v>
          </cell>
          <cell r="E7715" t="str">
            <v>194420496</v>
          </cell>
          <cell r="F7715">
            <v>43</v>
          </cell>
          <cell r="G7715" t="str">
            <v>AWS Atlantic Region</v>
          </cell>
          <cell r="H7715" t="str">
            <v>N</v>
          </cell>
          <cell r="I7715">
            <v>1</v>
          </cell>
          <cell r="J7715">
            <v>37622</v>
          </cell>
          <cell r="K7715">
            <v>101</v>
          </cell>
          <cell r="L7715" t="str">
            <v>Single</v>
          </cell>
          <cell r="M7715">
            <v>20273</v>
          </cell>
        </row>
        <row r="7716">
          <cell r="A7716">
            <v>20</v>
          </cell>
          <cell r="B7716" t="str">
            <v>AWS PPO Active</v>
          </cell>
          <cell r="D7716" t="str">
            <v>JOHNSON SCOTT L</v>
          </cell>
          <cell r="E7716" t="str">
            <v>513788187</v>
          </cell>
          <cell r="F7716">
            <v>45</v>
          </cell>
          <cell r="G7716" t="str">
            <v>AWS South West Region</v>
          </cell>
          <cell r="H7716" t="str">
            <v>N</v>
          </cell>
          <cell r="I7716">
            <v>3</v>
          </cell>
          <cell r="J7716">
            <v>37977</v>
          </cell>
          <cell r="K7716">
            <v>127</v>
          </cell>
          <cell r="L7716" t="str">
            <v>Family</v>
          </cell>
          <cell r="M7716">
            <v>24318</v>
          </cell>
        </row>
        <row r="7717">
          <cell r="A7717">
            <v>20</v>
          </cell>
          <cell r="B7717" t="str">
            <v>AWS PPO Active</v>
          </cell>
          <cell r="D7717" t="str">
            <v>JONES MOSES K</v>
          </cell>
          <cell r="E7717" t="str">
            <v>552438951</v>
          </cell>
          <cell r="F7717">
            <v>44</v>
          </cell>
          <cell r="G7717" t="str">
            <v>AWS South East Region</v>
          </cell>
          <cell r="H7717" t="str">
            <v>N</v>
          </cell>
          <cell r="I7717">
            <v>1</v>
          </cell>
          <cell r="J7717">
            <v>38322</v>
          </cell>
          <cell r="K7717">
            <v>101</v>
          </cell>
          <cell r="L7717" t="str">
            <v>Single</v>
          </cell>
          <cell r="M7717">
            <v>22120</v>
          </cell>
        </row>
        <row r="7718">
          <cell r="A7718">
            <v>20</v>
          </cell>
          <cell r="B7718" t="str">
            <v>AWS PPO Active</v>
          </cell>
          <cell r="D7718" t="str">
            <v>JOWELL STEPHEN H</v>
          </cell>
          <cell r="E7718" t="str">
            <v>524780310</v>
          </cell>
          <cell r="F7718">
            <v>42</v>
          </cell>
          <cell r="G7718" t="str">
            <v>AWS North West Region</v>
          </cell>
          <cell r="H7718" t="str">
            <v>N</v>
          </cell>
          <cell r="I7718">
            <v>5</v>
          </cell>
          <cell r="J7718">
            <v>37622</v>
          </cell>
          <cell r="K7718">
            <v>127</v>
          </cell>
          <cell r="L7718" t="str">
            <v>Family</v>
          </cell>
          <cell r="M7718">
            <v>19872</v>
          </cell>
        </row>
        <row r="7719">
          <cell r="A7719">
            <v>20</v>
          </cell>
          <cell r="B7719" t="str">
            <v>AWS PPO Active</v>
          </cell>
          <cell r="D7719" t="str">
            <v>JUSTICE RAYMOND D</v>
          </cell>
          <cell r="E7719" t="str">
            <v>440601037</v>
          </cell>
          <cell r="F7719">
            <v>45</v>
          </cell>
          <cell r="G7719" t="str">
            <v>AWS South West Region</v>
          </cell>
          <cell r="H7719" t="str">
            <v>N</v>
          </cell>
          <cell r="I7719">
            <v>2</v>
          </cell>
          <cell r="J7719">
            <v>37895</v>
          </cell>
          <cell r="K7719">
            <v>119</v>
          </cell>
          <cell r="L7719" t="str">
            <v>Ee/Ch</v>
          </cell>
          <cell r="M7719">
            <v>20695</v>
          </cell>
        </row>
        <row r="7720">
          <cell r="A7720">
            <v>20</v>
          </cell>
          <cell r="B7720" t="str">
            <v>AWS PPO Active</v>
          </cell>
          <cell r="D7720" t="str">
            <v>KALOUNER MELISSA N</v>
          </cell>
          <cell r="E7720" t="str">
            <v>478905500</v>
          </cell>
          <cell r="F7720">
            <v>42</v>
          </cell>
          <cell r="G7720" t="str">
            <v>AWS North West Region</v>
          </cell>
          <cell r="H7720" t="str">
            <v>N</v>
          </cell>
          <cell r="I7720">
            <v>1</v>
          </cell>
          <cell r="J7720">
            <v>37622</v>
          </cell>
          <cell r="K7720">
            <v>102</v>
          </cell>
          <cell r="L7720" t="str">
            <v>Single</v>
          </cell>
          <cell r="M7720">
            <v>27753</v>
          </cell>
        </row>
        <row r="7721">
          <cell r="A7721">
            <v>20</v>
          </cell>
          <cell r="B7721" t="str">
            <v>AWS PPO Active</v>
          </cell>
          <cell r="D7721" t="str">
            <v>KEIGLEY RAYMOND S</v>
          </cell>
          <cell r="E7721" t="str">
            <v>325604196</v>
          </cell>
          <cell r="F7721">
            <v>44</v>
          </cell>
          <cell r="G7721" t="str">
            <v>AWS South East Region</v>
          </cell>
          <cell r="H7721" t="str">
            <v>N</v>
          </cell>
          <cell r="I7721">
            <v>2</v>
          </cell>
          <cell r="J7721">
            <v>37622</v>
          </cell>
          <cell r="K7721">
            <v>119</v>
          </cell>
          <cell r="L7721" t="str">
            <v>Ee/Ch</v>
          </cell>
          <cell r="M7721">
            <v>21866</v>
          </cell>
        </row>
        <row r="7722">
          <cell r="A7722">
            <v>20</v>
          </cell>
          <cell r="B7722" t="str">
            <v>AWS PPO Active</v>
          </cell>
          <cell r="D7722" t="str">
            <v>KELLER SUSAN C</v>
          </cell>
          <cell r="E7722" t="str">
            <v>141481852</v>
          </cell>
          <cell r="F7722">
            <v>43</v>
          </cell>
          <cell r="G7722" t="str">
            <v>AWS Atlantic Region</v>
          </cell>
          <cell r="H7722" t="str">
            <v>N</v>
          </cell>
          <cell r="I7722">
            <v>1</v>
          </cell>
          <cell r="J7722">
            <v>37622</v>
          </cell>
          <cell r="K7722">
            <v>102</v>
          </cell>
          <cell r="L7722" t="str">
            <v>Single</v>
          </cell>
          <cell r="M7722">
            <v>19685</v>
          </cell>
        </row>
        <row r="7723">
          <cell r="A7723">
            <v>20</v>
          </cell>
          <cell r="B7723" t="str">
            <v>AWS PPO Active</v>
          </cell>
          <cell r="D7723" t="str">
            <v>KEY MICHAEL I</v>
          </cell>
          <cell r="E7723" t="str">
            <v>595037438</v>
          </cell>
          <cell r="F7723">
            <v>44</v>
          </cell>
          <cell r="G7723" t="str">
            <v>AWS South East Region</v>
          </cell>
          <cell r="H7723" t="str">
            <v>N</v>
          </cell>
          <cell r="I7723">
            <v>4</v>
          </cell>
          <cell r="J7723">
            <v>37622</v>
          </cell>
          <cell r="K7723">
            <v>127</v>
          </cell>
          <cell r="L7723" t="str">
            <v>Family</v>
          </cell>
          <cell r="M7723">
            <v>28792</v>
          </cell>
        </row>
        <row r="7724">
          <cell r="A7724">
            <v>20</v>
          </cell>
          <cell r="B7724" t="str">
            <v>AWS PPO Active</v>
          </cell>
          <cell r="D7724" t="str">
            <v>KEY TERRY L</v>
          </cell>
          <cell r="E7724" t="str">
            <v>415334148</v>
          </cell>
          <cell r="F7724">
            <v>44</v>
          </cell>
          <cell r="G7724" t="str">
            <v>AWS South East Region</v>
          </cell>
          <cell r="H7724" t="str">
            <v>N</v>
          </cell>
          <cell r="I7724">
            <v>3</v>
          </cell>
          <cell r="J7724">
            <v>37712</v>
          </cell>
          <cell r="K7724">
            <v>127</v>
          </cell>
          <cell r="L7724" t="str">
            <v>Family</v>
          </cell>
          <cell r="M7724">
            <v>22440</v>
          </cell>
        </row>
        <row r="7725">
          <cell r="A7725">
            <v>20</v>
          </cell>
          <cell r="B7725" t="str">
            <v>AWS PPO Active</v>
          </cell>
          <cell r="D7725" t="str">
            <v>KING RONDA F</v>
          </cell>
          <cell r="E7725" t="str">
            <v>449510668</v>
          </cell>
          <cell r="F7725">
            <v>45</v>
          </cell>
          <cell r="G7725" t="str">
            <v>AWS South West Region</v>
          </cell>
          <cell r="H7725" t="str">
            <v>N</v>
          </cell>
          <cell r="I7725">
            <v>5</v>
          </cell>
          <cell r="J7725">
            <v>37622</v>
          </cell>
          <cell r="K7725">
            <v>127</v>
          </cell>
          <cell r="L7725" t="str">
            <v>Family</v>
          </cell>
          <cell r="M7725">
            <v>23746</v>
          </cell>
        </row>
        <row r="7726">
          <cell r="A7726">
            <v>20</v>
          </cell>
          <cell r="B7726" t="str">
            <v>AWS PPO Active</v>
          </cell>
          <cell r="D7726" t="str">
            <v>KISER MICHAEL L</v>
          </cell>
          <cell r="E7726" t="str">
            <v>299826724</v>
          </cell>
          <cell r="F7726">
            <v>44</v>
          </cell>
          <cell r="G7726" t="str">
            <v>AWS South East Region</v>
          </cell>
          <cell r="H7726" t="str">
            <v>N</v>
          </cell>
          <cell r="I7726">
            <v>2</v>
          </cell>
          <cell r="J7726">
            <v>37622</v>
          </cell>
          <cell r="K7726">
            <v>111</v>
          </cell>
          <cell r="L7726" t="str">
            <v>Ee/Sp</v>
          </cell>
          <cell r="M7726">
            <v>27352</v>
          </cell>
        </row>
        <row r="7727">
          <cell r="A7727">
            <v>20</v>
          </cell>
          <cell r="B7727" t="str">
            <v>AWS PPO Active</v>
          </cell>
          <cell r="D7727" t="str">
            <v>KLINE SCOTT A</v>
          </cell>
          <cell r="E7727" t="str">
            <v>377541352</v>
          </cell>
          <cell r="F7727">
            <v>45</v>
          </cell>
          <cell r="G7727" t="str">
            <v>AWS South West Region</v>
          </cell>
          <cell r="H7727" t="str">
            <v>N</v>
          </cell>
          <cell r="I7727">
            <v>3</v>
          </cell>
          <cell r="J7727">
            <v>38200</v>
          </cell>
          <cell r="K7727">
            <v>127</v>
          </cell>
          <cell r="L7727" t="str">
            <v>Family</v>
          </cell>
          <cell r="M7727">
            <v>20628</v>
          </cell>
        </row>
        <row r="7728">
          <cell r="A7728">
            <v>20</v>
          </cell>
          <cell r="B7728" t="str">
            <v>AWS PPO Active</v>
          </cell>
          <cell r="D7728" t="str">
            <v>KOBLOS STEPHEN</v>
          </cell>
          <cell r="E7728" t="str">
            <v>145509161</v>
          </cell>
          <cell r="F7728">
            <v>43</v>
          </cell>
          <cell r="G7728" t="str">
            <v>AWS Atlantic Region</v>
          </cell>
          <cell r="H7728" t="str">
            <v>N</v>
          </cell>
          <cell r="I7728">
            <v>3</v>
          </cell>
          <cell r="J7728">
            <v>37681</v>
          </cell>
          <cell r="K7728">
            <v>127</v>
          </cell>
          <cell r="L7728" t="str">
            <v>Family</v>
          </cell>
          <cell r="M7728">
            <v>20637</v>
          </cell>
        </row>
        <row r="7729">
          <cell r="A7729">
            <v>20</v>
          </cell>
          <cell r="B7729" t="str">
            <v>AWS PPO Active</v>
          </cell>
          <cell r="D7729" t="str">
            <v>KOLP GARY A</v>
          </cell>
          <cell r="E7729" t="str">
            <v>299500509</v>
          </cell>
          <cell r="F7729">
            <v>40</v>
          </cell>
          <cell r="G7729" t="str">
            <v>AWS Corporate</v>
          </cell>
          <cell r="H7729" t="str">
            <v>N</v>
          </cell>
          <cell r="I7729">
            <v>5</v>
          </cell>
          <cell r="J7729">
            <v>38322</v>
          </cell>
          <cell r="K7729">
            <v>127</v>
          </cell>
          <cell r="L7729" t="str">
            <v>Family</v>
          </cell>
          <cell r="M7729">
            <v>18954</v>
          </cell>
        </row>
        <row r="7730">
          <cell r="A7730">
            <v>20</v>
          </cell>
          <cell r="B7730" t="str">
            <v>AWS PPO Active</v>
          </cell>
          <cell r="D7730" t="str">
            <v>KOZAK KRIS N</v>
          </cell>
          <cell r="E7730" t="str">
            <v>515726942</v>
          </cell>
          <cell r="F7730">
            <v>45</v>
          </cell>
          <cell r="G7730" t="str">
            <v>AWS South West Region</v>
          </cell>
          <cell r="H7730" t="str">
            <v>N</v>
          </cell>
          <cell r="I7730">
            <v>5</v>
          </cell>
          <cell r="J7730">
            <v>37977</v>
          </cell>
          <cell r="K7730">
            <v>127</v>
          </cell>
          <cell r="L7730" t="str">
            <v>Family</v>
          </cell>
          <cell r="M7730">
            <v>21948</v>
          </cell>
        </row>
        <row r="7731">
          <cell r="A7731">
            <v>20</v>
          </cell>
          <cell r="B7731" t="str">
            <v>AWS PPO Active</v>
          </cell>
          <cell r="D7731" t="str">
            <v>KRCH LOU P</v>
          </cell>
          <cell r="E7731" t="str">
            <v>297442379</v>
          </cell>
          <cell r="F7731">
            <v>44</v>
          </cell>
          <cell r="G7731" t="str">
            <v>AWS South East Region</v>
          </cell>
          <cell r="H7731" t="str">
            <v>N</v>
          </cell>
          <cell r="I7731">
            <v>2</v>
          </cell>
          <cell r="J7731">
            <v>37622</v>
          </cell>
          <cell r="K7731">
            <v>111</v>
          </cell>
          <cell r="L7731" t="str">
            <v>Ee/Sp</v>
          </cell>
          <cell r="M7731">
            <v>21263</v>
          </cell>
        </row>
        <row r="7732">
          <cell r="A7732">
            <v>20</v>
          </cell>
          <cell r="B7732" t="str">
            <v>AWS PPO Active</v>
          </cell>
          <cell r="D7732" t="str">
            <v>KRONCKE HELEN P</v>
          </cell>
          <cell r="E7732" t="str">
            <v>260067655</v>
          </cell>
          <cell r="F7732">
            <v>44</v>
          </cell>
          <cell r="G7732" t="str">
            <v>AWS South East Region</v>
          </cell>
          <cell r="H7732" t="str">
            <v>N</v>
          </cell>
          <cell r="I7732">
            <v>6</v>
          </cell>
          <cell r="J7732">
            <v>37987</v>
          </cell>
          <cell r="K7732">
            <v>127</v>
          </cell>
          <cell r="L7732" t="str">
            <v>Family</v>
          </cell>
          <cell r="M7732">
            <v>23282</v>
          </cell>
        </row>
        <row r="7733">
          <cell r="A7733">
            <v>20</v>
          </cell>
          <cell r="B7733" t="str">
            <v>AWS PPO Active</v>
          </cell>
          <cell r="D7733" t="str">
            <v>KUBIAK DANIEL</v>
          </cell>
          <cell r="E7733" t="str">
            <v>461069189</v>
          </cell>
          <cell r="F7733">
            <v>45</v>
          </cell>
          <cell r="G7733" t="str">
            <v>AWS South West Region</v>
          </cell>
          <cell r="H7733" t="str">
            <v>N</v>
          </cell>
          <cell r="I7733">
            <v>1</v>
          </cell>
          <cell r="J7733">
            <v>37622</v>
          </cell>
          <cell r="K7733">
            <v>101</v>
          </cell>
          <cell r="L7733" t="str">
            <v>Single</v>
          </cell>
          <cell r="M7733">
            <v>20264</v>
          </cell>
        </row>
        <row r="7734">
          <cell r="A7734">
            <v>20</v>
          </cell>
          <cell r="B7734" t="str">
            <v>AWS PPO Active</v>
          </cell>
          <cell r="D7734" t="str">
            <v>KUZMA PAUL J</v>
          </cell>
          <cell r="E7734" t="str">
            <v>280729748</v>
          </cell>
          <cell r="F7734">
            <v>43</v>
          </cell>
          <cell r="G7734" t="str">
            <v>AWS Atlantic Region</v>
          </cell>
          <cell r="H7734" t="str">
            <v>N</v>
          </cell>
          <cell r="I7734">
            <v>5</v>
          </cell>
          <cell r="J7734">
            <v>37622</v>
          </cell>
          <cell r="K7734">
            <v>127</v>
          </cell>
          <cell r="L7734" t="str">
            <v>Family</v>
          </cell>
          <cell r="M7734">
            <v>23490</v>
          </cell>
        </row>
        <row r="7735">
          <cell r="A7735">
            <v>20</v>
          </cell>
          <cell r="B7735" t="str">
            <v>AWS PPO Active</v>
          </cell>
          <cell r="D7735" t="str">
            <v>LAMBERT MARK D</v>
          </cell>
          <cell r="E7735" t="str">
            <v>483722652</v>
          </cell>
          <cell r="F7735">
            <v>40</v>
          </cell>
          <cell r="G7735" t="str">
            <v>AWS Corporate</v>
          </cell>
          <cell r="H7735" t="str">
            <v>N</v>
          </cell>
          <cell r="I7735">
            <v>6</v>
          </cell>
          <cell r="J7735">
            <v>38231</v>
          </cell>
          <cell r="K7735">
            <v>127</v>
          </cell>
          <cell r="L7735" t="str">
            <v>Family</v>
          </cell>
          <cell r="M7735">
            <v>20679</v>
          </cell>
        </row>
        <row r="7736">
          <cell r="A7736">
            <v>20</v>
          </cell>
          <cell r="B7736" t="str">
            <v>AWS PPO Active</v>
          </cell>
          <cell r="D7736" t="str">
            <v>LANASA TINA</v>
          </cell>
          <cell r="E7736" t="str">
            <v>255960100</v>
          </cell>
          <cell r="F7736">
            <v>44</v>
          </cell>
          <cell r="G7736" t="str">
            <v>AWS South East Region</v>
          </cell>
          <cell r="H7736" t="str">
            <v>N</v>
          </cell>
          <cell r="I7736">
            <v>1</v>
          </cell>
          <cell r="J7736">
            <v>37622</v>
          </cell>
          <cell r="K7736">
            <v>102</v>
          </cell>
          <cell r="L7736" t="str">
            <v>Single</v>
          </cell>
          <cell r="M7736">
            <v>20567</v>
          </cell>
        </row>
        <row r="7737">
          <cell r="A7737">
            <v>20</v>
          </cell>
          <cell r="B7737" t="str">
            <v>AWS PPO Active</v>
          </cell>
          <cell r="D7737" t="str">
            <v>LANGWAY RICHARD A</v>
          </cell>
          <cell r="E7737" t="str">
            <v>017669733</v>
          </cell>
          <cell r="F7737">
            <v>41</v>
          </cell>
          <cell r="G7737" t="str">
            <v>AWS North East Region</v>
          </cell>
          <cell r="H7737" t="str">
            <v>N</v>
          </cell>
          <cell r="I7737">
            <v>1</v>
          </cell>
          <cell r="J7737">
            <v>37622</v>
          </cell>
          <cell r="K7737">
            <v>101</v>
          </cell>
          <cell r="L7737" t="str">
            <v>Single</v>
          </cell>
          <cell r="M7737">
            <v>25266</v>
          </cell>
        </row>
        <row r="7738">
          <cell r="A7738">
            <v>20</v>
          </cell>
          <cell r="B7738" t="str">
            <v>AWS PPO Active</v>
          </cell>
          <cell r="D7738" t="str">
            <v>LASSO GERMAN</v>
          </cell>
          <cell r="E7738" t="str">
            <v>593201632</v>
          </cell>
          <cell r="F7738">
            <v>44</v>
          </cell>
          <cell r="G7738" t="str">
            <v>AWS South East Region</v>
          </cell>
          <cell r="H7738" t="str">
            <v>N</v>
          </cell>
          <cell r="I7738">
            <v>1</v>
          </cell>
          <cell r="J7738">
            <v>37622</v>
          </cell>
          <cell r="K7738">
            <v>101</v>
          </cell>
          <cell r="L7738" t="str">
            <v>Single</v>
          </cell>
          <cell r="M7738">
            <v>27327</v>
          </cell>
        </row>
        <row r="7739">
          <cell r="A7739">
            <v>20</v>
          </cell>
          <cell r="B7739" t="str">
            <v>AWS PPO Active</v>
          </cell>
          <cell r="D7739" t="str">
            <v>LAVIGNE JERROLD</v>
          </cell>
          <cell r="E7739" t="str">
            <v>034446467</v>
          </cell>
          <cell r="F7739">
            <v>46</v>
          </cell>
          <cell r="G7739" t="str">
            <v>AWS Dedham -Union</v>
          </cell>
          <cell r="H7739" t="str">
            <v>U</v>
          </cell>
          <cell r="I7739">
            <v>2</v>
          </cell>
          <cell r="J7739">
            <v>38183</v>
          </cell>
          <cell r="K7739">
            <v>111</v>
          </cell>
          <cell r="L7739" t="str">
            <v>Ee/Sp</v>
          </cell>
          <cell r="M7739">
            <v>18074</v>
          </cell>
        </row>
        <row r="7740">
          <cell r="A7740">
            <v>20</v>
          </cell>
          <cell r="B7740" t="str">
            <v>AWS PPO Active</v>
          </cell>
          <cell r="D7740" t="str">
            <v>LAWRENCE COLBY E</v>
          </cell>
          <cell r="E7740" t="str">
            <v>008442444</v>
          </cell>
          <cell r="F7740">
            <v>44</v>
          </cell>
          <cell r="G7740" t="str">
            <v>AWS South East Region</v>
          </cell>
          <cell r="H7740" t="str">
            <v>N</v>
          </cell>
          <cell r="I7740">
            <v>2</v>
          </cell>
          <cell r="J7740">
            <v>38322</v>
          </cell>
          <cell r="K7740">
            <v>111</v>
          </cell>
          <cell r="L7740" t="str">
            <v>Ee/Sp</v>
          </cell>
          <cell r="M7740">
            <v>20346</v>
          </cell>
        </row>
        <row r="7741">
          <cell r="A7741">
            <v>20</v>
          </cell>
          <cell r="B7741" t="str">
            <v>AWS PPO Active</v>
          </cell>
          <cell r="D7741" t="str">
            <v>LEMASTER SCOTT D</v>
          </cell>
          <cell r="E7741" t="str">
            <v>274789417</v>
          </cell>
          <cell r="F7741">
            <v>43</v>
          </cell>
          <cell r="G7741" t="str">
            <v>AWS Atlantic Region</v>
          </cell>
          <cell r="H7741" t="str">
            <v>N</v>
          </cell>
          <cell r="I7741">
            <v>3</v>
          </cell>
          <cell r="J7741">
            <v>37622</v>
          </cell>
          <cell r="K7741">
            <v>119</v>
          </cell>
          <cell r="L7741" t="str">
            <v>Ee/Ch</v>
          </cell>
          <cell r="M7741">
            <v>24015</v>
          </cell>
        </row>
        <row r="7742">
          <cell r="A7742">
            <v>20</v>
          </cell>
          <cell r="B7742" t="str">
            <v>AWS PPO Active</v>
          </cell>
          <cell r="D7742" t="str">
            <v>LEVI DARIN J</v>
          </cell>
          <cell r="E7742" t="str">
            <v>303840957</v>
          </cell>
          <cell r="F7742">
            <v>44</v>
          </cell>
          <cell r="G7742" t="str">
            <v>AWS South East Region</v>
          </cell>
          <cell r="H7742" t="str">
            <v>N</v>
          </cell>
          <cell r="I7742">
            <v>5</v>
          </cell>
          <cell r="J7742">
            <v>38026</v>
          </cell>
          <cell r="K7742">
            <v>127</v>
          </cell>
          <cell r="L7742" t="str">
            <v>Family</v>
          </cell>
          <cell r="M7742">
            <v>23670</v>
          </cell>
        </row>
        <row r="7743">
          <cell r="A7743">
            <v>20</v>
          </cell>
          <cell r="B7743" t="str">
            <v>AWS PPO Active</v>
          </cell>
          <cell r="D7743" t="str">
            <v>LEWIS TAMMIE</v>
          </cell>
          <cell r="E7743" t="str">
            <v>266978466</v>
          </cell>
          <cell r="F7743">
            <v>44</v>
          </cell>
          <cell r="G7743" t="str">
            <v>AWS South East Region</v>
          </cell>
          <cell r="H7743" t="str">
            <v>N</v>
          </cell>
          <cell r="I7743">
            <v>4</v>
          </cell>
          <cell r="J7743">
            <v>37622</v>
          </cell>
          <cell r="K7743">
            <v>119</v>
          </cell>
          <cell r="L7743" t="str">
            <v>Ee/Ch</v>
          </cell>
          <cell r="M7743">
            <v>24804</v>
          </cell>
        </row>
        <row r="7744">
          <cell r="A7744">
            <v>20</v>
          </cell>
          <cell r="B7744" t="str">
            <v>AWS PPO Active</v>
          </cell>
          <cell r="D7744" t="str">
            <v>LITTLE DOUGLAS R</v>
          </cell>
          <cell r="E7744" t="str">
            <v>417945953</v>
          </cell>
          <cell r="F7744">
            <v>44</v>
          </cell>
          <cell r="G7744" t="str">
            <v>AWS South East Region</v>
          </cell>
          <cell r="H7744" t="str">
            <v>N</v>
          </cell>
          <cell r="I7744">
            <v>4</v>
          </cell>
          <cell r="J7744">
            <v>37773</v>
          </cell>
          <cell r="K7744">
            <v>127</v>
          </cell>
          <cell r="L7744" t="str">
            <v>Family</v>
          </cell>
          <cell r="M7744">
            <v>21441</v>
          </cell>
        </row>
        <row r="7745">
          <cell r="A7745">
            <v>20</v>
          </cell>
          <cell r="B7745" t="str">
            <v>AWS PPO Active</v>
          </cell>
          <cell r="D7745" t="str">
            <v>LITTLEJOHN JAMES</v>
          </cell>
          <cell r="E7745" t="str">
            <v>253040290</v>
          </cell>
          <cell r="F7745">
            <v>44</v>
          </cell>
          <cell r="G7745" t="str">
            <v>AWS South East Region</v>
          </cell>
          <cell r="H7745" t="str">
            <v>N</v>
          </cell>
          <cell r="I7745">
            <v>1</v>
          </cell>
          <cell r="J7745">
            <v>37622</v>
          </cell>
          <cell r="K7745">
            <v>101</v>
          </cell>
          <cell r="L7745" t="str">
            <v>Single</v>
          </cell>
          <cell r="M7745">
            <v>20331</v>
          </cell>
        </row>
        <row r="7746">
          <cell r="A7746">
            <v>20</v>
          </cell>
          <cell r="B7746" t="str">
            <v>AWS PPO Active</v>
          </cell>
          <cell r="D7746" t="str">
            <v>LOFSTROM JASON H</v>
          </cell>
          <cell r="E7746" t="str">
            <v>007605761</v>
          </cell>
          <cell r="F7746">
            <v>41</v>
          </cell>
          <cell r="G7746" t="str">
            <v>AWS North East Region</v>
          </cell>
          <cell r="H7746" t="str">
            <v>N</v>
          </cell>
          <cell r="I7746">
            <v>1</v>
          </cell>
          <cell r="J7746">
            <v>37622</v>
          </cell>
          <cell r="K7746">
            <v>101</v>
          </cell>
          <cell r="L7746" t="str">
            <v>Single</v>
          </cell>
          <cell r="M7746">
            <v>26343</v>
          </cell>
        </row>
        <row r="7747">
          <cell r="A7747">
            <v>20</v>
          </cell>
          <cell r="B7747" t="str">
            <v>AWS PPO Active</v>
          </cell>
          <cell r="D7747" t="str">
            <v>LUBIC GEORGE K</v>
          </cell>
          <cell r="E7747" t="str">
            <v>170466848</v>
          </cell>
          <cell r="F7747">
            <v>43</v>
          </cell>
          <cell r="G7747" t="str">
            <v>AWS Atlantic Region</v>
          </cell>
          <cell r="H7747" t="str">
            <v>N</v>
          </cell>
          <cell r="I7747">
            <v>3</v>
          </cell>
          <cell r="J7747">
            <v>38183</v>
          </cell>
          <cell r="K7747">
            <v>127</v>
          </cell>
          <cell r="L7747" t="str">
            <v>Family</v>
          </cell>
          <cell r="M7747">
            <v>19827</v>
          </cell>
        </row>
        <row r="7748">
          <cell r="A7748">
            <v>20</v>
          </cell>
          <cell r="B7748" t="str">
            <v>AWS PPO Active</v>
          </cell>
          <cell r="D7748" t="str">
            <v>LYTLE ALLAN</v>
          </cell>
          <cell r="E7748" t="str">
            <v>450906633</v>
          </cell>
          <cell r="F7748">
            <v>45</v>
          </cell>
          <cell r="G7748" t="str">
            <v>AWS South West Region</v>
          </cell>
          <cell r="H7748" t="str">
            <v>N</v>
          </cell>
          <cell r="I7748">
            <v>1</v>
          </cell>
          <cell r="J7748">
            <v>37622</v>
          </cell>
          <cell r="K7748">
            <v>101</v>
          </cell>
          <cell r="L7748" t="str">
            <v>Single</v>
          </cell>
          <cell r="M7748">
            <v>18424</v>
          </cell>
        </row>
        <row r="7749">
          <cell r="A7749">
            <v>20</v>
          </cell>
          <cell r="B7749" t="str">
            <v>AWS PPO Active</v>
          </cell>
          <cell r="D7749" t="str">
            <v>MACK PHILIP V</v>
          </cell>
          <cell r="E7749" t="str">
            <v>016300332</v>
          </cell>
          <cell r="F7749">
            <v>46</v>
          </cell>
          <cell r="G7749" t="str">
            <v>AWS Dedham -Union</v>
          </cell>
          <cell r="H7749" t="str">
            <v>U</v>
          </cell>
          <cell r="I7749">
            <v>4</v>
          </cell>
          <cell r="J7749">
            <v>37622</v>
          </cell>
          <cell r="K7749">
            <v>127</v>
          </cell>
          <cell r="L7749" t="str">
            <v>Family</v>
          </cell>
          <cell r="M7749">
            <v>14645</v>
          </cell>
        </row>
        <row r="7750">
          <cell r="A7750">
            <v>20</v>
          </cell>
          <cell r="B7750" t="str">
            <v>AWS PPO Active</v>
          </cell>
          <cell r="D7750" t="str">
            <v>MALONEY JAMIE C</v>
          </cell>
          <cell r="E7750" t="str">
            <v>023527790</v>
          </cell>
          <cell r="F7750">
            <v>46</v>
          </cell>
          <cell r="G7750" t="str">
            <v>AWS Dedham -Union</v>
          </cell>
          <cell r="H7750" t="str">
            <v>U</v>
          </cell>
          <cell r="I7750">
            <v>3</v>
          </cell>
          <cell r="J7750">
            <v>38123</v>
          </cell>
          <cell r="K7750">
            <v>127</v>
          </cell>
          <cell r="L7750" t="str">
            <v>Family</v>
          </cell>
          <cell r="M7750">
            <v>26748</v>
          </cell>
        </row>
        <row r="7751">
          <cell r="A7751">
            <v>20</v>
          </cell>
          <cell r="B7751" t="str">
            <v>AWS PPO Active</v>
          </cell>
          <cell r="D7751" t="str">
            <v>MALOTA BERNARD G</v>
          </cell>
          <cell r="E7751" t="str">
            <v>463924103</v>
          </cell>
          <cell r="F7751">
            <v>45</v>
          </cell>
          <cell r="G7751" t="str">
            <v>AWS South West Region</v>
          </cell>
          <cell r="H7751" t="str">
            <v>N</v>
          </cell>
          <cell r="I7751">
            <v>1</v>
          </cell>
          <cell r="J7751">
            <v>37622</v>
          </cell>
          <cell r="K7751">
            <v>101</v>
          </cell>
          <cell r="L7751" t="str">
            <v>Single</v>
          </cell>
          <cell r="M7751">
            <v>19621</v>
          </cell>
        </row>
        <row r="7752">
          <cell r="A7752">
            <v>20</v>
          </cell>
          <cell r="B7752" t="str">
            <v>AWS PPO Active</v>
          </cell>
          <cell r="D7752" t="str">
            <v>MANGUAL SAM</v>
          </cell>
          <cell r="E7752" t="str">
            <v>582396871</v>
          </cell>
          <cell r="F7752">
            <v>41</v>
          </cell>
          <cell r="G7752" t="str">
            <v>AWS North East Region</v>
          </cell>
          <cell r="H7752" t="str">
            <v>N</v>
          </cell>
          <cell r="I7752">
            <v>1</v>
          </cell>
          <cell r="J7752">
            <v>37623</v>
          </cell>
          <cell r="K7752">
            <v>101</v>
          </cell>
          <cell r="L7752" t="str">
            <v>Single</v>
          </cell>
          <cell r="M7752">
            <v>22169</v>
          </cell>
        </row>
        <row r="7753">
          <cell r="A7753">
            <v>20</v>
          </cell>
          <cell r="B7753" t="str">
            <v>AWS PPO Active</v>
          </cell>
          <cell r="D7753" t="str">
            <v>MARSHALL LARRY</v>
          </cell>
          <cell r="E7753" t="str">
            <v>072585859</v>
          </cell>
          <cell r="F7753">
            <v>44</v>
          </cell>
          <cell r="G7753" t="str">
            <v>AWS South East Region</v>
          </cell>
          <cell r="H7753" t="str">
            <v>N</v>
          </cell>
          <cell r="I7753">
            <v>1</v>
          </cell>
          <cell r="J7753">
            <v>38047</v>
          </cell>
          <cell r="K7753">
            <v>101</v>
          </cell>
          <cell r="L7753" t="str">
            <v>Single</v>
          </cell>
          <cell r="M7753">
            <v>24667</v>
          </cell>
        </row>
        <row r="7754">
          <cell r="A7754">
            <v>20</v>
          </cell>
          <cell r="B7754" t="str">
            <v>AWS PPO Active</v>
          </cell>
          <cell r="D7754" t="str">
            <v>MARTINEZ CANALES RAMIRO</v>
          </cell>
          <cell r="E7754" t="str">
            <v>765206977</v>
          </cell>
          <cell r="F7754">
            <v>44</v>
          </cell>
          <cell r="G7754" t="str">
            <v>AWS South East Region</v>
          </cell>
          <cell r="H7754" t="str">
            <v>N</v>
          </cell>
          <cell r="I7754">
            <v>5</v>
          </cell>
          <cell r="J7754">
            <v>38300</v>
          </cell>
          <cell r="K7754">
            <v>127</v>
          </cell>
          <cell r="L7754" t="str">
            <v>Family</v>
          </cell>
          <cell r="M7754">
            <v>25635</v>
          </cell>
        </row>
        <row r="7755">
          <cell r="A7755">
            <v>20</v>
          </cell>
          <cell r="B7755" t="str">
            <v>AWS PPO Active</v>
          </cell>
          <cell r="D7755" t="str">
            <v>MARTINEZ JAIME E</v>
          </cell>
          <cell r="E7755" t="str">
            <v>457378231</v>
          </cell>
          <cell r="F7755">
            <v>45</v>
          </cell>
          <cell r="G7755" t="str">
            <v>AWS South West Region</v>
          </cell>
          <cell r="H7755" t="str">
            <v>N</v>
          </cell>
          <cell r="I7755">
            <v>2</v>
          </cell>
          <cell r="J7755">
            <v>37987</v>
          </cell>
          <cell r="K7755">
            <v>119</v>
          </cell>
          <cell r="L7755" t="str">
            <v>Ee/Ch</v>
          </cell>
          <cell r="M7755">
            <v>24507</v>
          </cell>
        </row>
        <row r="7756">
          <cell r="A7756">
            <v>20</v>
          </cell>
          <cell r="B7756" t="str">
            <v>AWS PPO Active</v>
          </cell>
          <cell r="D7756" t="str">
            <v>MATTIL WALTER C</v>
          </cell>
          <cell r="E7756" t="str">
            <v>423721133</v>
          </cell>
          <cell r="F7756">
            <v>44</v>
          </cell>
          <cell r="G7756" t="str">
            <v>AWS South East Region</v>
          </cell>
          <cell r="H7756" t="str">
            <v>N</v>
          </cell>
          <cell r="I7756">
            <v>5</v>
          </cell>
          <cell r="J7756">
            <v>37622</v>
          </cell>
          <cell r="K7756">
            <v>127</v>
          </cell>
          <cell r="L7756" t="str">
            <v>Family</v>
          </cell>
          <cell r="M7756">
            <v>24388</v>
          </cell>
        </row>
        <row r="7757">
          <cell r="A7757">
            <v>20</v>
          </cell>
          <cell r="B7757" t="str">
            <v>AWS PPO Active</v>
          </cell>
          <cell r="D7757" t="str">
            <v>MCCARTY JAMES A</v>
          </cell>
          <cell r="E7757" t="str">
            <v>549259187</v>
          </cell>
          <cell r="F7757">
            <v>40</v>
          </cell>
          <cell r="G7757" t="str">
            <v>AWS Corporate</v>
          </cell>
          <cell r="H7757" t="str">
            <v>N</v>
          </cell>
          <cell r="I7757">
            <v>2</v>
          </cell>
          <cell r="J7757">
            <v>37622</v>
          </cell>
          <cell r="K7757">
            <v>111</v>
          </cell>
          <cell r="L7757" t="str">
            <v>Ee/Sp</v>
          </cell>
          <cell r="M7757">
            <v>20406</v>
          </cell>
        </row>
        <row r="7758">
          <cell r="A7758">
            <v>20</v>
          </cell>
          <cell r="B7758" t="str">
            <v>AWS PPO Active</v>
          </cell>
          <cell r="D7758" t="str">
            <v>MCCHESNEY PETER B</v>
          </cell>
          <cell r="E7758" t="str">
            <v>186449963</v>
          </cell>
          <cell r="F7758">
            <v>44</v>
          </cell>
          <cell r="G7758" t="str">
            <v>AWS South East Region</v>
          </cell>
          <cell r="H7758" t="str">
            <v>N</v>
          </cell>
          <cell r="I7758">
            <v>3</v>
          </cell>
          <cell r="J7758">
            <v>38231</v>
          </cell>
          <cell r="K7758">
            <v>119</v>
          </cell>
          <cell r="L7758" t="str">
            <v>Ee/Ch</v>
          </cell>
          <cell r="M7758">
            <v>19512</v>
          </cell>
        </row>
        <row r="7759">
          <cell r="A7759">
            <v>20</v>
          </cell>
          <cell r="B7759" t="str">
            <v>AWS PPO Active</v>
          </cell>
          <cell r="D7759" t="str">
            <v>MCCLELLAN FRANK E</v>
          </cell>
          <cell r="E7759" t="str">
            <v>307620541</v>
          </cell>
          <cell r="F7759">
            <v>43</v>
          </cell>
          <cell r="G7759" t="str">
            <v>AWS Atlantic Region</v>
          </cell>
          <cell r="H7759" t="str">
            <v>N</v>
          </cell>
          <cell r="I7759">
            <v>3</v>
          </cell>
          <cell r="J7759">
            <v>37622</v>
          </cell>
          <cell r="K7759">
            <v>127</v>
          </cell>
          <cell r="L7759" t="str">
            <v>Family</v>
          </cell>
          <cell r="M7759">
            <v>24135</v>
          </cell>
        </row>
        <row r="7760">
          <cell r="A7760">
            <v>20</v>
          </cell>
          <cell r="B7760" t="str">
            <v>AWS PPO Active</v>
          </cell>
          <cell r="D7760" t="str">
            <v>MCDONALD STEVEN W</v>
          </cell>
          <cell r="E7760" t="str">
            <v>465876106</v>
          </cell>
          <cell r="F7760">
            <v>45</v>
          </cell>
          <cell r="G7760" t="str">
            <v>AWS South West Region</v>
          </cell>
          <cell r="H7760" t="str">
            <v>N</v>
          </cell>
          <cell r="I7760">
            <v>3</v>
          </cell>
          <cell r="J7760">
            <v>37786</v>
          </cell>
          <cell r="K7760">
            <v>127</v>
          </cell>
          <cell r="L7760" t="str">
            <v>Family</v>
          </cell>
          <cell r="M7760">
            <v>27568</v>
          </cell>
        </row>
        <row r="7761">
          <cell r="A7761">
            <v>20</v>
          </cell>
          <cell r="B7761" t="str">
            <v>AWS PPO Active</v>
          </cell>
          <cell r="D7761" t="str">
            <v>MCDONOUGH ADAM R</v>
          </cell>
          <cell r="E7761" t="str">
            <v>190520388</v>
          </cell>
          <cell r="F7761">
            <v>43</v>
          </cell>
          <cell r="G7761" t="str">
            <v>AWS Atlantic Region</v>
          </cell>
          <cell r="H7761" t="str">
            <v>N</v>
          </cell>
          <cell r="I7761">
            <v>1</v>
          </cell>
          <cell r="J7761">
            <v>37622</v>
          </cell>
          <cell r="K7761">
            <v>101</v>
          </cell>
          <cell r="L7761" t="str">
            <v>Single</v>
          </cell>
          <cell r="M7761">
            <v>22340</v>
          </cell>
        </row>
        <row r="7762">
          <cell r="A7762">
            <v>20</v>
          </cell>
          <cell r="B7762" t="str">
            <v>AWS PPO Active</v>
          </cell>
          <cell r="D7762" t="str">
            <v>MCELYEA STEVE</v>
          </cell>
          <cell r="E7762" t="str">
            <v>507964461</v>
          </cell>
          <cell r="F7762">
            <v>44</v>
          </cell>
          <cell r="G7762" t="str">
            <v>AWS South East Region</v>
          </cell>
          <cell r="H7762" t="str">
            <v>N</v>
          </cell>
          <cell r="I7762">
            <v>4</v>
          </cell>
          <cell r="J7762">
            <v>38297</v>
          </cell>
          <cell r="K7762">
            <v>127</v>
          </cell>
          <cell r="L7762" t="str">
            <v>Family</v>
          </cell>
          <cell r="M7762">
            <v>23663</v>
          </cell>
        </row>
        <row r="7763">
          <cell r="A7763">
            <v>20</v>
          </cell>
          <cell r="B7763" t="str">
            <v>AWS PPO Active</v>
          </cell>
          <cell r="D7763" t="str">
            <v>MCGINNIS SAMUEL A</v>
          </cell>
          <cell r="E7763" t="str">
            <v>403520452</v>
          </cell>
          <cell r="F7763">
            <v>44</v>
          </cell>
          <cell r="G7763" t="str">
            <v>AWS South East Region</v>
          </cell>
          <cell r="H7763" t="str">
            <v>N</v>
          </cell>
          <cell r="I7763">
            <v>2</v>
          </cell>
          <cell r="J7763">
            <v>37622</v>
          </cell>
          <cell r="K7763">
            <v>111</v>
          </cell>
          <cell r="L7763" t="str">
            <v>Ee/Sp</v>
          </cell>
          <cell r="M7763">
            <v>14304</v>
          </cell>
        </row>
        <row r="7764">
          <cell r="A7764">
            <v>20</v>
          </cell>
          <cell r="B7764" t="str">
            <v>AWS PPO Active</v>
          </cell>
          <cell r="D7764" t="str">
            <v>MCGOVERN VINCENT J</v>
          </cell>
          <cell r="E7764" t="str">
            <v>144569156</v>
          </cell>
          <cell r="F7764">
            <v>40</v>
          </cell>
          <cell r="G7764" t="str">
            <v>AWS Corporate</v>
          </cell>
          <cell r="H7764" t="str">
            <v>N</v>
          </cell>
          <cell r="I7764">
            <v>4</v>
          </cell>
          <cell r="J7764">
            <v>38353</v>
          </cell>
          <cell r="K7764">
            <v>127</v>
          </cell>
          <cell r="L7764" t="str">
            <v>Family</v>
          </cell>
          <cell r="M7764">
            <v>21341</v>
          </cell>
        </row>
        <row r="7765">
          <cell r="A7765">
            <v>20</v>
          </cell>
          <cell r="B7765" t="str">
            <v>AWS PPO Active</v>
          </cell>
          <cell r="D7765" t="str">
            <v>MCINNES HAROLD F</v>
          </cell>
          <cell r="E7765" t="str">
            <v>417948612</v>
          </cell>
          <cell r="F7765">
            <v>44</v>
          </cell>
          <cell r="G7765" t="str">
            <v>AWS South East Region</v>
          </cell>
          <cell r="H7765" t="str">
            <v>N</v>
          </cell>
          <cell r="I7765">
            <v>1</v>
          </cell>
          <cell r="J7765">
            <v>38082</v>
          </cell>
          <cell r="K7765">
            <v>101</v>
          </cell>
          <cell r="L7765" t="str">
            <v>Single</v>
          </cell>
          <cell r="M7765">
            <v>21440</v>
          </cell>
        </row>
        <row r="7766">
          <cell r="A7766">
            <v>20</v>
          </cell>
          <cell r="B7766" t="str">
            <v>AWS PPO Active</v>
          </cell>
          <cell r="D7766" t="str">
            <v>MCKENZIE PERRY W</v>
          </cell>
          <cell r="E7766" t="str">
            <v>419159667</v>
          </cell>
          <cell r="F7766">
            <v>44</v>
          </cell>
          <cell r="G7766" t="str">
            <v>AWS South East Region</v>
          </cell>
          <cell r="H7766" t="str">
            <v>N</v>
          </cell>
          <cell r="I7766">
            <v>1</v>
          </cell>
          <cell r="J7766">
            <v>37622</v>
          </cell>
          <cell r="K7766">
            <v>101</v>
          </cell>
          <cell r="L7766" t="str">
            <v>Single</v>
          </cell>
          <cell r="M7766">
            <v>30257</v>
          </cell>
        </row>
        <row r="7767">
          <cell r="A7767">
            <v>20</v>
          </cell>
          <cell r="B7767" t="str">
            <v>AWS PPO Active</v>
          </cell>
          <cell r="D7767" t="str">
            <v>MCKINNEY JANET F</v>
          </cell>
          <cell r="E7767" t="str">
            <v>454843436</v>
          </cell>
          <cell r="F7767">
            <v>45</v>
          </cell>
          <cell r="G7767" t="str">
            <v>AWS South West Region</v>
          </cell>
          <cell r="H7767" t="str">
            <v>N</v>
          </cell>
          <cell r="I7767">
            <v>4</v>
          </cell>
          <cell r="J7767">
            <v>37622</v>
          </cell>
          <cell r="K7767">
            <v>127</v>
          </cell>
          <cell r="L7767" t="str">
            <v>Family</v>
          </cell>
          <cell r="M7767">
            <v>20800</v>
          </cell>
        </row>
        <row r="7768">
          <cell r="A7768">
            <v>20</v>
          </cell>
          <cell r="B7768" t="str">
            <v>AWS PPO Active</v>
          </cell>
          <cell r="D7768" t="str">
            <v>MCLAUGHLIN CHARLES P</v>
          </cell>
          <cell r="E7768" t="str">
            <v>174448836</v>
          </cell>
          <cell r="F7768">
            <v>44</v>
          </cell>
          <cell r="G7768" t="str">
            <v>AWS South East Region</v>
          </cell>
          <cell r="H7768" t="str">
            <v>N</v>
          </cell>
          <cell r="I7768">
            <v>3</v>
          </cell>
          <cell r="J7768">
            <v>38200</v>
          </cell>
          <cell r="K7768">
            <v>127</v>
          </cell>
          <cell r="L7768" t="str">
            <v>Family</v>
          </cell>
          <cell r="M7768">
            <v>19524</v>
          </cell>
        </row>
        <row r="7769">
          <cell r="A7769">
            <v>20</v>
          </cell>
          <cell r="B7769" t="str">
            <v>AWS PPO Active</v>
          </cell>
          <cell r="D7769" t="str">
            <v>MCLENDON ROBERT K</v>
          </cell>
          <cell r="E7769" t="str">
            <v>239800581</v>
          </cell>
          <cell r="F7769">
            <v>44</v>
          </cell>
          <cell r="G7769" t="str">
            <v>AWS South East Region</v>
          </cell>
          <cell r="H7769" t="str">
            <v>N</v>
          </cell>
          <cell r="I7769">
            <v>3</v>
          </cell>
          <cell r="J7769">
            <v>37622</v>
          </cell>
          <cell r="K7769">
            <v>127</v>
          </cell>
          <cell r="L7769" t="str">
            <v>Family</v>
          </cell>
          <cell r="M7769">
            <v>19015</v>
          </cell>
        </row>
        <row r="7770">
          <cell r="A7770">
            <v>20</v>
          </cell>
          <cell r="B7770" t="str">
            <v>AWS PPO Active</v>
          </cell>
          <cell r="D7770" t="str">
            <v>MCNAMARA III EDWARD G</v>
          </cell>
          <cell r="E7770" t="str">
            <v>464596227</v>
          </cell>
          <cell r="F7770">
            <v>43</v>
          </cell>
          <cell r="G7770" t="str">
            <v>AWS Atlantic Region</v>
          </cell>
          <cell r="H7770" t="str">
            <v>N</v>
          </cell>
          <cell r="I7770">
            <v>1</v>
          </cell>
          <cell r="J7770">
            <v>38322</v>
          </cell>
          <cell r="K7770">
            <v>101</v>
          </cell>
          <cell r="L7770" t="str">
            <v>Single</v>
          </cell>
          <cell r="M7770">
            <v>24899</v>
          </cell>
        </row>
        <row r="7771">
          <cell r="A7771">
            <v>20</v>
          </cell>
          <cell r="B7771" t="str">
            <v>AWS PPO Active</v>
          </cell>
          <cell r="D7771" t="str">
            <v>MECONIATES JOHN A</v>
          </cell>
          <cell r="E7771" t="str">
            <v>025589065</v>
          </cell>
          <cell r="F7771">
            <v>46</v>
          </cell>
          <cell r="G7771" t="str">
            <v>AWS Dedham -Union</v>
          </cell>
          <cell r="H7771" t="str">
            <v>U</v>
          </cell>
          <cell r="I7771">
            <v>5</v>
          </cell>
          <cell r="J7771">
            <v>37622</v>
          </cell>
          <cell r="K7771">
            <v>127</v>
          </cell>
          <cell r="L7771" t="str">
            <v>Family</v>
          </cell>
          <cell r="M7771">
            <v>23477</v>
          </cell>
        </row>
        <row r="7772">
          <cell r="A7772">
            <v>20</v>
          </cell>
          <cell r="B7772" t="str">
            <v>AWS PPO Active</v>
          </cell>
          <cell r="D7772" t="str">
            <v>MEJIA RADHAMES</v>
          </cell>
          <cell r="E7772" t="str">
            <v>094685413</v>
          </cell>
          <cell r="F7772">
            <v>44</v>
          </cell>
          <cell r="G7772" t="str">
            <v>AWS South East Region</v>
          </cell>
          <cell r="H7772" t="str">
            <v>N</v>
          </cell>
          <cell r="I7772">
            <v>4</v>
          </cell>
          <cell r="J7772">
            <v>37622</v>
          </cell>
          <cell r="K7772">
            <v>127</v>
          </cell>
          <cell r="L7772" t="str">
            <v>Family</v>
          </cell>
          <cell r="M7772">
            <v>23312</v>
          </cell>
        </row>
        <row r="7773">
          <cell r="A7773">
            <v>20</v>
          </cell>
          <cell r="B7773" t="str">
            <v>AWS PPO Active</v>
          </cell>
          <cell r="D7773" t="str">
            <v>MERRELL JES</v>
          </cell>
          <cell r="E7773" t="str">
            <v>228660881</v>
          </cell>
          <cell r="F7773">
            <v>44</v>
          </cell>
          <cell r="G7773" t="str">
            <v>AWS South East Region</v>
          </cell>
          <cell r="H7773" t="str">
            <v>N</v>
          </cell>
          <cell r="I7773">
            <v>3</v>
          </cell>
          <cell r="J7773">
            <v>38231</v>
          </cell>
          <cell r="K7773">
            <v>127</v>
          </cell>
          <cell r="L7773" t="str">
            <v>Family</v>
          </cell>
          <cell r="M7773">
            <v>17294</v>
          </cell>
        </row>
        <row r="7774">
          <cell r="A7774">
            <v>20</v>
          </cell>
          <cell r="B7774" t="str">
            <v>AWS PPO Active</v>
          </cell>
          <cell r="D7774" t="str">
            <v>MEYERS STEVEN D</v>
          </cell>
          <cell r="E7774" t="str">
            <v>422800411</v>
          </cell>
          <cell r="F7774">
            <v>45</v>
          </cell>
          <cell r="G7774" t="str">
            <v>AWS South West Region</v>
          </cell>
          <cell r="H7774" t="str">
            <v>N</v>
          </cell>
          <cell r="I7774">
            <v>3</v>
          </cell>
          <cell r="J7774">
            <v>38353</v>
          </cell>
          <cell r="K7774">
            <v>127</v>
          </cell>
          <cell r="L7774" t="str">
            <v>Family</v>
          </cell>
          <cell r="M7774">
            <v>21075</v>
          </cell>
        </row>
        <row r="7775">
          <cell r="A7775">
            <v>20</v>
          </cell>
          <cell r="B7775" t="str">
            <v>AWS PPO Active</v>
          </cell>
          <cell r="D7775" t="str">
            <v>MILLS JAMES M</v>
          </cell>
          <cell r="E7775" t="str">
            <v>591507839</v>
          </cell>
          <cell r="F7775">
            <v>44</v>
          </cell>
          <cell r="G7775" t="str">
            <v>AWS South East Region</v>
          </cell>
          <cell r="H7775" t="str">
            <v>N</v>
          </cell>
          <cell r="I7775">
            <v>1</v>
          </cell>
          <cell r="J7775">
            <v>37987</v>
          </cell>
          <cell r="K7775">
            <v>101</v>
          </cell>
          <cell r="L7775" t="str">
            <v>Single</v>
          </cell>
          <cell r="M7775">
            <v>26542</v>
          </cell>
        </row>
        <row r="7776">
          <cell r="A7776">
            <v>20</v>
          </cell>
          <cell r="B7776" t="str">
            <v>AWS PPO Active</v>
          </cell>
          <cell r="D7776" t="str">
            <v>MILLS MAURICE</v>
          </cell>
          <cell r="E7776" t="str">
            <v>404961207</v>
          </cell>
          <cell r="F7776">
            <v>44</v>
          </cell>
          <cell r="G7776" t="str">
            <v>AWS South East Region</v>
          </cell>
          <cell r="H7776" t="str">
            <v>N</v>
          </cell>
          <cell r="I7776">
            <v>2</v>
          </cell>
          <cell r="J7776">
            <v>37622</v>
          </cell>
          <cell r="K7776">
            <v>111</v>
          </cell>
          <cell r="L7776" t="str">
            <v>Ee/Sp</v>
          </cell>
          <cell r="M7776">
            <v>24829</v>
          </cell>
        </row>
        <row r="7777">
          <cell r="A7777">
            <v>20</v>
          </cell>
          <cell r="B7777" t="str">
            <v>AWS PPO Active</v>
          </cell>
          <cell r="D7777" t="str">
            <v>MILLS MICHAEL</v>
          </cell>
          <cell r="E7777" t="str">
            <v>267067102</v>
          </cell>
          <cell r="F7777">
            <v>44</v>
          </cell>
          <cell r="G7777" t="str">
            <v>AWS South East Region</v>
          </cell>
          <cell r="H7777" t="str">
            <v>N</v>
          </cell>
          <cell r="I7777">
            <v>1</v>
          </cell>
          <cell r="J7777">
            <v>37622</v>
          </cell>
          <cell r="K7777">
            <v>101</v>
          </cell>
          <cell r="L7777" t="str">
            <v>Single</v>
          </cell>
          <cell r="M7777">
            <v>20058</v>
          </cell>
        </row>
        <row r="7778">
          <cell r="A7778">
            <v>20</v>
          </cell>
          <cell r="B7778" t="str">
            <v>AWS PPO Active</v>
          </cell>
          <cell r="D7778" t="str">
            <v>MOLI MEREVALESI</v>
          </cell>
          <cell r="E7778" t="str">
            <v>549494630</v>
          </cell>
          <cell r="F7778">
            <v>40</v>
          </cell>
          <cell r="G7778" t="str">
            <v>AWS Corporate</v>
          </cell>
          <cell r="H7778" t="str">
            <v>N</v>
          </cell>
          <cell r="I7778">
            <v>4</v>
          </cell>
          <cell r="J7778">
            <v>37622</v>
          </cell>
          <cell r="K7778">
            <v>119</v>
          </cell>
          <cell r="L7778" t="str">
            <v>Ee/Ch</v>
          </cell>
          <cell r="M7778">
            <v>27127</v>
          </cell>
        </row>
        <row r="7779">
          <cell r="A7779">
            <v>20</v>
          </cell>
          <cell r="B7779" t="str">
            <v>AWS PPO Active</v>
          </cell>
          <cell r="D7779" t="str">
            <v>MORONEY DAVID P</v>
          </cell>
          <cell r="E7779" t="str">
            <v>031548439</v>
          </cell>
          <cell r="F7779">
            <v>46</v>
          </cell>
          <cell r="G7779" t="str">
            <v>AWS Dedham -Union</v>
          </cell>
          <cell r="H7779" t="str">
            <v>U</v>
          </cell>
          <cell r="I7779">
            <v>1</v>
          </cell>
          <cell r="J7779">
            <v>37622</v>
          </cell>
          <cell r="K7779">
            <v>101</v>
          </cell>
          <cell r="L7779" t="str">
            <v>Single</v>
          </cell>
          <cell r="M7779">
            <v>25753</v>
          </cell>
        </row>
        <row r="7780">
          <cell r="A7780">
            <v>20</v>
          </cell>
          <cell r="B7780" t="str">
            <v>AWS PPO Active</v>
          </cell>
          <cell r="D7780" t="str">
            <v>MORRIS TIMOTHY W</v>
          </cell>
          <cell r="E7780" t="str">
            <v>460534623</v>
          </cell>
          <cell r="F7780">
            <v>45</v>
          </cell>
          <cell r="G7780" t="str">
            <v>AWS South West Region</v>
          </cell>
          <cell r="H7780" t="str">
            <v>N</v>
          </cell>
          <cell r="I7780">
            <v>4</v>
          </cell>
          <cell r="J7780">
            <v>37819</v>
          </cell>
          <cell r="K7780">
            <v>127</v>
          </cell>
          <cell r="L7780" t="str">
            <v>Family</v>
          </cell>
          <cell r="M7780">
            <v>24782</v>
          </cell>
        </row>
        <row r="7781">
          <cell r="A7781">
            <v>20</v>
          </cell>
          <cell r="B7781" t="str">
            <v>AWS PPO Active</v>
          </cell>
          <cell r="D7781" t="str">
            <v>MOSCA RICHARD A</v>
          </cell>
          <cell r="E7781" t="str">
            <v>032709014</v>
          </cell>
          <cell r="F7781">
            <v>40</v>
          </cell>
          <cell r="G7781" t="str">
            <v>AWS Corporate</v>
          </cell>
          <cell r="H7781" t="str">
            <v>N</v>
          </cell>
          <cell r="I7781">
            <v>3</v>
          </cell>
          <cell r="J7781">
            <v>37782</v>
          </cell>
          <cell r="K7781">
            <v>127</v>
          </cell>
          <cell r="L7781" t="str">
            <v>Family</v>
          </cell>
          <cell r="M7781">
            <v>28005</v>
          </cell>
        </row>
        <row r="7782">
          <cell r="A7782">
            <v>20</v>
          </cell>
          <cell r="B7782" t="str">
            <v>AWS PPO Active</v>
          </cell>
          <cell r="D7782" t="str">
            <v>MURPHY WILLIAM M</v>
          </cell>
          <cell r="E7782" t="str">
            <v>460152743</v>
          </cell>
          <cell r="F7782">
            <v>45</v>
          </cell>
          <cell r="G7782" t="str">
            <v>AWS South West Region</v>
          </cell>
          <cell r="H7782" t="str">
            <v>N</v>
          </cell>
          <cell r="I7782">
            <v>4</v>
          </cell>
          <cell r="J7782">
            <v>38108</v>
          </cell>
          <cell r="K7782">
            <v>127</v>
          </cell>
          <cell r="L7782" t="str">
            <v>Family</v>
          </cell>
          <cell r="M7782">
            <v>22239</v>
          </cell>
        </row>
        <row r="7783">
          <cell r="A7783">
            <v>20</v>
          </cell>
          <cell r="B7783" t="str">
            <v>AWS PPO Active</v>
          </cell>
          <cell r="D7783" t="str">
            <v>NAVA GALINDO ASCENCION</v>
          </cell>
          <cell r="E7783" t="str">
            <v>590602983</v>
          </cell>
          <cell r="F7783">
            <v>44</v>
          </cell>
          <cell r="G7783" t="str">
            <v>AWS South East Region</v>
          </cell>
          <cell r="H7783" t="str">
            <v>N</v>
          </cell>
          <cell r="I7783">
            <v>5</v>
          </cell>
          <cell r="J7783">
            <v>37622</v>
          </cell>
          <cell r="K7783">
            <v>119</v>
          </cell>
          <cell r="L7783" t="str">
            <v>Ee/Ch</v>
          </cell>
          <cell r="M7783">
            <v>23154</v>
          </cell>
        </row>
        <row r="7784">
          <cell r="A7784">
            <v>20</v>
          </cell>
          <cell r="B7784" t="str">
            <v>AWS PPO Active</v>
          </cell>
          <cell r="D7784" t="str">
            <v>NEZAT TOMMY H</v>
          </cell>
          <cell r="E7784" t="str">
            <v>435809763</v>
          </cell>
          <cell r="F7784">
            <v>44</v>
          </cell>
          <cell r="G7784" t="str">
            <v>AWS South East Region</v>
          </cell>
          <cell r="H7784" t="str">
            <v>N</v>
          </cell>
          <cell r="I7784">
            <v>2</v>
          </cell>
          <cell r="J7784">
            <v>37622</v>
          </cell>
          <cell r="K7784">
            <v>111</v>
          </cell>
          <cell r="L7784" t="str">
            <v>Ee/Sp</v>
          </cell>
          <cell r="M7784">
            <v>18195</v>
          </cell>
        </row>
        <row r="7785">
          <cell r="A7785">
            <v>20</v>
          </cell>
          <cell r="B7785" t="str">
            <v>AWS PPO Active</v>
          </cell>
          <cell r="D7785" t="str">
            <v>NOLD DONALD L</v>
          </cell>
          <cell r="E7785" t="str">
            <v>489605966</v>
          </cell>
          <cell r="F7785">
            <v>43</v>
          </cell>
          <cell r="G7785" t="str">
            <v>AWS Atlantic Region</v>
          </cell>
          <cell r="H7785" t="str">
            <v>N</v>
          </cell>
          <cell r="I7785">
            <v>3</v>
          </cell>
          <cell r="J7785">
            <v>37622</v>
          </cell>
          <cell r="K7785">
            <v>119</v>
          </cell>
          <cell r="L7785" t="str">
            <v>Ee/Ch</v>
          </cell>
          <cell r="M7785">
            <v>19293</v>
          </cell>
        </row>
        <row r="7786">
          <cell r="A7786">
            <v>20</v>
          </cell>
          <cell r="B7786" t="str">
            <v>AWS PPO Active</v>
          </cell>
          <cell r="D7786" t="str">
            <v>NUNEZ MUNOZ JUAN C</v>
          </cell>
          <cell r="E7786" t="str">
            <v>590690924</v>
          </cell>
          <cell r="F7786">
            <v>44</v>
          </cell>
          <cell r="G7786" t="str">
            <v>AWS South East Region</v>
          </cell>
          <cell r="H7786" t="str">
            <v>N</v>
          </cell>
          <cell r="I7786">
            <v>1</v>
          </cell>
          <cell r="J7786">
            <v>37622</v>
          </cell>
          <cell r="K7786">
            <v>101</v>
          </cell>
          <cell r="L7786" t="str">
            <v>Single</v>
          </cell>
          <cell r="M7786">
            <v>29345</v>
          </cell>
        </row>
        <row r="7787">
          <cell r="A7787">
            <v>20</v>
          </cell>
          <cell r="B7787" t="str">
            <v>AWS PPO Active</v>
          </cell>
          <cell r="D7787" t="str">
            <v>NUNEZ RAMON</v>
          </cell>
          <cell r="E7787" t="str">
            <v>337863616</v>
          </cell>
          <cell r="F7787">
            <v>44</v>
          </cell>
          <cell r="G7787" t="str">
            <v>AWS South East Region</v>
          </cell>
          <cell r="H7787" t="str">
            <v>N</v>
          </cell>
          <cell r="I7787">
            <v>2</v>
          </cell>
          <cell r="J7787">
            <v>37681</v>
          </cell>
          <cell r="K7787">
            <v>119</v>
          </cell>
          <cell r="L7787" t="str">
            <v>Ee/Ch</v>
          </cell>
          <cell r="M7787">
            <v>18661</v>
          </cell>
        </row>
        <row r="7788">
          <cell r="A7788">
            <v>20</v>
          </cell>
          <cell r="B7788" t="str">
            <v>AWS PPO Active</v>
          </cell>
          <cell r="D7788" t="str">
            <v>O CONNOR CAROLYN</v>
          </cell>
          <cell r="E7788" t="str">
            <v>527742171</v>
          </cell>
          <cell r="F7788">
            <v>44</v>
          </cell>
          <cell r="G7788" t="str">
            <v>AWS South East Region</v>
          </cell>
          <cell r="H7788" t="str">
            <v>N</v>
          </cell>
          <cell r="I7788">
            <v>1</v>
          </cell>
          <cell r="J7788">
            <v>37683</v>
          </cell>
          <cell r="K7788">
            <v>102</v>
          </cell>
          <cell r="L7788" t="str">
            <v>Single</v>
          </cell>
          <cell r="M7788">
            <v>17174</v>
          </cell>
        </row>
        <row r="7789">
          <cell r="A7789">
            <v>20</v>
          </cell>
          <cell r="B7789" t="str">
            <v>AWS PPO Active</v>
          </cell>
          <cell r="D7789" t="str">
            <v>OAKLEAF DONALD</v>
          </cell>
          <cell r="E7789" t="str">
            <v>539688374</v>
          </cell>
          <cell r="F7789">
            <v>44</v>
          </cell>
          <cell r="G7789" t="str">
            <v>AWS South East Region</v>
          </cell>
          <cell r="H7789" t="str">
            <v>N</v>
          </cell>
          <cell r="I7789">
            <v>5</v>
          </cell>
          <cell r="J7789">
            <v>38353</v>
          </cell>
          <cell r="K7789">
            <v>127</v>
          </cell>
          <cell r="L7789" t="str">
            <v>Family</v>
          </cell>
          <cell r="M7789">
            <v>24756</v>
          </cell>
        </row>
        <row r="7790">
          <cell r="A7790">
            <v>20</v>
          </cell>
          <cell r="B7790" t="str">
            <v>AWS PPO Active</v>
          </cell>
          <cell r="D7790" t="str">
            <v>ODOMIROK KARL</v>
          </cell>
          <cell r="E7790" t="str">
            <v>264578192</v>
          </cell>
          <cell r="F7790">
            <v>44</v>
          </cell>
          <cell r="G7790" t="str">
            <v>AWS South East Region</v>
          </cell>
          <cell r="H7790" t="str">
            <v>N</v>
          </cell>
          <cell r="I7790">
            <v>1</v>
          </cell>
          <cell r="J7790">
            <v>37622</v>
          </cell>
          <cell r="K7790">
            <v>101</v>
          </cell>
          <cell r="L7790" t="str">
            <v>Single</v>
          </cell>
          <cell r="M7790">
            <v>22557</v>
          </cell>
        </row>
        <row r="7791">
          <cell r="A7791">
            <v>20</v>
          </cell>
          <cell r="B7791" t="str">
            <v>AWS PPO Active</v>
          </cell>
          <cell r="D7791" t="str">
            <v>ORR ALLEN R</v>
          </cell>
          <cell r="E7791" t="str">
            <v>409437652</v>
          </cell>
          <cell r="F7791">
            <v>44</v>
          </cell>
          <cell r="G7791" t="str">
            <v>AWS South East Region</v>
          </cell>
          <cell r="H7791" t="str">
            <v>N</v>
          </cell>
          <cell r="I7791">
            <v>4</v>
          </cell>
          <cell r="J7791">
            <v>37622</v>
          </cell>
          <cell r="K7791">
            <v>127</v>
          </cell>
          <cell r="L7791" t="str">
            <v>Family</v>
          </cell>
          <cell r="M7791">
            <v>25595</v>
          </cell>
        </row>
        <row r="7792">
          <cell r="A7792">
            <v>20</v>
          </cell>
          <cell r="B7792" t="str">
            <v>AWS PPO Active</v>
          </cell>
          <cell r="D7792" t="str">
            <v>ORR LEE A</v>
          </cell>
          <cell r="E7792" t="str">
            <v>409437585</v>
          </cell>
          <cell r="F7792">
            <v>44</v>
          </cell>
          <cell r="G7792" t="str">
            <v>AWS South East Region</v>
          </cell>
          <cell r="H7792" t="str">
            <v>N</v>
          </cell>
          <cell r="I7792">
            <v>4</v>
          </cell>
          <cell r="J7792">
            <v>37622</v>
          </cell>
          <cell r="K7792">
            <v>127</v>
          </cell>
          <cell r="L7792" t="str">
            <v>Family</v>
          </cell>
          <cell r="M7792">
            <v>24573</v>
          </cell>
        </row>
        <row r="7793">
          <cell r="A7793">
            <v>20</v>
          </cell>
          <cell r="B7793" t="str">
            <v>AWS PPO Active</v>
          </cell>
          <cell r="D7793" t="str">
            <v>OTTO SR MICHAEL E</v>
          </cell>
          <cell r="E7793" t="str">
            <v>314523772</v>
          </cell>
          <cell r="F7793">
            <v>43</v>
          </cell>
          <cell r="G7793" t="str">
            <v>AWS Atlantic Region</v>
          </cell>
          <cell r="H7793" t="str">
            <v>N</v>
          </cell>
          <cell r="I7793">
            <v>2</v>
          </cell>
          <cell r="J7793">
            <v>37866</v>
          </cell>
          <cell r="K7793">
            <v>111</v>
          </cell>
          <cell r="L7793" t="str">
            <v>Ee/Sp</v>
          </cell>
          <cell r="M7793">
            <v>17901</v>
          </cell>
        </row>
        <row r="7794">
          <cell r="A7794">
            <v>20</v>
          </cell>
          <cell r="B7794" t="str">
            <v>AWS PPO Active</v>
          </cell>
          <cell r="D7794" t="str">
            <v>OWENS MARK A</v>
          </cell>
          <cell r="E7794" t="str">
            <v>523061937</v>
          </cell>
          <cell r="F7794">
            <v>44</v>
          </cell>
          <cell r="G7794" t="str">
            <v>AWS South East Region</v>
          </cell>
          <cell r="H7794" t="str">
            <v>N</v>
          </cell>
          <cell r="I7794">
            <v>1</v>
          </cell>
          <cell r="J7794">
            <v>38322</v>
          </cell>
          <cell r="K7794">
            <v>101</v>
          </cell>
          <cell r="L7794" t="str">
            <v>Single</v>
          </cell>
          <cell r="M7794">
            <v>22866</v>
          </cell>
        </row>
        <row r="7795">
          <cell r="A7795">
            <v>20</v>
          </cell>
          <cell r="B7795" t="str">
            <v>AWS PPO Active</v>
          </cell>
          <cell r="D7795" t="str">
            <v>PALOVCIK JOSEPH F</v>
          </cell>
          <cell r="E7795" t="str">
            <v>153281523</v>
          </cell>
          <cell r="F7795">
            <v>43</v>
          </cell>
          <cell r="G7795" t="str">
            <v>AWS Atlantic Region</v>
          </cell>
          <cell r="H7795" t="str">
            <v>N</v>
          </cell>
          <cell r="I7795">
            <v>2</v>
          </cell>
          <cell r="J7795">
            <v>37622</v>
          </cell>
          <cell r="K7795">
            <v>111</v>
          </cell>
          <cell r="L7795" t="str">
            <v>Ee/Sp</v>
          </cell>
          <cell r="M7795">
            <v>13842</v>
          </cell>
        </row>
        <row r="7796">
          <cell r="A7796">
            <v>20</v>
          </cell>
          <cell r="B7796" t="str">
            <v>AWS PPO Active</v>
          </cell>
          <cell r="D7796" t="str">
            <v>PARKER JAMES E</v>
          </cell>
          <cell r="E7796" t="str">
            <v>314681443</v>
          </cell>
          <cell r="F7796">
            <v>40</v>
          </cell>
          <cell r="G7796" t="str">
            <v>AWS Corporate</v>
          </cell>
          <cell r="H7796" t="str">
            <v>N</v>
          </cell>
          <cell r="I7796">
            <v>4</v>
          </cell>
          <cell r="J7796">
            <v>37803</v>
          </cell>
          <cell r="K7796">
            <v>127</v>
          </cell>
          <cell r="L7796" t="str">
            <v>Family</v>
          </cell>
          <cell r="M7796">
            <v>21785</v>
          </cell>
        </row>
        <row r="7797">
          <cell r="A7797">
            <v>20</v>
          </cell>
          <cell r="B7797" t="str">
            <v>AWS PPO Active</v>
          </cell>
          <cell r="D7797" t="str">
            <v>PARSONS RONALD S</v>
          </cell>
          <cell r="E7797" t="str">
            <v>158588751</v>
          </cell>
          <cell r="F7797">
            <v>43</v>
          </cell>
          <cell r="G7797" t="str">
            <v>AWS Atlantic Region</v>
          </cell>
          <cell r="H7797" t="str">
            <v>N</v>
          </cell>
          <cell r="I7797">
            <v>1</v>
          </cell>
          <cell r="J7797">
            <v>37622</v>
          </cell>
          <cell r="K7797">
            <v>101</v>
          </cell>
          <cell r="L7797" t="str">
            <v>Single</v>
          </cell>
          <cell r="M7797">
            <v>21745</v>
          </cell>
        </row>
        <row r="7798">
          <cell r="A7798">
            <v>20</v>
          </cell>
          <cell r="B7798" t="str">
            <v>AWS PPO Active</v>
          </cell>
          <cell r="D7798" t="str">
            <v>PATANJO JAMES</v>
          </cell>
          <cell r="E7798" t="str">
            <v>099225558</v>
          </cell>
          <cell r="F7798">
            <v>44</v>
          </cell>
          <cell r="G7798" t="str">
            <v>AWS South East Region</v>
          </cell>
          <cell r="H7798" t="str">
            <v>N</v>
          </cell>
          <cell r="I7798">
            <v>2</v>
          </cell>
          <cell r="J7798">
            <v>37622</v>
          </cell>
          <cell r="K7798">
            <v>111</v>
          </cell>
          <cell r="L7798" t="str">
            <v>Ee/Sp</v>
          </cell>
          <cell r="M7798">
            <v>11299</v>
          </cell>
        </row>
        <row r="7799">
          <cell r="A7799">
            <v>20</v>
          </cell>
          <cell r="B7799" t="str">
            <v>AWS PPO Active</v>
          </cell>
          <cell r="D7799" t="str">
            <v>PAXTON RICHARD D</v>
          </cell>
          <cell r="E7799" t="str">
            <v>258927399</v>
          </cell>
          <cell r="F7799">
            <v>44</v>
          </cell>
          <cell r="G7799" t="str">
            <v>AWS South East Region</v>
          </cell>
          <cell r="H7799" t="str">
            <v>N</v>
          </cell>
          <cell r="I7799">
            <v>2</v>
          </cell>
          <cell r="J7799">
            <v>38261</v>
          </cell>
          <cell r="K7799">
            <v>111</v>
          </cell>
          <cell r="L7799" t="str">
            <v>Ee/Sp</v>
          </cell>
          <cell r="M7799">
            <v>23093</v>
          </cell>
        </row>
        <row r="7800">
          <cell r="A7800">
            <v>20</v>
          </cell>
          <cell r="B7800" t="str">
            <v>AWS PPO Active</v>
          </cell>
          <cell r="D7800" t="str">
            <v>PEREA JULIAN</v>
          </cell>
          <cell r="E7800" t="str">
            <v>551351890</v>
          </cell>
          <cell r="F7800">
            <v>44</v>
          </cell>
          <cell r="G7800" t="str">
            <v>AWS South East Region</v>
          </cell>
          <cell r="H7800" t="str">
            <v>N</v>
          </cell>
          <cell r="I7800">
            <v>2</v>
          </cell>
          <cell r="J7800">
            <v>37622</v>
          </cell>
          <cell r="K7800">
            <v>111</v>
          </cell>
          <cell r="L7800" t="str">
            <v>Ee/Sp</v>
          </cell>
          <cell r="M7800">
            <v>20210</v>
          </cell>
        </row>
        <row r="7801">
          <cell r="A7801">
            <v>20</v>
          </cell>
          <cell r="B7801" t="str">
            <v>AWS PPO Active</v>
          </cell>
          <cell r="D7801" t="str">
            <v>PEROZO ENDER A</v>
          </cell>
          <cell r="E7801" t="str">
            <v>025700115</v>
          </cell>
          <cell r="F7801">
            <v>44</v>
          </cell>
          <cell r="G7801" t="str">
            <v>AWS South East Region</v>
          </cell>
          <cell r="H7801" t="str">
            <v>N</v>
          </cell>
          <cell r="I7801">
            <v>3</v>
          </cell>
          <cell r="J7801">
            <v>37987</v>
          </cell>
          <cell r="K7801">
            <v>127</v>
          </cell>
          <cell r="L7801" t="str">
            <v>Family</v>
          </cell>
          <cell r="M7801">
            <v>25583</v>
          </cell>
        </row>
        <row r="7802">
          <cell r="A7802">
            <v>20</v>
          </cell>
          <cell r="B7802" t="str">
            <v>AWS PPO Active</v>
          </cell>
          <cell r="D7802" t="str">
            <v>PICARD DAVID P</v>
          </cell>
          <cell r="E7802" t="str">
            <v>004489576</v>
          </cell>
          <cell r="F7802">
            <v>44</v>
          </cell>
          <cell r="G7802" t="str">
            <v>AWS South East Region</v>
          </cell>
          <cell r="H7802" t="str">
            <v>N</v>
          </cell>
          <cell r="I7802">
            <v>1</v>
          </cell>
          <cell r="J7802">
            <v>37622</v>
          </cell>
          <cell r="K7802">
            <v>101</v>
          </cell>
          <cell r="L7802" t="str">
            <v>Single</v>
          </cell>
          <cell r="M7802">
            <v>21688</v>
          </cell>
        </row>
        <row r="7803">
          <cell r="A7803">
            <v>20</v>
          </cell>
          <cell r="B7803" t="str">
            <v>AWS PPO Active</v>
          </cell>
          <cell r="D7803" t="str">
            <v>PLATT JR WILLIAM C</v>
          </cell>
          <cell r="E7803" t="str">
            <v>271600159</v>
          </cell>
          <cell r="F7803">
            <v>44</v>
          </cell>
          <cell r="G7803" t="str">
            <v>AWS South East Region</v>
          </cell>
          <cell r="H7803" t="str">
            <v>N</v>
          </cell>
          <cell r="I7803">
            <v>2</v>
          </cell>
          <cell r="J7803">
            <v>38353</v>
          </cell>
          <cell r="K7803">
            <v>119</v>
          </cell>
          <cell r="L7803" t="str">
            <v>Ee/Ch</v>
          </cell>
          <cell r="M7803">
            <v>21154</v>
          </cell>
        </row>
        <row r="7804">
          <cell r="A7804">
            <v>20</v>
          </cell>
          <cell r="B7804" t="str">
            <v>AWS PPO Active</v>
          </cell>
          <cell r="D7804" t="str">
            <v>PLESNIAK AMY R</v>
          </cell>
          <cell r="E7804" t="str">
            <v>318749064</v>
          </cell>
          <cell r="F7804">
            <v>44</v>
          </cell>
          <cell r="G7804" t="str">
            <v>AWS South East Region</v>
          </cell>
          <cell r="H7804" t="str">
            <v>N</v>
          </cell>
          <cell r="I7804">
            <v>4</v>
          </cell>
          <cell r="J7804">
            <v>37911</v>
          </cell>
          <cell r="K7804">
            <v>127</v>
          </cell>
          <cell r="L7804" t="str">
            <v>Family</v>
          </cell>
          <cell r="M7804">
            <v>27873</v>
          </cell>
        </row>
        <row r="7805">
          <cell r="A7805">
            <v>20</v>
          </cell>
          <cell r="B7805" t="str">
            <v>AWS PPO Active</v>
          </cell>
          <cell r="D7805" t="str">
            <v>POOL REBEKAH</v>
          </cell>
          <cell r="E7805" t="str">
            <v>217177589</v>
          </cell>
          <cell r="F7805">
            <v>45</v>
          </cell>
          <cell r="G7805" t="str">
            <v>AWS South West Region</v>
          </cell>
          <cell r="H7805" t="str">
            <v>N</v>
          </cell>
          <cell r="I7805">
            <v>1</v>
          </cell>
          <cell r="J7805">
            <v>37622</v>
          </cell>
          <cell r="K7805">
            <v>102</v>
          </cell>
          <cell r="L7805" t="str">
            <v>Single</v>
          </cell>
          <cell r="M7805">
            <v>28518</v>
          </cell>
        </row>
        <row r="7806">
          <cell r="A7806">
            <v>20</v>
          </cell>
          <cell r="B7806" t="str">
            <v>AWS PPO Active</v>
          </cell>
          <cell r="D7806" t="str">
            <v>PORTER ROBERT D</v>
          </cell>
          <cell r="E7806" t="str">
            <v>230565276</v>
          </cell>
          <cell r="F7806">
            <v>44</v>
          </cell>
          <cell r="G7806" t="str">
            <v>AWS South East Region</v>
          </cell>
          <cell r="H7806" t="str">
            <v>N</v>
          </cell>
          <cell r="I7806">
            <v>2</v>
          </cell>
          <cell r="J7806">
            <v>37622</v>
          </cell>
          <cell r="K7806">
            <v>111</v>
          </cell>
          <cell r="L7806" t="str">
            <v>Ee/Sp</v>
          </cell>
          <cell r="M7806">
            <v>15541</v>
          </cell>
        </row>
        <row r="7807">
          <cell r="A7807">
            <v>20</v>
          </cell>
          <cell r="B7807" t="str">
            <v>AWS PPO Active</v>
          </cell>
          <cell r="D7807" t="str">
            <v>POWERS GUY A</v>
          </cell>
          <cell r="E7807" t="str">
            <v>451358193</v>
          </cell>
          <cell r="F7807">
            <v>45</v>
          </cell>
          <cell r="G7807" t="str">
            <v>AWS South West Region</v>
          </cell>
          <cell r="H7807" t="str">
            <v>N</v>
          </cell>
          <cell r="I7807">
            <v>1</v>
          </cell>
          <cell r="J7807">
            <v>38353</v>
          </cell>
          <cell r="K7807">
            <v>101</v>
          </cell>
          <cell r="L7807" t="str">
            <v>Single</v>
          </cell>
          <cell r="M7807">
            <v>23885</v>
          </cell>
        </row>
        <row r="7808">
          <cell r="A7808">
            <v>20</v>
          </cell>
          <cell r="B7808" t="str">
            <v>AWS PPO Active</v>
          </cell>
          <cell r="D7808" t="str">
            <v>PRIDE SAMUEL</v>
          </cell>
          <cell r="E7808" t="str">
            <v>411419784</v>
          </cell>
          <cell r="F7808">
            <v>44</v>
          </cell>
          <cell r="G7808" t="str">
            <v>AWS South East Region</v>
          </cell>
          <cell r="H7808" t="str">
            <v>N</v>
          </cell>
          <cell r="I7808">
            <v>3</v>
          </cell>
          <cell r="J7808">
            <v>38018</v>
          </cell>
          <cell r="K7808">
            <v>119</v>
          </cell>
          <cell r="L7808" t="str">
            <v>Ee/Ch</v>
          </cell>
          <cell r="M7808">
            <v>25349</v>
          </cell>
        </row>
        <row r="7809">
          <cell r="A7809">
            <v>20</v>
          </cell>
          <cell r="B7809" t="str">
            <v>AWS PPO Active</v>
          </cell>
          <cell r="D7809" t="str">
            <v>PRUITT GREGGIE J</v>
          </cell>
          <cell r="E7809" t="str">
            <v>414536695</v>
          </cell>
          <cell r="F7809">
            <v>42</v>
          </cell>
          <cell r="G7809" t="str">
            <v>AWS North West Region</v>
          </cell>
          <cell r="H7809" t="str">
            <v>N</v>
          </cell>
          <cell r="I7809">
            <v>3</v>
          </cell>
          <cell r="J7809">
            <v>37803</v>
          </cell>
          <cell r="K7809">
            <v>119</v>
          </cell>
          <cell r="L7809" t="str">
            <v>Ee/Ch</v>
          </cell>
          <cell r="M7809">
            <v>27762</v>
          </cell>
        </row>
        <row r="7810">
          <cell r="A7810">
            <v>20</v>
          </cell>
          <cell r="B7810" t="str">
            <v>AWS PPO Active</v>
          </cell>
          <cell r="D7810" t="str">
            <v>QURESHI KEVIN</v>
          </cell>
          <cell r="E7810" t="str">
            <v>068665189</v>
          </cell>
          <cell r="F7810">
            <v>41</v>
          </cell>
          <cell r="G7810" t="str">
            <v>AWS North East Region</v>
          </cell>
          <cell r="H7810" t="str">
            <v>N</v>
          </cell>
          <cell r="I7810">
            <v>2</v>
          </cell>
          <cell r="J7810">
            <v>37623</v>
          </cell>
          <cell r="K7810">
            <v>111</v>
          </cell>
          <cell r="L7810" t="str">
            <v>Ee/Sp</v>
          </cell>
          <cell r="M7810">
            <v>26577</v>
          </cell>
        </row>
        <row r="7811">
          <cell r="A7811">
            <v>20</v>
          </cell>
          <cell r="B7811" t="str">
            <v>AWS PPO Active</v>
          </cell>
          <cell r="D7811" t="str">
            <v>RADA ARTURO</v>
          </cell>
          <cell r="E7811" t="str">
            <v>526643551</v>
          </cell>
          <cell r="F7811">
            <v>44</v>
          </cell>
          <cell r="G7811" t="str">
            <v>AWS South East Region</v>
          </cell>
          <cell r="H7811" t="str">
            <v>N</v>
          </cell>
          <cell r="I7811">
            <v>2</v>
          </cell>
          <cell r="J7811">
            <v>37694</v>
          </cell>
          <cell r="K7811">
            <v>111</v>
          </cell>
          <cell r="L7811" t="str">
            <v>Ee/Sp</v>
          </cell>
          <cell r="M7811">
            <v>16518</v>
          </cell>
        </row>
        <row r="7812">
          <cell r="A7812">
            <v>20</v>
          </cell>
          <cell r="B7812" t="str">
            <v>AWS PPO Active</v>
          </cell>
          <cell r="D7812" t="str">
            <v>RAKES RONALD T</v>
          </cell>
          <cell r="E7812" t="str">
            <v>595109871</v>
          </cell>
          <cell r="F7812">
            <v>44</v>
          </cell>
          <cell r="G7812" t="str">
            <v>AWS South East Region</v>
          </cell>
          <cell r="H7812" t="str">
            <v>N</v>
          </cell>
          <cell r="I7812">
            <v>4</v>
          </cell>
          <cell r="J7812">
            <v>37622</v>
          </cell>
          <cell r="K7812">
            <v>127</v>
          </cell>
          <cell r="L7812" t="str">
            <v>Family</v>
          </cell>
          <cell r="M7812">
            <v>25466</v>
          </cell>
        </row>
        <row r="7813">
          <cell r="A7813">
            <v>20</v>
          </cell>
          <cell r="B7813" t="str">
            <v>AWS PPO Active</v>
          </cell>
          <cell r="D7813" t="str">
            <v>REED TIMOTHY D</v>
          </cell>
          <cell r="E7813" t="str">
            <v>400963021</v>
          </cell>
          <cell r="F7813">
            <v>44</v>
          </cell>
          <cell r="G7813" t="str">
            <v>AWS South East Region</v>
          </cell>
          <cell r="H7813" t="str">
            <v>N</v>
          </cell>
          <cell r="I7813">
            <v>2</v>
          </cell>
          <cell r="J7813">
            <v>37865</v>
          </cell>
          <cell r="K7813">
            <v>111</v>
          </cell>
          <cell r="L7813" t="str">
            <v>Ee/Sp</v>
          </cell>
          <cell r="M7813">
            <v>21614</v>
          </cell>
        </row>
        <row r="7814">
          <cell r="A7814">
            <v>20</v>
          </cell>
          <cell r="B7814" t="str">
            <v>AWS PPO Active</v>
          </cell>
          <cell r="D7814" t="str">
            <v>RHODEN WILLIAM</v>
          </cell>
          <cell r="E7814" t="str">
            <v>267825872</v>
          </cell>
          <cell r="F7814">
            <v>44</v>
          </cell>
          <cell r="G7814" t="str">
            <v>AWS South East Region</v>
          </cell>
          <cell r="H7814" t="str">
            <v>N</v>
          </cell>
          <cell r="I7814">
            <v>1</v>
          </cell>
          <cell r="J7814">
            <v>37622</v>
          </cell>
          <cell r="K7814">
            <v>101</v>
          </cell>
          <cell r="L7814" t="str">
            <v>Single</v>
          </cell>
          <cell r="M7814">
            <v>18152</v>
          </cell>
        </row>
        <row r="7815">
          <cell r="A7815">
            <v>20</v>
          </cell>
          <cell r="B7815" t="str">
            <v>AWS PPO Active</v>
          </cell>
          <cell r="D7815" t="str">
            <v>RHODES DAVID</v>
          </cell>
          <cell r="E7815" t="str">
            <v>243276119</v>
          </cell>
          <cell r="F7815">
            <v>44</v>
          </cell>
          <cell r="G7815" t="str">
            <v>AWS South East Region</v>
          </cell>
          <cell r="H7815" t="str">
            <v>N</v>
          </cell>
          <cell r="I7815">
            <v>4</v>
          </cell>
          <cell r="J7815">
            <v>37622</v>
          </cell>
          <cell r="K7815">
            <v>127</v>
          </cell>
          <cell r="L7815" t="str">
            <v>Family</v>
          </cell>
          <cell r="M7815">
            <v>22917</v>
          </cell>
        </row>
        <row r="7816">
          <cell r="A7816">
            <v>20</v>
          </cell>
          <cell r="B7816" t="str">
            <v>AWS PPO Active</v>
          </cell>
          <cell r="D7816" t="str">
            <v>RHUE SANDRA D</v>
          </cell>
          <cell r="E7816" t="str">
            <v>250900281</v>
          </cell>
          <cell r="F7816">
            <v>40</v>
          </cell>
          <cell r="G7816" t="str">
            <v>AWS Corporate</v>
          </cell>
          <cell r="H7816" t="str">
            <v>N</v>
          </cell>
          <cell r="I7816">
            <v>2</v>
          </cell>
          <cell r="J7816">
            <v>37987</v>
          </cell>
          <cell r="K7816">
            <v>119</v>
          </cell>
          <cell r="L7816" t="str">
            <v>Ee/Ch</v>
          </cell>
          <cell r="M7816">
            <v>17921</v>
          </cell>
        </row>
        <row r="7817">
          <cell r="A7817">
            <v>20</v>
          </cell>
          <cell r="B7817" t="str">
            <v>AWS PPO Active</v>
          </cell>
          <cell r="D7817" t="str">
            <v>ROBERTSON THOMAS J</v>
          </cell>
          <cell r="E7817" t="str">
            <v>595544148</v>
          </cell>
          <cell r="F7817">
            <v>44</v>
          </cell>
          <cell r="G7817" t="str">
            <v>AWS South East Region</v>
          </cell>
          <cell r="H7817" t="str">
            <v>N</v>
          </cell>
          <cell r="I7817">
            <v>3</v>
          </cell>
          <cell r="J7817">
            <v>37622</v>
          </cell>
          <cell r="K7817">
            <v>127</v>
          </cell>
          <cell r="L7817" t="str">
            <v>Family</v>
          </cell>
          <cell r="M7817">
            <v>27249</v>
          </cell>
        </row>
        <row r="7818">
          <cell r="A7818">
            <v>20</v>
          </cell>
          <cell r="B7818" t="str">
            <v>AWS PPO Active</v>
          </cell>
          <cell r="D7818" t="str">
            <v>RODRIGUEZ ADOLFREDO</v>
          </cell>
          <cell r="E7818" t="str">
            <v>521706543</v>
          </cell>
          <cell r="F7818">
            <v>44</v>
          </cell>
          <cell r="G7818" t="str">
            <v>AWS South East Region</v>
          </cell>
          <cell r="H7818" t="str">
            <v>N</v>
          </cell>
          <cell r="I7818">
            <v>2</v>
          </cell>
          <cell r="J7818">
            <v>38139</v>
          </cell>
          <cell r="K7818">
            <v>111</v>
          </cell>
          <cell r="L7818" t="str">
            <v>Ee/Sp</v>
          </cell>
          <cell r="M7818">
            <v>16991</v>
          </cell>
        </row>
        <row r="7819">
          <cell r="A7819">
            <v>20</v>
          </cell>
          <cell r="B7819" t="str">
            <v>AWS PPO Active</v>
          </cell>
          <cell r="D7819" t="str">
            <v>RODRIQUEZ DAGNY</v>
          </cell>
          <cell r="E7819" t="str">
            <v>917149302</v>
          </cell>
          <cell r="F7819">
            <v>44</v>
          </cell>
          <cell r="G7819" t="str">
            <v>AWS South East Region</v>
          </cell>
          <cell r="H7819" t="str">
            <v>N</v>
          </cell>
          <cell r="I7819">
            <v>1</v>
          </cell>
          <cell r="J7819">
            <v>38353</v>
          </cell>
          <cell r="K7819">
            <v>101</v>
          </cell>
          <cell r="L7819" t="str">
            <v>Single</v>
          </cell>
          <cell r="M7819">
            <v>27867</v>
          </cell>
        </row>
        <row r="7820">
          <cell r="A7820">
            <v>20</v>
          </cell>
          <cell r="B7820" t="str">
            <v>AWS PPO Active</v>
          </cell>
          <cell r="D7820" t="str">
            <v>SALINAS JOSE H</v>
          </cell>
          <cell r="E7820" t="str">
            <v>453372666</v>
          </cell>
          <cell r="F7820">
            <v>45</v>
          </cell>
          <cell r="G7820" t="str">
            <v>AWS South West Region</v>
          </cell>
          <cell r="H7820" t="str">
            <v>N</v>
          </cell>
          <cell r="I7820">
            <v>2</v>
          </cell>
          <cell r="J7820">
            <v>38353</v>
          </cell>
          <cell r="K7820">
            <v>119</v>
          </cell>
          <cell r="L7820" t="str">
            <v>Ee/Ch</v>
          </cell>
          <cell r="M7820">
            <v>24993</v>
          </cell>
        </row>
        <row r="7821">
          <cell r="A7821">
            <v>20</v>
          </cell>
          <cell r="B7821" t="str">
            <v>AWS PPO Active</v>
          </cell>
          <cell r="D7821" t="str">
            <v>SANDERS DANNY L</v>
          </cell>
          <cell r="E7821" t="str">
            <v>241926851</v>
          </cell>
          <cell r="F7821">
            <v>44</v>
          </cell>
          <cell r="G7821" t="str">
            <v>AWS South East Region</v>
          </cell>
          <cell r="H7821" t="str">
            <v>N</v>
          </cell>
          <cell r="I7821">
            <v>2</v>
          </cell>
          <cell r="J7821">
            <v>38261</v>
          </cell>
          <cell r="K7821">
            <v>111</v>
          </cell>
          <cell r="L7821" t="str">
            <v>Ee/Sp</v>
          </cell>
          <cell r="M7821">
            <v>19338</v>
          </cell>
        </row>
        <row r="7822">
          <cell r="A7822">
            <v>20</v>
          </cell>
          <cell r="B7822" t="str">
            <v>AWS PPO Active</v>
          </cell>
          <cell r="D7822" t="str">
            <v>SANDLER JON R</v>
          </cell>
          <cell r="E7822" t="str">
            <v>482780875</v>
          </cell>
          <cell r="F7822">
            <v>44</v>
          </cell>
          <cell r="G7822" t="str">
            <v>AWS South East Region</v>
          </cell>
          <cell r="H7822" t="str">
            <v>N</v>
          </cell>
          <cell r="I7822">
            <v>2</v>
          </cell>
          <cell r="J7822">
            <v>38360</v>
          </cell>
          <cell r="K7822">
            <v>111</v>
          </cell>
          <cell r="L7822" t="str">
            <v>Ee/Sp</v>
          </cell>
          <cell r="M7822">
            <v>21693</v>
          </cell>
        </row>
        <row r="7823">
          <cell r="A7823">
            <v>20</v>
          </cell>
          <cell r="B7823" t="str">
            <v>AWS PPO Active</v>
          </cell>
          <cell r="D7823" t="str">
            <v>SANDOVAL HENRY</v>
          </cell>
          <cell r="E7823" t="str">
            <v>237933815</v>
          </cell>
          <cell r="F7823">
            <v>44</v>
          </cell>
          <cell r="G7823" t="str">
            <v>AWS South East Region</v>
          </cell>
          <cell r="H7823" t="str">
            <v>N</v>
          </cell>
          <cell r="I7823">
            <v>1</v>
          </cell>
          <cell r="J7823">
            <v>37987</v>
          </cell>
          <cell r="K7823">
            <v>101</v>
          </cell>
          <cell r="L7823" t="str">
            <v>Single</v>
          </cell>
          <cell r="M7823">
            <v>28401</v>
          </cell>
        </row>
        <row r="7824">
          <cell r="A7824">
            <v>20</v>
          </cell>
          <cell r="B7824" t="str">
            <v>AWS PPO Active</v>
          </cell>
          <cell r="D7824" t="str">
            <v>SANTOS JOSE I</v>
          </cell>
          <cell r="E7824" t="str">
            <v>042646598</v>
          </cell>
          <cell r="F7824">
            <v>41</v>
          </cell>
          <cell r="G7824" t="str">
            <v>AWS North East Region</v>
          </cell>
          <cell r="H7824" t="str">
            <v>N</v>
          </cell>
          <cell r="I7824">
            <v>6</v>
          </cell>
          <cell r="J7824">
            <v>37987</v>
          </cell>
          <cell r="K7824">
            <v>127</v>
          </cell>
          <cell r="L7824" t="str">
            <v>Family</v>
          </cell>
          <cell r="M7824">
            <v>24306</v>
          </cell>
        </row>
        <row r="7825">
          <cell r="A7825">
            <v>20</v>
          </cell>
          <cell r="B7825" t="str">
            <v>AWS PPO Active</v>
          </cell>
          <cell r="D7825" t="str">
            <v>SANTY STEFANI G</v>
          </cell>
          <cell r="E7825" t="str">
            <v>213568121</v>
          </cell>
          <cell r="F7825">
            <v>43</v>
          </cell>
          <cell r="G7825" t="str">
            <v>AWS Atlantic Region</v>
          </cell>
          <cell r="H7825" t="str">
            <v>N</v>
          </cell>
          <cell r="I7825">
            <v>2</v>
          </cell>
          <cell r="J7825">
            <v>38292</v>
          </cell>
          <cell r="K7825">
            <v>111</v>
          </cell>
          <cell r="L7825" t="str">
            <v>Ee/Sp</v>
          </cell>
          <cell r="M7825">
            <v>18223</v>
          </cell>
        </row>
        <row r="7826">
          <cell r="A7826">
            <v>20</v>
          </cell>
          <cell r="B7826" t="str">
            <v>AWS PPO Active</v>
          </cell>
          <cell r="D7826" t="str">
            <v>SARTIN MICHAEL</v>
          </cell>
          <cell r="E7826" t="str">
            <v>407965027</v>
          </cell>
          <cell r="F7826">
            <v>44</v>
          </cell>
          <cell r="G7826" t="str">
            <v>AWS South East Region</v>
          </cell>
          <cell r="H7826" t="str">
            <v>N</v>
          </cell>
          <cell r="I7826">
            <v>1</v>
          </cell>
          <cell r="J7826">
            <v>37622</v>
          </cell>
          <cell r="K7826">
            <v>101</v>
          </cell>
          <cell r="L7826" t="str">
            <v>Single</v>
          </cell>
          <cell r="M7826">
            <v>23926</v>
          </cell>
        </row>
        <row r="7827">
          <cell r="A7827">
            <v>20</v>
          </cell>
          <cell r="B7827" t="str">
            <v>AWS PPO Active</v>
          </cell>
          <cell r="D7827" t="str">
            <v>SAVAGE CHRISTOPHE A</v>
          </cell>
          <cell r="E7827" t="str">
            <v>043726945</v>
          </cell>
          <cell r="F7827">
            <v>41</v>
          </cell>
          <cell r="G7827" t="str">
            <v>AWS North East Region</v>
          </cell>
          <cell r="H7827" t="str">
            <v>N</v>
          </cell>
          <cell r="I7827">
            <v>4</v>
          </cell>
          <cell r="J7827">
            <v>37803</v>
          </cell>
          <cell r="K7827">
            <v>127</v>
          </cell>
          <cell r="L7827" t="str">
            <v>Family</v>
          </cell>
          <cell r="M7827">
            <v>26113</v>
          </cell>
        </row>
        <row r="7828">
          <cell r="A7828">
            <v>20</v>
          </cell>
          <cell r="B7828" t="str">
            <v>AWS PPO Active</v>
          </cell>
          <cell r="D7828" t="str">
            <v>SCHMIDT MARCIA L</v>
          </cell>
          <cell r="E7828" t="str">
            <v>180367936</v>
          </cell>
          <cell r="F7828">
            <v>43</v>
          </cell>
          <cell r="G7828" t="str">
            <v>AWS Atlantic Region</v>
          </cell>
          <cell r="H7828" t="str">
            <v>N</v>
          </cell>
          <cell r="I7828">
            <v>1</v>
          </cell>
          <cell r="J7828">
            <v>38139</v>
          </cell>
          <cell r="K7828">
            <v>102</v>
          </cell>
          <cell r="L7828" t="str">
            <v>Single</v>
          </cell>
          <cell r="M7828">
            <v>17058</v>
          </cell>
        </row>
        <row r="7829">
          <cell r="A7829">
            <v>20</v>
          </cell>
          <cell r="B7829" t="str">
            <v>AWS PPO Active</v>
          </cell>
          <cell r="D7829" t="str">
            <v>SEGOVIA CHARLES</v>
          </cell>
          <cell r="E7829" t="str">
            <v>427953040</v>
          </cell>
          <cell r="F7829">
            <v>44</v>
          </cell>
          <cell r="G7829" t="str">
            <v>AWS South East Region</v>
          </cell>
          <cell r="H7829" t="str">
            <v>N</v>
          </cell>
          <cell r="I7829">
            <v>3</v>
          </cell>
          <cell r="J7829">
            <v>37956</v>
          </cell>
          <cell r="K7829">
            <v>119</v>
          </cell>
          <cell r="L7829" t="str">
            <v>Ee/Ch</v>
          </cell>
          <cell r="M7829">
            <v>24255</v>
          </cell>
        </row>
        <row r="7830">
          <cell r="A7830">
            <v>20</v>
          </cell>
          <cell r="B7830" t="str">
            <v>AWS PPO Active</v>
          </cell>
          <cell r="D7830" t="str">
            <v>SEGOVIA CHARLES</v>
          </cell>
          <cell r="E7830" t="str">
            <v>527953040</v>
          </cell>
          <cell r="F7830">
            <v>44</v>
          </cell>
          <cell r="G7830" t="str">
            <v>AWS South East Region</v>
          </cell>
          <cell r="H7830" t="str">
            <v>N</v>
          </cell>
          <cell r="I7830">
            <v>3</v>
          </cell>
          <cell r="J7830">
            <v>37956</v>
          </cell>
          <cell r="K7830">
            <v>119</v>
          </cell>
          <cell r="L7830" t="str">
            <v>Ee/Ch</v>
          </cell>
          <cell r="M7830">
            <v>24255</v>
          </cell>
        </row>
        <row r="7831">
          <cell r="A7831">
            <v>20</v>
          </cell>
          <cell r="B7831" t="str">
            <v>AWS PPO Active</v>
          </cell>
          <cell r="D7831" t="str">
            <v>SERNA ESPIRIDION</v>
          </cell>
          <cell r="E7831" t="str">
            <v>601311387</v>
          </cell>
          <cell r="F7831">
            <v>45</v>
          </cell>
          <cell r="G7831" t="str">
            <v>AWS South West Region</v>
          </cell>
          <cell r="H7831" t="str">
            <v>N</v>
          </cell>
          <cell r="I7831">
            <v>3</v>
          </cell>
          <cell r="J7831">
            <v>37622</v>
          </cell>
          <cell r="K7831">
            <v>127</v>
          </cell>
          <cell r="L7831" t="str">
            <v>Family</v>
          </cell>
          <cell r="M7831">
            <v>28653</v>
          </cell>
        </row>
        <row r="7832">
          <cell r="A7832">
            <v>20</v>
          </cell>
          <cell r="B7832" t="str">
            <v>AWS PPO Active</v>
          </cell>
          <cell r="D7832" t="str">
            <v>SHEAFFER JENNIFER L</v>
          </cell>
          <cell r="E7832" t="str">
            <v>174706509</v>
          </cell>
          <cell r="F7832">
            <v>43</v>
          </cell>
          <cell r="G7832" t="str">
            <v>AWS Atlantic Region</v>
          </cell>
          <cell r="H7832" t="str">
            <v>N</v>
          </cell>
          <cell r="I7832">
            <v>1</v>
          </cell>
          <cell r="J7832">
            <v>38108</v>
          </cell>
          <cell r="K7832">
            <v>102</v>
          </cell>
          <cell r="L7832" t="str">
            <v>Single</v>
          </cell>
          <cell r="M7832">
            <v>29104</v>
          </cell>
        </row>
        <row r="7833">
          <cell r="A7833">
            <v>20</v>
          </cell>
          <cell r="B7833" t="str">
            <v>AWS PPO Active</v>
          </cell>
          <cell r="D7833" t="str">
            <v>SHERIDAN JAMES F</v>
          </cell>
          <cell r="E7833" t="str">
            <v>147045782</v>
          </cell>
          <cell r="F7833">
            <v>43</v>
          </cell>
          <cell r="G7833" t="str">
            <v>AWS Atlantic Region</v>
          </cell>
          <cell r="H7833" t="str">
            <v>N</v>
          </cell>
          <cell r="I7833">
            <v>3</v>
          </cell>
          <cell r="J7833">
            <v>37622</v>
          </cell>
          <cell r="K7833">
            <v>127</v>
          </cell>
          <cell r="L7833" t="str">
            <v>Family</v>
          </cell>
          <cell r="M7833">
            <v>23212</v>
          </cell>
        </row>
        <row r="7834">
          <cell r="A7834">
            <v>20</v>
          </cell>
          <cell r="B7834" t="str">
            <v>AWS PPO Active</v>
          </cell>
          <cell r="D7834" t="str">
            <v>SIEGFRIED MARK C</v>
          </cell>
          <cell r="E7834" t="str">
            <v>520707437</v>
          </cell>
          <cell r="F7834">
            <v>42</v>
          </cell>
          <cell r="G7834" t="str">
            <v>AWS North West Region</v>
          </cell>
          <cell r="H7834" t="str">
            <v>N</v>
          </cell>
          <cell r="I7834">
            <v>1</v>
          </cell>
          <cell r="J7834">
            <v>37956</v>
          </cell>
          <cell r="K7834">
            <v>101</v>
          </cell>
          <cell r="L7834" t="str">
            <v>Single</v>
          </cell>
          <cell r="M7834">
            <v>22055</v>
          </cell>
        </row>
        <row r="7835">
          <cell r="A7835">
            <v>20</v>
          </cell>
          <cell r="B7835" t="str">
            <v>AWS PPO Active</v>
          </cell>
          <cell r="D7835" t="str">
            <v>SIEGFRIED STEPHEN K</v>
          </cell>
          <cell r="E7835" t="str">
            <v>166445672</v>
          </cell>
          <cell r="F7835">
            <v>41</v>
          </cell>
          <cell r="G7835" t="str">
            <v>AWS North East Region</v>
          </cell>
          <cell r="H7835" t="str">
            <v>N</v>
          </cell>
          <cell r="I7835">
            <v>4</v>
          </cell>
          <cell r="J7835">
            <v>37895</v>
          </cell>
          <cell r="K7835">
            <v>127</v>
          </cell>
          <cell r="L7835" t="str">
            <v>Family</v>
          </cell>
          <cell r="M7835">
            <v>21657</v>
          </cell>
        </row>
        <row r="7836">
          <cell r="A7836">
            <v>20</v>
          </cell>
          <cell r="B7836" t="str">
            <v>AWS PPO Active</v>
          </cell>
          <cell r="D7836" t="str">
            <v>SILVAS MIKE</v>
          </cell>
          <cell r="E7836" t="str">
            <v>526731486</v>
          </cell>
          <cell r="F7836">
            <v>44</v>
          </cell>
          <cell r="G7836" t="str">
            <v>AWS South East Region</v>
          </cell>
          <cell r="H7836" t="str">
            <v>N</v>
          </cell>
          <cell r="I7836">
            <v>2</v>
          </cell>
          <cell r="J7836">
            <v>37987</v>
          </cell>
          <cell r="K7836">
            <v>119</v>
          </cell>
          <cell r="L7836" t="str">
            <v>Ee/Ch</v>
          </cell>
          <cell r="M7836">
            <v>23609</v>
          </cell>
        </row>
        <row r="7837">
          <cell r="A7837">
            <v>20</v>
          </cell>
          <cell r="B7837" t="str">
            <v>AWS PPO Active</v>
          </cell>
          <cell r="D7837" t="str">
            <v>SLADEN JR BARRY E</v>
          </cell>
          <cell r="E7837" t="str">
            <v>032644409</v>
          </cell>
          <cell r="F7837">
            <v>40</v>
          </cell>
          <cell r="G7837" t="str">
            <v>AWS Corporate</v>
          </cell>
          <cell r="H7837" t="str">
            <v>N</v>
          </cell>
          <cell r="I7837">
            <v>4</v>
          </cell>
          <cell r="J7837">
            <v>38194</v>
          </cell>
          <cell r="K7837">
            <v>119</v>
          </cell>
          <cell r="L7837" t="str">
            <v>Ee/Ch</v>
          </cell>
          <cell r="M7837">
            <v>25334</v>
          </cell>
        </row>
        <row r="7838">
          <cell r="A7838">
            <v>20</v>
          </cell>
          <cell r="B7838" t="str">
            <v>AWS PPO Active</v>
          </cell>
          <cell r="D7838" t="str">
            <v>SMITH  JR LEWIS C</v>
          </cell>
          <cell r="E7838" t="str">
            <v>244841045</v>
          </cell>
          <cell r="F7838">
            <v>44</v>
          </cell>
          <cell r="G7838" t="str">
            <v>AWS South East Region</v>
          </cell>
          <cell r="H7838" t="str">
            <v>N</v>
          </cell>
          <cell r="I7838">
            <v>2</v>
          </cell>
          <cell r="J7838">
            <v>37803</v>
          </cell>
          <cell r="K7838">
            <v>111</v>
          </cell>
          <cell r="L7838" t="str">
            <v>Ee/Sp</v>
          </cell>
          <cell r="M7838">
            <v>18519</v>
          </cell>
        </row>
        <row r="7839">
          <cell r="A7839">
            <v>20</v>
          </cell>
          <cell r="B7839" t="str">
            <v>AWS PPO Active</v>
          </cell>
          <cell r="D7839" t="str">
            <v>SMITH RONALD</v>
          </cell>
          <cell r="E7839" t="str">
            <v>255720548</v>
          </cell>
          <cell r="F7839">
            <v>44</v>
          </cell>
          <cell r="G7839" t="str">
            <v>AWS South East Region</v>
          </cell>
          <cell r="H7839" t="str">
            <v>N</v>
          </cell>
          <cell r="I7839">
            <v>1</v>
          </cell>
          <cell r="J7839">
            <v>38014</v>
          </cell>
          <cell r="K7839">
            <v>101</v>
          </cell>
          <cell r="L7839" t="str">
            <v>Single</v>
          </cell>
          <cell r="M7839">
            <v>17185</v>
          </cell>
        </row>
        <row r="7840">
          <cell r="A7840">
            <v>20</v>
          </cell>
          <cell r="B7840" t="str">
            <v>AWS PPO Active</v>
          </cell>
          <cell r="D7840" t="str">
            <v>SMOOT PETER G</v>
          </cell>
          <cell r="E7840" t="str">
            <v>482905497</v>
          </cell>
          <cell r="F7840">
            <v>44</v>
          </cell>
          <cell r="G7840" t="str">
            <v>AWS South East Region</v>
          </cell>
          <cell r="H7840" t="str">
            <v>N</v>
          </cell>
          <cell r="I7840">
            <v>3</v>
          </cell>
          <cell r="J7840">
            <v>37803</v>
          </cell>
          <cell r="K7840">
            <v>127</v>
          </cell>
          <cell r="L7840" t="str">
            <v>Family</v>
          </cell>
          <cell r="M7840">
            <v>25793</v>
          </cell>
        </row>
        <row r="7841">
          <cell r="A7841">
            <v>20</v>
          </cell>
          <cell r="B7841" t="str">
            <v>AWS PPO Active</v>
          </cell>
          <cell r="D7841" t="str">
            <v>SOMERS REGINA R</v>
          </cell>
          <cell r="E7841" t="str">
            <v>590200130</v>
          </cell>
          <cell r="F7841">
            <v>44</v>
          </cell>
          <cell r="G7841" t="str">
            <v>AWS South East Region</v>
          </cell>
          <cell r="H7841" t="str">
            <v>N</v>
          </cell>
          <cell r="I7841">
            <v>2</v>
          </cell>
          <cell r="J7841">
            <v>38047</v>
          </cell>
          <cell r="K7841">
            <v>111</v>
          </cell>
          <cell r="L7841" t="str">
            <v>Ee/Sp</v>
          </cell>
          <cell r="M7841">
            <v>25376</v>
          </cell>
        </row>
        <row r="7842">
          <cell r="A7842">
            <v>20</v>
          </cell>
          <cell r="B7842" t="str">
            <v>AWS PPO Active</v>
          </cell>
          <cell r="D7842" t="str">
            <v>SPADA JAMES M</v>
          </cell>
          <cell r="E7842" t="str">
            <v>025488828</v>
          </cell>
          <cell r="F7842">
            <v>46</v>
          </cell>
          <cell r="G7842" t="str">
            <v>AWS Dedham -Union</v>
          </cell>
          <cell r="H7842" t="str">
            <v>U</v>
          </cell>
          <cell r="I7842">
            <v>4</v>
          </cell>
          <cell r="J7842">
            <v>37622</v>
          </cell>
          <cell r="K7842">
            <v>127</v>
          </cell>
          <cell r="L7842" t="str">
            <v>Family</v>
          </cell>
          <cell r="M7842">
            <v>22339</v>
          </cell>
        </row>
        <row r="7843">
          <cell r="A7843">
            <v>20</v>
          </cell>
          <cell r="B7843" t="str">
            <v>AWS PPO Active</v>
          </cell>
          <cell r="D7843" t="str">
            <v>STANLEY  JR CLYDE</v>
          </cell>
          <cell r="E7843" t="str">
            <v>406824111</v>
          </cell>
          <cell r="F7843">
            <v>44</v>
          </cell>
          <cell r="G7843" t="str">
            <v>AWS South East Region</v>
          </cell>
          <cell r="H7843" t="str">
            <v>N</v>
          </cell>
          <cell r="I7843">
            <v>1</v>
          </cell>
          <cell r="J7843">
            <v>37622</v>
          </cell>
          <cell r="K7843">
            <v>101</v>
          </cell>
          <cell r="L7843" t="str">
            <v>Single</v>
          </cell>
          <cell r="M7843">
            <v>19645</v>
          </cell>
        </row>
        <row r="7844">
          <cell r="A7844">
            <v>20</v>
          </cell>
          <cell r="B7844" t="str">
            <v>AWS PPO Active</v>
          </cell>
          <cell r="D7844" t="str">
            <v>STANLEY WENDELL M</v>
          </cell>
          <cell r="E7844" t="str">
            <v>407743890</v>
          </cell>
          <cell r="F7844">
            <v>44</v>
          </cell>
          <cell r="G7844" t="str">
            <v>AWS South East Region</v>
          </cell>
          <cell r="H7844" t="str">
            <v>N</v>
          </cell>
          <cell r="I7844">
            <v>4</v>
          </cell>
          <cell r="J7844">
            <v>37622</v>
          </cell>
          <cell r="K7844">
            <v>127</v>
          </cell>
          <cell r="L7844" t="str">
            <v>Family</v>
          </cell>
          <cell r="M7844">
            <v>18496</v>
          </cell>
        </row>
        <row r="7845">
          <cell r="A7845">
            <v>20</v>
          </cell>
          <cell r="B7845" t="str">
            <v>AWS PPO Active</v>
          </cell>
          <cell r="D7845" t="str">
            <v>STATON DONNIE E</v>
          </cell>
          <cell r="E7845" t="str">
            <v>242276931</v>
          </cell>
          <cell r="F7845">
            <v>44</v>
          </cell>
          <cell r="G7845" t="str">
            <v>AWS South East Region</v>
          </cell>
          <cell r="H7845" t="str">
            <v>N</v>
          </cell>
          <cell r="I7845">
            <v>4</v>
          </cell>
          <cell r="J7845">
            <v>37947</v>
          </cell>
          <cell r="K7845">
            <v>127</v>
          </cell>
          <cell r="L7845" t="str">
            <v>Family</v>
          </cell>
          <cell r="M7845">
            <v>22918</v>
          </cell>
        </row>
        <row r="7846">
          <cell r="A7846">
            <v>20</v>
          </cell>
          <cell r="B7846" t="str">
            <v>AWS PPO Active</v>
          </cell>
          <cell r="D7846" t="str">
            <v>STEVENS EVELYN A</v>
          </cell>
          <cell r="E7846" t="str">
            <v>263436449</v>
          </cell>
          <cell r="F7846">
            <v>44</v>
          </cell>
          <cell r="G7846" t="str">
            <v>AWS South East Region</v>
          </cell>
          <cell r="H7846" t="str">
            <v>N</v>
          </cell>
          <cell r="I7846">
            <v>2</v>
          </cell>
          <cell r="J7846">
            <v>38360</v>
          </cell>
          <cell r="K7846">
            <v>111</v>
          </cell>
          <cell r="L7846" t="str">
            <v>Ee/Sp</v>
          </cell>
          <cell r="M7846">
            <v>21359</v>
          </cell>
        </row>
        <row r="7847">
          <cell r="A7847">
            <v>20</v>
          </cell>
          <cell r="B7847" t="str">
            <v>AWS PPO Active</v>
          </cell>
          <cell r="D7847" t="str">
            <v>STEWART MICHAEL L</v>
          </cell>
          <cell r="E7847" t="str">
            <v>264158321</v>
          </cell>
          <cell r="F7847">
            <v>43</v>
          </cell>
          <cell r="G7847" t="str">
            <v>AWS Atlantic Region</v>
          </cell>
          <cell r="H7847" t="str">
            <v>N</v>
          </cell>
          <cell r="I7847">
            <v>3</v>
          </cell>
          <cell r="J7847">
            <v>37622</v>
          </cell>
          <cell r="K7847">
            <v>127</v>
          </cell>
          <cell r="L7847" t="str">
            <v>Family</v>
          </cell>
          <cell r="M7847">
            <v>18554</v>
          </cell>
        </row>
        <row r="7848">
          <cell r="A7848">
            <v>20</v>
          </cell>
          <cell r="B7848" t="str">
            <v>AWS PPO Active</v>
          </cell>
          <cell r="D7848" t="str">
            <v>STRACKBEIN RICK D</v>
          </cell>
          <cell r="E7848" t="str">
            <v>465926460</v>
          </cell>
          <cell r="F7848">
            <v>44</v>
          </cell>
          <cell r="G7848" t="str">
            <v>AWS South East Region</v>
          </cell>
          <cell r="H7848" t="str">
            <v>N</v>
          </cell>
          <cell r="I7848">
            <v>1</v>
          </cell>
          <cell r="J7848">
            <v>38261</v>
          </cell>
          <cell r="K7848">
            <v>101</v>
          </cell>
          <cell r="L7848" t="str">
            <v>Single</v>
          </cell>
          <cell r="M7848">
            <v>18357</v>
          </cell>
        </row>
        <row r="7849">
          <cell r="A7849">
            <v>20</v>
          </cell>
          <cell r="B7849" t="str">
            <v>AWS PPO Active</v>
          </cell>
          <cell r="D7849" t="str">
            <v>SULLIVAN TAMYRA L</v>
          </cell>
          <cell r="E7849" t="str">
            <v>453411878</v>
          </cell>
          <cell r="F7849">
            <v>45</v>
          </cell>
          <cell r="G7849" t="str">
            <v>AWS South West Region</v>
          </cell>
          <cell r="H7849" t="str">
            <v>N</v>
          </cell>
          <cell r="I7849">
            <v>2</v>
          </cell>
          <cell r="J7849">
            <v>38353</v>
          </cell>
          <cell r="K7849">
            <v>119</v>
          </cell>
          <cell r="L7849" t="str">
            <v>Ee/Ch</v>
          </cell>
          <cell r="M7849">
            <v>21985</v>
          </cell>
        </row>
        <row r="7850">
          <cell r="A7850">
            <v>20</v>
          </cell>
          <cell r="B7850" t="str">
            <v>AWS PPO Active</v>
          </cell>
          <cell r="D7850" t="str">
            <v>TANIS EUGENE V</v>
          </cell>
          <cell r="E7850" t="str">
            <v>229865499</v>
          </cell>
          <cell r="F7850">
            <v>45</v>
          </cell>
          <cell r="G7850" t="str">
            <v>AWS South West Region</v>
          </cell>
          <cell r="H7850" t="str">
            <v>N</v>
          </cell>
          <cell r="I7850">
            <v>4</v>
          </cell>
          <cell r="J7850">
            <v>37622</v>
          </cell>
          <cell r="K7850">
            <v>127</v>
          </cell>
          <cell r="L7850" t="str">
            <v>Family</v>
          </cell>
          <cell r="M7850">
            <v>19984</v>
          </cell>
        </row>
        <row r="7851">
          <cell r="A7851">
            <v>20</v>
          </cell>
          <cell r="B7851" t="str">
            <v>AWS PPO Active</v>
          </cell>
          <cell r="D7851" t="str">
            <v>TATE PAUL M</v>
          </cell>
          <cell r="E7851" t="str">
            <v>308781315</v>
          </cell>
          <cell r="F7851">
            <v>43</v>
          </cell>
          <cell r="G7851" t="str">
            <v>AWS Atlantic Region</v>
          </cell>
          <cell r="H7851" t="str">
            <v>N</v>
          </cell>
          <cell r="I7851">
            <v>5</v>
          </cell>
          <cell r="J7851">
            <v>37622</v>
          </cell>
          <cell r="K7851">
            <v>127</v>
          </cell>
          <cell r="L7851" t="str">
            <v>Family</v>
          </cell>
          <cell r="M7851">
            <v>22472</v>
          </cell>
        </row>
        <row r="7852">
          <cell r="A7852">
            <v>20</v>
          </cell>
          <cell r="B7852" t="str">
            <v>AWS PPO Active</v>
          </cell>
          <cell r="D7852" t="str">
            <v>TAYLOR MATTHEW A</v>
          </cell>
          <cell r="E7852" t="str">
            <v>312849798</v>
          </cell>
          <cell r="F7852">
            <v>43</v>
          </cell>
          <cell r="G7852" t="str">
            <v>AWS Atlantic Region</v>
          </cell>
          <cell r="H7852" t="str">
            <v>N</v>
          </cell>
          <cell r="I7852">
            <v>3</v>
          </cell>
          <cell r="J7852">
            <v>38169</v>
          </cell>
          <cell r="K7852">
            <v>119</v>
          </cell>
          <cell r="L7852" t="str">
            <v>Ee/Ch</v>
          </cell>
          <cell r="M7852">
            <v>23893</v>
          </cell>
        </row>
        <row r="7853">
          <cell r="A7853">
            <v>20</v>
          </cell>
          <cell r="B7853" t="str">
            <v>AWS PPO Active</v>
          </cell>
          <cell r="D7853" t="str">
            <v>THOMAS JAMES W</v>
          </cell>
          <cell r="E7853" t="str">
            <v>406605964</v>
          </cell>
          <cell r="F7853">
            <v>43</v>
          </cell>
          <cell r="G7853" t="str">
            <v>AWS Atlantic Region</v>
          </cell>
          <cell r="H7853" t="str">
            <v>N</v>
          </cell>
          <cell r="I7853">
            <v>1</v>
          </cell>
          <cell r="J7853">
            <v>37622</v>
          </cell>
          <cell r="K7853">
            <v>101</v>
          </cell>
          <cell r="L7853" t="str">
            <v>Single</v>
          </cell>
          <cell r="M7853">
            <v>16571</v>
          </cell>
        </row>
        <row r="7854">
          <cell r="A7854">
            <v>20</v>
          </cell>
          <cell r="B7854" t="str">
            <v>AWS PPO Active</v>
          </cell>
          <cell r="D7854" t="str">
            <v>THOMAS ROBERT E</v>
          </cell>
          <cell r="E7854" t="str">
            <v>259702921</v>
          </cell>
          <cell r="F7854">
            <v>44</v>
          </cell>
          <cell r="G7854" t="str">
            <v>AWS South East Region</v>
          </cell>
          <cell r="H7854" t="str">
            <v>N</v>
          </cell>
          <cell r="I7854">
            <v>2</v>
          </cell>
          <cell r="J7854">
            <v>37622</v>
          </cell>
          <cell r="K7854">
            <v>111</v>
          </cell>
          <cell r="L7854" t="str">
            <v>Ee/Sp</v>
          </cell>
          <cell r="M7854">
            <v>16974</v>
          </cell>
        </row>
        <row r="7855">
          <cell r="A7855">
            <v>20</v>
          </cell>
          <cell r="B7855" t="str">
            <v>AWS PPO Active</v>
          </cell>
          <cell r="D7855" t="str">
            <v>THOMPSON DANIEL</v>
          </cell>
          <cell r="E7855" t="str">
            <v>335688334</v>
          </cell>
          <cell r="F7855">
            <v>43</v>
          </cell>
          <cell r="G7855" t="str">
            <v>AWS Atlantic Region</v>
          </cell>
          <cell r="H7855" t="str">
            <v>N</v>
          </cell>
          <cell r="I7855">
            <v>5</v>
          </cell>
          <cell r="J7855">
            <v>38261</v>
          </cell>
          <cell r="K7855">
            <v>127</v>
          </cell>
          <cell r="L7855" t="str">
            <v>Family</v>
          </cell>
          <cell r="M7855">
            <v>24398</v>
          </cell>
        </row>
        <row r="7856">
          <cell r="A7856">
            <v>20</v>
          </cell>
          <cell r="B7856" t="str">
            <v>AWS PPO Active</v>
          </cell>
          <cell r="D7856" t="str">
            <v>THOMPSON FRANK L</v>
          </cell>
          <cell r="E7856" t="str">
            <v>251414815</v>
          </cell>
          <cell r="F7856">
            <v>44</v>
          </cell>
          <cell r="G7856" t="str">
            <v>AWS South East Region</v>
          </cell>
          <cell r="H7856" t="str">
            <v>N</v>
          </cell>
          <cell r="I7856">
            <v>1</v>
          </cell>
          <cell r="J7856">
            <v>37865</v>
          </cell>
          <cell r="K7856">
            <v>101</v>
          </cell>
          <cell r="L7856" t="str">
            <v>Single</v>
          </cell>
          <cell r="M7856">
            <v>25270</v>
          </cell>
        </row>
        <row r="7857">
          <cell r="A7857">
            <v>20</v>
          </cell>
          <cell r="B7857" t="str">
            <v>AWS PPO Active</v>
          </cell>
          <cell r="D7857" t="str">
            <v>THOMS STEPHEN V</v>
          </cell>
          <cell r="E7857" t="str">
            <v>314508516</v>
          </cell>
          <cell r="F7857">
            <v>43</v>
          </cell>
          <cell r="G7857" t="str">
            <v>AWS Atlantic Region</v>
          </cell>
          <cell r="H7857" t="str">
            <v>N</v>
          </cell>
          <cell r="I7857">
            <v>3</v>
          </cell>
          <cell r="J7857">
            <v>37622</v>
          </cell>
          <cell r="K7857">
            <v>119</v>
          </cell>
          <cell r="L7857" t="str">
            <v>Ee/Ch</v>
          </cell>
          <cell r="M7857">
            <v>19946</v>
          </cell>
        </row>
        <row r="7858">
          <cell r="A7858">
            <v>20</v>
          </cell>
          <cell r="B7858" t="str">
            <v>AWS PPO Active</v>
          </cell>
          <cell r="D7858" t="str">
            <v>TILLERY TERRY J</v>
          </cell>
          <cell r="E7858" t="str">
            <v>417216483</v>
          </cell>
          <cell r="F7858">
            <v>44</v>
          </cell>
          <cell r="G7858" t="str">
            <v>AWS South East Region</v>
          </cell>
          <cell r="H7858" t="str">
            <v>N</v>
          </cell>
          <cell r="I7858">
            <v>5</v>
          </cell>
          <cell r="J7858">
            <v>37956</v>
          </cell>
          <cell r="K7858">
            <v>127</v>
          </cell>
          <cell r="L7858" t="str">
            <v>Family</v>
          </cell>
          <cell r="M7858">
            <v>25940</v>
          </cell>
        </row>
        <row r="7859">
          <cell r="A7859">
            <v>20</v>
          </cell>
          <cell r="B7859" t="str">
            <v>AWS PPO Active</v>
          </cell>
          <cell r="D7859" t="str">
            <v>VAUGHAN RICHARD K</v>
          </cell>
          <cell r="E7859" t="str">
            <v>019386996</v>
          </cell>
          <cell r="F7859">
            <v>46</v>
          </cell>
          <cell r="G7859" t="str">
            <v>AWS Dedham -Union</v>
          </cell>
          <cell r="H7859" t="str">
            <v>U</v>
          </cell>
          <cell r="I7859">
            <v>3</v>
          </cell>
          <cell r="J7859">
            <v>37622</v>
          </cell>
          <cell r="K7859">
            <v>127</v>
          </cell>
          <cell r="L7859" t="str">
            <v>Family</v>
          </cell>
          <cell r="M7859">
            <v>19369</v>
          </cell>
        </row>
        <row r="7860">
          <cell r="A7860">
            <v>20</v>
          </cell>
          <cell r="B7860" t="str">
            <v>AWS PPO Active</v>
          </cell>
          <cell r="D7860" t="str">
            <v>VENTURA FRANK JR J</v>
          </cell>
          <cell r="E7860" t="str">
            <v>271541127</v>
          </cell>
          <cell r="F7860">
            <v>40</v>
          </cell>
          <cell r="G7860" t="str">
            <v>AWS Corporate</v>
          </cell>
          <cell r="H7860" t="str">
            <v>N</v>
          </cell>
          <cell r="I7860">
            <v>4</v>
          </cell>
          <cell r="J7860">
            <v>37987</v>
          </cell>
          <cell r="K7860">
            <v>127</v>
          </cell>
          <cell r="L7860" t="str">
            <v>Family</v>
          </cell>
          <cell r="M7860">
            <v>19358</v>
          </cell>
        </row>
        <row r="7861">
          <cell r="A7861">
            <v>20</v>
          </cell>
          <cell r="B7861" t="str">
            <v>AWS PPO Active</v>
          </cell>
          <cell r="D7861" t="str">
            <v>VERNON III WILLIAM J</v>
          </cell>
          <cell r="E7861" t="str">
            <v>269364955</v>
          </cell>
          <cell r="F7861">
            <v>43</v>
          </cell>
          <cell r="G7861" t="str">
            <v>AWS Atlantic Region</v>
          </cell>
          <cell r="H7861" t="str">
            <v>N</v>
          </cell>
          <cell r="I7861">
            <v>2</v>
          </cell>
          <cell r="J7861">
            <v>37622</v>
          </cell>
          <cell r="K7861">
            <v>111</v>
          </cell>
          <cell r="L7861" t="str">
            <v>Ee/Sp</v>
          </cell>
          <cell r="M7861">
            <v>15191</v>
          </cell>
        </row>
        <row r="7862">
          <cell r="A7862">
            <v>20</v>
          </cell>
          <cell r="B7862" t="str">
            <v>AWS PPO Active</v>
          </cell>
          <cell r="D7862" t="str">
            <v>VETTER PETER</v>
          </cell>
          <cell r="E7862" t="str">
            <v>125468196</v>
          </cell>
          <cell r="F7862">
            <v>41</v>
          </cell>
          <cell r="G7862" t="str">
            <v>AWS North East Region</v>
          </cell>
          <cell r="H7862" t="str">
            <v>N</v>
          </cell>
          <cell r="I7862">
            <v>4</v>
          </cell>
          <cell r="J7862">
            <v>38169</v>
          </cell>
          <cell r="K7862">
            <v>127</v>
          </cell>
          <cell r="L7862" t="str">
            <v>Family</v>
          </cell>
          <cell r="M7862">
            <v>22098</v>
          </cell>
        </row>
        <row r="7863">
          <cell r="A7863">
            <v>20</v>
          </cell>
          <cell r="B7863" t="str">
            <v>AWS PPO Active</v>
          </cell>
          <cell r="D7863" t="str">
            <v>WARD CRAIG O</v>
          </cell>
          <cell r="E7863" t="str">
            <v>010601483</v>
          </cell>
          <cell r="F7863">
            <v>46</v>
          </cell>
          <cell r="G7863" t="str">
            <v>AWS Dedham -Union</v>
          </cell>
          <cell r="H7863" t="str">
            <v>U</v>
          </cell>
          <cell r="I7863">
            <v>2</v>
          </cell>
          <cell r="J7863">
            <v>37622</v>
          </cell>
          <cell r="K7863">
            <v>111</v>
          </cell>
          <cell r="L7863" t="str">
            <v>Ee/Sp</v>
          </cell>
          <cell r="M7863">
            <v>23696</v>
          </cell>
        </row>
        <row r="7864">
          <cell r="A7864">
            <v>20</v>
          </cell>
          <cell r="B7864" t="str">
            <v>AWS PPO Active</v>
          </cell>
          <cell r="D7864" t="str">
            <v>WARNOCK III JAMES W</v>
          </cell>
          <cell r="E7864" t="str">
            <v>273867233</v>
          </cell>
          <cell r="F7864">
            <v>44</v>
          </cell>
          <cell r="G7864" t="str">
            <v>AWS South East Region</v>
          </cell>
          <cell r="H7864" t="str">
            <v>N</v>
          </cell>
          <cell r="I7864">
            <v>1</v>
          </cell>
          <cell r="J7864">
            <v>38047</v>
          </cell>
          <cell r="K7864">
            <v>101</v>
          </cell>
          <cell r="L7864" t="str">
            <v>Single</v>
          </cell>
          <cell r="M7864">
            <v>26022</v>
          </cell>
        </row>
        <row r="7865">
          <cell r="A7865">
            <v>20</v>
          </cell>
          <cell r="B7865" t="str">
            <v>AWS PPO Active</v>
          </cell>
          <cell r="D7865" t="str">
            <v>WATSON B  KEITH</v>
          </cell>
          <cell r="E7865" t="str">
            <v>440403144</v>
          </cell>
          <cell r="F7865">
            <v>45</v>
          </cell>
          <cell r="G7865" t="str">
            <v>AWS South West Region</v>
          </cell>
          <cell r="H7865" t="str">
            <v>N</v>
          </cell>
          <cell r="I7865">
            <v>2</v>
          </cell>
          <cell r="J7865">
            <v>37819</v>
          </cell>
          <cell r="K7865">
            <v>111</v>
          </cell>
          <cell r="L7865" t="str">
            <v>Ee/Sp</v>
          </cell>
          <cell r="M7865">
            <v>14149</v>
          </cell>
        </row>
        <row r="7866">
          <cell r="A7866">
            <v>20</v>
          </cell>
          <cell r="B7866" t="str">
            <v>AWS PPO Active</v>
          </cell>
          <cell r="D7866" t="str">
            <v>WEATHERS RICHARD H</v>
          </cell>
          <cell r="E7866" t="str">
            <v>457868782</v>
          </cell>
          <cell r="F7866">
            <v>45</v>
          </cell>
          <cell r="G7866" t="str">
            <v>AWS South West Region</v>
          </cell>
          <cell r="H7866" t="str">
            <v>N</v>
          </cell>
          <cell r="I7866">
            <v>4</v>
          </cell>
          <cell r="J7866">
            <v>37671</v>
          </cell>
          <cell r="K7866">
            <v>127</v>
          </cell>
          <cell r="L7866" t="str">
            <v>Family</v>
          </cell>
          <cell r="M7866">
            <v>18991</v>
          </cell>
        </row>
        <row r="7867">
          <cell r="A7867">
            <v>20</v>
          </cell>
          <cell r="B7867" t="str">
            <v>AWS PPO Active</v>
          </cell>
          <cell r="D7867" t="str">
            <v>WEST JASON E</v>
          </cell>
          <cell r="E7867" t="str">
            <v>413416149</v>
          </cell>
          <cell r="F7867">
            <v>44</v>
          </cell>
          <cell r="G7867" t="str">
            <v>AWS South East Region</v>
          </cell>
          <cell r="H7867" t="str">
            <v>N</v>
          </cell>
          <cell r="I7867">
            <v>1</v>
          </cell>
          <cell r="J7867">
            <v>37622</v>
          </cell>
          <cell r="K7867">
            <v>101</v>
          </cell>
          <cell r="L7867" t="str">
            <v>Single</v>
          </cell>
          <cell r="M7867">
            <v>29702</v>
          </cell>
        </row>
        <row r="7868">
          <cell r="A7868">
            <v>20</v>
          </cell>
          <cell r="B7868" t="str">
            <v>AWS PPO Active</v>
          </cell>
          <cell r="D7868" t="str">
            <v>WEST JUANICE S</v>
          </cell>
          <cell r="E7868" t="str">
            <v>463942999</v>
          </cell>
          <cell r="F7868">
            <v>45</v>
          </cell>
          <cell r="G7868" t="str">
            <v>AWS South West Region</v>
          </cell>
          <cell r="H7868" t="str">
            <v>N</v>
          </cell>
          <cell r="I7868">
            <v>4</v>
          </cell>
          <cell r="J7868">
            <v>37987</v>
          </cell>
          <cell r="K7868">
            <v>127</v>
          </cell>
          <cell r="L7868" t="str">
            <v>Family</v>
          </cell>
          <cell r="M7868">
            <v>20293</v>
          </cell>
        </row>
        <row r="7869">
          <cell r="A7869">
            <v>20</v>
          </cell>
          <cell r="B7869" t="str">
            <v>AWS PPO Active</v>
          </cell>
          <cell r="D7869" t="str">
            <v>WEST TIMOTHY L</v>
          </cell>
          <cell r="E7869" t="str">
            <v>411114000</v>
          </cell>
          <cell r="F7869">
            <v>44</v>
          </cell>
          <cell r="G7869" t="str">
            <v>AWS South East Region</v>
          </cell>
          <cell r="H7869" t="str">
            <v>N</v>
          </cell>
          <cell r="I7869">
            <v>3</v>
          </cell>
          <cell r="J7869">
            <v>37622</v>
          </cell>
          <cell r="K7869">
            <v>127</v>
          </cell>
          <cell r="L7869" t="str">
            <v>Family</v>
          </cell>
          <cell r="M7869">
            <v>20932</v>
          </cell>
        </row>
        <row r="7870">
          <cell r="A7870">
            <v>20</v>
          </cell>
          <cell r="B7870" t="str">
            <v>AWS PPO Active</v>
          </cell>
          <cell r="D7870" t="str">
            <v>WILCOX HALL JR</v>
          </cell>
          <cell r="E7870" t="str">
            <v>401423592</v>
          </cell>
          <cell r="F7870">
            <v>40</v>
          </cell>
          <cell r="G7870" t="str">
            <v>AWS Corporate</v>
          </cell>
          <cell r="H7870" t="str">
            <v>N</v>
          </cell>
          <cell r="I7870">
            <v>2</v>
          </cell>
          <cell r="J7870">
            <v>37622</v>
          </cell>
          <cell r="K7870">
            <v>111</v>
          </cell>
          <cell r="L7870" t="str">
            <v>Ee/Sp</v>
          </cell>
          <cell r="M7870">
            <v>12770</v>
          </cell>
        </row>
        <row r="7871">
          <cell r="A7871">
            <v>20</v>
          </cell>
          <cell r="B7871" t="str">
            <v>AWS PPO Active</v>
          </cell>
          <cell r="D7871" t="str">
            <v>WILLIAMS III DAN</v>
          </cell>
          <cell r="E7871" t="str">
            <v>266597682</v>
          </cell>
          <cell r="F7871">
            <v>44</v>
          </cell>
          <cell r="G7871" t="str">
            <v>AWS South East Region</v>
          </cell>
          <cell r="H7871" t="str">
            <v>N</v>
          </cell>
          <cell r="I7871">
            <v>1</v>
          </cell>
          <cell r="J7871">
            <v>37622</v>
          </cell>
          <cell r="K7871">
            <v>101</v>
          </cell>
          <cell r="L7871" t="str">
            <v>Single</v>
          </cell>
          <cell r="M7871">
            <v>21730</v>
          </cell>
        </row>
        <row r="7872">
          <cell r="A7872">
            <v>20</v>
          </cell>
          <cell r="B7872" t="str">
            <v>AWS PPO Active</v>
          </cell>
          <cell r="D7872" t="str">
            <v>WILLIAMS EVELYN</v>
          </cell>
          <cell r="E7872" t="str">
            <v>264170779</v>
          </cell>
          <cell r="F7872">
            <v>44</v>
          </cell>
          <cell r="G7872" t="str">
            <v>AWS South East Region</v>
          </cell>
          <cell r="H7872" t="str">
            <v>N</v>
          </cell>
          <cell r="I7872">
            <v>1</v>
          </cell>
          <cell r="J7872">
            <v>38261</v>
          </cell>
          <cell r="K7872">
            <v>102</v>
          </cell>
          <cell r="L7872" t="str">
            <v>Single</v>
          </cell>
          <cell r="M7872">
            <v>19684</v>
          </cell>
        </row>
        <row r="7873">
          <cell r="A7873">
            <v>20</v>
          </cell>
          <cell r="B7873" t="str">
            <v>AWS PPO Active</v>
          </cell>
          <cell r="D7873" t="str">
            <v>WOMACK DAVID E</v>
          </cell>
          <cell r="E7873" t="str">
            <v>459257155</v>
          </cell>
          <cell r="F7873">
            <v>45</v>
          </cell>
          <cell r="G7873" t="str">
            <v>AWS South West Region</v>
          </cell>
          <cell r="H7873" t="str">
            <v>N</v>
          </cell>
          <cell r="I7873">
            <v>1</v>
          </cell>
          <cell r="J7873">
            <v>37622</v>
          </cell>
          <cell r="K7873">
            <v>101</v>
          </cell>
          <cell r="L7873" t="str">
            <v>Single</v>
          </cell>
          <cell r="M7873">
            <v>25094</v>
          </cell>
        </row>
        <row r="7874">
          <cell r="A7874">
            <v>20</v>
          </cell>
          <cell r="B7874" t="str">
            <v>AWS PPO Active</v>
          </cell>
          <cell r="D7874" t="str">
            <v>WOOD PAUL</v>
          </cell>
          <cell r="E7874" t="str">
            <v>527215034</v>
          </cell>
          <cell r="F7874">
            <v>45</v>
          </cell>
          <cell r="G7874" t="str">
            <v>AWS South West Region</v>
          </cell>
          <cell r="H7874" t="str">
            <v>N</v>
          </cell>
          <cell r="I7874">
            <v>4</v>
          </cell>
          <cell r="J7874">
            <v>37622</v>
          </cell>
          <cell r="K7874">
            <v>127</v>
          </cell>
          <cell r="L7874" t="str">
            <v>Family</v>
          </cell>
          <cell r="M7874">
            <v>22522</v>
          </cell>
        </row>
        <row r="7875">
          <cell r="A7875">
            <v>20</v>
          </cell>
          <cell r="B7875" t="str">
            <v>AWS PPO Active</v>
          </cell>
          <cell r="D7875" t="str">
            <v>WOODWARD JOSEPH F</v>
          </cell>
          <cell r="E7875" t="str">
            <v>190582449</v>
          </cell>
          <cell r="F7875">
            <v>43</v>
          </cell>
          <cell r="G7875" t="str">
            <v>AWS Atlantic Region</v>
          </cell>
          <cell r="H7875" t="str">
            <v>N</v>
          </cell>
          <cell r="I7875">
            <v>1</v>
          </cell>
          <cell r="J7875">
            <v>37622</v>
          </cell>
          <cell r="K7875">
            <v>101</v>
          </cell>
          <cell r="L7875" t="str">
            <v>Single</v>
          </cell>
          <cell r="M7875">
            <v>26543</v>
          </cell>
        </row>
        <row r="7876">
          <cell r="A7876">
            <v>20</v>
          </cell>
          <cell r="B7876" t="str">
            <v>AWS PPO Active</v>
          </cell>
          <cell r="D7876" t="str">
            <v>WRIGHT WALLEY</v>
          </cell>
          <cell r="E7876" t="str">
            <v>266807099</v>
          </cell>
          <cell r="F7876">
            <v>44</v>
          </cell>
          <cell r="G7876" t="str">
            <v>AWS South East Region</v>
          </cell>
          <cell r="H7876" t="str">
            <v>N</v>
          </cell>
          <cell r="I7876">
            <v>1</v>
          </cell>
          <cell r="J7876">
            <v>38292</v>
          </cell>
          <cell r="K7876">
            <v>101</v>
          </cell>
          <cell r="L7876" t="str">
            <v>Single</v>
          </cell>
          <cell r="M7876">
            <v>17125</v>
          </cell>
        </row>
        <row r="7877">
          <cell r="A7877">
            <v>20</v>
          </cell>
          <cell r="B7877" t="str">
            <v>AWS PPO Active</v>
          </cell>
          <cell r="D7877" t="str">
            <v>YANETTA STACEY M</v>
          </cell>
          <cell r="E7877" t="str">
            <v>270864056</v>
          </cell>
          <cell r="F7877">
            <v>43</v>
          </cell>
          <cell r="G7877" t="str">
            <v>AWS Atlantic Region</v>
          </cell>
          <cell r="H7877" t="str">
            <v>N</v>
          </cell>
          <cell r="I7877">
            <v>1</v>
          </cell>
          <cell r="J7877">
            <v>37865</v>
          </cell>
          <cell r="K7877">
            <v>102</v>
          </cell>
          <cell r="L7877" t="str">
            <v>Single</v>
          </cell>
          <cell r="M7877">
            <v>29261</v>
          </cell>
        </row>
        <row r="7878">
          <cell r="A7878">
            <v>20</v>
          </cell>
          <cell r="B7878" t="str">
            <v>AWS PPO Active</v>
          </cell>
          <cell r="D7878" t="str">
            <v>ZORDICH STEVEN A</v>
          </cell>
          <cell r="E7878" t="str">
            <v>300720664</v>
          </cell>
          <cell r="F7878">
            <v>40</v>
          </cell>
          <cell r="G7878" t="str">
            <v>AWS Corporate</v>
          </cell>
          <cell r="H7878" t="str">
            <v>N</v>
          </cell>
          <cell r="I7878">
            <v>3</v>
          </cell>
          <cell r="J7878">
            <v>37681</v>
          </cell>
          <cell r="K7878">
            <v>127</v>
          </cell>
          <cell r="L7878" t="str">
            <v>Family</v>
          </cell>
          <cell r="M7878">
            <v>22580</v>
          </cell>
        </row>
        <row r="7879">
          <cell r="A7879">
            <v>20</v>
          </cell>
          <cell r="B7879" t="str">
            <v>AWS PPO Active</v>
          </cell>
          <cell r="C7879" t="str">
            <v>000000684</v>
          </cell>
          <cell r="D7879" t="str">
            <v>RASO PATRICIA A</v>
          </cell>
          <cell r="E7879" t="str">
            <v>571585396</v>
          </cell>
          <cell r="F7879">
            <v>46</v>
          </cell>
          <cell r="G7879" t="str">
            <v>AWS Dedham -Union</v>
          </cell>
          <cell r="H7879" t="str">
            <v>U</v>
          </cell>
          <cell r="I7879">
            <v>2</v>
          </cell>
          <cell r="J7879">
            <v>38201</v>
          </cell>
          <cell r="K7879">
            <v>111</v>
          </cell>
          <cell r="L7879" t="str">
            <v>Ee/Sp</v>
          </cell>
          <cell r="M7879">
            <v>15073</v>
          </cell>
        </row>
        <row r="7880">
          <cell r="A7880">
            <v>20</v>
          </cell>
          <cell r="B7880" t="str">
            <v>AWS PPO Active</v>
          </cell>
          <cell r="C7880" t="str">
            <v>000000684</v>
          </cell>
          <cell r="D7880" t="str">
            <v>WELCH KRISTA</v>
          </cell>
          <cell r="E7880" t="str">
            <v>357683765</v>
          </cell>
          <cell r="F7880">
            <v>46</v>
          </cell>
          <cell r="G7880" t="str">
            <v>AWS Dedham -Union</v>
          </cell>
          <cell r="H7880" t="str">
            <v>U</v>
          </cell>
          <cell r="I7880">
            <v>2</v>
          </cell>
          <cell r="J7880">
            <v>38243</v>
          </cell>
          <cell r="K7880">
            <v>119</v>
          </cell>
          <cell r="L7880" t="str">
            <v>Ee/Ch</v>
          </cell>
          <cell r="M7880">
            <v>29415</v>
          </cell>
        </row>
        <row r="7881">
          <cell r="A7881">
            <v>20</v>
          </cell>
          <cell r="B7881" t="str">
            <v>AWS PPO Active</v>
          </cell>
          <cell r="C7881" t="str">
            <v>000000969</v>
          </cell>
          <cell r="D7881" t="str">
            <v>ASHTON JOHN P</v>
          </cell>
          <cell r="E7881" t="str">
            <v>198547556</v>
          </cell>
          <cell r="F7881">
            <v>46</v>
          </cell>
          <cell r="G7881" t="str">
            <v>AWS Dedham -Union</v>
          </cell>
          <cell r="H7881" t="str">
            <v>U</v>
          </cell>
          <cell r="I7881">
            <v>2</v>
          </cell>
          <cell r="J7881">
            <v>38183</v>
          </cell>
          <cell r="K7881">
            <v>111</v>
          </cell>
          <cell r="L7881" t="str">
            <v>Ee/Sp</v>
          </cell>
          <cell r="M7881">
            <v>21658</v>
          </cell>
        </row>
        <row r="7882">
          <cell r="A7882">
            <v>20</v>
          </cell>
          <cell r="B7882" t="str">
            <v>AWS PPO Active</v>
          </cell>
          <cell r="C7882" t="str">
            <v>000000969</v>
          </cell>
          <cell r="D7882" t="str">
            <v>BIRDWELL ROBERT E</v>
          </cell>
          <cell r="E7882" t="str">
            <v>456989991</v>
          </cell>
          <cell r="F7882">
            <v>46</v>
          </cell>
          <cell r="G7882" t="str">
            <v>AWS Dedham -Union</v>
          </cell>
          <cell r="H7882" t="str">
            <v>U</v>
          </cell>
          <cell r="I7882">
            <v>1</v>
          </cell>
          <cell r="J7882">
            <v>37987</v>
          </cell>
          <cell r="K7882">
            <v>101</v>
          </cell>
          <cell r="L7882" t="str">
            <v>Single</v>
          </cell>
          <cell r="M7882">
            <v>20513</v>
          </cell>
        </row>
        <row r="7883">
          <cell r="A7883">
            <v>20</v>
          </cell>
          <cell r="B7883" t="str">
            <v>AWS PPO Active</v>
          </cell>
          <cell r="C7883" t="str">
            <v>000000969</v>
          </cell>
          <cell r="D7883" t="str">
            <v>BOYER KIMBERLY D</v>
          </cell>
          <cell r="E7883" t="str">
            <v>336729821</v>
          </cell>
          <cell r="F7883">
            <v>46</v>
          </cell>
          <cell r="G7883" t="str">
            <v>AWS Dedham -Union</v>
          </cell>
          <cell r="H7883" t="str">
            <v>U</v>
          </cell>
          <cell r="I7883">
            <v>3</v>
          </cell>
          <cell r="J7883">
            <v>37987</v>
          </cell>
          <cell r="K7883">
            <v>127</v>
          </cell>
          <cell r="L7883" t="str">
            <v>Family</v>
          </cell>
          <cell r="M7883">
            <v>27357</v>
          </cell>
        </row>
        <row r="7884">
          <cell r="A7884">
            <v>20</v>
          </cell>
          <cell r="B7884" t="str">
            <v>AWS PPO Active</v>
          </cell>
          <cell r="C7884" t="str">
            <v>000000969</v>
          </cell>
          <cell r="D7884" t="str">
            <v>CAMERON SHARON C</v>
          </cell>
          <cell r="E7884" t="str">
            <v>196380962</v>
          </cell>
          <cell r="F7884">
            <v>46</v>
          </cell>
          <cell r="G7884" t="str">
            <v>AWS Dedham -Union</v>
          </cell>
          <cell r="H7884" t="str">
            <v>U</v>
          </cell>
          <cell r="I7884">
            <v>4</v>
          </cell>
          <cell r="J7884">
            <v>37987</v>
          </cell>
          <cell r="K7884">
            <v>127</v>
          </cell>
          <cell r="L7884" t="str">
            <v>Family</v>
          </cell>
          <cell r="M7884">
            <v>20531</v>
          </cell>
        </row>
        <row r="7885">
          <cell r="A7885">
            <v>20</v>
          </cell>
          <cell r="B7885" t="str">
            <v>AWS PPO Active</v>
          </cell>
          <cell r="C7885" t="str">
            <v>000000969</v>
          </cell>
          <cell r="D7885" t="str">
            <v>FREEMAN MELINDA D</v>
          </cell>
          <cell r="E7885" t="str">
            <v>494842953</v>
          </cell>
          <cell r="F7885">
            <v>46</v>
          </cell>
          <cell r="G7885" t="str">
            <v>AWS Dedham -Union</v>
          </cell>
          <cell r="H7885" t="str">
            <v>U</v>
          </cell>
          <cell r="I7885">
            <v>1</v>
          </cell>
          <cell r="J7885">
            <v>37987</v>
          </cell>
          <cell r="K7885">
            <v>102</v>
          </cell>
          <cell r="L7885" t="str">
            <v>Single</v>
          </cell>
          <cell r="M7885">
            <v>27568</v>
          </cell>
        </row>
        <row r="7886">
          <cell r="A7886">
            <v>20</v>
          </cell>
          <cell r="B7886" t="str">
            <v>AWS PPO Active</v>
          </cell>
          <cell r="C7886" t="str">
            <v>000000969</v>
          </cell>
          <cell r="D7886" t="str">
            <v>GROH CLIFFORD C</v>
          </cell>
          <cell r="E7886" t="str">
            <v>152483187</v>
          </cell>
          <cell r="F7886">
            <v>46</v>
          </cell>
          <cell r="G7886" t="str">
            <v>AWS Dedham -Union</v>
          </cell>
          <cell r="H7886" t="str">
            <v>U</v>
          </cell>
          <cell r="I7886">
            <v>4</v>
          </cell>
          <cell r="J7886">
            <v>37987</v>
          </cell>
          <cell r="K7886">
            <v>127</v>
          </cell>
          <cell r="L7886" t="str">
            <v>Family</v>
          </cell>
          <cell r="M7886">
            <v>20526</v>
          </cell>
        </row>
        <row r="7887">
          <cell r="A7887">
            <v>20</v>
          </cell>
          <cell r="B7887" t="str">
            <v>AWS PPO Active</v>
          </cell>
          <cell r="C7887" t="str">
            <v>000000969</v>
          </cell>
          <cell r="D7887" t="str">
            <v>JOHNSTON LOUGENIA M</v>
          </cell>
          <cell r="E7887" t="str">
            <v>324583048</v>
          </cell>
          <cell r="F7887">
            <v>46</v>
          </cell>
          <cell r="G7887" t="str">
            <v>AWS Dedham -Union</v>
          </cell>
          <cell r="H7887" t="str">
            <v>U</v>
          </cell>
          <cell r="I7887">
            <v>3</v>
          </cell>
          <cell r="J7887">
            <v>37987</v>
          </cell>
          <cell r="K7887">
            <v>127</v>
          </cell>
          <cell r="L7887" t="str">
            <v>Family</v>
          </cell>
          <cell r="M7887">
            <v>21146</v>
          </cell>
        </row>
        <row r="7888">
          <cell r="A7888">
            <v>20</v>
          </cell>
          <cell r="B7888" t="str">
            <v>AWS PPO Active</v>
          </cell>
          <cell r="C7888" t="str">
            <v>000000969</v>
          </cell>
          <cell r="D7888" t="str">
            <v>SCHALLER DONNA L</v>
          </cell>
          <cell r="E7888" t="str">
            <v>336467765</v>
          </cell>
          <cell r="F7888">
            <v>46</v>
          </cell>
          <cell r="G7888" t="str">
            <v>AWS Dedham -Union</v>
          </cell>
          <cell r="H7888" t="str">
            <v>U</v>
          </cell>
          <cell r="I7888">
            <v>2</v>
          </cell>
          <cell r="J7888">
            <v>37987</v>
          </cell>
          <cell r="K7888">
            <v>111</v>
          </cell>
          <cell r="L7888" t="str">
            <v>Ee/Sp</v>
          </cell>
          <cell r="M7888">
            <v>20891</v>
          </cell>
        </row>
        <row r="7889">
          <cell r="A7889">
            <v>20</v>
          </cell>
          <cell r="B7889" t="str">
            <v>AWS PPO Active</v>
          </cell>
          <cell r="C7889" t="str">
            <v>000000969</v>
          </cell>
          <cell r="D7889" t="str">
            <v>TACKETT JENNIFER A</v>
          </cell>
          <cell r="E7889" t="str">
            <v>373921539</v>
          </cell>
          <cell r="F7889">
            <v>46</v>
          </cell>
          <cell r="G7889" t="str">
            <v>AWS Dedham -Union</v>
          </cell>
          <cell r="H7889" t="str">
            <v>U</v>
          </cell>
          <cell r="I7889">
            <v>2</v>
          </cell>
          <cell r="J7889">
            <v>37987</v>
          </cell>
          <cell r="K7889">
            <v>111</v>
          </cell>
          <cell r="L7889" t="str">
            <v>Ee/Sp</v>
          </cell>
          <cell r="M7889">
            <v>26705</v>
          </cell>
        </row>
        <row r="7890">
          <cell r="A7890">
            <v>20</v>
          </cell>
          <cell r="B7890" t="str">
            <v>AWS PPO Active</v>
          </cell>
          <cell r="C7890" t="str">
            <v>630000000</v>
          </cell>
          <cell r="D7890" t="str">
            <v>YOUNG TIMOTHY A</v>
          </cell>
          <cell r="E7890" t="str">
            <v>283562507</v>
          </cell>
          <cell r="F7890">
            <v>43</v>
          </cell>
          <cell r="G7890" t="str">
            <v>AWS Atlantic Region</v>
          </cell>
          <cell r="H7890" t="str">
            <v>N</v>
          </cell>
          <cell r="I7890">
            <v>4</v>
          </cell>
          <cell r="J7890">
            <v>38169</v>
          </cell>
          <cell r="K7890">
            <v>127</v>
          </cell>
          <cell r="L7890" t="str">
            <v>Family</v>
          </cell>
          <cell r="M7890">
            <v>23024</v>
          </cell>
        </row>
        <row r="7891">
          <cell r="A7891">
            <v>21</v>
          </cell>
          <cell r="B7891" t="str">
            <v>AWS PPO Cobra</v>
          </cell>
          <cell r="D7891" t="str">
            <v>ABRUZZO SUSANNE M</v>
          </cell>
          <cell r="E7891" t="str">
            <v>151506719</v>
          </cell>
          <cell r="F7891">
            <v>40</v>
          </cell>
          <cell r="G7891" t="str">
            <v>AWS Corporate</v>
          </cell>
          <cell r="H7891" t="str">
            <v>N</v>
          </cell>
          <cell r="I7891">
            <v>1</v>
          </cell>
          <cell r="J7891">
            <v>38122</v>
          </cell>
          <cell r="K7891">
            <v>102</v>
          </cell>
          <cell r="L7891" t="str">
            <v>Single</v>
          </cell>
          <cell r="M7891">
            <v>19940</v>
          </cell>
        </row>
        <row r="7892">
          <cell r="A7892">
            <v>21</v>
          </cell>
          <cell r="B7892" t="str">
            <v>AWS PPO Cobra</v>
          </cell>
          <cell r="D7892" t="str">
            <v>AIRHART EDMOND A</v>
          </cell>
          <cell r="E7892" t="str">
            <v>439846926</v>
          </cell>
          <cell r="F7892">
            <v>40</v>
          </cell>
          <cell r="G7892" t="str">
            <v>AWS Corporate</v>
          </cell>
          <cell r="H7892" t="str">
            <v>N</v>
          </cell>
          <cell r="I7892">
            <v>2</v>
          </cell>
          <cell r="J7892">
            <v>37622</v>
          </cell>
          <cell r="K7892">
            <v>111</v>
          </cell>
          <cell r="L7892" t="str">
            <v>Ee/Sp</v>
          </cell>
          <cell r="M7892">
            <v>17706</v>
          </cell>
        </row>
        <row r="7893">
          <cell r="A7893">
            <v>21</v>
          </cell>
          <cell r="B7893" t="str">
            <v>AWS PPO Cobra</v>
          </cell>
          <cell r="D7893" t="str">
            <v>BARBER EULA</v>
          </cell>
          <cell r="E7893" t="str">
            <v>230546032</v>
          </cell>
          <cell r="F7893">
            <v>40</v>
          </cell>
          <cell r="G7893" t="str">
            <v>AWS Corporate</v>
          </cell>
          <cell r="H7893" t="str">
            <v>N</v>
          </cell>
          <cell r="I7893">
            <v>1</v>
          </cell>
          <cell r="J7893">
            <v>37803</v>
          </cell>
          <cell r="K7893">
            <v>102</v>
          </cell>
          <cell r="L7893" t="str">
            <v>Single</v>
          </cell>
          <cell r="M7893">
            <v>15112</v>
          </cell>
        </row>
        <row r="7894">
          <cell r="A7894">
            <v>21</v>
          </cell>
          <cell r="B7894" t="str">
            <v>AWS PPO Cobra</v>
          </cell>
          <cell r="D7894" t="str">
            <v>BARBER RICHARD J</v>
          </cell>
          <cell r="E7894" t="str">
            <v>224580070</v>
          </cell>
          <cell r="F7894">
            <v>40</v>
          </cell>
          <cell r="G7894" t="str">
            <v>AWS Corporate</v>
          </cell>
          <cell r="H7894" t="str">
            <v>N</v>
          </cell>
          <cell r="I7894">
            <v>2</v>
          </cell>
          <cell r="J7894">
            <v>37803</v>
          </cell>
          <cell r="K7894">
            <v>111</v>
          </cell>
          <cell r="L7894" t="str">
            <v>Ee/Sp</v>
          </cell>
          <cell r="M7894">
            <v>15350</v>
          </cell>
        </row>
        <row r="7895">
          <cell r="A7895">
            <v>21</v>
          </cell>
          <cell r="B7895" t="str">
            <v>AWS PPO Cobra</v>
          </cell>
          <cell r="D7895" t="str">
            <v>CHAMBERS WENDELL</v>
          </cell>
          <cell r="E7895" t="str">
            <v>310649435</v>
          </cell>
          <cell r="F7895">
            <v>40</v>
          </cell>
          <cell r="G7895" t="str">
            <v>AWS Corporate</v>
          </cell>
          <cell r="H7895" t="str">
            <v>N</v>
          </cell>
          <cell r="I7895">
            <v>2</v>
          </cell>
          <cell r="J7895">
            <v>37622</v>
          </cell>
          <cell r="K7895">
            <v>111</v>
          </cell>
          <cell r="L7895" t="str">
            <v>Ee/Sp</v>
          </cell>
          <cell r="M7895">
            <v>20421</v>
          </cell>
        </row>
        <row r="7896">
          <cell r="A7896">
            <v>21</v>
          </cell>
          <cell r="B7896" t="str">
            <v>AWS PPO Cobra</v>
          </cell>
          <cell r="D7896" t="str">
            <v>FARELL CHRISTINE</v>
          </cell>
          <cell r="E7896" t="str">
            <v>453860282</v>
          </cell>
          <cell r="F7896">
            <v>45</v>
          </cell>
          <cell r="G7896" t="str">
            <v>AWS South West Region</v>
          </cell>
          <cell r="H7896" t="str">
            <v>N</v>
          </cell>
          <cell r="I7896">
            <v>1</v>
          </cell>
          <cell r="J7896">
            <v>38078</v>
          </cell>
          <cell r="K7896">
            <v>102</v>
          </cell>
          <cell r="L7896" t="str">
            <v>Single</v>
          </cell>
          <cell r="M7896">
            <v>17892</v>
          </cell>
        </row>
        <row r="7897">
          <cell r="A7897">
            <v>21</v>
          </cell>
          <cell r="B7897" t="str">
            <v>AWS PPO Cobra</v>
          </cell>
          <cell r="D7897" t="str">
            <v>FIDLER RICHARD</v>
          </cell>
          <cell r="E7897" t="str">
            <v>451724309</v>
          </cell>
          <cell r="F7897">
            <v>45</v>
          </cell>
          <cell r="G7897" t="str">
            <v>AWS South West Region</v>
          </cell>
          <cell r="H7897" t="str">
            <v>N</v>
          </cell>
          <cell r="I7897">
            <v>2</v>
          </cell>
          <cell r="J7897">
            <v>38367</v>
          </cell>
          <cell r="K7897">
            <v>111</v>
          </cell>
          <cell r="L7897" t="str">
            <v>Ee/Sp</v>
          </cell>
          <cell r="M7897">
            <v>17248</v>
          </cell>
        </row>
        <row r="7898">
          <cell r="A7898">
            <v>21</v>
          </cell>
          <cell r="B7898" t="str">
            <v>AWS PPO Cobra</v>
          </cell>
          <cell r="D7898" t="str">
            <v>HALL REBECCA L</v>
          </cell>
          <cell r="E7898" t="str">
            <v>141822502</v>
          </cell>
          <cell r="F7898">
            <v>43</v>
          </cell>
          <cell r="G7898" t="str">
            <v>AWS Atlantic Region</v>
          </cell>
          <cell r="H7898" t="str">
            <v>N</v>
          </cell>
          <cell r="I7898">
            <v>1</v>
          </cell>
          <cell r="J7898">
            <v>38078</v>
          </cell>
          <cell r="K7898">
            <v>102</v>
          </cell>
          <cell r="L7898" t="str">
            <v>Single</v>
          </cell>
          <cell r="M7898">
            <v>29647</v>
          </cell>
        </row>
        <row r="7899">
          <cell r="A7899">
            <v>21</v>
          </cell>
          <cell r="B7899" t="str">
            <v>AWS PPO Cobra</v>
          </cell>
          <cell r="D7899" t="str">
            <v>LENNOX MEGHAN</v>
          </cell>
          <cell r="E7899" t="str">
            <v>162642824</v>
          </cell>
          <cell r="F7899">
            <v>43</v>
          </cell>
          <cell r="G7899" t="str">
            <v>AWS Atlantic Region</v>
          </cell>
          <cell r="H7899" t="str">
            <v>N</v>
          </cell>
          <cell r="I7899">
            <v>1</v>
          </cell>
          <cell r="J7899">
            <v>38231</v>
          </cell>
          <cell r="K7899">
            <v>102</v>
          </cell>
          <cell r="L7899" t="str">
            <v>Single</v>
          </cell>
          <cell r="M7899">
            <v>30309</v>
          </cell>
        </row>
        <row r="7900">
          <cell r="A7900">
            <v>21</v>
          </cell>
          <cell r="B7900" t="str">
            <v>AWS PPO Cobra</v>
          </cell>
          <cell r="D7900" t="str">
            <v>MAZARI MONIQUE</v>
          </cell>
          <cell r="E7900" t="str">
            <v>135487904</v>
          </cell>
          <cell r="F7900">
            <v>40</v>
          </cell>
          <cell r="G7900" t="str">
            <v>AWS Corporate</v>
          </cell>
          <cell r="H7900" t="str">
            <v>N</v>
          </cell>
          <cell r="I7900">
            <v>1</v>
          </cell>
          <cell r="J7900">
            <v>37622</v>
          </cell>
          <cell r="K7900">
            <v>102</v>
          </cell>
          <cell r="L7900" t="str">
            <v>Single</v>
          </cell>
          <cell r="M7900">
            <v>19979</v>
          </cell>
        </row>
        <row r="7901">
          <cell r="A7901">
            <v>21</v>
          </cell>
          <cell r="B7901" t="str">
            <v>AWS PPO Cobra</v>
          </cell>
          <cell r="D7901" t="str">
            <v>MCDANIEL GIRARD L</v>
          </cell>
          <cell r="E7901" t="str">
            <v>227501432</v>
          </cell>
          <cell r="F7901">
            <v>44</v>
          </cell>
          <cell r="G7901" t="str">
            <v>AWS South East Region</v>
          </cell>
          <cell r="H7901" t="str">
            <v>N</v>
          </cell>
          <cell r="I7901">
            <v>1</v>
          </cell>
          <cell r="J7901">
            <v>37711</v>
          </cell>
          <cell r="K7901">
            <v>101</v>
          </cell>
          <cell r="L7901" t="str">
            <v>Single</v>
          </cell>
          <cell r="M7901">
            <v>14671</v>
          </cell>
        </row>
        <row r="7902">
          <cell r="A7902">
            <v>21</v>
          </cell>
          <cell r="B7902" t="str">
            <v>AWS PPO Cobra</v>
          </cell>
          <cell r="D7902" t="str">
            <v>MOORE ANGELA B</v>
          </cell>
          <cell r="E7902" t="str">
            <v>259027903</v>
          </cell>
          <cell r="F7902">
            <v>44</v>
          </cell>
          <cell r="G7902" t="str">
            <v>AWS South East Region</v>
          </cell>
          <cell r="H7902" t="str">
            <v>N</v>
          </cell>
          <cell r="I7902">
            <v>2</v>
          </cell>
          <cell r="J7902">
            <v>37899</v>
          </cell>
          <cell r="K7902">
            <v>119</v>
          </cell>
          <cell r="L7902" t="str">
            <v>Ee/Ch</v>
          </cell>
          <cell r="M7902">
            <v>19871</v>
          </cell>
        </row>
        <row r="7903">
          <cell r="A7903">
            <v>21</v>
          </cell>
          <cell r="B7903" t="str">
            <v>AWS PPO Cobra</v>
          </cell>
          <cell r="D7903" t="str">
            <v>MORGAN CAROL S</v>
          </cell>
          <cell r="E7903" t="str">
            <v>450521126</v>
          </cell>
          <cell r="F7903">
            <v>45</v>
          </cell>
          <cell r="G7903" t="str">
            <v>AWS South West Region</v>
          </cell>
          <cell r="H7903" t="str">
            <v>N</v>
          </cell>
          <cell r="I7903">
            <v>2</v>
          </cell>
          <cell r="J7903">
            <v>38078</v>
          </cell>
          <cell r="K7903">
            <v>111</v>
          </cell>
          <cell r="L7903" t="str">
            <v>Ee/Sp</v>
          </cell>
          <cell r="M7903">
            <v>13729</v>
          </cell>
        </row>
        <row r="7904">
          <cell r="A7904">
            <v>21</v>
          </cell>
          <cell r="B7904" t="str">
            <v>AWS PPO Cobra</v>
          </cell>
          <cell r="D7904" t="str">
            <v>PAYNE LISA</v>
          </cell>
          <cell r="E7904" t="str">
            <v>314580766</v>
          </cell>
          <cell r="F7904">
            <v>40</v>
          </cell>
          <cell r="G7904" t="str">
            <v>AWS Corporate</v>
          </cell>
          <cell r="H7904" t="str">
            <v>N</v>
          </cell>
          <cell r="I7904">
            <v>1</v>
          </cell>
          <cell r="J7904">
            <v>38153</v>
          </cell>
          <cell r="K7904">
            <v>102</v>
          </cell>
          <cell r="L7904" t="str">
            <v>Single</v>
          </cell>
          <cell r="M7904">
            <v>18774</v>
          </cell>
        </row>
        <row r="7905">
          <cell r="A7905">
            <v>21</v>
          </cell>
          <cell r="B7905" t="str">
            <v>AWS PPO Cobra</v>
          </cell>
          <cell r="D7905" t="str">
            <v>RISTAGNO CARMEL A</v>
          </cell>
          <cell r="E7905" t="str">
            <v>547946031</v>
          </cell>
          <cell r="F7905">
            <v>43</v>
          </cell>
          <cell r="G7905" t="str">
            <v>AWS Atlantic Region</v>
          </cell>
          <cell r="H7905" t="str">
            <v>N</v>
          </cell>
          <cell r="I7905">
            <v>1</v>
          </cell>
          <cell r="J7905">
            <v>38044</v>
          </cell>
          <cell r="K7905">
            <v>102</v>
          </cell>
          <cell r="L7905" t="str">
            <v>Single</v>
          </cell>
          <cell r="M7905">
            <v>19247</v>
          </cell>
        </row>
        <row r="7906">
          <cell r="A7906">
            <v>21</v>
          </cell>
          <cell r="B7906" t="str">
            <v>AWS PPO Cobra</v>
          </cell>
          <cell r="D7906" t="str">
            <v>SAIYA JACQUELINE</v>
          </cell>
          <cell r="E7906" t="str">
            <v>142685847</v>
          </cell>
          <cell r="F7906">
            <v>44</v>
          </cell>
          <cell r="G7906" t="str">
            <v>AWS South East Region</v>
          </cell>
          <cell r="H7906" t="str">
            <v>N</v>
          </cell>
          <cell r="I7906">
            <v>1</v>
          </cell>
          <cell r="J7906">
            <v>38063</v>
          </cell>
          <cell r="K7906">
            <v>102</v>
          </cell>
          <cell r="L7906" t="str">
            <v>Single</v>
          </cell>
          <cell r="M7906">
            <v>23618</v>
          </cell>
        </row>
        <row r="7907">
          <cell r="A7907">
            <v>21</v>
          </cell>
          <cell r="B7907" t="str">
            <v>AWS PPO Cobra</v>
          </cell>
          <cell r="D7907" t="str">
            <v>SANDERS TERRY B</v>
          </cell>
          <cell r="E7907" t="str">
            <v>263230114</v>
          </cell>
          <cell r="F7907">
            <v>42</v>
          </cell>
          <cell r="G7907" t="str">
            <v>AWS North West Region</v>
          </cell>
          <cell r="H7907" t="str">
            <v>N</v>
          </cell>
          <cell r="I7907">
            <v>1</v>
          </cell>
          <cell r="J7907">
            <v>37959</v>
          </cell>
          <cell r="K7907">
            <v>101</v>
          </cell>
          <cell r="L7907" t="str">
            <v>Single</v>
          </cell>
          <cell r="M7907">
            <v>20563</v>
          </cell>
        </row>
        <row r="7908">
          <cell r="A7908">
            <v>21</v>
          </cell>
          <cell r="B7908" t="str">
            <v>AWS PPO Cobra</v>
          </cell>
          <cell r="D7908" t="str">
            <v>SIBLEY RICHARD</v>
          </cell>
          <cell r="E7908" t="str">
            <v>457727265</v>
          </cell>
          <cell r="F7908">
            <v>45</v>
          </cell>
          <cell r="G7908" t="str">
            <v>AWS South West Region</v>
          </cell>
          <cell r="H7908" t="str">
            <v>N</v>
          </cell>
          <cell r="I7908">
            <v>2</v>
          </cell>
          <cell r="J7908">
            <v>38164</v>
          </cell>
          <cell r="K7908">
            <v>111</v>
          </cell>
          <cell r="L7908" t="str">
            <v>Ee/Sp</v>
          </cell>
          <cell r="M7908">
            <v>16317</v>
          </cell>
        </row>
        <row r="7909">
          <cell r="A7909">
            <v>21</v>
          </cell>
          <cell r="B7909" t="str">
            <v>AWS PPO Cobra</v>
          </cell>
          <cell r="D7909" t="str">
            <v>STARK ROBERT R</v>
          </cell>
          <cell r="E7909" t="str">
            <v>074488398</v>
          </cell>
          <cell r="F7909">
            <v>44</v>
          </cell>
          <cell r="G7909" t="str">
            <v>AWS South East Region</v>
          </cell>
          <cell r="H7909" t="str">
            <v>N</v>
          </cell>
          <cell r="I7909">
            <v>2</v>
          </cell>
          <cell r="J7909">
            <v>38353</v>
          </cell>
          <cell r="K7909">
            <v>111</v>
          </cell>
          <cell r="L7909" t="str">
            <v>Ee/Sp</v>
          </cell>
          <cell r="M7909">
            <v>20275</v>
          </cell>
        </row>
        <row r="7910">
          <cell r="A7910">
            <v>21</v>
          </cell>
          <cell r="B7910" t="str">
            <v>AWS PPO Cobra</v>
          </cell>
          <cell r="D7910" t="str">
            <v>WAGNER PAUL T</v>
          </cell>
          <cell r="E7910" t="str">
            <v>370767082</v>
          </cell>
          <cell r="F7910">
            <v>44</v>
          </cell>
          <cell r="G7910" t="str">
            <v>AWS South East Region</v>
          </cell>
          <cell r="H7910" t="str">
            <v>N</v>
          </cell>
          <cell r="I7910">
            <v>1</v>
          </cell>
          <cell r="J7910">
            <v>38099</v>
          </cell>
          <cell r="K7910">
            <v>101</v>
          </cell>
          <cell r="L7910" t="str">
            <v>Single</v>
          </cell>
          <cell r="M7910">
            <v>22566</v>
          </cell>
        </row>
        <row r="7911">
          <cell r="A7911">
            <v>21</v>
          </cell>
          <cell r="B7911" t="str">
            <v>AWS PPO Cobra</v>
          </cell>
          <cell r="D7911" t="str">
            <v>WEATHERS CHRISTOPHER L</v>
          </cell>
          <cell r="E7911" t="str">
            <v>457953553</v>
          </cell>
          <cell r="F7911">
            <v>45</v>
          </cell>
          <cell r="G7911" t="str">
            <v>AWS South West Region</v>
          </cell>
          <cell r="H7911" t="str">
            <v>N</v>
          </cell>
          <cell r="I7911">
            <v>1</v>
          </cell>
          <cell r="J7911">
            <v>37681</v>
          </cell>
          <cell r="K7911">
            <v>101</v>
          </cell>
          <cell r="L7911" t="str">
            <v>Single</v>
          </cell>
          <cell r="M7911">
            <v>29269</v>
          </cell>
        </row>
        <row r="7912">
          <cell r="A7912">
            <v>22</v>
          </cell>
          <cell r="B7912" t="str">
            <v>AWS EPO Active</v>
          </cell>
          <cell r="D7912" t="str">
            <v>ABDALA ALBERTO</v>
          </cell>
          <cell r="E7912" t="str">
            <v>266276058</v>
          </cell>
          <cell r="F7912">
            <v>51</v>
          </cell>
          <cell r="G7912" t="str">
            <v>AWS South East Region</v>
          </cell>
          <cell r="H7912" t="str">
            <v>N</v>
          </cell>
          <cell r="I7912">
            <v>1</v>
          </cell>
          <cell r="J7912">
            <v>37622</v>
          </cell>
          <cell r="K7912">
            <v>101</v>
          </cell>
          <cell r="L7912" t="str">
            <v>Single</v>
          </cell>
          <cell r="M7912">
            <v>16503</v>
          </cell>
        </row>
        <row r="7913">
          <cell r="A7913">
            <v>22</v>
          </cell>
          <cell r="B7913" t="str">
            <v>AWS EPO Active</v>
          </cell>
          <cell r="D7913" t="str">
            <v>ACEVEDO ANTONIO R</v>
          </cell>
          <cell r="E7913" t="str">
            <v>264777509</v>
          </cell>
          <cell r="F7913">
            <v>51</v>
          </cell>
          <cell r="G7913" t="str">
            <v>AWS South East Region</v>
          </cell>
          <cell r="H7913" t="str">
            <v>N</v>
          </cell>
          <cell r="I7913">
            <v>4</v>
          </cell>
          <cell r="J7913">
            <v>38113</v>
          </cell>
          <cell r="K7913">
            <v>127</v>
          </cell>
          <cell r="L7913" t="str">
            <v>Family</v>
          </cell>
          <cell r="M7913">
            <v>22719</v>
          </cell>
        </row>
        <row r="7914">
          <cell r="A7914">
            <v>22</v>
          </cell>
          <cell r="B7914" t="str">
            <v>AWS EPO Active</v>
          </cell>
          <cell r="D7914" t="str">
            <v>ALBANESE STEVEN G</v>
          </cell>
          <cell r="E7914" t="str">
            <v>246113914</v>
          </cell>
          <cell r="F7914">
            <v>51</v>
          </cell>
          <cell r="G7914" t="str">
            <v>AWS South East Region</v>
          </cell>
          <cell r="H7914" t="str">
            <v>N</v>
          </cell>
          <cell r="I7914">
            <v>1</v>
          </cell>
          <cell r="J7914">
            <v>37622</v>
          </cell>
          <cell r="K7914">
            <v>101</v>
          </cell>
          <cell r="L7914" t="str">
            <v>Single</v>
          </cell>
          <cell r="M7914">
            <v>21184</v>
          </cell>
        </row>
        <row r="7915">
          <cell r="A7915">
            <v>22</v>
          </cell>
          <cell r="B7915" t="str">
            <v>AWS EPO Active</v>
          </cell>
          <cell r="D7915" t="str">
            <v>ALIBARAHIMI MOHAMMED K</v>
          </cell>
          <cell r="E7915" t="str">
            <v>414813955</v>
          </cell>
          <cell r="F7915">
            <v>51</v>
          </cell>
          <cell r="G7915" t="str">
            <v>AWS South East Region</v>
          </cell>
          <cell r="H7915" t="str">
            <v>N</v>
          </cell>
          <cell r="I7915">
            <v>1</v>
          </cell>
          <cell r="J7915">
            <v>37622</v>
          </cell>
          <cell r="K7915">
            <v>101</v>
          </cell>
          <cell r="L7915" t="str">
            <v>Single</v>
          </cell>
          <cell r="M7915">
            <v>24654</v>
          </cell>
        </row>
        <row r="7916">
          <cell r="A7916">
            <v>22</v>
          </cell>
          <cell r="B7916" t="str">
            <v>AWS EPO Active</v>
          </cell>
          <cell r="D7916" t="str">
            <v>ARCIDIACONO CHRISTINE L</v>
          </cell>
          <cell r="E7916" t="str">
            <v>469961755</v>
          </cell>
          <cell r="F7916">
            <v>51</v>
          </cell>
          <cell r="G7916" t="str">
            <v>AWS South East Region</v>
          </cell>
          <cell r="H7916" t="str">
            <v>N</v>
          </cell>
          <cell r="I7916">
            <v>1</v>
          </cell>
          <cell r="J7916">
            <v>37987</v>
          </cell>
          <cell r="K7916">
            <v>102</v>
          </cell>
          <cell r="L7916" t="str">
            <v>Single</v>
          </cell>
          <cell r="M7916">
            <v>28226</v>
          </cell>
        </row>
        <row r="7917">
          <cell r="A7917">
            <v>22</v>
          </cell>
          <cell r="B7917" t="str">
            <v>AWS EPO Active</v>
          </cell>
          <cell r="D7917" t="str">
            <v>ARMACOST MARY E</v>
          </cell>
          <cell r="E7917" t="str">
            <v>313702430</v>
          </cell>
          <cell r="F7917">
            <v>47</v>
          </cell>
          <cell r="G7917" t="str">
            <v>AWS Corporate</v>
          </cell>
          <cell r="H7917" t="str">
            <v>N</v>
          </cell>
          <cell r="I7917">
            <v>3</v>
          </cell>
          <cell r="J7917">
            <v>37987</v>
          </cell>
          <cell r="K7917">
            <v>119</v>
          </cell>
          <cell r="L7917" t="str">
            <v>Ee/Ch</v>
          </cell>
          <cell r="M7917">
            <v>24210</v>
          </cell>
        </row>
        <row r="7918">
          <cell r="A7918">
            <v>22</v>
          </cell>
          <cell r="B7918" t="str">
            <v>AWS EPO Active</v>
          </cell>
          <cell r="D7918" t="str">
            <v>ARREDONDO VICTOR D</v>
          </cell>
          <cell r="E7918" t="str">
            <v>633011805</v>
          </cell>
          <cell r="F7918">
            <v>52</v>
          </cell>
          <cell r="G7918" t="str">
            <v>AWS South West Region</v>
          </cell>
          <cell r="H7918" t="str">
            <v>N</v>
          </cell>
          <cell r="I7918">
            <v>4</v>
          </cell>
          <cell r="J7918">
            <v>37956</v>
          </cell>
          <cell r="K7918">
            <v>127</v>
          </cell>
          <cell r="L7918" t="str">
            <v>Family</v>
          </cell>
          <cell r="M7918">
            <v>26440</v>
          </cell>
        </row>
        <row r="7919">
          <cell r="A7919">
            <v>22</v>
          </cell>
          <cell r="B7919" t="str">
            <v>AWS EPO Active</v>
          </cell>
          <cell r="D7919" t="str">
            <v>ARTHUR ROBERT B</v>
          </cell>
          <cell r="E7919" t="str">
            <v>282763537</v>
          </cell>
          <cell r="F7919">
            <v>51</v>
          </cell>
          <cell r="G7919" t="str">
            <v>AWS South East Region</v>
          </cell>
          <cell r="H7919" t="str">
            <v>N</v>
          </cell>
          <cell r="I7919">
            <v>1</v>
          </cell>
          <cell r="J7919">
            <v>38047</v>
          </cell>
          <cell r="K7919">
            <v>101</v>
          </cell>
          <cell r="L7919" t="str">
            <v>Single</v>
          </cell>
          <cell r="M7919">
            <v>29367</v>
          </cell>
        </row>
        <row r="7920">
          <cell r="A7920">
            <v>22</v>
          </cell>
          <cell r="B7920" t="str">
            <v>AWS EPO Active</v>
          </cell>
          <cell r="D7920" t="str">
            <v>BARRETO TOMAS</v>
          </cell>
          <cell r="E7920" t="str">
            <v>593470488</v>
          </cell>
          <cell r="F7920">
            <v>51</v>
          </cell>
          <cell r="G7920" t="str">
            <v>AWS South East Region</v>
          </cell>
          <cell r="H7920" t="str">
            <v>N</v>
          </cell>
          <cell r="I7920">
            <v>3</v>
          </cell>
          <cell r="J7920">
            <v>37622</v>
          </cell>
          <cell r="K7920">
            <v>127</v>
          </cell>
          <cell r="L7920" t="str">
            <v>Family</v>
          </cell>
          <cell r="M7920">
            <v>22161</v>
          </cell>
        </row>
        <row r="7921">
          <cell r="A7921">
            <v>22</v>
          </cell>
          <cell r="B7921" t="str">
            <v>AWS EPO Active</v>
          </cell>
          <cell r="D7921" t="str">
            <v>BAYLINSON JUDITH</v>
          </cell>
          <cell r="E7921" t="str">
            <v>222523318</v>
          </cell>
          <cell r="F7921">
            <v>47</v>
          </cell>
          <cell r="G7921" t="str">
            <v>AWS Corporate</v>
          </cell>
          <cell r="H7921" t="str">
            <v>N</v>
          </cell>
          <cell r="I7921">
            <v>1</v>
          </cell>
          <cell r="J7921">
            <v>37622</v>
          </cell>
          <cell r="K7921">
            <v>102</v>
          </cell>
          <cell r="L7921" t="str">
            <v>Single</v>
          </cell>
          <cell r="M7921">
            <v>21732</v>
          </cell>
        </row>
        <row r="7922">
          <cell r="A7922">
            <v>22</v>
          </cell>
          <cell r="B7922" t="str">
            <v>AWS EPO Active</v>
          </cell>
          <cell r="D7922" t="str">
            <v>BENOIT ROBERT</v>
          </cell>
          <cell r="E7922" t="str">
            <v>436783138</v>
          </cell>
          <cell r="F7922">
            <v>52</v>
          </cell>
          <cell r="G7922" t="str">
            <v>AWS South West Region</v>
          </cell>
          <cell r="H7922" t="str">
            <v>N</v>
          </cell>
          <cell r="I7922">
            <v>2</v>
          </cell>
          <cell r="J7922">
            <v>37622</v>
          </cell>
          <cell r="K7922">
            <v>111</v>
          </cell>
          <cell r="L7922" t="str">
            <v>Ee/Sp</v>
          </cell>
          <cell r="M7922">
            <v>18372</v>
          </cell>
        </row>
        <row r="7923">
          <cell r="A7923">
            <v>22</v>
          </cell>
          <cell r="B7923" t="str">
            <v>AWS EPO Active</v>
          </cell>
          <cell r="D7923" t="str">
            <v>BERG DAVID D</v>
          </cell>
          <cell r="E7923" t="str">
            <v>444865487</v>
          </cell>
          <cell r="F7923">
            <v>52</v>
          </cell>
          <cell r="G7923" t="str">
            <v>AWS South West Region</v>
          </cell>
          <cell r="H7923" t="str">
            <v>N</v>
          </cell>
          <cell r="I7923">
            <v>1</v>
          </cell>
          <cell r="J7923">
            <v>37895</v>
          </cell>
          <cell r="K7923">
            <v>101</v>
          </cell>
          <cell r="L7923" t="str">
            <v>Single</v>
          </cell>
          <cell r="M7923">
            <v>25887</v>
          </cell>
        </row>
        <row r="7924">
          <cell r="A7924">
            <v>22</v>
          </cell>
          <cell r="B7924" t="str">
            <v>AWS EPO Active</v>
          </cell>
          <cell r="D7924" t="str">
            <v>BERKEMEIER MONA M</v>
          </cell>
          <cell r="E7924" t="str">
            <v>305563284</v>
          </cell>
          <cell r="F7924">
            <v>47</v>
          </cell>
          <cell r="G7924" t="str">
            <v>AWS Corporate</v>
          </cell>
          <cell r="H7924" t="str">
            <v>N</v>
          </cell>
          <cell r="I7924">
            <v>2</v>
          </cell>
          <cell r="J7924">
            <v>37622</v>
          </cell>
          <cell r="K7924">
            <v>111</v>
          </cell>
          <cell r="L7924" t="str">
            <v>Ee/Sp</v>
          </cell>
          <cell r="M7924">
            <v>18915</v>
          </cell>
        </row>
        <row r="7925">
          <cell r="A7925">
            <v>22</v>
          </cell>
          <cell r="B7925" t="str">
            <v>AWS EPO Active</v>
          </cell>
          <cell r="D7925" t="str">
            <v>BLACKSHEAR KEITH D</v>
          </cell>
          <cell r="E7925" t="str">
            <v>462350812</v>
          </cell>
          <cell r="F7925">
            <v>52</v>
          </cell>
          <cell r="G7925" t="str">
            <v>AWS South West Region</v>
          </cell>
          <cell r="H7925" t="str">
            <v>N</v>
          </cell>
          <cell r="I7925">
            <v>5</v>
          </cell>
          <cell r="J7925">
            <v>38353</v>
          </cell>
          <cell r="K7925">
            <v>127</v>
          </cell>
          <cell r="L7925" t="str">
            <v>Family</v>
          </cell>
          <cell r="M7925">
            <v>26435</v>
          </cell>
        </row>
        <row r="7926">
          <cell r="A7926">
            <v>22</v>
          </cell>
          <cell r="B7926" t="str">
            <v>AWS EPO Active</v>
          </cell>
          <cell r="D7926" t="str">
            <v>BLAIR LISA R</v>
          </cell>
          <cell r="E7926" t="str">
            <v>262452132</v>
          </cell>
          <cell r="F7926">
            <v>51</v>
          </cell>
          <cell r="G7926" t="str">
            <v>AWS South East Region</v>
          </cell>
          <cell r="H7926" t="str">
            <v>N</v>
          </cell>
          <cell r="I7926">
            <v>1</v>
          </cell>
          <cell r="J7926">
            <v>38322</v>
          </cell>
          <cell r="K7926">
            <v>102</v>
          </cell>
          <cell r="L7926" t="str">
            <v>Single</v>
          </cell>
          <cell r="M7926">
            <v>24612</v>
          </cell>
        </row>
        <row r="7927">
          <cell r="A7927">
            <v>22</v>
          </cell>
          <cell r="B7927" t="str">
            <v>AWS EPO Active</v>
          </cell>
          <cell r="D7927" t="str">
            <v>BOLMER STEPHANIE R</v>
          </cell>
          <cell r="E7927" t="str">
            <v>407334652</v>
          </cell>
          <cell r="F7927">
            <v>51</v>
          </cell>
          <cell r="G7927" t="str">
            <v>AWS South East Region</v>
          </cell>
          <cell r="H7927" t="str">
            <v>N</v>
          </cell>
          <cell r="I7927">
            <v>3</v>
          </cell>
          <cell r="J7927">
            <v>37622</v>
          </cell>
          <cell r="K7927">
            <v>119</v>
          </cell>
          <cell r="L7927" t="str">
            <v>Ee/Ch</v>
          </cell>
          <cell r="M7927">
            <v>28262</v>
          </cell>
        </row>
        <row r="7928">
          <cell r="A7928">
            <v>22</v>
          </cell>
          <cell r="B7928" t="str">
            <v>AWS EPO Active</v>
          </cell>
          <cell r="D7928" t="str">
            <v>BONANNO JEROME W</v>
          </cell>
          <cell r="E7928" t="str">
            <v>156527000</v>
          </cell>
          <cell r="F7928">
            <v>52</v>
          </cell>
          <cell r="G7928" t="str">
            <v>AWS South West Region</v>
          </cell>
          <cell r="H7928" t="str">
            <v>N</v>
          </cell>
          <cell r="I7928">
            <v>2</v>
          </cell>
          <cell r="J7928">
            <v>38127</v>
          </cell>
          <cell r="K7928">
            <v>111</v>
          </cell>
          <cell r="L7928" t="str">
            <v>Ee/Sp</v>
          </cell>
          <cell r="M7928">
            <v>20858</v>
          </cell>
        </row>
        <row r="7929">
          <cell r="A7929">
            <v>22</v>
          </cell>
          <cell r="B7929" t="str">
            <v>AWS EPO Active</v>
          </cell>
          <cell r="D7929" t="str">
            <v>BOWERS BARBARA</v>
          </cell>
          <cell r="E7929" t="str">
            <v>449047099</v>
          </cell>
          <cell r="F7929">
            <v>52</v>
          </cell>
          <cell r="G7929" t="str">
            <v>AWS South West Region</v>
          </cell>
          <cell r="H7929" t="str">
            <v>N</v>
          </cell>
          <cell r="I7929">
            <v>2</v>
          </cell>
          <cell r="J7929">
            <v>37622</v>
          </cell>
          <cell r="K7929">
            <v>111</v>
          </cell>
          <cell r="L7929" t="str">
            <v>Ee/Sp</v>
          </cell>
          <cell r="M7929">
            <v>19384</v>
          </cell>
        </row>
        <row r="7930">
          <cell r="A7930">
            <v>22</v>
          </cell>
          <cell r="B7930" t="str">
            <v>AWS EPO Active</v>
          </cell>
          <cell r="D7930" t="str">
            <v>BOX LONNY J</v>
          </cell>
          <cell r="E7930" t="str">
            <v>456029388</v>
          </cell>
          <cell r="F7930">
            <v>52</v>
          </cell>
          <cell r="G7930" t="str">
            <v>AWS South West Region</v>
          </cell>
          <cell r="H7930" t="str">
            <v>N</v>
          </cell>
          <cell r="I7930">
            <v>2</v>
          </cell>
          <cell r="J7930">
            <v>37834</v>
          </cell>
          <cell r="K7930">
            <v>111</v>
          </cell>
          <cell r="L7930" t="str">
            <v>Ee/Sp</v>
          </cell>
          <cell r="M7930">
            <v>24381</v>
          </cell>
        </row>
        <row r="7931">
          <cell r="A7931">
            <v>22</v>
          </cell>
          <cell r="B7931" t="str">
            <v>AWS EPO Active</v>
          </cell>
          <cell r="D7931" t="str">
            <v>BRANTLEY ROBERT</v>
          </cell>
          <cell r="E7931" t="str">
            <v>261395486</v>
          </cell>
          <cell r="F7931">
            <v>51</v>
          </cell>
          <cell r="G7931" t="str">
            <v>AWS South East Region</v>
          </cell>
          <cell r="H7931" t="str">
            <v>N</v>
          </cell>
          <cell r="I7931">
            <v>1</v>
          </cell>
          <cell r="J7931">
            <v>38231</v>
          </cell>
          <cell r="K7931">
            <v>101</v>
          </cell>
          <cell r="L7931" t="str">
            <v>Single</v>
          </cell>
          <cell r="M7931">
            <v>22835</v>
          </cell>
        </row>
        <row r="7932">
          <cell r="A7932">
            <v>22</v>
          </cell>
          <cell r="B7932" t="str">
            <v>AWS EPO Active</v>
          </cell>
          <cell r="D7932" t="str">
            <v>BRAUNINGER DON</v>
          </cell>
          <cell r="E7932" t="str">
            <v>434783393</v>
          </cell>
          <cell r="F7932">
            <v>52</v>
          </cell>
          <cell r="G7932" t="str">
            <v>AWS South West Region</v>
          </cell>
          <cell r="H7932" t="str">
            <v>N</v>
          </cell>
          <cell r="I7932">
            <v>1</v>
          </cell>
          <cell r="J7932">
            <v>37987</v>
          </cell>
          <cell r="K7932">
            <v>101</v>
          </cell>
          <cell r="L7932" t="str">
            <v>Single</v>
          </cell>
          <cell r="M7932">
            <v>18540</v>
          </cell>
        </row>
        <row r="7933">
          <cell r="A7933">
            <v>22</v>
          </cell>
          <cell r="B7933" t="str">
            <v>AWS EPO Active</v>
          </cell>
          <cell r="D7933" t="str">
            <v>BREWER THOMAS J</v>
          </cell>
          <cell r="E7933" t="str">
            <v>129567202</v>
          </cell>
          <cell r="F7933">
            <v>51</v>
          </cell>
          <cell r="G7933" t="str">
            <v>AWS South East Region</v>
          </cell>
          <cell r="H7933" t="str">
            <v>N</v>
          </cell>
          <cell r="I7933">
            <v>5</v>
          </cell>
          <cell r="J7933">
            <v>37622</v>
          </cell>
          <cell r="K7933">
            <v>127</v>
          </cell>
          <cell r="L7933" t="str">
            <v>Family</v>
          </cell>
          <cell r="M7933">
            <v>26676</v>
          </cell>
        </row>
        <row r="7934">
          <cell r="A7934">
            <v>22</v>
          </cell>
          <cell r="B7934" t="str">
            <v>AWS EPO Active</v>
          </cell>
          <cell r="D7934" t="str">
            <v>BROOKS ROY B</v>
          </cell>
          <cell r="E7934" t="str">
            <v>261608319</v>
          </cell>
          <cell r="F7934">
            <v>51</v>
          </cell>
          <cell r="G7934" t="str">
            <v>AWS South East Region</v>
          </cell>
          <cell r="H7934" t="str">
            <v>N</v>
          </cell>
          <cell r="I7934">
            <v>3</v>
          </cell>
          <cell r="J7934">
            <v>37622</v>
          </cell>
          <cell r="K7934">
            <v>127</v>
          </cell>
          <cell r="L7934" t="str">
            <v>Family</v>
          </cell>
          <cell r="M7934">
            <v>14329</v>
          </cell>
        </row>
        <row r="7935">
          <cell r="A7935">
            <v>22</v>
          </cell>
          <cell r="B7935" t="str">
            <v>AWS EPO Active</v>
          </cell>
          <cell r="D7935" t="str">
            <v>BRUMFIELD LUCAS</v>
          </cell>
          <cell r="E7935" t="str">
            <v>286824287</v>
          </cell>
          <cell r="F7935">
            <v>51</v>
          </cell>
          <cell r="G7935" t="str">
            <v>AWS South East Region</v>
          </cell>
          <cell r="H7935" t="str">
            <v>N</v>
          </cell>
          <cell r="I7935">
            <v>2</v>
          </cell>
          <cell r="J7935">
            <v>38353</v>
          </cell>
          <cell r="K7935">
            <v>119</v>
          </cell>
          <cell r="L7935" t="str">
            <v>Ee/Ch</v>
          </cell>
          <cell r="M7935">
            <v>29986</v>
          </cell>
        </row>
        <row r="7936">
          <cell r="A7936">
            <v>22</v>
          </cell>
          <cell r="B7936" t="str">
            <v>AWS EPO Active</v>
          </cell>
          <cell r="D7936" t="str">
            <v>BUCKNOR THEOPHILUS</v>
          </cell>
          <cell r="E7936" t="str">
            <v>590652658</v>
          </cell>
          <cell r="F7936">
            <v>51</v>
          </cell>
          <cell r="G7936" t="str">
            <v>AWS South East Region</v>
          </cell>
          <cell r="H7936" t="str">
            <v>N</v>
          </cell>
          <cell r="I7936">
            <v>1</v>
          </cell>
          <cell r="J7936">
            <v>37622</v>
          </cell>
          <cell r="K7936">
            <v>101</v>
          </cell>
          <cell r="L7936" t="str">
            <v>Single</v>
          </cell>
          <cell r="M7936">
            <v>21044</v>
          </cell>
        </row>
        <row r="7937">
          <cell r="A7937">
            <v>22</v>
          </cell>
          <cell r="B7937" t="str">
            <v>AWS EPO Active</v>
          </cell>
          <cell r="D7937" t="str">
            <v>CAHALAN RANDY J</v>
          </cell>
          <cell r="E7937" t="str">
            <v>487667773</v>
          </cell>
          <cell r="F7937">
            <v>47</v>
          </cell>
          <cell r="G7937" t="str">
            <v>AWS Corporate</v>
          </cell>
          <cell r="H7937" t="str">
            <v>N</v>
          </cell>
          <cell r="I7937">
            <v>6</v>
          </cell>
          <cell r="J7937">
            <v>37622</v>
          </cell>
          <cell r="K7937">
            <v>127</v>
          </cell>
          <cell r="L7937" t="str">
            <v>Family</v>
          </cell>
          <cell r="M7937">
            <v>20836</v>
          </cell>
        </row>
        <row r="7938">
          <cell r="A7938">
            <v>22</v>
          </cell>
          <cell r="B7938" t="str">
            <v>AWS EPO Active</v>
          </cell>
          <cell r="D7938" t="str">
            <v>CALHOUN GEORGE H</v>
          </cell>
          <cell r="E7938" t="str">
            <v>417704877</v>
          </cell>
          <cell r="F7938">
            <v>51</v>
          </cell>
          <cell r="G7938" t="str">
            <v>AWS South East Region</v>
          </cell>
          <cell r="H7938" t="str">
            <v>N</v>
          </cell>
          <cell r="I7938">
            <v>2</v>
          </cell>
          <cell r="J7938">
            <v>37622</v>
          </cell>
          <cell r="K7938">
            <v>111</v>
          </cell>
          <cell r="L7938" t="str">
            <v>Ee/Sp</v>
          </cell>
          <cell r="M7938">
            <v>18249</v>
          </cell>
        </row>
        <row r="7939">
          <cell r="A7939">
            <v>22</v>
          </cell>
          <cell r="B7939" t="str">
            <v>AWS EPO Active</v>
          </cell>
          <cell r="D7939" t="str">
            <v>CAMPAGNA KEITH A</v>
          </cell>
          <cell r="E7939" t="str">
            <v>267839741</v>
          </cell>
          <cell r="F7939">
            <v>51</v>
          </cell>
          <cell r="G7939" t="str">
            <v>AWS South East Region</v>
          </cell>
          <cell r="H7939" t="str">
            <v>N</v>
          </cell>
          <cell r="I7939">
            <v>2</v>
          </cell>
          <cell r="J7939">
            <v>37622</v>
          </cell>
          <cell r="K7939">
            <v>119</v>
          </cell>
          <cell r="L7939" t="str">
            <v>Ee/Ch</v>
          </cell>
          <cell r="M7939">
            <v>24627</v>
          </cell>
        </row>
        <row r="7940">
          <cell r="A7940">
            <v>22</v>
          </cell>
          <cell r="B7940" t="str">
            <v>AWS EPO Active</v>
          </cell>
          <cell r="D7940" t="str">
            <v>CAMPAGNA KENNETH W</v>
          </cell>
          <cell r="E7940" t="str">
            <v>261852014</v>
          </cell>
          <cell r="F7940">
            <v>51</v>
          </cell>
          <cell r="G7940" t="str">
            <v>AWS South East Region</v>
          </cell>
          <cell r="H7940" t="str">
            <v>N</v>
          </cell>
          <cell r="I7940">
            <v>5</v>
          </cell>
          <cell r="J7940">
            <v>37622</v>
          </cell>
          <cell r="K7940">
            <v>127</v>
          </cell>
          <cell r="L7940" t="str">
            <v>Family</v>
          </cell>
          <cell r="M7940">
            <v>25242</v>
          </cell>
        </row>
        <row r="7941">
          <cell r="A7941">
            <v>22</v>
          </cell>
          <cell r="B7941" t="str">
            <v>AWS EPO Active</v>
          </cell>
          <cell r="D7941" t="str">
            <v>CAMPBELL WILLIAM A</v>
          </cell>
          <cell r="E7941" t="str">
            <v>285666757</v>
          </cell>
          <cell r="F7941">
            <v>50</v>
          </cell>
          <cell r="G7941" t="str">
            <v>AWS Atlantic Region</v>
          </cell>
          <cell r="H7941" t="str">
            <v>N</v>
          </cell>
          <cell r="I7941">
            <v>3</v>
          </cell>
          <cell r="J7941">
            <v>37622</v>
          </cell>
          <cell r="K7941">
            <v>127</v>
          </cell>
          <cell r="L7941" t="str">
            <v>Family</v>
          </cell>
          <cell r="M7941">
            <v>22823</v>
          </cell>
        </row>
        <row r="7942">
          <cell r="A7942">
            <v>22</v>
          </cell>
          <cell r="B7942" t="str">
            <v>AWS EPO Active</v>
          </cell>
          <cell r="D7942" t="str">
            <v>CANNON MICHAEL G</v>
          </cell>
          <cell r="E7942" t="str">
            <v>267435048</v>
          </cell>
          <cell r="F7942">
            <v>51</v>
          </cell>
          <cell r="G7942" t="str">
            <v>AWS South East Region</v>
          </cell>
          <cell r="H7942" t="str">
            <v>N</v>
          </cell>
          <cell r="I7942">
            <v>4</v>
          </cell>
          <cell r="J7942">
            <v>37622</v>
          </cell>
          <cell r="K7942">
            <v>127</v>
          </cell>
          <cell r="L7942" t="str">
            <v>Family</v>
          </cell>
          <cell r="M7942">
            <v>21967</v>
          </cell>
        </row>
        <row r="7943">
          <cell r="A7943">
            <v>22</v>
          </cell>
          <cell r="B7943" t="str">
            <v>AWS EPO Active</v>
          </cell>
          <cell r="D7943" t="str">
            <v>CARROLL KENNETH</v>
          </cell>
          <cell r="E7943" t="str">
            <v>262572421</v>
          </cell>
          <cell r="F7943">
            <v>51</v>
          </cell>
          <cell r="G7943" t="str">
            <v>AWS South East Region</v>
          </cell>
          <cell r="H7943" t="str">
            <v>N</v>
          </cell>
          <cell r="I7943">
            <v>2</v>
          </cell>
          <cell r="J7943">
            <v>37622</v>
          </cell>
          <cell r="K7943">
            <v>111</v>
          </cell>
          <cell r="L7943" t="str">
            <v>Ee/Sp</v>
          </cell>
          <cell r="M7943">
            <v>21499</v>
          </cell>
        </row>
        <row r="7944">
          <cell r="A7944">
            <v>22</v>
          </cell>
          <cell r="B7944" t="str">
            <v>AWS EPO Active</v>
          </cell>
          <cell r="D7944" t="str">
            <v>CASEY KATHLEEN</v>
          </cell>
          <cell r="E7944" t="str">
            <v>020464074</v>
          </cell>
          <cell r="F7944">
            <v>47</v>
          </cell>
          <cell r="G7944" t="str">
            <v>AWS Corporate</v>
          </cell>
          <cell r="H7944" t="str">
            <v>N</v>
          </cell>
          <cell r="I7944">
            <v>1</v>
          </cell>
          <cell r="J7944">
            <v>37622</v>
          </cell>
          <cell r="K7944">
            <v>102</v>
          </cell>
          <cell r="L7944" t="str">
            <v>Single</v>
          </cell>
          <cell r="M7944">
            <v>20137</v>
          </cell>
        </row>
        <row r="7945">
          <cell r="A7945">
            <v>22</v>
          </cell>
          <cell r="B7945" t="str">
            <v>AWS EPO Active</v>
          </cell>
          <cell r="D7945" t="str">
            <v>CHAN MICHAEL T</v>
          </cell>
          <cell r="E7945" t="str">
            <v>031508332</v>
          </cell>
          <cell r="F7945">
            <v>48</v>
          </cell>
          <cell r="G7945" t="str">
            <v>AWS North East Region</v>
          </cell>
          <cell r="H7945" t="str">
            <v>N</v>
          </cell>
          <cell r="I7945">
            <v>4</v>
          </cell>
          <cell r="J7945">
            <v>38353</v>
          </cell>
          <cell r="K7945">
            <v>127</v>
          </cell>
          <cell r="L7945" t="str">
            <v>Family</v>
          </cell>
          <cell r="M7945">
            <v>20249</v>
          </cell>
        </row>
        <row r="7946">
          <cell r="A7946">
            <v>22</v>
          </cell>
          <cell r="B7946" t="str">
            <v>AWS EPO Active</v>
          </cell>
          <cell r="D7946" t="str">
            <v>CHAUVIN CHARLES</v>
          </cell>
          <cell r="E7946" t="str">
            <v>435861325</v>
          </cell>
          <cell r="F7946">
            <v>51</v>
          </cell>
          <cell r="G7946" t="str">
            <v>AWS South East Region</v>
          </cell>
          <cell r="H7946" t="str">
            <v>N</v>
          </cell>
          <cell r="I7946">
            <v>4</v>
          </cell>
          <cell r="J7946">
            <v>37622</v>
          </cell>
          <cell r="K7946">
            <v>127</v>
          </cell>
          <cell r="L7946" t="str">
            <v>Family</v>
          </cell>
          <cell r="M7946">
            <v>21876</v>
          </cell>
        </row>
        <row r="7947">
          <cell r="A7947">
            <v>22</v>
          </cell>
          <cell r="B7947" t="str">
            <v>AWS EPO Active</v>
          </cell>
          <cell r="D7947" t="str">
            <v>CHAVEZ AGUSTIN</v>
          </cell>
          <cell r="E7947" t="str">
            <v>266991016</v>
          </cell>
          <cell r="F7947">
            <v>51</v>
          </cell>
          <cell r="G7947" t="str">
            <v>AWS South East Region</v>
          </cell>
          <cell r="H7947" t="str">
            <v>N</v>
          </cell>
          <cell r="I7947">
            <v>4</v>
          </cell>
          <cell r="J7947">
            <v>37622</v>
          </cell>
          <cell r="K7947">
            <v>127</v>
          </cell>
          <cell r="L7947" t="str">
            <v>Family</v>
          </cell>
          <cell r="M7947">
            <v>24045</v>
          </cell>
        </row>
        <row r="7948">
          <cell r="A7948">
            <v>22</v>
          </cell>
          <cell r="B7948" t="str">
            <v>AWS EPO Active</v>
          </cell>
          <cell r="D7948" t="str">
            <v>CIACCO LISA</v>
          </cell>
          <cell r="E7948" t="str">
            <v>131546485</v>
          </cell>
          <cell r="F7948">
            <v>51</v>
          </cell>
          <cell r="G7948" t="str">
            <v>AWS South East Region</v>
          </cell>
          <cell r="H7948" t="str">
            <v>N</v>
          </cell>
          <cell r="I7948">
            <v>2</v>
          </cell>
          <cell r="J7948">
            <v>38226</v>
          </cell>
          <cell r="K7948">
            <v>119</v>
          </cell>
          <cell r="L7948" t="str">
            <v>Ee/Ch</v>
          </cell>
          <cell r="M7948">
            <v>22797</v>
          </cell>
        </row>
        <row r="7949">
          <cell r="A7949">
            <v>22</v>
          </cell>
          <cell r="B7949" t="str">
            <v>AWS EPO Active</v>
          </cell>
          <cell r="D7949" t="str">
            <v>CLANCY BRANDI L</v>
          </cell>
          <cell r="E7949" t="str">
            <v>456973006</v>
          </cell>
          <cell r="F7949">
            <v>52</v>
          </cell>
          <cell r="G7949" t="str">
            <v>AWS South West Region</v>
          </cell>
          <cell r="H7949" t="str">
            <v>N</v>
          </cell>
          <cell r="I7949">
            <v>2</v>
          </cell>
          <cell r="J7949">
            <v>37622</v>
          </cell>
          <cell r="K7949">
            <v>119</v>
          </cell>
          <cell r="L7949" t="str">
            <v>Ee/Ch</v>
          </cell>
          <cell r="M7949">
            <v>27714</v>
          </cell>
        </row>
        <row r="7950">
          <cell r="A7950">
            <v>22</v>
          </cell>
          <cell r="B7950" t="str">
            <v>AWS EPO Active</v>
          </cell>
          <cell r="D7950" t="str">
            <v>CLIFTON III ROBERT L</v>
          </cell>
          <cell r="E7950" t="str">
            <v>229944523</v>
          </cell>
          <cell r="F7950">
            <v>51</v>
          </cell>
          <cell r="G7950" t="str">
            <v>AWS South East Region</v>
          </cell>
          <cell r="H7950" t="str">
            <v>N</v>
          </cell>
          <cell r="I7950">
            <v>1</v>
          </cell>
          <cell r="J7950">
            <v>38353</v>
          </cell>
          <cell r="K7950">
            <v>101</v>
          </cell>
          <cell r="L7950" t="str">
            <v>Single</v>
          </cell>
          <cell r="M7950">
            <v>21182</v>
          </cell>
        </row>
        <row r="7951">
          <cell r="A7951">
            <v>22</v>
          </cell>
          <cell r="B7951" t="str">
            <v>AWS EPO Active</v>
          </cell>
          <cell r="D7951" t="str">
            <v>COLEMAN GARY J</v>
          </cell>
          <cell r="E7951" t="str">
            <v>293449479</v>
          </cell>
          <cell r="F7951">
            <v>47</v>
          </cell>
          <cell r="G7951" t="str">
            <v>AWS Corporate</v>
          </cell>
          <cell r="H7951" t="str">
            <v>N</v>
          </cell>
          <cell r="I7951">
            <v>1</v>
          </cell>
          <cell r="J7951">
            <v>37712</v>
          </cell>
          <cell r="K7951">
            <v>101</v>
          </cell>
          <cell r="L7951" t="str">
            <v>Single</v>
          </cell>
          <cell r="M7951">
            <v>18422</v>
          </cell>
        </row>
        <row r="7952">
          <cell r="A7952">
            <v>22</v>
          </cell>
          <cell r="B7952" t="str">
            <v>AWS EPO Active</v>
          </cell>
          <cell r="D7952" t="str">
            <v>CONCEPCION EILEEN</v>
          </cell>
          <cell r="E7952" t="str">
            <v>151668083</v>
          </cell>
          <cell r="F7952">
            <v>47</v>
          </cell>
          <cell r="G7952" t="str">
            <v>AWS Corporate</v>
          </cell>
          <cell r="H7952" t="str">
            <v>N</v>
          </cell>
          <cell r="I7952">
            <v>2</v>
          </cell>
          <cell r="J7952">
            <v>38146</v>
          </cell>
          <cell r="K7952">
            <v>111</v>
          </cell>
          <cell r="L7952" t="str">
            <v>Ee/Sp</v>
          </cell>
          <cell r="M7952">
            <v>23607</v>
          </cell>
        </row>
        <row r="7953">
          <cell r="A7953">
            <v>22</v>
          </cell>
          <cell r="B7953" t="str">
            <v>AWS EPO Active</v>
          </cell>
          <cell r="D7953" t="str">
            <v>COOK DAVID R</v>
          </cell>
          <cell r="E7953" t="str">
            <v>298729067</v>
          </cell>
          <cell r="F7953">
            <v>50</v>
          </cell>
          <cell r="G7953" t="str">
            <v>AWS Atlantic Region</v>
          </cell>
          <cell r="H7953" t="str">
            <v>N</v>
          </cell>
          <cell r="I7953">
            <v>4</v>
          </cell>
          <cell r="J7953">
            <v>37622</v>
          </cell>
          <cell r="K7953">
            <v>119</v>
          </cell>
          <cell r="L7953" t="str">
            <v>Ee/Ch</v>
          </cell>
          <cell r="M7953">
            <v>23167</v>
          </cell>
        </row>
        <row r="7954">
          <cell r="A7954">
            <v>22</v>
          </cell>
          <cell r="B7954" t="str">
            <v>AWS EPO Active</v>
          </cell>
          <cell r="D7954" t="str">
            <v>COTTONE ANDREW</v>
          </cell>
          <cell r="E7954" t="str">
            <v>211423854</v>
          </cell>
          <cell r="F7954">
            <v>48</v>
          </cell>
          <cell r="G7954" t="str">
            <v>AWS North East Region</v>
          </cell>
          <cell r="H7954" t="str">
            <v>N</v>
          </cell>
          <cell r="I7954">
            <v>1</v>
          </cell>
          <cell r="J7954">
            <v>38353</v>
          </cell>
          <cell r="K7954">
            <v>101</v>
          </cell>
          <cell r="L7954" t="str">
            <v>Single</v>
          </cell>
          <cell r="M7954">
            <v>18893</v>
          </cell>
        </row>
        <row r="7955">
          <cell r="A7955">
            <v>22</v>
          </cell>
          <cell r="B7955" t="str">
            <v>AWS EPO Active</v>
          </cell>
          <cell r="D7955" t="str">
            <v>COVIN KACY</v>
          </cell>
          <cell r="E7955" t="str">
            <v>589682349</v>
          </cell>
          <cell r="F7955">
            <v>51</v>
          </cell>
          <cell r="G7955" t="str">
            <v>AWS South East Region</v>
          </cell>
          <cell r="H7955" t="str">
            <v>N</v>
          </cell>
          <cell r="I7955">
            <v>1</v>
          </cell>
          <cell r="J7955">
            <v>37622</v>
          </cell>
          <cell r="K7955">
            <v>101</v>
          </cell>
          <cell r="L7955" t="str">
            <v>Single</v>
          </cell>
          <cell r="M7955">
            <v>28431</v>
          </cell>
        </row>
        <row r="7956">
          <cell r="A7956">
            <v>22</v>
          </cell>
          <cell r="B7956" t="str">
            <v>AWS EPO Active</v>
          </cell>
          <cell r="D7956" t="str">
            <v>COX  II JAMES J</v>
          </cell>
          <cell r="E7956" t="str">
            <v>540926589</v>
          </cell>
          <cell r="F7956">
            <v>51</v>
          </cell>
          <cell r="G7956" t="str">
            <v>AWS South East Region</v>
          </cell>
          <cell r="H7956" t="str">
            <v>N</v>
          </cell>
          <cell r="I7956">
            <v>4</v>
          </cell>
          <cell r="J7956">
            <v>37803</v>
          </cell>
          <cell r="K7956">
            <v>127</v>
          </cell>
          <cell r="L7956" t="str">
            <v>Family</v>
          </cell>
          <cell r="M7956">
            <v>22973</v>
          </cell>
        </row>
        <row r="7957">
          <cell r="A7957">
            <v>22</v>
          </cell>
          <cell r="B7957" t="str">
            <v>AWS EPO Active</v>
          </cell>
          <cell r="D7957" t="str">
            <v>CRAWFORD LARRY</v>
          </cell>
          <cell r="E7957" t="str">
            <v>264683665</v>
          </cell>
          <cell r="F7957">
            <v>51</v>
          </cell>
          <cell r="G7957" t="str">
            <v>AWS South East Region</v>
          </cell>
          <cell r="H7957" t="str">
            <v>N</v>
          </cell>
          <cell r="I7957">
            <v>3</v>
          </cell>
          <cell r="J7957">
            <v>37622</v>
          </cell>
          <cell r="K7957">
            <v>127</v>
          </cell>
          <cell r="L7957" t="str">
            <v>Family</v>
          </cell>
          <cell r="M7957">
            <v>16915</v>
          </cell>
        </row>
        <row r="7958">
          <cell r="A7958">
            <v>22</v>
          </cell>
          <cell r="B7958" t="str">
            <v>AWS EPO Active</v>
          </cell>
          <cell r="D7958" t="str">
            <v>CRUZLUNA ALEJANDRO</v>
          </cell>
          <cell r="E7958" t="str">
            <v>352967454</v>
          </cell>
          <cell r="F7958">
            <v>52</v>
          </cell>
          <cell r="G7958" t="str">
            <v>AWS South West Region</v>
          </cell>
          <cell r="H7958" t="str">
            <v>N</v>
          </cell>
          <cell r="I7958">
            <v>1</v>
          </cell>
          <cell r="J7958">
            <v>37622</v>
          </cell>
          <cell r="K7958">
            <v>101</v>
          </cell>
          <cell r="L7958" t="str">
            <v>Single</v>
          </cell>
          <cell r="M7958">
            <v>26142</v>
          </cell>
        </row>
        <row r="7959">
          <cell r="A7959">
            <v>22</v>
          </cell>
          <cell r="B7959" t="str">
            <v>AWS EPO Active</v>
          </cell>
          <cell r="D7959" t="str">
            <v>CUNHA LEMOEL P</v>
          </cell>
          <cell r="E7959" t="str">
            <v>262792277</v>
          </cell>
          <cell r="F7959">
            <v>51</v>
          </cell>
          <cell r="G7959" t="str">
            <v>AWS South East Region</v>
          </cell>
          <cell r="H7959" t="str">
            <v>N</v>
          </cell>
          <cell r="I7959">
            <v>5</v>
          </cell>
          <cell r="J7959">
            <v>37622</v>
          </cell>
          <cell r="K7959">
            <v>127</v>
          </cell>
          <cell r="L7959" t="str">
            <v>Family</v>
          </cell>
          <cell r="M7959">
            <v>23429</v>
          </cell>
        </row>
        <row r="7960">
          <cell r="A7960">
            <v>22</v>
          </cell>
          <cell r="B7960" t="str">
            <v>AWS EPO Active</v>
          </cell>
          <cell r="D7960" t="str">
            <v>DAVISON RAMSEY A</v>
          </cell>
          <cell r="E7960" t="str">
            <v>526738218</v>
          </cell>
          <cell r="F7960">
            <v>52</v>
          </cell>
          <cell r="G7960" t="str">
            <v>AWS South West Region</v>
          </cell>
          <cell r="H7960" t="str">
            <v>N</v>
          </cell>
          <cell r="I7960">
            <v>5</v>
          </cell>
          <cell r="J7960">
            <v>37855</v>
          </cell>
          <cell r="K7960">
            <v>127</v>
          </cell>
          <cell r="L7960" t="str">
            <v>Family</v>
          </cell>
          <cell r="M7960">
            <v>23816</v>
          </cell>
        </row>
        <row r="7961">
          <cell r="A7961">
            <v>22</v>
          </cell>
          <cell r="B7961" t="str">
            <v>AWS EPO Active</v>
          </cell>
          <cell r="D7961" t="str">
            <v>DELBUONO ANTHONY G</v>
          </cell>
          <cell r="E7961" t="str">
            <v>047548928</v>
          </cell>
          <cell r="F7961">
            <v>51</v>
          </cell>
          <cell r="G7961" t="str">
            <v>AWS South East Region</v>
          </cell>
          <cell r="H7961" t="str">
            <v>N</v>
          </cell>
          <cell r="I7961">
            <v>1</v>
          </cell>
          <cell r="J7961">
            <v>37622</v>
          </cell>
          <cell r="K7961">
            <v>101</v>
          </cell>
          <cell r="L7961" t="str">
            <v>Single</v>
          </cell>
          <cell r="M7961">
            <v>26077</v>
          </cell>
        </row>
        <row r="7962">
          <cell r="A7962">
            <v>22</v>
          </cell>
          <cell r="B7962" t="str">
            <v>AWS EPO Active</v>
          </cell>
          <cell r="D7962" t="str">
            <v>DENNISON SALLY L</v>
          </cell>
          <cell r="E7962" t="str">
            <v>283407023</v>
          </cell>
          <cell r="F7962">
            <v>51</v>
          </cell>
          <cell r="G7962" t="str">
            <v>AWS South East Region</v>
          </cell>
          <cell r="H7962" t="str">
            <v>N</v>
          </cell>
          <cell r="I7962">
            <v>2</v>
          </cell>
          <cell r="J7962">
            <v>37622</v>
          </cell>
          <cell r="K7962">
            <v>119</v>
          </cell>
          <cell r="L7962" t="str">
            <v>Ee/Ch</v>
          </cell>
          <cell r="M7962">
            <v>16427</v>
          </cell>
        </row>
        <row r="7963">
          <cell r="A7963">
            <v>22</v>
          </cell>
          <cell r="B7963" t="str">
            <v>AWS EPO Active</v>
          </cell>
          <cell r="D7963" t="str">
            <v>DIAZ FRANKLYN</v>
          </cell>
          <cell r="E7963" t="str">
            <v>110561066</v>
          </cell>
          <cell r="F7963">
            <v>51</v>
          </cell>
          <cell r="G7963" t="str">
            <v>AWS South East Region</v>
          </cell>
          <cell r="H7963" t="str">
            <v>N</v>
          </cell>
          <cell r="I7963">
            <v>3</v>
          </cell>
          <cell r="J7963">
            <v>37987</v>
          </cell>
          <cell r="K7963">
            <v>127</v>
          </cell>
          <cell r="L7963" t="str">
            <v>Family</v>
          </cell>
          <cell r="M7963">
            <v>27173</v>
          </cell>
        </row>
        <row r="7964">
          <cell r="A7964">
            <v>22</v>
          </cell>
          <cell r="B7964" t="str">
            <v>AWS EPO Active</v>
          </cell>
          <cell r="D7964" t="str">
            <v>DIDONATO JANET C</v>
          </cell>
          <cell r="E7964" t="str">
            <v>158427028</v>
          </cell>
          <cell r="F7964">
            <v>51</v>
          </cell>
          <cell r="G7964" t="str">
            <v>AWS South East Region</v>
          </cell>
          <cell r="H7964" t="str">
            <v>N</v>
          </cell>
          <cell r="I7964">
            <v>2</v>
          </cell>
          <cell r="J7964">
            <v>37987</v>
          </cell>
          <cell r="K7964">
            <v>111</v>
          </cell>
          <cell r="L7964" t="str">
            <v>Ee/Sp</v>
          </cell>
          <cell r="M7964">
            <v>18585</v>
          </cell>
        </row>
        <row r="7965">
          <cell r="A7965">
            <v>22</v>
          </cell>
          <cell r="B7965" t="str">
            <v>AWS EPO Active</v>
          </cell>
          <cell r="D7965" t="str">
            <v>DIGEROLAMO KELLY A</v>
          </cell>
          <cell r="E7965" t="str">
            <v>140803634</v>
          </cell>
          <cell r="F7965">
            <v>47</v>
          </cell>
          <cell r="G7965" t="str">
            <v>AWS Corporate</v>
          </cell>
          <cell r="H7965" t="str">
            <v>N</v>
          </cell>
          <cell r="I7965">
            <v>3</v>
          </cell>
          <cell r="J7965">
            <v>37622</v>
          </cell>
          <cell r="K7965">
            <v>127</v>
          </cell>
          <cell r="L7965" t="str">
            <v>Family</v>
          </cell>
          <cell r="M7965">
            <v>26599</v>
          </cell>
        </row>
        <row r="7966">
          <cell r="A7966">
            <v>22</v>
          </cell>
          <cell r="B7966" t="str">
            <v>AWS EPO Active</v>
          </cell>
          <cell r="D7966" t="str">
            <v>DILLION HUBERT M</v>
          </cell>
          <cell r="E7966" t="str">
            <v>595902750</v>
          </cell>
          <cell r="F7966">
            <v>51</v>
          </cell>
          <cell r="G7966" t="str">
            <v>AWS South East Region</v>
          </cell>
          <cell r="H7966" t="str">
            <v>N</v>
          </cell>
          <cell r="I7966">
            <v>3</v>
          </cell>
          <cell r="J7966">
            <v>37932</v>
          </cell>
          <cell r="K7966">
            <v>119</v>
          </cell>
          <cell r="L7966" t="str">
            <v>Ee/Ch</v>
          </cell>
          <cell r="M7966">
            <v>20129</v>
          </cell>
        </row>
        <row r="7967">
          <cell r="A7967">
            <v>22</v>
          </cell>
          <cell r="B7967" t="str">
            <v>AWS EPO Active</v>
          </cell>
          <cell r="D7967" t="str">
            <v>DOUGHERTY LAURIE L</v>
          </cell>
          <cell r="E7967" t="str">
            <v>294783033</v>
          </cell>
          <cell r="F7967">
            <v>51</v>
          </cell>
          <cell r="G7967" t="str">
            <v>AWS South East Region</v>
          </cell>
          <cell r="H7967" t="str">
            <v>N</v>
          </cell>
          <cell r="I7967">
            <v>2</v>
          </cell>
          <cell r="J7967">
            <v>37987</v>
          </cell>
          <cell r="K7967">
            <v>111</v>
          </cell>
          <cell r="L7967" t="str">
            <v>Ee/Sp</v>
          </cell>
          <cell r="M7967">
            <v>26257</v>
          </cell>
        </row>
        <row r="7968">
          <cell r="A7968">
            <v>22</v>
          </cell>
          <cell r="B7968" t="str">
            <v>AWS EPO Active</v>
          </cell>
          <cell r="D7968" t="str">
            <v>DOUGLAS BRENDA L</v>
          </cell>
          <cell r="E7968" t="str">
            <v>034486389</v>
          </cell>
          <cell r="F7968">
            <v>47</v>
          </cell>
          <cell r="G7968" t="str">
            <v>AWS Corporate</v>
          </cell>
          <cell r="H7968" t="str">
            <v>N</v>
          </cell>
          <cell r="I7968">
            <v>1</v>
          </cell>
          <cell r="J7968">
            <v>37622</v>
          </cell>
          <cell r="K7968">
            <v>102</v>
          </cell>
          <cell r="L7968" t="str">
            <v>Single</v>
          </cell>
          <cell r="M7968">
            <v>23650</v>
          </cell>
        </row>
        <row r="7969">
          <cell r="A7969">
            <v>22</v>
          </cell>
          <cell r="B7969" t="str">
            <v>AWS EPO Active</v>
          </cell>
          <cell r="D7969" t="str">
            <v>DURAN JUAN B</v>
          </cell>
          <cell r="E7969" t="str">
            <v>600566064</v>
          </cell>
          <cell r="F7969">
            <v>51</v>
          </cell>
          <cell r="G7969" t="str">
            <v>AWS South East Region</v>
          </cell>
          <cell r="H7969" t="str">
            <v>N</v>
          </cell>
          <cell r="I7969">
            <v>4</v>
          </cell>
          <cell r="J7969">
            <v>37834</v>
          </cell>
          <cell r="K7969">
            <v>127</v>
          </cell>
          <cell r="L7969" t="str">
            <v>Family</v>
          </cell>
          <cell r="M7969">
            <v>24910</v>
          </cell>
        </row>
        <row r="7970">
          <cell r="A7970">
            <v>22</v>
          </cell>
          <cell r="B7970" t="str">
            <v>AWS EPO Active</v>
          </cell>
          <cell r="D7970" t="str">
            <v>EBERSOL LARRY C</v>
          </cell>
          <cell r="E7970" t="str">
            <v>158466191</v>
          </cell>
          <cell r="F7970">
            <v>47</v>
          </cell>
          <cell r="G7970" t="str">
            <v>AWS Corporate</v>
          </cell>
          <cell r="H7970" t="str">
            <v>N</v>
          </cell>
          <cell r="I7970">
            <v>6</v>
          </cell>
          <cell r="J7970">
            <v>38231</v>
          </cell>
          <cell r="K7970">
            <v>127</v>
          </cell>
          <cell r="L7970" t="str">
            <v>Family</v>
          </cell>
          <cell r="M7970">
            <v>19402</v>
          </cell>
        </row>
        <row r="7971">
          <cell r="A7971">
            <v>22</v>
          </cell>
          <cell r="B7971" t="str">
            <v>AWS EPO Active</v>
          </cell>
          <cell r="D7971" t="str">
            <v>EDMONDS WILLIE A</v>
          </cell>
          <cell r="E7971" t="str">
            <v>228449530</v>
          </cell>
          <cell r="F7971">
            <v>47</v>
          </cell>
          <cell r="G7971" t="str">
            <v>AWS Corporate</v>
          </cell>
          <cell r="H7971" t="str">
            <v>N</v>
          </cell>
          <cell r="I7971">
            <v>1</v>
          </cell>
          <cell r="J7971">
            <v>37622</v>
          </cell>
          <cell r="K7971">
            <v>101</v>
          </cell>
          <cell r="L7971" t="str">
            <v>Single</v>
          </cell>
          <cell r="M7971">
            <v>12949</v>
          </cell>
        </row>
        <row r="7972">
          <cell r="A7972">
            <v>22</v>
          </cell>
          <cell r="B7972" t="str">
            <v>AWS EPO Active</v>
          </cell>
          <cell r="D7972" t="str">
            <v>EIBEN ROBERT M</v>
          </cell>
          <cell r="E7972" t="str">
            <v>208325768</v>
          </cell>
          <cell r="F7972">
            <v>47</v>
          </cell>
          <cell r="G7972" t="str">
            <v>AWS Corporate</v>
          </cell>
          <cell r="H7972" t="str">
            <v>N</v>
          </cell>
          <cell r="I7972">
            <v>2</v>
          </cell>
          <cell r="J7972">
            <v>37957</v>
          </cell>
          <cell r="K7972">
            <v>111</v>
          </cell>
          <cell r="L7972" t="str">
            <v>Ee/Sp</v>
          </cell>
          <cell r="M7972">
            <v>15699</v>
          </cell>
        </row>
        <row r="7973">
          <cell r="A7973">
            <v>22</v>
          </cell>
          <cell r="B7973" t="str">
            <v>AWS EPO Active</v>
          </cell>
          <cell r="D7973" t="str">
            <v>ESKRIDGE SHIRLEY M</v>
          </cell>
          <cell r="E7973" t="str">
            <v>451803015</v>
          </cell>
          <cell r="F7973">
            <v>52</v>
          </cell>
          <cell r="G7973" t="str">
            <v>AWS South West Region</v>
          </cell>
          <cell r="H7973" t="str">
            <v>N</v>
          </cell>
          <cell r="I7973">
            <v>2</v>
          </cell>
          <cell r="J7973">
            <v>37987</v>
          </cell>
          <cell r="K7973">
            <v>111</v>
          </cell>
          <cell r="L7973" t="str">
            <v>Ee/Sp</v>
          </cell>
          <cell r="M7973">
            <v>17497</v>
          </cell>
        </row>
        <row r="7974">
          <cell r="A7974">
            <v>22</v>
          </cell>
          <cell r="B7974" t="str">
            <v>AWS EPO Active</v>
          </cell>
          <cell r="D7974" t="str">
            <v>ESPINOSA FRANCISCO</v>
          </cell>
          <cell r="E7974" t="str">
            <v>043344486</v>
          </cell>
          <cell r="F7974">
            <v>51</v>
          </cell>
          <cell r="G7974" t="str">
            <v>AWS South East Region</v>
          </cell>
          <cell r="H7974" t="str">
            <v>N</v>
          </cell>
          <cell r="I7974">
            <v>2</v>
          </cell>
          <cell r="J7974">
            <v>37622</v>
          </cell>
          <cell r="K7974">
            <v>111</v>
          </cell>
          <cell r="L7974" t="str">
            <v>Ee/Sp</v>
          </cell>
          <cell r="M7974">
            <v>15926</v>
          </cell>
        </row>
        <row r="7975">
          <cell r="A7975">
            <v>22</v>
          </cell>
          <cell r="B7975" t="str">
            <v>AWS EPO Active</v>
          </cell>
          <cell r="D7975" t="str">
            <v>EVANSKI FRANK</v>
          </cell>
          <cell r="E7975" t="str">
            <v>025586749</v>
          </cell>
          <cell r="F7975">
            <v>51</v>
          </cell>
          <cell r="G7975" t="str">
            <v>AWS South East Region</v>
          </cell>
          <cell r="H7975" t="str">
            <v>N</v>
          </cell>
          <cell r="I7975">
            <v>1</v>
          </cell>
          <cell r="J7975">
            <v>38292</v>
          </cell>
          <cell r="K7975">
            <v>101</v>
          </cell>
          <cell r="L7975" t="str">
            <v>Single</v>
          </cell>
          <cell r="M7975">
            <v>24131</v>
          </cell>
        </row>
        <row r="7976">
          <cell r="A7976">
            <v>22</v>
          </cell>
          <cell r="B7976" t="str">
            <v>AWS EPO Active</v>
          </cell>
          <cell r="D7976" t="str">
            <v>FALEY JOSEPH P</v>
          </cell>
          <cell r="E7976" t="str">
            <v>177420248</v>
          </cell>
          <cell r="F7976">
            <v>47</v>
          </cell>
          <cell r="G7976" t="str">
            <v>AWS Corporate</v>
          </cell>
          <cell r="H7976" t="str">
            <v>N</v>
          </cell>
          <cell r="I7976">
            <v>1</v>
          </cell>
          <cell r="J7976">
            <v>37622</v>
          </cell>
          <cell r="K7976">
            <v>101</v>
          </cell>
          <cell r="L7976" t="str">
            <v>Single</v>
          </cell>
          <cell r="M7976">
            <v>19176</v>
          </cell>
        </row>
        <row r="7977">
          <cell r="A7977">
            <v>22</v>
          </cell>
          <cell r="B7977" t="str">
            <v>AWS EPO Active</v>
          </cell>
          <cell r="D7977" t="str">
            <v>FONTENOT TROY D</v>
          </cell>
          <cell r="E7977" t="str">
            <v>450356211</v>
          </cell>
          <cell r="F7977">
            <v>52</v>
          </cell>
          <cell r="G7977" t="str">
            <v>AWS South West Region</v>
          </cell>
          <cell r="H7977" t="str">
            <v>N</v>
          </cell>
          <cell r="I7977">
            <v>6</v>
          </cell>
          <cell r="J7977">
            <v>37622</v>
          </cell>
          <cell r="K7977">
            <v>127</v>
          </cell>
          <cell r="L7977" t="str">
            <v>Family</v>
          </cell>
          <cell r="M7977">
            <v>22549</v>
          </cell>
        </row>
        <row r="7978">
          <cell r="A7978">
            <v>22</v>
          </cell>
          <cell r="B7978" t="str">
            <v>AWS EPO Active</v>
          </cell>
          <cell r="D7978" t="str">
            <v>FORSE RAYMOND W</v>
          </cell>
          <cell r="E7978" t="str">
            <v>450844384</v>
          </cell>
          <cell r="F7978">
            <v>52</v>
          </cell>
          <cell r="G7978" t="str">
            <v>AWS South West Region</v>
          </cell>
          <cell r="H7978" t="str">
            <v>N</v>
          </cell>
          <cell r="I7978">
            <v>2</v>
          </cell>
          <cell r="J7978">
            <v>37622</v>
          </cell>
          <cell r="K7978">
            <v>111</v>
          </cell>
          <cell r="L7978" t="str">
            <v>Ee/Sp</v>
          </cell>
          <cell r="M7978">
            <v>18280</v>
          </cell>
        </row>
        <row r="7979">
          <cell r="A7979">
            <v>22</v>
          </cell>
          <cell r="B7979" t="str">
            <v>AWS EPO Active</v>
          </cell>
          <cell r="D7979" t="str">
            <v>FORTE STEVE K</v>
          </cell>
          <cell r="E7979" t="str">
            <v>595165594</v>
          </cell>
          <cell r="F7979">
            <v>51</v>
          </cell>
          <cell r="G7979" t="str">
            <v>AWS South East Region</v>
          </cell>
          <cell r="H7979" t="str">
            <v>N</v>
          </cell>
          <cell r="I7979">
            <v>1</v>
          </cell>
          <cell r="J7979">
            <v>38360</v>
          </cell>
          <cell r="K7979">
            <v>101</v>
          </cell>
          <cell r="L7979" t="str">
            <v>Single</v>
          </cell>
          <cell r="M7979">
            <v>26834</v>
          </cell>
        </row>
        <row r="7980">
          <cell r="A7980">
            <v>22</v>
          </cell>
          <cell r="B7980" t="str">
            <v>AWS EPO Active</v>
          </cell>
          <cell r="D7980" t="str">
            <v>FRASER DENISE J</v>
          </cell>
          <cell r="E7980" t="str">
            <v>027626619</v>
          </cell>
          <cell r="F7980">
            <v>47</v>
          </cell>
          <cell r="G7980" t="str">
            <v>AWS Corporate</v>
          </cell>
          <cell r="H7980" t="str">
            <v>N</v>
          </cell>
          <cell r="I7980">
            <v>1</v>
          </cell>
          <cell r="J7980">
            <v>37622</v>
          </cell>
          <cell r="K7980">
            <v>102</v>
          </cell>
          <cell r="L7980" t="str">
            <v>Single</v>
          </cell>
          <cell r="M7980">
            <v>24250</v>
          </cell>
        </row>
        <row r="7981">
          <cell r="A7981">
            <v>22</v>
          </cell>
          <cell r="B7981" t="str">
            <v>AWS EPO Active</v>
          </cell>
          <cell r="D7981" t="str">
            <v>FULCHER ALVIE L</v>
          </cell>
          <cell r="E7981" t="str">
            <v>463335058</v>
          </cell>
          <cell r="F7981">
            <v>52</v>
          </cell>
          <cell r="G7981" t="str">
            <v>AWS South West Region</v>
          </cell>
          <cell r="H7981" t="str">
            <v>N</v>
          </cell>
          <cell r="I7981">
            <v>3</v>
          </cell>
          <cell r="J7981">
            <v>38292</v>
          </cell>
          <cell r="K7981">
            <v>127</v>
          </cell>
          <cell r="L7981" t="str">
            <v>Family</v>
          </cell>
          <cell r="M7981">
            <v>22794</v>
          </cell>
        </row>
        <row r="7982">
          <cell r="A7982">
            <v>22</v>
          </cell>
          <cell r="B7982" t="str">
            <v>AWS EPO Active</v>
          </cell>
          <cell r="D7982" t="str">
            <v>FYFE PETER A</v>
          </cell>
          <cell r="E7982" t="str">
            <v>189647664</v>
          </cell>
          <cell r="F7982">
            <v>52</v>
          </cell>
          <cell r="G7982" t="str">
            <v>AWS South West Region</v>
          </cell>
          <cell r="H7982" t="str">
            <v>N</v>
          </cell>
          <cell r="I7982">
            <v>3</v>
          </cell>
          <cell r="J7982">
            <v>37916</v>
          </cell>
          <cell r="K7982">
            <v>127</v>
          </cell>
          <cell r="L7982" t="str">
            <v>Family</v>
          </cell>
          <cell r="M7982">
            <v>25247</v>
          </cell>
        </row>
        <row r="7983">
          <cell r="A7983">
            <v>22</v>
          </cell>
          <cell r="B7983" t="str">
            <v>AWS EPO Active</v>
          </cell>
          <cell r="D7983" t="str">
            <v>GAGNON ROBIN R</v>
          </cell>
          <cell r="E7983" t="str">
            <v>215882724</v>
          </cell>
          <cell r="F7983">
            <v>51</v>
          </cell>
          <cell r="G7983" t="str">
            <v>AWS South East Region</v>
          </cell>
          <cell r="H7983" t="str">
            <v>N</v>
          </cell>
          <cell r="I7983">
            <v>1</v>
          </cell>
          <cell r="J7983">
            <v>38360</v>
          </cell>
          <cell r="K7983">
            <v>102</v>
          </cell>
          <cell r="L7983" t="str">
            <v>Single</v>
          </cell>
          <cell r="M7983">
            <v>22841</v>
          </cell>
        </row>
        <row r="7984">
          <cell r="A7984">
            <v>22</v>
          </cell>
          <cell r="B7984" t="str">
            <v>AWS EPO Active</v>
          </cell>
          <cell r="D7984" t="str">
            <v>GAINES KELLY</v>
          </cell>
          <cell r="E7984" t="str">
            <v>595322178</v>
          </cell>
          <cell r="F7984">
            <v>51</v>
          </cell>
          <cell r="G7984" t="str">
            <v>AWS South East Region</v>
          </cell>
          <cell r="H7984" t="str">
            <v>N</v>
          </cell>
          <cell r="I7984">
            <v>6</v>
          </cell>
          <cell r="J7984">
            <v>38121</v>
          </cell>
          <cell r="K7984">
            <v>127</v>
          </cell>
          <cell r="L7984" t="str">
            <v>Family</v>
          </cell>
          <cell r="M7984">
            <v>25306</v>
          </cell>
        </row>
        <row r="7985">
          <cell r="A7985">
            <v>22</v>
          </cell>
          <cell r="B7985" t="str">
            <v>AWS EPO Active</v>
          </cell>
          <cell r="D7985" t="str">
            <v>GARRABRANT RALPH</v>
          </cell>
          <cell r="E7985" t="str">
            <v>141664385</v>
          </cell>
          <cell r="F7985">
            <v>51</v>
          </cell>
          <cell r="G7985" t="str">
            <v>AWS South East Region</v>
          </cell>
          <cell r="H7985" t="str">
            <v>N</v>
          </cell>
          <cell r="I7985">
            <v>3</v>
          </cell>
          <cell r="J7985">
            <v>38322</v>
          </cell>
          <cell r="K7985">
            <v>127</v>
          </cell>
          <cell r="L7985" t="str">
            <v>Family</v>
          </cell>
          <cell r="M7985">
            <v>25357</v>
          </cell>
        </row>
        <row r="7986">
          <cell r="A7986">
            <v>22</v>
          </cell>
          <cell r="B7986" t="str">
            <v>AWS EPO Active</v>
          </cell>
          <cell r="D7986" t="str">
            <v>GIBSON MARYLEE G</v>
          </cell>
          <cell r="E7986" t="str">
            <v>230720323</v>
          </cell>
          <cell r="F7986">
            <v>47</v>
          </cell>
          <cell r="G7986" t="str">
            <v>AWS Corporate</v>
          </cell>
          <cell r="H7986" t="str">
            <v>N</v>
          </cell>
          <cell r="I7986">
            <v>1</v>
          </cell>
          <cell r="J7986">
            <v>37622</v>
          </cell>
          <cell r="K7986">
            <v>102</v>
          </cell>
          <cell r="L7986" t="str">
            <v>Single</v>
          </cell>
          <cell r="M7986">
            <v>17753</v>
          </cell>
        </row>
        <row r="7987">
          <cell r="A7987">
            <v>22</v>
          </cell>
          <cell r="B7987" t="str">
            <v>AWS EPO Active</v>
          </cell>
          <cell r="D7987" t="str">
            <v>GILLES DUANE A</v>
          </cell>
          <cell r="E7987" t="str">
            <v>312627867</v>
          </cell>
          <cell r="F7987">
            <v>47</v>
          </cell>
          <cell r="G7987" t="str">
            <v>AWS Corporate</v>
          </cell>
          <cell r="H7987" t="str">
            <v>N</v>
          </cell>
          <cell r="I7987">
            <v>3</v>
          </cell>
          <cell r="J7987">
            <v>38109</v>
          </cell>
          <cell r="K7987">
            <v>127</v>
          </cell>
          <cell r="L7987" t="str">
            <v>Family</v>
          </cell>
          <cell r="M7987">
            <v>19940</v>
          </cell>
        </row>
        <row r="7988">
          <cell r="A7988">
            <v>22</v>
          </cell>
          <cell r="B7988" t="str">
            <v>AWS EPO Active</v>
          </cell>
          <cell r="D7988" t="str">
            <v>GLOVER MEGAN E</v>
          </cell>
          <cell r="E7988" t="str">
            <v>302747213</v>
          </cell>
          <cell r="F7988">
            <v>51</v>
          </cell>
          <cell r="G7988" t="str">
            <v>AWS South East Region</v>
          </cell>
          <cell r="H7988" t="str">
            <v>N</v>
          </cell>
          <cell r="I7988">
            <v>1</v>
          </cell>
          <cell r="J7988">
            <v>37742</v>
          </cell>
          <cell r="K7988">
            <v>102</v>
          </cell>
          <cell r="L7988" t="str">
            <v>Single</v>
          </cell>
          <cell r="M7988">
            <v>27411</v>
          </cell>
        </row>
        <row r="7989">
          <cell r="A7989">
            <v>22</v>
          </cell>
          <cell r="B7989" t="str">
            <v>AWS EPO Active</v>
          </cell>
          <cell r="D7989" t="str">
            <v>GOAD RICHARD T</v>
          </cell>
          <cell r="E7989" t="str">
            <v>224781879</v>
          </cell>
          <cell r="F7989">
            <v>47</v>
          </cell>
          <cell r="G7989" t="str">
            <v>AWS Corporate</v>
          </cell>
          <cell r="H7989" t="str">
            <v>N</v>
          </cell>
          <cell r="I7989">
            <v>1</v>
          </cell>
          <cell r="J7989">
            <v>37622</v>
          </cell>
          <cell r="K7989">
            <v>101</v>
          </cell>
          <cell r="L7989" t="str">
            <v>Single</v>
          </cell>
          <cell r="M7989">
            <v>17865</v>
          </cell>
        </row>
        <row r="7990">
          <cell r="A7990">
            <v>22</v>
          </cell>
          <cell r="B7990" t="str">
            <v>AWS EPO Active</v>
          </cell>
          <cell r="D7990" t="str">
            <v>GONEAU EILEEN</v>
          </cell>
          <cell r="E7990" t="str">
            <v>169346504</v>
          </cell>
          <cell r="F7990">
            <v>47</v>
          </cell>
          <cell r="G7990" t="str">
            <v>AWS Corporate</v>
          </cell>
          <cell r="H7990" t="str">
            <v>N</v>
          </cell>
          <cell r="I7990">
            <v>1</v>
          </cell>
          <cell r="J7990">
            <v>37622</v>
          </cell>
          <cell r="K7990">
            <v>102</v>
          </cell>
          <cell r="L7990" t="str">
            <v>Single</v>
          </cell>
          <cell r="M7990">
            <v>15736</v>
          </cell>
        </row>
        <row r="7991">
          <cell r="A7991">
            <v>22</v>
          </cell>
          <cell r="B7991" t="str">
            <v>AWS EPO Active</v>
          </cell>
          <cell r="D7991" t="str">
            <v>GONZALES RAFAEL</v>
          </cell>
          <cell r="E7991" t="str">
            <v>453896136</v>
          </cell>
          <cell r="F7991">
            <v>52</v>
          </cell>
          <cell r="G7991" t="str">
            <v>AWS South West Region</v>
          </cell>
          <cell r="H7991" t="str">
            <v>N</v>
          </cell>
          <cell r="I7991">
            <v>1</v>
          </cell>
          <cell r="J7991">
            <v>37858</v>
          </cell>
          <cell r="K7991">
            <v>101</v>
          </cell>
          <cell r="L7991" t="str">
            <v>Single</v>
          </cell>
          <cell r="M7991">
            <v>30188</v>
          </cell>
        </row>
        <row r="7992">
          <cell r="A7992">
            <v>22</v>
          </cell>
          <cell r="B7992" t="str">
            <v>AWS EPO Active</v>
          </cell>
          <cell r="D7992" t="str">
            <v>GOODWIN BILLY C</v>
          </cell>
          <cell r="E7992" t="str">
            <v>416881066</v>
          </cell>
          <cell r="F7992">
            <v>51</v>
          </cell>
          <cell r="G7992" t="str">
            <v>AWS South East Region</v>
          </cell>
          <cell r="H7992" t="str">
            <v>N</v>
          </cell>
          <cell r="I7992">
            <v>4</v>
          </cell>
          <cell r="J7992">
            <v>37622</v>
          </cell>
          <cell r="K7992">
            <v>127</v>
          </cell>
          <cell r="L7992" t="str">
            <v>Family</v>
          </cell>
          <cell r="M7992">
            <v>21947</v>
          </cell>
        </row>
        <row r="7993">
          <cell r="A7993">
            <v>22</v>
          </cell>
          <cell r="B7993" t="str">
            <v>AWS EPO Active</v>
          </cell>
          <cell r="D7993" t="str">
            <v>GOREY JEAN</v>
          </cell>
          <cell r="E7993" t="str">
            <v>042546311</v>
          </cell>
          <cell r="F7993">
            <v>48</v>
          </cell>
          <cell r="G7993" t="str">
            <v>AWS North East Region</v>
          </cell>
          <cell r="H7993" t="str">
            <v>N</v>
          </cell>
          <cell r="I7993">
            <v>1</v>
          </cell>
          <cell r="J7993">
            <v>37622</v>
          </cell>
          <cell r="K7993">
            <v>102</v>
          </cell>
          <cell r="L7993" t="str">
            <v>Single</v>
          </cell>
          <cell r="M7993">
            <v>21110</v>
          </cell>
        </row>
        <row r="7994">
          <cell r="A7994">
            <v>22</v>
          </cell>
          <cell r="B7994" t="str">
            <v>AWS EPO Active</v>
          </cell>
          <cell r="D7994" t="str">
            <v>GRANTHAM BRIAN K</v>
          </cell>
          <cell r="E7994" t="str">
            <v>459273233</v>
          </cell>
          <cell r="F7994">
            <v>51</v>
          </cell>
          <cell r="G7994" t="str">
            <v>AWS South East Region</v>
          </cell>
          <cell r="H7994" t="str">
            <v>N</v>
          </cell>
          <cell r="I7994">
            <v>1</v>
          </cell>
          <cell r="J7994">
            <v>37622</v>
          </cell>
          <cell r="K7994">
            <v>101</v>
          </cell>
          <cell r="L7994" t="str">
            <v>Single</v>
          </cell>
          <cell r="M7994">
            <v>21984</v>
          </cell>
        </row>
        <row r="7995">
          <cell r="A7995">
            <v>22</v>
          </cell>
          <cell r="B7995" t="str">
            <v>AWS EPO Active</v>
          </cell>
          <cell r="D7995" t="str">
            <v>GRAVES RONNIE H</v>
          </cell>
          <cell r="E7995" t="str">
            <v>442526495</v>
          </cell>
          <cell r="F7995">
            <v>52</v>
          </cell>
          <cell r="G7995" t="str">
            <v>AWS South West Region</v>
          </cell>
          <cell r="H7995" t="str">
            <v>N</v>
          </cell>
          <cell r="I7995">
            <v>1</v>
          </cell>
          <cell r="J7995">
            <v>37895</v>
          </cell>
          <cell r="K7995">
            <v>101</v>
          </cell>
          <cell r="L7995" t="str">
            <v>Single</v>
          </cell>
          <cell r="M7995">
            <v>18208</v>
          </cell>
        </row>
        <row r="7996">
          <cell r="A7996">
            <v>22</v>
          </cell>
          <cell r="B7996" t="str">
            <v>AWS EPO Active</v>
          </cell>
          <cell r="D7996" t="str">
            <v>GREENE RANDY L</v>
          </cell>
          <cell r="E7996" t="str">
            <v>246232565</v>
          </cell>
          <cell r="F7996">
            <v>47</v>
          </cell>
          <cell r="G7996" t="str">
            <v>AWS Corporate</v>
          </cell>
          <cell r="H7996" t="str">
            <v>N</v>
          </cell>
          <cell r="I7996">
            <v>2</v>
          </cell>
          <cell r="J7996">
            <v>37622</v>
          </cell>
          <cell r="K7996">
            <v>111</v>
          </cell>
          <cell r="L7996" t="str">
            <v>Ee/Sp</v>
          </cell>
          <cell r="M7996">
            <v>22607</v>
          </cell>
        </row>
        <row r="7997">
          <cell r="A7997">
            <v>22</v>
          </cell>
          <cell r="B7997" t="str">
            <v>AWS EPO Active</v>
          </cell>
          <cell r="D7997" t="str">
            <v>GRIESE MARTHA A</v>
          </cell>
          <cell r="E7997" t="str">
            <v>316462809</v>
          </cell>
          <cell r="F7997">
            <v>47</v>
          </cell>
          <cell r="G7997" t="str">
            <v>AWS Corporate</v>
          </cell>
          <cell r="H7997" t="str">
            <v>N</v>
          </cell>
          <cell r="I7997">
            <v>1</v>
          </cell>
          <cell r="J7997">
            <v>37622</v>
          </cell>
          <cell r="K7997">
            <v>102</v>
          </cell>
          <cell r="L7997" t="str">
            <v>Single</v>
          </cell>
          <cell r="M7997">
            <v>16678</v>
          </cell>
        </row>
        <row r="7998">
          <cell r="A7998">
            <v>22</v>
          </cell>
          <cell r="B7998" t="str">
            <v>AWS EPO Active</v>
          </cell>
          <cell r="D7998" t="str">
            <v>HARGROVE PEARLINE</v>
          </cell>
          <cell r="E7998" t="str">
            <v>016443985</v>
          </cell>
          <cell r="F7998">
            <v>47</v>
          </cell>
          <cell r="G7998" t="str">
            <v>AWS Corporate</v>
          </cell>
          <cell r="H7998" t="str">
            <v>N</v>
          </cell>
          <cell r="I7998">
            <v>2</v>
          </cell>
          <cell r="J7998">
            <v>37622</v>
          </cell>
          <cell r="K7998">
            <v>119</v>
          </cell>
          <cell r="L7998" t="str">
            <v>Ee/Ch</v>
          </cell>
          <cell r="M7998">
            <v>20053</v>
          </cell>
        </row>
        <row r="7999">
          <cell r="A7999">
            <v>22</v>
          </cell>
          <cell r="B7999" t="str">
            <v>AWS EPO Active</v>
          </cell>
          <cell r="D7999" t="str">
            <v>HARRIS LUCIANA K</v>
          </cell>
          <cell r="E7999" t="str">
            <v>771721568</v>
          </cell>
          <cell r="F7999">
            <v>51</v>
          </cell>
          <cell r="G7999" t="str">
            <v>AWS South East Region</v>
          </cell>
          <cell r="H7999" t="str">
            <v>N</v>
          </cell>
          <cell r="I7999">
            <v>1</v>
          </cell>
          <cell r="J7999">
            <v>38360</v>
          </cell>
          <cell r="K7999">
            <v>102</v>
          </cell>
          <cell r="L7999" t="str">
            <v>Single</v>
          </cell>
          <cell r="M7999">
            <v>26860</v>
          </cell>
        </row>
        <row r="8000">
          <cell r="A8000">
            <v>22</v>
          </cell>
          <cell r="B8000" t="str">
            <v>AWS EPO Active</v>
          </cell>
          <cell r="D8000" t="str">
            <v>HARTPENCE JR  ROBERT A</v>
          </cell>
          <cell r="E8000" t="str">
            <v>193447680</v>
          </cell>
          <cell r="F8000">
            <v>51</v>
          </cell>
          <cell r="G8000" t="str">
            <v>AWS South East Region</v>
          </cell>
          <cell r="H8000" t="str">
            <v>N</v>
          </cell>
          <cell r="I8000">
            <v>1</v>
          </cell>
          <cell r="J8000">
            <v>37622</v>
          </cell>
          <cell r="K8000">
            <v>101</v>
          </cell>
          <cell r="L8000" t="str">
            <v>Single</v>
          </cell>
          <cell r="M8000">
            <v>19078</v>
          </cell>
        </row>
        <row r="8001">
          <cell r="A8001">
            <v>22</v>
          </cell>
          <cell r="B8001" t="str">
            <v>AWS EPO Active</v>
          </cell>
          <cell r="D8001" t="str">
            <v>HASTINGS DAVID M</v>
          </cell>
          <cell r="E8001" t="str">
            <v>513943220</v>
          </cell>
          <cell r="F8001">
            <v>52</v>
          </cell>
          <cell r="G8001" t="str">
            <v>AWS South West Region</v>
          </cell>
          <cell r="H8001" t="str">
            <v>N</v>
          </cell>
          <cell r="I8001">
            <v>4</v>
          </cell>
          <cell r="J8001">
            <v>37895</v>
          </cell>
          <cell r="K8001">
            <v>127</v>
          </cell>
          <cell r="L8001" t="str">
            <v>Family</v>
          </cell>
          <cell r="M8001">
            <v>27487</v>
          </cell>
        </row>
        <row r="8002">
          <cell r="A8002">
            <v>22</v>
          </cell>
          <cell r="B8002" t="str">
            <v>AWS EPO Active</v>
          </cell>
          <cell r="D8002" t="str">
            <v>HASTINGS RALPH E</v>
          </cell>
          <cell r="E8002" t="str">
            <v>231809388</v>
          </cell>
          <cell r="F8002">
            <v>47</v>
          </cell>
          <cell r="G8002" t="str">
            <v>AWS Corporate</v>
          </cell>
          <cell r="H8002" t="str">
            <v>N</v>
          </cell>
          <cell r="I8002">
            <v>3</v>
          </cell>
          <cell r="J8002">
            <v>37622</v>
          </cell>
          <cell r="K8002">
            <v>127</v>
          </cell>
          <cell r="L8002" t="str">
            <v>Family</v>
          </cell>
          <cell r="M8002">
            <v>18871</v>
          </cell>
        </row>
        <row r="8003">
          <cell r="A8003">
            <v>22</v>
          </cell>
          <cell r="B8003" t="str">
            <v>AWS EPO Active</v>
          </cell>
          <cell r="D8003" t="str">
            <v>HAY RAYMOND</v>
          </cell>
          <cell r="E8003" t="str">
            <v>136303928</v>
          </cell>
          <cell r="F8003">
            <v>51</v>
          </cell>
          <cell r="G8003" t="str">
            <v>AWS South East Region</v>
          </cell>
          <cell r="H8003" t="str">
            <v>N</v>
          </cell>
          <cell r="I8003">
            <v>2</v>
          </cell>
          <cell r="J8003">
            <v>37622</v>
          </cell>
          <cell r="K8003">
            <v>111</v>
          </cell>
          <cell r="L8003" t="str">
            <v>Ee/Sp</v>
          </cell>
          <cell r="M8003">
            <v>14500</v>
          </cell>
        </row>
        <row r="8004">
          <cell r="A8004">
            <v>22</v>
          </cell>
          <cell r="B8004" t="str">
            <v>AWS EPO Active</v>
          </cell>
          <cell r="D8004" t="str">
            <v>HAYDEN SUZANNE</v>
          </cell>
          <cell r="E8004" t="str">
            <v>234708293</v>
          </cell>
          <cell r="F8004">
            <v>51</v>
          </cell>
          <cell r="G8004" t="str">
            <v>AWS South East Region</v>
          </cell>
          <cell r="H8004" t="str">
            <v>N</v>
          </cell>
          <cell r="I8004">
            <v>2</v>
          </cell>
          <cell r="J8004">
            <v>37622</v>
          </cell>
          <cell r="K8004">
            <v>111</v>
          </cell>
          <cell r="L8004" t="str">
            <v>Ee/Sp</v>
          </cell>
          <cell r="M8004">
            <v>16786</v>
          </cell>
        </row>
        <row r="8005">
          <cell r="A8005">
            <v>22</v>
          </cell>
          <cell r="B8005" t="str">
            <v>AWS EPO Active</v>
          </cell>
          <cell r="D8005" t="str">
            <v>HEAD TIMOTHY E</v>
          </cell>
          <cell r="E8005" t="str">
            <v>430238671</v>
          </cell>
          <cell r="F8005">
            <v>51</v>
          </cell>
          <cell r="G8005" t="str">
            <v>AWS South East Region</v>
          </cell>
          <cell r="H8005" t="str">
            <v>N</v>
          </cell>
          <cell r="I8005">
            <v>3</v>
          </cell>
          <cell r="J8005">
            <v>37987</v>
          </cell>
          <cell r="K8005">
            <v>127</v>
          </cell>
          <cell r="L8005" t="str">
            <v>Family</v>
          </cell>
          <cell r="M8005">
            <v>21074</v>
          </cell>
        </row>
        <row r="8006">
          <cell r="A8006">
            <v>22</v>
          </cell>
          <cell r="B8006" t="str">
            <v>AWS EPO Active</v>
          </cell>
          <cell r="D8006" t="str">
            <v>HEAVRIN LOVINA J</v>
          </cell>
          <cell r="E8006" t="str">
            <v>303727050</v>
          </cell>
          <cell r="F8006">
            <v>47</v>
          </cell>
          <cell r="G8006" t="str">
            <v>AWS Corporate</v>
          </cell>
          <cell r="H8006" t="str">
            <v>N</v>
          </cell>
          <cell r="I8006">
            <v>2</v>
          </cell>
          <cell r="J8006">
            <v>37622</v>
          </cell>
          <cell r="K8006">
            <v>111</v>
          </cell>
          <cell r="L8006" t="str">
            <v>Ee/Sp</v>
          </cell>
          <cell r="M8006">
            <v>21207</v>
          </cell>
        </row>
        <row r="8007">
          <cell r="A8007">
            <v>22</v>
          </cell>
          <cell r="B8007" t="str">
            <v>AWS EPO Active</v>
          </cell>
          <cell r="D8007" t="str">
            <v>HECKLER ROBERT</v>
          </cell>
          <cell r="E8007" t="str">
            <v>435883767</v>
          </cell>
          <cell r="F8007">
            <v>52</v>
          </cell>
          <cell r="G8007" t="str">
            <v>AWS South West Region</v>
          </cell>
          <cell r="H8007" t="str">
            <v>N</v>
          </cell>
          <cell r="I8007">
            <v>2</v>
          </cell>
          <cell r="J8007">
            <v>37622</v>
          </cell>
          <cell r="K8007">
            <v>111</v>
          </cell>
          <cell r="L8007" t="str">
            <v>Ee/Sp</v>
          </cell>
          <cell r="M8007">
            <v>19476</v>
          </cell>
        </row>
        <row r="8008">
          <cell r="A8008">
            <v>22</v>
          </cell>
          <cell r="B8008" t="str">
            <v>AWS EPO Active</v>
          </cell>
          <cell r="D8008" t="str">
            <v>HILL FRANK D</v>
          </cell>
          <cell r="E8008" t="str">
            <v>570172043</v>
          </cell>
          <cell r="F8008">
            <v>47</v>
          </cell>
          <cell r="G8008" t="str">
            <v>AWS Corporate</v>
          </cell>
          <cell r="H8008" t="str">
            <v>N</v>
          </cell>
          <cell r="I8008">
            <v>1</v>
          </cell>
          <cell r="J8008">
            <v>37622</v>
          </cell>
          <cell r="K8008">
            <v>101</v>
          </cell>
          <cell r="L8008" t="str">
            <v>Single</v>
          </cell>
          <cell r="M8008">
            <v>21326</v>
          </cell>
        </row>
        <row r="8009">
          <cell r="A8009">
            <v>22</v>
          </cell>
          <cell r="B8009" t="str">
            <v>AWS EPO Active</v>
          </cell>
          <cell r="D8009" t="str">
            <v>HOLMES NATHAN R</v>
          </cell>
          <cell r="E8009" t="str">
            <v>005525307</v>
          </cell>
          <cell r="F8009">
            <v>48</v>
          </cell>
          <cell r="G8009" t="str">
            <v>AWS North East Region</v>
          </cell>
          <cell r="H8009" t="str">
            <v>N</v>
          </cell>
          <cell r="I8009">
            <v>6</v>
          </cell>
          <cell r="J8009">
            <v>37622</v>
          </cell>
          <cell r="K8009">
            <v>127</v>
          </cell>
          <cell r="L8009" t="str">
            <v>Family</v>
          </cell>
          <cell r="M8009">
            <v>22830</v>
          </cell>
        </row>
        <row r="8010">
          <cell r="A8010">
            <v>22</v>
          </cell>
          <cell r="B8010" t="str">
            <v>AWS EPO Active</v>
          </cell>
          <cell r="D8010" t="str">
            <v>HOLMES SCOTT S</v>
          </cell>
          <cell r="E8010" t="str">
            <v>007406281</v>
          </cell>
          <cell r="F8010">
            <v>48</v>
          </cell>
          <cell r="G8010" t="str">
            <v>AWS North East Region</v>
          </cell>
          <cell r="H8010" t="str">
            <v>N</v>
          </cell>
          <cell r="I8010">
            <v>1</v>
          </cell>
          <cell r="J8010">
            <v>37622</v>
          </cell>
          <cell r="K8010">
            <v>101</v>
          </cell>
          <cell r="L8010" t="str">
            <v>Single</v>
          </cell>
          <cell r="M8010">
            <v>14730</v>
          </cell>
        </row>
        <row r="8011">
          <cell r="A8011">
            <v>22</v>
          </cell>
          <cell r="B8011" t="str">
            <v>AWS EPO Active</v>
          </cell>
          <cell r="D8011" t="str">
            <v>HOLMES TOMMY W</v>
          </cell>
          <cell r="E8011" t="str">
            <v>460041856</v>
          </cell>
          <cell r="F8011">
            <v>52</v>
          </cell>
          <cell r="G8011" t="str">
            <v>AWS South West Region</v>
          </cell>
          <cell r="H8011" t="str">
            <v>N</v>
          </cell>
          <cell r="I8011">
            <v>1</v>
          </cell>
          <cell r="J8011">
            <v>38169</v>
          </cell>
          <cell r="K8011">
            <v>101</v>
          </cell>
          <cell r="L8011" t="str">
            <v>Single</v>
          </cell>
          <cell r="M8011">
            <v>19872</v>
          </cell>
        </row>
        <row r="8012">
          <cell r="A8012">
            <v>22</v>
          </cell>
          <cell r="B8012" t="str">
            <v>AWS EPO Active</v>
          </cell>
          <cell r="D8012" t="str">
            <v>HOOKER CHARLES E</v>
          </cell>
          <cell r="E8012" t="str">
            <v>462694423</v>
          </cell>
          <cell r="F8012">
            <v>52</v>
          </cell>
          <cell r="G8012" t="str">
            <v>AWS South West Region</v>
          </cell>
          <cell r="H8012" t="str">
            <v>N</v>
          </cell>
          <cell r="I8012">
            <v>2</v>
          </cell>
          <cell r="J8012">
            <v>37987</v>
          </cell>
          <cell r="K8012">
            <v>111</v>
          </cell>
          <cell r="L8012" t="str">
            <v>Ee/Sp</v>
          </cell>
          <cell r="M8012">
            <v>27482</v>
          </cell>
        </row>
        <row r="8013">
          <cell r="A8013">
            <v>22</v>
          </cell>
          <cell r="B8013" t="str">
            <v>AWS EPO Active</v>
          </cell>
          <cell r="D8013" t="str">
            <v>HOOKER HANK C</v>
          </cell>
          <cell r="E8013" t="str">
            <v>462693170</v>
          </cell>
          <cell r="F8013">
            <v>52</v>
          </cell>
          <cell r="G8013" t="str">
            <v>AWS South West Region</v>
          </cell>
          <cell r="H8013" t="str">
            <v>N</v>
          </cell>
          <cell r="I8013">
            <v>1</v>
          </cell>
          <cell r="J8013">
            <v>37622</v>
          </cell>
          <cell r="K8013">
            <v>101</v>
          </cell>
          <cell r="L8013" t="str">
            <v>Single</v>
          </cell>
          <cell r="M8013">
            <v>30459</v>
          </cell>
        </row>
        <row r="8014">
          <cell r="A8014">
            <v>22</v>
          </cell>
          <cell r="B8014" t="str">
            <v>AWS EPO Active</v>
          </cell>
          <cell r="D8014" t="str">
            <v>HOOKER THOMAS C</v>
          </cell>
          <cell r="E8014" t="str">
            <v>461623338</v>
          </cell>
          <cell r="F8014">
            <v>52</v>
          </cell>
          <cell r="G8014" t="str">
            <v>AWS South West Region</v>
          </cell>
          <cell r="H8014" t="str">
            <v>N</v>
          </cell>
          <cell r="I8014">
            <v>2</v>
          </cell>
          <cell r="J8014">
            <v>37622</v>
          </cell>
          <cell r="K8014">
            <v>111</v>
          </cell>
          <cell r="L8014" t="str">
            <v>Ee/Sp</v>
          </cell>
          <cell r="M8014">
            <v>15965</v>
          </cell>
        </row>
        <row r="8015">
          <cell r="A8015">
            <v>22</v>
          </cell>
          <cell r="B8015" t="str">
            <v>AWS EPO Active</v>
          </cell>
          <cell r="D8015" t="str">
            <v>HOWERTON KAY</v>
          </cell>
          <cell r="E8015" t="str">
            <v>248046704</v>
          </cell>
          <cell r="F8015">
            <v>51</v>
          </cell>
          <cell r="G8015" t="str">
            <v>AWS South East Region</v>
          </cell>
          <cell r="H8015" t="str">
            <v>N</v>
          </cell>
          <cell r="I8015">
            <v>2</v>
          </cell>
          <cell r="J8015">
            <v>37622</v>
          </cell>
          <cell r="K8015">
            <v>111</v>
          </cell>
          <cell r="L8015" t="str">
            <v>Ee/Sp</v>
          </cell>
          <cell r="M8015">
            <v>20352</v>
          </cell>
        </row>
        <row r="8016">
          <cell r="A8016">
            <v>22</v>
          </cell>
          <cell r="B8016" t="str">
            <v>AWS EPO Active</v>
          </cell>
          <cell r="D8016" t="str">
            <v>HUFFMAN RONALD</v>
          </cell>
          <cell r="E8016" t="str">
            <v>463826090</v>
          </cell>
          <cell r="F8016">
            <v>52</v>
          </cell>
          <cell r="G8016" t="str">
            <v>AWS South West Region</v>
          </cell>
          <cell r="H8016" t="str">
            <v>N</v>
          </cell>
          <cell r="I8016">
            <v>3</v>
          </cell>
          <cell r="J8016">
            <v>37622</v>
          </cell>
          <cell r="K8016">
            <v>127</v>
          </cell>
          <cell r="L8016" t="str">
            <v>Family</v>
          </cell>
          <cell r="M8016">
            <v>17487</v>
          </cell>
        </row>
        <row r="8017">
          <cell r="A8017">
            <v>22</v>
          </cell>
          <cell r="B8017" t="str">
            <v>AWS EPO Active</v>
          </cell>
          <cell r="D8017" t="str">
            <v>HUNT DIANE E</v>
          </cell>
          <cell r="E8017" t="str">
            <v>459316242</v>
          </cell>
          <cell r="F8017">
            <v>52</v>
          </cell>
          <cell r="G8017" t="str">
            <v>AWS South West Region</v>
          </cell>
          <cell r="H8017" t="str">
            <v>N</v>
          </cell>
          <cell r="I8017">
            <v>2</v>
          </cell>
          <cell r="J8017">
            <v>37622</v>
          </cell>
          <cell r="K8017">
            <v>119</v>
          </cell>
          <cell r="L8017" t="str">
            <v>Ee/Ch</v>
          </cell>
          <cell r="M8017">
            <v>22119</v>
          </cell>
        </row>
        <row r="8018">
          <cell r="A8018">
            <v>22</v>
          </cell>
          <cell r="B8018" t="str">
            <v>AWS EPO Active</v>
          </cell>
          <cell r="D8018" t="str">
            <v>HUNTER SHIRLEY A</v>
          </cell>
          <cell r="E8018" t="str">
            <v>117424119</v>
          </cell>
          <cell r="F8018">
            <v>47</v>
          </cell>
          <cell r="G8018" t="str">
            <v>AWS Corporate</v>
          </cell>
          <cell r="H8018" t="str">
            <v>N</v>
          </cell>
          <cell r="I8018">
            <v>2</v>
          </cell>
          <cell r="J8018">
            <v>37622</v>
          </cell>
          <cell r="K8018">
            <v>111</v>
          </cell>
          <cell r="L8018" t="str">
            <v>Ee/Sp</v>
          </cell>
          <cell r="M8018">
            <v>19247</v>
          </cell>
        </row>
        <row r="8019">
          <cell r="A8019">
            <v>22</v>
          </cell>
          <cell r="B8019" t="str">
            <v>AWS EPO Active</v>
          </cell>
          <cell r="D8019" t="str">
            <v>HUYNH NANG T</v>
          </cell>
          <cell r="E8019" t="str">
            <v>317867102</v>
          </cell>
          <cell r="F8019">
            <v>50</v>
          </cell>
          <cell r="G8019" t="str">
            <v>AWS Atlantic Region</v>
          </cell>
          <cell r="H8019" t="str">
            <v>N</v>
          </cell>
          <cell r="I8019">
            <v>3</v>
          </cell>
          <cell r="J8019">
            <v>38353</v>
          </cell>
          <cell r="K8019">
            <v>127</v>
          </cell>
          <cell r="L8019" t="str">
            <v>Family</v>
          </cell>
          <cell r="M8019">
            <v>18692</v>
          </cell>
        </row>
        <row r="8020">
          <cell r="A8020">
            <v>22</v>
          </cell>
          <cell r="B8020" t="str">
            <v>AWS EPO Active</v>
          </cell>
          <cell r="D8020" t="str">
            <v>INGLE JEREMY P</v>
          </cell>
          <cell r="E8020" t="str">
            <v>301805447</v>
          </cell>
          <cell r="F8020">
            <v>51</v>
          </cell>
          <cell r="G8020" t="str">
            <v>AWS South East Region</v>
          </cell>
          <cell r="H8020" t="str">
            <v>N</v>
          </cell>
          <cell r="I8020">
            <v>3</v>
          </cell>
          <cell r="J8020">
            <v>38142</v>
          </cell>
          <cell r="K8020">
            <v>127</v>
          </cell>
          <cell r="L8020" t="str">
            <v>Family</v>
          </cell>
          <cell r="M8020">
            <v>28578</v>
          </cell>
        </row>
        <row r="8021">
          <cell r="A8021">
            <v>22</v>
          </cell>
          <cell r="B8021" t="str">
            <v>AWS EPO Active</v>
          </cell>
          <cell r="D8021" t="str">
            <v>JACKSON STEVEN C</v>
          </cell>
          <cell r="E8021" t="str">
            <v>023601355</v>
          </cell>
          <cell r="F8021">
            <v>51</v>
          </cell>
          <cell r="G8021" t="str">
            <v>AWS South East Region</v>
          </cell>
          <cell r="H8021" t="str">
            <v>N</v>
          </cell>
          <cell r="I8021">
            <v>3</v>
          </cell>
          <cell r="J8021">
            <v>37653</v>
          </cell>
          <cell r="K8021">
            <v>127</v>
          </cell>
          <cell r="L8021" t="str">
            <v>Family</v>
          </cell>
          <cell r="M8021">
            <v>27041</v>
          </cell>
        </row>
        <row r="8022">
          <cell r="A8022">
            <v>22</v>
          </cell>
          <cell r="B8022" t="str">
            <v>AWS EPO Active</v>
          </cell>
          <cell r="D8022" t="str">
            <v>JARRELL EUGENE</v>
          </cell>
          <cell r="E8022" t="str">
            <v>274604090</v>
          </cell>
          <cell r="F8022">
            <v>51</v>
          </cell>
          <cell r="G8022" t="str">
            <v>AWS South East Region</v>
          </cell>
          <cell r="H8022" t="str">
            <v>N</v>
          </cell>
          <cell r="I8022">
            <v>1</v>
          </cell>
          <cell r="J8022">
            <v>38353</v>
          </cell>
          <cell r="K8022">
            <v>101</v>
          </cell>
          <cell r="L8022" t="str">
            <v>Single</v>
          </cell>
          <cell r="M8022">
            <v>21408</v>
          </cell>
        </row>
        <row r="8023">
          <cell r="A8023">
            <v>22</v>
          </cell>
          <cell r="B8023" t="str">
            <v>AWS EPO Active</v>
          </cell>
          <cell r="D8023" t="str">
            <v>JARRELL KATHLEEN A</v>
          </cell>
          <cell r="E8023" t="str">
            <v>380702433</v>
          </cell>
          <cell r="F8023">
            <v>51</v>
          </cell>
          <cell r="G8023" t="str">
            <v>AWS South East Region</v>
          </cell>
          <cell r="H8023" t="str">
            <v>N</v>
          </cell>
          <cell r="I8023">
            <v>4</v>
          </cell>
          <cell r="J8023">
            <v>38353</v>
          </cell>
          <cell r="K8023">
            <v>119</v>
          </cell>
          <cell r="L8023" t="str">
            <v>Ee/Ch</v>
          </cell>
          <cell r="M8023">
            <v>22789</v>
          </cell>
        </row>
        <row r="8024">
          <cell r="A8024">
            <v>22</v>
          </cell>
          <cell r="B8024" t="str">
            <v>AWS EPO Active</v>
          </cell>
          <cell r="D8024" t="str">
            <v>JOHNSON KERMIT</v>
          </cell>
          <cell r="E8024" t="str">
            <v>057564008</v>
          </cell>
          <cell r="F8024">
            <v>51</v>
          </cell>
          <cell r="G8024" t="str">
            <v>AWS South East Region</v>
          </cell>
          <cell r="H8024" t="str">
            <v>N</v>
          </cell>
          <cell r="I8024">
            <v>1</v>
          </cell>
          <cell r="J8024">
            <v>38353</v>
          </cell>
          <cell r="K8024">
            <v>101</v>
          </cell>
          <cell r="L8024" t="str">
            <v>Single</v>
          </cell>
          <cell r="M8024">
            <v>25418</v>
          </cell>
        </row>
        <row r="8025">
          <cell r="A8025">
            <v>22</v>
          </cell>
          <cell r="B8025" t="str">
            <v>AWS EPO Active</v>
          </cell>
          <cell r="D8025" t="str">
            <v>JONES JAMES R</v>
          </cell>
          <cell r="E8025" t="str">
            <v>224902984</v>
          </cell>
          <cell r="F8025">
            <v>47</v>
          </cell>
          <cell r="G8025" t="str">
            <v>AWS Corporate</v>
          </cell>
          <cell r="H8025" t="str">
            <v>N</v>
          </cell>
          <cell r="I8025">
            <v>5</v>
          </cell>
          <cell r="J8025">
            <v>37622</v>
          </cell>
          <cell r="K8025">
            <v>127</v>
          </cell>
          <cell r="L8025" t="str">
            <v>Family</v>
          </cell>
          <cell r="M8025">
            <v>21089</v>
          </cell>
        </row>
        <row r="8026">
          <cell r="A8026">
            <v>22</v>
          </cell>
          <cell r="B8026" t="str">
            <v>AWS EPO Active</v>
          </cell>
          <cell r="D8026" t="str">
            <v>KARNES STEVEN E</v>
          </cell>
          <cell r="E8026" t="str">
            <v>211583415</v>
          </cell>
          <cell r="F8026">
            <v>51</v>
          </cell>
          <cell r="G8026" t="str">
            <v>AWS South East Region</v>
          </cell>
          <cell r="H8026" t="str">
            <v>N</v>
          </cell>
          <cell r="I8026">
            <v>5</v>
          </cell>
          <cell r="J8026">
            <v>37622</v>
          </cell>
          <cell r="K8026">
            <v>127</v>
          </cell>
          <cell r="L8026" t="str">
            <v>Family</v>
          </cell>
          <cell r="M8026">
            <v>23582</v>
          </cell>
        </row>
        <row r="8027">
          <cell r="A8027">
            <v>22</v>
          </cell>
          <cell r="B8027" t="str">
            <v>AWS EPO Active</v>
          </cell>
          <cell r="D8027" t="str">
            <v>KEATING JOHN D</v>
          </cell>
          <cell r="E8027" t="str">
            <v>500569422</v>
          </cell>
          <cell r="F8027">
            <v>52</v>
          </cell>
          <cell r="G8027" t="str">
            <v>AWS South West Region</v>
          </cell>
          <cell r="H8027" t="str">
            <v>N</v>
          </cell>
          <cell r="I8027">
            <v>2</v>
          </cell>
          <cell r="J8027">
            <v>37712</v>
          </cell>
          <cell r="K8027">
            <v>119</v>
          </cell>
          <cell r="L8027" t="str">
            <v>Ee/Ch</v>
          </cell>
          <cell r="M8027">
            <v>18871</v>
          </cell>
        </row>
        <row r="8028">
          <cell r="A8028">
            <v>22</v>
          </cell>
          <cell r="B8028" t="str">
            <v>AWS EPO Active</v>
          </cell>
          <cell r="D8028" t="str">
            <v>KEITH PEGGY W</v>
          </cell>
          <cell r="E8028" t="str">
            <v>230027673</v>
          </cell>
          <cell r="F8028">
            <v>51</v>
          </cell>
          <cell r="G8028" t="str">
            <v>AWS South East Region</v>
          </cell>
          <cell r="H8028" t="str">
            <v>N</v>
          </cell>
          <cell r="I8028">
            <v>3</v>
          </cell>
          <cell r="J8028">
            <v>37712</v>
          </cell>
          <cell r="K8028">
            <v>127</v>
          </cell>
          <cell r="L8028" t="str">
            <v>Family</v>
          </cell>
          <cell r="M8028">
            <v>21611</v>
          </cell>
        </row>
        <row r="8029">
          <cell r="A8029">
            <v>22</v>
          </cell>
          <cell r="B8029" t="str">
            <v>AWS EPO Active</v>
          </cell>
          <cell r="D8029" t="str">
            <v>KENNEDY CHARLES</v>
          </cell>
          <cell r="E8029" t="str">
            <v>261601306</v>
          </cell>
          <cell r="F8029">
            <v>51</v>
          </cell>
          <cell r="G8029" t="str">
            <v>AWS South East Region</v>
          </cell>
          <cell r="H8029" t="str">
            <v>N</v>
          </cell>
          <cell r="I8029">
            <v>2</v>
          </cell>
          <cell r="J8029">
            <v>37622</v>
          </cell>
          <cell r="K8029">
            <v>111</v>
          </cell>
          <cell r="L8029" t="str">
            <v>Ee/Sp</v>
          </cell>
          <cell r="M8029">
            <v>14922</v>
          </cell>
        </row>
        <row r="8030">
          <cell r="A8030">
            <v>22</v>
          </cell>
          <cell r="B8030" t="str">
            <v>AWS EPO Active</v>
          </cell>
          <cell r="D8030" t="str">
            <v>KILPATRICK CHRISTOPHE L</v>
          </cell>
          <cell r="E8030" t="str">
            <v>264873210</v>
          </cell>
          <cell r="F8030">
            <v>51</v>
          </cell>
          <cell r="G8030" t="str">
            <v>AWS South East Region</v>
          </cell>
          <cell r="H8030" t="str">
            <v>N</v>
          </cell>
          <cell r="I8030">
            <v>3</v>
          </cell>
          <cell r="J8030">
            <v>38097</v>
          </cell>
          <cell r="K8030">
            <v>127</v>
          </cell>
          <cell r="L8030" t="str">
            <v>Family</v>
          </cell>
          <cell r="M8030">
            <v>28756</v>
          </cell>
        </row>
        <row r="8031">
          <cell r="A8031">
            <v>22</v>
          </cell>
          <cell r="B8031" t="str">
            <v>AWS EPO Active</v>
          </cell>
          <cell r="D8031" t="str">
            <v>KING WILLIAM F</v>
          </cell>
          <cell r="E8031" t="str">
            <v>451947436</v>
          </cell>
          <cell r="F8031">
            <v>52</v>
          </cell>
          <cell r="G8031" t="str">
            <v>AWS South West Region</v>
          </cell>
          <cell r="H8031" t="str">
            <v>N</v>
          </cell>
          <cell r="I8031">
            <v>2</v>
          </cell>
          <cell r="J8031">
            <v>38292</v>
          </cell>
          <cell r="K8031">
            <v>111</v>
          </cell>
          <cell r="L8031" t="str">
            <v>Ee/Sp</v>
          </cell>
          <cell r="M8031">
            <v>19104</v>
          </cell>
        </row>
        <row r="8032">
          <cell r="A8032">
            <v>22</v>
          </cell>
          <cell r="B8032" t="str">
            <v>AWS EPO Active</v>
          </cell>
          <cell r="D8032" t="str">
            <v>KLOOSTER TIMOTHY J</v>
          </cell>
          <cell r="E8032" t="str">
            <v>484869150</v>
          </cell>
          <cell r="F8032">
            <v>50</v>
          </cell>
          <cell r="G8032" t="str">
            <v>AWS Atlantic Region</v>
          </cell>
          <cell r="H8032" t="str">
            <v>N</v>
          </cell>
          <cell r="I8032">
            <v>4</v>
          </cell>
          <cell r="J8032">
            <v>38353</v>
          </cell>
          <cell r="K8032">
            <v>127</v>
          </cell>
          <cell r="L8032" t="str">
            <v>Family</v>
          </cell>
          <cell r="M8032">
            <v>23580</v>
          </cell>
        </row>
        <row r="8033">
          <cell r="A8033">
            <v>22</v>
          </cell>
          <cell r="B8033" t="str">
            <v>AWS EPO Active</v>
          </cell>
          <cell r="D8033" t="str">
            <v>KOGER WILLIE A</v>
          </cell>
          <cell r="E8033" t="str">
            <v>226729507</v>
          </cell>
          <cell r="F8033">
            <v>51</v>
          </cell>
          <cell r="G8033" t="str">
            <v>AWS South East Region</v>
          </cell>
          <cell r="H8033" t="str">
            <v>N</v>
          </cell>
          <cell r="I8033">
            <v>2</v>
          </cell>
          <cell r="J8033">
            <v>38353</v>
          </cell>
          <cell r="K8033">
            <v>111</v>
          </cell>
          <cell r="L8033" t="str">
            <v>Ee/Sp</v>
          </cell>
          <cell r="M8033">
            <v>18278</v>
          </cell>
        </row>
        <row r="8034">
          <cell r="A8034">
            <v>22</v>
          </cell>
          <cell r="B8034" t="str">
            <v>AWS EPO Active</v>
          </cell>
          <cell r="D8034" t="str">
            <v>KOZMAN DAVID P</v>
          </cell>
          <cell r="E8034" t="str">
            <v>292804883</v>
          </cell>
          <cell r="F8034">
            <v>51</v>
          </cell>
          <cell r="G8034" t="str">
            <v>AWS South East Region</v>
          </cell>
          <cell r="H8034" t="str">
            <v>N</v>
          </cell>
          <cell r="I8034">
            <v>5</v>
          </cell>
          <cell r="J8034">
            <v>37987</v>
          </cell>
          <cell r="K8034">
            <v>127</v>
          </cell>
          <cell r="L8034" t="str">
            <v>Family</v>
          </cell>
          <cell r="M8034">
            <v>26453</v>
          </cell>
        </row>
        <row r="8035">
          <cell r="A8035">
            <v>22</v>
          </cell>
          <cell r="B8035" t="str">
            <v>AWS EPO Active</v>
          </cell>
          <cell r="D8035" t="str">
            <v>LAGROIX CHARLES N</v>
          </cell>
          <cell r="E8035" t="str">
            <v>130448341</v>
          </cell>
          <cell r="F8035">
            <v>51</v>
          </cell>
          <cell r="G8035" t="str">
            <v>AWS South East Region</v>
          </cell>
          <cell r="H8035" t="str">
            <v>N</v>
          </cell>
          <cell r="I8035">
            <v>1</v>
          </cell>
          <cell r="J8035">
            <v>37711</v>
          </cell>
          <cell r="K8035">
            <v>101</v>
          </cell>
          <cell r="L8035" t="str">
            <v>Single</v>
          </cell>
          <cell r="M8035">
            <v>19699</v>
          </cell>
        </row>
        <row r="8036">
          <cell r="A8036">
            <v>22</v>
          </cell>
          <cell r="B8036" t="str">
            <v>AWS EPO Active</v>
          </cell>
          <cell r="D8036" t="str">
            <v>LANDRUM WILLIS A</v>
          </cell>
          <cell r="E8036" t="str">
            <v>228741150</v>
          </cell>
          <cell r="F8036">
            <v>47</v>
          </cell>
          <cell r="G8036" t="str">
            <v>AWS Corporate</v>
          </cell>
          <cell r="H8036" t="str">
            <v>N</v>
          </cell>
          <cell r="I8036">
            <v>1</v>
          </cell>
          <cell r="J8036">
            <v>37622</v>
          </cell>
          <cell r="K8036">
            <v>101</v>
          </cell>
          <cell r="L8036" t="str">
            <v>Single</v>
          </cell>
          <cell r="M8036">
            <v>18943</v>
          </cell>
        </row>
        <row r="8037">
          <cell r="A8037">
            <v>22</v>
          </cell>
          <cell r="B8037" t="str">
            <v>AWS EPO Active</v>
          </cell>
          <cell r="D8037" t="str">
            <v>LEBLANC JOHN P</v>
          </cell>
          <cell r="E8037" t="str">
            <v>439359529</v>
          </cell>
          <cell r="F8037">
            <v>52</v>
          </cell>
          <cell r="G8037" t="str">
            <v>AWS South West Region</v>
          </cell>
          <cell r="H8037" t="str">
            <v>N</v>
          </cell>
          <cell r="I8037">
            <v>2</v>
          </cell>
          <cell r="J8037">
            <v>37742</v>
          </cell>
          <cell r="K8037">
            <v>111</v>
          </cell>
          <cell r="L8037" t="str">
            <v>Ee/Sp</v>
          </cell>
          <cell r="M8037">
            <v>23716</v>
          </cell>
        </row>
        <row r="8038">
          <cell r="A8038">
            <v>22</v>
          </cell>
          <cell r="B8038" t="str">
            <v>AWS EPO Active</v>
          </cell>
          <cell r="D8038" t="str">
            <v>LEDESMA ADRIAN C</v>
          </cell>
          <cell r="E8038" t="str">
            <v>595710442</v>
          </cell>
          <cell r="F8038">
            <v>51</v>
          </cell>
          <cell r="G8038" t="str">
            <v>AWS South East Region</v>
          </cell>
          <cell r="H8038" t="str">
            <v>N</v>
          </cell>
          <cell r="I8038">
            <v>4</v>
          </cell>
          <cell r="J8038">
            <v>37622</v>
          </cell>
          <cell r="K8038">
            <v>127</v>
          </cell>
          <cell r="L8038" t="str">
            <v>Family</v>
          </cell>
          <cell r="M8038">
            <v>25413</v>
          </cell>
        </row>
        <row r="8039">
          <cell r="A8039">
            <v>22</v>
          </cell>
          <cell r="B8039" t="str">
            <v>AWS EPO Active</v>
          </cell>
          <cell r="D8039" t="str">
            <v>LEE THOMAS D</v>
          </cell>
          <cell r="E8039" t="str">
            <v>047303753</v>
          </cell>
          <cell r="F8039">
            <v>48</v>
          </cell>
          <cell r="G8039" t="str">
            <v>AWS North East Region</v>
          </cell>
          <cell r="H8039" t="str">
            <v>N</v>
          </cell>
          <cell r="I8039">
            <v>1</v>
          </cell>
          <cell r="J8039">
            <v>37803</v>
          </cell>
          <cell r="K8039">
            <v>101</v>
          </cell>
          <cell r="L8039" t="str">
            <v>Single</v>
          </cell>
          <cell r="M8039">
            <v>14643</v>
          </cell>
        </row>
        <row r="8040">
          <cell r="A8040">
            <v>22</v>
          </cell>
          <cell r="B8040" t="str">
            <v>AWS EPO Active</v>
          </cell>
          <cell r="D8040" t="str">
            <v>LEEK GARY E</v>
          </cell>
          <cell r="E8040" t="str">
            <v>309587581</v>
          </cell>
          <cell r="F8040">
            <v>47</v>
          </cell>
          <cell r="G8040" t="str">
            <v>AWS Corporate</v>
          </cell>
          <cell r="H8040" t="str">
            <v>N</v>
          </cell>
          <cell r="I8040">
            <v>1</v>
          </cell>
          <cell r="J8040">
            <v>37622</v>
          </cell>
          <cell r="K8040">
            <v>101</v>
          </cell>
          <cell r="L8040" t="str">
            <v>Single</v>
          </cell>
          <cell r="M8040">
            <v>19194</v>
          </cell>
        </row>
        <row r="8041">
          <cell r="A8041">
            <v>22</v>
          </cell>
          <cell r="B8041" t="str">
            <v>AWS EPO Active</v>
          </cell>
          <cell r="D8041" t="str">
            <v>LEEPER RICHARD V</v>
          </cell>
          <cell r="E8041" t="str">
            <v>157625402</v>
          </cell>
          <cell r="F8041">
            <v>51</v>
          </cell>
          <cell r="G8041" t="str">
            <v>AWS South East Region</v>
          </cell>
          <cell r="H8041" t="str">
            <v>N</v>
          </cell>
          <cell r="I8041">
            <v>3</v>
          </cell>
          <cell r="J8041">
            <v>38353</v>
          </cell>
          <cell r="K8041">
            <v>127</v>
          </cell>
          <cell r="L8041" t="str">
            <v>Family</v>
          </cell>
          <cell r="M8041">
            <v>24883</v>
          </cell>
        </row>
        <row r="8042">
          <cell r="A8042">
            <v>22</v>
          </cell>
          <cell r="B8042" t="str">
            <v>AWS EPO Active</v>
          </cell>
          <cell r="D8042" t="str">
            <v>LEGLUE KURT</v>
          </cell>
          <cell r="E8042" t="str">
            <v>436946904</v>
          </cell>
          <cell r="F8042">
            <v>52</v>
          </cell>
          <cell r="G8042" t="str">
            <v>AWS South West Region</v>
          </cell>
          <cell r="H8042" t="str">
            <v>N</v>
          </cell>
          <cell r="I8042">
            <v>5</v>
          </cell>
          <cell r="J8042">
            <v>37622</v>
          </cell>
          <cell r="K8042">
            <v>127</v>
          </cell>
          <cell r="L8042" t="str">
            <v>Family</v>
          </cell>
          <cell r="M8042">
            <v>22801</v>
          </cell>
        </row>
        <row r="8043">
          <cell r="A8043">
            <v>22</v>
          </cell>
          <cell r="B8043" t="str">
            <v>AWS EPO Active</v>
          </cell>
          <cell r="D8043" t="str">
            <v>LESLIE ERMIL T</v>
          </cell>
          <cell r="E8043" t="str">
            <v>315528958</v>
          </cell>
          <cell r="F8043">
            <v>47</v>
          </cell>
          <cell r="G8043" t="str">
            <v>AWS Corporate</v>
          </cell>
          <cell r="H8043" t="str">
            <v>N</v>
          </cell>
          <cell r="I8043">
            <v>3</v>
          </cell>
          <cell r="J8043">
            <v>37622</v>
          </cell>
          <cell r="K8043">
            <v>127</v>
          </cell>
          <cell r="L8043" t="str">
            <v>Family</v>
          </cell>
          <cell r="M8043">
            <v>17736</v>
          </cell>
        </row>
        <row r="8044">
          <cell r="A8044">
            <v>22</v>
          </cell>
          <cell r="B8044" t="str">
            <v>AWS EPO Active</v>
          </cell>
          <cell r="D8044" t="str">
            <v>LESTER JACOB H</v>
          </cell>
          <cell r="E8044" t="str">
            <v>241338451</v>
          </cell>
          <cell r="F8044">
            <v>51</v>
          </cell>
          <cell r="G8044" t="str">
            <v>AWS South East Region</v>
          </cell>
          <cell r="H8044" t="str">
            <v>N</v>
          </cell>
          <cell r="I8044">
            <v>4</v>
          </cell>
          <cell r="J8044">
            <v>38204</v>
          </cell>
          <cell r="K8044">
            <v>127</v>
          </cell>
          <cell r="L8044" t="str">
            <v>Family</v>
          </cell>
          <cell r="M8044">
            <v>31465</v>
          </cell>
        </row>
        <row r="8045">
          <cell r="A8045">
            <v>22</v>
          </cell>
          <cell r="B8045" t="str">
            <v>AWS EPO Active</v>
          </cell>
          <cell r="D8045" t="str">
            <v>LEXANDER ROBERT M</v>
          </cell>
          <cell r="E8045" t="str">
            <v>015427160</v>
          </cell>
          <cell r="F8045">
            <v>47</v>
          </cell>
          <cell r="G8045" t="str">
            <v>AWS Corporate</v>
          </cell>
          <cell r="H8045" t="str">
            <v>N</v>
          </cell>
          <cell r="I8045">
            <v>3</v>
          </cell>
          <cell r="J8045">
            <v>37712</v>
          </cell>
          <cell r="K8045">
            <v>127</v>
          </cell>
          <cell r="L8045" t="str">
            <v>Family</v>
          </cell>
          <cell r="M8045">
            <v>19419</v>
          </cell>
        </row>
        <row r="8046">
          <cell r="A8046">
            <v>22</v>
          </cell>
          <cell r="B8046" t="str">
            <v>AWS EPO Active</v>
          </cell>
          <cell r="D8046" t="str">
            <v>LIVERMORE ROBERT G</v>
          </cell>
          <cell r="E8046" t="str">
            <v>481749055</v>
          </cell>
          <cell r="F8046">
            <v>50</v>
          </cell>
          <cell r="G8046" t="str">
            <v>AWS Atlantic Region</v>
          </cell>
          <cell r="H8046" t="str">
            <v>N</v>
          </cell>
          <cell r="I8046">
            <v>3</v>
          </cell>
          <cell r="J8046">
            <v>38353</v>
          </cell>
          <cell r="K8046">
            <v>127</v>
          </cell>
          <cell r="L8046" t="str">
            <v>Family</v>
          </cell>
          <cell r="M8046">
            <v>20213</v>
          </cell>
        </row>
        <row r="8047">
          <cell r="A8047">
            <v>22</v>
          </cell>
          <cell r="B8047" t="str">
            <v>AWS EPO Active</v>
          </cell>
          <cell r="D8047" t="str">
            <v>LOCKE STEPHEN</v>
          </cell>
          <cell r="E8047" t="str">
            <v>031544786</v>
          </cell>
          <cell r="F8047">
            <v>47</v>
          </cell>
          <cell r="G8047" t="str">
            <v>AWS Corporate</v>
          </cell>
          <cell r="H8047" t="str">
            <v>N</v>
          </cell>
          <cell r="I8047">
            <v>2</v>
          </cell>
          <cell r="J8047">
            <v>37622</v>
          </cell>
          <cell r="K8047">
            <v>111</v>
          </cell>
          <cell r="L8047" t="str">
            <v>Ee/Sp</v>
          </cell>
          <cell r="M8047">
            <v>22585</v>
          </cell>
        </row>
        <row r="8048">
          <cell r="A8048">
            <v>22</v>
          </cell>
          <cell r="B8048" t="str">
            <v>AWS EPO Active</v>
          </cell>
          <cell r="D8048" t="str">
            <v>LOREDO JR ALBERT</v>
          </cell>
          <cell r="E8048" t="str">
            <v>449703741</v>
          </cell>
          <cell r="F8048">
            <v>51</v>
          </cell>
          <cell r="G8048" t="str">
            <v>AWS South East Region</v>
          </cell>
          <cell r="H8048" t="str">
            <v>N</v>
          </cell>
          <cell r="I8048">
            <v>2</v>
          </cell>
          <cell r="J8048">
            <v>37622</v>
          </cell>
          <cell r="K8048">
            <v>111</v>
          </cell>
          <cell r="L8048" t="str">
            <v>Ee/Sp</v>
          </cell>
          <cell r="M8048">
            <v>16625</v>
          </cell>
        </row>
        <row r="8049">
          <cell r="A8049">
            <v>22</v>
          </cell>
          <cell r="B8049" t="str">
            <v>AWS EPO Active</v>
          </cell>
          <cell r="D8049" t="str">
            <v>MACLEAN ROBERT</v>
          </cell>
          <cell r="E8049" t="str">
            <v>297984029</v>
          </cell>
          <cell r="F8049">
            <v>47</v>
          </cell>
          <cell r="G8049" t="str">
            <v>AWS Corporate</v>
          </cell>
          <cell r="H8049" t="str">
            <v>N</v>
          </cell>
          <cell r="I8049">
            <v>1</v>
          </cell>
          <cell r="J8049">
            <v>37622</v>
          </cell>
          <cell r="K8049">
            <v>101</v>
          </cell>
          <cell r="L8049" t="str">
            <v>Single</v>
          </cell>
          <cell r="M8049">
            <v>25777</v>
          </cell>
        </row>
        <row r="8050">
          <cell r="A8050">
            <v>22</v>
          </cell>
          <cell r="B8050" t="str">
            <v>AWS EPO Active</v>
          </cell>
          <cell r="D8050" t="str">
            <v>MADSEN MICHAEL F</v>
          </cell>
          <cell r="E8050" t="str">
            <v>478743409</v>
          </cell>
          <cell r="F8050">
            <v>50</v>
          </cell>
          <cell r="G8050" t="str">
            <v>AWS Atlantic Region</v>
          </cell>
          <cell r="H8050" t="str">
            <v>N</v>
          </cell>
          <cell r="I8050">
            <v>3</v>
          </cell>
          <cell r="J8050">
            <v>38353</v>
          </cell>
          <cell r="K8050">
            <v>127</v>
          </cell>
          <cell r="L8050" t="str">
            <v>Family</v>
          </cell>
          <cell r="M8050">
            <v>21245</v>
          </cell>
        </row>
        <row r="8051">
          <cell r="A8051">
            <v>22</v>
          </cell>
          <cell r="B8051" t="str">
            <v>AWS EPO Active</v>
          </cell>
          <cell r="D8051" t="str">
            <v>MAIDEN DAVID J</v>
          </cell>
          <cell r="E8051" t="str">
            <v>280583134</v>
          </cell>
          <cell r="F8051">
            <v>51</v>
          </cell>
          <cell r="G8051" t="str">
            <v>AWS South East Region</v>
          </cell>
          <cell r="H8051" t="str">
            <v>N</v>
          </cell>
          <cell r="I8051">
            <v>1</v>
          </cell>
          <cell r="J8051">
            <v>37622</v>
          </cell>
          <cell r="K8051">
            <v>101</v>
          </cell>
          <cell r="L8051" t="str">
            <v>Single</v>
          </cell>
          <cell r="M8051">
            <v>20228</v>
          </cell>
        </row>
        <row r="8052">
          <cell r="A8052">
            <v>22</v>
          </cell>
          <cell r="B8052" t="str">
            <v>AWS EPO Active</v>
          </cell>
          <cell r="D8052" t="str">
            <v>MANCUSO ANTHONY</v>
          </cell>
          <cell r="E8052" t="str">
            <v>200489247</v>
          </cell>
          <cell r="F8052">
            <v>51</v>
          </cell>
          <cell r="G8052" t="str">
            <v>AWS South East Region</v>
          </cell>
          <cell r="H8052" t="str">
            <v>N</v>
          </cell>
          <cell r="I8052">
            <v>1</v>
          </cell>
          <cell r="J8052">
            <v>37622</v>
          </cell>
          <cell r="K8052">
            <v>101</v>
          </cell>
          <cell r="L8052" t="str">
            <v>Single</v>
          </cell>
          <cell r="M8052">
            <v>21011</v>
          </cell>
        </row>
        <row r="8053">
          <cell r="A8053">
            <v>22</v>
          </cell>
          <cell r="B8053" t="str">
            <v>AWS EPO Active</v>
          </cell>
          <cell r="D8053" t="str">
            <v>MANTA GHEORGE</v>
          </cell>
          <cell r="E8053" t="str">
            <v>589796982</v>
          </cell>
          <cell r="F8053">
            <v>51</v>
          </cell>
          <cell r="G8053" t="str">
            <v>AWS South East Region</v>
          </cell>
          <cell r="H8053" t="str">
            <v>N</v>
          </cell>
          <cell r="I8053">
            <v>1</v>
          </cell>
          <cell r="J8053">
            <v>37742</v>
          </cell>
          <cell r="K8053">
            <v>101</v>
          </cell>
          <cell r="L8053" t="str">
            <v>Single</v>
          </cell>
          <cell r="M8053">
            <v>28429</v>
          </cell>
        </row>
        <row r="8054">
          <cell r="A8054">
            <v>22</v>
          </cell>
          <cell r="B8054" t="str">
            <v>AWS EPO Active</v>
          </cell>
          <cell r="D8054" t="str">
            <v>MANVILLE GARY C</v>
          </cell>
          <cell r="E8054" t="str">
            <v>231152623</v>
          </cell>
          <cell r="F8054">
            <v>47</v>
          </cell>
          <cell r="G8054" t="str">
            <v>AWS Corporate</v>
          </cell>
          <cell r="H8054" t="str">
            <v>N</v>
          </cell>
          <cell r="I8054">
            <v>4</v>
          </cell>
          <cell r="J8054">
            <v>37622</v>
          </cell>
          <cell r="K8054">
            <v>127</v>
          </cell>
          <cell r="L8054" t="str">
            <v>Family</v>
          </cell>
          <cell r="M8054">
            <v>22652</v>
          </cell>
        </row>
        <row r="8055">
          <cell r="A8055">
            <v>22</v>
          </cell>
          <cell r="B8055" t="str">
            <v>AWS EPO Active</v>
          </cell>
          <cell r="D8055" t="str">
            <v>MARBURY EDDIE W</v>
          </cell>
          <cell r="E8055" t="str">
            <v>434866818</v>
          </cell>
          <cell r="F8055">
            <v>52</v>
          </cell>
          <cell r="G8055" t="str">
            <v>AWS South West Region</v>
          </cell>
          <cell r="H8055" t="str">
            <v>N</v>
          </cell>
          <cell r="I8055">
            <v>3</v>
          </cell>
          <cell r="J8055">
            <v>37622</v>
          </cell>
          <cell r="K8055">
            <v>127</v>
          </cell>
          <cell r="L8055" t="str">
            <v>Family</v>
          </cell>
          <cell r="M8055">
            <v>19730</v>
          </cell>
        </row>
        <row r="8056">
          <cell r="A8056">
            <v>22</v>
          </cell>
          <cell r="B8056" t="str">
            <v>AWS EPO Active</v>
          </cell>
          <cell r="D8056" t="str">
            <v>MARSHALL DARRYL L</v>
          </cell>
          <cell r="E8056" t="str">
            <v>224296192</v>
          </cell>
          <cell r="F8056">
            <v>47</v>
          </cell>
          <cell r="G8056" t="str">
            <v>AWS Corporate</v>
          </cell>
          <cell r="H8056" t="str">
            <v>N</v>
          </cell>
          <cell r="I8056">
            <v>2</v>
          </cell>
          <cell r="J8056">
            <v>37773</v>
          </cell>
          <cell r="K8056">
            <v>111</v>
          </cell>
          <cell r="L8056" t="str">
            <v>Ee/Sp</v>
          </cell>
          <cell r="M8056">
            <v>24575</v>
          </cell>
        </row>
        <row r="8057">
          <cell r="A8057">
            <v>22</v>
          </cell>
          <cell r="B8057" t="str">
            <v>AWS EPO Active</v>
          </cell>
          <cell r="D8057" t="str">
            <v>MARTIN  JR ROBERT L</v>
          </cell>
          <cell r="E8057" t="str">
            <v>230158051</v>
          </cell>
          <cell r="F8057">
            <v>47</v>
          </cell>
          <cell r="G8057" t="str">
            <v>AWS Corporate</v>
          </cell>
          <cell r="H8057" t="str">
            <v>N</v>
          </cell>
          <cell r="I8057">
            <v>4</v>
          </cell>
          <cell r="J8057">
            <v>38200</v>
          </cell>
          <cell r="K8057">
            <v>127</v>
          </cell>
          <cell r="L8057" t="str">
            <v>Family</v>
          </cell>
          <cell r="M8057">
            <v>23905</v>
          </cell>
        </row>
        <row r="8058">
          <cell r="A8058">
            <v>22</v>
          </cell>
          <cell r="B8058" t="str">
            <v>AWS EPO Active</v>
          </cell>
          <cell r="D8058" t="str">
            <v>MAY GAYLEN</v>
          </cell>
          <cell r="E8058" t="str">
            <v>264433151</v>
          </cell>
          <cell r="F8058">
            <v>51</v>
          </cell>
          <cell r="G8058" t="str">
            <v>AWS South East Region</v>
          </cell>
          <cell r="H8058" t="str">
            <v>N</v>
          </cell>
          <cell r="I8058">
            <v>5</v>
          </cell>
          <cell r="J8058">
            <v>37622</v>
          </cell>
          <cell r="K8058">
            <v>127</v>
          </cell>
          <cell r="L8058" t="str">
            <v>Family</v>
          </cell>
          <cell r="M8058">
            <v>23205</v>
          </cell>
        </row>
        <row r="8059">
          <cell r="A8059">
            <v>22</v>
          </cell>
          <cell r="B8059" t="str">
            <v>AWS EPO Active</v>
          </cell>
          <cell r="D8059" t="str">
            <v>MCADAM BRAD M</v>
          </cell>
          <cell r="E8059" t="str">
            <v>439922075</v>
          </cell>
          <cell r="F8059">
            <v>52</v>
          </cell>
          <cell r="G8059" t="str">
            <v>AWS South West Region</v>
          </cell>
          <cell r="H8059" t="str">
            <v>N</v>
          </cell>
          <cell r="I8059">
            <v>2</v>
          </cell>
          <cell r="J8059">
            <v>37622</v>
          </cell>
          <cell r="K8059">
            <v>111</v>
          </cell>
          <cell r="L8059" t="str">
            <v>Ee/Sp</v>
          </cell>
          <cell r="M8059">
            <v>25462</v>
          </cell>
        </row>
        <row r="8060">
          <cell r="A8060">
            <v>22</v>
          </cell>
          <cell r="B8060" t="str">
            <v>AWS EPO Active</v>
          </cell>
          <cell r="D8060" t="str">
            <v>MCBRIDE JAMES L</v>
          </cell>
          <cell r="E8060" t="str">
            <v>275548362</v>
          </cell>
          <cell r="F8060">
            <v>51</v>
          </cell>
          <cell r="G8060" t="str">
            <v>AWS South East Region</v>
          </cell>
          <cell r="H8060" t="str">
            <v>N</v>
          </cell>
          <cell r="I8060">
            <v>2</v>
          </cell>
          <cell r="J8060">
            <v>38200</v>
          </cell>
          <cell r="K8060">
            <v>111</v>
          </cell>
          <cell r="L8060" t="str">
            <v>Ee/Sp</v>
          </cell>
          <cell r="M8060">
            <v>19329</v>
          </cell>
        </row>
        <row r="8061">
          <cell r="A8061">
            <v>22</v>
          </cell>
          <cell r="B8061" t="str">
            <v>AWS EPO Active</v>
          </cell>
          <cell r="D8061" t="str">
            <v>MCCLARY TRENARVIS</v>
          </cell>
          <cell r="E8061" t="str">
            <v>595097281</v>
          </cell>
          <cell r="F8061">
            <v>51</v>
          </cell>
          <cell r="G8061" t="str">
            <v>AWS South East Region</v>
          </cell>
          <cell r="H8061" t="str">
            <v>N</v>
          </cell>
          <cell r="I8061">
            <v>1</v>
          </cell>
          <cell r="J8061">
            <v>37622</v>
          </cell>
          <cell r="K8061">
            <v>101</v>
          </cell>
          <cell r="L8061" t="str">
            <v>Single</v>
          </cell>
          <cell r="M8061">
            <v>28372</v>
          </cell>
        </row>
        <row r="8062">
          <cell r="A8062">
            <v>22</v>
          </cell>
          <cell r="B8062" t="str">
            <v>AWS EPO Active</v>
          </cell>
          <cell r="D8062" t="str">
            <v>MCDONALD KATHLEEN M</v>
          </cell>
          <cell r="E8062" t="str">
            <v>022324661</v>
          </cell>
          <cell r="F8062">
            <v>47</v>
          </cell>
          <cell r="G8062" t="str">
            <v>AWS Corporate</v>
          </cell>
          <cell r="H8062" t="str">
            <v>N</v>
          </cell>
          <cell r="I8062">
            <v>2</v>
          </cell>
          <cell r="J8062">
            <v>37622</v>
          </cell>
          <cell r="K8062">
            <v>111</v>
          </cell>
          <cell r="L8062" t="str">
            <v>Ee/Sp</v>
          </cell>
          <cell r="M8062">
            <v>15910</v>
          </cell>
        </row>
        <row r="8063">
          <cell r="A8063">
            <v>22</v>
          </cell>
          <cell r="B8063" t="str">
            <v>AWS EPO Active</v>
          </cell>
          <cell r="D8063" t="str">
            <v>MCGREGOR GLEN W</v>
          </cell>
          <cell r="E8063" t="str">
            <v>284649890</v>
          </cell>
          <cell r="F8063">
            <v>51</v>
          </cell>
          <cell r="G8063" t="str">
            <v>AWS South East Region</v>
          </cell>
          <cell r="H8063" t="str">
            <v>N</v>
          </cell>
          <cell r="I8063">
            <v>1</v>
          </cell>
          <cell r="J8063">
            <v>37622</v>
          </cell>
          <cell r="K8063">
            <v>101</v>
          </cell>
          <cell r="L8063" t="str">
            <v>Single</v>
          </cell>
          <cell r="M8063">
            <v>20536</v>
          </cell>
        </row>
        <row r="8064">
          <cell r="A8064">
            <v>22</v>
          </cell>
          <cell r="B8064" t="str">
            <v>AWS EPO Active</v>
          </cell>
          <cell r="D8064" t="str">
            <v>MCGREGOR STEPHANIE L</v>
          </cell>
          <cell r="E8064" t="str">
            <v>590516350</v>
          </cell>
          <cell r="F8064">
            <v>51</v>
          </cell>
          <cell r="G8064" t="str">
            <v>AWS South East Region</v>
          </cell>
          <cell r="H8064" t="str">
            <v>N</v>
          </cell>
          <cell r="I8064">
            <v>1</v>
          </cell>
          <cell r="J8064">
            <v>37622</v>
          </cell>
          <cell r="K8064">
            <v>102</v>
          </cell>
          <cell r="L8064" t="str">
            <v>Single</v>
          </cell>
          <cell r="M8064">
            <v>22439</v>
          </cell>
        </row>
        <row r="8065">
          <cell r="A8065">
            <v>22</v>
          </cell>
          <cell r="B8065" t="str">
            <v>AWS EPO Active</v>
          </cell>
          <cell r="D8065" t="str">
            <v>MCKINNON RONNIE</v>
          </cell>
          <cell r="E8065" t="str">
            <v>252823887</v>
          </cell>
          <cell r="F8065">
            <v>51</v>
          </cell>
          <cell r="G8065" t="str">
            <v>AWS South East Region</v>
          </cell>
          <cell r="H8065" t="str">
            <v>N</v>
          </cell>
          <cell r="I8065">
            <v>1</v>
          </cell>
          <cell r="J8065">
            <v>37622</v>
          </cell>
          <cell r="K8065">
            <v>101</v>
          </cell>
          <cell r="L8065" t="str">
            <v>Single</v>
          </cell>
          <cell r="M8065">
            <v>17620</v>
          </cell>
        </row>
        <row r="8066">
          <cell r="A8066">
            <v>22</v>
          </cell>
          <cell r="B8066" t="str">
            <v>AWS EPO Active</v>
          </cell>
          <cell r="D8066" t="str">
            <v>MCLENDON DAVID T</v>
          </cell>
          <cell r="E8066" t="str">
            <v>265191132</v>
          </cell>
          <cell r="F8066">
            <v>51</v>
          </cell>
          <cell r="G8066" t="str">
            <v>AWS South East Region</v>
          </cell>
          <cell r="H8066" t="str">
            <v>N</v>
          </cell>
          <cell r="I8066">
            <v>2</v>
          </cell>
          <cell r="J8066">
            <v>37622</v>
          </cell>
          <cell r="K8066">
            <v>111</v>
          </cell>
          <cell r="L8066" t="str">
            <v>Ee/Sp</v>
          </cell>
          <cell r="M8066">
            <v>20197</v>
          </cell>
        </row>
        <row r="8067">
          <cell r="A8067">
            <v>22</v>
          </cell>
          <cell r="B8067" t="str">
            <v>AWS EPO Active</v>
          </cell>
          <cell r="D8067" t="str">
            <v>MCMAHON RAYMOND J</v>
          </cell>
          <cell r="E8067" t="str">
            <v>483467845</v>
          </cell>
          <cell r="F8067">
            <v>49</v>
          </cell>
          <cell r="G8067" t="str">
            <v>AWS North West Region</v>
          </cell>
          <cell r="H8067" t="str">
            <v>N</v>
          </cell>
          <cell r="I8067">
            <v>2</v>
          </cell>
          <cell r="J8067">
            <v>38353</v>
          </cell>
          <cell r="K8067">
            <v>111</v>
          </cell>
          <cell r="L8067" t="str">
            <v>Ee/Sp</v>
          </cell>
          <cell r="M8067">
            <v>15191</v>
          </cell>
        </row>
        <row r="8068">
          <cell r="A8068">
            <v>22</v>
          </cell>
          <cell r="B8068" t="str">
            <v>AWS EPO Active</v>
          </cell>
          <cell r="D8068" t="str">
            <v>MEHU CLAUDE</v>
          </cell>
          <cell r="E8068" t="str">
            <v>591077265</v>
          </cell>
          <cell r="F8068">
            <v>51</v>
          </cell>
          <cell r="G8068" t="str">
            <v>AWS South East Region</v>
          </cell>
          <cell r="H8068" t="str">
            <v>N</v>
          </cell>
          <cell r="I8068">
            <v>1</v>
          </cell>
          <cell r="J8068">
            <v>37622</v>
          </cell>
          <cell r="K8068">
            <v>101</v>
          </cell>
          <cell r="L8068" t="str">
            <v>Single</v>
          </cell>
          <cell r="M8068">
            <v>27198</v>
          </cell>
        </row>
        <row r="8069">
          <cell r="A8069">
            <v>22</v>
          </cell>
          <cell r="B8069" t="str">
            <v>AWS EPO Active</v>
          </cell>
          <cell r="D8069" t="str">
            <v>MERTIN VOLKER</v>
          </cell>
          <cell r="E8069" t="str">
            <v>592157661</v>
          </cell>
          <cell r="F8069">
            <v>51</v>
          </cell>
          <cell r="G8069" t="str">
            <v>AWS South East Region</v>
          </cell>
          <cell r="H8069" t="str">
            <v>N</v>
          </cell>
          <cell r="I8069">
            <v>4</v>
          </cell>
          <cell r="J8069">
            <v>37622</v>
          </cell>
          <cell r="K8069">
            <v>119</v>
          </cell>
          <cell r="L8069" t="str">
            <v>Ee/Ch</v>
          </cell>
          <cell r="M8069">
            <v>24544</v>
          </cell>
        </row>
        <row r="8070">
          <cell r="A8070">
            <v>22</v>
          </cell>
          <cell r="B8070" t="str">
            <v>AWS EPO Active</v>
          </cell>
          <cell r="D8070" t="str">
            <v>MINOR KELLY L</v>
          </cell>
          <cell r="E8070" t="str">
            <v>310801088</v>
          </cell>
          <cell r="F8070">
            <v>47</v>
          </cell>
          <cell r="G8070" t="str">
            <v>AWS Corporate</v>
          </cell>
          <cell r="H8070" t="str">
            <v>N</v>
          </cell>
          <cell r="I8070">
            <v>3</v>
          </cell>
          <cell r="J8070">
            <v>38353</v>
          </cell>
          <cell r="K8070">
            <v>127</v>
          </cell>
          <cell r="L8070" t="str">
            <v>Family</v>
          </cell>
          <cell r="M8070">
            <v>22680</v>
          </cell>
        </row>
        <row r="8071">
          <cell r="A8071">
            <v>22</v>
          </cell>
          <cell r="B8071" t="str">
            <v>AWS EPO Active</v>
          </cell>
          <cell r="D8071" t="str">
            <v>MOORE JOHN D</v>
          </cell>
          <cell r="E8071" t="str">
            <v>595720028</v>
          </cell>
          <cell r="F8071">
            <v>51</v>
          </cell>
          <cell r="G8071" t="str">
            <v>AWS South East Region</v>
          </cell>
          <cell r="H8071" t="str">
            <v>N</v>
          </cell>
          <cell r="I8071">
            <v>2</v>
          </cell>
          <cell r="J8071">
            <v>38261</v>
          </cell>
          <cell r="K8071">
            <v>111</v>
          </cell>
          <cell r="L8071" t="str">
            <v>Ee/Sp</v>
          </cell>
          <cell r="M8071">
            <v>27609</v>
          </cell>
        </row>
        <row r="8072">
          <cell r="A8072">
            <v>22</v>
          </cell>
          <cell r="B8072" t="str">
            <v>AWS EPO Active</v>
          </cell>
          <cell r="D8072" t="str">
            <v>MORNEY JAMES</v>
          </cell>
          <cell r="E8072" t="str">
            <v>352589974</v>
          </cell>
          <cell r="F8072">
            <v>51</v>
          </cell>
          <cell r="G8072" t="str">
            <v>AWS South East Region</v>
          </cell>
          <cell r="H8072" t="str">
            <v>N</v>
          </cell>
          <cell r="I8072">
            <v>2</v>
          </cell>
          <cell r="J8072">
            <v>37742</v>
          </cell>
          <cell r="K8072">
            <v>111</v>
          </cell>
          <cell r="L8072" t="str">
            <v>Ee/Sp</v>
          </cell>
          <cell r="M8072">
            <v>22194</v>
          </cell>
        </row>
        <row r="8073">
          <cell r="A8073">
            <v>22</v>
          </cell>
          <cell r="B8073" t="str">
            <v>AWS EPO Active</v>
          </cell>
          <cell r="D8073" t="str">
            <v>MUNRO DONALD B</v>
          </cell>
          <cell r="E8073" t="str">
            <v>241435445</v>
          </cell>
          <cell r="F8073">
            <v>51</v>
          </cell>
          <cell r="G8073" t="str">
            <v>AWS South East Region</v>
          </cell>
          <cell r="H8073" t="str">
            <v>N</v>
          </cell>
          <cell r="I8073">
            <v>1</v>
          </cell>
          <cell r="J8073">
            <v>38353</v>
          </cell>
          <cell r="K8073">
            <v>101</v>
          </cell>
          <cell r="L8073" t="str">
            <v>Single</v>
          </cell>
          <cell r="M8073">
            <v>25058</v>
          </cell>
        </row>
        <row r="8074">
          <cell r="A8074">
            <v>22</v>
          </cell>
          <cell r="B8074" t="str">
            <v>AWS EPO Active</v>
          </cell>
          <cell r="D8074" t="str">
            <v>NEFF BRADLEY</v>
          </cell>
          <cell r="E8074" t="str">
            <v>099384769</v>
          </cell>
          <cell r="F8074">
            <v>51</v>
          </cell>
          <cell r="G8074" t="str">
            <v>AWS South East Region</v>
          </cell>
          <cell r="H8074" t="str">
            <v>N</v>
          </cell>
          <cell r="I8074">
            <v>2</v>
          </cell>
          <cell r="J8074">
            <v>37987</v>
          </cell>
          <cell r="K8074">
            <v>111</v>
          </cell>
          <cell r="L8074" t="str">
            <v>Ee/Sp</v>
          </cell>
          <cell r="M8074">
            <v>17397</v>
          </cell>
        </row>
        <row r="8075">
          <cell r="A8075">
            <v>22</v>
          </cell>
          <cell r="B8075" t="str">
            <v>AWS EPO Active</v>
          </cell>
          <cell r="D8075" t="str">
            <v>NELSON RICHARD V</v>
          </cell>
          <cell r="E8075" t="str">
            <v>558135006</v>
          </cell>
          <cell r="F8075">
            <v>48</v>
          </cell>
          <cell r="G8075" t="str">
            <v>AWS North East Region</v>
          </cell>
          <cell r="H8075" t="str">
            <v>N</v>
          </cell>
          <cell r="I8075">
            <v>4</v>
          </cell>
          <cell r="J8075">
            <v>37622</v>
          </cell>
          <cell r="K8075">
            <v>127</v>
          </cell>
          <cell r="L8075" t="str">
            <v>Family</v>
          </cell>
          <cell r="M8075">
            <v>24621</v>
          </cell>
        </row>
        <row r="8076">
          <cell r="A8076">
            <v>22</v>
          </cell>
          <cell r="B8076" t="str">
            <v>AWS EPO Active</v>
          </cell>
          <cell r="D8076" t="str">
            <v>NOBLE RALPH L</v>
          </cell>
          <cell r="E8076" t="str">
            <v>230720783</v>
          </cell>
          <cell r="F8076">
            <v>47</v>
          </cell>
          <cell r="G8076" t="str">
            <v>AWS Corporate</v>
          </cell>
          <cell r="H8076" t="str">
            <v>N</v>
          </cell>
          <cell r="I8076">
            <v>4</v>
          </cell>
          <cell r="J8076">
            <v>37865</v>
          </cell>
          <cell r="K8076">
            <v>127</v>
          </cell>
          <cell r="L8076" t="str">
            <v>Family</v>
          </cell>
          <cell r="M8076">
            <v>19106</v>
          </cell>
        </row>
        <row r="8077">
          <cell r="A8077">
            <v>22</v>
          </cell>
          <cell r="B8077" t="str">
            <v>AWS EPO Active</v>
          </cell>
          <cell r="D8077" t="str">
            <v>NOBREGAS ALBERTO E</v>
          </cell>
          <cell r="E8077" t="str">
            <v>590250030</v>
          </cell>
          <cell r="F8077">
            <v>51</v>
          </cell>
          <cell r="G8077" t="str">
            <v>AWS South East Region</v>
          </cell>
          <cell r="H8077" t="str">
            <v>N</v>
          </cell>
          <cell r="I8077">
            <v>2</v>
          </cell>
          <cell r="J8077">
            <v>37622</v>
          </cell>
          <cell r="K8077">
            <v>111</v>
          </cell>
          <cell r="L8077" t="str">
            <v>Ee/Sp</v>
          </cell>
          <cell r="M8077">
            <v>27635</v>
          </cell>
        </row>
        <row r="8078">
          <cell r="A8078">
            <v>22</v>
          </cell>
          <cell r="B8078" t="str">
            <v>AWS EPO Active</v>
          </cell>
          <cell r="D8078" t="str">
            <v>OAKLEY MARK S</v>
          </cell>
          <cell r="E8078" t="str">
            <v>318449815</v>
          </cell>
          <cell r="F8078">
            <v>51</v>
          </cell>
          <cell r="G8078" t="str">
            <v>AWS South East Region</v>
          </cell>
          <cell r="H8078" t="str">
            <v>N</v>
          </cell>
          <cell r="I8078">
            <v>2</v>
          </cell>
          <cell r="J8078">
            <v>38360</v>
          </cell>
          <cell r="K8078">
            <v>119</v>
          </cell>
          <cell r="L8078" t="str">
            <v>Ee/Ch</v>
          </cell>
          <cell r="M8078">
            <v>18266</v>
          </cell>
        </row>
        <row r="8079">
          <cell r="A8079">
            <v>22</v>
          </cell>
          <cell r="B8079" t="str">
            <v>AWS EPO Active</v>
          </cell>
          <cell r="D8079" t="str">
            <v>OLIVO WILLIAM</v>
          </cell>
          <cell r="E8079" t="str">
            <v>045609859</v>
          </cell>
          <cell r="F8079">
            <v>51</v>
          </cell>
          <cell r="G8079" t="str">
            <v>AWS South East Region</v>
          </cell>
          <cell r="H8079" t="str">
            <v>N</v>
          </cell>
          <cell r="I8079">
            <v>2</v>
          </cell>
          <cell r="J8079">
            <v>37622</v>
          </cell>
          <cell r="K8079">
            <v>111</v>
          </cell>
          <cell r="L8079" t="str">
            <v>Ee/Sp</v>
          </cell>
          <cell r="M8079">
            <v>22415</v>
          </cell>
        </row>
        <row r="8080">
          <cell r="A8080">
            <v>22</v>
          </cell>
          <cell r="B8080" t="str">
            <v>AWS EPO Active</v>
          </cell>
          <cell r="D8080" t="str">
            <v>OLMSTEAD DANIEL W</v>
          </cell>
          <cell r="E8080" t="str">
            <v>514580945</v>
          </cell>
          <cell r="F8080">
            <v>52</v>
          </cell>
          <cell r="G8080" t="str">
            <v>AWS South West Region</v>
          </cell>
          <cell r="H8080" t="str">
            <v>N</v>
          </cell>
          <cell r="I8080">
            <v>1</v>
          </cell>
          <cell r="J8080">
            <v>38047</v>
          </cell>
          <cell r="K8080">
            <v>101</v>
          </cell>
          <cell r="L8080" t="str">
            <v>Single</v>
          </cell>
          <cell r="M8080">
            <v>21869</v>
          </cell>
        </row>
        <row r="8081">
          <cell r="A8081">
            <v>22</v>
          </cell>
          <cell r="B8081" t="str">
            <v>AWS EPO Active</v>
          </cell>
          <cell r="D8081" t="str">
            <v>OSWALD JR RONALD J</v>
          </cell>
          <cell r="E8081" t="str">
            <v>223178357</v>
          </cell>
          <cell r="F8081">
            <v>47</v>
          </cell>
          <cell r="G8081" t="str">
            <v>AWS Corporate</v>
          </cell>
          <cell r="H8081" t="str">
            <v>N</v>
          </cell>
          <cell r="I8081">
            <v>3</v>
          </cell>
          <cell r="J8081">
            <v>37622</v>
          </cell>
          <cell r="K8081">
            <v>127</v>
          </cell>
          <cell r="L8081" t="str">
            <v>Family</v>
          </cell>
          <cell r="M8081">
            <v>26919</v>
          </cell>
        </row>
        <row r="8082">
          <cell r="A8082">
            <v>22</v>
          </cell>
          <cell r="B8082" t="str">
            <v>AWS EPO Active</v>
          </cell>
          <cell r="D8082" t="str">
            <v>OVERBY CHARLES R</v>
          </cell>
          <cell r="E8082" t="str">
            <v>228154287</v>
          </cell>
          <cell r="F8082">
            <v>47</v>
          </cell>
          <cell r="G8082" t="str">
            <v>AWS Corporate</v>
          </cell>
          <cell r="H8082" t="str">
            <v>N</v>
          </cell>
          <cell r="I8082">
            <v>7</v>
          </cell>
          <cell r="J8082">
            <v>38353</v>
          </cell>
          <cell r="K8082">
            <v>127</v>
          </cell>
          <cell r="L8082" t="str">
            <v>Family</v>
          </cell>
          <cell r="M8082">
            <v>27689</v>
          </cell>
        </row>
        <row r="8083">
          <cell r="A8083">
            <v>22</v>
          </cell>
          <cell r="B8083" t="str">
            <v>AWS EPO Active</v>
          </cell>
          <cell r="D8083" t="str">
            <v>PADILLA DANIEL</v>
          </cell>
          <cell r="E8083" t="str">
            <v>527896157</v>
          </cell>
          <cell r="F8083">
            <v>52</v>
          </cell>
          <cell r="G8083" t="str">
            <v>AWS South West Region</v>
          </cell>
          <cell r="H8083" t="str">
            <v>N</v>
          </cell>
          <cell r="I8083">
            <v>1</v>
          </cell>
          <cell r="J8083">
            <v>37622</v>
          </cell>
          <cell r="K8083">
            <v>101</v>
          </cell>
          <cell r="L8083" t="str">
            <v>Single</v>
          </cell>
          <cell r="M8083">
            <v>24401</v>
          </cell>
        </row>
        <row r="8084">
          <cell r="A8084">
            <v>22</v>
          </cell>
          <cell r="B8084" t="str">
            <v>AWS EPO Active</v>
          </cell>
          <cell r="D8084" t="str">
            <v>PANARO JOSEPH G</v>
          </cell>
          <cell r="E8084" t="str">
            <v>059727810</v>
          </cell>
          <cell r="F8084">
            <v>51</v>
          </cell>
          <cell r="G8084" t="str">
            <v>AWS South East Region</v>
          </cell>
          <cell r="H8084" t="str">
            <v>N</v>
          </cell>
          <cell r="I8084">
            <v>1</v>
          </cell>
          <cell r="J8084">
            <v>37926</v>
          </cell>
          <cell r="K8084">
            <v>101</v>
          </cell>
          <cell r="L8084" t="str">
            <v>Single</v>
          </cell>
          <cell r="M8084">
            <v>30985</v>
          </cell>
        </row>
        <row r="8085">
          <cell r="A8085">
            <v>22</v>
          </cell>
          <cell r="B8085" t="str">
            <v>AWS EPO Active</v>
          </cell>
          <cell r="D8085" t="str">
            <v>PANARO SUSAN</v>
          </cell>
          <cell r="E8085" t="str">
            <v>085548757</v>
          </cell>
          <cell r="F8085">
            <v>51</v>
          </cell>
          <cell r="G8085" t="str">
            <v>AWS South East Region</v>
          </cell>
          <cell r="H8085" t="str">
            <v>N</v>
          </cell>
          <cell r="I8085">
            <v>3</v>
          </cell>
          <cell r="J8085">
            <v>37926</v>
          </cell>
          <cell r="K8085">
            <v>127</v>
          </cell>
          <cell r="L8085" t="str">
            <v>Family</v>
          </cell>
          <cell r="M8085">
            <v>21246</v>
          </cell>
        </row>
        <row r="8086">
          <cell r="A8086">
            <v>22</v>
          </cell>
          <cell r="B8086" t="str">
            <v>AWS EPO Active</v>
          </cell>
          <cell r="D8086" t="str">
            <v>PARKER CLYDE K</v>
          </cell>
          <cell r="E8086" t="str">
            <v>312689452</v>
          </cell>
          <cell r="F8086">
            <v>47</v>
          </cell>
          <cell r="G8086" t="str">
            <v>AWS Corporate</v>
          </cell>
          <cell r="H8086" t="str">
            <v>N</v>
          </cell>
          <cell r="I8086">
            <v>2</v>
          </cell>
          <cell r="J8086">
            <v>38353</v>
          </cell>
          <cell r="K8086">
            <v>111</v>
          </cell>
          <cell r="L8086" t="str">
            <v>Ee/Sp</v>
          </cell>
          <cell r="M8086">
            <v>20665</v>
          </cell>
        </row>
        <row r="8087">
          <cell r="A8087">
            <v>22</v>
          </cell>
          <cell r="B8087" t="str">
            <v>AWS EPO Active</v>
          </cell>
          <cell r="D8087" t="str">
            <v>PATCH MELISSA A</v>
          </cell>
          <cell r="E8087" t="str">
            <v>297766216</v>
          </cell>
          <cell r="F8087">
            <v>51</v>
          </cell>
          <cell r="G8087" t="str">
            <v>AWS South East Region</v>
          </cell>
          <cell r="H8087" t="str">
            <v>N</v>
          </cell>
          <cell r="I8087">
            <v>2</v>
          </cell>
          <cell r="J8087">
            <v>37987</v>
          </cell>
          <cell r="K8087">
            <v>111</v>
          </cell>
          <cell r="L8087" t="str">
            <v>Ee/Sp</v>
          </cell>
          <cell r="M8087">
            <v>25953</v>
          </cell>
        </row>
        <row r="8088">
          <cell r="A8088">
            <v>22</v>
          </cell>
          <cell r="B8088" t="str">
            <v>AWS EPO Active</v>
          </cell>
          <cell r="D8088" t="str">
            <v>PAUL MICHAEL W</v>
          </cell>
          <cell r="E8088" t="str">
            <v>227170095</v>
          </cell>
          <cell r="F8088">
            <v>47</v>
          </cell>
          <cell r="G8088" t="str">
            <v>AWS Corporate</v>
          </cell>
          <cell r="H8088" t="str">
            <v>N</v>
          </cell>
          <cell r="I8088">
            <v>1</v>
          </cell>
          <cell r="J8088">
            <v>37622</v>
          </cell>
          <cell r="K8088">
            <v>101</v>
          </cell>
          <cell r="L8088" t="str">
            <v>Single</v>
          </cell>
          <cell r="M8088">
            <v>22724</v>
          </cell>
        </row>
        <row r="8089">
          <cell r="A8089">
            <v>22</v>
          </cell>
          <cell r="B8089" t="str">
            <v>AWS EPO Active</v>
          </cell>
          <cell r="D8089" t="str">
            <v>PEDDIE CRAIG C</v>
          </cell>
          <cell r="E8089" t="str">
            <v>766207020</v>
          </cell>
          <cell r="F8089">
            <v>51</v>
          </cell>
          <cell r="G8089" t="str">
            <v>AWS South East Region</v>
          </cell>
          <cell r="H8089" t="str">
            <v>N</v>
          </cell>
          <cell r="I8089">
            <v>5</v>
          </cell>
          <cell r="J8089">
            <v>37865</v>
          </cell>
          <cell r="K8089">
            <v>127</v>
          </cell>
          <cell r="L8089" t="str">
            <v>Family</v>
          </cell>
          <cell r="M8089">
            <v>20585</v>
          </cell>
        </row>
        <row r="8090">
          <cell r="A8090">
            <v>22</v>
          </cell>
          <cell r="B8090" t="str">
            <v>AWS EPO Active</v>
          </cell>
          <cell r="D8090" t="str">
            <v>PEDERSEN FELICITY L</v>
          </cell>
          <cell r="E8090" t="str">
            <v>478845108</v>
          </cell>
          <cell r="F8090">
            <v>49</v>
          </cell>
          <cell r="G8090" t="str">
            <v>AWS North West Region</v>
          </cell>
          <cell r="H8090" t="str">
            <v>N</v>
          </cell>
          <cell r="I8090">
            <v>1</v>
          </cell>
          <cell r="J8090">
            <v>38353</v>
          </cell>
          <cell r="K8090">
            <v>102</v>
          </cell>
          <cell r="L8090" t="str">
            <v>Single</v>
          </cell>
          <cell r="M8090">
            <v>22745</v>
          </cell>
        </row>
        <row r="8091">
          <cell r="A8091">
            <v>22</v>
          </cell>
          <cell r="B8091" t="str">
            <v>AWS EPO Active</v>
          </cell>
          <cell r="D8091" t="str">
            <v>PEPPERMAN JOHN</v>
          </cell>
          <cell r="E8091" t="str">
            <v>434909207</v>
          </cell>
          <cell r="F8091">
            <v>52</v>
          </cell>
          <cell r="G8091" t="str">
            <v>AWS South West Region</v>
          </cell>
          <cell r="H8091" t="str">
            <v>N</v>
          </cell>
          <cell r="I8091">
            <v>1</v>
          </cell>
          <cell r="J8091">
            <v>37987</v>
          </cell>
          <cell r="K8091">
            <v>101</v>
          </cell>
          <cell r="L8091" t="str">
            <v>Single</v>
          </cell>
          <cell r="M8091">
            <v>21842</v>
          </cell>
        </row>
        <row r="8092">
          <cell r="A8092">
            <v>22</v>
          </cell>
          <cell r="B8092" t="str">
            <v>AWS EPO Active</v>
          </cell>
          <cell r="D8092" t="str">
            <v>PERRY PAIGE T</v>
          </cell>
          <cell r="E8092" t="str">
            <v>447545957</v>
          </cell>
          <cell r="F8092">
            <v>52</v>
          </cell>
          <cell r="G8092" t="str">
            <v>AWS South West Region</v>
          </cell>
          <cell r="H8092" t="str">
            <v>N</v>
          </cell>
          <cell r="I8092">
            <v>1</v>
          </cell>
          <cell r="J8092">
            <v>37895</v>
          </cell>
          <cell r="K8092">
            <v>102</v>
          </cell>
          <cell r="L8092" t="str">
            <v>Single</v>
          </cell>
          <cell r="M8092">
            <v>19368</v>
          </cell>
        </row>
        <row r="8093">
          <cell r="A8093">
            <v>22</v>
          </cell>
          <cell r="B8093" t="str">
            <v>AWS EPO Active</v>
          </cell>
          <cell r="D8093" t="str">
            <v>POLANCO SAN I</v>
          </cell>
          <cell r="E8093" t="str">
            <v>070789199</v>
          </cell>
          <cell r="F8093">
            <v>51</v>
          </cell>
          <cell r="G8093" t="str">
            <v>AWS South East Region</v>
          </cell>
          <cell r="H8093" t="str">
            <v>N</v>
          </cell>
          <cell r="I8093">
            <v>2</v>
          </cell>
          <cell r="J8093">
            <v>37987</v>
          </cell>
          <cell r="K8093">
            <v>111</v>
          </cell>
          <cell r="L8093" t="str">
            <v>Ee/Sp</v>
          </cell>
          <cell r="M8093">
            <v>19546</v>
          </cell>
        </row>
        <row r="8094">
          <cell r="A8094">
            <v>22</v>
          </cell>
          <cell r="B8094" t="str">
            <v>AWS EPO Active</v>
          </cell>
          <cell r="D8094" t="str">
            <v>PORTER JOSEPH</v>
          </cell>
          <cell r="E8094" t="str">
            <v>348540761</v>
          </cell>
          <cell r="F8094">
            <v>51</v>
          </cell>
          <cell r="G8094" t="str">
            <v>AWS South East Region</v>
          </cell>
          <cell r="H8094" t="str">
            <v>N</v>
          </cell>
          <cell r="I8094">
            <v>3</v>
          </cell>
          <cell r="J8094">
            <v>37712</v>
          </cell>
          <cell r="K8094">
            <v>127</v>
          </cell>
          <cell r="L8094" t="str">
            <v>Family</v>
          </cell>
          <cell r="M8094">
            <v>22085</v>
          </cell>
        </row>
        <row r="8095">
          <cell r="A8095">
            <v>22</v>
          </cell>
          <cell r="B8095" t="str">
            <v>AWS EPO Active</v>
          </cell>
          <cell r="D8095" t="str">
            <v>POSTON ERIC</v>
          </cell>
          <cell r="E8095" t="str">
            <v>259375043</v>
          </cell>
          <cell r="F8095">
            <v>51</v>
          </cell>
          <cell r="G8095" t="str">
            <v>AWS South East Region</v>
          </cell>
          <cell r="H8095" t="str">
            <v>N</v>
          </cell>
          <cell r="I8095">
            <v>5</v>
          </cell>
          <cell r="J8095">
            <v>37622</v>
          </cell>
          <cell r="K8095">
            <v>127</v>
          </cell>
          <cell r="L8095" t="str">
            <v>Family</v>
          </cell>
          <cell r="M8095">
            <v>24163</v>
          </cell>
        </row>
        <row r="8096">
          <cell r="A8096">
            <v>22</v>
          </cell>
          <cell r="B8096" t="str">
            <v>AWS EPO Active</v>
          </cell>
          <cell r="D8096" t="str">
            <v>POTOCHNEY MICHAEL W</v>
          </cell>
          <cell r="E8096" t="str">
            <v>221622662</v>
          </cell>
          <cell r="F8096">
            <v>47</v>
          </cell>
          <cell r="G8096" t="str">
            <v>AWS Corporate</v>
          </cell>
          <cell r="H8096" t="str">
            <v>N</v>
          </cell>
          <cell r="I8096">
            <v>4</v>
          </cell>
          <cell r="J8096">
            <v>37622</v>
          </cell>
          <cell r="K8096">
            <v>127</v>
          </cell>
          <cell r="L8096" t="str">
            <v>Family</v>
          </cell>
          <cell r="M8096">
            <v>23846</v>
          </cell>
        </row>
        <row r="8097">
          <cell r="A8097">
            <v>22</v>
          </cell>
          <cell r="B8097" t="str">
            <v>AWS EPO Active</v>
          </cell>
          <cell r="D8097" t="str">
            <v>POWELL MICHAEL A</v>
          </cell>
          <cell r="E8097" t="str">
            <v>223331666</v>
          </cell>
          <cell r="F8097">
            <v>51</v>
          </cell>
          <cell r="G8097" t="str">
            <v>AWS South East Region</v>
          </cell>
          <cell r="H8097" t="str">
            <v>N</v>
          </cell>
          <cell r="I8097">
            <v>1</v>
          </cell>
          <cell r="J8097">
            <v>37803</v>
          </cell>
          <cell r="K8097">
            <v>101</v>
          </cell>
          <cell r="L8097" t="str">
            <v>Single</v>
          </cell>
          <cell r="M8097">
            <v>26490</v>
          </cell>
        </row>
        <row r="8098">
          <cell r="A8098">
            <v>22</v>
          </cell>
          <cell r="B8098" t="str">
            <v>AWS EPO Active</v>
          </cell>
          <cell r="D8098" t="str">
            <v>PRUDE TOMMY L</v>
          </cell>
          <cell r="E8098" t="str">
            <v>453113663</v>
          </cell>
          <cell r="F8098">
            <v>52</v>
          </cell>
          <cell r="G8098" t="str">
            <v>AWS South West Region</v>
          </cell>
          <cell r="H8098" t="str">
            <v>N</v>
          </cell>
          <cell r="I8098">
            <v>3</v>
          </cell>
          <cell r="J8098">
            <v>37622</v>
          </cell>
          <cell r="K8098">
            <v>127</v>
          </cell>
          <cell r="L8098" t="str">
            <v>Family</v>
          </cell>
          <cell r="M8098">
            <v>21442</v>
          </cell>
        </row>
        <row r="8099">
          <cell r="A8099">
            <v>22</v>
          </cell>
          <cell r="B8099" t="str">
            <v>AWS EPO Active</v>
          </cell>
          <cell r="D8099" t="str">
            <v>QUIRION BRUCE E</v>
          </cell>
          <cell r="E8099" t="str">
            <v>006802452</v>
          </cell>
          <cell r="F8099">
            <v>48</v>
          </cell>
          <cell r="G8099" t="str">
            <v>AWS North East Region</v>
          </cell>
          <cell r="H8099" t="str">
            <v>N</v>
          </cell>
          <cell r="I8099">
            <v>1</v>
          </cell>
          <cell r="J8099">
            <v>37622</v>
          </cell>
          <cell r="K8099">
            <v>101</v>
          </cell>
          <cell r="L8099" t="str">
            <v>Single</v>
          </cell>
          <cell r="M8099">
            <v>25355</v>
          </cell>
        </row>
        <row r="8100">
          <cell r="A8100">
            <v>22</v>
          </cell>
          <cell r="B8100" t="str">
            <v>AWS EPO Active</v>
          </cell>
          <cell r="D8100" t="str">
            <v>RANDALL SIMON R</v>
          </cell>
          <cell r="E8100" t="str">
            <v>622964628</v>
          </cell>
          <cell r="F8100">
            <v>47</v>
          </cell>
          <cell r="G8100" t="str">
            <v>AWS Corporate</v>
          </cell>
          <cell r="H8100" t="str">
            <v>N</v>
          </cell>
          <cell r="I8100">
            <v>2</v>
          </cell>
          <cell r="J8100">
            <v>38206</v>
          </cell>
          <cell r="K8100">
            <v>111</v>
          </cell>
          <cell r="L8100" t="str">
            <v>Ee/Sp</v>
          </cell>
          <cell r="M8100">
            <v>27091</v>
          </cell>
        </row>
        <row r="8101">
          <cell r="A8101">
            <v>22</v>
          </cell>
          <cell r="B8101" t="str">
            <v>AWS EPO Active</v>
          </cell>
          <cell r="D8101" t="str">
            <v>RENAUDETTE JOHN D</v>
          </cell>
          <cell r="E8101" t="str">
            <v>025482407</v>
          </cell>
          <cell r="F8101">
            <v>51</v>
          </cell>
          <cell r="G8101" t="str">
            <v>AWS South East Region</v>
          </cell>
          <cell r="H8101" t="str">
            <v>N</v>
          </cell>
          <cell r="I8101">
            <v>1</v>
          </cell>
          <cell r="J8101">
            <v>37987</v>
          </cell>
          <cell r="K8101">
            <v>101</v>
          </cell>
          <cell r="L8101" t="str">
            <v>Single</v>
          </cell>
          <cell r="M8101">
            <v>21110</v>
          </cell>
        </row>
        <row r="8102">
          <cell r="A8102">
            <v>22</v>
          </cell>
          <cell r="B8102" t="str">
            <v>AWS EPO Active</v>
          </cell>
          <cell r="D8102" t="str">
            <v>RICHARDSON JOHN L</v>
          </cell>
          <cell r="E8102" t="str">
            <v>225044456</v>
          </cell>
          <cell r="F8102">
            <v>47</v>
          </cell>
          <cell r="G8102" t="str">
            <v>AWS Corporate</v>
          </cell>
          <cell r="H8102" t="str">
            <v>N</v>
          </cell>
          <cell r="I8102">
            <v>1</v>
          </cell>
          <cell r="J8102">
            <v>37622</v>
          </cell>
          <cell r="K8102">
            <v>101</v>
          </cell>
          <cell r="L8102" t="str">
            <v>Single</v>
          </cell>
          <cell r="M8102">
            <v>22658</v>
          </cell>
        </row>
        <row r="8103">
          <cell r="A8103">
            <v>22</v>
          </cell>
          <cell r="B8103" t="str">
            <v>AWS EPO Active</v>
          </cell>
          <cell r="D8103" t="str">
            <v>RINEHART JOHN F</v>
          </cell>
          <cell r="E8103" t="str">
            <v>262928856</v>
          </cell>
          <cell r="F8103">
            <v>51</v>
          </cell>
          <cell r="G8103" t="str">
            <v>AWS South East Region</v>
          </cell>
          <cell r="H8103" t="str">
            <v>N</v>
          </cell>
          <cell r="I8103">
            <v>4</v>
          </cell>
          <cell r="J8103">
            <v>37622</v>
          </cell>
          <cell r="K8103">
            <v>127</v>
          </cell>
          <cell r="L8103" t="str">
            <v>Family</v>
          </cell>
          <cell r="M8103">
            <v>21731</v>
          </cell>
        </row>
        <row r="8104">
          <cell r="A8104">
            <v>22</v>
          </cell>
          <cell r="B8104" t="str">
            <v>AWS EPO Active</v>
          </cell>
          <cell r="D8104" t="str">
            <v>RIVERO YELANDI</v>
          </cell>
          <cell r="E8104" t="str">
            <v>590016144</v>
          </cell>
          <cell r="F8104">
            <v>51</v>
          </cell>
          <cell r="G8104" t="str">
            <v>AWS South East Region</v>
          </cell>
          <cell r="H8104" t="str">
            <v>N</v>
          </cell>
          <cell r="I8104">
            <v>2</v>
          </cell>
          <cell r="J8104">
            <v>38353</v>
          </cell>
          <cell r="K8104">
            <v>111</v>
          </cell>
          <cell r="L8104" t="str">
            <v>Ee/Sp</v>
          </cell>
          <cell r="M8104">
            <v>26802</v>
          </cell>
        </row>
        <row r="8105">
          <cell r="A8105">
            <v>22</v>
          </cell>
          <cell r="B8105" t="str">
            <v>AWS EPO Active</v>
          </cell>
          <cell r="D8105" t="str">
            <v>RIXNER III GODFREY</v>
          </cell>
          <cell r="E8105" t="str">
            <v>433370846</v>
          </cell>
          <cell r="F8105">
            <v>52</v>
          </cell>
          <cell r="G8105" t="str">
            <v>AWS South West Region</v>
          </cell>
          <cell r="H8105" t="str">
            <v>N</v>
          </cell>
          <cell r="I8105">
            <v>3</v>
          </cell>
          <cell r="J8105">
            <v>38261</v>
          </cell>
          <cell r="K8105">
            <v>119</v>
          </cell>
          <cell r="L8105" t="str">
            <v>Ee/Ch</v>
          </cell>
          <cell r="M8105">
            <v>26065</v>
          </cell>
        </row>
        <row r="8106">
          <cell r="A8106">
            <v>22</v>
          </cell>
          <cell r="B8106" t="str">
            <v>AWS EPO Active</v>
          </cell>
          <cell r="D8106" t="str">
            <v>ROBERTSON DONALD D</v>
          </cell>
          <cell r="E8106" t="str">
            <v>348502220</v>
          </cell>
          <cell r="F8106">
            <v>51</v>
          </cell>
          <cell r="G8106" t="str">
            <v>AWS South East Region</v>
          </cell>
          <cell r="H8106" t="str">
            <v>N</v>
          </cell>
          <cell r="I8106">
            <v>2</v>
          </cell>
          <cell r="J8106">
            <v>37622</v>
          </cell>
          <cell r="K8106">
            <v>111</v>
          </cell>
          <cell r="L8106" t="str">
            <v>Ee/Sp</v>
          </cell>
          <cell r="M8106">
            <v>20297</v>
          </cell>
        </row>
        <row r="8107">
          <cell r="A8107">
            <v>22</v>
          </cell>
          <cell r="B8107" t="str">
            <v>AWS EPO Active</v>
          </cell>
          <cell r="D8107" t="str">
            <v>ROBERTSON LOUIS</v>
          </cell>
          <cell r="E8107" t="str">
            <v>595543378</v>
          </cell>
          <cell r="F8107">
            <v>51</v>
          </cell>
          <cell r="G8107" t="str">
            <v>AWS South East Region</v>
          </cell>
          <cell r="H8107" t="str">
            <v>N</v>
          </cell>
          <cell r="I8107">
            <v>5</v>
          </cell>
          <cell r="J8107">
            <v>37622</v>
          </cell>
          <cell r="K8107">
            <v>127</v>
          </cell>
          <cell r="L8107" t="str">
            <v>Family</v>
          </cell>
          <cell r="M8107">
            <v>28380</v>
          </cell>
        </row>
        <row r="8108">
          <cell r="A8108">
            <v>22</v>
          </cell>
          <cell r="B8108" t="str">
            <v>AWS EPO Active</v>
          </cell>
          <cell r="D8108" t="str">
            <v>ROBERTSON RICHARD J</v>
          </cell>
          <cell r="E8108" t="str">
            <v>595541885</v>
          </cell>
          <cell r="F8108">
            <v>51</v>
          </cell>
          <cell r="G8108" t="str">
            <v>AWS South East Region</v>
          </cell>
          <cell r="H8108" t="str">
            <v>N</v>
          </cell>
          <cell r="I8108">
            <v>5</v>
          </cell>
          <cell r="J8108">
            <v>37622</v>
          </cell>
          <cell r="K8108">
            <v>127</v>
          </cell>
          <cell r="L8108" t="str">
            <v>Family</v>
          </cell>
          <cell r="M8108">
            <v>27546</v>
          </cell>
        </row>
        <row r="8109">
          <cell r="A8109">
            <v>22</v>
          </cell>
          <cell r="B8109" t="str">
            <v>AWS EPO Active</v>
          </cell>
          <cell r="D8109" t="str">
            <v>ROBERTSON WILLIAM J</v>
          </cell>
          <cell r="E8109" t="str">
            <v>595544083</v>
          </cell>
          <cell r="F8109">
            <v>51</v>
          </cell>
          <cell r="G8109" t="str">
            <v>AWS South East Region</v>
          </cell>
          <cell r="H8109" t="str">
            <v>N</v>
          </cell>
          <cell r="I8109">
            <v>4</v>
          </cell>
          <cell r="J8109">
            <v>37622</v>
          </cell>
          <cell r="K8109">
            <v>127</v>
          </cell>
          <cell r="L8109" t="str">
            <v>Family</v>
          </cell>
          <cell r="M8109">
            <v>28011</v>
          </cell>
        </row>
        <row r="8110">
          <cell r="A8110">
            <v>22</v>
          </cell>
          <cell r="B8110" t="str">
            <v>AWS EPO Active</v>
          </cell>
          <cell r="D8110" t="str">
            <v>ROBSON SARAH A</v>
          </cell>
          <cell r="E8110" t="str">
            <v>142441085</v>
          </cell>
          <cell r="F8110">
            <v>47</v>
          </cell>
          <cell r="G8110" t="str">
            <v>AWS Corporate</v>
          </cell>
          <cell r="H8110" t="str">
            <v>N</v>
          </cell>
          <cell r="I8110">
            <v>1</v>
          </cell>
          <cell r="J8110">
            <v>37653</v>
          </cell>
          <cell r="K8110">
            <v>102</v>
          </cell>
          <cell r="L8110" t="str">
            <v>Single</v>
          </cell>
          <cell r="M8110">
            <v>18665</v>
          </cell>
        </row>
        <row r="8111">
          <cell r="A8111">
            <v>22</v>
          </cell>
          <cell r="B8111" t="str">
            <v>AWS EPO Active</v>
          </cell>
          <cell r="D8111" t="str">
            <v>RODGER DAVID J</v>
          </cell>
          <cell r="E8111" t="str">
            <v>554557820</v>
          </cell>
          <cell r="F8111">
            <v>48</v>
          </cell>
          <cell r="G8111" t="str">
            <v>AWS North East Region</v>
          </cell>
          <cell r="H8111" t="str">
            <v>N</v>
          </cell>
          <cell r="I8111">
            <v>1</v>
          </cell>
          <cell r="J8111">
            <v>37987</v>
          </cell>
          <cell r="K8111">
            <v>101</v>
          </cell>
          <cell r="L8111" t="str">
            <v>Single</v>
          </cell>
          <cell r="M8111">
            <v>28754</v>
          </cell>
        </row>
        <row r="8112">
          <cell r="A8112">
            <v>22</v>
          </cell>
          <cell r="B8112" t="str">
            <v>AWS EPO Active</v>
          </cell>
          <cell r="D8112" t="str">
            <v>ROTHENBERG MICHAEL D</v>
          </cell>
          <cell r="E8112" t="str">
            <v>114607933</v>
          </cell>
          <cell r="F8112">
            <v>51</v>
          </cell>
          <cell r="G8112" t="str">
            <v>AWS South East Region</v>
          </cell>
          <cell r="H8112" t="str">
            <v>N</v>
          </cell>
          <cell r="I8112">
            <v>2</v>
          </cell>
          <cell r="J8112">
            <v>37622</v>
          </cell>
          <cell r="K8112">
            <v>111</v>
          </cell>
          <cell r="L8112" t="str">
            <v>Ee/Sp</v>
          </cell>
          <cell r="M8112">
            <v>25651</v>
          </cell>
        </row>
        <row r="8113">
          <cell r="A8113">
            <v>22</v>
          </cell>
          <cell r="B8113" t="str">
            <v>AWS EPO Active</v>
          </cell>
          <cell r="D8113" t="str">
            <v>ROWE LOUIS E</v>
          </cell>
          <cell r="E8113" t="str">
            <v>418158426</v>
          </cell>
          <cell r="F8113">
            <v>51</v>
          </cell>
          <cell r="G8113" t="str">
            <v>AWS South East Region</v>
          </cell>
          <cell r="H8113" t="str">
            <v>N</v>
          </cell>
          <cell r="I8113">
            <v>5</v>
          </cell>
          <cell r="J8113">
            <v>37653</v>
          </cell>
          <cell r="K8113">
            <v>127</v>
          </cell>
          <cell r="L8113" t="str">
            <v>Family</v>
          </cell>
          <cell r="M8113">
            <v>26738</v>
          </cell>
        </row>
        <row r="8114">
          <cell r="A8114">
            <v>22</v>
          </cell>
          <cell r="B8114" t="str">
            <v>AWS EPO Active</v>
          </cell>
          <cell r="D8114" t="str">
            <v>SABATTINI RACHEL J</v>
          </cell>
          <cell r="E8114" t="str">
            <v>149820502</v>
          </cell>
          <cell r="F8114">
            <v>50</v>
          </cell>
          <cell r="G8114" t="str">
            <v>AWS Atlantic Region</v>
          </cell>
          <cell r="H8114" t="str">
            <v>N</v>
          </cell>
          <cell r="I8114">
            <v>1</v>
          </cell>
          <cell r="J8114">
            <v>38139</v>
          </cell>
          <cell r="K8114">
            <v>102</v>
          </cell>
          <cell r="L8114" t="str">
            <v>Single</v>
          </cell>
          <cell r="M8114">
            <v>28124</v>
          </cell>
        </row>
        <row r="8115">
          <cell r="A8115">
            <v>22</v>
          </cell>
          <cell r="B8115" t="str">
            <v>AWS EPO Active</v>
          </cell>
          <cell r="D8115" t="str">
            <v>SABOLSICE JR ERIC</v>
          </cell>
          <cell r="E8115" t="str">
            <v>202626788</v>
          </cell>
          <cell r="F8115">
            <v>52</v>
          </cell>
          <cell r="G8115" t="str">
            <v>AWS South West Region</v>
          </cell>
          <cell r="H8115" t="str">
            <v>N</v>
          </cell>
          <cell r="I8115">
            <v>7</v>
          </cell>
          <cell r="J8115">
            <v>37622</v>
          </cell>
          <cell r="K8115">
            <v>127</v>
          </cell>
          <cell r="L8115" t="str">
            <v>Family</v>
          </cell>
          <cell r="M8115">
            <v>24376</v>
          </cell>
        </row>
        <row r="8116">
          <cell r="A8116">
            <v>22</v>
          </cell>
          <cell r="B8116" t="str">
            <v>AWS EPO Active</v>
          </cell>
          <cell r="D8116" t="str">
            <v>SALAS JUAN A</v>
          </cell>
          <cell r="E8116" t="str">
            <v>450674139</v>
          </cell>
          <cell r="F8116">
            <v>52</v>
          </cell>
          <cell r="G8116" t="str">
            <v>AWS South West Region</v>
          </cell>
          <cell r="H8116" t="str">
            <v>N</v>
          </cell>
          <cell r="I8116">
            <v>2</v>
          </cell>
          <cell r="J8116">
            <v>37987</v>
          </cell>
          <cell r="K8116">
            <v>119</v>
          </cell>
          <cell r="L8116" t="str">
            <v>Ee/Ch</v>
          </cell>
          <cell r="M8116">
            <v>24774</v>
          </cell>
        </row>
        <row r="8117">
          <cell r="A8117">
            <v>22</v>
          </cell>
          <cell r="B8117" t="str">
            <v>AWS EPO Active</v>
          </cell>
          <cell r="D8117" t="str">
            <v>SAMS DAVID E</v>
          </cell>
          <cell r="E8117" t="str">
            <v>467551592</v>
          </cell>
          <cell r="F8117">
            <v>52</v>
          </cell>
          <cell r="G8117" t="str">
            <v>AWS South West Region</v>
          </cell>
          <cell r="H8117" t="str">
            <v>N</v>
          </cell>
          <cell r="I8117">
            <v>2</v>
          </cell>
          <cell r="J8117">
            <v>37895</v>
          </cell>
          <cell r="K8117">
            <v>119</v>
          </cell>
          <cell r="L8117" t="str">
            <v>Ee/Ch</v>
          </cell>
          <cell r="M8117">
            <v>24128</v>
          </cell>
        </row>
        <row r="8118">
          <cell r="A8118">
            <v>22</v>
          </cell>
          <cell r="B8118" t="str">
            <v>AWS EPO Active</v>
          </cell>
          <cell r="D8118" t="str">
            <v>SANDVOLD MELISSA A</v>
          </cell>
          <cell r="E8118" t="str">
            <v>480023697</v>
          </cell>
          <cell r="F8118">
            <v>50</v>
          </cell>
          <cell r="G8118" t="str">
            <v>AWS Atlantic Region</v>
          </cell>
          <cell r="H8118" t="str">
            <v>N</v>
          </cell>
          <cell r="I8118">
            <v>2</v>
          </cell>
          <cell r="J8118">
            <v>38353</v>
          </cell>
          <cell r="K8118">
            <v>111</v>
          </cell>
          <cell r="L8118" t="str">
            <v>Ee/Sp</v>
          </cell>
          <cell r="M8118">
            <v>24749</v>
          </cell>
        </row>
        <row r="8119">
          <cell r="A8119">
            <v>22</v>
          </cell>
          <cell r="B8119" t="str">
            <v>AWS EPO Active</v>
          </cell>
          <cell r="D8119" t="str">
            <v>SANTIAGO JANET L</v>
          </cell>
          <cell r="E8119" t="str">
            <v>311604269</v>
          </cell>
          <cell r="F8119">
            <v>47</v>
          </cell>
          <cell r="G8119" t="str">
            <v>AWS Corporate</v>
          </cell>
          <cell r="H8119" t="str">
            <v>N</v>
          </cell>
          <cell r="I8119">
            <v>1</v>
          </cell>
          <cell r="J8119">
            <v>37987</v>
          </cell>
          <cell r="K8119">
            <v>102</v>
          </cell>
          <cell r="L8119" t="str">
            <v>Single</v>
          </cell>
          <cell r="M8119">
            <v>19978</v>
          </cell>
        </row>
        <row r="8120">
          <cell r="A8120">
            <v>22</v>
          </cell>
          <cell r="B8120" t="str">
            <v>AWS EPO Active</v>
          </cell>
          <cell r="D8120" t="str">
            <v>SARAGUSA CRAIG J</v>
          </cell>
          <cell r="E8120" t="str">
            <v>436670331</v>
          </cell>
          <cell r="F8120">
            <v>52</v>
          </cell>
          <cell r="G8120" t="str">
            <v>AWS South West Region</v>
          </cell>
          <cell r="H8120" t="str">
            <v>N</v>
          </cell>
          <cell r="I8120">
            <v>3</v>
          </cell>
          <cell r="J8120">
            <v>38300</v>
          </cell>
          <cell r="K8120">
            <v>127</v>
          </cell>
          <cell r="L8120" t="str">
            <v>Family</v>
          </cell>
          <cell r="M8120">
            <v>28056</v>
          </cell>
        </row>
        <row r="8121">
          <cell r="A8121">
            <v>22</v>
          </cell>
          <cell r="B8121" t="str">
            <v>AWS EPO Active</v>
          </cell>
          <cell r="D8121" t="str">
            <v>SCHELL MARCUS</v>
          </cell>
          <cell r="E8121" t="str">
            <v>257701121</v>
          </cell>
          <cell r="F8121">
            <v>51</v>
          </cell>
          <cell r="G8121" t="str">
            <v>AWS South East Region</v>
          </cell>
          <cell r="H8121" t="str">
            <v>N</v>
          </cell>
          <cell r="I8121">
            <v>2</v>
          </cell>
          <cell r="J8121">
            <v>37622</v>
          </cell>
          <cell r="K8121">
            <v>111</v>
          </cell>
          <cell r="L8121" t="str">
            <v>Ee/Sp</v>
          </cell>
          <cell r="M8121">
            <v>17205</v>
          </cell>
        </row>
        <row r="8122">
          <cell r="A8122">
            <v>22</v>
          </cell>
          <cell r="B8122" t="str">
            <v>AWS EPO Active</v>
          </cell>
          <cell r="D8122" t="str">
            <v>SCHIEDEL WILLIAM E</v>
          </cell>
          <cell r="E8122" t="str">
            <v>097500411</v>
          </cell>
          <cell r="F8122">
            <v>47</v>
          </cell>
          <cell r="G8122" t="str">
            <v>AWS Corporate</v>
          </cell>
          <cell r="H8122" t="str">
            <v>N</v>
          </cell>
          <cell r="I8122">
            <v>4</v>
          </cell>
          <cell r="J8122">
            <v>37622</v>
          </cell>
          <cell r="K8122">
            <v>127</v>
          </cell>
          <cell r="L8122" t="str">
            <v>Family</v>
          </cell>
          <cell r="M8122">
            <v>21107</v>
          </cell>
        </row>
        <row r="8123">
          <cell r="A8123">
            <v>22</v>
          </cell>
          <cell r="B8123" t="str">
            <v>AWS EPO Active</v>
          </cell>
          <cell r="D8123" t="str">
            <v>SCHNEIDER CRAIG M</v>
          </cell>
          <cell r="E8123" t="str">
            <v>092523657</v>
          </cell>
          <cell r="F8123">
            <v>51</v>
          </cell>
          <cell r="G8123" t="str">
            <v>AWS South East Region</v>
          </cell>
          <cell r="H8123" t="str">
            <v>N</v>
          </cell>
          <cell r="I8123">
            <v>1</v>
          </cell>
          <cell r="J8123">
            <v>37622</v>
          </cell>
          <cell r="K8123">
            <v>101</v>
          </cell>
          <cell r="L8123" t="str">
            <v>Single</v>
          </cell>
          <cell r="M8123">
            <v>24045</v>
          </cell>
        </row>
        <row r="8124">
          <cell r="A8124">
            <v>22</v>
          </cell>
          <cell r="B8124" t="str">
            <v>AWS EPO Active</v>
          </cell>
          <cell r="D8124" t="str">
            <v>SCHOENER KENNETH F</v>
          </cell>
          <cell r="E8124" t="str">
            <v>013322475</v>
          </cell>
          <cell r="F8124">
            <v>47</v>
          </cell>
          <cell r="G8124" t="str">
            <v>AWS Corporate</v>
          </cell>
          <cell r="H8124" t="str">
            <v>N</v>
          </cell>
          <cell r="I8124">
            <v>2</v>
          </cell>
          <cell r="J8124">
            <v>37987</v>
          </cell>
          <cell r="K8124">
            <v>111</v>
          </cell>
          <cell r="L8124" t="str">
            <v>Ee/Sp</v>
          </cell>
          <cell r="M8124">
            <v>15887</v>
          </cell>
        </row>
        <row r="8125">
          <cell r="A8125">
            <v>22</v>
          </cell>
          <cell r="B8125" t="str">
            <v>AWS EPO Active</v>
          </cell>
          <cell r="D8125" t="str">
            <v>SCHWARTE PATRICK J</v>
          </cell>
          <cell r="E8125" t="str">
            <v>480621204</v>
          </cell>
          <cell r="F8125">
            <v>50</v>
          </cell>
          <cell r="G8125" t="str">
            <v>AWS Atlantic Region</v>
          </cell>
          <cell r="H8125" t="str">
            <v>N</v>
          </cell>
          <cell r="I8125">
            <v>2</v>
          </cell>
          <cell r="J8125">
            <v>38353</v>
          </cell>
          <cell r="K8125">
            <v>111</v>
          </cell>
          <cell r="L8125" t="str">
            <v>Ee/Sp</v>
          </cell>
          <cell r="M8125">
            <v>17994</v>
          </cell>
        </row>
        <row r="8126">
          <cell r="A8126">
            <v>22</v>
          </cell>
          <cell r="B8126" t="str">
            <v>AWS EPO Active</v>
          </cell>
          <cell r="D8126" t="str">
            <v>SEAMSTER ERIC Y</v>
          </cell>
          <cell r="E8126" t="str">
            <v>223270208</v>
          </cell>
          <cell r="F8126">
            <v>51</v>
          </cell>
          <cell r="G8126" t="str">
            <v>AWS South East Region</v>
          </cell>
          <cell r="H8126" t="str">
            <v>N</v>
          </cell>
          <cell r="I8126">
            <v>4</v>
          </cell>
          <cell r="J8126">
            <v>38353</v>
          </cell>
          <cell r="K8126">
            <v>127</v>
          </cell>
          <cell r="L8126" t="str">
            <v>Family</v>
          </cell>
          <cell r="M8126">
            <v>28773</v>
          </cell>
        </row>
        <row r="8127">
          <cell r="A8127">
            <v>22</v>
          </cell>
          <cell r="B8127" t="str">
            <v>AWS EPO Active</v>
          </cell>
          <cell r="D8127" t="str">
            <v>SELU PRISCILLA</v>
          </cell>
          <cell r="E8127" t="str">
            <v>559578609</v>
          </cell>
          <cell r="F8127">
            <v>52</v>
          </cell>
          <cell r="G8127" t="str">
            <v>AWS South West Region</v>
          </cell>
          <cell r="H8127" t="str">
            <v>N</v>
          </cell>
          <cell r="I8127">
            <v>1</v>
          </cell>
          <cell r="J8127">
            <v>38353</v>
          </cell>
          <cell r="K8127">
            <v>102</v>
          </cell>
          <cell r="L8127" t="str">
            <v>Single</v>
          </cell>
          <cell r="M8127">
            <v>28403</v>
          </cell>
        </row>
        <row r="8128">
          <cell r="A8128">
            <v>22</v>
          </cell>
          <cell r="B8128" t="str">
            <v>AWS EPO Active</v>
          </cell>
          <cell r="D8128" t="str">
            <v>SHAFFER YVONNE A</v>
          </cell>
          <cell r="E8128" t="str">
            <v>523902664</v>
          </cell>
          <cell r="F8128">
            <v>47</v>
          </cell>
          <cell r="G8128" t="str">
            <v>AWS Corporate</v>
          </cell>
          <cell r="H8128" t="str">
            <v>N</v>
          </cell>
          <cell r="I8128">
            <v>2</v>
          </cell>
          <cell r="J8128">
            <v>37622</v>
          </cell>
          <cell r="K8128">
            <v>119</v>
          </cell>
          <cell r="L8128" t="str">
            <v>Ee/Ch</v>
          </cell>
          <cell r="M8128">
            <v>20490</v>
          </cell>
        </row>
        <row r="8129">
          <cell r="A8129">
            <v>22</v>
          </cell>
          <cell r="B8129" t="str">
            <v>AWS EPO Active</v>
          </cell>
          <cell r="D8129" t="str">
            <v>SHURAK KENNETH J</v>
          </cell>
          <cell r="E8129" t="str">
            <v>005823641</v>
          </cell>
          <cell r="F8129">
            <v>48</v>
          </cell>
          <cell r="G8129" t="str">
            <v>AWS North East Region</v>
          </cell>
          <cell r="H8129" t="str">
            <v>N</v>
          </cell>
          <cell r="I8129">
            <v>3</v>
          </cell>
          <cell r="J8129">
            <v>37622</v>
          </cell>
          <cell r="K8129">
            <v>127</v>
          </cell>
          <cell r="L8129" t="str">
            <v>Family</v>
          </cell>
          <cell r="M8129">
            <v>25700</v>
          </cell>
        </row>
        <row r="8130">
          <cell r="A8130">
            <v>22</v>
          </cell>
          <cell r="B8130" t="str">
            <v>AWS EPO Active</v>
          </cell>
          <cell r="D8130" t="str">
            <v>SIMMONS JENNY L</v>
          </cell>
          <cell r="E8130" t="str">
            <v>496820543</v>
          </cell>
          <cell r="F8130">
            <v>52</v>
          </cell>
          <cell r="G8130" t="str">
            <v>AWS South West Region</v>
          </cell>
          <cell r="H8130" t="str">
            <v>N</v>
          </cell>
          <cell r="I8130">
            <v>6</v>
          </cell>
          <cell r="J8130">
            <v>37622</v>
          </cell>
          <cell r="K8130">
            <v>127</v>
          </cell>
          <cell r="L8130" t="str">
            <v>Family</v>
          </cell>
          <cell r="M8130">
            <v>23360</v>
          </cell>
        </row>
        <row r="8131">
          <cell r="A8131">
            <v>22</v>
          </cell>
          <cell r="B8131" t="str">
            <v>AWS EPO Active</v>
          </cell>
          <cell r="D8131" t="str">
            <v>SIMMONS WILLIE</v>
          </cell>
          <cell r="E8131" t="str">
            <v>590125102</v>
          </cell>
          <cell r="F8131">
            <v>51</v>
          </cell>
          <cell r="G8131" t="str">
            <v>AWS South East Region</v>
          </cell>
          <cell r="H8131" t="str">
            <v>N</v>
          </cell>
          <cell r="I8131">
            <v>2</v>
          </cell>
          <cell r="J8131">
            <v>37622</v>
          </cell>
          <cell r="K8131">
            <v>119</v>
          </cell>
          <cell r="L8131" t="str">
            <v>Ee/Ch</v>
          </cell>
          <cell r="M8131">
            <v>27168</v>
          </cell>
        </row>
        <row r="8132">
          <cell r="A8132">
            <v>22</v>
          </cell>
          <cell r="B8132" t="str">
            <v>AWS EPO Active</v>
          </cell>
          <cell r="D8132" t="str">
            <v>SKELTON CYNTHIA K</v>
          </cell>
          <cell r="E8132" t="str">
            <v>313880214</v>
          </cell>
          <cell r="F8132">
            <v>47</v>
          </cell>
          <cell r="G8132" t="str">
            <v>AWS Corporate</v>
          </cell>
          <cell r="H8132" t="str">
            <v>N</v>
          </cell>
          <cell r="I8132">
            <v>7</v>
          </cell>
          <cell r="J8132">
            <v>37622</v>
          </cell>
          <cell r="K8132">
            <v>127</v>
          </cell>
          <cell r="L8132" t="str">
            <v>Family</v>
          </cell>
          <cell r="M8132">
            <v>24704</v>
          </cell>
        </row>
        <row r="8133">
          <cell r="A8133">
            <v>22</v>
          </cell>
          <cell r="B8133" t="str">
            <v>AWS EPO Active</v>
          </cell>
          <cell r="D8133" t="str">
            <v>SMITH  JR RAYMOND N</v>
          </cell>
          <cell r="E8133" t="str">
            <v>590162461</v>
          </cell>
          <cell r="F8133">
            <v>51</v>
          </cell>
          <cell r="G8133" t="str">
            <v>AWS South East Region</v>
          </cell>
          <cell r="H8133" t="str">
            <v>N</v>
          </cell>
          <cell r="I8133">
            <v>4</v>
          </cell>
          <cell r="J8133">
            <v>37622</v>
          </cell>
          <cell r="K8133">
            <v>119</v>
          </cell>
          <cell r="L8133" t="str">
            <v>Ee/Ch</v>
          </cell>
          <cell r="M8133">
            <v>27144</v>
          </cell>
        </row>
        <row r="8134">
          <cell r="A8134">
            <v>22</v>
          </cell>
          <cell r="B8134" t="str">
            <v>AWS EPO Active</v>
          </cell>
          <cell r="D8134" t="str">
            <v>SMITH DENNIS</v>
          </cell>
          <cell r="E8134" t="str">
            <v>252276391</v>
          </cell>
          <cell r="F8134">
            <v>51</v>
          </cell>
          <cell r="G8134" t="str">
            <v>AWS South East Region</v>
          </cell>
          <cell r="H8134" t="str">
            <v>N</v>
          </cell>
          <cell r="I8134">
            <v>2</v>
          </cell>
          <cell r="J8134">
            <v>37622</v>
          </cell>
          <cell r="K8134">
            <v>111</v>
          </cell>
          <cell r="L8134" t="str">
            <v>Ee/Sp</v>
          </cell>
          <cell r="M8134">
            <v>22933</v>
          </cell>
        </row>
        <row r="8135">
          <cell r="A8135">
            <v>22</v>
          </cell>
          <cell r="B8135" t="str">
            <v>AWS EPO Active</v>
          </cell>
          <cell r="D8135" t="str">
            <v>SMITH DOUGLAS E</v>
          </cell>
          <cell r="E8135" t="str">
            <v>590161380</v>
          </cell>
          <cell r="F8135">
            <v>51</v>
          </cell>
          <cell r="G8135" t="str">
            <v>AWS South East Region</v>
          </cell>
          <cell r="H8135" t="str">
            <v>N</v>
          </cell>
          <cell r="I8135">
            <v>5</v>
          </cell>
          <cell r="J8135">
            <v>37622</v>
          </cell>
          <cell r="K8135">
            <v>127</v>
          </cell>
          <cell r="L8135" t="str">
            <v>Family</v>
          </cell>
          <cell r="M8135">
            <v>28644</v>
          </cell>
        </row>
        <row r="8136">
          <cell r="A8136">
            <v>22</v>
          </cell>
          <cell r="B8136" t="str">
            <v>AWS EPO Active</v>
          </cell>
          <cell r="D8136" t="str">
            <v>SMITH JERRY A</v>
          </cell>
          <cell r="E8136" t="str">
            <v>468746096</v>
          </cell>
          <cell r="F8136">
            <v>51</v>
          </cell>
          <cell r="G8136" t="str">
            <v>AWS South East Region</v>
          </cell>
          <cell r="H8136" t="str">
            <v>N</v>
          </cell>
          <cell r="I8136">
            <v>6</v>
          </cell>
          <cell r="J8136">
            <v>37622</v>
          </cell>
          <cell r="K8136">
            <v>127</v>
          </cell>
          <cell r="L8136" t="str">
            <v>Family</v>
          </cell>
          <cell r="M8136">
            <v>21575</v>
          </cell>
        </row>
        <row r="8137">
          <cell r="A8137">
            <v>22</v>
          </cell>
          <cell r="B8137" t="str">
            <v>AWS EPO Active</v>
          </cell>
          <cell r="D8137" t="str">
            <v>SOLAREZ CHRISTOPHE</v>
          </cell>
          <cell r="E8137" t="str">
            <v>601164036</v>
          </cell>
          <cell r="F8137">
            <v>51</v>
          </cell>
          <cell r="G8137" t="str">
            <v>AWS South East Region</v>
          </cell>
          <cell r="H8137" t="str">
            <v>N</v>
          </cell>
          <cell r="I8137">
            <v>4</v>
          </cell>
          <cell r="J8137">
            <v>37987</v>
          </cell>
          <cell r="K8137">
            <v>127</v>
          </cell>
          <cell r="L8137" t="str">
            <v>Family</v>
          </cell>
          <cell r="M8137">
            <v>25471</v>
          </cell>
        </row>
        <row r="8138">
          <cell r="A8138">
            <v>22</v>
          </cell>
          <cell r="B8138" t="str">
            <v>AWS EPO Active</v>
          </cell>
          <cell r="D8138" t="str">
            <v>SOUTH LAURA</v>
          </cell>
          <cell r="E8138" t="str">
            <v>416086295</v>
          </cell>
          <cell r="F8138">
            <v>51</v>
          </cell>
          <cell r="G8138" t="str">
            <v>AWS South East Region</v>
          </cell>
          <cell r="H8138" t="str">
            <v>N</v>
          </cell>
          <cell r="I8138">
            <v>1</v>
          </cell>
          <cell r="J8138">
            <v>37622</v>
          </cell>
          <cell r="K8138">
            <v>102</v>
          </cell>
          <cell r="L8138" t="str">
            <v>Single</v>
          </cell>
          <cell r="M8138">
            <v>23302</v>
          </cell>
        </row>
        <row r="8139">
          <cell r="A8139">
            <v>22</v>
          </cell>
          <cell r="B8139" t="str">
            <v>AWS EPO Active</v>
          </cell>
          <cell r="D8139" t="str">
            <v>SPURWAY HUBERT V</v>
          </cell>
          <cell r="E8139" t="str">
            <v>003321995</v>
          </cell>
          <cell r="F8139">
            <v>47</v>
          </cell>
          <cell r="G8139" t="str">
            <v>AWS Corporate</v>
          </cell>
          <cell r="H8139" t="str">
            <v>N</v>
          </cell>
          <cell r="I8139">
            <v>2</v>
          </cell>
          <cell r="J8139">
            <v>38018</v>
          </cell>
          <cell r="K8139">
            <v>111</v>
          </cell>
          <cell r="L8139" t="str">
            <v>Ee/Sp</v>
          </cell>
          <cell r="M8139">
            <v>16290</v>
          </cell>
        </row>
        <row r="8140">
          <cell r="A8140">
            <v>22</v>
          </cell>
          <cell r="B8140" t="str">
            <v>AWS EPO Active</v>
          </cell>
          <cell r="D8140" t="str">
            <v>STANFORD MARK</v>
          </cell>
          <cell r="E8140" t="str">
            <v>261695994</v>
          </cell>
          <cell r="F8140">
            <v>51</v>
          </cell>
          <cell r="G8140" t="str">
            <v>AWS South East Region</v>
          </cell>
          <cell r="H8140" t="str">
            <v>N</v>
          </cell>
          <cell r="I8140">
            <v>2</v>
          </cell>
          <cell r="J8140">
            <v>38139</v>
          </cell>
          <cell r="K8140">
            <v>119</v>
          </cell>
          <cell r="L8140" t="str">
            <v>Ee/Ch</v>
          </cell>
          <cell r="M8140">
            <v>24080</v>
          </cell>
        </row>
        <row r="8141">
          <cell r="A8141">
            <v>22</v>
          </cell>
          <cell r="B8141" t="str">
            <v>AWS EPO Active</v>
          </cell>
          <cell r="D8141" t="str">
            <v>STEVENSON SHARI R</v>
          </cell>
          <cell r="E8141" t="str">
            <v>329566872</v>
          </cell>
          <cell r="F8141">
            <v>50</v>
          </cell>
          <cell r="G8141" t="str">
            <v>AWS Atlantic Region</v>
          </cell>
          <cell r="H8141" t="str">
            <v>N</v>
          </cell>
          <cell r="I8141">
            <v>1</v>
          </cell>
          <cell r="J8141">
            <v>38353</v>
          </cell>
          <cell r="K8141">
            <v>102</v>
          </cell>
          <cell r="L8141" t="str">
            <v>Single</v>
          </cell>
          <cell r="M8141">
            <v>21727</v>
          </cell>
        </row>
        <row r="8142">
          <cell r="A8142">
            <v>22</v>
          </cell>
          <cell r="B8142" t="str">
            <v>AWS EPO Active</v>
          </cell>
          <cell r="D8142" t="str">
            <v>STIELER SUZANNE S</v>
          </cell>
          <cell r="E8142" t="str">
            <v>317448252</v>
          </cell>
          <cell r="F8142">
            <v>47</v>
          </cell>
          <cell r="G8142" t="str">
            <v>AWS Corporate</v>
          </cell>
          <cell r="H8142" t="str">
            <v>N</v>
          </cell>
          <cell r="I8142">
            <v>2</v>
          </cell>
          <cell r="J8142">
            <v>37622</v>
          </cell>
          <cell r="K8142">
            <v>111</v>
          </cell>
          <cell r="L8142" t="str">
            <v>Ee/Sp</v>
          </cell>
          <cell r="M8142">
            <v>16084</v>
          </cell>
        </row>
        <row r="8143">
          <cell r="A8143">
            <v>22</v>
          </cell>
          <cell r="B8143" t="str">
            <v>AWS EPO Active</v>
          </cell>
          <cell r="D8143" t="str">
            <v>TERRELL ROYAL</v>
          </cell>
          <cell r="E8143" t="str">
            <v>433233656</v>
          </cell>
          <cell r="F8143">
            <v>52</v>
          </cell>
          <cell r="G8143" t="str">
            <v>AWS South West Region</v>
          </cell>
          <cell r="H8143" t="str">
            <v>N</v>
          </cell>
          <cell r="I8143">
            <v>1</v>
          </cell>
          <cell r="J8143">
            <v>37622</v>
          </cell>
          <cell r="K8143">
            <v>101</v>
          </cell>
          <cell r="L8143" t="str">
            <v>Single</v>
          </cell>
          <cell r="M8143">
            <v>22230</v>
          </cell>
        </row>
        <row r="8144">
          <cell r="A8144">
            <v>22</v>
          </cell>
          <cell r="B8144" t="str">
            <v>AWS EPO Active</v>
          </cell>
          <cell r="D8144" t="str">
            <v>THOMAS CYNTHIA L</v>
          </cell>
          <cell r="E8144" t="str">
            <v>262613184</v>
          </cell>
          <cell r="F8144">
            <v>51</v>
          </cell>
          <cell r="G8144" t="str">
            <v>AWS South East Region</v>
          </cell>
          <cell r="H8144" t="str">
            <v>N</v>
          </cell>
          <cell r="I8144">
            <v>3</v>
          </cell>
          <cell r="J8144">
            <v>37622</v>
          </cell>
          <cell r="K8144">
            <v>119</v>
          </cell>
          <cell r="L8144" t="str">
            <v>Ee/Ch</v>
          </cell>
          <cell r="M8144">
            <v>21483</v>
          </cell>
        </row>
        <row r="8145">
          <cell r="A8145">
            <v>22</v>
          </cell>
          <cell r="B8145" t="str">
            <v>AWS EPO Active</v>
          </cell>
          <cell r="D8145" t="str">
            <v>THORNTON  JR MICHAEL J</v>
          </cell>
          <cell r="E8145" t="str">
            <v>025423204</v>
          </cell>
          <cell r="F8145">
            <v>47</v>
          </cell>
          <cell r="G8145" t="str">
            <v>AWS Corporate</v>
          </cell>
          <cell r="H8145" t="str">
            <v>N</v>
          </cell>
          <cell r="I8145">
            <v>5</v>
          </cell>
          <cell r="J8145">
            <v>37622</v>
          </cell>
          <cell r="K8145">
            <v>127</v>
          </cell>
          <cell r="L8145" t="str">
            <v>Family</v>
          </cell>
          <cell r="M8145">
            <v>18809</v>
          </cell>
        </row>
        <row r="8146">
          <cell r="A8146">
            <v>22</v>
          </cell>
          <cell r="B8146" t="str">
            <v>AWS EPO Active</v>
          </cell>
          <cell r="D8146" t="str">
            <v>TINIS EDNA V</v>
          </cell>
          <cell r="E8146" t="str">
            <v>595568949</v>
          </cell>
          <cell r="F8146">
            <v>51</v>
          </cell>
          <cell r="G8146" t="str">
            <v>AWS South East Region</v>
          </cell>
          <cell r="H8146" t="str">
            <v>N</v>
          </cell>
          <cell r="I8146">
            <v>5</v>
          </cell>
          <cell r="J8146">
            <v>38239</v>
          </cell>
          <cell r="K8146">
            <v>127</v>
          </cell>
          <cell r="L8146" t="str">
            <v>Family</v>
          </cell>
          <cell r="M8146">
            <v>28569</v>
          </cell>
        </row>
        <row r="8147">
          <cell r="A8147">
            <v>22</v>
          </cell>
          <cell r="B8147" t="str">
            <v>AWS EPO Active</v>
          </cell>
          <cell r="D8147" t="str">
            <v>TOSADO SAMUEL</v>
          </cell>
          <cell r="E8147" t="str">
            <v>100649100</v>
          </cell>
          <cell r="F8147">
            <v>51</v>
          </cell>
          <cell r="G8147" t="str">
            <v>AWS South East Region</v>
          </cell>
          <cell r="H8147" t="str">
            <v>N</v>
          </cell>
          <cell r="I8147">
            <v>2</v>
          </cell>
          <cell r="J8147">
            <v>38139</v>
          </cell>
          <cell r="K8147">
            <v>111</v>
          </cell>
          <cell r="L8147" t="str">
            <v>Ee/Sp</v>
          </cell>
          <cell r="M8147">
            <v>28883</v>
          </cell>
        </row>
        <row r="8148">
          <cell r="A8148">
            <v>22</v>
          </cell>
          <cell r="B8148" t="str">
            <v>AWS EPO Active</v>
          </cell>
          <cell r="D8148" t="str">
            <v>TRAPP RICHARD</v>
          </cell>
          <cell r="E8148" t="str">
            <v>612477716</v>
          </cell>
          <cell r="F8148">
            <v>52</v>
          </cell>
          <cell r="G8148" t="str">
            <v>AWS South West Region</v>
          </cell>
          <cell r="H8148" t="str">
            <v>N</v>
          </cell>
          <cell r="I8148">
            <v>1</v>
          </cell>
          <cell r="J8148">
            <v>38250</v>
          </cell>
          <cell r="K8148">
            <v>101</v>
          </cell>
          <cell r="L8148" t="str">
            <v>Single</v>
          </cell>
          <cell r="M8148">
            <v>21927</v>
          </cell>
        </row>
        <row r="8149">
          <cell r="A8149">
            <v>22</v>
          </cell>
          <cell r="B8149" t="str">
            <v>AWS EPO Active</v>
          </cell>
          <cell r="D8149" t="str">
            <v>TRIPP JR RALPH</v>
          </cell>
          <cell r="E8149" t="str">
            <v>033469117</v>
          </cell>
          <cell r="F8149">
            <v>48</v>
          </cell>
          <cell r="G8149" t="str">
            <v>AWS North East Region</v>
          </cell>
          <cell r="H8149" t="str">
            <v>N</v>
          </cell>
          <cell r="I8149">
            <v>3</v>
          </cell>
          <cell r="J8149">
            <v>37622</v>
          </cell>
          <cell r="K8149">
            <v>127</v>
          </cell>
          <cell r="L8149" t="str">
            <v>Family</v>
          </cell>
          <cell r="M8149">
            <v>20323</v>
          </cell>
        </row>
        <row r="8150">
          <cell r="A8150">
            <v>22</v>
          </cell>
          <cell r="B8150" t="str">
            <v>AWS EPO Active</v>
          </cell>
          <cell r="D8150" t="str">
            <v>TULLEY MATTHEW A</v>
          </cell>
          <cell r="E8150" t="str">
            <v>006683319</v>
          </cell>
          <cell r="F8150">
            <v>51</v>
          </cell>
          <cell r="G8150" t="str">
            <v>AWS South East Region</v>
          </cell>
          <cell r="H8150" t="str">
            <v>N</v>
          </cell>
          <cell r="I8150">
            <v>4</v>
          </cell>
          <cell r="J8150">
            <v>38261</v>
          </cell>
          <cell r="K8150">
            <v>127</v>
          </cell>
          <cell r="L8150" t="str">
            <v>Family</v>
          </cell>
          <cell r="M8150">
            <v>25778</v>
          </cell>
        </row>
        <row r="8151">
          <cell r="A8151">
            <v>22</v>
          </cell>
          <cell r="B8151" t="str">
            <v>AWS EPO Active</v>
          </cell>
          <cell r="D8151" t="str">
            <v>VINCENT CHRISTOPHE C</v>
          </cell>
          <cell r="E8151" t="str">
            <v>422842657</v>
          </cell>
          <cell r="F8151">
            <v>51</v>
          </cell>
          <cell r="G8151" t="str">
            <v>AWS South East Region</v>
          </cell>
          <cell r="H8151" t="str">
            <v>N</v>
          </cell>
          <cell r="I8151">
            <v>1</v>
          </cell>
          <cell r="J8151">
            <v>37926</v>
          </cell>
          <cell r="K8151">
            <v>101</v>
          </cell>
          <cell r="L8151" t="str">
            <v>Single</v>
          </cell>
          <cell r="M8151">
            <v>26206</v>
          </cell>
        </row>
        <row r="8152">
          <cell r="A8152">
            <v>22</v>
          </cell>
          <cell r="B8152" t="str">
            <v>AWS EPO Active</v>
          </cell>
          <cell r="D8152" t="str">
            <v>WALTERS MARTIN</v>
          </cell>
          <cell r="E8152" t="str">
            <v>591543097</v>
          </cell>
          <cell r="F8152">
            <v>51</v>
          </cell>
          <cell r="G8152" t="str">
            <v>AWS South East Region</v>
          </cell>
          <cell r="H8152" t="str">
            <v>N</v>
          </cell>
          <cell r="I8152">
            <v>1</v>
          </cell>
          <cell r="J8152">
            <v>37622</v>
          </cell>
          <cell r="K8152">
            <v>101</v>
          </cell>
          <cell r="L8152" t="str">
            <v>Single</v>
          </cell>
          <cell r="M8152">
            <v>26576</v>
          </cell>
        </row>
        <row r="8153">
          <cell r="A8153">
            <v>22</v>
          </cell>
          <cell r="B8153" t="str">
            <v>AWS EPO Active</v>
          </cell>
          <cell r="D8153" t="str">
            <v>WHIPPLE FRANK E</v>
          </cell>
          <cell r="E8153" t="str">
            <v>375641876</v>
          </cell>
          <cell r="F8153">
            <v>51</v>
          </cell>
          <cell r="G8153" t="str">
            <v>AWS South East Region</v>
          </cell>
          <cell r="H8153" t="str">
            <v>N</v>
          </cell>
          <cell r="I8153">
            <v>3</v>
          </cell>
          <cell r="J8153">
            <v>38078</v>
          </cell>
          <cell r="K8153">
            <v>127</v>
          </cell>
          <cell r="L8153" t="str">
            <v>Family</v>
          </cell>
          <cell r="M8153">
            <v>24323</v>
          </cell>
        </row>
        <row r="8154">
          <cell r="A8154">
            <v>22</v>
          </cell>
          <cell r="B8154" t="str">
            <v>AWS EPO Active</v>
          </cell>
          <cell r="D8154" t="str">
            <v>WHITAKER RICHARD P</v>
          </cell>
          <cell r="E8154" t="str">
            <v>243782420</v>
          </cell>
          <cell r="F8154">
            <v>51</v>
          </cell>
          <cell r="G8154" t="str">
            <v>AWS South East Region</v>
          </cell>
          <cell r="H8154" t="str">
            <v>N</v>
          </cell>
          <cell r="I8154">
            <v>1</v>
          </cell>
          <cell r="J8154">
            <v>37895</v>
          </cell>
          <cell r="K8154">
            <v>101</v>
          </cell>
          <cell r="L8154" t="str">
            <v>Single</v>
          </cell>
          <cell r="M8154">
            <v>18037</v>
          </cell>
        </row>
        <row r="8155">
          <cell r="A8155">
            <v>22</v>
          </cell>
          <cell r="B8155" t="str">
            <v>AWS EPO Active</v>
          </cell>
          <cell r="D8155" t="str">
            <v>WHITE  HERBERT JR</v>
          </cell>
          <cell r="E8155" t="str">
            <v>263597072</v>
          </cell>
          <cell r="F8155">
            <v>51</v>
          </cell>
          <cell r="G8155" t="str">
            <v>AWS South East Region</v>
          </cell>
          <cell r="H8155" t="str">
            <v>N</v>
          </cell>
          <cell r="I8155">
            <v>3</v>
          </cell>
          <cell r="J8155">
            <v>37622</v>
          </cell>
          <cell r="K8155">
            <v>127</v>
          </cell>
          <cell r="L8155" t="str">
            <v>Family</v>
          </cell>
          <cell r="M8155">
            <v>27242</v>
          </cell>
        </row>
        <row r="8156">
          <cell r="A8156">
            <v>22</v>
          </cell>
          <cell r="B8156" t="str">
            <v>AWS EPO Active</v>
          </cell>
          <cell r="D8156" t="str">
            <v>WILLIAMS DAVID R</v>
          </cell>
          <cell r="E8156" t="str">
            <v>592148208</v>
          </cell>
          <cell r="F8156">
            <v>51</v>
          </cell>
          <cell r="G8156" t="str">
            <v>AWS South East Region</v>
          </cell>
          <cell r="H8156" t="str">
            <v>N</v>
          </cell>
          <cell r="I8156">
            <v>1</v>
          </cell>
          <cell r="J8156">
            <v>37956</v>
          </cell>
          <cell r="K8156">
            <v>101</v>
          </cell>
          <cell r="L8156" t="str">
            <v>Single</v>
          </cell>
          <cell r="M8156">
            <v>25910</v>
          </cell>
        </row>
        <row r="8157">
          <cell r="A8157">
            <v>22</v>
          </cell>
          <cell r="B8157" t="str">
            <v>AWS EPO Active</v>
          </cell>
          <cell r="D8157" t="str">
            <v>WILLIAMS WILLIAM J</v>
          </cell>
          <cell r="E8157" t="str">
            <v>235960888</v>
          </cell>
          <cell r="F8157">
            <v>51</v>
          </cell>
          <cell r="G8157" t="str">
            <v>AWS South East Region</v>
          </cell>
          <cell r="H8157" t="str">
            <v>N</v>
          </cell>
          <cell r="I8157">
            <v>4</v>
          </cell>
          <cell r="J8157">
            <v>37622</v>
          </cell>
          <cell r="K8157">
            <v>127</v>
          </cell>
          <cell r="L8157" t="str">
            <v>Family</v>
          </cell>
          <cell r="M8157">
            <v>25089</v>
          </cell>
        </row>
        <row r="8158">
          <cell r="A8158">
            <v>22</v>
          </cell>
          <cell r="B8158" t="str">
            <v>AWS EPO Active</v>
          </cell>
          <cell r="D8158" t="str">
            <v>WILLIS DAVID M</v>
          </cell>
          <cell r="E8158" t="str">
            <v>254412826</v>
          </cell>
          <cell r="F8158">
            <v>51</v>
          </cell>
          <cell r="G8158" t="str">
            <v>AWS South East Region</v>
          </cell>
          <cell r="H8158" t="str">
            <v>N</v>
          </cell>
          <cell r="I8158">
            <v>3</v>
          </cell>
          <cell r="J8158">
            <v>37865</v>
          </cell>
          <cell r="K8158">
            <v>127</v>
          </cell>
          <cell r="L8158" t="str">
            <v>Family</v>
          </cell>
          <cell r="M8158">
            <v>25101</v>
          </cell>
        </row>
        <row r="8159">
          <cell r="A8159">
            <v>22</v>
          </cell>
          <cell r="B8159" t="str">
            <v>AWS EPO Active</v>
          </cell>
          <cell r="D8159" t="str">
            <v>WILLISTON LAMBERT R</v>
          </cell>
          <cell r="E8159" t="str">
            <v>592120963</v>
          </cell>
          <cell r="F8159">
            <v>51</v>
          </cell>
          <cell r="G8159" t="str">
            <v>AWS South East Region</v>
          </cell>
          <cell r="H8159" t="str">
            <v>N</v>
          </cell>
          <cell r="I8159">
            <v>1</v>
          </cell>
          <cell r="J8159">
            <v>37622</v>
          </cell>
          <cell r="K8159">
            <v>101</v>
          </cell>
          <cell r="L8159" t="str">
            <v>Single</v>
          </cell>
          <cell r="M8159">
            <v>22786</v>
          </cell>
        </row>
        <row r="8160">
          <cell r="A8160">
            <v>22</v>
          </cell>
          <cell r="B8160" t="str">
            <v>AWS EPO Active</v>
          </cell>
          <cell r="D8160" t="str">
            <v>WILSON ROY</v>
          </cell>
          <cell r="E8160" t="str">
            <v>266194138</v>
          </cell>
          <cell r="F8160">
            <v>51</v>
          </cell>
          <cell r="G8160" t="str">
            <v>AWS South East Region</v>
          </cell>
          <cell r="H8160" t="str">
            <v>N</v>
          </cell>
          <cell r="I8160">
            <v>5</v>
          </cell>
          <cell r="J8160">
            <v>37622</v>
          </cell>
          <cell r="K8160">
            <v>127</v>
          </cell>
          <cell r="L8160" t="str">
            <v>Family</v>
          </cell>
          <cell r="M8160">
            <v>20406</v>
          </cell>
        </row>
        <row r="8161">
          <cell r="A8161">
            <v>22</v>
          </cell>
          <cell r="B8161" t="str">
            <v>AWS EPO Active</v>
          </cell>
          <cell r="D8161" t="str">
            <v>WOODS KEVIN A</v>
          </cell>
          <cell r="E8161" t="str">
            <v>439197902</v>
          </cell>
          <cell r="F8161">
            <v>52</v>
          </cell>
          <cell r="G8161" t="str">
            <v>AWS South West Region</v>
          </cell>
          <cell r="H8161" t="str">
            <v>N</v>
          </cell>
          <cell r="I8161">
            <v>1</v>
          </cell>
          <cell r="J8161">
            <v>37622</v>
          </cell>
          <cell r="K8161">
            <v>101</v>
          </cell>
          <cell r="L8161" t="str">
            <v>Single</v>
          </cell>
          <cell r="M8161">
            <v>22188</v>
          </cell>
        </row>
        <row r="8162">
          <cell r="A8162">
            <v>22</v>
          </cell>
          <cell r="B8162" t="str">
            <v>AWS EPO Active</v>
          </cell>
          <cell r="D8162" t="str">
            <v>WORK JOAN M</v>
          </cell>
          <cell r="E8162" t="str">
            <v>400964035</v>
          </cell>
          <cell r="F8162">
            <v>51</v>
          </cell>
          <cell r="G8162" t="str">
            <v>AWS South East Region</v>
          </cell>
          <cell r="H8162" t="str">
            <v>N</v>
          </cell>
          <cell r="I8162">
            <v>4</v>
          </cell>
          <cell r="J8162">
            <v>37773</v>
          </cell>
          <cell r="K8162">
            <v>127</v>
          </cell>
          <cell r="L8162" t="str">
            <v>Family</v>
          </cell>
          <cell r="M8162">
            <v>22766</v>
          </cell>
        </row>
        <row r="8163">
          <cell r="A8163">
            <v>22</v>
          </cell>
          <cell r="B8163" t="str">
            <v>AWS EPO Active</v>
          </cell>
          <cell r="D8163" t="str">
            <v>WRATHALL THOMAS</v>
          </cell>
          <cell r="E8163" t="str">
            <v>046661604</v>
          </cell>
          <cell r="F8163">
            <v>51</v>
          </cell>
          <cell r="G8163" t="str">
            <v>AWS South East Region</v>
          </cell>
          <cell r="H8163" t="str">
            <v>N</v>
          </cell>
          <cell r="I8163">
            <v>4</v>
          </cell>
          <cell r="J8163">
            <v>37712</v>
          </cell>
          <cell r="K8163">
            <v>127</v>
          </cell>
          <cell r="L8163" t="str">
            <v>Family</v>
          </cell>
          <cell r="M8163">
            <v>22943</v>
          </cell>
        </row>
        <row r="8164">
          <cell r="A8164">
            <v>22</v>
          </cell>
          <cell r="B8164" t="str">
            <v>AWS EPO Active</v>
          </cell>
          <cell r="D8164" t="str">
            <v>ZIERZOW MACCALOUS TABITHA</v>
          </cell>
          <cell r="E8164" t="str">
            <v>049787527</v>
          </cell>
          <cell r="F8164">
            <v>48</v>
          </cell>
          <cell r="G8164" t="str">
            <v>AWS North East Region</v>
          </cell>
          <cell r="H8164" t="str">
            <v>N</v>
          </cell>
          <cell r="I8164">
            <v>2</v>
          </cell>
          <cell r="J8164">
            <v>37987</v>
          </cell>
          <cell r="K8164">
            <v>111</v>
          </cell>
          <cell r="L8164" t="str">
            <v>Ee/Sp</v>
          </cell>
          <cell r="M8164">
            <v>27537</v>
          </cell>
        </row>
        <row r="8165">
          <cell r="A8165">
            <v>22</v>
          </cell>
          <cell r="B8165" t="str">
            <v>AWS EPO Active</v>
          </cell>
          <cell r="C8165" t="str">
            <v>000000997</v>
          </cell>
          <cell r="D8165" t="str">
            <v>CARTIER KEITH</v>
          </cell>
          <cell r="E8165" t="str">
            <v>206466661</v>
          </cell>
          <cell r="F8165">
            <v>50</v>
          </cell>
          <cell r="G8165" t="str">
            <v>AWS Atlantic Region</v>
          </cell>
          <cell r="H8165" t="str">
            <v>N</v>
          </cell>
          <cell r="I8165">
            <v>5</v>
          </cell>
          <cell r="J8165">
            <v>38299</v>
          </cell>
          <cell r="K8165">
            <v>127</v>
          </cell>
          <cell r="L8165" t="str">
            <v>Family</v>
          </cell>
          <cell r="M8165">
            <v>21046</v>
          </cell>
        </row>
        <row r="8166">
          <cell r="A8166">
            <v>23</v>
          </cell>
          <cell r="B8166" t="str">
            <v xml:space="preserve">AWS EPO Cobra </v>
          </cell>
          <cell r="D8166" t="str">
            <v>ASH DENZIL K</v>
          </cell>
          <cell r="E8166" t="str">
            <v>281602770</v>
          </cell>
          <cell r="F8166">
            <v>47</v>
          </cell>
          <cell r="G8166" t="str">
            <v>AWS Corporate</v>
          </cell>
          <cell r="H8166" t="str">
            <v>N</v>
          </cell>
          <cell r="I8166">
            <v>2</v>
          </cell>
          <cell r="J8166">
            <v>37622</v>
          </cell>
          <cell r="K8166">
            <v>111</v>
          </cell>
          <cell r="L8166" t="str">
            <v>Ee/Sp</v>
          </cell>
          <cell r="M8166">
            <v>21051</v>
          </cell>
        </row>
        <row r="8167">
          <cell r="A8167">
            <v>23</v>
          </cell>
          <cell r="B8167" t="str">
            <v xml:space="preserve">AWS EPO Cobra </v>
          </cell>
          <cell r="D8167" t="str">
            <v>BLAIDES BARRAT AILEEN</v>
          </cell>
          <cell r="E8167" t="str">
            <v>592889103</v>
          </cell>
          <cell r="F8167">
            <v>51</v>
          </cell>
          <cell r="G8167" t="str">
            <v>AWS South East Region</v>
          </cell>
          <cell r="H8167" t="str">
            <v>N</v>
          </cell>
          <cell r="I8167">
            <v>5</v>
          </cell>
          <cell r="J8167">
            <v>38078</v>
          </cell>
          <cell r="K8167">
            <v>127</v>
          </cell>
          <cell r="L8167" t="str">
            <v>Family</v>
          </cell>
          <cell r="M8167">
            <v>22048</v>
          </cell>
        </row>
        <row r="8168">
          <cell r="A8168">
            <v>23</v>
          </cell>
          <cell r="B8168" t="str">
            <v xml:space="preserve">AWS EPO Cobra </v>
          </cell>
          <cell r="D8168" t="str">
            <v>EVANO CLARK E</v>
          </cell>
          <cell r="E8168" t="str">
            <v>234080539</v>
          </cell>
          <cell r="F8168">
            <v>51</v>
          </cell>
          <cell r="G8168" t="str">
            <v>AWS South East Region</v>
          </cell>
          <cell r="H8168" t="str">
            <v>N</v>
          </cell>
          <cell r="I8168">
            <v>1</v>
          </cell>
          <cell r="J8168">
            <v>38078</v>
          </cell>
          <cell r="K8168">
            <v>101</v>
          </cell>
          <cell r="L8168" t="str">
            <v>Single</v>
          </cell>
          <cell r="M8168">
            <v>22695</v>
          </cell>
        </row>
        <row r="8169">
          <cell r="A8169">
            <v>23</v>
          </cell>
          <cell r="B8169" t="str">
            <v xml:space="preserve">AWS EPO Cobra </v>
          </cell>
          <cell r="D8169" t="str">
            <v>GRAHAM JERRYANN</v>
          </cell>
          <cell r="E8169" t="str">
            <v>362465433</v>
          </cell>
          <cell r="F8169">
            <v>51</v>
          </cell>
          <cell r="G8169" t="str">
            <v>AWS South East Region</v>
          </cell>
          <cell r="H8169" t="str">
            <v>N</v>
          </cell>
          <cell r="I8169">
            <v>1</v>
          </cell>
          <cell r="J8169">
            <v>37785</v>
          </cell>
          <cell r="K8169">
            <v>102</v>
          </cell>
          <cell r="L8169" t="str">
            <v>Single</v>
          </cell>
          <cell r="M8169">
            <v>16724</v>
          </cell>
        </row>
        <row r="8170">
          <cell r="A8170">
            <v>23</v>
          </cell>
          <cell r="B8170" t="str">
            <v xml:space="preserve">AWS EPO Cobra </v>
          </cell>
          <cell r="D8170" t="str">
            <v>HAWKSLEY GEORGE</v>
          </cell>
          <cell r="E8170" t="str">
            <v>003381657</v>
          </cell>
          <cell r="F8170">
            <v>47</v>
          </cell>
          <cell r="G8170" t="str">
            <v>AWS Corporate</v>
          </cell>
          <cell r="H8170" t="str">
            <v>N</v>
          </cell>
          <cell r="I8170">
            <v>3</v>
          </cell>
          <cell r="J8170">
            <v>38183</v>
          </cell>
          <cell r="K8170">
            <v>127</v>
          </cell>
          <cell r="L8170" t="str">
            <v>Family</v>
          </cell>
          <cell r="M8170">
            <v>19895</v>
          </cell>
        </row>
        <row r="8171">
          <cell r="A8171">
            <v>23</v>
          </cell>
          <cell r="B8171" t="str">
            <v xml:space="preserve">AWS EPO Cobra </v>
          </cell>
          <cell r="D8171" t="str">
            <v>HEINS GARY</v>
          </cell>
          <cell r="E8171" t="str">
            <v>122526703</v>
          </cell>
          <cell r="F8171">
            <v>51</v>
          </cell>
          <cell r="G8171" t="str">
            <v>AWS South East Region</v>
          </cell>
          <cell r="H8171" t="str">
            <v>N</v>
          </cell>
          <cell r="I8171">
            <v>3</v>
          </cell>
          <cell r="J8171">
            <v>38005</v>
          </cell>
          <cell r="K8171">
            <v>127</v>
          </cell>
          <cell r="L8171" t="str">
            <v>Family</v>
          </cell>
          <cell r="M8171">
            <v>21858</v>
          </cell>
        </row>
        <row r="8172">
          <cell r="A8172">
            <v>23</v>
          </cell>
          <cell r="B8172" t="str">
            <v xml:space="preserve">AWS EPO Cobra </v>
          </cell>
          <cell r="D8172" t="str">
            <v>HILLARD DANIEL G</v>
          </cell>
          <cell r="E8172" t="str">
            <v>210523400</v>
          </cell>
          <cell r="F8172">
            <v>52</v>
          </cell>
          <cell r="G8172" t="str">
            <v>AWS South West Region</v>
          </cell>
          <cell r="H8172" t="str">
            <v>N</v>
          </cell>
          <cell r="I8172">
            <v>4</v>
          </cell>
          <cell r="J8172">
            <v>38292</v>
          </cell>
          <cell r="K8172">
            <v>127</v>
          </cell>
          <cell r="L8172" t="str">
            <v>Family</v>
          </cell>
          <cell r="M8172">
            <v>22148</v>
          </cell>
        </row>
        <row r="8173">
          <cell r="A8173">
            <v>23</v>
          </cell>
          <cell r="B8173" t="str">
            <v xml:space="preserve">AWS EPO Cobra </v>
          </cell>
          <cell r="D8173" t="str">
            <v>JARRELL LAWRENCE O</v>
          </cell>
          <cell r="E8173" t="str">
            <v>300363377</v>
          </cell>
          <cell r="F8173">
            <v>51</v>
          </cell>
          <cell r="G8173" t="str">
            <v>AWS South East Region</v>
          </cell>
          <cell r="H8173" t="str">
            <v>N</v>
          </cell>
          <cell r="I8173">
            <v>2</v>
          </cell>
          <cell r="J8173">
            <v>37742</v>
          </cell>
          <cell r="K8173">
            <v>111</v>
          </cell>
          <cell r="L8173" t="str">
            <v>Ee/Sp</v>
          </cell>
          <cell r="M8173">
            <v>15050</v>
          </cell>
        </row>
        <row r="8174">
          <cell r="A8174">
            <v>23</v>
          </cell>
          <cell r="B8174" t="str">
            <v xml:space="preserve">AWS EPO Cobra </v>
          </cell>
          <cell r="D8174" t="str">
            <v>KEATING ERIN P</v>
          </cell>
          <cell r="E8174" t="str">
            <v>456917122</v>
          </cell>
          <cell r="F8174">
            <v>52</v>
          </cell>
          <cell r="G8174" t="str">
            <v>AWS South West Region</v>
          </cell>
          <cell r="H8174" t="str">
            <v>N</v>
          </cell>
          <cell r="I8174">
            <v>1</v>
          </cell>
          <cell r="J8174">
            <v>37987</v>
          </cell>
          <cell r="K8174">
            <v>102</v>
          </cell>
          <cell r="L8174" t="str">
            <v>Single</v>
          </cell>
          <cell r="M8174">
            <v>29251</v>
          </cell>
        </row>
        <row r="8175">
          <cell r="A8175">
            <v>23</v>
          </cell>
          <cell r="B8175" t="str">
            <v xml:space="preserve">AWS EPO Cobra </v>
          </cell>
          <cell r="D8175" t="str">
            <v>KELLEHER DELL V</v>
          </cell>
          <cell r="E8175" t="str">
            <v>262798636</v>
          </cell>
          <cell r="F8175">
            <v>51</v>
          </cell>
          <cell r="G8175" t="str">
            <v>AWS South East Region</v>
          </cell>
          <cell r="H8175" t="str">
            <v>N</v>
          </cell>
          <cell r="I8175">
            <v>1</v>
          </cell>
          <cell r="J8175">
            <v>38078</v>
          </cell>
          <cell r="K8175">
            <v>102</v>
          </cell>
          <cell r="L8175" t="str">
            <v>Single</v>
          </cell>
          <cell r="M8175">
            <v>22268</v>
          </cell>
        </row>
        <row r="8176">
          <cell r="A8176">
            <v>23</v>
          </cell>
          <cell r="B8176" t="str">
            <v xml:space="preserve">AWS EPO Cobra </v>
          </cell>
          <cell r="D8176" t="str">
            <v>KOSAL KEVIN R</v>
          </cell>
          <cell r="E8176" t="str">
            <v>381709393</v>
          </cell>
          <cell r="F8176">
            <v>51</v>
          </cell>
          <cell r="G8176" t="str">
            <v>AWS South East Region</v>
          </cell>
          <cell r="H8176" t="str">
            <v>N</v>
          </cell>
          <cell r="I8176">
            <v>2</v>
          </cell>
          <cell r="J8176">
            <v>38047</v>
          </cell>
          <cell r="K8176">
            <v>119</v>
          </cell>
          <cell r="L8176" t="str">
            <v>Ee/Ch</v>
          </cell>
          <cell r="M8176">
            <v>21800</v>
          </cell>
        </row>
        <row r="8177">
          <cell r="A8177">
            <v>23</v>
          </cell>
          <cell r="B8177" t="str">
            <v xml:space="preserve">AWS EPO Cobra </v>
          </cell>
          <cell r="D8177" t="str">
            <v>PENNINGTON THOMAS R</v>
          </cell>
          <cell r="E8177" t="str">
            <v>268485491</v>
          </cell>
          <cell r="F8177">
            <v>50</v>
          </cell>
          <cell r="G8177" t="str">
            <v>AWS Atlantic Region</v>
          </cell>
          <cell r="H8177" t="str">
            <v>N</v>
          </cell>
          <cell r="I8177">
            <v>2</v>
          </cell>
          <cell r="J8177">
            <v>38059</v>
          </cell>
          <cell r="K8177">
            <v>111</v>
          </cell>
          <cell r="L8177" t="str">
            <v>Ee/Sp</v>
          </cell>
          <cell r="M8177">
            <v>18121</v>
          </cell>
        </row>
        <row r="8178">
          <cell r="A8178">
            <v>23</v>
          </cell>
          <cell r="B8178" t="str">
            <v xml:space="preserve">AWS EPO Cobra </v>
          </cell>
          <cell r="D8178" t="str">
            <v>PROCHASKA GREGORY</v>
          </cell>
          <cell r="E8178" t="str">
            <v>322509619</v>
          </cell>
          <cell r="F8178">
            <v>51</v>
          </cell>
          <cell r="G8178" t="str">
            <v>AWS South East Region</v>
          </cell>
          <cell r="H8178" t="str">
            <v>N</v>
          </cell>
          <cell r="I8178">
            <v>1</v>
          </cell>
          <cell r="J8178">
            <v>38078</v>
          </cell>
          <cell r="K8178">
            <v>101</v>
          </cell>
          <cell r="L8178" t="str">
            <v>Single</v>
          </cell>
          <cell r="M8178">
            <v>20418</v>
          </cell>
        </row>
        <row r="8179">
          <cell r="A8179">
            <v>23</v>
          </cell>
          <cell r="B8179" t="str">
            <v xml:space="preserve">AWS EPO Cobra </v>
          </cell>
          <cell r="D8179" t="str">
            <v>ROBINSON ROGER</v>
          </cell>
          <cell r="E8179" t="str">
            <v>289409416</v>
          </cell>
          <cell r="F8179">
            <v>47</v>
          </cell>
          <cell r="G8179" t="str">
            <v>AWS Corporate</v>
          </cell>
          <cell r="H8179" t="str">
            <v>N</v>
          </cell>
          <cell r="I8179">
            <v>2</v>
          </cell>
          <cell r="J8179">
            <v>38132</v>
          </cell>
          <cell r="K8179">
            <v>111</v>
          </cell>
          <cell r="L8179" t="str">
            <v>Ee/Sp</v>
          </cell>
          <cell r="M8179">
            <v>17110</v>
          </cell>
        </row>
        <row r="8180">
          <cell r="A8180">
            <v>23</v>
          </cell>
          <cell r="B8180" t="str">
            <v xml:space="preserve">AWS EPO Cobra </v>
          </cell>
          <cell r="D8180" t="str">
            <v>SCHAGER VINCENT</v>
          </cell>
          <cell r="E8180" t="str">
            <v>212544644</v>
          </cell>
          <cell r="F8180">
            <v>47</v>
          </cell>
          <cell r="G8180" t="str">
            <v>AWS Corporate</v>
          </cell>
          <cell r="H8180" t="str">
            <v>N</v>
          </cell>
          <cell r="I8180">
            <v>1</v>
          </cell>
          <cell r="J8180">
            <v>37622</v>
          </cell>
          <cell r="K8180">
            <v>101</v>
          </cell>
          <cell r="L8180" t="str">
            <v>Single</v>
          </cell>
          <cell r="M8180">
            <v>13940</v>
          </cell>
        </row>
        <row r="8181">
          <cell r="A8181">
            <v>23</v>
          </cell>
          <cell r="B8181" t="str">
            <v xml:space="preserve">AWS EPO Cobra </v>
          </cell>
          <cell r="D8181" t="str">
            <v>SHINDEL PETER</v>
          </cell>
          <cell r="E8181" t="str">
            <v>182300268</v>
          </cell>
          <cell r="F8181">
            <v>47</v>
          </cell>
          <cell r="G8181" t="str">
            <v>AWS Corporate</v>
          </cell>
          <cell r="H8181" t="str">
            <v>N</v>
          </cell>
          <cell r="I8181">
            <v>2</v>
          </cell>
          <cell r="J8181">
            <v>37622</v>
          </cell>
          <cell r="K8181">
            <v>111</v>
          </cell>
          <cell r="L8181" t="str">
            <v>Ee/Sp</v>
          </cell>
          <cell r="M8181">
            <v>14442</v>
          </cell>
        </row>
        <row r="8182">
          <cell r="A8182">
            <v>23</v>
          </cell>
          <cell r="B8182" t="str">
            <v xml:space="preserve">AWS EPO Cobra </v>
          </cell>
          <cell r="D8182" t="str">
            <v>STAAB DANIEL</v>
          </cell>
          <cell r="E8182" t="str">
            <v>453559721</v>
          </cell>
          <cell r="F8182">
            <v>51</v>
          </cell>
          <cell r="G8182" t="str">
            <v>AWS South East Region</v>
          </cell>
          <cell r="H8182" t="str">
            <v>N</v>
          </cell>
          <cell r="I8182">
            <v>3</v>
          </cell>
          <cell r="J8182">
            <v>38138</v>
          </cell>
          <cell r="K8182">
            <v>127</v>
          </cell>
          <cell r="L8182" t="str">
            <v>Family</v>
          </cell>
          <cell r="M8182">
            <v>26054</v>
          </cell>
        </row>
        <row r="8183">
          <cell r="A8183">
            <v>23</v>
          </cell>
          <cell r="B8183" t="str">
            <v xml:space="preserve">AWS EPO Cobra </v>
          </cell>
          <cell r="D8183" t="str">
            <v>TONEY RICHARD W</v>
          </cell>
          <cell r="E8183" t="str">
            <v>594092195</v>
          </cell>
          <cell r="F8183">
            <v>47</v>
          </cell>
          <cell r="G8183" t="str">
            <v>AWS Corporate</v>
          </cell>
          <cell r="H8183" t="str">
            <v>N</v>
          </cell>
          <cell r="I8183">
            <v>3</v>
          </cell>
          <cell r="J8183">
            <v>37622</v>
          </cell>
          <cell r="K8183">
            <v>119</v>
          </cell>
          <cell r="L8183" t="str">
            <v>Ee/Ch</v>
          </cell>
          <cell r="M8183">
            <v>24670</v>
          </cell>
        </row>
        <row r="8184">
          <cell r="A8184">
            <v>23</v>
          </cell>
          <cell r="B8184" t="str">
            <v xml:space="preserve">AWS EPO Cobra </v>
          </cell>
          <cell r="D8184" t="str">
            <v>WALKER SHAWN T</v>
          </cell>
          <cell r="E8184" t="str">
            <v>264931766</v>
          </cell>
          <cell r="F8184">
            <v>51</v>
          </cell>
          <cell r="G8184" t="str">
            <v>AWS South East Region</v>
          </cell>
          <cell r="H8184" t="str">
            <v>N</v>
          </cell>
          <cell r="I8184">
            <v>1</v>
          </cell>
          <cell r="J8184">
            <v>38078</v>
          </cell>
          <cell r="K8184">
            <v>101</v>
          </cell>
          <cell r="L8184" t="str">
            <v>Single</v>
          </cell>
          <cell r="M8184">
            <v>24716</v>
          </cell>
        </row>
        <row r="8185">
          <cell r="A8185">
            <v>23</v>
          </cell>
          <cell r="B8185" t="str">
            <v xml:space="preserve">AWS EPO Cobra </v>
          </cell>
          <cell r="D8185" t="str">
            <v>WILSON SHERRILL</v>
          </cell>
          <cell r="E8185" t="str">
            <v>266924226</v>
          </cell>
          <cell r="F8185">
            <v>51</v>
          </cell>
          <cell r="G8185" t="str">
            <v>AWS South East Region</v>
          </cell>
          <cell r="H8185" t="str">
            <v>N</v>
          </cell>
          <cell r="I8185">
            <v>3</v>
          </cell>
          <cell r="J8185">
            <v>38168</v>
          </cell>
          <cell r="K8185">
            <v>127</v>
          </cell>
          <cell r="L8185" t="str">
            <v>Family</v>
          </cell>
          <cell r="M8185">
            <v>18563</v>
          </cell>
        </row>
        <row r="8186">
          <cell r="A8186">
            <v>24</v>
          </cell>
          <cell r="B8186" t="str">
            <v>AWS Indemnity Active</v>
          </cell>
          <cell r="D8186" t="str">
            <v>BRUNI GINO</v>
          </cell>
          <cell r="E8186" t="str">
            <v>192401969</v>
          </cell>
          <cell r="F8186">
            <v>60</v>
          </cell>
          <cell r="G8186" t="str">
            <v>AWS Authorities</v>
          </cell>
          <cell r="H8186" t="str">
            <v>N</v>
          </cell>
          <cell r="I8186">
            <v>2</v>
          </cell>
          <cell r="J8186">
            <v>38169</v>
          </cell>
          <cell r="K8186">
            <v>111</v>
          </cell>
          <cell r="L8186" t="str">
            <v>Ee/Sp</v>
          </cell>
          <cell r="M8186">
            <v>18306</v>
          </cell>
        </row>
        <row r="8187">
          <cell r="A8187">
            <v>24</v>
          </cell>
          <cell r="B8187" t="str">
            <v>AWS Indemnity Active</v>
          </cell>
          <cell r="D8187" t="str">
            <v>DALLAZIA LORETTA M</v>
          </cell>
          <cell r="E8187" t="str">
            <v>181269934</v>
          </cell>
          <cell r="F8187">
            <v>60</v>
          </cell>
          <cell r="G8187" t="str">
            <v>AWS Authorities</v>
          </cell>
          <cell r="H8187" t="str">
            <v>N</v>
          </cell>
          <cell r="I8187">
            <v>1</v>
          </cell>
          <cell r="J8187">
            <v>37622</v>
          </cell>
          <cell r="K8187">
            <v>102</v>
          </cell>
          <cell r="L8187" t="str">
            <v>Single</v>
          </cell>
          <cell r="M8187">
            <v>13018</v>
          </cell>
        </row>
        <row r="8188">
          <cell r="A8188">
            <v>24</v>
          </cell>
          <cell r="B8188" t="str">
            <v>AWS Indemnity Active</v>
          </cell>
          <cell r="D8188" t="str">
            <v>GRUTZA WILLIAM</v>
          </cell>
          <cell r="E8188" t="str">
            <v>183526863</v>
          </cell>
          <cell r="F8188">
            <v>60</v>
          </cell>
          <cell r="G8188" t="str">
            <v>AWS Authorities</v>
          </cell>
          <cell r="H8188" t="str">
            <v>N</v>
          </cell>
          <cell r="I8188">
            <v>4</v>
          </cell>
          <cell r="J8188">
            <v>37622</v>
          </cell>
          <cell r="K8188">
            <v>127</v>
          </cell>
          <cell r="L8188" t="str">
            <v>Family</v>
          </cell>
          <cell r="M8188">
            <v>23173</v>
          </cell>
        </row>
        <row r="8189">
          <cell r="A8189">
            <v>24</v>
          </cell>
          <cell r="B8189" t="str">
            <v>AWS Indemnity Active</v>
          </cell>
          <cell r="D8189" t="str">
            <v>HEISLER SHERRY</v>
          </cell>
          <cell r="E8189" t="str">
            <v>192642296</v>
          </cell>
          <cell r="F8189">
            <v>60</v>
          </cell>
          <cell r="G8189" t="str">
            <v>AWS Authorities</v>
          </cell>
          <cell r="H8189" t="str">
            <v>N</v>
          </cell>
          <cell r="I8189">
            <v>4</v>
          </cell>
          <cell r="J8189">
            <v>37622</v>
          </cell>
          <cell r="K8189">
            <v>127</v>
          </cell>
          <cell r="L8189" t="str">
            <v>Family</v>
          </cell>
          <cell r="M8189">
            <v>26492</v>
          </cell>
        </row>
        <row r="8190">
          <cell r="A8190">
            <v>24</v>
          </cell>
          <cell r="B8190" t="str">
            <v>AWS Indemnity Active</v>
          </cell>
          <cell r="D8190" t="str">
            <v>HOLLAND PAUL A</v>
          </cell>
          <cell r="E8190" t="str">
            <v>168644321</v>
          </cell>
          <cell r="F8190">
            <v>60</v>
          </cell>
          <cell r="G8190" t="str">
            <v>AWS Authorities</v>
          </cell>
          <cell r="H8190" t="str">
            <v>N</v>
          </cell>
          <cell r="I8190">
            <v>1</v>
          </cell>
          <cell r="J8190">
            <v>37622</v>
          </cell>
          <cell r="K8190">
            <v>101</v>
          </cell>
          <cell r="L8190" t="str">
            <v>Single</v>
          </cell>
          <cell r="M8190">
            <v>25829</v>
          </cell>
        </row>
        <row r="8191">
          <cell r="A8191">
            <v>24</v>
          </cell>
          <cell r="B8191" t="str">
            <v>AWS Indemnity Active</v>
          </cell>
          <cell r="D8191" t="str">
            <v>JASKIERSKI MARY LOU</v>
          </cell>
          <cell r="E8191" t="str">
            <v>180500882</v>
          </cell>
          <cell r="F8191">
            <v>60</v>
          </cell>
          <cell r="G8191" t="str">
            <v>AWS Authorities</v>
          </cell>
          <cell r="H8191" t="str">
            <v>N</v>
          </cell>
          <cell r="I8191">
            <v>2</v>
          </cell>
          <cell r="J8191">
            <v>37622</v>
          </cell>
          <cell r="K8191">
            <v>111</v>
          </cell>
          <cell r="L8191" t="str">
            <v>Ee/Sp</v>
          </cell>
          <cell r="M8191">
            <v>23113</v>
          </cell>
        </row>
        <row r="8192">
          <cell r="A8192">
            <v>24</v>
          </cell>
          <cell r="B8192" t="str">
            <v>AWS Indemnity Active</v>
          </cell>
          <cell r="D8192" t="str">
            <v>KASMARI DEMETRIUS</v>
          </cell>
          <cell r="E8192" t="str">
            <v>176487085</v>
          </cell>
          <cell r="F8192">
            <v>60</v>
          </cell>
          <cell r="G8192" t="str">
            <v>AWS Authorities</v>
          </cell>
          <cell r="H8192" t="str">
            <v>N</v>
          </cell>
          <cell r="I8192">
            <v>2</v>
          </cell>
          <cell r="J8192">
            <v>37622</v>
          </cell>
          <cell r="K8192">
            <v>111</v>
          </cell>
          <cell r="L8192" t="str">
            <v>Ee/Sp</v>
          </cell>
          <cell r="M8192">
            <v>20676</v>
          </cell>
        </row>
        <row r="8193">
          <cell r="A8193">
            <v>24</v>
          </cell>
          <cell r="B8193" t="str">
            <v>AWS Indemnity Active</v>
          </cell>
          <cell r="D8193" t="str">
            <v>LUKASHUNAS DAVID P</v>
          </cell>
          <cell r="E8193" t="str">
            <v>189521256</v>
          </cell>
          <cell r="F8193">
            <v>60</v>
          </cell>
          <cell r="G8193" t="str">
            <v>AWS Authorities</v>
          </cell>
          <cell r="H8193" t="str">
            <v>N</v>
          </cell>
          <cell r="I8193">
            <v>3</v>
          </cell>
          <cell r="J8193">
            <v>37622</v>
          </cell>
          <cell r="K8193">
            <v>127</v>
          </cell>
          <cell r="L8193" t="str">
            <v>Family</v>
          </cell>
          <cell r="M8193">
            <v>23171</v>
          </cell>
        </row>
        <row r="8194">
          <cell r="A8194">
            <v>24</v>
          </cell>
          <cell r="B8194" t="str">
            <v>AWS Indemnity Active</v>
          </cell>
          <cell r="D8194" t="str">
            <v>MAHONEY KYLE</v>
          </cell>
          <cell r="E8194" t="str">
            <v>202528368</v>
          </cell>
          <cell r="F8194">
            <v>60</v>
          </cell>
          <cell r="G8194" t="str">
            <v>AWS Authorities</v>
          </cell>
          <cell r="H8194" t="str">
            <v>N</v>
          </cell>
          <cell r="I8194">
            <v>3</v>
          </cell>
          <cell r="J8194">
            <v>37622</v>
          </cell>
          <cell r="K8194">
            <v>127</v>
          </cell>
          <cell r="L8194" t="str">
            <v>Family</v>
          </cell>
          <cell r="M8194">
            <v>26754</v>
          </cell>
        </row>
        <row r="8195">
          <cell r="A8195">
            <v>24</v>
          </cell>
          <cell r="B8195" t="str">
            <v>AWS Indemnity Active</v>
          </cell>
          <cell r="D8195" t="str">
            <v>MENSICK RICHARD P</v>
          </cell>
          <cell r="E8195" t="str">
            <v>210429977</v>
          </cell>
          <cell r="F8195">
            <v>60</v>
          </cell>
          <cell r="G8195" t="str">
            <v>AWS Authorities</v>
          </cell>
          <cell r="H8195" t="str">
            <v>N</v>
          </cell>
          <cell r="I8195">
            <v>1</v>
          </cell>
          <cell r="J8195">
            <v>37622</v>
          </cell>
          <cell r="K8195">
            <v>101</v>
          </cell>
          <cell r="L8195" t="str">
            <v>Single</v>
          </cell>
          <cell r="M8195">
            <v>19301</v>
          </cell>
        </row>
        <row r="8196">
          <cell r="A8196">
            <v>24</v>
          </cell>
          <cell r="B8196" t="str">
            <v>AWS Indemnity Active</v>
          </cell>
          <cell r="D8196" t="str">
            <v>MICHALIK JOSEPH A</v>
          </cell>
          <cell r="E8196" t="str">
            <v>191644758</v>
          </cell>
          <cell r="F8196">
            <v>60</v>
          </cell>
          <cell r="G8196" t="str">
            <v>AWS Authorities</v>
          </cell>
          <cell r="H8196" t="str">
            <v>N</v>
          </cell>
          <cell r="I8196">
            <v>3</v>
          </cell>
          <cell r="J8196">
            <v>37622</v>
          </cell>
          <cell r="K8196">
            <v>127</v>
          </cell>
          <cell r="L8196" t="str">
            <v>Family</v>
          </cell>
          <cell r="M8196">
            <v>24857</v>
          </cell>
        </row>
        <row r="8197">
          <cell r="A8197">
            <v>24</v>
          </cell>
          <cell r="B8197" t="str">
            <v>AWS Indemnity Active</v>
          </cell>
          <cell r="D8197" t="str">
            <v>MIKITA RONALD A</v>
          </cell>
          <cell r="E8197" t="str">
            <v>172408948</v>
          </cell>
          <cell r="F8197">
            <v>60</v>
          </cell>
          <cell r="G8197" t="str">
            <v>AWS Authorities</v>
          </cell>
          <cell r="H8197" t="str">
            <v>N</v>
          </cell>
          <cell r="I8197">
            <v>3</v>
          </cell>
          <cell r="J8197">
            <v>37622</v>
          </cell>
          <cell r="K8197">
            <v>127</v>
          </cell>
          <cell r="L8197" t="str">
            <v>Family</v>
          </cell>
          <cell r="M8197">
            <v>17923</v>
          </cell>
        </row>
        <row r="8198">
          <cell r="A8198">
            <v>24</v>
          </cell>
          <cell r="B8198" t="str">
            <v>AWS Indemnity Active</v>
          </cell>
          <cell r="D8198" t="str">
            <v>PAULACONIS PAMELA A</v>
          </cell>
          <cell r="E8198" t="str">
            <v>159464383</v>
          </cell>
          <cell r="F8198">
            <v>60</v>
          </cell>
          <cell r="G8198" t="str">
            <v>AWS Authorities</v>
          </cell>
          <cell r="H8198" t="str">
            <v>N</v>
          </cell>
          <cell r="I8198">
            <v>1</v>
          </cell>
          <cell r="J8198">
            <v>37622</v>
          </cell>
          <cell r="K8198">
            <v>102</v>
          </cell>
          <cell r="L8198" t="str">
            <v>Single</v>
          </cell>
          <cell r="M8198">
            <v>18221</v>
          </cell>
        </row>
        <row r="8199">
          <cell r="A8199">
            <v>24</v>
          </cell>
          <cell r="B8199" t="str">
            <v>AWS Indemnity Active</v>
          </cell>
          <cell r="D8199" t="str">
            <v>REESE JAMES J</v>
          </cell>
          <cell r="E8199" t="str">
            <v>176486973</v>
          </cell>
          <cell r="F8199">
            <v>60</v>
          </cell>
          <cell r="G8199" t="str">
            <v>AWS Authorities</v>
          </cell>
          <cell r="H8199" t="str">
            <v>N</v>
          </cell>
          <cell r="I8199">
            <v>4</v>
          </cell>
          <cell r="J8199">
            <v>37622</v>
          </cell>
          <cell r="K8199">
            <v>127</v>
          </cell>
          <cell r="L8199" t="str">
            <v>Family</v>
          </cell>
          <cell r="M8199">
            <v>20319</v>
          </cell>
        </row>
        <row r="8200">
          <cell r="A8200">
            <v>24</v>
          </cell>
          <cell r="B8200" t="str">
            <v>AWS Indemnity Active</v>
          </cell>
          <cell r="D8200" t="str">
            <v>SALVADORE DANIEL P</v>
          </cell>
          <cell r="E8200" t="str">
            <v>166549641</v>
          </cell>
          <cell r="F8200">
            <v>60</v>
          </cell>
          <cell r="G8200" t="str">
            <v>AWS Authorities</v>
          </cell>
          <cell r="H8200" t="str">
            <v>N</v>
          </cell>
          <cell r="I8200">
            <v>4</v>
          </cell>
          <cell r="J8200">
            <v>37622</v>
          </cell>
          <cell r="K8200">
            <v>127</v>
          </cell>
          <cell r="L8200" t="str">
            <v>Family</v>
          </cell>
          <cell r="M8200">
            <v>21042</v>
          </cell>
        </row>
        <row r="8201">
          <cell r="A8201">
            <v>24</v>
          </cell>
          <cell r="B8201" t="str">
            <v>AWS Indemnity Active</v>
          </cell>
          <cell r="D8201" t="str">
            <v>TESTEN ANTHONY F</v>
          </cell>
          <cell r="E8201" t="str">
            <v>190544369</v>
          </cell>
          <cell r="F8201">
            <v>60</v>
          </cell>
          <cell r="G8201" t="str">
            <v>AWS Authorities</v>
          </cell>
          <cell r="H8201" t="str">
            <v>N</v>
          </cell>
          <cell r="I8201">
            <v>1</v>
          </cell>
          <cell r="J8201">
            <v>37622</v>
          </cell>
          <cell r="K8201">
            <v>101</v>
          </cell>
          <cell r="L8201" t="str">
            <v>Single</v>
          </cell>
          <cell r="M8201">
            <v>24891</v>
          </cell>
        </row>
        <row r="8202">
          <cell r="A8202">
            <v>24</v>
          </cell>
          <cell r="B8202" t="str">
            <v>AWS Indemnity Active</v>
          </cell>
          <cell r="D8202" t="str">
            <v>WOLFGANG JASON</v>
          </cell>
          <cell r="E8202" t="str">
            <v>178588365</v>
          </cell>
          <cell r="F8202">
            <v>60</v>
          </cell>
          <cell r="G8202" t="str">
            <v>AWS Authorities</v>
          </cell>
          <cell r="H8202" t="str">
            <v>N</v>
          </cell>
          <cell r="I8202">
            <v>1</v>
          </cell>
          <cell r="J8202">
            <v>37622</v>
          </cell>
          <cell r="K8202">
            <v>101</v>
          </cell>
          <cell r="L8202" t="str">
            <v>Single</v>
          </cell>
          <cell r="M8202">
            <v>28407</v>
          </cell>
        </row>
        <row r="8203">
          <cell r="A8203">
            <v>24</v>
          </cell>
          <cell r="B8203" t="str">
            <v>AWS Indemnity Active</v>
          </cell>
          <cell r="C8203" t="str">
            <v>000000969</v>
          </cell>
          <cell r="D8203" t="str">
            <v>PATE TINA M</v>
          </cell>
          <cell r="E8203" t="str">
            <v>494840066</v>
          </cell>
          <cell r="F8203">
            <v>59</v>
          </cell>
          <cell r="G8203" t="str">
            <v>AWS Dedham -Union</v>
          </cell>
          <cell r="H8203" t="str">
            <v>U</v>
          </cell>
          <cell r="I8203">
            <v>2</v>
          </cell>
          <cell r="J8203">
            <v>37987</v>
          </cell>
          <cell r="K8203">
            <v>119</v>
          </cell>
          <cell r="L8203" t="str">
            <v>Ee/Ch</v>
          </cell>
          <cell r="M8203">
            <v>27466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59999389629810485"/>
    <pageSetUpPr fitToPage="1"/>
  </sheetPr>
  <dimension ref="A1:AO88"/>
  <sheetViews>
    <sheetView tabSelected="1" zoomScale="52" zoomScaleNormal="52" zoomScaleSheetLayoutView="70" workbookViewId="0">
      <selection activeCell="F20" sqref="F20:H20"/>
    </sheetView>
  </sheetViews>
  <sheetFormatPr defaultRowHeight="15"/>
  <cols>
    <col min="1" max="1" width="1.7109375" customWidth="1"/>
    <col min="2" max="2" width="5.7109375" customWidth="1"/>
    <col min="3" max="3" width="13.28515625" customWidth="1"/>
    <col min="4" max="4" width="20.7109375" customWidth="1"/>
    <col min="5" max="5" width="9.7109375" customWidth="1"/>
    <col min="6" max="8" width="13.7109375" customWidth="1"/>
    <col min="9" max="9" width="18.7109375" hidden="1" customWidth="1"/>
    <col min="10" max="10" width="32.42578125" customWidth="1"/>
    <col min="11" max="12" width="13.7109375" hidden="1" customWidth="1"/>
    <col min="13" max="18" width="14.140625" hidden="1" customWidth="1"/>
    <col min="19" max="20" width="20.7109375" customWidth="1"/>
    <col min="21" max="24" width="20.7109375" hidden="1" customWidth="1"/>
    <col min="25" max="25" width="5.7109375" customWidth="1"/>
    <col min="26" max="26" width="1.7109375" customWidth="1"/>
    <col min="27" max="27" width="14.42578125" hidden="1" customWidth="1"/>
    <col min="28" max="30" width="15.5703125" hidden="1" customWidth="1"/>
    <col min="31" max="31" width="7.140625" hidden="1" customWidth="1"/>
    <col min="32" max="32" width="15" hidden="1" customWidth="1"/>
    <col min="33" max="35" width="15.5703125" hidden="1" customWidth="1"/>
    <col min="36" max="36" width="7.140625" hidden="1" customWidth="1"/>
    <col min="37" max="39" width="15.5703125" hidden="1" customWidth="1"/>
    <col min="40" max="40" width="15.42578125" hidden="1" customWidth="1"/>
    <col min="41" max="42" width="12.5703125" customWidth="1"/>
    <col min="43" max="112" width="9.140625" customWidth="1"/>
  </cols>
  <sheetData>
    <row r="1" spans="2:37" ht="9.75" customHeight="1" thickBot="1"/>
    <row r="2" spans="2:37" ht="15.75" thickTop="1"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4"/>
    </row>
    <row r="3" spans="2:37">
      <c r="B3" s="25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27"/>
    </row>
    <row r="4" spans="2:37">
      <c r="B4" s="25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27"/>
    </row>
    <row r="5" spans="2:37">
      <c r="B5" s="25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27"/>
    </row>
    <row r="6" spans="2:37">
      <c r="B6" s="25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27"/>
    </row>
    <row r="7" spans="2:37">
      <c r="B7" s="25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27"/>
    </row>
    <row r="8" spans="2:37">
      <c r="B8" s="25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27"/>
    </row>
    <row r="9" spans="2:37">
      <c r="B9" s="25"/>
      <c r="C9" s="500"/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27"/>
    </row>
    <row r="10" spans="2:37">
      <c r="B10" s="25"/>
      <c r="C10" s="26"/>
      <c r="D10" s="26"/>
      <c r="E10" s="83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</row>
    <row r="11" spans="2:37" ht="28.5" customHeight="1">
      <c r="B11" s="25"/>
      <c r="C11" s="457" t="s">
        <v>3</v>
      </c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27"/>
      <c r="AK11" s="87" t="s">
        <v>59</v>
      </c>
    </row>
    <row r="12" spans="2:37" ht="25.5" customHeight="1" thickBo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K12" s="215" t="s">
        <v>58</v>
      </c>
    </row>
    <row r="13" spans="2:37" ht="15" customHeight="1">
      <c r="B13" s="25"/>
      <c r="C13" s="471" t="s">
        <v>1</v>
      </c>
      <c r="D13" s="464" t="s">
        <v>61</v>
      </c>
      <c r="E13" s="512" t="str">
        <f>"Throughout this model, input fields will be identified in blue. Below, select the coverage tier you  would like to model for the "&amp;'Inputs - General'!F6&amp;" plan year."</f>
        <v>Throughout this model, input fields will be identified in blue. Below, select the coverage tier you  would like to model for the 2026 plan year.</v>
      </c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4"/>
      <c r="U13" s="320"/>
      <c r="V13" s="321"/>
      <c r="W13" s="320"/>
      <c r="X13" s="321"/>
      <c r="Y13" s="27"/>
      <c r="AA13" s="182" t="s">
        <v>142</v>
      </c>
      <c r="AB13" s="182"/>
      <c r="AC13" s="183" t="s">
        <v>207</v>
      </c>
      <c r="AK13" s="61" t="s">
        <v>12</v>
      </c>
    </row>
    <row r="14" spans="2:37">
      <c r="B14" s="25"/>
      <c r="C14" s="472"/>
      <c r="D14" s="465"/>
      <c r="E14" s="515"/>
      <c r="F14" s="516"/>
      <c r="G14" s="516"/>
      <c r="H14" s="516"/>
      <c r="I14" s="516"/>
      <c r="J14" s="516"/>
      <c r="K14" s="516"/>
      <c r="L14" s="516"/>
      <c r="M14" s="516"/>
      <c r="N14" s="516"/>
      <c r="O14" s="516"/>
      <c r="P14" s="516"/>
      <c r="Q14" s="516"/>
      <c r="R14" s="516"/>
      <c r="S14" s="516"/>
      <c r="T14" s="517"/>
      <c r="U14" s="322"/>
      <c r="V14" s="323"/>
      <c r="W14" s="322"/>
      <c r="X14" s="323"/>
      <c r="Y14" s="27"/>
      <c r="AK14" s="61" t="s">
        <v>13</v>
      </c>
    </row>
    <row r="15" spans="2:37">
      <c r="B15" s="25"/>
      <c r="C15" s="472"/>
      <c r="D15" s="335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68"/>
      <c r="U15" s="64"/>
      <c r="V15" s="73"/>
      <c r="W15" s="214"/>
      <c r="X15" s="68"/>
      <c r="Y15" s="27"/>
      <c r="AK15" s="57" t="s">
        <v>139</v>
      </c>
    </row>
    <row r="16" spans="2:37" ht="18.75">
      <c r="B16" s="25"/>
      <c r="C16" s="472"/>
      <c r="D16" s="336" t="s">
        <v>169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68"/>
      <c r="U16" s="214"/>
      <c r="V16" s="68"/>
      <c r="W16" s="214"/>
      <c r="X16" s="68"/>
      <c r="Y16" s="27"/>
    </row>
    <row r="17" spans="2:41">
      <c r="B17" s="25"/>
      <c r="C17" s="472"/>
      <c r="D17" s="336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68"/>
      <c r="U17" s="214"/>
      <c r="V17" s="68"/>
      <c r="W17" s="214"/>
      <c r="X17" s="68"/>
      <c r="Y17" s="27"/>
      <c r="AA17" s="19" t="s">
        <v>76</v>
      </c>
      <c r="AB17" s="17"/>
    </row>
    <row r="18" spans="2:41" hidden="1">
      <c r="B18" s="25"/>
      <c r="C18" s="472"/>
      <c r="D18" s="337" t="str">
        <f>IF('Inputs - Contributions'!B4='Inputs - Contributions'!$B$1,"» "&amp;'Inputs - Contributions'!B3,"Hide This Row")</f>
        <v>Hide This Row</v>
      </c>
      <c r="E18" s="62"/>
      <c r="F18" s="468" t="s">
        <v>171</v>
      </c>
      <c r="G18" s="469"/>
      <c r="H18" s="470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68"/>
      <c r="U18" s="62"/>
      <c r="V18" s="69"/>
      <c r="W18" s="62"/>
      <c r="X18" s="68"/>
      <c r="Y18" s="27"/>
    </row>
    <row r="19" spans="2:41" ht="17.25" hidden="1" customHeight="1">
      <c r="B19" s="25"/>
      <c r="C19" s="472"/>
      <c r="D19" s="337" t="str">
        <f>IF('Inputs - Contributions'!C4='Inputs - Contributions'!$B$1,"» "&amp;'Inputs - Contributions'!C3,"Hide This Row")</f>
        <v>Hide This Row</v>
      </c>
      <c r="E19" s="62"/>
      <c r="F19" s="468" t="s">
        <v>171</v>
      </c>
      <c r="G19" s="469"/>
      <c r="H19" s="470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9"/>
      <c r="U19" s="62"/>
      <c r="V19" s="69"/>
      <c r="W19" s="62"/>
      <c r="X19" s="69"/>
      <c r="Y19" s="27"/>
      <c r="AC19" s="17"/>
      <c r="AD19" s="17"/>
    </row>
    <row r="20" spans="2:41" ht="17.25" customHeight="1">
      <c r="B20" s="25"/>
      <c r="C20" s="472"/>
      <c r="D20" s="337" t="str">
        <f>IF('Inputs - Contributions'!D4='Inputs - Contributions'!$B$1,"» "&amp;'Inputs - Contributions'!D3,"Hide This Row")</f>
        <v>» Plan</v>
      </c>
      <c r="E20" s="62"/>
      <c r="F20" s="468" t="s">
        <v>199</v>
      </c>
      <c r="G20" s="469"/>
      <c r="H20" s="470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U20" s="62"/>
      <c r="V20" s="69"/>
      <c r="W20" s="62"/>
      <c r="X20" s="69"/>
      <c r="Y20" s="27"/>
      <c r="AA20" s="19"/>
      <c r="AB20" s="17"/>
      <c r="AC20" s="17"/>
      <c r="AD20" s="17"/>
    </row>
    <row r="21" spans="2:41" ht="17.25" customHeight="1">
      <c r="B21" s="25"/>
      <c r="C21" s="472"/>
      <c r="D21" s="337" t="str">
        <f>IF('Inputs - Contributions'!E4='Inputs - Contributions'!B1,"» "&amp;'Inputs - Contributions'!E3,"Hide This Row")</f>
        <v>» Enrollment Tier</v>
      </c>
      <c r="E21" s="62"/>
      <c r="F21" s="468" t="s">
        <v>56</v>
      </c>
      <c r="G21" s="469"/>
      <c r="H21" s="470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U21" s="62"/>
      <c r="V21" s="69"/>
      <c r="W21" s="62"/>
      <c r="X21" s="69"/>
      <c r="Y21" s="27"/>
      <c r="AA21" s="19"/>
      <c r="AB21" s="17"/>
      <c r="AC21" s="17"/>
      <c r="AD21" s="17"/>
    </row>
    <row r="22" spans="2:41" ht="17.25" hidden="1" customHeight="1">
      <c r="B22" s="25"/>
      <c r="C22" s="472"/>
      <c r="D22" s="337" t="str">
        <f>IF('Inputs - Contributions'!D6='Inputs - Contributions'!D1,"» Wellness Program","Hide This Row")</f>
        <v>Hide This Row</v>
      </c>
      <c r="E22" s="62"/>
      <c r="F22" s="468" t="s">
        <v>93</v>
      </c>
      <c r="G22" s="469"/>
      <c r="H22" s="470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U22" s="62"/>
      <c r="V22" s="69"/>
      <c r="W22" s="62"/>
      <c r="X22" s="69"/>
      <c r="Y22" s="27"/>
    </row>
    <row r="23" spans="2:41" ht="14.25" customHeight="1">
      <c r="B23" s="25"/>
      <c r="C23" s="472"/>
      <c r="D23" s="62"/>
      <c r="E23" s="338"/>
      <c r="F23" s="338"/>
      <c r="G23" s="338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U23" s="62"/>
      <c r="V23" s="69"/>
      <c r="W23" s="62"/>
      <c r="X23" s="69"/>
      <c r="Y23" s="27"/>
      <c r="AA23" s="18" t="s">
        <v>57</v>
      </c>
      <c r="AC23" s="33" t="str">
        <f>F21</f>
        <v>Employee Only</v>
      </c>
      <c r="AE23" s="17"/>
      <c r="AF23" s="17"/>
      <c r="AG23" s="17"/>
      <c r="AO23" s="9"/>
    </row>
    <row r="24" spans="2:41" ht="15.75" customHeight="1">
      <c r="B24" s="25"/>
      <c r="C24" s="472"/>
      <c r="D24" s="339" t="str">
        <f>"▼ Based on your selections above, please note your "&amp;'Inputs - General'!F6&amp;" Employee Payroll Contributions (i.e. deductions from your paycheck)"</f>
        <v>▼ Based on your selections above, please note your 2026 Employee Payroll Contributions (i.e. deductions from your paycheck)</v>
      </c>
      <c r="E24" s="62"/>
      <c r="F24" s="338"/>
      <c r="G24" s="338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U24" s="62"/>
      <c r="V24" s="69"/>
      <c r="W24" s="62"/>
      <c r="X24" s="69"/>
      <c r="Y24" s="27"/>
    </row>
    <row r="25" spans="2:41" ht="15.75" customHeight="1">
      <c r="B25" s="25"/>
      <c r="C25" s="472"/>
      <c r="E25" s="340"/>
      <c r="F25" s="338"/>
      <c r="G25" s="338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U25" s="62"/>
      <c r="V25" s="69"/>
      <c r="W25" s="62"/>
      <c r="X25" s="69"/>
      <c r="Y25" s="27"/>
      <c r="AA25" s="18" t="str">
        <f>S26</f>
        <v>HDHP</v>
      </c>
      <c r="AB25" s="17"/>
      <c r="AF25" s="18">
        <f>G26</f>
        <v>0</v>
      </c>
      <c r="AG25" s="17"/>
      <c r="AK25" s="18" t="str">
        <f>I26</f>
        <v>Plan 3</v>
      </c>
      <c r="AL25" s="17"/>
    </row>
    <row r="26" spans="2:41" ht="17.25" customHeight="1">
      <c r="B26" s="25"/>
      <c r="C26" s="472"/>
      <c r="D26" s="339"/>
      <c r="E26" s="474" t="str">
        <f>'Inputs - General'!C7</f>
        <v>HDHP</v>
      </c>
      <c r="F26" s="475"/>
      <c r="G26" s="62"/>
      <c r="H26" s="62"/>
      <c r="I26" s="229" t="str">
        <f>'Inputs - General'!C9</f>
        <v>Plan 3</v>
      </c>
      <c r="J26" s="62"/>
      <c r="K26" s="62"/>
      <c r="L26" s="341"/>
      <c r="M26" s="341"/>
      <c r="N26" s="62"/>
      <c r="O26" s="62"/>
      <c r="P26" s="62"/>
      <c r="Q26" s="62"/>
      <c r="R26" s="62"/>
      <c r="S26" s="504" t="str">
        <f>E26</f>
        <v>HDHP</v>
      </c>
      <c r="T26" s="505"/>
      <c r="U26" s="475">
        <f>G26</f>
        <v>0</v>
      </c>
      <c r="V26" s="505"/>
      <c r="W26" s="475" t="str">
        <f>I26</f>
        <v>Plan 3</v>
      </c>
      <c r="X26" s="505"/>
      <c r="Y26" s="27"/>
      <c r="AA26" s="18"/>
      <c r="AB26" s="17"/>
      <c r="AF26" s="18"/>
      <c r="AG26" s="17"/>
      <c r="AK26" s="18"/>
      <c r="AL26" s="17"/>
    </row>
    <row r="27" spans="2:41" ht="17.25" customHeight="1">
      <c r="B27" s="25"/>
      <c r="C27" s="472"/>
      <c r="D27" s="342" t="str">
        <f>"» Per Pay ("&amp;'Inputs - General'!C11&amp;")"</f>
        <v>» Per Pay (26)</v>
      </c>
      <c r="E27" s="424">
        <f>E28*12/'Inputs - General'!$C$11</f>
        <v>42.189230769230775</v>
      </c>
      <c r="F27" s="425"/>
      <c r="G27" s="62"/>
      <c r="H27" s="62"/>
      <c r="I27" s="213">
        <f>I28*12/'Inputs - General'!$C$11</f>
        <v>0</v>
      </c>
      <c r="J27" s="343" t="s">
        <v>180</v>
      </c>
      <c r="K27" s="341"/>
      <c r="L27" s="341"/>
      <c r="M27" s="341"/>
      <c r="N27" s="341"/>
      <c r="O27" s="341"/>
      <c r="P27" s="341"/>
      <c r="Q27" s="62"/>
      <c r="R27" s="62"/>
      <c r="S27" s="506">
        <f>AC27</f>
        <v>1700</v>
      </c>
      <c r="T27" s="507"/>
      <c r="U27" s="511">
        <f>AH27</f>
        <v>2500</v>
      </c>
      <c r="V27" s="507"/>
      <c r="W27" s="511">
        <f>AM27</f>
        <v>750</v>
      </c>
      <c r="X27" s="507"/>
      <c r="Y27" s="27"/>
      <c r="AA27" s="13" t="s">
        <v>25</v>
      </c>
      <c r="AB27" s="17"/>
      <c r="AC27" s="14">
        <f>IF(AC23="Employee Only",AB35,AB36)</f>
        <v>1700</v>
      </c>
      <c r="AF27" s="13" t="s">
        <v>25</v>
      </c>
      <c r="AG27" s="17"/>
      <c r="AH27" s="14">
        <f>IF(AC23="Employee Only",AG35,AG36)</f>
        <v>2500</v>
      </c>
      <c r="AK27" s="13" t="s">
        <v>25</v>
      </c>
      <c r="AL27" s="17"/>
      <c r="AM27" s="14">
        <f>IF(AC23="Employee Only",AL35,AL36)</f>
        <v>750</v>
      </c>
    </row>
    <row r="28" spans="2:41" ht="17.25" customHeight="1">
      <c r="B28" s="25"/>
      <c r="C28" s="472"/>
      <c r="D28" s="337" t="s">
        <v>88</v>
      </c>
      <c r="E28" s="424">
        <f>_xlfn.IFNA(INDEX('Inputs - Contributions'!$G$15:$G$43,MATCH('EE OOP Cost Calculator'!$F$18&amp;"-"&amp;'EE OOP Cost Calculator'!$F$19&amp;"-"&amp;'EE OOP Cost Calculator'!$F$20&amp;"-"&amp;'EE OOP Cost Calculator'!$F$21,'Inputs - Contributions'!$F$15:$F$43,0))+IF('EE OOP Cost Calculator'!$F$22='Inputs - Contributions'!$T$5,INDEX('Inputs - Contributions'!$E$8:$E$11,MATCH('EE OOP Cost Calculator'!$F$21,'Inputs - Contributions'!$C$8:$C$11,0)),0),0)</f>
        <v>91.41</v>
      </c>
      <c r="F28" s="425"/>
      <c r="G28" s="62"/>
      <c r="H28" s="62"/>
      <c r="I28" s="213">
        <f>INDEX('Inputs - Contributions'!$I$15:$I$43,MATCH('EE OOP Cost Calculator'!$F$18&amp;"-"&amp;'EE OOP Cost Calculator'!$F$19&amp;"-"&amp;'EE OOP Cost Calculator'!$F$20&amp;"-"&amp;'EE OOP Cost Calculator'!$F$21,'Inputs - Contributions'!$F$15:$F$43,0))+IF('EE OOP Cost Calculator'!$F$22='Inputs - Contributions'!$T$5,INDEX('Inputs - Contributions'!$E$8:$E$11,MATCH('EE OOP Cost Calculator'!$F$21,'Inputs - Contributions'!$C$8:$C$11,0)),0)</f>
        <v>0</v>
      </c>
      <c r="J28" s="343" t="s">
        <v>143</v>
      </c>
      <c r="K28" s="341"/>
      <c r="L28" s="341"/>
      <c r="M28" s="341"/>
      <c r="N28" s="341"/>
      <c r="O28" s="341"/>
      <c r="P28" s="341"/>
      <c r="Q28" s="341"/>
      <c r="R28" s="341"/>
      <c r="S28" s="506">
        <f>AA68</f>
        <v>0</v>
      </c>
      <c r="T28" s="507"/>
      <c r="U28" s="511">
        <f>AF68</f>
        <v>0</v>
      </c>
      <c r="V28" s="507"/>
      <c r="W28" s="511">
        <f>AK68</f>
        <v>0</v>
      </c>
      <c r="X28" s="507"/>
      <c r="Y28" s="27"/>
      <c r="AA28" s="13" t="s">
        <v>86</v>
      </c>
      <c r="AB28" s="17"/>
      <c r="AC28" s="14">
        <f>IF(AC23="Employee Only",AC35,AC36)</f>
        <v>2525</v>
      </c>
      <c r="AF28" s="13" t="s">
        <v>86</v>
      </c>
      <c r="AG28" s="17"/>
      <c r="AH28" s="14">
        <f>IF(AC23="Employee Only",AH35,AH36)</f>
        <v>5000</v>
      </c>
      <c r="AK28" s="13" t="s">
        <v>86</v>
      </c>
      <c r="AL28" s="17"/>
      <c r="AM28" s="14">
        <f>IF(AC23="Employee Only",AM35,AM36)</f>
        <v>3000</v>
      </c>
    </row>
    <row r="29" spans="2:41" ht="17.25" customHeight="1">
      <c r="B29" s="25"/>
      <c r="C29" s="472"/>
      <c r="D29" s="337" t="s">
        <v>89</v>
      </c>
      <c r="E29" s="424">
        <f>E28*12</f>
        <v>1096.92</v>
      </c>
      <c r="F29" s="425"/>
      <c r="G29" s="62"/>
      <c r="H29" s="62"/>
      <c r="I29" s="213">
        <f>I28*12</f>
        <v>0</v>
      </c>
      <c r="J29" s="343" t="s">
        <v>144</v>
      </c>
      <c r="K29" s="341"/>
      <c r="L29" s="341"/>
      <c r="M29" s="341"/>
      <c r="N29" s="341"/>
      <c r="O29" s="341"/>
      <c r="P29" s="341"/>
      <c r="Q29" s="344"/>
      <c r="R29" s="344"/>
      <c r="S29" s="508">
        <f>S27-S28</f>
        <v>1700</v>
      </c>
      <c r="T29" s="509"/>
      <c r="U29" s="510">
        <f>U27-U28</f>
        <v>2500</v>
      </c>
      <c r="V29" s="509"/>
      <c r="W29" s="510">
        <f>W27-W28</f>
        <v>750</v>
      </c>
      <c r="X29" s="509"/>
      <c r="Y29" s="27"/>
      <c r="AA29" s="13" t="s">
        <v>5</v>
      </c>
      <c r="AB29" s="17"/>
      <c r="AC29" s="15">
        <f>AD35</f>
        <v>0.25</v>
      </c>
      <c r="AF29" s="13" t="s">
        <v>5</v>
      </c>
      <c r="AG29" s="17"/>
      <c r="AH29" s="15">
        <f>AI35</f>
        <v>0.2</v>
      </c>
      <c r="AK29" s="13" t="s">
        <v>5</v>
      </c>
      <c r="AL29" s="17"/>
      <c r="AM29" s="15">
        <f>AN35</f>
        <v>0.2</v>
      </c>
    </row>
    <row r="30" spans="2:41" ht="15.75" thickBot="1">
      <c r="B30" s="25"/>
      <c r="C30" s="473"/>
      <c r="D30" s="70"/>
      <c r="E30" s="70"/>
      <c r="F30" s="70"/>
      <c r="G30" s="70"/>
      <c r="H30" s="70"/>
      <c r="I30" s="70"/>
      <c r="J30" s="98"/>
      <c r="K30" s="70"/>
      <c r="L30" s="70"/>
      <c r="M30" s="70"/>
      <c r="N30" s="70"/>
      <c r="O30" s="70"/>
      <c r="P30" s="70"/>
      <c r="Q30" s="70"/>
      <c r="R30" s="70"/>
      <c r="S30" s="70"/>
      <c r="T30" s="71"/>
      <c r="U30" s="70"/>
      <c r="V30" s="334"/>
      <c r="W30" s="70"/>
      <c r="X30" s="71"/>
      <c r="Y30" s="27"/>
      <c r="AB30" s="17"/>
      <c r="AC30" s="17"/>
      <c r="AD30" s="17"/>
      <c r="AF30" s="17"/>
      <c r="AG30" s="17"/>
    </row>
    <row r="31" spans="2:41" ht="15.75" thickBot="1">
      <c r="B31" s="25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16" t="s">
        <v>75</v>
      </c>
      <c r="AB31" s="17"/>
      <c r="AC31" s="17"/>
      <c r="AD31" s="17"/>
      <c r="AE31" s="16"/>
      <c r="AF31" s="17"/>
      <c r="AG31" s="17"/>
    </row>
    <row r="32" spans="2:41" ht="65.099999999999994" customHeight="1" thickBot="1">
      <c r="B32" s="25"/>
      <c r="C32" s="471" t="s">
        <v>2</v>
      </c>
      <c r="D32" s="466" t="s">
        <v>61</v>
      </c>
      <c r="E32" s="512" t="s">
        <v>90</v>
      </c>
      <c r="F32" s="513"/>
      <c r="G32" s="513"/>
      <c r="H32" s="513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4"/>
      <c r="U32" s="320"/>
      <c r="V32" s="321"/>
      <c r="W32" s="320"/>
      <c r="X32" s="321"/>
      <c r="Y32" s="27"/>
      <c r="Z32" s="30"/>
    </row>
    <row r="33" spans="2:40" ht="65.099999999999994" customHeight="1">
      <c r="B33" s="25"/>
      <c r="C33" s="472"/>
      <c r="D33" s="467"/>
      <c r="E33" s="515"/>
      <c r="F33" s="516"/>
      <c r="G33" s="516"/>
      <c r="H33" s="516"/>
      <c r="I33" s="516"/>
      <c r="J33" s="516"/>
      <c r="K33" s="516"/>
      <c r="L33" s="516"/>
      <c r="M33" s="516"/>
      <c r="N33" s="516"/>
      <c r="O33" s="516"/>
      <c r="P33" s="516"/>
      <c r="Q33" s="516"/>
      <c r="R33" s="516"/>
      <c r="S33" s="516"/>
      <c r="T33" s="517"/>
      <c r="U33" s="322"/>
      <c r="V33" s="323"/>
      <c r="W33" s="322"/>
      <c r="X33" s="323"/>
      <c r="Y33" s="27"/>
      <c r="Z33" s="30"/>
      <c r="AA33" s="501" t="s">
        <v>10</v>
      </c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3"/>
    </row>
    <row r="34" spans="2:40">
      <c r="B34" s="25"/>
      <c r="C34" s="472"/>
      <c r="D34" s="3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72"/>
      <c r="U34" s="5"/>
      <c r="V34" s="72"/>
      <c r="W34" s="5"/>
      <c r="X34" s="72"/>
      <c r="Y34" s="27"/>
      <c r="Z34" s="30"/>
      <c r="AA34" s="309" t="str">
        <f>S26</f>
        <v>HDHP</v>
      </c>
      <c r="AB34" s="204" t="s">
        <v>25</v>
      </c>
      <c r="AC34" s="204" t="s">
        <v>14</v>
      </c>
      <c r="AD34" s="205" t="s">
        <v>15</v>
      </c>
      <c r="AE34" s="197"/>
      <c r="AF34" s="310">
        <f>G26</f>
        <v>0</v>
      </c>
      <c r="AG34" s="204" t="s">
        <v>25</v>
      </c>
      <c r="AH34" s="204" t="s">
        <v>14</v>
      </c>
      <c r="AI34" s="205" t="s">
        <v>15</v>
      </c>
      <c r="AJ34" s="197"/>
      <c r="AK34" s="310" t="str">
        <f>I26</f>
        <v>Plan 3</v>
      </c>
      <c r="AL34" s="204" t="s">
        <v>25</v>
      </c>
      <c r="AM34" s="204" t="s">
        <v>14</v>
      </c>
      <c r="AN34" s="206" t="s">
        <v>15</v>
      </c>
    </row>
    <row r="35" spans="2:40" ht="65.099999999999994" customHeight="1">
      <c r="B35" s="25"/>
      <c r="C35" s="472"/>
      <c r="D35" s="518" t="s">
        <v>87</v>
      </c>
      <c r="E35" s="422" t="str">
        <f>E26&amp;":"</f>
        <v>HDHP:</v>
      </c>
      <c r="F35" s="423"/>
      <c r="G35" s="374" t="str">
        <f>"Initial Deductible = "&amp;TEXT(AB35,"$0,0")&amp;" Individual / "&amp;TEXT(AB36,"$0,0")&amp;" Family
Coinsurance (After Initial Deductible) = "&amp;TEXT(1-AD35,"0%")&amp;"
Out of Pocket Max (After employer HRA funding) = "&amp;TEXT(AC35,"$0,0.00")&amp;" Individual / "&amp;TEXT(AC36,"$0,0")&amp;" Family; includes all copays, deductible, and coinsurance amounts"</f>
        <v>Initial Deductible = $1,700 Individual / $3,400 Family
Coinsurance (After Initial Deductible) = 75%
Out of Pocket Max (After employer HRA funding) = $2,525.00 Individual / $5,050 Family; includes all copays, deductible, and coinsurance amounts</v>
      </c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6"/>
      <c r="U35" s="318"/>
      <c r="V35" s="319"/>
      <c r="W35" s="318"/>
      <c r="X35" s="319"/>
      <c r="Y35" s="27"/>
      <c r="Z35" s="30"/>
      <c r="AA35" s="212" t="s">
        <v>11</v>
      </c>
      <c r="AB35" s="210">
        <f>'Inputs - Plan Designs'!D8</f>
        <v>1700</v>
      </c>
      <c r="AC35" s="207">
        <f>'Inputs - Plan Designs'!D11</f>
        <v>2525</v>
      </c>
      <c r="AD35" s="208">
        <f>'Inputs - Plan Designs'!D10</f>
        <v>0.25</v>
      </c>
      <c r="AE35" s="198"/>
      <c r="AF35" s="211" t="s">
        <v>11</v>
      </c>
      <c r="AG35" s="210">
        <f>'Inputs - Plan Designs'!F8</f>
        <v>2500</v>
      </c>
      <c r="AH35" s="207">
        <f>'Inputs - Plan Designs'!F11</f>
        <v>5000</v>
      </c>
      <c r="AI35" s="208">
        <f>'Inputs - Plan Designs'!F10</f>
        <v>0.2</v>
      </c>
      <c r="AJ35" s="203"/>
      <c r="AK35" s="211" t="s">
        <v>11</v>
      </c>
      <c r="AL35" s="210">
        <f>'Inputs - Plan Designs'!H8</f>
        <v>750</v>
      </c>
      <c r="AM35" s="207">
        <f>'Inputs - Plan Designs'!H11</f>
        <v>3000</v>
      </c>
      <c r="AN35" s="209">
        <f>'Inputs - Plan Designs'!H10</f>
        <v>0.2</v>
      </c>
    </row>
    <row r="36" spans="2:40" ht="65.099999999999994" hidden="1" customHeight="1">
      <c r="B36" s="25"/>
      <c r="C36" s="472"/>
      <c r="D36" s="519"/>
      <c r="E36" s="422" t="str">
        <f>G26&amp;":"</f>
        <v>:</v>
      </c>
      <c r="F36" s="423"/>
      <c r="G36" s="374" t="str">
        <f>"Deductible = "&amp;TEXT(AG35,"$0,0")&amp;" Individual / "&amp;TEXT(AG36,"$0,0")&amp;" Family
Coinsurance = "&amp;TEXT(1-AI35,"0%")&amp;"
Out of Pocket Max = "&amp;TEXT(AH35,"$0,0")&amp;" Individual / "&amp;TEXT(AH36,"$0,0")&amp;" Family; includes all copays, deductible, and coinsurance amounts"</f>
        <v>Deductible = $2,500 Individual / $5,000 Family
Coinsurance = 80%
Out of Pocket Max = $5,000 Individual / $10,000 Family; includes all copays, deductible, and coinsurance amounts</v>
      </c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5"/>
      <c r="U36" s="375"/>
      <c r="V36" s="376"/>
      <c r="W36" s="318"/>
      <c r="X36" s="319"/>
      <c r="Y36" s="27"/>
      <c r="Z36" s="30"/>
      <c r="AA36" s="287" t="s">
        <v>0</v>
      </c>
      <c r="AB36" s="288">
        <f>'Inputs - Plan Designs'!D9</f>
        <v>3400</v>
      </c>
      <c r="AC36" s="289">
        <f>'Inputs - Plan Designs'!D12</f>
        <v>5050</v>
      </c>
      <c r="AD36" s="290">
        <f>AD35</f>
        <v>0.25</v>
      </c>
      <c r="AE36" s="198"/>
      <c r="AF36" s="291" t="s">
        <v>0</v>
      </c>
      <c r="AG36" s="288">
        <f>'Inputs - Plan Designs'!F9</f>
        <v>5000</v>
      </c>
      <c r="AH36" s="289">
        <f>'Inputs - Plan Designs'!F12</f>
        <v>10000</v>
      </c>
      <c r="AI36" s="290">
        <f>AI35</f>
        <v>0.2</v>
      </c>
      <c r="AJ36" s="203"/>
      <c r="AK36" s="291" t="s">
        <v>0</v>
      </c>
      <c r="AL36" s="288">
        <f>'Inputs - Plan Designs'!H9</f>
        <v>1750</v>
      </c>
      <c r="AM36" s="289">
        <f>'Inputs - Plan Designs'!H12</f>
        <v>9000</v>
      </c>
      <c r="AN36" s="292">
        <f>AN35</f>
        <v>0.2</v>
      </c>
    </row>
    <row r="37" spans="2:40" ht="65.099999999999994" hidden="1" customHeight="1">
      <c r="B37" s="25"/>
      <c r="C37" s="472"/>
      <c r="D37" s="520"/>
      <c r="E37" s="422" t="str">
        <f>I26&amp;":"</f>
        <v>Plan 3:</v>
      </c>
      <c r="F37" s="423"/>
      <c r="G37" s="375" t="str">
        <f>"Deductible = "&amp;TEXT(AL35,"$0,0")&amp;" Individual / "&amp;TEXT(AL36,"$0,0")&amp;" Family
Coinsurance = "&amp;TEXT(1-AN35,"0%")&amp;"
Out of Pocket Max = "&amp;TEXT(AM35,"$0,0")&amp;" Individual / "&amp;TEXT(AM36,"$0,0")&amp;" Family; includes all copays, deductible, and coinsurance amounts"</f>
        <v>Deductible = $750 Individual / $1,750 Family
Coinsurance = 80%
Out of Pocket Max = $3,000 Individual / $9,000 Family; includes all copays, deductible, and coinsurance amounts</v>
      </c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6"/>
      <c r="Y37" s="27"/>
      <c r="Z37" s="30"/>
      <c r="AA37" s="185"/>
      <c r="AD37" s="184"/>
      <c r="AE37" s="198"/>
      <c r="AJ37" s="198"/>
      <c r="AN37" s="186"/>
    </row>
    <row r="38" spans="2:40" ht="9.75" customHeight="1">
      <c r="B38" s="25"/>
      <c r="C38" s="472"/>
      <c r="D38" s="32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85"/>
      <c r="Q38" s="64"/>
      <c r="R38" s="64"/>
      <c r="S38" s="64"/>
      <c r="T38" s="72"/>
      <c r="U38" s="64"/>
      <c r="V38" s="72"/>
      <c r="W38" s="64"/>
      <c r="X38" s="73"/>
      <c r="Y38" s="27"/>
      <c r="Z38" s="30"/>
      <c r="AA38" s="185"/>
      <c r="AD38" s="184"/>
      <c r="AE38" s="198"/>
      <c r="AJ38" s="198"/>
      <c r="AN38" s="186"/>
    </row>
    <row r="39" spans="2:40" ht="17.25" customHeight="1">
      <c r="B39" s="25"/>
      <c r="C39" s="472"/>
      <c r="D39" s="485"/>
      <c r="E39" s="486"/>
      <c r="F39" s="486"/>
      <c r="G39" s="486"/>
      <c r="H39" s="486"/>
      <c r="I39" s="486"/>
      <c r="J39" s="486"/>
      <c r="K39" s="416" t="s">
        <v>141</v>
      </c>
      <c r="L39" s="416"/>
      <c r="M39" s="416"/>
      <c r="N39" s="416"/>
      <c r="O39" s="416"/>
      <c r="P39" s="416"/>
      <c r="Q39" s="416"/>
      <c r="R39" s="417"/>
      <c r="S39" s="426" t="str">
        <f>S26</f>
        <v>HDHP</v>
      </c>
      <c r="T39" s="421"/>
      <c r="U39" s="420">
        <f>G26</f>
        <v>0</v>
      </c>
      <c r="V39" s="421"/>
      <c r="W39" s="420" t="str">
        <f>I26</f>
        <v>Plan 3</v>
      </c>
      <c r="X39" s="421"/>
      <c r="Y39" s="27"/>
      <c r="Z39" s="30"/>
      <c r="AA39" s="187"/>
      <c r="AE39" s="198"/>
      <c r="AJ39" s="198"/>
      <c r="AN39" s="186"/>
    </row>
    <row r="40" spans="2:40" ht="24.75" customHeight="1">
      <c r="B40" s="25"/>
      <c r="C40" s="472"/>
      <c r="D40" s="487" t="s">
        <v>9</v>
      </c>
      <c r="E40" s="476" t="s">
        <v>83</v>
      </c>
      <c r="F40" s="477"/>
      <c r="G40" s="477"/>
      <c r="H40" s="477"/>
      <c r="I40" s="478"/>
      <c r="J40" s="427" t="s">
        <v>84</v>
      </c>
      <c r="K40" s="430" t="s">
        <v>54</v>
      </c>
      <c r="L40" s="430" t="s">
        <v>55</v>
      </c>
      <c r="M40" s="434" t="str">
        <f>S39</f>
        <v>HDHP</v>
      </c>
      <c r="N40" s="435"/>
      <c r="O40" s="432">
        <f>U39</f>
        <v>0</v>
      </c>
      <c r="P40" s="433"/>
      <c r="Q40" s="434" t="str">
        <f>W39</f>
        <v>Plan 3</v>
      </c>
      <c r="R40" s="435"/>
      <c r="S40" s="427" t="str">
        <f>'Inputs - Plan Designs'!D6</f>
        <v>HDHP Design</v>
      </c>
      <c r="T40" s="393" t="s">
        <v>4</v>
      </c>
      <c r="U40" s="452" t="str">
        <f>'Inputs - Plan Designs'!F6</f>
        <v>PPO Design</v>
      </c>
      <c r="V40" s="393" t="s">
        <v>4</v>
      </c>
      <c r="W40" s="452" t="str">
        <f>'Inputs - Plan Designs'!H6</f>
        <v>PPO Design</v>
      </c>
      <c r="X40" s="393" t="s">
        <v>4</v>
      </c>
      <c r="Y40" s="27"/>
      <c r="Z40" s="30"/>
      <c r="AA40" s="455" t="s">
        <v>69</v>
      </c>
      <c r="AB40" s="419" t="s">
        <v>50</v>
      </c>
      <c r="AC40" s="419" t="s">
        <v>51</v>
      </c>
      <c r="AD40" s="451" t="s">
        <v>52</v>
      </c>
      <c r="AE40" s="199"/>
      <c r="AF40" s="449" t="s">
        <v>69</v>
      </c>
      <c r="AG40" s="419" t="s">
        <v>50</v>
      </c>
      <c r="AH40" s="419" t="s">
        <v>51</v>
      </c>
      <c r="AI40" s="451" t="s">
        <v>52</v>
      </c>
      <c r="AJ40" s="199"/>
      <c r="AK40" s="449" t="s">
        <v>69</v>
      </c>
      <c r="AL40" s="419" t="s">
        <v>50</v>
      </c>
      <c r="AM40" s="419" t="s">
        <v>51</v>
      </c>
      <c r="AN40" s="521" t="s">
        <v>52</v>
      </c>
    </row>
    <row r="41" spans="2:40" ht="30" customHeight="1" thickBot="1">
      <c r="B41" s="25"/>
      <c r="C41" s="472"/>
      <c r="D41" s="488"/>
      <c r="E41" s="479"/>
      <c r="F41" s="480"/>
      <c r="G41" s="480"/>
      <c r="H41" s="480"/>
      <c r="I41" s="481"/>
      <c r="J41" s="439"/>
      <c r="K41" s="431"/>
      <c r="L41" s="431"/>
      <c r="M41" s="146" t="s">
        <v>48</v>
      </c>
      <c r="N41" s="146" t="s">
        <v>49</v>
      </c>
      <c r="O41" s="168" t="s">
        <v>48</v>
      </c>
      <c r="P41" s="168" t="s">
        <v>49</v>
      </c>
      <c r="Q41" s="146" t="s">
        <v>48</v>
      </c>
      <c r="R41" s="146" t="s">
        <v>49</v>
      </c>
      <c r="S41" s="428"/>
      <c r="T41" s="429"/>
      <c r="U41" s="453"/>
      <c r="V41" s="429"/>
      <c r="W41" s="453"/>
      <c r="X41" s="454"/>
      <c r="Y41" s="27"/>
      <c r="Z41" s="30"/>
      <c r="AA41" s="455"/>
      <c r="AB41" s="419"/>
      <c r="AC41" s="419"/>
      <c r="AD41" s="451"/>
      <c r="AE41" s="199"/>
      <c r="AF41" s="449"/>
      <c r="AG41" s="419"/>
      <c r="AH41" s="419"/>
      <c r="AI41" s="451"/>
      <c r="AJ41" s="199"/>
      <c r="AK41" s="449"/>
      <c r="AL41" s="419"/>
      <c r="AM41" s="419"/>
      <c r="AN41" s="521"/>
    </row>
    <row r="42" spans="2:40" ht="30.75" customHeight="1" thickTop="1">
      <c r="B42" s="25"/>
      <c r="C42" s="472"/>
      <c r="D42" s="495" t="s">
        <v>68</v>
      </c>
      <c r="E42" s="536" t="s">
        <v>62</v>
      </c>
      <c r="F42" s="537"/>
      <c r="G42" s="537"/>
      <c r="H42" s="537"/>
      <c r="I42" s="538"/>
      <c r="J42" s="230">
        <v>0</v>
      </c>
      <c r="K42" s="51">
        <f>'Unit Costs'!C24</f>
        <v>160.71</v>
      </c>
      <c r="L42" s="167">
        <v>0</v>
      </c>
      <c r="M42" s="147">
        <f>'Inputs - Plan Designs'!D14</f>
        <v>0</v>
      </c>
      <c r="N42" s="148" t="str">
        <f>'Inputs - Plan Designs'!E14</f>
        <v>Ded, Coins</v>
      </c>
      <c r="O42" s="169">
        <f>'Inputs - Plan Designs'!F14</f>
        <v>0</v>
      </c>
      <c r="P42" s="170" t="str">
        <f>'Inputs - Plan Designs'!G14</f>
        <v>Ded, Coins</v>
      </c>
      <c r="Q42" s="147">
        <f>'Inputs - Plan Designs'!H14</f>
        <v>0</v>
      </c>
      <c r="R42" s="148" t="str">
        <f>'Inputs - Plan Designs'!I14</f>
        <v>Ded, Coins</v>
      </c>
      <c r="S42" s="4" t="str">
        <f>IF('Inputs - Plan Designs'!M14&lt;&gt;"",'Inputs - Plan Designs'!M14,'Inputs - Plan Designs'!L14)</f>
        <v>100% Covered</v>
      </c>
      <c r="T42" s="372">
        <f t="shared" ref="T42:T46" si="0">IF(N42="Ded, Copay",MIN(IF(L42&lt;AB42,L42,AB42+(J42-FLOOR(AB42/K42,1))*M42),$AD42),MIN(IF(N42="Copay",J42*M42,IF(L42&lt;AB42,L42,AB42 + (L42-AB42)*M42 )), $AD42 ))</f>
        <v>0</v>
      </c>
      <c r="U42" s="34" t="str">
        <f>IF('Inputs - Plan Designs'!O14&lt;&gt;"",'Inputs - Plan Designs'!O14,'Inputs - Plan Designs'!N14)</f>
        <v>100% Covered</v>
      </c>
      <c r="V42" s="74">
        <f t="shared" ref="V42:V47" si="1">IF(P42="Ded, Copay",MIN(IF(L42&lt;AG42,L42,AG42+(J42-FLOOR(AG42/K42,1))*O42),$AI42),MIN(IF(P42="Copay",J42*O42,IF(L42&lt;AG42,L42,AG42 + (L42-AG42)*O42 )), $AI42 ))</f>
        <v>0</v>
      </c>
      <c r="W42" s="34" t="str">
        <f>IF('Inputs - Plan Designs'!Q14&lt;&gt;"",'Inputs - Plan Designs'!Q14,'Inputs - Plan Designs'!P14)</f>
        <v>100% Covered</v>
      </c>
      <c r="X42" s="74">
        <f t="shared" ref="X42:X47" si="2">IF(R42="Ded, Copay",MIN(IF(L42&lt;AL42,L42,AL42+(J42-FLOOR(AL42/K42,1))*Q42),$AN42),MIN(IF(R42="Copay",J42*Q42,IF(L42&lt;AL42,L42,AL42 + (L42-AL42)*Q42 )), $AN42 ))</f>
        <v>0</v>
      </c>
      <c r="Y42" s="27"/>
      <c r="Z42" s="30"/>
      <c r="AA42" s="188">
        <v>0</v>
      </c>
      <c r="AB42" s="189">
        <f t="shared" ref="AB42:AB47" si="3">MAX(0,$AC$27-AA42)</f>
        <v>1700</v>
      </c>
      <c r="AC42" s="189">
        <v>0</v>
      </c>
      <c r="AD42" s="189">
        <f t="shared" ref="AD42:AD47" si="4">MAX(0,$AC$28-AC42)</f>
        <v>2525</v>
      </c>
      <c r="AE42" s="200"/>
      <c r="AF42" s="189">
        <v>0</v>
      </c>
      <c r="AG42" s="189">
        <f t="shared" ref="AG42:AG47" si="5">MAX(0,$AH$27-AF42)</f>
        <v>2500</v>
      </c>
      <c r="AH42" s="189">
        <v>0</v>
      </c>
      <c r="AI42" s="189">
        <f t="shared" ref="AI42:AI47" si="6">MAX(0,$AH$28-AH42)</f>
        <v>5000</v>
      </c>
      <c r="AJ42" s="200"/>
      <c r="AK42" s="189">
        <v>0</v>
      </c>
      <c r="AL42" s="189">
        <f t="shared" ref="AL42:AL47" si="7">MAX(0,$AM$27-AK42)</f>
        <v>750</v>
      </c>
      <c r="AM42" s="189">
        <v>0</v>
      </c>
      <c r="AN42" s="190">
        <f t="shared" ref="AN42:AN47" si="8">MAX(0,$AM$28-AM42)</f>
        <v>3000</v>
      </c>
    </row>
    <row r="43" spans="2:40" ht="30.75" customHeight="1">
      <c r="B43" s="25"/>
      <c r="C43" s="472"/>
      <c r="D43" s="529"/>
      <c r="E43" s="489" t="s">
        <v>77</v>
      </c>
      <c r="F43" s="490"/>
      <c r="G43" s="490"/>
      <c r="H43" s="490"/>
      <c r="I43" s="491"/>
      <c r="J43" s="231">
        <v>0</v>
      </c>
      <c r="K43" s="51">
        <f>'Unit Costs'!C21</f>
        <v>111.75</v>
      </c>
      <c r="L43" s="51">
        <f t="shared" ref="L43:L58" si="9">K43*J43</f>
        <v>0</v>
      </c>
      <c r="M43" s="149">
        <f>'Inputs - Plan Designs'!D15</f>
        <v>0.25</v>
      </c>
      <c r="N43" s="149" t="str">
        <f>'Inputs - Plan Designs'!E15</f>
        <v>Ded, Coins</v>
      </c>
      <c r="O43" s="171">
        <f>'Inputs - Plan Designs'!F15</f>
        <v>30</v>
      </c>
      <c r="P43" s="171" t="str">
        <f>'Inputs - Plan Designs'!G15</f>
        <v>Copay</v>
      </c>
      <c r="Q43" s="150">
        <f>'Inputs - Plan Designs'!H15</f>
        <v>20</v>
      </c>
      <c r="R43" s="149" t="str">
        <f>'Inputs - Plan Designs'!I15</f>
        <v>Copay</v>
      </c>
      <c r="S43" s="56" t="str">
        <f>IF('Inputs - Plan Designs'!M15&lt;&gt;"",'Inputs - Plan Designs'!M15,'Inputs - Plan Designs'!L15)</f>
        <v>Initial Ded., then 25% Coinsurance</v>
      </c>
      <c r="T43" s="316">
        <f t="shared" si="0"/>
        <v>0</v>
      </c>
      <c r="U43" s="55" t="str">
        <f>IF('Inputs - Plan Designs'!O15&lt;&gt;"",'Inputs - Plan Designs'!O15,'Inputs - Plan Designs'!N15)</f>
        <v>$30 Copay</v>
      </c>
      <c r="V43" s="75">
        <f t="shared" si="1"/>
        <v>0</v>
      </c>
      <c r="W43" s="55" t="str">
        <f>IF('Inputs - Plan Designs'!Q15&lt;&gt;"",'Inputs - Plan Designs'!Q15,'Inputs - Plan Designs'!P15)</f>
        <v>$20 Copay</v>
      </c>
      <c r="X43" s="75">
        <f t="shared" si="2"/>
        <v>0</v>
      </c>
      <c r="Y43" s="27"/>
      <c r="Z43" s="30"/>
      <c r="AA43" s="191">
        <f>MIN( IF(N42="copay", AA42, AA42+T42), $AC$27)</f>
        <v>0</v>
      </c>
      <c r="AB43" s="192">
        <f t="shared" si="3"/>
        <v>1700</v>
      </c>
      <c r="AC43" s="192">
        <f>MIN( AC42+T42, $AC$28)</f>
        <v>0</v>
      </c>
      <c r="AD43" s="192">
        <f t="shared" si="4"/>
        <v>2525</v>
      </c>
      <c r="AE43" s="201"/>
      <c r="AF43" s="192">
        <f>MIN( IF(P42="copay", AF42, AF42+V42), $AH$27)</f>
        <v>0</v>
      </c>
      <c r="AG43" s="192">
        <f t="shared" si="5"/>
        <v>2500</v>
      </c>
      <c r="AH43" s="192">
        <f>MIN( AH42+V42, $AH$28)</f>
        <v>0</v>
      </c>
      <c r="AI43" s="192">
        <f t="shared" si="6"/>
        <v>5000</v>
      </c>
      <c r="AJ43" s="201"/>
      <c r="AK43" s="189">
        <f>MIN( IF(R42="copay", AK42, AK42+X42), $AM$27)</f>
        <v>0</v>
      </c>
      <c r="AL43" s="189">
        <f t="shared" si="7"/>
        <v>750</v>
      </c>
      <c r="AM43" s="189">
        <f>MIN( AM42+X42, $AM$28)</f>
        <v>0</v>
      </c>
      <c r="AN43" s="190">
        <f t="shared" si="8"/>
        <v>3000</v>
      </c>
    </row>
    <row r="44" spans="2:40" ht="30.75" customHeight="1">
      <c r="B44" s="25"/>
      <c r="C44" s="472"/>
      <c r="D44" s="529"/>
      <c r="E44" s="489" t="s">
        <v>63</v>
      </c>
      <c r="F44" s="490"/>
      <c r="G44" s="490"/>
      <c r="H44" s="490"/>
      <c r="I44" s="491"/>
      <c r="J44" s="232">
        <v>0</v>
      </c>
      <c r="K44" s="52">
        <f>'Unit Costs'!C22</f>
        <v>117.75</v>
      </c>
      <c r="L44" s="52">
        <f t="shared" si="9"/>
        <v>0</v>
      </c>
      <c r="M44" s="151">
        <f>'Inputs - Plan Designs'!D16</f>
        <v>0.25</v>
      </c>
      <c r="N44" s="151" t="str">
        <f>'Inputs - Plan Designs'!E16</f>
        <v>Ded, Coins</v>
      </c>
      <c r="O44" s="172">
        <f>'Inputs - Plan Designs'!F16</f>
        <v>50</v>
      </c>
      <c r="P44" s="172" t="str">
        <f>'Inputs - Plan Designs'!G16</f>
        <v>Copay</v>
      </c>
      <c r="Q44" s="150">
        <f>'Inputs - Plan Designs'!H16</f>
        <v>40</v>
      </c>
      <c r="R44" s="149" t="str">
        <f>'Inputs - Plan Designs'!I16</f>
        <v>Copay</v>
      </c>
      <c r="S44" s="56" t="str">
        <f>IF('Inputs - Plan Designs'!M16&lt;&gt;"",'Inputs - Plan Designs'!M16,'Inputs - Plan Designs'!L16)</f>
        <v>Initial Ded., then 25% Coinsurance</v>
      </c>
      <c r="T44" s="316">
        <f t="shared" si="0"/>
        <v>0</v>
      </c>
      <c r="U44" s="55" t="str">
        <f>IF('Inputs - Plan Designs'!O16&lt;&gt;"",'Inputs - Plan Designs'!O16,'Inputs - Plan Designs'!N16)</f>
        <v>$50 Copay</v>
      </c>
      <c r="V44" s="75">
        <f t="shared" si="1"/>
        <v>0</v>
      </c>
      <c r="W44" s="55" t="str">
        <f>IF('Inputs - Plan Designs'!Q16&lt;&gt;"",'Inputs - Plan Designs'!Q16,'Inputs - Plan Designs'!P16)</f>
        <v>$40 Copay</v>
      </c>
      <c r="X44" s="75">
        <f t="shared" si="2"/>
        <v>0</v>
      </c>
      <c r="Y44" s="27"/>
      <c r="Z44" s="30"/>
      <c r="AA44" s="191">
        <f>MIN( IF(N43="copay", AA43, AA43+T43), $AC$27)</f>
        <v>0</v>
      </c>
      <c r="AB44" s="192">
        <f t="shared" si="3"/>
        <v>1700</v>
      </c>
      <c r="AC44" s="192">
        <f>MIN( AC43+T43, $AC$28)</f>
        <v>0</v>
      </c>
      <c r="AD44" s="192">
        <f t="shared" si="4"/>
        <v>2525</v>
      </c>
      <c r="AE44" s="201"/>
      <c r="AF44" s="192">
        <f>MIN( IF(P43="copay", AF43, AF43+V43), $AH$27)</f>
        <v>0</v>
      </c>
      <c r="AG44" s="192">
        <f t="shared" si="5"/>
        <v>2500</v>
      </c>
      <c r="AH44" s="192">
        <f>MIN( AH43+V43, $AH$28)</f>
        <v>0</v>
      </c>
      <c r="AI44" s="192">
        <f t="shared" si="6"/>
        <v>5000</v>
      </c>
      <c r="AJ44" s="201"/>
      <c r="AK44" s="189">
        <f>MIN( IF(R43="copay", AK43, AK43+X43), $AM$27)</f>
        <v>0</v>
      </c>
      <c r="AL44" s="189">
        <f t="shared" si="7"/>
        <v>750</v>
      </c>
      <c r="AM44" s="189">
        <f>MIN( AM43+X43, $AM$28)</f>
        <v>0</v>
      </c>
      <c r="AN44" s="190">
        <f t="shared" si="8"/>
        <v>3000</v>
      </c>
    </row>
    <row r="45" spans="2:40" ht="30.75" customHeight="1">
      <c r="B45" s="25"/>
      <c r="C45" s="472"/>
      <c r="D45" s="529"/>
      <c r="E45" s="530" t="s">
        <v>73</v>
      </c>
      <c r="F45" s="531"/>
      <c r="G45" s="531"/>
      <c r="H45" s="531"/>
      <c r="I45" s="532"/>
      <c r="J45" s="232">
        <v>0</v>
      </c>
      <c r="K45" s="52">
        <f>'Unit Costs'!C34</f>
        <v>26.55</v>
      </c>
      <c r="L45" s="52">
        <f t="shared" si="9"/>
        <v>0</v>
      </c>
      <c r="M45" s="151">
        <f>'Inputs - Plan Designs'!D17</f>
        <v>0.25</v>
      </c>
      <c r="N45" s="149" t="str">
        <f>'Inputs - Plan Designs'!E17</f>
        <v>Ded, Coins</v>
      </c>
      <c r="O45" s="172">
        <f>'Inputs - Plan Designs'!F17</f>
        <v>0</v>
      </c>
      <c r="P45" s="171" t="str">
        <f>'Inputs - Plan Designs'!G17</f>
        <v>Copay</v>
      </c>
      <c r="Q45" s="152">
        <f>'Inputs - Plan Designs'!H17</f>
        <v>0</v>
      </c>
      <c r="R45" s="149" t="str">
        <f>'Inputs - Plan Designs'!I17</f>
        <v>Copay</v>
      </c>
      <c r="S45" s="93" t="str">
        <f>IF('Inputs - Plan Designs'!M17&lt;&gt;"",'Inputs - Plan Designs'!M17,'Inputs - Plan Designs'!L17)</f>
        <v>Initial Ded., then 25% Coinsurance</v>
      </c>
      <c r="T45" s="373">
        <f t="shared" si="0"/>
        <v>0</v>
      </c>
      <c r="U45" s="346" t="str">
        <f>IF('Inputs - Plan Designs'!O17&lt;&gt;"",'Inputs - Plan Designs'!O17,'Inputs - Plan Designs'!N17)</f>
        <v>100% Covered</v>
      </c>
      <c r="V45" s="332">
        <f t="shared" si="1"/>
        <v>0</v>
      </c>
      <c r="W45" s="63" t="str">
        <f>IF('Inputs - Plan Designs'!Q17&lt;&gt;"",'Inputs - Plan Designs'!Q17,'Inputs - Plan Designs'!P17)</f>
        <v>100% Covered</v>
      </c>
      <c r="X45" s="75">
        <f t="shared" si="2"/>
        <v>0</v>
      </c>
      <c r="Y45" s="27"/>
      <c r="Z45" s="30"/>
      <c r="AA45" s="191">
        <f>MIN( IF(N44="copay", AA44, AA44+T44), $AC$27)</f>
        <v>0</v>
      </c>
      <c r="AB45" s="192">
        <f t="shared" si="3"/>
        <v>1700</v>
      </c>
      <c r="AC45" s="192">
        <f>MIN( AC44+T44, $AC$28)</f>
        <v>0</v>
      </c>
      <c r="AD45" s="192">
        <f t="shared" si="4"/>
        <v>2525</v>
      </c>
      <c r="AE45" s="201"/>
      <c r="AF45" s="192">
        <f>MIN( IF(P44="copay", AF44, AF44+V44), $AH$27)</f>
        <v>0</v>
      </c>
      <c r="AG45" s="192">
        <f t="shared" si="5"/>
        <v>2500</v>
      </c>
      <c r="AH45" s="192">
        <f>MIN( AH44+V44, $AH$28)</f>
        <v>0</v>
      </c>
      <c r="AI45" s="192">
        <f t="shared" si="6"/>
        <v>5000</v>
      </c>
      <c r="AJ45" s="201"/>
      <c r="AK45" s="189">
        <f>MIN( IF(R44="copay", AK44, AK44+X44), $AM$27)</f>
        <v>0</v>
      </c>
      <c r="AL45" s="189">
        <f t="shared" si="7"/>
        <v>750</v>
      </c>
      <c r="AM45" s="189">
        <f>MIN( AM44+X44, $AM$28)</f>
        <v>0</v>
      </c>
      <c r="AN45" s="190">
        <f t="shared" si="8"/>
        <v>3000</v>
      </c>
    </row>
    <row r="46" spans="2:40" ht="30.75" customHeight="1">
      <c r="B46" s="25"/>
      <c r="C46" s="472"/>
      <c r="D46" s="529"/>
      <c r="E46" s="440" t="s">
        <v>64</v>
      </c>
      <c r="F46" s="441"/>
      <c r="G46" s="441"/>
      <c r="H46" s="441"/>
      <c r="I46" s="442"/>
      <c r="J46" s="232">
        <v>0</v>
      </c>
      <c r="K46" s="52">
        <f>'Unit Costs'!C35</f>
        <v>91.05</v>
      </c>
      <c r="L46" s="52">
        <f t="shared" si="9"/>
        <v>0</v>
      </c>
      <c r="M46" s="151">
        <f>'Inputs - Plan Designs'!D18</f>
        <v>0.25</v>
      </c>
      <c r="N46" s="151" t="str">
        <f>'Inputs - Plan Designs'!E18</f>
        <v>Ded, Coins</v>
      </c>
      <c r="O46" s="172">
        <f>'Inputs - Plan Designs'!F18</f>
        <v>0.1</v>
      </c>
      <c r="P46" s="172" t="str">
        <f>'Inputs - Plan Designs'!G18</f>
        <v>Ded, Coins</v>
      </c>
      <c r="Q46" s="152">
        <f>'Inputs - Plan Designs'!H18</f>
        <v>40</v>
      </c>
      <c r="R46" s="149" t="str">
        <f>'Inputs - Plan Designs'!I18</f>
        <v>Copay</v>
      </c>
      <c r="S46" s="56" t="str">
        <f>IF('Inputs - Plan Designs'!M18&lt;&gt;"",'Inputs - Plan Designs'!M18,'Inputs - Plan Designs'!L18)</f>
        <v>Initial Ded., then 25% Coinsurance</v>
      </c>
      <c r="T46" s="316">
        <f t="shared" si="0"/>
        <v>0</v>
      </c>
      <c r="U46" s="55" t="str">
        <f>IF('Inputs - Plan Designs'!O18&lt;&gt;"",'Inputs - Plan Designs'!O18,'Inputs - Plan Designs'!N18)</f>
        <v>Deductible, then 10% Coinsurance</v>
      </c>
      <c r="V46" s="75">
        <f t="shared" si="1"/>
        <v>0</v>
      </c>
      <c r="W46" s="63" t="str">
        <f>IF('Inputs - Plan Designs'!Q18&lt;&gt;"",'Inputs - Plan Designs'!Q18,'Inputs - Plan Designs'!P18)</f>
        <v>$40 Copay</v>
      </c>
      <c r="X46" s="75">
        <f t="shared" si="2"/>
        <v>0</v>
      </c>
      <c r="Y46" s="27"/>
      <c r="Z46" s="30"/>
      <c r="AA46" s="191">
        <f>MIN( IF(N45="copay", AA45, AA45+T45), $AC$27)</f>
        <v>0</v>
      </c>
      <c r="AB46" s="192">
        <f t="shared" si="3"/>
        <v>1700</v>
      </c>
      <c r="AC46" s="192">
        <f>MIN( AC45+T45, $AC$28)</f>
        <v>0</v>
      </c>
      <c r="AD46" s="192">
        <f t="shared" si="4"/>
        <v>2525</v>
      </c>
      <c r="AE46" s="201"/>
      <c r="AF46" s="192">
        <f>MIN( IF(P45="copay", AF45, AF45+V45), $AH$27)</f>
        <v>0</v>
      </c>
      <c r="AG46" s="192">
        <f t="shared" si="5"/>
        <v>2500</v>
      </c>
      <c r="AH46" s="192">
        <f>MIN( AH45+V45, $AH$28)</f>
        <v>0</v>
      </c>
      <c r="AI46" s="192">
        <f t="shared" si="6"/>
        <v>5000</v>
      </c>
      <c r="AJ46" s="201"/>
      <c r="AK46" s="189">
        <f>MIN( IF(R45="copay", AK45, AK45+X45), $AM$27)</f>
        <v>0</v>
      </c>
      <c r="AL46" s="189">
        <f t="shared" si="7"/>
        <v>750</v>
      </c>
      <c r="AM46" s="189">
        <f>MIN( AM45+X45, $AM$28)</f>
        <v>0</v>
      </c>
      <c r="AN46" s="190">
        <f t="shared" si="8"/>
        <v>3000</v>
      </c>
    </row>
    <row r="47" spans="2:40" ht="30.75" customHeight="1" thickBot="1">
      <c r="B47" s="25"/>
      <c r="C47" s="472"/>
      <c r="D47" s="499"/>
      <c r="E47" s="533" t="s">
        <v>65</v>
      </c>
      <c r="F47" s="534"/>
      <c r="G47" s="534"/>
      <c r="H47" s="534"/>
      <c r="I47" s="535"/>
      <c r="J47" s="233">
        <v>0</v>
      </c>
      <c r="K47" s="88">
        <f>'Unit Costs'!C37</f>
        <v>52.51</v>
      </c>
      <c r="L47" s="88">
        <f t="shared" si="9"/>
        <v>0</v>
      </c>
      <c r="M47" s="153">
        <f>'Inputs - Plan Designs'!D19</f>
        <v>0.25</v>
      </c>
      <c r="N47" s="154" t="str">
        <f>'Inputs - Plan Designs'!E19</f>
        <v>Ded, Coins</v>
      </c>
      <c r="O47" s="173">
        <f>'Inputs - Plan Designs'!F19</f>
        <v>0.1</v>
      </c>
      <c r="P47" s="174" t="str">
        <f>'Inputs - Plan Designs'!G19</f>
        <v>Ded, Coins</v>
      </c>
      <c r="Q47" s="155">
        <f>'Inputs - Plan Designs'!H19</f>
        <v>40</v>
      </c>
      <c r="R47" s="154" t="str">
        <f>'Inputs - Plan Designs'!I19</f>
        <v>Copay</v>
      </c>
      <c r="S47" s="56" t="str">
        <f>IF('Inputs - Plan Designs'!M19&lt;&gt;"",'Inputs - Plan Designs'!M19,'Inputs - Plan Designs'!L19)</f>
        <v>Initial Ded., then 25% Coinsurance</v>
      </c>
      <c r="T47" s="316">
        <f>IF(N47="Ded, Copay",MIN(IF(L47&lt;AB47,L47,AB47+(J47-FLOOR(AB47/K47,1))*M47),$AD47),MIN(IF(N47="Copay",J47*M47,IF(L47&lt;AB47,L47,AB47 + (L47-AB47)*M47 )), $AD47 ))</f>
        <v>0</v>
      </c>
      <c r="U47" s="55" t="str">
        <f>IF('Inputs - Plan Designs'!O19&lt;&gt;"",'Inputs - Plan Designs'!O19,'Inputs - Plan Designs'!N19)</f>
        <v>Deductible, then 10% Coinsurance</v>
      </c>
      <c r="V47" s="76">
        <f t="shared" si="1"/>
        <v>0</v>
      </c>
      <c r="W47" s="55" t="str">
        <f>IF('Inputs - Plan Designs'!Q19&lt;&gt;"",'Inputs - Plan Designs'!Q19,'Inputs - Plan Designs'!P19)</f>
        <v>$40 Copay</v>
      </c>
      <c r="X47" s="76">
        <f t="shared" si="2"/>
        <v>0</v>
      </c>
      <c r="Y47" s="27"/>
      <c r="Z47" s="30"/>
      <c r="AA47" s="191">
        <f>MIN( IF(N46="copay", AA46, AA46+T46), $AC$27)</f>
        <v>0</v>
      </c>
      <c r="AB47" s="192">
        <f t="shared" si="3"/>
        <v>1700</v>
      </c>
      <c r="AC47" s="192">
        <f>MIN( AC46+T46, $AC$28)</f>
        <v>0</v>
      </c>
      <c r="AD47" s="192">
        <f t="shared" si="4"/>
        <v>2525</v>
      </c>
      <c r="AE47" s="201"/>
      <c r="AF47" s="192">
        <f>MIN( IF(P46="copay", AF46, AF46+V46), $AH$27)</f>
        <v>0</v>
      </c>
      <c r="AG47" s="192">
        <f t="shared" si="5"/>
        <v>2500</v>
      </c>
      <c r="AH47" s="192">
        <f>MIN( AH46+V46, $AH$28)</f>
        <v>0</v>
      </c>
      <c r="AI47" s="192">
        <f t="shared" si="6"/>
        <v>5000</v>
      </c>
      <c r="AJ47" s="201"/>
      <c r="AK47" s="189">
        <f>MIN( IF(R46="copay", AK46, AK46+X46), $AM$27)</f>
        <v>0</v>
      </c>
      <c r="AL47" s="189">
        <f t="shared" si="7"/>
        <v>750</v>
      </c>
      <c r="AM47" s="189">
        <f>MIN( AM46+X46, $AM$28)</f>
        <v>0</v>
      </c>
      <c r="AN47" s="190">
        <f t="shared" si="8"/>
        <v>3000</v>
      </c>
    </row>
    <row r="48" spans="2:40" ht="34.5" customHeight="1" thickTop="1">
      <c r="B48" s="25"/>
      <c r="C48" s="472"/>
      <c r="D48" s="394" t="s">
        <v>67</v>
      </c>
      <c r="E48" s="482" t="s">
        <v>101</v>
      </c>
      <c r="F48" s="483"/>
      <c r="G48" s="483"/>
      <c r="H48" s="483"/>
      <c r="I48" s="484"/>
      <c r="J48" s="99" t="s">
        <v>102</v>
      </c>
      <c r="K48" s="6"/>
      <c r="L48" s="6"/>
      <c r="M48" s="6"/>
      <c r="N48" s="6"/>
      <c r="O48" s="6"/>
      <c r="P48" s="6"/>
      <c r="Q48" s="48"/>
      <c r="R48" s="48"/>
      <c r="S48" s="3"/>
      <c r="T48" s="77"/>
      <c r="U48" s="36"/>
      <c r="V48" s="77"/>
      <c r="W48" s="36"/>
      <c r="X48" s="77"/>
      <c r="Y48" s="27"/>
      <c r="Z48" s="30"/>
      <c r="AA48" s="187"/>
      <c r="AC48" s="20"/>
      <c r="AD48" s="189"/>
      <c r="AE48" s="200"/>
      <c r="AH48" s="20"/>
      <c r="AI48" s="189"/>
      <c r="AJ48" s="200"/>
      <c r="AN48" s="186"/>
    </row>
    <row r="49" spans="2:40" ht="30.75" customHeight="1">
      <c r="B49" s="25"/>
      <c r="C49" s="472"/>
      <c r="D49" s="395"/>
      <c r="E49" s="436" t="s">
        <v>22</v>
      </c>
      <c r="F49" s="437"/>
      <c r="G49" s="437"/>
      <c r="H49" s="437"/>
      <c r="I49" s="438"/>
      <c r="J49" s="232">
        <v>0</v>
      </c>
      <c r="K49" s="52">
        <f>'Unit Costs'!C8</f>
        <v>29901.485254940781</v>
      </c>
      <c r="L49" s="52">
        <f>K49*J49</f>
        <v>0</v>
      </c>
      <c r="M49" s="152">
        <f>'Inputs - Plan Designs'!D20</f>
        <v>0.25</v>
      </c>
      <c r="N49" s="149" t="str">
        <f>'Inputs - Plan Designs'!E20</f>
        <v>Ded, Coins</v>
      </c>
      <c r="O49" s="175">
        <f>'Inputs - Plan Designs'!F20</f>
        <v>0.1</v>
      </c>
      <c r="P49" s="171" t="str">
        <f>'Inputs - Plan Designs'!G20</f>
        <v>Ded, Coins</v>
      </c>
      <c r="Q49" s="152">
        <f>'Inputs - Plan Designs'!H20</f>
        <v>0.2</v>
      </c>
      <c r="R49" s="149" t="str">
        <f>'Inputs - Plan Designs'!I20</f>
        <v>Ded, Coins</v>
      </c>
      <c r="S49" s="2" t="str">
        <f>IF('Inputs - Plan Designs'!M20&lt;&gt;"",'Inputs - Plan Designs'!M20,'Inputs - Plan Designs'!L20)</f>
        <v>Initial Ded., then 25% Coinsurance</v>
      </c>
      <c r="T49" s="316">
        <f t="shared" ref="T49:T54" si="10">IF(N49="Ded, Copay",MIN(IF(L49&lt;AB49,L49,AB49+(J49-FLOOR(AB49/K49,1))*M49),$AD49),MIN(IF(N49="Copay",J49*M49,IF(L49&lt;AB49,L49,AB49 + (L49-AB49)*M49 )), $AD49 ))</f>
        <v>0</v>
      </c>
      <c r="U49" s="35" t="str">
        <f>IF('Inputs - Plan Designs'!O20&lt;&gt;"",'Inputs - Plan Designs'!O20,'Inputs - Plan Designs'!N20)</f>
        <v>Deductible, then 10% Coinsurance</v>
      </c>
      <c r="V49" s="75">
        <f t="shared" ref="V49:V54" si="11">IF(P49="Ded, Copay",MIN(IF(L49&lt;AG49,L49,AG49+(J49-FLOOR(AG49/K49,1))*O49),$AI49),MIN(IF(P49="Copay",J49*O49,IF(L49&lt;AG49,L49,AG49 + (L49-AG49)*O49 )), $AI49 ))</f>
        <v>0</v>
      </c>
      <c r="W49" s="35" t="str">
        <f>IF('Inputs - Plan Designs'!Q20&lt;&gt;"",'Inputs - Plan Designs'!Q20,'Inputs - Plan Designs'!P20)</f>
        <v>Deductible, then 20% Coinsurance</v>
      </c>
      <c r="X49" s="75">
        <f t="shared" ref="X49:X54" si="12">IF(R49="Ded, Copay",MIN(IF(L49&lt;AL49,L49,AL49+(J49-FLOOR(AL49/K49,1))*Q49),$AN49),MIN(IF(R49="Copay",J49*Q49,IF(L49&lt;AL49,L49,AL49 + (L49-AL49)*Q49 )), $AN49 ))</f>
        <v>0</v>
      </c>
      <c r="Y49" s="27"/>
      <c r="Z49" s="30"/>
      <c r="AA49" s="191">
        <f>MIN( IF(N47="copay", AA47, AA47+T47), $AH$27)</f>
        <v>0</v>
      </c>
      <c r="AB49" s="192">
        <f t="shared" ref="AB49:AB54" si="13">MAX(0,$AC$27-AA49)</f>
        <v>1700</v>
      </c>
      <c r="AC49" s="192">
        <f>MIN( AC47+T47, $AC$28)</f>
        <v>0</v>
      </c>
      <c r="AD49" s="192">
        <f t="shared" ref="AD49:AD54" si="14">MAX(0,$AC$28-AC49)</f>
        <v>2525</v>
      </c>
      <c r="AE49" s="201"/>
      <c r="AF49" s="192">
        <f>MIN( IF(P47="copay", AF47, AF47+V47), $AH$27)</f>
        <v>0</v>
      </c>
      <c r="AG49" s="192">
        <f>MAX(0,$AH$27-AF49)</f>
        <v>2500</v>
      </c>
      <c r="AH49" s="192">
        <f>MIN( AH47+V47, $AH$28)</f>
        <v>0</v>
      </c>
      <c r="AI49" s="192">
        <f t="shared" ref="AI49:AI54" si="15">MAX(0,$AH$28-AH49)</f>
        <v>5000</v>
      </c>
      <c r="AJ49" s="201"/>
      <c r="AK49" s="189">
        <f>MIN( IF(R47="copay", AK47, AK47+X47), $AM$27)</f>
        <v>0</v>
      </c>
      <c r="AL49" s="189">
        <f t="shared" ref="AL49:AL54" si="16">MAX(0,$AM$27-AK49)</f>
        <v>750</v>
      </c>
      <c r="AM49" s="189">
        <f>MIN( AM47+X47, $AM$28)</f>
        <v>0</v>
      </c>
      <c r="AN49" s="190">
        <f t="shared" ref="AN49:AN54" si="17">MAX(0,$AM$28-AM49)</f>
        <v>3000</v>
      </c>
    </row>
    <row r="50" spans="2:40" ht="30.75" customHeight="1">
      <c r="B50" s="25"/>
      <c r="C50" s="472"/>
      <c r="D50" s="395"/>
      <c r="E50" s="436" t="s">
        <v>21</v>
      </c>
      <c r="F50" s="437"/>
      <c r="G50" s="437"/>
      <c r="H50" s="437"/>
      <c r="I50" s="438"/>
      <c r="J50" s="232">
        <v>0</v>
      </c>
      <c r="K50" s="52">
        <f>'Unit Costs'!C9</f>
        <v>71384.235019124913</v>
      </c>
      <c r="L50" s="52">
        <f t="shared" si="9"/>
        <v>0</v>
      </c>
      <c r="M50" s="152">
        <f>'Inputs - Plan Designs'!D21</f>
        <v>0.25</v>
      </c>
      <c r="N50" s="149" t="str">
        <f>'Inputs - Plan Designs'!E21</f>
        <v>Ded, Coins</v>
      </c>
      <c r="O50" s="175">
        <f>'Inputs - Plan Designs'!F21</f>
        <v>0.1</v>
      </c>
      <c r="P50" s="171" t="str">
        <f>'Inputs - Plan Designs'!G21</f>
        <v>Ded, Coins</v>
      </c>
      <c r="Q50" s="152">
        <f>'Inputs - Plan Designs'!H21</f>
        <v>0.2</v>
      </c>
      <c r="R50" s="149" t="str">
        <f>'Inputs - Plan Designs'!I21</f>
        <v>Ded, Coins</v>
      </c>
      <c r="S50" s="2" t="str">
        <f>IF('Inputs - Plan Designs'!M21&lt;&gt;"",'Inputs - Plan Designs'!M21,'Inputs - Plan Designs'!L21)</f>
        <v>Initial Ded., then 25% Coinsurance</v>
      </c>
      <c r="T50" s="316">
        <f t="shared" si="10"/>
        <v>0</v>
      </c>
      <c r="U50" s="35" t="str">
        <f>IF('Inputs - Plan Designs'!O21&lt;&gt;"",'Inputs - Plan Designs'!O21,'Inputs - Plan Designs'!N21)</f>
        <v>Deductible, then 10% Coinsurance</v>
      </c>
      <c r="V50" s="75">
        <f t="shared" si="11"/>
        <v>0</v>
      </c>
      <c r="W50" s="35" t="str">
        <f>IF('Inputs - Plan Designs'!Q21&lt;&gt;"",'Inputs - Plan Designs'!Q21,'Inputs - Plan Designs'!P21)</f>
        <v>Deductible, then 20% Coinsurance</v>
      </c>
      <c r="X50" s="75">
        <f t="shared" si="12"/>
        <v>0</v>
      </c>
      <c r="Y50" s="47"/>
      <c r="Z50" s="30"/>
      <c r="AA50" s="191">
        <f>MIN( IF(N49="copay", AA49, AA49+T49), $AH$27)</f>
        <v>0</v>
      </c>
      <c r="AB50" s="192">
        <f t="shared" si="13"/>
        <v>1700</v>
      </c>
      <c r="AC50" s="192">
        <f>MIN( AC49+T49, $AC$28)</f>
        <v>0</v>
      </c>
      <c r="AD50" s="192">
        <f t="shared" si="14"/>
        <v>2525</v>
      </c>
      <c r="AE50" s="201"/>
      <c r="AF50" s="192">
        <f>MIN( IF(P49="copay", AF49, AF49+V49), $AH$27)</f>
        <v>0</v>
      </c>
      <c r="AG50" s="192">
        <f t="shared" ref="AG50:AG54" si="18">MAX(0,$AH$27-AF50)</f>
        <v>2500</v>
      </c>
      <c r="AH50" s="192">
        <f>MIN( AH49+V49, $AH$28)</f>
        <v>0</v>
      </c>
      <c r="AI50" s="192">
        <f t="shared" si="15"/>
        <v>5000</v>
      </c>
      <c r="AJ50" s="201"/>
      <c r="AK50" s="189">
        <f>MIN( IF(R49="copay", AK49, AK49+X49), $AM$27)</f>
        <v>0</v>
      </c>
      <c r="AL50" s="189">
        <f t="shared" si="16"/>
        <v>750</v>
      </c>
      <c r="AM50" s="189">
        <f>MIN( AM49+X49, $AM$28)</f>
        <v>0</v>
      </c>
      <c r="AN50" s="190">
        <f t="shared" si="17"/>
        <v>3000</v>
      </c>
    </row>
    <row r="51" spans="2:40" ht="30.75" customHeight="1">
      <c r="B51" s="25"/>
      <c r="C51" s="472"/>
      <c r="D51" s="395"/>
      <c r="E51" s="436" t="s">
        <v>20</v>
      </c>
      <c r="F51" s="437"/>
      <c r="G51" s="437"/>
      <c r="H51" s="437"/>
      <c r="I51" s="438"/>
      <c r="J51" s="232">
        <v>0</v>
      </c>
      <c r="K51" s="52">
        <f>'Unit Costs'!C10</f>
        <v>23115.688798336661</v>
      </c>
      <c r="L51" s="52">
        <f t="shared" si="9"/>
        <v>0</v>
      </c>
      <c r="M51" s="152">
        <f>'Inputs - Plan Designs'!D22</f>
        <v>0.25</v>
      </c>
      <c r="N51" s="149" t="str">
        <f>'Inputs - Plan Designs'!E22</f>
        <v>Ded, Coins</v>
      </c>
      <c r="O51" s="175">
        <f>'Inputs - Plan Designs'!F22</f>
        <v>0.1</v>
      </c>
      <c r="P51" s="171" t="str">
        <f>'Inputs - Plan Designs'!G22</f>
        <v>Ded, Coins</v>
      </c>
      <c r="Q51" s="152">
        <f>'Inputs - Plan Designs'!H22</f>
        <v>0.2</v>
      </c>
      <c r="R51" s="149" t="str">
        <f>'Inputs - Plan Designs'!I22</f>
        <v>Ded, Coins</v>
      </c>
      <c r="S51" s="2" t="str">
        <f>IF('Inputs - Plan Designs'!M22&lt;&gt;"",'Inputs - Plan Designs'!M22,'Inputs - Plan Designs'!L22)</f>
        <v>Initial Ded., then 25% Coinsurance</v>
      </c>
      <c r="T51" s="316">
        <f t="shared" si="10"/>
        <v>0</v>
      </c>
      <c r="U51" s="35" t="str">
        <f>IF('Inputs - Plan Designs'!O22&lt;&gt;"",'Inputs - Plan Designs'!O22,'Inputs - Plan Designs'!N22)</f>
        <v>Deductible, then 10% Coinsurance</v>
      </c>
      <c r="V51" s="75">
        <f t="shared" si="11"/>
        <v>0</v>
      </c>
      <c r="W51" s="35" t="str">
        <f>IF('Inputs - Plan Designs'!Q22&lt;&gt;"",'Inputs - Plan Designs'!Q22,'Inputs - Plan Designs'!P22)</f>
        <v>Deductible, then 20% Coinsurance</v>
      </c>
      <c r="X51" s="75">
        <f t="shared" si="12"/>
        <v>0</v>
      </c>
      <c r="Y51" s="38"/>
      <c r="Z51" s="30"/>
      <c r="AA51" s="191">
        <f t="shared" ref="AA51:AA53" si="19">MIN( IF(N50="copay", AA50, AA50+T50), $AH$27)</f>
        <v>0</v>
      </c>
      <c r="AB51" s="192">
        <f t="shared" si="13"/>
        <v>1700</v>
      </c>
      <c r="AC51" s="192">
        <f>MIN( AC50+T50, $AC$28)</f>
        <v>0</v>
      </c>
      <c r="AD51" s="192">
        <f t="shared" si="14"/>
        <v>2525</v>
      </c>
      <c r="AE51" s="201"/>
      <c r="AF51" s="192">
        <f>MIN( IF(P50="copay", AF50, AF50+V50), $AH$27)</f>
        <v>0</v>
      </c>
      <c r="AG51" s="192">
        <f t="shared" si="18"/>
        <v>2500</v>
      </c>
      <c r="AH51" s="192">
        <f>MIN( AH50+V50, $AH$28)</f>
        <v>0</v>
      </c>
      <c r="AI51" s="192">
        <f t="shared" si="15"/>
        <v>5000</v>
      </c>
      <c r="AJ51" s="201"/>
      <c r="AK51" s="189">
        <f>MIN( IF(R50="copay", AK50, AK50+X50), $AM$27)</f>
        <v>0</v>
      </c>
      <c r="AL51" s="189">
        <f t="shared" si="16"/>
        <v>750</v>
      </c>
      <c r="AM51" s="189">
        <f>MIN( AM50+X50, $AM$28)</f>
        <v>0</v>
      </c>
      <c r="AN51" s="190">
        <f t="shared" si="17"/>
        <v>3000</v>
      </c>
    </row>
    <row r="52" spans="2:40" ht="30.75" customHeight="1">
      <c r="B52" s="25"/>
      <c r="C52" s="472"/>
      <c r="D52" s="395"/>
      <c r="E52" s="436" t="s">
        <v>19</v>
      </c>
      <c r="F52" s="437"/>
      <c r="G52" s="437"/>
      <c r="H52" s="437"/>
      <c r="I52" s="438"/>
      <c r="J52" s="232">
        <v>0</v>
      </c>
      <c r="K52" s="52">
        <f>'Unit Costs'!C11</f>
        <v>19323.880862347589</v>
      </c>
      <c r="L52" s="52">
        <f t="shared" si="9"/>
        <v>0</v>
      </c>
      <c r="M52" s="152">
        <f>'Inputs - Plan Designs'!D23</f>
        <v>0.25</v>
      </c>
      <c r="N52" s="149" t="str">
        <f>'Inputs - Plan Designs'!E23</f>
        <v>Ded, Coins</v>
      </c>
      <c r="O52" s="175">
        <f>'Inputs - Plan Designs'!F23</f>
        <v>0.1</v>
      </c>
      <c r="P52" s="171" t="str">
        <f>'Inputs - Plan Designs'!G23</f>
        <v>Ded, Coins</v>
      </c>
      <c r="Q52" s="152">
        <f>'Inputs - Plan Designs'!H23</f>
        <v>0.2</v>
      </c>
      <c r="R52" s="149" t="str">
        <f>'Inputs - Plan Designs'!I23</f>
        <v>Ded, Coins</v>
      </c>
      <c r="S52" s="2" t="str">
        <f>IF('Inputs - Plan Designs'!M23&lt;&gt;"",'Inputs - Plan Designs'!M23,'Inputs - Plan Designs'!L23)</f>
        <v>Initial Ded., then 25% Coinsurance</v>
      </c>
      <c r="T52" s="316">
        <f t="shared" si="10"/>
        <v>0</v>
      </c>
      <c r="U52" s="35" t="str">
        <f>IF('Inputs - Plan Designs'!O23&lt;&gt;"",'Inputs - Plan Designs'!O23,'Inputs - Plan Designs'!N23)</f>
        <v>Deductible, then 10% Coinsurance</v>
      </c>
      <c r="V52" s="75">
        <f t="shared" si="11"/>
        <v>0</v>
      </c>
      <c r="W52" s="35" t="str">
        <f>IF('Inputs - Plan Designs'!Q23&lt;&gt;"",'Inputs - Plan Designs'!Q23,'Inputs - Plan Designs'!P23)</f>
        <v>Deductible, then 20% Coinsurance</v>
      </c>
      <c r="X52" s="75">
        <f t="shared" si="12"/>
        <v>0</v>
      </c>
      <c r="Y52" s="38"/>
      <c r="Z52" s="30"/>
      <c r="AA52" s="191">
        <f t="shared" si="19"/>
        <v>0</v>
      </c>
      <c r="AB52" s="192">
        <f t="shared" si="13"/>
        <v>1700</v>
      </c>
      <c r="AC52" s="192">
        <f>MIN( AC51+T51, $AC$28)</f>
        <v>0</v>
      </c>
      <c r="AD52" s="192">
        <f t="shared" si="14"/>
        <v>2525</v>
      </c>
      <c r="AE52" s="201"/>
      <c r="AF52" s="192">
        <f>MIN( IF(P51="copay", AF51, AF51+V51), $AH$27)</f>
        <v>0</v>
      </c>
      <c r="AG52" s="192">
        <f t="shared" si="18"/>
        <v>2500</v>
      </c>
      <c r="AH52" s="192">
        <f>MIN( AH51+V51, $AH$28)</f>
        <v>0</v>
      </c>
      <c r="AI52" s="192">
        <f t="shared" si="15"/>
        <v>5000</v>
      </c>
      <c r="AJ52" s="201"/>
      <c r="AK52" s="189">
        <f>MIN( IF(R51="copay", AK51, AK51+X51), $AM$27)</f>
        <v>0</v>
      </c>
      <c r="AL52" s="189">
        <f t="shared" si="16"/>
        <v>750</v>
      </c>
      <c r="AM52" s="189">
        <f>MIN( AM51+X51, $AM$28)</f>
        <v>0</v>
      </c>
      <c r="AN52" s="190">
        <f t="shared" si="17"/>
        <v>3000</v>
      </c>
    </row>
    <row r="53" spans="2:40" ht="30.75" customHeight="1">
      <c r="B53" s="25"/>
      <c r="C53" s="472"/>
      <c r="D53" s="395"/>
      <c r="E53" s="436" t="s">
        <v>23</v>
      </c>
      <c r="F53" s="437"/>
      <c r="G53" s="437"/>
      <c r="H53" s="437"/>
      <c r="I53" s="438"/>
      <c r="J53" s="232">
        <v>0</v>
      </c>
      <c r="K53" s="52">
        <f>'Unit Costs'!C12</f>
        <v>13318.608853017524</v>
      </c>
      <c r="L53" s="52">
        <f t="shared" si="9"/>
        <v>0</v>
      </c>
      <c r="M53" s="152">
        <f>'Inputs - Plan Designs'!D24</f>
        <v>0.25</v>
      </c>
      <c r="N53" s="149" t="str">
        <f>'Inputs - Plan Designs'!E24</f>
        <v>Ded, Coins</v>
      </c>
      <c r="O53" s="175">
        <f>'Inputs - Plan Designs'!F24</f>
        <v>0.1</v>
      </c>
      <c r="P53" s="171" t="str">
        <f>'Inputs - Plan Designs'!G24</f>
        <v>Ded, Coins</v>
      </c>
      <c r="Q53" s="152">
        <f>'Inputs - Plan Designs'!H24</f>
        <v>0.2</v>
      </c>
      <c r="R53" s="149" t="str">
        <f>'Inputs - Plan Designs'!I24</f>
        <v>Ded, Coins</v>
      </c>
      <c r="S53" s="2" t="str">
        <f>IF('Inputs - Plan Designs'!M24&lt;&gt;"",'Inputs - Plan Designs'!M24,'Inputs - Plan Designs'!L24)</f>
        <v>Initial Ded., then 25% Coinsurance</v>
      </c>
      <c r="T53" s="316">
        <f t="shared" si="10"/>
        <v>0</v>
      </c>
      <c r="U53" s="35" t="str">
        <f>IF('Inputs - Plan Designs'!O24&lt;&gt;"",'Inputs - Plan Designs'!O24,'Inputs - Plan Designs'!N24)</f>
        <v>Deductible, then 10% Coinsurance</v>
      </c>
      <c r="V53" s="75">
        <f t="shared" si="11"/>
        <v>0</v>
      </c>
      <c r="W53" s="35" t="str">
        <f>IF('Inputs - Plan Designs'!Q24&lt;&gt;"",'Inputs - Plan Designs'!Q24,'Inputs - Plan Designs'!P24)</f>
        <v>Deductible, then 20% Coinsurance</v>
      </c>
      <c r="X53" s="75">
        <f t="shared" si="12"/>
        <v>0</v>
      </c>
      <c r="Y53" s="39"/>
      <c r="Z53" s="30"/>
      <c r="AA53" s="191">
        <f t="shared" si="19"/>
        <v>0</v>
      </c>
      <c r="AB53" s="192">
        <f t="shared" si="13"/>
        <v>1700</v>
      </c>
      <c r="AC53" s="192">
        <f>MIN( AC52+T52, $AC$28)</f>
        <v>0</v>
      </c>
      <c r="AD53" s="192">
        <f t="shared" si="14"/>
        <v>2525</v>
      </c>
      <c r="AE53" s="201"/>
      <c r="AF53" s="192">
        <f>MIN( IF(P52="copay", AF52, AF52+V52), $AH$27)</f>
        <v>0</v>
      </c>
      <c r="AG53" s="192">
        <f t="shared" si="18"/>
        <v>2500</v>
      </c>
      <c r="AH53" s="192">
        <f>MIN( AH52+V52, $AH$28)</f>
        <v>0</v>
      </c>
      <c r="AI53" s="192">
        <f t="shared" si="15"/>
        <v>5000</v>
      </c>
      <c r="AJ53" s="201"/>
      <c r="AK53" s="189">
        <f>MIN( IF(R52="copay", AK52, AK52+X52), $AM$27)</f>
        <v>0</v>
      </c>
      <c r="AL53" s="189">
        <f t="shared" si="16"/>
        <v>750</v>
      </c>
      <c r="AM53" s="189">
        <f>MIN( AM52+X52, $AM$28)</f>
        <v>0</v>
      </c>
      <c r="AN53" s="190">
        <f t="shared" si="17"/>
        <v>3000</v>
      </c>
    </row>
    <row r="54" spans="2:40" ht="30.75" customHeight="1" thickBot="1">
      <c r="B54" s="25"/>
      <c r="C54" s="472"/>
      <c r="D54" s="396"/>
      <c r="E54" s="542" t="s">
        <v>24</v>
      </c>
      <c r="F54" s="543"/>
      <c r="G54" s="543"/>
      <c r="H54" s="543"/>
      <c r="I54" s="544"/>
      <c r="J54" s="233">
        <v>0</v>
      </c>
      <c r="K54" s="88">
        <f>'Unit Costs'!C13</f>
        <v>396833.89394967322</v>
      </c>
      <c r="L54" s="88">
        <f t="shared" si="9"/>
        <v>0</v>
      </c>
      <c r="M54" s="152">
        <f>'Inputs - Plan Designs'!D25</f>
        <v>0.25</v>
      </c>
      <c r="N54" s="154" t="str">
        <f>'Inputs - Plan Designs'!E25</f>
        <v>Ded, Coins</v>
      </c>
      <c r="O54" s="175">
        <f>'Inputs - Plan Designs'!F25</f>
        <v>0.1</v>
      </c>
      <c r="P54" s="174" t="str">
        <f>'Inputs - Plan Designs'!G25</f>
        <v>Ded, Coins</v>
      </c>
      <c r="Q54" s="152">
        <f>'Inputs - Plan Designs'!H25</f>
        <v>0.2</v>
      </c>
      <c r="R54" s="154" t="str">
        <f>'Inputs - Plan Designs'!I25</f>
        <v>Ded, Coins</v>
      </c>
      <c r="S54" s="90" t="str">
        <f>IF('Inputs - Plan Designs'!M25&lt;&gt;"",'Inputs - Plan Designs'!M25,'Inputs - Plan Designs'!L25)</f>
        <v>Initial Ded., then 25% Coinsurance</v>
      </c>
      <c r="T54" s="316">
        <f t="shared" si="10"/>
        <v>0</v>
      </c>
      <c r="U54" s="37" t="str">
        <f>IF('Inputs - Plan Designs'!O25&lt;&gt;"",'Inputs - Plan Designs'!O25,'Inputs - Plan Designs'!N25)</f>
        <v>Deductible, then 10% Coinsurance</v>
      </c>
      <c r="V54" s="75">
        <f t="shared" si="11"/>
        <v>0</v>
      </c>
      <c r="W54" s="37" t="str">
        <f>IF('Inputs - Plan Designs'!Q25&lt;&gt;"",'Inputs - Plan Designs'!Q25,'Inputs - Plan Designs'!P25)</f>
        <v>Deductible, then 20% Coinsurance</v>
      </c>
      <c r="X54" s="76">
        <f t="shared" si="12"/>
        <v>0</v>
      </c>
      <c r="Y54" s="47"/>
      <c r="Z54" s="30"/>
      <c r="AA54" s="191">
        <f>MIN( IF(N53="copay", AA53, AA53+T53), $AH$27)</f>
        <v>0</v>
      </c>
      <c r="AB54" s="192">
        <f t="shared" si="13"/>
        <v>1700</v>
      </c>
      <c r="AC54" s="192">
        <f>MIN( AC53+T53, $AC$28)</f>
        <v>0</v>
      </c>
      <c r="AD54" s="192">
        <f t="shared" si="14"/>
        <v>2525</v>
      </c>
      <c r="AE54" s="201"/>
      <c r="AF54" s="192">
        <f>MIN( IF(P53="copay", AF53, AF53+V53), $AH$27)</f>
        <v>0</v>
      </c>
      <c r="AG54" s="192">
        <f t="shared" si="18"/>
        <v>2500</v>
      </c>
      <c r="AH54" s="192">
        <f>MIN( AH53+V53, $AH$28)</f>
        <v>0</v>
      </c>
      <c r="AI54" s="192">
        <f t="shared" si="15"/>
        <v>5000</v>
      </c>
      <c r="AJ54" s="201"/>
      <c r="AK54" s="189">
        <f>MIN( IF(R53="copay", AK53, AK53+X53), $AM$27)</f>
        <v>0</v>
      </c>
      <c r="AL54" s="189">
        <f t="shared" si="16"/>
        <v>750</v>
      </c>
      <c r="AM54" s="189">
        <f>MIN( AM53+X53, $AM$28)</f>
        <v>0</v>
      </c>
      <c r="AN54" s="190">
        <f t="shared" si="17"/>
        <v>3000</v>
      </c>
    </row>
    <row r="55" spans="2:40" ht="19.5" thickTop="1">
      <c r="B55" s="25"/>
      <c r="C55" s="472"/>
      <c r="D55" s="394" t="s">
        <v>81</v>
      </c>
      <c r="E55" s="482" t="s">
        <v>103</v>
      </c>
      <c r="F55" s="483"/>
      <c r="G55" s="483"/>
      <c r="H55" s="483"/>
      <c r="I55" s="484"/>
      <c r="J55" s="99" t="s">
        <v>84</v>
      </c>
      <c r="K55" s="6"/>
      <c r="L55" s="6"/>
      <c r="M55" s="6"/>
      <c r="N55" s="6"/>
      <c r="O55" s="6"/>
      <c r="P55" s="6"/>
      <c r="Q55" s="6"/>
      <c r="R55" s="6"/>
      <c r="S55" s="3"/>
      <c r="T55" s="77"/>
      <c r="U55" s="36"/>
      <c r="V55" s="77"/>
      <c r="W55" s="36"/>
      <c r="X55" s="77"/>
      <c r="Y55" s="39"/>
      <c r="Z55" s="30"/>
      <c r="AA55" s="187"/>
      <c r="AC55" s="189"/>
      <c r="AD55" s="189"/>
      <c r="AE55" s="200"/>
      <c r="AH55" s="189"/>
      <c r="AI55" s="189"/>
      <c r="AJ55" s="200"/>
      <c r="AN55" s="186"/>
    </row>
    <row r="56" spans="2:40" ht="30.75" customHeight="1">
      <c r="B56" s="25"/>
      <c r="C56" s="472"/>
      <c r="D56" s="545"/>
      <c r="E56" s="440" t="s">
        <v>16</v>
      </c>
      <c r="F56" s="441"/>
      <c r="G56" s="441"/>
      <c r="H56" s="441"/>
      <c r="I56" s="442"/>
      <c r="J56" s="327">
        <v>0</v>
      </c>
      <c r="K56" s="89">
        <f>'Unit Costs'!C17</f>
        <v>12217.290987502791</v>
      </c>
      <c r="L56" s="89">
        <f>K56*J56</f>
        <v>0</v>
      </c>
      <c r="M56" s="152">
        <f>'Inputs - Plan Designs'!D26</f>
        <v>0.25</v>
      </c>
      <c r="N56" s="156" t="str">
        <f>'Inputs - Plan Designs'!E26</f>
        <v>Ded, Coins</v>
      </c>
      <c r="O56" s="175">
        <f>'Inputs - Plan Designs'!F26</f>
        <v>0.1</v>
      </c>
      <c r="P56" s="176" t="str">
        <f>'Inputs - Plan Designs'!G26</f>
        <v>Ded, Coins</v>
      </c>
      <c r="Q56" s="157">
        <f>'Inputs - Plan Designs'!H26</f>
        <v>0.2</v>
      </c>
      <c r="R56" s="156" t="str">
        <f>'Inputs - Plan Designs'!I26</f>
        <v>Ded, Coins</v>
      </c>
      <c r="S56" s="2" t="str">
        <f>IF('Inputs - Plan Designs'!M26&lt;&gt;"",'Inputs - Plan Designs'!M26,'Inputs - Plan Designs'!L26)</f>
        <v>Initial Ded., then 25% Coinsurance</v>
      </c>
      <c r="T56" s="370">
        <f t="shared" ref="T56:T58" si="20">IF(N56="Ded, Copay",MIN(IF(L56&lt;AB56,L56,AB56+(J56-FLOOR(AB56/K56,1))*M56),$AD56),MIN(IF(N56="Copay",J56*M56,IF(L56&lt;AB56,L56,AB56 + (L56-AB56)*M56 )), $AD56 ))</f>
        <v>0</v>
      </c>
      <c r="U56" s="63" t="str">
        <f>IF('Inputs - Plan Designs'!O26&lt;&gt;"",'Inputs - Plan Designs'!O26,'Inputs - Plan Designs'!N26)</f>
        <v>Deductible, then 10% Coinsurance</v>
      </c>
      <c r="V56" s="78">
        <f t="shared" ref="V56:V58" si="21">IF(P56="Ded, Copay",MIN(IF(L56&lt;AG56,L56,AG56+(J56-FLOOR(AG56/K56,1))*O56),$AI56),MIN(IF(P56="Copay",J56*O56,IF(L56&lt;AG56,L56,AG56 + (L56-AG56)*O56 )), $AI56 ))</f>
        <v>0</v>
      </c>
      <c r="W56" s="54" t="str">
        <f>IF('Inputs - Plan Designs'!Q26&lt;&gt;"",'Inputs - Plan Designs'!Q26,'Inputs - Plan Designs'!P26)</f>
        <v>Deductible, then 20% Coinsurance</v>
      </c>
      <c r="X56" s="78">
        <f t="shared" ref="X56:X58" si="22">IF(R56="Ded, Copay",MIN(IF(L56&lt;AL56,L56,AL56+(J56-FLOOR(AL56/K56,1))*Q56),$AN56),MIN(IF(R56="Copay",J56*Q56,IF(L56&lt;AL56,L56,AL56 + (L56-AL56)*Q56 )), $AN56 ))</f>
        <v>0</v>
      </c>
      <c r="Y56" s="39"/>
      <c r="Z56" s="30"/>
      <c r="AA56" s="191">
        <f>MIN( IF(N54="copay", AA54, AA54+T54), $AH$27)</f>
        <v>0</v>
      </c>
      <c r="AB56" s="192">
        <f>MAX(0,$AC$27-AA56)</f>
        <v>1700</v>
      </c>
      <c r="AC56" s="192">
        <f>MIN( AC54+T54, $AC$28)</f>
        <v>0</v>
      </c>
      <c r="AD56" s="192">
        <f>MAX(0,$AC$28-AC56)</f>
        <v>2525</v>
      </c>
      <c r="AE56" s="201"/>
      <c r="AF56" s="192">
        <f>MIN( IF(P54="copay", AF54, AF54+V54), $AH$27)</f>
        <v>0</v>
      </c>
      <c r="AG56" s="192">
        <f>MAX(0,$AH$27-AF56)</f>
        <v>2500</v>
      </c>
      <c r="AH56" s="192">
        <f>MIN( AH54+V54, $AH$28)</f>
        <v>0</v>
      </c>
      <c r="AI56" s="192">
        <f>MAX(0,$AH$28-AH56)</f>
        <v>5000</v>
      </c>
      <c r="AJ56" s="201"/>
      <c r="AK56" s="189">
        <f>MIN( IF(R54="copay", AK54, AK54+X54), $AM$27)</f>
        <v>0</v>
      </c>
      <c r="AL56" s="189">
        <f>MAX(0,$AM$27-AK56)</f>
        <v>750</v>
      </c>
      <c r="AM56" s="189">
        <f>MIN( AM54+X54, $AM$28)</f>
        <v>0</v>
      </c>
      <c r="AN56" s="190">
        <f>MAX(0,$AM$28-AM56)</f>
        <v>3000</v>
      </c>
    </row>
    <row r="57" spans="2:40" ht="30.75" customHeight="1">
      <c r="B57" s="25"/>
      <c r="C57" s="472"/>
      <c r="D57" s="545"/>
      <c r="E57" s="440" t="s">
        <v>17</v>
      </c>
      <c r="F57" s="441"/>
      <c r="G57" s="441"/>
      <c r="H57" s="441"/>
      <c r="I57" s="442"/>
      <c r="J57" s="231">
        <v>0</v>
      </c>
      <c r="K57" s="52">
        <f>'Unit Costs'!C16</f>
        <v>3649.4643135344222</v>
      </c>
      <c r="L57" s="52">
        <f t="shared" si="9"/>
        <v>0</v>
      </c>
      <c r="M57" s="158">
        <f>'Inputs - Plan Designs'!D27</f>
        <v>0.25</v>
      </c>
      <c r="N57" s="159" t="str">
        <f>'Inputs - Plan Designs'!E27</f>
        <v>Ded, Coins</v>
      </c>
      <c r="O57" s="177">
        <f>'Inputs - Plan Designs'!F27</f>
        <v>0.1</v>
      </c>
      <c r="P57" s="178" t="str">
        <f>'Inputs - Plan Designs'!G27</f>
        <v>Ded, Coins</v>
      </c>
      <c r="Q57" s="150">
        <f>'Inputs - Plan Designs'!H27</f>
        <v>20</v>
      </c>
      <c r="R57" s="159" t="str">
        <f>'Inputs - Plan Designs'!I27</f>
        <v>Copay</v>
      </c>
      <c r="S57" s="56" t="str">
        <f>IF('Inputs - Plan Designs'!M27&lt;&gt;"",'Inputs - Plan Designs'!M27,'Inputs - Plan Designs'!L27)</f>
        <v>Initial Ded., then 25% Coinsurance</v>
      </c>
      <c r="T57" s="316">
        <f t="shared" si="20"/>
        <v>0</v>
      </c>
      <c r="U57" s="55" t="str">
        <f>IF('Inputs - Plan Designs'!O27&lt;&gt;"",'Inputs - Plan Designs'!O27,'Inputs - Plan Designs'!N27)</f>
        <v>Deductible, then 10% Coinsurance</v>
      </c>
      <c r="V57" s="78">
        <f t="shared" si="21"/>
        <v>0</v>
      </c>
      <c r="W57" s="55" t="str">
        <f>IF('Inputs - Plan Designs'!Q27&lt;&gt;"",'Inputs - Plan Designs'!Q27,'Inputs - Plan Designs'!P27)</f>
        <v>$20 Copay</v>
      </c>
      <c r="X57" s="75">
        <f t="shared" si="22"/>
        <v>0</v>
      </c>
      <c r="Y57" s="39"/>
      <c r="Z57" s="30"/>
      <c r="AA57" s="191">
        <f>MIN( IF(N56="copay", AA56, AA56+T56), $AC$27)</f>
        <v>0</v>
      </c>
      <c r="AB57" s="192">
        <f>MAX(0,$AC$27-AA57)</f>
        <v>1700</v>
      </c>
      <c r="AC57" s="192">
        <f>MIN( AC56+T56, $AC$28)</f>
        <v>0</v>
      </c>
      <c r="AD57" s="192">
        <f>MAX(0,$AC$28-AC57)</f>
        <v>2525</v>
      </c>
      <c r="AE57" s="201"/>
      <c r="AF57" s="192">
        <f>MIN( IF(P56="copay", AF56, AF56+V56), $AH$27)</f>
        <v>0</v>
      </c>
      <c r="AG57" s="192">
        <f>MAX(0,$AH$27-AF57)</f>
        <v>2500</v>
      </c>
      <c r="AH57" s="192">
        <f>MIN( AH56+V56, $AH$28)</f>
        <v>0</v>
      </c>
      <c r="AI57" s="192">
        <f>MAX(0,$AH$28-AH57)</f>
        <v>5000</v>
      </c>
      <c r="AJ57" s="201"/>
      <c r="AK57" s="189">
        <f>MIN( IF(R56="copay", AK56, AK56+X56), $AM$27)</f>
        <v>0</v>
      </c>
      <c r="AL57" s="189">
        <f>MAX(0,$AM$27-AK57)</f>
        <v>750</v>
      </c>
      <c r="AM57" s="189">
        <f>MIN( AM56+X56, $AM$28)</f>
        <v>0</v>
      </c>
      <c r="AN57" s="190">
        <f>MAX(0,$AM$28-AM57)</f>
        <v>3000</v>
      </c>
    </row>
    <row r="58" spans="2:40" ht="30.75" customHeight="1">
      <c r="B58" s="25"/>
      <c r="C58" s="472"/>
      <c r="D58" s="546"/>
      <c r="E58" s="440" t="s">
        <v>60</v>
      </c>
      <c r="F58" s="441"/>
      <c r="G58" s="441"/>
      <c r="H58" s="441"/>
      <c r="I58" s="442"/>
      <c r="J58" s="232">
        <v>0</v>
      </c>
      <c r="K58" s="52">
        <f>'Unit Costs'!C50</f>
        <v>254.66619906224014</v>
      </c>
      <c r="L58" s="52">
        <f t="shared" si="9"/>
        <v>0</v>
      </c>
      <c r="M58" s="158">
        <f>'Inputs - Plan Designs'!D28</f>
        <v>0.25</v>
      </c>
      <c r="N58" s="159" t="str">
        <f>'Inputs - Plan Designs'!E28</f>
        <v>Ded, Coins</v>
      </c>
      <c r="O58" s="177">
        <f>'Inputs - Plan Designs'!F28</f>
        <v>50</v>
      </c>
      <c r="P58" s="178" t="str">
        <f>'Inputs - Plan Designs'!G28</f>
        <v>Copay</v>
      </c>
      <c r="Q58" s="150">
        <f>'Inputs - Plan Designs'!H28</f>
        <v>75</v>
      </c>
      <c r="R58" s="159" t="str">
        <f>'Inputs - Plan Designs'!I28</f>
        <v>Copay</v>
      </c>
      <c r="S58" s="56" t="str">
        <f>IF('Inputs - Plan Designs'!M28&lt;&gt;"",'Inputs - Plan Designs'!M28,'Inputs - Plan Designs'!L28)</f>
        <v>Initial Ded., then 25% Coinsurance</v>
      </c>
      <c r="T58" s="316">
        <f t="shared" si="20"/>
        <v>0</v>
      </c>
      <c r="U58" s="55" t="str">
        <f>IF('Inputs - Plan Designs'!O28&lt;&gt;"",'Inputs - Plan Designs'!O28,'Inputs - Plan Designs'!N28)</f>
        <v>$50 Copay</v>
      </c>
      <c r="V58" s="75">
        <f t="shared" si="21"/>
        <v>0</v>
      </c>
      <c r="W58" s="55" t="str">
        <f>IF('Inputs - Plan Designs'!Q28&lt;&gt;"",'Inputs - Plan Designs'!Q28,'Inputs - Plan Designs'!P28)</f>
        <v>$75 Copay</v>
      </c>
      <c r="X58" s="75">
        <f t="shared" si="22"/>
        <v>0</v>
      </c>
      <c r="Y58" s="38"/>
      <c r="Z58" s="30"/>
      <c r="AA58" s="191">
        <f>MIN( IF(N57="copay", AA57, AA57+T57), $AC$27)</f>
        <v>0</v>
      </c>
      <c r="AB58" s="192">
        <f>MAX(0,$AC$27-AA58)</f>
        <v>1700</v>
      </c>
      <c r="AC58" s="192">
        <f>MIN( AC57+T57, $AC$28)</f>
        <v>0</v>
      </c>
      <c r="AD58" s="192">
        <f>MAX(0,$AC$28-AC58)</f>
        <v>2525</v>
      </c>
      <c r="AE58" s="201"/>
      <c r="AF58" s="192">
        <f>MIN( IF(P57="copay", AF57, AF57+V57), $AH$27)</f>
        <v>0</v>
      </c>
      <c r="AG58" s="192">
        <f>MAX(0,$AH$27-AF58)</f>
        <v>2500</v>
      </c>
      <c r="AH58" s="192">
        <f>MIN( AH57+V57, $AH$28)</f>
        <v>0</v>
      </c>
      <c r="AI58" s="192">
        <f>MAX(0,$AH$28-AH58)</f>
        <v>5000</v>
      </c>
      <c r="AJ58" s="201"/>
      <c r="AK58" s="189">
        <f>MIN( IF(R57="copay", AK57, AK57+X57), $AM$27)</f>
        <v>0</v>
      </c>
      <c r="AL58" s="189">
        <f>MAX(0,$AM$27-AK58)</f>
        <v>750</v>
      </c>
      <c r="AM58" s="189">
        <f>MIN( AM57+X57, $AM$28)</f>
        <v>0</v>
      </c>
      <c r="AN58" s="190">
        <f>MAX(0,$AM$28-AM58)</f>
        <v>3000</v>
      </c>
    </row>
    <row r="59" spans="2:40" ht="32.25" customHeight="1">
      <c r="B59" s="25"/>
      <c r="C59" s="472"/>
      <c r="D59" s="326"/>
      <c r="E59" s="345"/>
      <c r="F59" s="345"/>
      <c r="G59" s="345"/>
      <c r="H59" s="345"/>
      <c r="I59" s="345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347"/>
      <c r="U59" s="62"/>
      <c r="V59" s="333"/>
      <c r="W59" s="62"/>
      <c r="X59" s="69"/>
      <c r="Y59" s="27"/>
      <c r="Z59" s="30"/>
      <c r="AA59" s="187"/>
      <c r="AE59" s="198"/>
      <c r="AJ59" s="198"/>
      <c r="AN59" s="186"/>
    </row>
    <row r="60" spans="2:40" ht="9" customHeight="1">
      <c r="B60" s="25"/>
      <c r="C60" s="472"/>
      <c r="D60" s="487" t="s">
        <v>9</v>
      </c>
      <c r="E60" s="476" t="s">
        <v>85</v>
      </c>
      <c r="F60" s="477"/>
      <c r="G60" s="477"/>
      <c r="H60" s="477"/>
      <c r="I60" s="478"/>
      <c r="J60" s="415" t="s">
        <v>194</v>
      </c>
      <c r="K60" s="427"/>
      <c r="L60" s="66"/>
      <c r="M60" s="427"/>
      <c r="N60" s="66"/>
      <c r="O60" s="66"/>
      <c r="P60" s="66"/>
      <c r="Q60" s="66"/>
      <c r="R60" s="66"/>
      <c r="S60" s="415" t="s">
        <v>80</v>
      </c>
      <c r="T60" s="393" t="s">
        <v>4</v>
      </c>
      <c r="U60" s="392" t="s">
        <v>80</v>
      </c>
      <c r="V60" s="393" t="s">
        <v>4</v>
      </c>
      <c r="W60" s="392" t="s">
        <v>80</v>
      </c>
      <c r="X60" s="393" t="s">
        <v>4</v>
      </c>
      <c r="Y60" s="27"/>
      <c r="Z60" s="30"/>
      <c r="AA60" s="187"/>
      <c r="AE60" s="198"/>
      <c r="AJ60" s="198"/>
      <c r="AN60" s="186"/>
    </row>
    <row r="61" spans="2:40" ht="17.25" customHeight="1">
      <c r="B61" s="25"/>
      <c r="C61" s="472"/>
      <c r="D61" s="528"/>
      <c r="E61" s="492"/>
      <c r="F61" s="493"/>
      <c r="G61" s="493"/>
      <c r="H61" s="493"/>
      <c r="I61" s="494"/>
      <c r="J61" s="415"/>
      <c r="K61" s="450"/>
      <c r="L61" s="67"/>
      <c r="M61" s="450"/>
      <c r="N61" s="67"/>
      <c r="O61" s="67"/>
      <c r="P61" s="67"/>
      <c r="Q61" s="67"/>
      <c r="R61" s="67"/>
      <c r="S61" s="415"/>
      <c r="T61" s="393"/>
      <c r="U61" s="392"/>
      <c r="V61" s="393"/>
      <c r="W61" s="392"/>
      <c r="X61" s="393"/>
      <c r="Y61" s="27"/>
      <c r="Z61" s="30"/>
      <c r="AA61" s="187"/>
      <c r="AE61" s="198"/>
      <c r="AJ61" s="198"/>
      <c r="AN61" s="186"/>
    </row>
    <row r="62" spans="2:40" ht="30.75" customHeight="1">
      <c r="B62" s="25"/>
      <c r="C62" s="472"/>
      <c r="D62" s="498" t="s">
        <v>195</v>
      </c>
      <c r="E62" s="443" t="s">
        <v>66</v>
      </c>
      <c r="F62" s="444"/>
      <c r="G62" s="444"/>
      <c r="H62" s="444"/>
      <c r="I62" s="445"/>
      <c r="J62" s="232">
        <v>0</v>
      </c>
      <c r="K62" s="53">
        <f>'Unit Costs'!C44</f>
        <v>25.506940869177782</v>
      </c>
      <c r="L62" s="53">
        <f t="shared" ref="L62:L67" si="23">K62*J62</f>
        <v>0</v>
      </c>
      <c r="M62" s="151">
        <f>'Inputs - Plan Designs'!D29</f>
        <v>0.25</v>
      </c>
      <c r="N62" s="151" t="str">
        <f>'Inputs - Plan Designs'!E29</f>
        <v>Ded, Coins</v>
      </c>
      <c r="O62" s="172">
        <f>'Inputs - Plan Designs'!F29</f>
        <v>20</v>
      </c>
      <c r="P62" s="172" t="str">
        <f>'Inputs - Plan Designs'!G29</f>
        <v>Copay</v>
      </c>
      <c r="Q62" s="163">
        <f>'Inputs - Plan Designs'!H29</f>
        <v>15</v>
      </c>
      <c r="R62" s="151" t="str">
        <f>'Inputs - Plan Designs'!I29</f>
        <v>Copay</v>
      </c>
      <c r="S62" s="56" t="str">
        <f>IF('Inputs - Plan Designs'!M29&lt;&gt;"",'Inputs - Plan Designs'!M29,'Inputs - Plan Designs'!L29)</f>
        <v>Initial Ded., then 25% Coinsurance</v>
      </c>
      <c r="T62" s="316">
        <f>IF(N62="Ded, Copay",MIN(IF(L62&lt;AB62,L62,AB62+(J62-FLOOR(AB62/K62,1))*M62),$AD62),MIN(IF(N62="Copay",J62*M62,IF(L62&lt;AB62,L62,AB62 + (L62-AB62)*M62 )), $AD62 ))</f>
        <v>0</v>
      </c>
      <c r="U62" s="55" t="str">
        <f>IF('Inputs - Plan Designs'!O29&lt;&gt;"",'Inputs - Plan Designs'!O29,'Inputs - Plan Designs'!N29)</f>
        <v>$20 Copay</v>
      </c>
      <c r="V62" s="94">
        <f>IF(P62="Ded, Copay",MIN(IF(L62&lt;AG62,L62,AG62+(J62-FLOOR(AG62/K62,1))*O62),$AI62),MIN(IF(P62="Copay",J62*O62,IF(L62&lt;AG62,L62,AG62 + (L62-AG62)*O62 )), $AI62 ))</f>
        <v>0</v>
      </c>
      <c r="W62" s="55" t="str">
        <f>IF('Inputs - Plan Designs'!Q29&lt;&gt;"",'Inputs - Plan Designs'!Q29,'Inputs - Plan Designs'!P29)</f>
        <v>$15 Copay</v>
      </c>
      <c r="X62" s="94">
        <f>IF(R62="Ded, Copay",MIN(IF(L62&lt;AL62,L62,AL62+(J62-FLOOR(AL62/K62,1))*Q62),$AN62),MIN(IF(R62="Copay",J62*Q62,IF(L62&lt;AL62,L62,AL62 + (L62-AL62)*Q62 )), $AN62 ))</f>
        <v>0</v>
      </c>
      <c r="Y62" s="27"/>
      <c r="Z62" s="30"/>
      <c r="AA62" s="191">
        <f>MIN( IF(N58="copay", AA58, AA58+T58), $AC$27)</f>
        <v>0</v>
      </c>
      <c r="AB62" s="192">
        <f t="shared" ref="AB62:AB67" si="24">MAX(0,$AC$27-AA62)</f>
        <v>1700</v>
      </c>
      <c r="AC62" s="192">
        <f>MIN( AC58+T58, $AC$28)</f>
        <v>0</v>
      </c>
      <c r="AD62" s="192">
        <f t="shared" ref="AD62:AD67" si="25">MAX(0,$AC$28-AC62)</f>
        <v>2525</v>
      </c>
      <c r="AE62" s="201"/>
      <c r="AF62" s="192">
        <f>MIN( IF(P58="copay", AF58, AF58+V58), $AH$27)</f>
        <v>0</v>
      </c>
      <c r="AG62" s="192">
        <f t="shared" ref="AG62:AG67" si="26">MAX(0,$AH$27-AF62)</f>
        <v>2500</v>
      </c>
      <c r="AH62" s="192">
        <f>MIN( AH58+V58, $AH$28)</f>
        <v>0</v>
      </c>
      <c r="AI62" s="192">
        <f t="shared" ref="AI62:AI67" si="27">MAX(0,$AH$28-AH62)</f>
        <v>5000</v>
      </c>
      <c r="AJ62" s="201"/>
      <c r="AK62" s="189">
        <f>MIN( IF(R58="copay", AK58, AK58+X58), $AM$27)</f>
        <v>0</v>
      </c>
      <c r="AL62" s="189">
        <f t="shared" ref="AL62:AL67" si="28">MAX(0,$AM$27-AK62)</f>
        <v>750</v>
      </c>
      <c r="AM62" s="189">
        <f>MIN( AM58+X58, $AM$28)</f>
        <v>0</v>
      </c>
      <c r="AN62" s="190">
        <f t="shared" ref="AN62:AN67" si="29">MAX(0,$AM$28-AM62)</f>
        <v>3000</v>
      </c>
    </row>
    <row r="63" spans="2:40" ht="30.75" customHeight="1">
      <c r="B63" s="25"/>
      <c r="C63" s="472"/>
      <c r="D63" s="496"/>
      <c r="E63" s="443" t="s">
        <v>78</v>
      </c>
      <c r="F63" s="444"/>
      <c r="G63" s="444"/>
      <c r="H63" s="444"/>
      <c r="I63" s="445"/>
      <c r="J63" s="232">
        <v>0</v>
      </c>
      <c r="K63" s="53">
        <f>'Unit Costs'!C45</f>
        <v>277.94196229886563</v>
      </c>
      <c r="L63" s="53">
        <f t="shared" si="23"/>
        <v>0</v>
      </c>
      <c r="M63" s="151">
        <f>'Inputs - Plan Designs'!D30</f>
        <v>0.25</v>
      </c>
      <c r="N63" s="151" t="str">
        <f>'Inputs - Plan Designs'!E30</f>
        <v>Ded, Coins</v>
      </c>
      <c r="O63" s="172">
        <f>'Inputs - Plan Designs'!F30</f>
        <v>40</v>
      </c>
      <c r="P63" s="172" t="str">
        <f>'Inputs - Plan Designs'!G30</f>
        <v>Copay</v>
      </c>
      <c r="Q63" s="163">
        <f>'Inputs - Plan Designs'!H30</f>
        <v>30</v>
      </c>
      <c r="R63" s="151" t="str">
        <f>'Inputs - Plan Designs'!I30</f>
        <v>Copay</v>
      </c>
      <c r="S63" s="56" t="str">
        <f>IF('Inputs - Plan Designs'!M30&lt;&gt;"",'Inputs - Plan Designs'!M30,'Inputs - Plan Designs'!L30)</f>
        <v>Initial Ded., then 25% Coinsurance</v>
      </c>
      <c r="T63" s="316">
        <f t="shared" ref="T63:T67" si="30">IF(N63="Ded, Copay",MIN(IF(L63&lt;AB63,L63,AB63+(J63-FLOOR(AB63/K63,1))*M63),$AD63),MIN(IF(N63="Copay",J63*M63,IF(L63&lt;AB63,L63,AB63 + (L63-AB63)*M63 )), $AD63 ))</f>
        <v>0</v>
      </c>
      <c r="U63" s="55" t="str">
        <f>IF('Inputs - Plan Designs'!O30&lt;&gt;"",'Inputs - Plan Designs'!O30,'Inputs - Plan Designs'!N30)</f>
        <v>$40 Copay</v>
      </c>
      <c r="V63" s="94">
        <f t="shared" ref="V63:V67" si="31">IF(P63="Ded, Copay",MIN(IF(L63&lt;AG63,L63,AG63+(J63-FLOOR(AG63/K63,1))*O63),$AI63),MIN(IF(P63="Copay",J63*O63,IF(L63&lt;AG63,L63,AG63 + (L63-AG63)*O63 )), $AI63 ))</f>
        <v>0</v>
      </c>
      <c r="W63" s="55" t="str">
        <f>IF('Inputs - Plan Designs'!Q30&lt;&gt;"",'Inputs - Plan Designs'!Q30,'Inputs - Plan Designs'!P30)</f>
        <v>$30 Copay</v>
      </c>
      <c r="X63" s="94">
        <f t="shared" ref="X63:X67" si="32">IF(R63="Ded, Copay",MIN(IF(L63&lt;AL63,L63,AL63+(J63-FLOOR(AL63/K63,1))*Q63),$AN63),MIN(IF(R63="Copay",J63*Q63,IF(L63&lt;AL63,L63,AL63 + (L63-AL63)*Q63 )), $AN63 ))</f>
        <v>0</v>
      </c>
      <c r="Y63" s="27"/>
      <c r="Z63" s="30"/>
      <c r="AA63" s="191">
        <f t="shared" ref="AA63:AA68" si="33">MIN( IF(N62="copay", AA62, AA62+T62), $AC$27)</f>
        <v>0</v>
      </c>
      <c r="AB63" s="192">
        <f t="shared" si="24"/>
        <v>1700</v>
      </c>
      <c r="AC63" s="192">
        <f>MIN( AC62+T62, $AC$28)</f>
        <v>0</v>
      </c>
      <c r="AD63" s="192">
        <f t="shared" si="25"/>
        <v>2525</v>
      </c>
      <c r="AE63" s="201"/>
      <c r="AF63" s="192">
        <f>MIN( IF(P62="copay", AF62, AF62+V62), $AH$27)</f>
        <v>0</v>
      </c>
      <c r="AG63" s="192">
        <f t="shared" si="26"/>
        <v>2500</v>
      </c>
      <c r="AH63" s="192">
        <f t="shared" ref="AH63:AH68" si="34">MIN( AH62+V62, $AH$28)</f>
        <v>0</v>
      </c>
      <c r="AI63" s="192">
        <f t="shared" si="27"/>
        <v>5000</v>
      </c>
      <c r="AJ63" s="201"/>
      <c r="AK63" s="189">
        <f>MIN( IF(R62="copay", AK62, AK62+X62), $AM$27)</f>
        <v>0</v>
      </c>
      <c r="AL63" s="189">
        <f t="shared" si="28"/>
        <v>750</v>
      </c>
      <c r="AM63" s="189">
        <f t="shared" ref="AM63:AM68" si="35">MIN( AM62+X62, $AM$28)</f>
        <v>0</v>
      </c>
      <c r="AN63" s="190">
        <f t="shared" si="29"/>
        <v>3000</v>
      </c>
    </row>
    <row r="64" spans="2:40" ht="30.75" customHeight="1" thickBot="1">
      <c r="B64" s="25"/>
      <c r="C64" s="472"/>
      <c r="D64" s="499"/>
      <c r="E64" s="461" t="s">
        <v>79</v>
      </c>
      <c r="F64" s="462"/>
      <c r="G64" s="462"/>
      <c r="H64" s="462"/>
      <c r="I64" s="463"/>
      <c r="J64" s="233">
        <v>0</v>
      </c>
      <c r="K64" s="50">
        <f>'Unit Costs'!C46</f>
        <v>343.74778103898637</v>
      </c>
      <c r="L64" s="50">
        <f t="shared" si="23"/>
        <v>0</v>
      </c>
      <c r="M64" s="160">
        <f>'Inputs - Plan Designs'!D31</f>
        <v>0.25</v>
      </c>
      <c r="N64" s="160" t="str">
        <f>'Inputs - Plan Designs'!E31</f>
        <v>Ded, Coins</v>
      </c>
      <c r="O64" s="179">
        <f>'Inputs - Plan Designs'!F31</f>
        <v>60</v>
      </c>
      <c r="P64" s="179" t="str">
        <f>'Inputs - Plan Designs'!G31</f>
        <v>Copay</v>
      </c>
      <c r="Q64" s="164">
        <f>'Inputs - Plan Designs'!H31</f>
        <v>50</v>
      </c>
      <c r="R64" s="160" t="str">
        <f>'Inputs - Plan Designs'!I31</f>
        <v>Copay</v>
      </c>
      <c r="S64" s="91" t="str">
        <f>IF('Inputs - Plan Designs'!M31&lt;&gt;"",'Inputs - Plan Designs'!M31,'Inputs - Plan Designs'!L31)</f>
        <v>Initial Ded., then 25% Coinsurance</v>
      </c>
      <c r="T64" s="369">
        <f t="shared" si="30"/>
        <v>0</v>
      </c>
      <c r="U64" s="330" t="str">
        <f>IF('Inputs - Plan Designs'!O31&lt;&gt;"",'Inputs - Plan Designs'!O31,'Inputs - Plan Designs'!N31)</f>
        <v>$60 Copay</v>
      </c>
      <c r="V64" s="95">
        <f t="shared" si="31"/>
        <v>0</v>
      </c>
      <c r="W64" s="330" t="str">
        <f>IF('Inputs - Plan Designs'!Q31&lt;&gt;"",'Inputs - Plan Designs'!Q31,'Inputs - Plan Designs'!P31)</f>
        <v>$50 Copay</v>
      </c>
      <c r="X64" s="95">
        <f t="shared" si="32"/>
        <v>0</v>
      </c>
      <c r="Y64" s="27"/>
      <c r="Z64" s="30"/>
      <c r="AA64" s="191">
        <f t="shared" si="33"/>
        <v>0</v>
      </c>
      <c r="AB64" s="192">
        <f t="shared" si="24"/>
        <v>1700</v>
      </c>
      <c r="AC64" s="192">
        <f>MIN( AC63+T63, $AH$28)</f>
        <v>0</v>
      </c>
      <c r="AD64" s="192">
        <f t="shared" si="25"/>
        <v>2525</v>
      </c>
      <c r="AE64" s="201"/>
      <c r="AF64" s="192">
        <f t="shared" ref="AF64:AF68" si="36">MIN( IF(P63="copay", AF63, AF63+V63), $AH$27)</f>
        <v>0</v>
      </c>
      <c r="AG64" s="192">
        <f t="shared" si="26"/>
        <v>2500</v>
      </c>
      <c r="AH64" s="192">
        <f t="shared" si="34"/>
        <v>0</v>
      </c>
      <c r="AI64" s="192">
        <f t="shared" si="27"/>
        <v>5000</v>
      </c>
      <c r="AJ64" s="201"/>
      <c r="AK64" s="189">
        <f>MIN( IF(R63="copay", AK63, AK63+X63), $AM$27)</f>
        <v>0</v>
      </c>
      <c r="AL64" s="189">
        <f t="shared" si="28"/>
        <v>750</v>
      </c>
      <c r="AM64" s="189">
        <f t="shared" si="35"/>
        <v>0</v>
      </c>
      <c r="AN64" s="190">
        <f t="shared" si="29"/>
        <v>3000</v>
      </c>
    </row>
    <row r="65" spans="1:40" ht="30.75" customHeight="1" thickTop="1">
      <c r="B65" s="25"/>
      <c r="C65" s="472"/>
      <c r="D65" s="495" t="s">
        <v>196</v>
      </c>
      <c r="E65" s="458" t="s">
        <v>66</v>
      </c>
      <c r="F65" s="459"/>
      <c r="G65" s="459"/>
      <c r="H65" s="459"/>
      <c r="I65" s="460"/>
      <c r="J65" s="234">
        <v>0</v>
      </c>
      <c r="K65" s="49">
        <f>K62*3</f>
        <v>76.520822607533347</v>
      </c>
      <c r="L65" s="49">
        <f t="shared" si="23"/>
        <v>0</v>
      </c>
      <c r="M65" s="161">
        <f>'Inputs - Plan Designs'!D32</f>
        <v>0.25</v>
      </c>
      <c r="N65" s="161" t="str">
        <f>'Inputs - Plan Designs'!E32</f>
        <v>Ded, Coins</v>
      </c>
      <c r="O65" s="180">
        <f>'Inputs - Plan Designs'!F32</f>
        <v>60</v>
      </c>
      <c r="P65" s="180" t="str">
        <f>'Inputs - Plan Designs'!G32</f>
        <v>Copay</v>
      </c>
      <c r="Q65" s="165">
        <f>'Inputs - Plan Designs'!H32</f>
        <v>30</v>
      </c>
      <c r="R65" s="161" t="str">
        <f>'Inputs - Plan Designs'!I32</f>
        <v>Copay</v>
      </c>
      <c r="S65" s="56" t="str">
        <f>IF('Inputs - Plan Designs'!M32&lt;&gt;"",'Inputs - Plan Designs'!M32,'Inputs - Plan Designs'!L32)</f>
        <v>Initial Ded., then 25% Coinsurance</v>
      </c>
      <c r="T65" s="370">
        <f t="shared" si="30"/>
        <v>0</v>
      </c>
      <c r="U65" s="55" t="str">
        <f>IF('Inputs - Plan Designs'!O32&lt;&gt;"",'Inputs - Plan Designs'!O32,'Inputs - Plan Designs'!N32)</f>
        <v>$60 Copay</v>
      </c>
      <c r="V65" s="78">
        <f t="shared" si="31"/>
        <v>0</v>
      </c>
      <c r="W65" s="55" t="str">
        <f>IF('Inputs - Plan Designs'!Q32&lt;&gt;"",'Inputs - Plan Designs'!Q32,'Inputs - Plan Designs'!P32)</f>
        <v>$30 Copay</v>
      </c>
      <c r="X65" s="78">
        <f t="shared" si="32"/>
        <v>0</v>
      </c>
      <c r="Y65" s="27"/>
      <c r="Z65" s="30"/>
      <c r="AA65" s="191">
        <f t="shared" si="33"/>
        <v>0</v>
      </c>
      <c r="AB65" s="192">
        <f t="shared" si="24"/>
        <v>1700</v>
      </c>
      <c r="AC65" s="192">
        <f>MIN( AC64+T64, $AH$28)</f>
        <v>0</v>
      </c>
      <c r="AD65" s="192">
        <f t="shared" si="25"/>
        <v>2525</v>
      </c>
      <c r="AE65" s="201"/>
      <c r="AF65" s="192">
        <f t="shared" si="36"/>
        <v>0</v>
      </c>
      <c r="AG65" s="192">
        <f t="shared" si="26"/>
        <v>2500</v>
      </c>
      <c r="AH65" s="192">
        <f t="shared" si="34"/>
        <v>0</v>
      </c>
      <c r="AI65" s="192">
        <f t="shared" si="27"/>
        <v>5000</v>
      </c>
      <c r="AJ65" s="201"/>
      <c r="AK65" s="189">
        <f t="shared" ref="AK65:AK67" si="37">MIN( IF(R64="copay", AK64, AK64+X64), $AM$27)</f>
        <v>0</v>
      </c>
      <c r="AL65" s="189">
        <f t="shared" si="28"/>
        <v>750</v>
      </c>
      <c r="AM65" s="189">
        <f t="shared" si="35"/>
        <v>0</v>
      </c>
      <c r="AN65" s="190">
        <f t="shared" si="29"/>
        <v>3000</v>
      </c>
    </row>
    <row r="66" spans="1:40" ht="30.75" customHeight="1">
      <c r="B66" s="25"/>
      <c r="C66" s="472"/>
      <c r="D66" s="496"/>
      <c r="E66" s="443" t="s">
        <v>78</v>
      </c>
      <c r="F66" s="444"/>
      <c r="G66" s="444"/>
      <c r="H66" s="444"/>
      <c r="I66" s="445"/>
      <c r="J66" s="232">
        <v>0</v>
      </c>
      <c r="K66" s="53">
        <f t="shared" ref="K66:K67" si="38">K63*3</f>
        <v>833.8258868965969</v>
      </c>
      <c r="L66" s="53">
        <f t="shared" si="23"/>
        <v>0</v>
      </c>
      <c r="M66" s="151">
        <f>'Inputs - Plan Designs'!D33</f>
        <v>0.25</v>
      </c>
      <c r="N66" s="151" t="str">
        <f>'Inputs - Plan Designs'!E33</f>
        <v>Ded, Coins</v>
      </c>
      <c r="O66" s="172">
        <f>'Inputs - Plan Designs'!F33</f>
        <v>120</v>
      </c>
      <c r="P66" s="172" t="str">
        <f>'Inputs - Plan Designs'!G33</f>
        <v>Copay</v>
      </c>
      <c r="Q66" s="163">
        <f>'Inputs - Plan Designs'!H33</f>
        <v>75</v>
      </c>
      <c r="R66" s="151" t="str">
        <f>'Inputs - Plan Designs'!I33</f>
        <v>Copay</v>
      </c>
      <c r="S66" s="56" t="str">
        <f>IF('Inputs - Plan Designs'!M33&lt;&gt;"",'Inputs - Plan Designs'!M33,'Inputs - Plan Designs'!L33)</f>
        <v>Initial Ded., then 25% Coinsurance</v>
      </c>
      <c r="T66" s="316">
        <f t="shared" si="30"/>
        <v>0</v>
      </c>
      <c r="U66" s="55" t="str">
        <f>IF('Inputs - Plan Designs'!O33&lt;&gt;"",'Inputs - Plan Designs'!O33,'Inputs - Plan Designs'!N33)</f>
        <v>$120 Copay</v>
      </c>
      <c r="V66" s="94">
        <f t="shared" si="31"/>
        <v>0</v>
      </c>
      <c r="W66" s="55" t="str">
        <f>IF('Inputs - Plan Designs'!Q33&lt;&gt;"",'Inputs - Plan Designs'!Q33,'Inputs - Plan Designs'!P33)</f>
        <v>$75 Copay</v>
      </c>
      <c r="X66" s="94">
        <f t="shared" si="32"/>
        <v>0</v>
      </c>
      <c r="Y66" s="27"/>
      <c r="Z66" s="30"/>
      <c r="AA66" s="191">
        <f t="shared" si="33"/>
        <v>0</v>
      </c>
      <c r="AB66" s="192">
        <f t="shared" si="24"/>
        <v>1700</v>
      </c>
      <c r="AC66" s="192">
        <f>MIN( AC65+T65, $AH$28)</f>
        <v>0</v>
      </c>
      <c r="AD66" s="192">
        <f t="shared" si="25"/>
        <v>2525</v>
      </c>
      <c r="AE66" s="201"/>
      <c r="AF66" s="192">
        <f t="shared" si="36"/>
        <v>0</v>
      </c>
      <c r="AG66" s="192">
        <f t="shared" si="26"/>
        <v>2500</v>
      </c>
      <c r="AH66" s="192">
        <f t="shared" si="34"/>
        <v>0</v>
      </c>
      <c r="AI66" s="192">
        <f t="shared" si="27"/>
        <v>5000</v>
      </c>
      <c r="AJ66" s="201"/>
      <c r="AK66" s="189">
        <f t="shared" si="37"/>
        <v>0</v>
      </c>
      <c r="AL66" s="189">
        <f t="shared" si="28"/>
        <v>750</v>
      </c>
      <c r="AM66" s="189">
        <f t="shared" si="35"/>
        <v>0</v>
      </c>
      <c r="AN66" s="190">
        <f t="shared" si="29"/>
        <v>3000</v>
      </c>
    </row>
    <row r="67" spans="1:40" ht="30.75" customHeight="1" thickBot="1">
      <c r="B67" s="25"/>
      <c r="C67" s="473"/>
      <c r="D67" s="497"/>
      <c r="E67" s="539" t="s">
        <v>79</v>
      </c>
      <c r="F67" s="540"/>
      <c r="G67" s="540"/>
      <c r="H67" s="540"/>
      <c r="I67" s="541"/>
      <c r="J67" s="235">
        <v>0</v>
      </c>
      <c r="K67" s="79">
        <f t="shared" si="38"/>
        <v>1031.2433431169591</v>
      </c>
      <c r="L67" s="79">
        <f t="shared" si="23"/>
        <v>0</v>
      </c>
      <c r="M67" s="162">
        <f>'Inputs - Plan Designs'!D34</f>
        <v>0.25</v>
      </c>
      <c r="N67" s="162" t="str">
        <f>'Inputs - Plan Designs'!E34</f>
        <v>Ded, Coins</v>
      </c>
      <c r="O67" s="181">
        <f>'Inputs - Plan Designs'!F34</f>
        <v>180</v>
      </c>
      <c r="P67" s="181" t="str">
        <f>'Inputs - Plan Designs'!G34</f>
        <v>Copay</v>
      </c>
      <c r="Q67" s="166">
        <f>'Inputs - Plan Designs'!H34</f>
        <v>125</v>
      </c>
      <c r="R67" s="162" t="str">
        <f>'Inputs - Plan Designs'!I34</f>
        <v>Copay</v>
      </c>
      <c r="S67" s="92" t="str">
        <f>IF('Inputs - Plan Designs'!M34&lt;&gt;"",'Inputs - Plan Designs'!M34,'Inputs - Plan Designs'!L34)</f>
        <v>Initial Ded., then 25% Coinsurance</v>
      </c>
      <c r="T67" s="371">
        <f t="shared" si="30"/>
        <v>0</v>
      </c>
      <c r="U67" s="331" t="str">
        <f>IF('Inputs - Plan Designs'!O34&lt;&gt;"",'Inputs - Plan Designs'!O34,'Inputs - Plan Designs'!N34)</f>
        <v>$180 Copay</v>
      </c>
      <c r="V67" s="96">
        <f t="shared" si="31"/>
        <v>0</v>
      </c>
      <c r="W67" s="331" t="str">
        <f>IF('Inputs - Plan Designs'!Q34&lt;&gt;"",'Inputs - Plan Designs'!Q34,'Inputs - Plan Designs'!P34)</f>
        <v>$125 Copay</v>
      </c>
      <c r="X67" s="96">
        <f t="shared" si="32"/>
        <v>0</v>
      </c>
      <c r="Y67" s="27"/>
      <c r="Z67" s="30"/>
      <c r="AA67" s="191">
        <f t="shared" si="33"/>
        <v>0</v>
      </c>
      <c r="AB67" s="192">
        <f t="shared" si="24"/>
        <v>1700</v>
      </c>
      <c r="AC67" s="192">
        <f>MIN( AC66+T66, $AH$28)</f>
        <v>0</v>
      </c>
      <c r="AD67" s="192">
        <f t="shared" si="25"/>
        <v>2525</v>
      </c>
      <c r="AE67" s="201"/>
      <c r="AF67" s="192">
        <f t="shared" si="36"/>
        <v>0</v>
      </c>
      <c r="AG67" s="192">
        <f t="shared" si="26"/>
        <v>2500</v>
      </c>
      <c r="AH67" s="192">
        <f t="shared" si="34"/>
        <v>0</v>
      </c>
      <c r="AI67" s="192">
        <f t="shared" si="27"/>
        <v>5000</v>
      </c>
      <c r="AJ67" s="201"/>
      <c r="AK67" s="189">
        <f t="shared" si="37"/>
        <v>0</v>
      </c>
      <c r="AL67" s="189">
        <f t="shared" si="28"/>
        <v>750</v>
      </c>
      <c r="AM67" s="189">
        <f t="shared" si="35"/>
        <v>0</v>
      </c>
      <c r="AN67" s="190">
        <f t="shared" si="29"/>
        <v>3000</v>
      </c>
    </row>
    <row r="68" spans="1:40" ht="32.25" customHeight="1" thickBot="1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Z68" s="30"/>
      <c r="AA68" s="193">
        <f t="shared" si="33"/>
        <v>0</v>
      </c>
      <c r="AB68" s="194">
        <f t="shared" ref="AB68" si="39">MAX(0,$AC$27-AA68)</f>
        <v>1700</v>
      </c>
      <c r="AC68" s="194">
        <f>MIN( AC67+T67, $AH$28)</f>
        <v>0</v>
      </c>
      <c r="AD68" s="194">
        <f t="shared" ref="AD68" si="40">MAX(0,$AC$28-AC68)</f>
        <v>2525</v>
      </c>
      <c r="AE68" s="202"/>
      <c r="AF68" s="194">
        <f t="shared" si="36"/>
        <v>0</v>
      </c>
      <c r="AG68" s="194">
        <f t="shared" ref="AG68" si="41">MAX(0,$AH$27-AF68)</f>
        <v>2500</v>
      </c>
      <c r="AH68" s="194">
        <f t="shared" si="34"/>
        <v>0</v>
      </c>
      <c r="AI68" s="194">
        <f t="shared" ref="AI68" si="42">MAX(0,$AH$28-AH68)</f>
        <v>5000</v>
      </c>
      <c r="AJ68" s="202"/>
      <c r="AK68" s="195">
        <f t="shared" ref="AK68" si="43">MIN( IF(R67="copay", AK67, AK67+X67), $AM$27)</f>
        <v>0</v>
      </c>
      <c r="AL68" s="195">
        <f t="shared" ref="AL68" si="44">MAX(0,$AM$27-AK68)</f>
        <v>750</v>
      </c>
      <c r="AM68" s="195">
        <f t="shared" si="35"/>
        <v>0</v>
      </c>
      <c r="AN68" s="196">
        <f t="shared" ref="AN68" si="45">MAX(0,$AM$28-AM68)</f>
        <v>3000</v>
      </c>
    </row>
    <row r="69" spans="1:40" ht="17.25" customHeight="1">
      <c r="B69" s="25"/>
      <c r="C69" s="471" t="s">
        <v>18</v>
      </c>
      <c r="D69" s="228" t="s">
        <v>61</v>
      </c>
      <c r="E69" s="446" t="s">
        <v>82</v>
      </c>
      <c r="F69" s="447"/>
      <c r="G69" s="447"/>
      <c r="H69" s="447"/>
      <c r="I69" s="447"/>
      <c r="J69" s="448"/>
      <c r="K69" s="80"/>
      <c r="L69" s="81"/>
      <c r="M69" s="81"/>
      <c r="N69" s="81"/>
      <c r="O69" s="81"/>
      <c r="P69" s="81"/>
      <c r="Q69" s="81"/>
      <c r="R69" s="81"/>
      <c r="S69" s="409" t="str">
        <f>S39</f>
        <v>HDHP</v>
      </c>
      <c r="T69" s="410"/>
      <c r="U69" s="418">
        <f>U39</f>
        <v>0</v>
      </c>
      <c r="V69" s="410"/>
      <c r="W69" s="418" t="str">
        <f>W39</f>
        <v>Plan 3</v>
      </c>
      <c r="X69" s="410"/>
      <c r="Y69" s="27"/>
      <c r="Z69" s="30"/>
    </row>
    <row r="70" spans="1:40" ht="10.5" hidden="1" customHeight="1">
      <c r="B70" s="25"/>
      <c r="C70" s="472"/>
      <c r="D70" s="397"/>
      <c r="E70" s="398"/>
      <c r="F70" s="398"/>
      <c r="G70" s="398"/>
      <c r="H70" s="398"/>
      <c r="I70" s="398"/>
      <c r="J70" s="399"/>
      <c r="K70" s="21"/>
      <c r="L70" s="21"/>
      <c r="M70" s="21"/>
      <c r="N70" s="21"/>
      <c r="O70" s="21"/>
      <c r="P70" s="21"/>
      <c r="Q70" s="21"/>
      <c r="R70" s="21"/>
      <c r="S70" s="65"/>
      <c r="T70" s="329"/>
      <c r="U70" s="328"/>
      <c r="V70" s="329"/>
      <c r="W70" s="328"/>
      <c r="X70" s="82"/>
      <c r="Y70" s="27"/>
      <c r="Z70" s="30"/>
    </row>
    <row r="71" spans="1:40" ht="45.95" customHeight="1">
      <c r="B71" s="25"/>
      <c r="C71" s="472"/>
      <c r="D71" s="389" t="s">
        <v>153</v>
      </c>
      <c r="E71" s="390"/>
      <c r="F71" s="390"/>
      <c r="G71" s="390"/>
      <c r="H71" s="390"/>
      <c r="I71" s="390"/>
      <c r="J71" s="391"/>
      <c r="K71" s="21"/>
      <c r="L71" s="21"/>
      <c r="M71" s="21"/>
      <c r="N71" s="21"/>
      <c r="O71" s="21"/>
      <c r="P71" s="21"/>
      <c r="Q71" s="21"/>
      <c r="R71" s="21"/>
      <c r="S71" s="387">
        <f>SUM(T42:T47,T49:T54,T56:T58,T62:T67)</f>
        <v>0</v>
      </c>
      <c r="T71" s="388"/>
      <c r="U71" s="385">
        <f>SUM(V42:V47,V49:V54,V56:V58,V62:V67)</f>
        <v>0</v>
      </c>
      <c r="V71" s="386"/>
      <c r="W71" s="385">
        <f>SUM(X42:X47,X49:X54,X56:X58,X62:X67)</f>
        <v>0</v>
      </c>
      <c r="X71" s="386"/>
      <c r="Y71" s="27"/>
      <c r="Z71" s="30"/>
      <c r="AC71" s="20"/>
      <c r="AK71" s="20"/>
    </row>
    <row r="72" spans="1:40" ht="45.95" customHeight="1">
      <c r="B72" s="25"/>
      <c r="C72" s="472"/>
      <c r="D72" s="400" t="str">
        <f>'Inputs - General'!F6&amp;" Annual Employee Payroll Contributions
    • What gets deducted from your paycheck"</f>
        <v>2026 Annual Employee Payroll Contributions
    • What gets deducted from your paycheck</v>
      </c>
      <c r="E72" s="401"/>
      <c r="F72" s="401"/>
      <c r="G72" s="401"/>
      <c r="H72" s="401"/>
      <c r="I72" s="401"/>
      <c r="J72" s="402"/>
      <c r="K72" s="21"/>
      <c r="L72" s="21"/>
      <c r="M72" s="21"/>
      <c r="N72" s="21"/>
      <c r="O72" s="21"/>
      <c r="P72" s="21"/>
      <c r="Q72" s="21"/>
      <c r="R72" s="21"/>
      <c r="S72" s="403">
        <f>E29</f>
        <v>1096.92</v>
      </c>
      <c r="T72" s="404"/>
      <c r="U72" s="385" t="str">
        <f>IF('Inputs - General'!C10="No","***** HIDE THIS ROW *****",IF(SUM(INDEX('Inputs - Plan Designs'!O7:O10,MATCH('EE OOP Cost Calculator'!$F$21,'Inputs - Plan Designs'!$L$7:$L$10,0)))=0,"NA",INDEX('Inputs - Plan Designs'!O7:O10,MATCH('EE OOP Cost Calculator'!$F$21,'Inputs - Plan Designs'!$L$7:$L$10,0))))</f>
        <v>NA</v>
      </c>
      <c r="V72" s="386"/>
      <c r="W72" s="385" t="str">
        <f>IF('Inputs - General'!C10="No","***** HIDE THIS ROW *****",IF(SUM(INDEX('Inputs - Plan Designs'!P7:P10,MATCH('EE OOP Cost Calculator'!$F$21,'Inputs - Plan Designs'!$L$7:$L$10,0)))=0,"NA",INDEX('Inputs - Plan Designs'!P7:P10,MATCH('EE OOP Cost Calculator'!$F$21,'Inputs - Plan Designs'!$L$7:$L$10,0))))</f>
        <v>NA</v>
      </c>
      <c r="X72" s="386"/>
      <c r="Y72" s="27"/>
      <c r="Z72" s="30"/>
      <c r="AC72" s="20"/>
      <c r="AF72" s="20"/>
    </row>
    <row r="73" spans="1:40" ht="23.1" customHeight="1">
      <c r="B73" s="25"/>
      <c r="C73" s="472"/>
      <c r="D73" s="360" t="str">
        <f>"Total Annual Employee Liability Estimate"</f>
        <v>Total Annual Employee Liability Estimate</v>
      </c>
      <c r="E73" s="361"/>
      <c r="F73" s="361"/>
      <c r="G73" s="361"/>
      <c r="H73" s="361"/>
      <c r="I73" s="361"/>
      <c r="J73" s="362"/>
      <c r="K73" s="21"/>
      <c r="L73" s="21"/>
      <c r="M73" s="21"/>
      <c r="N73" s="21"/>
      <c r="O73" s="21"/>
      <c r="P73" s="21"/>
      <c r="Q73" s="21"/>
      <c r="R73" s="21"/>
      <c r="S73" s="411">
        <f>S71+S72</f>
        <v>1096.92</v>
      </c>
      <c r="T73" s="412"/>
      <c r="U73" s="358"/>
      <c r="V73" s="359"/>
      <c r="W73" s="358"/>
      <c r="X73" s="359"/>
      <c r="Y73" s="27"/>
      <c r="Z73" s="30"/>
      <c r="AC73" s="20"/>
      <c r="AF73" s="20"/>
    </row>
    <row r="74" spans="1:40" ht="23.1" customHeight="1" thickBot="1">
      <c r="B74" s="25"/>
      <c r="C74" s="472"/>
      <c r="D74" s="363" t="str">
        <f>IF('Inputs - General'!C22="No","       
    • Out of Pocket Costs Plus Payroll Deductions ","      
    • Annual employee Out Of Pocket costs plus annual payroll deductions ")</f>
        <v xml:space="preserve">      
    • Annual employee Out Of Pocket costs plus annual payroll deductions </v>
      </c>
      <c r="E74" s="364"/>
      <c r="F74" s="364"/>
      <c r="G74" s="364"/>
      <c r="H74" s="364"/>
      <c r="I74" s="364"/>
      <c r="J74" s="365"/>
      <c r="K74" s="355"/>
      <c r="L74" s="356"/>
      <c r="M74" s="356"/>
      <c r="N74" s="356"/>
      <c r="O74" s="356"/>
      <c r="P74" s="356"/>
      <c r="Q74" s="356"/>
      <c r="R74" s="357"/>
      <c r="S74" s="413"/>
      <c r="T74" s="414"/>
      <c r="U74" s="383">
        <f>G29</f>
        <v>0</v>
      </c>
      <c r="V74" s="384"/>
      <c r="W74" s="383">
        <f>I29</f>
        <v>0</v>
      </c>
      <c r="X74" s="384"/>
      <c r="Y74" s="27"/>
      <c r="Z74" s="30"/>
      <c r="AB74" s="348"/>
    </row>
    <row r="75" spans="1:40" ht="18" customHeight="1">
      <c r="B75" s="25"/>
      <c r="C75" s="472"/>
      <c r="D75" s="522" t="str">
        <f>"Annual Employer Contribution to "&amp;'Inputs - General'!C10&amp;"
    • The amount that "&amp;'Inputs - General'!C5&amp;" will contribute into your "&amp;'Inputs - General'!C10&amp;" account for "&amp;'Inputs - General'!F6&amp;"
    • This model assumes that no employer contributions have been carried over from prior years"</f>
        <v>Annual Employer Contribution to HRA
    • The amount that Southern Land Company will contribute into your HRA account for 2026
    • This model assumes that no employer contributions have been carried over from prior years</v>
      </c>
      <c r="E75" s="523"/>
      <c r="F75" s="523"/>
      <c r="G75" s="523"/>
      <c r="H75" s="523"/>
      <c r="I75" s="523"/>
      <c r="J75" s="524"/>
      <c r="K75" s="349"/>
      <c r="L75" s="350"/>
      <c r="M75" s="350"/>
      <c r="N75" s="350"/>
      <c r="O75" s="350"/>
      <c r="P75" s="350"/>
      <c r="Q75" s="350"/>
      <c r="R75" s="351"/>
      <c r="S75" s="405">
        <f>MIN(SUM(L42:L47,L49:L54,L56:L58,L62:L67)-S71,IF(F21="Employee Only",2475,4950))</f>
        <v>0</v>
      </c>
      <c r="T75" s="406"/>
      <c r="U75" s="377">
        <f>IF(OR(U72="NA",U72="***** HIDE THIS ROW *****"),SUM(U71:V74),IF('Inputs - Plan Designs'!O6="HSA",U71-U72+U74,U74+MAX(U71-U72,0)))</f>
        <v>0</v>
      </c>
      <c r="V75" s="378"/>
      <c r="W75" s="377">
        <f>IF(OR(W72="NA",W72="***** HIDE THIS ROW *****"),SUM(W71:X74),IF('Inputs - Plan Designs'!P6="HSA",W71-W72+W74,W74+MAX(W71-W72,0)))</f>
        <v>0</v>
      </c>
      <c r="X75" s="378"/>
      <c r="Y75" s="27"/>
      <c r="Z75" s="30"/>
    </row>
    <row r="76" spans="1:40" ht="18" customHeight="1">
      <c r="B76" s="25"/>
      <c r="C76" s="472"/>
      <c r="D76" s="522"/>
      <c r="E76" s="523"/>
      <c r="F76" s="523"/>
      <c r="G76" s="523"/>
      <c r="H76" s="523"/>
      <c r="I76" s="523"/>
      <c r="J76" s="524"/>
      <c r="K76" s="349"/>
      <c r="L76" s="350"/>
      <c r="M76" s="350"/>
      <c r="N76" s="350"/>
      <c r="O76" s="350"/>
      <c r="P76" s="350"/>
      <c r="Q76" s="350"/>
      <c r="R76" s="351"/>
      <c r="S76" s="405"/>
      <c r="T76" s="406"/>
      <c r="U76" s="379"/>
      <c r="V76" s="380"/>
      <c r="W76" s="379"/>
      <c r="X76" s="380"/>
      <c r="Y76" s="27"/>
      <c r="Z76" s="30"/>
    </row>
    <row r="77" spans="1:40" ht="18" customHeight="1" thickBot="1">
      <c r="B77" s="25"/>
      <c r="C77" s="473"/>
      <c r="D77" s="525"/>
      <c r="E77" s="526"/>
      <c r="F77" s="526"/>
      <c r="G77" s="526"/>
      <c r="H77" s="526"/>
      <c r="I77" s="526"/>
      <c r="J77" s="527"/>
      <c r="K77" s="352"/>
      <c r="L77" s="353"/>
      <c r="M77" s="353"/>
      <c r="N77" s="353"/>
      <c r="O77" s="353"/>
      <c r="P77" s="353"/>
      <c r="Q77" s="353"/>
      <c r="R77" s="354"/>
      <c r="S77" s="407"/>
      <c r="T77" s="408"/>
      <c r="U77" s="381"/>
      <c r="V77" s="382"/>
      <c r="W77" s="381"/>
      <c r="X77" s="382"/>
      <c r="Y77" s="27"/>
      <c r="Z77" s="30"/>
    </row>
    <row r="78" spans="1:40" ht="39.75" hidden="1" customHeight="1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Z78" s="30"/>
    </row>
    <row r="79" spans="1:40" ht="24.95" customHeight="1">
      <c r="A79" s="97"/>
      <c r="B79" s="26"/>
      <c r="C79" s="456" t="s">
        <v>97</v>
      </c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26"/>
      <c r="Z79" s="30"/>
    </row>
    <row r="80" spans="1:40" ht="24.95" customHeight="1">
      <c r="A80" s="97"/>
      <c r="B80" s="26"/>
      <c r="C80" s="456"/>
      <c r="D80" s="456"/>
      <c r="E80" s="456"/>
      <c r="F80" s="456"/>
      <c r="G80" s="456"/>
      <c r="H80" s="456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6"/>
      <c r="Y80" s="27"/>
    </row>
    <row r="81" spans="1:25" ht="15.75" thickBot="1">
      <c r="A81" s="97"/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1"/>
    </row>
    <row r="82" spans="1:25" ht="15.75" thickTop="1"/>
    <row r="85" spans="1:25">
      <c r="S85" s="20"/>
    </row>
    <row r="87" spans="1:25">
      <c r="S87" s="20"/>
    </row>
    <row r="88" spans="1:25">
      <c r="S88" s="101"/>
      <c r="T88" s="101"/>
    </row>
  </sheetData>
  <sheetProtection algorithmName="SHA-512" hashValue="FJAishoa8w8pTIFjco2BwVN92pu4dmRDJGsup8imjvdzgwVxj+RVCLYjt9jkPGg1L52xgpbtjHa/r0To1z9zoA==" saltValue="vZIofPaiziqhrm8dX7Q5Sg==" spinCount="100000" sheet="1" selectLockedCells="1"/>
  <mergeCells count="129">
    <mergeCell ref="D75:J77"/>
    <mergeCell ref="D60:D61"/>
    <mergeCell ref="D42:D47"/>
    <mergeCell ref="E45:I45"/>
    <mergeCell ref="E46:I46"/>
    <mergeCell ref="E47:I47"/>
    <mergeCell ref="E44:I44"/>
    <mergeCell ref="E42:I42"/>
    <mergeCell ref="K60:K61"/>
    <mergeCell ref="E67:I67"/>
    <mergeCell ref="E52:I52"/>
    <mergeCell ref="E53:I53"/>
    <mergeCell ref="E54:I54"/>
    <mergeCell ref="D55:D58"/>
    <mergeCell ref="C3:X9"/>
    <mergeCell ref="AA33:AN33"/>
    <mergeCell ref="S26:T26"/>
    <mergeCell ref="S27:T27"/>
    <mergeCell ref="S28:T28"/>
    <mergeCell ref="S29:T29"/>
    <mergeCell ref="U26:V26"/>
    <mergeCell ref="U29:V29"/>
    <mergeCell ref="U28:V28"/>
    <mergeCell ref="U27:V27"/>
    <mergeCell ref="W29:X29"/>
    <mergeCell ref="W28:X28"/>
    <mergeCell ref="W27:X27"/>
    <mergeCell ref="F18:H18"/>
    <mergeCell ref="W26:X26"/>
    <mergeCell ref="F20:H20"/>
    <mergeCell ref="F21:H21"/>
    <mergeCell ref="E13:T14"/>
    <mergeCell ref="E32:T33"/>
    <mergeCell ref="C32:C67"/>
    <mergeCell ref="E48:I48"/>
    <mergeCell ref="G37:X37"/>
    <mergeCell ref="D35:D37"/>
    <mergeCell ref="AN40:AN41"/>
    <mergeCell ref="C79:X80"/>
    <mergeCell ref="C11:X11"/>
    <mergeCell ref="E62:I62"/>
    <mergeCell ref="E65:I65"/>
    <mergeCell ref="E64:I64"/>
    <mergeCell ref="D13:D14"/>
    <mergeCell ref="D32:D33"/>
    <mergeCell ref="F19:H19"/>
    <mergeCell ref="F22:H22"/>
    <mergeCell ref="C13:C30"/>
    <mergeCell ref="E26:F26"/>
    <mergeCell ref="E29:F29"/>
    <mergeCell ref="E28:F28"/>
    <mergeCell ref="E40:I41"/>
    <mergeCell ref="E55:I55"/>
    <mergeCell ref="E37:F37"/>
    <mergeCell ref="D39:J39"/>
    <mergeCell ref="D40:D41"/>
    <mergeCell ref="C69:C77"/>
    <mergeCell ref="E43:I43"/>
    <mergeCell ref="E60:I61"/>
    <mergeCell ref="E49:I49"/>
    <mergeCell ref="D65:D67"/>
    <mergeCell ref="D62:D64"/>
    <mergeCell ref="AK40:AK41"/>
    <mergeCell ref="V60:V61"/>
    <mergeCell ref="U60:U61"/>
    <mergeCell ref="M60:M61"/>
    <mergeCell ref="AG40:AG41"/>
    <mergeCell ref="AH40:AH41"/>
    <mergeCell ref="AI40:AI41"/>
    <mergeCell ref="W40:W41"/>
    <mergeCell ref="X40:X41"/>
    <mergeCell ref="AF40:AF41"/>
    <mergeCell ref="AC40:AC41"/>
    <mergeCell ref="AD40:AD41"/>
    <mergeCell ref="AA40:AA41"/>
    <mergeCell ref="AB40:AB41"/>
    <mergeCell ref="S60:S61"/>
    <mergeCell ref="T60:T61"/>
    <mergeCell ref="T40:T41"/>
    <mergeCell ref="Q40:R40"/>
    <mergeCell ref="U40:U41"/>
    <mergeCell ref="AL40:AL41"/>
    <mergeCell ref="AM40:AM41"/>
    <mergeCell ref="W69:X69"/>
    <mergeCell ref="W39:X39"/>
    <mergeCell ref="E36:F36"/>
    <mergeCell ref="E27:F27"/>
    <mergeCell ref="S39:T39"/>
    <mergeCell ref="U39:V39"/>
    <mergeCell ref="S40:S41"/>
    <mergeCell ref="V40:V41"/>
    <mergeCell ref="K40:K41"/>
    <mergeCell ref="O40:P40"/>
    <mergeCell ref="M40:N40"/>
    <mergeCell ref="E50:I50"/>
    <mergeCell ref="E51:I51"/>
    <mergeCell ref="L40:L41"/>
    <mergeCell ref="J40:J41"/>
    <mergeCell ref="E56:I56"/>
    <mergeCell ref="E57:I57"/>
    <mergeCell ref="E58:I58"/>
    <mergeCell ref="E63:I63"/>
    <mergeCell ref="E66:I66"/>
    <mergeCell ref="E35:F35"/>
    <mergeCell ref="E69:J69"/>
    <mergeCell ref="G35:T35"/>
    <mergeCell ref="W75:X77"/>
    <mergeCell ref="W74:X74"/>
    <mergeCell ref="W71:X71"/>
    <mergeCell ref="U74:V74"/>
    <mergeCell ref="U71:V71"/>
    <mergeCell ref="U72:V72"/>
    <mergeCell ref="W72:X72"/>
    <mergeCell ref="S71:T71"/>
    <mergeCell ref="D71:J71"/>
    <mergeCell ref="W60:W61"/>
    <mergeCell ref="X60:X61"/>
    <mergeCell ref="D48:D54"/>
    <mergeCell ref="G36:V36"/>
    <mergeCell ref="D70:J70"/>
    <mergeCell ref="D72:J72"/>
    <mergeCell ref="S72:T72"/>
    <mergeCell ref="S75:T77"/>
    <mergeCell ref="S69:T69"/>
    <mergeCell ref="S73:T74"/>
    <mergeCell ref="J60:J61"/>
    <mergeCell ref="K39:R39"/>
    <mergeCell ref="U69:V69"/>
    <mergeCell ref="U75:V77"/>
  </mergeCells>
  <conditionalFormatting sqref="D18:D22">
    <cfRule type="expression" dxfId="2" priority="1">
      <formula>"Hide This Row"=D18</formula>
    </cfRule>
  </conditionalFormatting>
  <conditionalFormatting sqref="F22:H22">
    <cfRule type="expression" dxfId="1" priority="2">
      <formula>AND($F$22="Yes",OR($F$19="Employee Only",$F$19="Employee + Child(ren)"))</formula>
    </cfRule>
  </conditionalFormatting>
  <dataValidations count="1">
    <dataValidation type="list" allowBlank="1" showInputMessage="1" showErrorMessage="1" sqref="N49:N54 P56:P58 R42:R47 N42:N47 N62:N67 P62:P67 R62:R67 N56:N58 P49:P54 R49:R54 R56:R58 P42:P47" xr:uid="{00000000-0002-0000-0000-000000000000}">
      <formula1>$AK$13:$AK$15</formula1>
    </dataValidation>
  </dataValidations>
  <printOptions horizontalCentered="1" verticalCentered="1"/>
  <pageMargins left="0.45" right="0.45" top="0.75" bottom="0.75" header="0.3" footer="0.3"/>
  <pageSetup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2000000}">
          <x14:formula1>
            <xm:f>'Inputs - Contributions'!$P$4:$P$8</xm:f>
          </x14:formula1>
          <xm:sqref>F19:H19</xm:sqref>
        </x14:dataValidation>
        <x14:dataValidation type="list" allowBlank="1" showInputMessage="1" showErrorMessage="1" xr:uid="{00000000-0002-0000-0000-000003000000}">
          <x14:formula1>
            <xm:f>'Inputs - Contributions'!$R$4:$R$7</xm:f>
          </x14:formula1>
          <xm:sqref>F18:H18</xm:sqref>
        </x14:dataValidation>
        <x14:dataValidation type="list" allowBlank="1" showInputMessage="1" showErrorMessage="1" xr:uid="{00000000-0002-0000-0000-000004000000}">
          <x14:formula1>
            <xm:f>'Inputs - Contributions'!$L$4:$L$7</xm:f>
          </x14:formula1>
          <xm:sqref>F21:H21</xm:sqref>
        </x14:dataValidation>
        <x14:dataValidation type="list" allowBlank="1" showInputMessage="1" showErrorMessage="1" xr:uid="{00000000-0002-0000-0000-000001000000}">
          <x14:formula1>
            <xm:f>'Inputs - Contributions'!$T$4:$T$5</xm:f>
          </x14:formula1>
          <xm:sqref>F22:H22</xm:sqref>
        </x14:dataValidation>
        <x14:dataValidation type="list" allowBlank="1" showInputMessage="1" showErrorMessage="1" xr:uid="{CA9BAB16-6105-431C-8982-ADA5C025CB5E}">
          <x14:formula1>
            <xm:f>'Inputs - Contributions'!$N$4:$N$6</xm:f>
          </x14:formula1>
          <xm:sqref>F20:H20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3DBD-E75C-4158-9773-34EFCD3BDABB}">
  <dimension ref="A1:I12"/>
  <sheetViews>
    <sheetView zoomScale="80" zoomScaleNormal="80" workbookViewId="0"/>
  </sheetViews>
  <sheetFormatPr defaultRowHeight="15"/>
  <cols>
    <col min="1" max="1" width="1.5703125" customWidth="1"/>
    <col min="2" max="2" width="30.85546875" customWidth="1"/>
    <col min="3" max="3" width="35" customWidth="1"/>
    <col min="4" max="4" width="1.5703125" customWidth="1"/>
    <col min="6" max="9" width="9.140625" customWidth="1"/>
    <col min="11" max="11" width="9.140625" customWidth="1"/>
  </cols>
  <sheetData>
    <row r="1" spans="1:9">
      <c r="A1" s="62"/>
      <c r="B1" s="62"/>
      <c r="C1" s="62"/>
      <c r="D1" s="62"/>
    </row>
    <row r="2" spans="1:9" ht="15.75">
      <c r="A2" s="62"/>
      <c r="B2" s="250" t="s">
        <v>178</v>
      </c>
      <c r="C2" s="62"/>
      <c r="D2" s="62"/>
    </row>
    <row r="3" spans="1:9" ht="15.75" thickBot="1">
      <c r="A3" s="62"/>
      <c r="B3" s="62"/>
      <c r="C3" s="62"/>
      <c r="D3" s="62"/>
    </row>
    <row r="4" spans="1:9">
      <c r="A4" s="62"/>
      <c r="B4" s="122"/>
      <c r="C4" s="221" t="s">
        <v>147</v>
      </c>
      <c r="D4" s="62"/>
    </row>
    <row r="5" spans="1:9" ht="21.95" customHeight="1">
      <c r="A5" s="62"/>
      <c r="B5" s="218" t="s">
        <v>148</v>
      </c>
      <c r="C5" s="222" t="s">
        <v>203</v>
      </c>
      <c r="D5" s="62"/>
      <c r="F5" t="s">
        <v>152</v>
      </c>
    </row>
    <row r="6" spans="1:9" ht="21.95" customHeight="1">
      <c r="A6" s="62"/>
      <c r="B6" s="218" t="s">
        <v>149</v>
      </c>
      <c r="C6" s="226">
        <v>46023</v>
      </c>
      <c r="D6" s="62"/>
      <c r="F6" s="227">
        <f>IF(YEAR(C6)=YEAR(EDATE(C6,12)-1),YEAR(C6),YEAR(C6)&amp;"-"&amp;YEAR(C6)+1)</f>
        <v>2026</v>
      </c>
      <c r="G6" s="227"/>
    </row>
    <row r="7" spans="1:9" ht="21.95" customHeight="1">
      <c r="A7" s="62"/>
      <c r="B7" s="219" t="s">
        <v>107</v>
      </c>
      <c r="C7" s="223" t="s">
        <v>201</v>
      </c>
      <c r="D7" s="62"/>
    </row>
    <row r="8" spans="1:9" ht="21.95" customHeight="1">
      <c r="A8" s="62"/>
      <c r="B8" s="218" t="s">
        <v>108</v>
      </c>
      <c r="C8" s="224" t="s">
        <v>202</v>
      </c>
      <c r="D8" s="62"/>
    </row>
    <row r="9" spans="1:9" ht="21.95" customHeight="1">
      <c r="A9" s="62"/>
      <c r="B9" s="219" t="s">
        <v>109</v>
      </c>
      <c r="C9" s="223" t="s">
        <v>109</v>
      </c>
      <c r="D9" s="62"/>
    </row>
    <row r="10" spans="1:9" ht="21.95" customHeight="1">
      <c r="A10" s="62"/>
      <c r="B10" s="219" t="s">
        <v>154</v>
      </c>
      <c r="C10" s="223" t="s">
        <v>156</v>
      </c>
      <c r="D10" s="62"/>
      <c r="F10" t="s">
        <v>155</v>
      </c>
      <c r="G10" t="s">
        <v>156</v>
      </c>
      <c r="H10" t="s">
        <v>179</v>
      </c>
      <c r="I10" t="s">
        <v>92</v>
      </c>
    </row>
    <row r="11" spans="1:9" ht="21.95" customHeight="1" thickBot="1">
      <c r="A11" s="62"/>
      <c r="B11" s="220" t="s">
        <v>150</v>
      </c>
      <c r="C11" s="225">
        <v>26</v>
      </c>
      <c r="D11" s="62"/>
    </row>
    <row r="12" spans="1:9">
      <c r="A12" s="62"/>
      <c r="B12" s="62"/>
      <c r="C12" s="62"/>
      <c r="D12" s="62"/>
    </row>
  </sheetData>
  <dataValidations count="1">
    <dataValidation type="list" allowBlank="1" showInputMessage="1" showErrorMessage="1" sqref="C10" xr:uid="{AF4C03C2-8E91-4F4D-AC34-7D1132CF7E1D}">
      <formula1>$F$10:$I$10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35EF-FCD9-4EE3-AB21-21D257A32023}">
  <dimension ref="A1:S35"/>
  <sheetViews>
    <sheetView zoomScale="80" zoomScaleNormal="80" workbookViewId="0"/>
  </sheetViews>
  <sheetFormatPr defaultRowHeight="15"/>
  <cols>
    <col min="1" max="1" width="1.5703125" customWidth="1"/>
    <col min="2" max="2" width="7.85546875" customWidth="1"/>
    <col min="3" max="3" width="28.140625" customWidth="1"/>
    <col min="4" max="9" width="15.140625" customWidth="1"/>
    <col min="10" max="10" width="1.5703125" customWidth="1"/>
    <col min="11" max="11" width="3.5703125" customWidth="1"/>
    <col min="12" max="17" width="14.7109375" customWidth="1"/>
    <col min="19" max="19" width="12.42578125" bestFit="1" customWidth="1"/>
  </cols>
  <sheetData>
    <row r="1" spans="1:19">
      <c r="A1" s="62"/>
      <c r="B1" s="62"/>
      <c r="C1" s="62"/>
      <c r="D1" s="62"/>
      <c r="E1" s="62"/>
      <c r="F1" s="62"/>
      <c r="G1" s="62"/>
      <c r="H1" s="62"/>
      <c r="I1" s="62"/>
      <c r="J1" s="62"/>
    </row>
    <row r="2" spans="1:19">
      <c r="A2" s="62"/>
      <c r="B2" s="249" t="s">
        <v>160</v>
      </c>
      <c r="C2" s="62"/>
      <c r="D2" s="62"/>
      <c r="E2" s="62"/>
      <c r="F2" s="62"/>
      <c r="G2" s="62"/>
      <c r="H2" s="62"/>
      <c r="I2" s="62"/>
      <c r="J2" s="62"/>
      <c r="L2" s="311" t="s">
        <v>155</v>
      </c>
      <c r="M2" s="311" t="s">
        <v>156</v>
      </c>
      <c r="N2" s="312" t="s">
        <v>146</v>
      </c>
    </row>
    <row r="3" spans="1:19" ht="15.75" thickBot="1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9">
      <c r="A4" s="62"/>
      <c r="B4" s="552"/>
      <c r="C4" s="553"/>
      <c r="D4" s="105" t="s">
        <v>140</v>
      </c>
      <c r="E4" s="105"/>
      <c r="F4" s="105"/>
      <c r="G4" s="105"/>
      <c r="H4" s="105"/>
      <c r="I4" s="105"/>
      <c r="J4" s="62"/>
      <c r="L4" s="298" t="s">
        <v>186</v>
      </c>
      <c r="M4" s="105"/>
      <c r="N4" s="105"/>
      <c r="O4" s="105"/>
      <c r="P4" s="105"/>
    </row>
    <row r="5" spans="1:19" ht="35.1" customHeight="1">
      <c r="A5" s="62"/>
      <c r="B5" s="547" t="s">
        <v>112</v>
      </c>
      <c r="C5" s="554"/>
      <c r="D5" s="109" t="str">
        <f>'Inputs - General'!C7</f>
        <v>HDHP</v>
      </c>
      <c r="E5" s="110"/>
      <c r="F5" s="111" t="str">
        <f>'Inputs - General'!C8</f>
        <v>PPO</v>
      </c>
      <c r="G5" s="110"/>
      <c r="H5" s="111" t="str">
        <f>'Inputs - General'!C9</f>
        <v>Plan 3</v>
      </c>
      <c r="I5" s="112"/>
      <c r="J5" s="62"/>
      <c r="L5" s="547" t="s">
        <v>187</v>
      </c>
      <c r="M5" s="548"/>
      <c r="N5" s="109" t="str">
        <f>D5</f>
        <v>HDHP</v>
      </c>
      <c r="O5" s="111" t="str">
        <f>F5</f>
        <v>PPO</v>
      </c>
      <c r="P5" s="299" t="str">
        <f>H5</f>
        <v>Plan 3</v>
      </c>
    </row>
    <row r="6" spans="1:19" ht="21.95" customHeight="1">
      <c r="A6" s="62"/>
      <c r="B6" s="549" t="s">
        <v>117</v>
      </c>
      <c r="C6" s="106" t="s">
        <v>157</v>
      </c>
      <c r="D6" s="216" t="s">
        <v>197</v>
      </c>
      <c r="E6" s="139"/>
      <c r="F6" s="217" t="s">
        <v>96</v>
      </c>
      <c r="G6" s="140"/>
      <c r="H6" s="217" t="s">
        <v>96</v>
      </c>
      <c r="I6" s="141"/>
      <c r="J6" s="62"/>
      <c r="L6" s="300" t="s">
        <v>191</v>
      </c>
      <c r="M6" s="295"/>
      <c r="N6" s="301" t="s">
        <v>156</v>
      </c>
      <c r="O6" s="302" t="s">
        <v>146</v>
      </c>
      <c r="P6" s="308" t="s">
        <v>146</v>
      </c>
    </row>
    <row r="7" spans="1:19" ht="21.95" customHeight="1">
      <c r="A7" s="62"/>
      <c r="B7" s="555"/>
      <c r="C7" s="106" t="s">
        <v>145</v>
      </c>
      <c r="D7" s="293" t="s">
        <v>185</v>
      </c>
      <c r="E7" s="294"/>
      <c r="F7" s="295"/>
      <c r="G7" s="296"/>
      <c r="H7" s="295"/>
      <c r="I7" s="297"/>
      <c r="J7" s="62"/>
      <c r="L7" s="300" t="str">
        <f>'Inputs - Contributions'!L4</f>
        <v>Employee Only</v>
      </c>
      <c r="M7" s="295"/>
      <c r="N7" s="367">
        <v>2512.5</v>
      </c>
      <c r="O7" s="302" t="s">
        <v>146</v>
      </c>
      <c r="P7" s="308" t="s">
        <v>146</v>
      </c>
    </row>
    <row r="8" spans="1:19" ht="21.95" customHeight="1">
      <c r="A8" s="62"/>
      <c r="B8" s="555"/>
      <c r="C8" s="106" t="s">
        <v>113</v>
      </c>
      <c r="D8" s="138">
        <v>1700</v>
      </c>
      <c r="E8" s="139"/>
      <c r="F8" s="140">
        <v>2500</v>
      </c>
      <c r="G8" s="140"/>
      <c r="H8" s="140">
        <v>750</v>
      </c>
      <c r="I8" s="141"/>
      <c r="J8" s="62"/>
      <c r="L8" s="300" t="str">
        <f>'Inputs - Contributions'!L5</f>
        <v>Employee + Spouse</v>
      </c>
      <c r="M8" s="295"/>
      <c r="N8" s="368">
        <v>5025</v>
      </c>
      <c r="O8" s="302" t="s">
        <v>146</v>
      </c>
      <c r="P8" s="303" t="s">
        <v>146</v>
      </c>
    </row>
    <row r="9" spans="1:19" ht="21.95" customHeight="1">
      <c r="A9" s="62"/>
      <c r="B9" s="555"/>
      <c r="C9" s="107" t="s">
        <v>114</v>
      </c>
      <c r="D9" s="138">
        <v>3400</v>
      </c>
      <c r="E9" s="139"/>
      <c r="F9" s="140">
        <v>5000</v>
      </c>
      <c r="G9" s="140"/>
      <c r="H9" s="140">
        <v>1750</v>
      </c>
      <c r="I9" s="141"/>
      <c r="J9" s="62"/>
      <c r="L9" s="300" t="str">
        <f>'Inputs - Contributions'!L6</f>
        <v>Employee + Child(ren)</v>
      </c>
      <c r="M9" s="295"/>
      <c r="N9" s="368">
        <v>5025</v>
      </c>
      <c r="O9" s="302" t="s">
        <v>146</v>
      </c>
      <c r="P9" s="303" t="s">
        <v>146</v>
      </c>
    </row>
    <row r="10" spans="1:19" ht="21.95" customHeight="1" thickBot="1">
      <c r="A10" s="62"/>
      <c r="B10" s="555"/>
      <c r="C10" s="106" t="s">
        <v>5</v>
      </c>
      <c r="D10" s="142">
        <v>0.25</v>
      </c>
      <c r="E10" s="143"/>
      <c r="F10" s="144">
        <v>0.2</v>
      </c>
      <c r="G10" s="144"/>
      <c r="H10" s="144">
        <v>0.2</v>
      </c>
      <c r="I10" s="145"/>
      <c r="J10" s="62"/>
      <c r="L10" s="304" t="str">
        <f>'Inputs - Contributions'!L7</f>
        <v>Family</v>
      </c>
      <c r="M10" s="305"/>
      <c r="N10" s="368">
        <v>5025</v>
      </c>
      <c r="O10" s="306" t="s">
        <v>146</v>
      </c>
      <c r="P10" s="307" t="s">
        <v>146</v>
      </c>
    </row>
    <row r="11" spans="1:19" ht="21.95" customHeight="1" thickBot="1">
      <c r="A11" s="62"/>
      <c r="B11" s="555"/>
      <c r="C11" s="107" t="s">
        <v>115</v>
      </c>
      <c r="D11" s="366">
        <f>1700+825</f>
        <v>2525</v>
      </c>
      <c r="E11" s="139"/>
      <c r="F11" s="140">
        <v>5000</v>
      </c>
      <c r="G11" s="140"/>
      <c r="H11" s="140">
        <v>3000</v>
      </c>
      <c r="I11" s="141"/>
      <c r="J11" s="62"/>
    </row>
    <row r="12" spans="1:19" ht="21.95" customHeight="1">
      <c r="A12" s="62"/>
      <c r="B12" s="556"/>
      <c r="C12" s="107" t="s">
        <v>116</v>
      </c>
      <c r="D12" s="138">
        <f>3400+1650</f>
        <v>5050</v>
      </c>
      <c r="E12" s="139"/>
      <c r="F12" s="140">
        <v>10000</v>
      </c>
      <c r="G12" s="140"/>
      <c r="H12" s="140">
        <v>9000</v>
      </c>
      <c r="I12" s="141"/>
      <c r="J12" s="62"/>
      <c r="L12" s="236" t="str">
        <f>D5</f>
        <v>HDHP</v>
      </c>
      <c r="M12" s="237"/>
      <c r="N12" s="238" t="str">
        <f>F5</f>
        <v>PPO</v>
      </c>
      <c r="O12" s="237"/>
      <c r="P12" s="238" t="str">
        <f>H5</f>
        <v>Plan 3</v>
      </c>
      <c r="Q12" s="239"/>
      <c r="S12" s="121" t="s">
        <v>58</v>
      </c>
    </row>
    <row r="13" spans="1:19" ht="21.95" customHeight="1">
      <c r="A13" s="62"/>
      <c r="B13" s="115"/>
      <c r="C13" s="116"/>
      <c r="D13" s="117" t="s">
        <v>48</v>
      </c>
      <c r="E13" s="118" t="s">
        <v>49</v>
      </c>
      <c r="F13" s="119" t="s">
        <v>48</v>
      </c>
      <c r="G13" s="119" t="s">
        <v>49</v>
      </c>
      <c r="H13" s="119" t="s">
        <v>48</v>
      </c>
      <c r="I13" s="120" t="s">
        <v>49</v>
      </c>
      <c r="J13" s="62"/>
      <c r="L13" s="240" t="s">
        <v>158</v>
      </c>
      <c r="M13" s="118" t="s">
        <v>159</v>
      </c>
      <c r="N13" s="119" t="s">
        <v>158</v>
      </c>
      <c r="O13" s="242" t="s">
        <v>159</v>
      </c>
      <c r="P13" s="118" t="s">
        <v>158</v>
      </c>
      <c r="Q13" s="241" t="s">
        <v>159</v>
      </c>
      <c r="S13" s="61" t="s">
        <v>12</v>
      </c>
    </row>
    <row r="14" spans="1:19" ht="21.95" customHeight="1">
      <c r="A14" s="62"/>
      <c r="B14" s="555" t="s">
        <v>68</v>
      </c>
      <c r="C14" s="107" t="s">
        <v>118</v>
      </c>
      <c r="D14" s="123">
        <v>0</v>
      </c>
      <c r="E14" s="124" t="s">
        <v>13</v>
      </c>
      <c r="F14" s="125">
        <v>0</v>
      </c>
      <c r="G14" s="126" t="s">
        <v>13</v>
      </c>
      <c r="H14" s="125">
        <v>0</v>
      </c>
      <c r="I14" s="127" t="s">
        <v>13</v>
      </c>
      <c r="J14" s="62"/>
      <c r="L14" s="243" t="str">
        <f t="shared" ref="L14:N34" si="0">IF(D14=0,"100% Covered",IF(E14=$S$13,TEXT(D14,"$0")&amp;" Copay",IF(E14=$S$14,"Deductible, then "&amp;TEXT(D14,"0%")&amp;" Coinsurance",IF(E14=$S$15,"Deductible, then a "&amp;TEXT(D14,"$0")&amp;" Copay","Error"))))</f>
        <v>100% Covered</v>
      </c>
      <c r="M14" s="251"/>
      <c r="N14" s="246" t="str">
        <f t="shared" si="0"/>
        <v>100% Covered</v>
      </c>
      <c r="O14" s="251"/>
      <c r="P14" s="246" t="str">
        <f t="shared" ref="P14:P34" si="1">IF(H14=0,"100% Covered",IF(I14=$S$13,TEXT(H14,"$0")&amp;" Copay",IF(I14=$S$14,"Deductible, then "&amp;TEXT(H14,"0%")&amp;" Coinsurance",IF(I14=$S$15,"Deductible, then a "&amp;TEXT(H14,"$0")&amp;" Copay","Error"))))</f>
        <v>100% Covered</v>
      </c>
      <c r="Q14" s="252"/>
      <c r="S14" s="61" t="s">
        <v>13</v>
      </c>
    </row>
    <row r="15" spans="1:19" ht="21.95" customHeight="1">
      <c r="A15" s="62"/>
      <c r="B15" s="550"/>
      <c r="C15" s="107" t="s">
        <v>119</v>
      </c>
      <c r="D15" s="123">
        <v>0.25</v>
      </c>
      <c r="E15" s="124" t="s">
        <v>13</v>
      </c>
      <c r="F15" s="125">
        <v>30</v>
      </c>
      <c r="G15" s="126" t="s">
        <v>12</v>
      </c>
      <c r="H15" s="125">
        <v>20</v>
      </c>
      <c r="I15" s="127" t="s">
        <v>12</v>
      </c>
      <c r="J15" s="62"/>
      <c r="L15" s="244" t="str">
        <f t="shared" ref="L15:L34" si="2">IF(D15=0,"Deductible, then "&amp;TEXT(D15,"0%")&amp;" Coinsurance",IF(E15=$S$13,TEXT(D15,"$0")&amp;" Copay",IF(E15=$S$14,"Deductible, then "&amp;TEXT(D15,"0%")&amp;" Coinsurance",IF(E15=$S$15,"Deductible, then a "&amp;TEXT(D15,"$0")&amp;" Copay","Error"))))</f>
        <v>Deductible, then 25% Coinsurance</v>
      </c>
      <c r="M15" s="251" t="s">
        <v>204</v>
      </c>
      <c r="N15" s="247" t="str">
        <f t="shared" si="0"/>
        <v>$30 Copay</v>
      </c>
      <c r="O15" s="251"/>
      <c r="P15" s="247" t="str">
        <f t="shared" si="1"/>
        <v>$20 Copay</v>
      </c>
      <c r="Q15" s="252"/>
      <c r="S15" s="57" t="s">
        <v>139</v>
      </c>
    </row>
    <row r="16" spans="1:19" ht="21.95" customHeight="1">
      <c r="A16" s="62"/>
      <c r="B16" s="550"/>
      <c r="C16" s="107" t="s">
        <v>120</v>
      </c>
      <c r="D16" s="123">
        <v>0.25</v>
      </c>
      <c r="E16" s="124" t="s">
        <v>13</v>
      </c>
      <c r="F16" s="125">
        <v>50</v>
      </c>
      <c r="G16" s="126" t="s">
        <v>12</v>
      </c>
      <c r="H16" s="125">
        <v>40</v>
      </c>
      <c r="I16" s="127" t="s">
        <v>12</v>
      </c>
      <c r="J16" s="62"/>
      <c r="L16" s="244" t="str">
        <f t="shared" si="2"/>
        <v>Deductible, then 25% Coinsurance</v>
      </c>
      <c r="M16" s="251" t="s">
        <v>204</v>
      </c>
      <c r="N16" s="247" t="str">
        <f t="shared" si="0"/>
        <v>$50 Copay</v>
      </c>
      <c r="O16" s="251"/>
      <c r="P16" s="247" t="str">
        <f t="shared" si="1"/>
        <v>$40 Copay</v>
      </c>
      <c r="Q16" s="252"/>
    </row>
    <row r="17" spans="1:17" ht="21.95" customHeight="1">
      <c r="A17" s="62"/>
      <c r="B17" s="550"/>
      <c r="C17" s="107" t="s">
        <v>121</v>
      </c>
      <c r="D17" s="123">
        <v>0.25</v>
      </c>
      <c r="E17" s="124" t="s">
        <v>13</v>
      </c>
      <c r="F17" s="125">
        <v>0</v>
      </c>
      <c r="G17" s="126" t="s">
        <v>12</v>
      </c>
      <c r="H17" s="125">
        <v>0</v>
      </c>
      <c r="I17" s="127" t="s">
        <v>12</v>
      </c>
      <c r="J17" s="62"/>
      <c r="L17" s="244" t="str">
        <f t="shared" si="2"/>
        <v>Deductible, then 25% Coinsurance</v>
      </c>
      <c r="M17" s="251" t="s">
        <v>204</v>
      </c>
      <c r="N17" s="247" t="str">
        <f t="shared" si="0"/>
        <v>100% Covered</v>
      </c>
      <c r="O17" s="251"/>
      <c r="P17" s="247" t="str">
        <f t="shared" si="1"/>
        <v>100% Covered</v>
      </c>
      <c r="Q17" s="252"/>
    </row>
    <row r="18" spans="1:17" ht="21.95" customHeight="1">
      <c r="A18" s="62"/>
      <c r="B18" s="550"/>
      <c r="C18" s="107" t="s">
        <v>8</v>
      </c>
      <c r="D18" s="123">
        <v>0.25</v>
      </c>
      <c r="E18" s="124" t="s">
        <v>13</v>
      </c>
      <c r="F18" s="125">
        <v>0.1</v>
      </c>
      <c r="G18" s="126" t="s">
        <v>13</v>
      </c>
      <c r="H18" s="125">
        <v>40</v>
      </c>
      <c r="I18" s="127" t="s">
        <v>12</v>
      </c>
      <c r="J18" s="62"/>
      <c r="L18" s="244" t="str">
        <f t="shared" si="2"/>
        <v>Deductible, then 25% Coinsurance</v>
      </c>
      <c r="M18" s="251" t="s">
        <v>204</v>
      </c>
      <c r="N18" s="247" t="str">
        <f t="shared" si="0"/>
        <v>Deductible, then 10% Coinsurance</v>
      </c>
      <c r="O18" s="251"/>
      <c r="P18" s="247" t="str">
        <f t="shared" si="1"/>
        <v>$40 Copay</v>
      </c>
      <c r="Q18" s="252"/>
    </row>
    <row r="19" spans="1:17" ht="21.95" customHeight="1">
      <c r="A19" s="62"/>
      <c r="B19" s="550"/>
      <c r="C19" s="107" t="s">
        <v>7</v>
      </c>
      <c r="D19" s="123">
        <v>0.25</v>
      </c>
      <c r="E19" s="124" t="s">
        <v>13</v>
      </c>
      <c r="F19" s="125">
        <v>0.1</v>
      </c>
      <c r="G19" s="126" t="s">
        <v>13</v>
      </c>
      <c r="H19" s="125">
        <v>40</v>
      </c>
      <c r="I19" s="127" t="s">
        <v>12</v>
      </c>
      <c r="J19" s="62"/>
      <c r="L19" s="244" t="str">
        <f t="shared" si="2"/>
        <v>Deductible, then 25% Coinsurance</v>
      </c>
      <c r="M19" s="251" t="s">
        <v>204</v>
      </c>
      <c r="N19" s="247" t="str">
        <f t="shared" si="0"/>
        <v>Deductible, then 10% Coinsurance</v>
      </c>
      <c r="O19" s="251"/>
      <c r="P19" s="247" t="str">
        <f t="shared" si="1"/>
        <v>$40 Copay</v>
      </c>
      <c r="Q19" s="252"/>
    </row>
    <row r="20" spans="1:17" ht="21.95" customHeight="1">
      <c r="A20" s="62"/>
      <c r="B20" s="549" t="s">
        <v>122</v>
      </c>
      <c r="C20" s="114" t="s">
        <v>27</v>
      </c>
      <c r="D20" s="128">
        <v>0.25</v>
      </c>
      <c r="E20" s="129" t="s">
        <v>13</v>
      </c>
      <c r="F20" s="130">
        <v>0.1</v>
      </c>
      <c r="G20" s="131" t="s">
        <v>13</v>
      </c>
      <c r="H20" s="130">
        <v>0.2</v>
      </c>
      <c r="I20" s="132" t="s">
        <v>13</v>
      </c>
      <c r="J20" s="62"/>
      <c r="L20" s="244" t="str">
        <f t="shared" si="2"/>
        <v>Deductible, then 25% Coinsurance</v>
      </c>
      <c r="M20" s="251" t="s">
        <v>204</v>
      </c>
      <c r="N20" s="247" t="str">
        <f t="shared" si="0"/>
        <v>Deductible, then 10% Coinsurance</v>
      </c>
      <c r="O20" s="251"/>
      <c r="P20" s="247" t="str">
        <f t="shared" si="1"/>
        <v>Deductible, then 20% Coinsurance</v>
      </c>
      <c r="Q20" s="252"/>
    </row>
    <row r="21" spans="1:17" ht="21.95" customHeight="1">
      <c r="A21" s="62"/>
      <c r="B21" s="550"/>
      <c r="C21" s="107" t="s">
        <v>28</v>
      </c>
      <c r="D21" s="123">
        <v>0.25</v>
      </c>
      <c r="E21" s="124" t="s">
        <v>13</v>
      </c>
      <c r="F21" s="125">
        <v>0.1</v>
      </c>
      <c r="G21" s="126" t="s">
        <v>13</v>
      </c>
      <c r="H21" s="125">
        <v>0.2</v>
      </c>
      <c r="I21" s="127" t="s">
        <v>13</v>
      </c>
      <c r="J21" s="62"/>
      <c r="L21" s="244" t="str">
        <f t="shared" si="2"/>
        <v>Deductible, then 25% Coinsurance</v>
      </c>
      <c r="M21" s="251" t="s">
        <v>204</v>
      </c>
      <c r="N21" s="247" t="str">
        <f t="shared" si="0"/>
        <v>Deductible, then 10% Coinsurance</v>
      </c>
      <c r="O21" s="251"/>
      <c r="P21" s="247" t="str">
        <f t="shared" si="1"/>
        <v>Deductible, then 20% Coinsurance</v>
      </c>
      <c r="Q21" s="252"/>
    </row>
    <row r="22" spans="1:17" ht="21.95" customHeight="1">
      <c r="A22" s="62"/>
      <c r="B22" s="550"/>
      <c r="C22" s="107" t="s">
        <v>29</v>
      </c>
      <c r="D22" s="123">
        <v>0.25</v>
      </c>
      <c r="E22" s="124" t="s">
        <v>13</v>
      </c>
      <c r="F22" s="125">
        <v>0.1</v>
      </c>
      <c r="G22" s="126" t="s">
        <v>13</v>
      </c>
      <c r="H22" s="125">
        <v>0.2</v>
      </c>
      <c r="I22" s="127" t="s">
        <v>13</v>
      </c>
      <c r="J22" s="62"/>
      <c r="L22" s="244" t="str">
        <f t="shared" si="2"/>
        <v>Deductible, then 25% Coinsurance</v>
      </c>
      <c r="M22" s="251" t="s">
        <v>204</v>
      </c>
      <c r="N22" s="247" t="str">
        <f t="shared" si="0"/>
        <v>Deductible, then 10% Coinsurance</v>
      </c>
      <c r="O22" s="251"/>
      <c r="P22" s="247" t="str">
        <f t="shared" si="1"/>
        <v>Deductible, then 20% Coinsurance</v>
      </c>
      <c r="Q22" s="252"/>
    </row>
    <row r="23" spans="1:17" ht="21.95" customHeight="1">
      <c r="A23" s="62"/>
      <c r="B23" s="550"/>
      <c r="C23" s="107" t="s">
        <v>30</v>
      </c>
      <c r="D23" s="123">
        <v>0.25</v>
      </c>
      <c r="E23" s="124" t="s">
        <v>13</v>
      </c>
      <c r="F23" s="125">
        <v>0.1</v>
      </c>
      <c r="G23" s="126" t="s">
        <v>13</v>
      </c>
      <c r="H23" s="125">
        <v>0.2</v>
      </c>
      <c r="I23" s="127" t="s">
        <v>13</v>
      </c>
      <c r="J23" s="62"/>
      <c r="L23" s="244" t="str">
        <f t="shared" si="2"/>
        <v>Deductible, then 25% Coinsurance</v>
      </c>
      <c r="M23" s="251" t="s">
        <v>204</v>
      </c>
      <c r="N23" s="247" t="str">
        <f t="shared" si="0"/>
        <v>Deductible, then 10% Coinsurance</v>
      </c>
      <c r="O23" s="251"/>
      <c r="P23" s="247" t="str">
        <f t="shared" si="1"/>
        <v>Deductible, then 20% Coinsurance</v>
      </c>
      <c r="Q23" s="252"/>
    </row>
    <row r="24" spans="1:17" ht="21.95" customHeight="1">
      <c r="A24" s="62"/>
      <c r="B24" s="550"/>
      <c r="C24" s="107" t="s">
        <v>31</v>
      </c>
      <c r="D24" s="123">
        <v>0.25</v>
      </c>
      <c r="E24" s="124" t="s">
        <v>13</v>
      </c>
      <c r="F24" s="125">
        <v>0.1</v>
      </c>
      <c r="G24" s="126" t="s">
        <v>13</v>
      </c>
      <c r="H24" s="125">
        <v>0.2</v>
      </c>
      <c r="I24" s="127" t="s">
        <v>13</v>
      </c>
      <c r="J24" s="62"/>
      <c r="L24" s="244" t="str">
        <f t="shared" si="2"/>
        <v>Deductible, then 25% Coinsurance</v>
      </c>
      <c r="M24" s="251" t="s">
        <v>204</v>
      </c>
      <c r="N24" s="247" t="str">
        <f t="shared" si="0"/>
        <v>Deductible, then 10% Coinsurance</v>
      </c>
      <c r="O24" s="251"/>
      <c r="P24" s="247" t="str">
        <f t="shared" si="1"/>
        <v>Deductible, then 20% Coinsurance</v>
      </c>
      <c r="Q24" s="252"/>
    </row>
    <row r="25" spans="1:17" ht="21.95" customHeight="1">
      <c r="A25" s="62"/>
      <c r="B25" s="550"/>
      <c r="C25" s="107" t="s">
        <v>123</v>
      </c>
      <c r="D25" s="123">
        <v>0.25</v>
      </c>
      <c r="E25" s="124" t="s">
        <v>13</v>
      </c>
      <c r="F25" s="125">
        <v>0.1</v>
      </c>
      <c r="G25" s="126" t="s">
        <v>13</v>
      </c>
      <c r="H25" s="125">
        <v>0.2</v>
      </c>
      <c r="I25" s="127" t="s">
        <v>13</v>
      </c>
      <c r="J25" s="62"/>
      <c r="L25" s="244" t="str">
        <f t="shared" si="2"/>
        <v>Deductible, then 25% Coinsurance</v>
      </c>
      <c r="M25" s="251" t="s">
        <v>204</v>
      </c>
      <c r="N25" s="247" t="str">
        <f t="shared" si="0"/>
        <v>Deductible, then 10% Coinsurance</v>
      </c>
      <c r="O25" s="251"/>
      <c r="P25" s="247" t="str">
        <f t="shared" si="1"/>
        <v>Deductible, then 20% Coinsurance</v>
      </c>
      <c r="Q25" s="252"/>
    </row>
    <row r="26" spans="1:17" ht="21.95" customHeight="1">
      <c r="A26" s="62"/>
      <c r="B26" s="549" t="s">
        <v>124</v>
      </c>
      <c r="C26" s="114" t="s">
        <v>110</v>
      </c>
      <c r="D26" s="128">
        <v>0.25</v>
      </c>
      <c r="E26" s="129" t="s">
        <v>13</v>
      </c>
      <c r="F26" s="130">
        <v>0.1</v>
      </c>
      <c r="G26" s="131" t="s">
        <v>13</v>
      </c>
      <c r="H26" s="130">
        <v>0.2</v>
      </c>
      <c r="I26" s="132" t="s">
        <v>13</v>
      </c>
      <c r="J26" s="62"/>
      <c r="L26" s="244" t="str">
        <f t="shared" si="2"/>
        <v>Deductible, then 25% Coinsurance</v>
      </c>
      <c r="M26" s="251" t="s">
        <v>204</v>
      </c>
      <c r="N26" s="247" t="str">
        <f t="shared" si="0"/>
        <v>Deductible, then 10% Coinsurance</v>
      </c>
      <c r="O26" s="251"/>
      <c r="P26" s="247" t="str">
        <f t="shared" si="1"/>
        <v>Deductible, then 20% Coinsurance</v>
      </c>
      <c r="Q26" s="252"/>
    </row>
    <row r="27" spans="1:17" ht="21.95" customHeight="1">
      <c r="A27" s="62"/>
      <c r="B27" s="550"/>
      <c r="C27" s="107" t="s">
        <v>6</v>
      </c>
      <c r="D27" s="123">
        <v>0.25</v>
      </c>
      <c r="E27" s="124" t="s">
        <v>13</v>
      </c>
      <c r="F27" s="125">
        <v>0.1</v>
      </c>
      <c r="G27" s="126" t="s">
        <v>13</v>
      </c>
      <c r="H27" s="125">
        <v>20</v>
      </c>
      <c r="I27" s="127" t="s">
        <v>12</v>
      </c>
      <c r="J27" s="62"/>
      <c r="L27" s="244" t="str">
        <f t="shared" si="2"/>
        <v>Deductible, then 25% Coinsurance</v>
      </c>
      <c r="M27" s="251" t="s">
        <v>204</v>
      </c>
      <c r="N27" s="247" t="str">
        <f t="shared" si="0"/>
        <v>Deductible, then 10% Coinsurance</v>
      </c>
      <c r="O27" s="251"/>
      <c r="P27" s="247" t="str">
        <f t="shared" si="1"/>
        <v>$20 Copay</v>
      </c>
      <c r="Q27" s="252"/>
    </row>
    <row r="28" spans="1:17" ht="21.95" customHeight="1">
      <c r="A28" s="62"/>
      <c r="B28" s="550"/>
      <c r="C28" s="107" t="s">
        <v>125</v>
      </c>
      <c r="D28" s="123">
        <v>0.25</v>
      </c>
      <c r="E28" s="124" t="s">
        <v>13</v>
      </c>
      <c r="F28" s="125">
        <v>50</v>
      </c>
      <c r="G28" s="126" t="s">
        <v>12</v>
      </c>
      <c r="H28" s="125">
        <v>75</v>
      </c>
      <c r="I28" s="127" t="s">
        <v>12</v>
      </c>
      <c r="J28" s="62"/>
      <c r="L28" s="244" t="str">
        <f t="shared" si="2"/>
        <v>Deductible, then 25% Coinsurance</v>
      </c>
      <c r="M28" s="251" t="s">
        <v>204</v>
      </c>
      <c r="N28" s="247" t="str">
        <f t="shared" si="0"/>
        <v>$50 Copay</v>
      </c>
      <c r="O28" s="251"/>
      <c r="P28" s="247" t="str">
        <f t="shared" si="1"/>
        <v>$75 Copay</v>
      </c>
      <c r="Q28" s="252"/>
    </row>
    <row r="29" spans="1:17" ht="21.95" customHeight="1">
      <c r="A29" s="62"/>
      <c r="B29" s="549" t="s">
        <v>132</v>
      </c>
      <c r="C29" s="114" t="s">
        <v>133</v>
      </c>
      <c r="D29" s="128">
        <v>0.25</v>
      </c>
      <c r="E29" s="129" t="s">
        <v>13</v>
      </c>
      <c r="F29" s="130">
        <v>20</v>
      </c>
      <c r="G29" s="131" t="s">
        <v>12</v>
      </c>
      <c r="H29" s="130">
        <v>15</v>
      </c>
      <c r="I29" s="132" t="s">
        <v>12</v>
      </c>
      <c r="J29" s="62"/>
      <c r="L29" s="244" t="str">
        <f t="shared" si="2"/>
        <v>Deductible, then 25% Coinsurance</v>
      </c>
      <c r="M29" s="251" t="s">
        <v>204</v>
      </c>
      <c r="N29" s="247" t="str">
        <f t="shared" si="0"/>
        <v>$20 Copay</v>
      </c>
      <c r="O29" s="251"/>
      <c r="P29" s="247" t="str">
        <f t="shared" si="1"/>
        <v>$15 Copay</v>
      </c>
      <c r="Q29" s="252"/>
    </row>
    <row r="30" spans="1:17" ht="21.95" customHeight="1">
      <c r="A30" s="62"/>
      <c r="B30" s="550"/>
      <c r="C30" s="107" t="s">
        <v>134</v>
      </c>
      <c r="D30" s="123">
        <v>0.25</v>
      </c>
      <c r="E30" s="124" t="s">
        <v>13</v>
      </c>
      <c r="F30" s="125">
        <v>40</v>
      </c>
      <c r="G30" s="126" t="s">
        <v>12</v>
      </c>
      <c r="H30" s="125">
        <v>30</v>
      </c>
      <c r="I30" s="127" t="s">
        <v>12</v>
      </c>
      <c r="J30" s="62"/>
      <c r="L30" s="244" t="str">
        <f t="shared" si="2"/>
        <v>Deductible, then 25% Coinsurance</v>
      </c>
      <c r="M30" s="251" t="s">
        <v>204</v>
      </c>
      <c r="N30" s="247" t="str">
        <f t="shared" si="0"/>
        <v>$40 Copay</v>
      </c>
      <c r="O30" s="251"/>
      <c r="P30" s="247" t="str">
        <f t="shared" si="1"/>
        <v>$30 Copay</v>
      </c>
      <c r="Q30" s="252"/>
    </row>
    <row r="31" spans="1:17" ht="21.95" customHeight="1">
      <c r="A31" s="62"/>
      <c r="B31" s="550"/>
      <c r="C31" s="107" t="s">
        <v>135</v>
      </c>
      <c r="D31" s="123">
        <v>0.25</v>
      </c>
      <c r="E31" s="124" t="s">
        <v>13</v>
      </c>
      <c r="F31" s="125">
        <v>60</v>
      </c>
      <c r="G31" s="126" t="s">
        <v>12</v>
      </c>
      <c r="H31" s="125">
        <v>50</v>
      </c>
      <c r="I31" s="127" t="s">
        <v>12</v>
      </c>
      <c r="J31" s="62"/>
      <c r="L31" s="244" t="str">
        <f t="shared" si="2"/>
        <v>Deductible, then 25% Coinsurance</v>
      </c>
      <c r="M31" s="251" t="s">
        <v>204</v>
      </c>
      <c r="N31" s="247" t="str">
        <f t="shared" si="0"/>
        <v>$60 Copay</v>
      </c>
      <c r="O31" s="251"/>
      <c r="P31" s="247" t="str">
        <f t="shared" si="1"/>
        <v>$50 Copay</v>
      </c>
      <c r="Q31" s="252"/>
    </row>
    <row r="32" spans="1:17" ht="21.95" customHeight="1">
      <c r="A32" s="62"/>
      <c r="B32" s="550"/>
      <c r="C32" s="107" t="s">
        <v>136</v>
      </c>
      <c r="D32" s="123">
        <v>0.25</v>
      </c>
      <c r="E32" s="124" t="s">
        <v>13</v>
      </c>
      <c r="F32" s="125">
        <v>60</v>
      </c>
      <c r="G32" s="126" t="s">
        <v>12</v>
      </c>
      <c r="H32" s="125">
        <v>30</v>
      </c>
      <c r="I32" s="127" t="s">
        <v>12</v>
      </c>
      <c r="J32" s="62"/>
      <c r="L32" s="244" t="str">
        <f t="shared" si="2"/>
        <v>Deductible, then 25% Coinsurance</v>
      </c>
      <c r="M32" s="251" t="s">
        <v>204</v>
      </c>
      <c r="N32" s="247" t="str">
        <f t="shared" si="0"/>
        <v>$60 Copay</v>
      </c>
      <c r="O32" s="251"/>
      <c r="P32" s="247" t="str">
        <f t="shared" si="1"/>
        <v>$30 Copay</v>
      </c>
      <c r="Q32" s="252"/>
    </row>
    <row r="33" spans="1:17" ht="21.95" customHeight="1">
      <c r="A33" s="62"/>
      <c r="B33" s="550"/>
      <c r="C33" s="107" t="s">
        <v>137</v>
      </c>
      <c r="D33" s="123">
        <v>0.25</v>
      </c>
      <c r="E33" s="124" t="s">
        <v>13</v>
      </c>
      <c r="F33" s="125">
        <v>120</v>
      </c>
      <c r="G33" s="126" t="s">
        <v>12</v>
      </c>
      <c r="H33" s="125">
        <v>75</v>
      </c>
      <c r="I33" s="127" t="s">
        <v>12</v>
      </c>
      <c r="J33" s="62"/>
      <c r="L33" s="244" t="str">
        <f t="shared" si="2"/>
        <v>Deductible, then 25% Coinsurance</v>
      </c>
      <c r="M33" s="251" t="s">
        <v>204</v>
      </c>
      <c r="N33" s="247" t="str">
        <f t="shared" si="0"/>
        <v>$120 Copay</v>
      </c>
      <c r="O33" s="251"/>
      <c r="P33" s="247" t="str">
        <f t="shared" si="1"/>
        <v>$75 Copay</v>
      </c>
      <c r="Q33" s="252"/>
    </row>
    <row r="34" spans="1:17" ht="21.95" customHeight="1" thickBot="1">
      <c r="A34" s="62"/>
      <c r="B34" s="551"/>
      <c r="C34" s="108" t="s">
        <v>138</v>
      </c>
      <c r="D34" s="133">
        <v>0.25</v>
      </c>
      <c r="E34" s="134" t="s">
        <v>13</v>
      </c>
      <c r="F34" s="135">
        <v>180</v>
      </c>
      <c r="G34" s="136" t="s">
        <v>12</v>
      </c>
      <c r="H34" s="135">
        <v>125</v>
      </c>
      <c r="I34" s="137" t="s">
        <v>12</v>
      </c>
      <c r="J34" s="62"/>
      <c r="L34" s="245" t="str">
        <f t="shared" si="2"/>
        <v>Deductible, then 25% Coinsurance</v>
      </c>
      <c r="M34" s="253" t="s">
        <v>204</v>
      </c>
      <c r="N34" s="248" t="str">
        <f t="shared" si="0"/>
        <v>$180 Copay</v>
      </c>
      <c r="O34" s="253"/>
      <c r="P34" s="248" t="str">
        <f t="shared" si="1"/>
        <v>$125 Copay</v>
      </c>
      <c r="Q34" s="254"/>
    </row>
    <row r="35" spans="1:17">
      <c r="A35" s="62"/>
      <c r="B35" s="62"/>
      <c r="C35" s="62"/>
      <c r="D35" s="62"/>
      <c r="E35" s="62"/>
      <c r="F35" s="62"/>
      <c r="G35" s="62"/>
      <c r="H35" s="62"/>
      <c r="I35" s="62"/>
      <c r="J35" s="62"/>
    </row>
  </sheetData>
  <mergeCells count="8">
    <mergeCell ref="L5:M5"/>
    <mergeCell ref="B26:B28"/>
    <mergeCell ref="B29:B34"/>
    <mergeCell ref="B4:C4"/>
    <mergeCell ref="B5:C5"/>
    <mergeCell ref="B14:B19"/>
    <mergeCell ref="B20:B25"/>
    <mergeCell ref="B6:B12"/>
  </mergeCells>
  <conditionalFormatting sqref="D14:D34 F14:F34 H14:H34">
    <cfRule type="expression" dxfId="0" priority="1">
      <formula>RIGHT(E14,5)="Coins"</formula>
    </cfRule>
  </conditionalFormatting>
  <dataValidations disablePrompts="1" count="2">
    <dataValidation type="list" allowBlank="1" showInputMessage="1" showErrorMessage="1" sqref="E14:E34 I14:I34 G14:G34" xr:uid="{9B7FA558-8830-4C4A-BC62-0A1CDE5FB3AA}">
      <formula1>$S$13:$S$15</formula1>
    </dataValidation>
    <dataValidation type="list" allowBlank="1" showInputMessage="1" showErrorMessage="1" sqref="N6:P6" xr:uid="{EC63D8D5-FCE3-4B6C-B1ED-D55BA86B7108}">
      <formula1>$L$2:$N$2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T43"/>
  <sheetViews>
    <sheetView zoomScale="85" zoomScaleNormal="85" workbookViewId="0"/>
  </sheetViews>
  <sheetFormatPr defaultRowHeight="15.75"/>
  <cols>
    <col min="1" max="1" width="1.7109375" style="1" customWidth="1"/>
    <col min="2" max="5" width="19.28515625" style="1" customWidth="1"/>
    <col min="6" max="6" width="53.85546875" style="1" customWidth="1"/>
    <col min="7" max="9" width="18.5703125" style="1" customWidth="1"/>
    <col min="10" max="10" width="9.140625" style="1"/>
    <col min="11" max="11" width="9.140625" customWidth="1"/>
    <col min="12" max="12" width="18.5703125" customWidth="1"/>
    <col min="13" max="13" width="9.140625" customWidth="1"/>
    <col min="14" max="14" width="22" bestFit="1" customWidth="1"/>
    <col min="15" max="15" width="9.140625" customWidth="1"/>
    <col min="16" max="16" width="18.5703125" customWidth="1"/>
    <col min="18" max="18" width="18.5703125" customWidth="1"/>
    <col min="20" max="20" width="18.5703125" customWidth="1"/>
    <col min="21" max="16384" width="9.140625" style="1"/>
  </cols>
  <sheetData>
    <row r="1" spans="2:20" ht="16.5" thickBot="1">
      <c r="B1" s="259" t="s">
        <v>164</v>
      </c>
      <c r="C1" s="259" t="s">
        <v>165</v>
      </c>
      <c r="D1" s="259" t="s">
        <v>91</v>
      </c>
      <c r="E1" s="259" t="s">
        <v>92</v>
      </c>
    </row>
    <row r="2" spans="2:20">
      <c r="B2" s="561" t="s">
        <v>166</v>
      </c>
      <c r="C2" s="562"/>
      <c r="D2" s="562"/>
      <c r="E2" s="563"/>
    </row>
    <row r="3" spans="2:20" ht="26.25">
      <c r="B3" s="257" t="s">
        <v>163</v>
      </c>
      <c r="C3" s="258" t="s">
        <v>162</v>
      </c>
      <c r="D3" s="258" t="s">
        <v>208</v>
      </c>
      <c r="E3" s="256" t="s">
        <v>161</v>
      </c>
      <c r="F3" s="282" t="s">
        <v>177</v>
      </c>
      <c r="G3" s="557" t="s">
        <v>170</v>
      </c>
      <c r="H3" s="557"/>
      <c r="I3" s="557"/>
      <c r="L3" s="286" t="str">
        <f>E3&amp;"
(for drop-down)"</f>
        <v>Enrollment Tier
(for drop-down)</v>
      </c>
      <c r="N3" s="286" t="str">
        <f>D3&amp;"
(for drop-down)"</f>
        <v>Plan
(for drop-down)</v>
      </c>
      <c r="P3" s="286" t="str">
        <f>C3&amp;"
(for drop-down)"</f>
        <v>Grouping #3
(for drop-down)</v>
      </c>
      <c r="R3" s="286" t="str">
        <f>B3&amp;"
(for drop-down)"</f>
        <v>Grouping #4
(for drop-down)</v>
      </c>
      <c r="T3" s="286" t="s">
        <v>176</v>
      </c>
    </row>
    <row r="4" spans="2:20" ht="16.5" thickBot="1">
      <c r="B4" s="279" t="s">
        <v>165</v>
      </c>
      <c r="C4" s="280" t="s">
        <v>165</v>
      </c>
      <c r="D4" s="280" t="s">
        <v>164</v>
      </c>
      <c r="E4" s="281" t="s">
        <v>164</v>
      </c>
      <c r="F4" s="32"/>
      <c r="H4" s="32"/>
      <c r="L4" s="283" t="s">
        <v>56</v>
      </c>
      <c r="N4" s="283" t="s">
        <v>199</v>
      </c>
      <c r="P4" s="284" t="s">
        <v>171</v>
      </c>
      <c r="R4" s="284" t="s">
        <v>171</v>
      </c>
      <c r="T4" s="284" t="s">
        <v>93</v>
      </c>
    </row>
    <row r="5" spans="2:20" ht="16.5" thickBot="1">
      <c r="B5" s="32"/>
      <c r="C5" s="32"/>
      <c r="D5" s="32"/>
      <c r="F5" s="32"/>
      <c r="H5" s="32"/>
      <c r="L5" s="284" t="s">
        <v>206</v>
      </c>
      <c r="N5" s="284" t="s">
        <v>200</v>
      </c>
      <c r="P5" s="284" t="s">
        <v>172</v>
      </c>
      <c r="R5" s="284" t="s">
        <v>172</v>
      </c>
      <c r="T5" s="285" t="s">
        <v>94</v>
      </c>
    </row>
    <row r="6" spans="2:20" ht="16.5" thickBot="1">
      <c r="B6" s="567" t="s">
        <v>167</v>
      </c>
      <c r="C6" s="568"/>
      <c r="D6" s="262" t="s">
        <v>92</v>
      </c>
      <c r="H6" s="32"/>
      <c r="L6" s="284" t="s">
        <v>205</v>
      </c>
      <c r="N6" s="284" t="s">
        <v>198</v>
      </c>
      <c r="P6" s="284" t="s">
        <v>173</v>
      </c>
      <c r="R6" s="284" t="s">
        <v>173</v>
      </c>
    </row>
    <row r="7" spans="2:20" ht="16.5" thickBot="1">
      <c r="B7" s="32"/>
      <c r="C7" s="260"/>
      <c r="D7" s="260"/>
      <c r="E7" s="261"/>
      <c r="F7" s="32"/>
      <c r="H7" s="32"/>
      <c r="L7" s="285" t="s">
        <v>0</v>
      </c>
      <c r="N7" s="284" t="s">
        <v>181</v>
      </c>
      <c r="P7" s="284" t="s">
        <v>174</v>
      </c>
      <c r="R7" s="285" t="s">
        <v>174</v>
      </c>
    </row>
    <row r="8" spans="2:20">
      <c r="B8" s="564" t="s">
        <v>168</v>
      </c>
      <c r="C8" s="263" t="str">
        <f>L4</f>
        <v>Employee Only</v>
      </c>
      <c r="D8" s="266"/>
      <c r="E8" s="314">
        <f>IF($D$6="Yes",D8,0)</f>
        <v>0</v>
      </c>
      <c r="H8" s="32"/>
      <c r="N8" s="284" t="s">
        <v>182</v>
      </c>
      <c r="P8" s="285" t="s">
        <v>175</v>
      </c>
    </row>
    <row r="9" spans="2:20">
      <c r="B9" s="565"/>
      <c r="C9" s="264" t="str">
        <f>L5</f>
        <v>Employee + Spouse</v>
      </c>
      <c r="D9" s="267"/>
      <c r="E9" s="315">
        <f t="shared" ref="E9:E11" si="0">IF($D$6="Yes",D9,0)</f>
        <v>0</v>
      </c>
      <c r="H9" s="32"/>
      <c r="N9" s="284" t="s">
        <v>183</v>
      </c>
    </row>
    <row r="10" spans="2:20">
      <c r="B10" s="565"/>
      <c r="C10" s="265" t="str">
        <f>L6</f>
        <v>Employee + Child(ren)</v>
      </c>
      <c r="D10" s="268"/>
      <c r="E10" s="316">
        <f t="shared" si="0"/>
        <v>0</v>
      </c>
      <c r="H10" s="32"/>
      <c r="N10" s="285" t="s">
        <v>184</v>
      </c>
    </row>
    <row r="11" spans="2:20" ht="16.5" thickBot="1">
      <c r="B11" s="566"/>
      <c r="C11" s="255" t="str">
        <f>L7</f>
        <v>Family</v>
      </c>
      <c r="D11" s="269"/>
      <c r="E11" s="317">
        <f t="shared" si="0"/>
        <v>0</v>
      </c>
    </row>
    <row r="12" spans="2:20">
      <c r="B12"/>
      <c r="C12"/>
      <c r="D12"/>
      <c r="E12"/>
      <c r="F12"/>
    </row>
    <row r="13" spans="2:20">
      <c r="B13" s="313" t="s">
        <v>193</v>
      </c>
      <c r="C13"/>
      <c r="D13"/>
      <c r="E13"/>
      <c r="F13"/>
      <c r="G13" s="569" t="str">
        <f>'Inputs - General'!F6&amp;" Employee Contributions - Monthly (Includes Wellness)"</f>
        <v>2026 Employee Contributions - Monthly (Includes Wellness)</v>
      </c>
      <c r="H13" s="570"/>
      <c r="I13" s="571"/>
    </row>
    <row r="14" spans="2:20">
      <c r="B14" s="45" t="str">
        <f>B3</f>
        <v>Grouping #4</v>
      </c>
      <c r="C14" s="45" t="str">
        <f t="shared" ref="C14:E14" si="1">C3</f>
        <v>Grouping #3</v>
      </c>
      <c r="D14" s="45" t="str">
        <f t="shared" si="1"/>
        <v>Plan</v>
      </c>
      <c r="E14" s="46" t="str">
        <f t="shared" si="1"/>
        <v>Enrollment Tier</v>
      </c>
      <c r="F14" s="46" t="s">
        <v>74</v>
      </c>
      <c r="G14" s="46" t="str">
        <f>'Inputs - General'!C7</f>
        <v>HDHP</v>
      </c>
      <c r="H14" s="43" t="str">
        <f>'Inputs - General'!C8</f>
        <v>PPO</v>
      </c>
      <c r="I14" s="44" t="str">
        <f>'Inputs - General'!C9</f>
        <v>Plan 3</v>
      </c>
    </row>
    <row r="15" spans="2:20" ht="15.95" customHeight="1">
      <c r="B15" s="558" t="str">
        <f>R4</f>
        <v>Tier #1</v>
      </c>
      <c r="C15" s="558" t="str">
        <f>P4</f>
        <v>Tier #1</v>
      </c>
      <c r="D15" s="558" t="str">
        <f>N4</f>
        <v>SELECT PLAN</v>
      </c>
      <c r="E15" s="40" t="str">
        <f>$L$4</f>
        <v>Employee Only</v>
      </c>
      <c r="F15" s="60" t="str">
        <f>$B$15&amp;"-"&amp;$C$15&amp;"-"&amp;$D$15&amp;"-"&amp;E15</f>
        <v>Tier #1-Tier #1-SELECT PLAN-Employee Only</v>
      </c>
      <c r="G15" s="270">
        <v>91.41</v>
      </c>
      <c r="H15" s="271"/>
      <c r="I15" s="272"/>
    </row>
    <row r="16" spans="2:20" ht="15.95" customHeight="1">
      <c r="B16" s="559"/>
      <c r="C16" s="559"/>
      <c r="D16" s="559"/>
      <c r="E16" s="41" t="str">
        <f>$L$5</f>
        <v>Employee + Spouse</v>
      </c>
      <c r="F16" s="59" t="str">
        <f t="shared" ref="F16:F18" si="2">$B$15&amp;"-"&amp;$C$15&amp;"-"&amp;$D$15&amp;"-"&amp;E16</f>
        <v>Tier #1-Tier #1-SELECT PLAN-Employee + Spouse</v>
      </c>
      <c r="G16" s="273">
        <v>534.14</v>
      </c>
      <c r="H16" s="274"/>
      <c r="I16" s="275"/>
    </row>
    <row r="17" spans="2:9" ht="15.95" customHeight="1">
      <c r="B17" s="559"/>
      <c r="C17" s="559"/>
      <c r="D17" s="559"/>
      <c r="E17" s="41" t="str">
        <f>$L$6</f>
        <v>Employee + Child(ren)</v>
      </c>
      <c r="F17" s="59" t="str">
        <f t="shared" si="2"/>
        <v>Tier #1-Tier #1-SELECT PLAN-Employee + Child(ren)</v>
      </c>
      <c r="G17" s="273">
        <v>484.14</v>
      </c>
      <c r="H17" s="274"/>
      <c r="I17" s="275"/>
    </row>
    <row r="18" spans="2:9" ht="15.95" customHeight="1">
      <c r="B18" s="559"/>
      <c r="C18" s="559"/>
      <c r="D18" s="560"/>
      <c r="E18" s="42" t="str">
        <f>$L$7</f>
        <v>Family</v>
      </c>
      <c r="F18" s="58" t="str">
        <f t="shared" si="2"/>
        <v>Tier #1-Tier #1-SELECT PLAN-Family</v>
      </c>
      <c r="G18" s="276">
        <v>609.14</v>
      </c>
      <c r="H18" s="277"/>
      <c r="I18" s="278"/>
    </row>
    <row r="19" spans="2:9" ht="15.95" customHeight="1">
      <c r="B19" s="559"/>
      <c r="C19" s="559"/>
      <c r="D19" s="558" t="str">
        <f>N5</f>
        <v>PREFERRED PLAN</v>
      </c>
      <c r="E19" s="40" t="str">
        <f>$L$4</f>
        <v>Employee Only</v>
      </c>
      <c r="F19" s="59" t="str">
        <f>$B$15&amp;"-"&amp;$C$15&amp;"-"&amp;$D$19&amp;"-"&amp;E19</f>
        <v>Tier #1-Tier #1-PREFERRED PLAN-Employee Only</v>
      </c>
      <c r="G19" s="273">
        <v>136.53</v>
      </c>
      <c r="H19" s="274"/>
      <c r="I19" s="275"/>
    </row>
    <row r="20" spans="2:9" ht="15.95" customHeight="1">
      <c r="B20" s="559"/>
      <c r="C20" s="559"/>
      <c r="D20" s="559"/>
      <c r="E20" s="41" t="str">
        <f>$L$5</f>
        <v>Employee + Spouse</v>
      </c>
      <c r="F20" s="59" t="str">
        <f t="shared" ref="F20:F22" si="3">$B$15&amp;"-"&amp;$C$15&amp;"-"&amp;$D$19&amp;"-"&amp;E20</f>
        <v>Tier #1-Tier #1-PREFERRED PLAN-Employee + Spouse</v>
      </c>
      <c r="G20" s="273">
        <v>653.69000000000005</v>
      </c>
      <c r="H20" s="274"/>
      <c r="I20" s="275"/>
    </row>
    <row r="21" spans="2:9" ht="15.95" customHeight="1">
      <c r="B21" s="559"/>
      <c r="C21" s="559"/>
      <c r="D21" s="559"/>
      <c r="E21" s="41" t="str">
        <f>$L$6</f>
        <v>Employee + Child(ren)</v>
      </c>
      <c r="F21" s="59" t="str">
        <f t="shared" si="3"/>
        <v>Tier #1-Tier #1-PREFERRED PLAN-Employee + Child(ren)</v>
      </c>
      <c r="G21" s="273">
        <v>603.69000000000005</v>
      </c>
      <c r="H21" s="274"/>
      <c r="I21" s="275"/>
    </row>
    <row r="22" spans="2:9" ht="15.95" customHeight="1">
      <c r="B22" s="559"/>
      <c r="C22" s="559"/>
      <c r="D22" s="560"/>
      <c r="E22" s="42" t="str">
        <f>$L$7</f>
        <v>Family</v>
      </c>
      <c r="F22" s="58" t="str">
        <f t="shared" si="3"/>
        <v>Tier #1-Tier #1-PREFERRED PLAN-Family</v>
      </c>
      <c r="G22" s="276">
        <v>728.69</v>
      </c>
      <c r="H22" s="277"/>
      <c r="I22" s="278"/>
    </row>
    <row r="23" spans="2:9" ht="15.95" customHeight="1">
      <c r="B23" s="559"/>
      <c r="C23" s="559"/>
      <c r="D23" s="558" t="str">
        <f>N6</f>
        <v>PREFERRED PLAN (NON-TN)</v>
      </c>
      <c r="E23" s="40" t="str">
        <f>$L$4</f>
        <v>Employee Only</v>
      </c>
      <c r="F23" s="59" t="str">
        <f>$B$15&amp;"-"&amp;$C$15&amp;"-"&amp;$D$23&amp;"-"&amp;E23</f>
        <v>Tier #1-Tier #1-PREFERRED PLAN (NON-TN)-Employee Only</v>
      </c>
      <c r="G23" s="273">
        <v>116.53</v>
      </c>
      <c r="H23" s="274"/>
      <c r="I23" s="275"/>
    </row>
    <row r="24" spans="2:9" ht="15.95" customHeight="1">
      <c r="B24" s="559"/>
      <c r="C24" s="559"/>
      <c r="D24" s="559"/>
      <c r="E24" s="41" t="str">
        <f>$L$5</f>
        <v>Employee + Spouse</v>
      </c>
      <c r="F24" s="59" t="str">
        <f t="shared" ref="F24:F26" si="4">$B$15&amp;"-"&amp;$C$15&amp;"-"&amp;$D$23&amp;"-"&amp;E24</f>
        <v>Tier #1-Tier #1-PREFERRED PLAN (NON-TN)-Employee + Spouse</v>
      </c>
      <c r="G24" s="273">
        <v>603.69000000000005</v>
      </c>
      <c r="H24" s="274"/>
      <c r="I24" s="275"/>
    </row>
    <row r="25" spans="2:9" ht="15.95" customHeight="1">
      <c r="B25" s="559"/>
      <c r="C25" s="559"/>
      <c r="D25" s="559"/>
      <c r="E25" s="41" t="str">
        <f>$L$6</f>
        <v>Employee + Child(ren)</v>
      </c>
      <c r="F25" s="59" t="str">
        <f t="shared" si="4"/>
        <v>Tier #1-Tier #1-PREFERRED PLAN (NON-TN)-Employee + Child(ren)</v>
      </c>
      <c r="G25" s="273">
        <v>553.69000000000005</v>
      </c>
      <c r="H25" s="274"/>
      <c r="I25" s="275"/>
    </row>
    <row r="26" spans="2:9" ht="15.95" customHeight="1">
      <c r="B26" s="559"/>
      <c r="C26" s="559"/>
      <c r="D26" s="560"/>
      <c r="E26" s="42" t="str">
        <f>$L$7</f>
        <v>Family</v>
      </c>
      <c r="F26" s="58" t="str">
        <f t="shared" si="4"/>
        <v>Tier #1-Tier #1-PREFERRED PLAN (NON-TN)-Family</v>
      </c>
      <c r="G26" s="276">
        <v>678.69</v>
      </c>
      <c r="H26" s="277"/>
      <c r="I26" s="278"/>
    </row>
    <row r="27" spans="2:9" ht="15.95" customHeight="1">
      <c r="B27" s="559"/>
      <c r="C27" s="559"/>
      <c r="D27" s="558" t="str">
        <f>N7</f>
        <v>Salary Band #4</v>
      </c>
      <c r="E27" s="40" t="str">
        <f>$L$4</f>
        <v>Employee Only</v>
      </c>
      <c r="F27" s="59" t="str">
        <f>$B$15&amp;"-"&amp;$C$15&amp;"-"&amp;$D$27&amp;"-"&amp;E27</f>
        <v>Tier #1-Tier #1-Salary Band #4-Employee Only</v>
      </c>
      <c r="G27" s="273"/>
      <c r="H27" s="274"/>
      <c r="I27" s="275"/>
    </row>
    <row r="28" spans="2:9" ht="15.95" customHeight="1">
      <c r="B28" s="559"/>
      <c r="C28" s="559"/>
      <c r="D28" s="559"/>
      <c r="E28" s="41" t="str">
        <f>$L$5</f>
        <v>Employee + Spouse</v>
      </c>
      <c r="F28" s="59" t="str">
        <f t="shared" ref="F28:F30" si="5">$B$15&amp;"-"&amp;$C$15&amp;"-"&amp;$D$27&amp;"-"&amp;E28</f>
        <v>Tier #1-Tier #1-Salary Band #4-Employee + Spouse</v>
      </c>
      <c r="G28" s="273"/>
      <c r="H28" s="274"/>
      <c r="I28" s="275"/>
    </row>
    <row r="29" spans="2:9" ht="15.95" customHeight="1">
      <c r="B29" s="559"/>
      <c r="C29" s="559"/>
      <c r="D29" s="559"/>
      <c r="E29" s="41" t="str">
        <f>$L$6</f>
        <v>Employee + Child(ren)</v>
      </c>
      <c r="F29" s="59" t="str">
        <f t="shared" si="5"/>
        <v>Tier #1-Tier #1-Salary Band #4-Employee + Child(ren)</v>
      </c>
      <c r="G29" s="273"/>
      <c r="H29" s="274"/>
      <c r="I29" s="275"/>
    </row>
    <row r="30" spans="2:9" ht="15.95" customHeight="1">
      <c r="B30" s="559"/>
      <c r="C30" s="559"/>
      <c r="D30" s="560"/>
      <c r="E30" s="42" t="str">
        <f>$L$7</f>
        <v>Family</v>
      </c>
      <c r="F30" s="58" t="str">
        <f t="shared" si="5"/>
        <v>Tier #1-Tier #1-Salary Band #4-Family</v>
      </c>
      <c r="G30" s="276"/>
      <c r="H30" s="277"/>
      <c r="I30" s="278"/>
    </row>
    <row r="31" spans="2:9" ht="15.95" customHeight="1">
      <c r="B31" s="559"/>
      <c r="C31" s="559"/>
      <c r="D31" s="558" t="str">
        <f>N8</f>
        <v>Salary Band #5</v>
      </c>
      <c r="E31" s="40" t="str">
        <f>$L$4</f>
        <v>Employee Only</v>
      </c>
      <c r="F31" s="59" t="str">
        <f>$B$15&amp;"-"&amp;$C$15&amp;"-"&amp;$D$31&amp;"-"&amp;E31</f>
        <v>Tier #1-Tier #1-Salary Band #5-Employee Only</v>
      </c>
      <c r="G31" s="273"/>
      <c r="H31" s="274"/>
      <c r="I31" s="275"/>
    </row>
    <row r="32" spans="2:9" ht="15.95" customHeight="1">
      <c r="B32" s="559"/>
      <c r="C32" s="559"/>
      <c r="D32" s="559"/>
      <c r="E32" s="41" t="str">
        <f>$L$5</f>
        <v>Employee + Spouse</v>
      </c>
      <c r="F32" s="59" t="str">
        <f t="shared" ref="F32:F34" si="6">$B$15&amp;"-"&amp;$C$15&amp;"-"&amp;$D$31&amp;"-"&amp;E32</f>
        <v>Tier #1-Tier #1-Salary Band #5-Employee + Spouse</v>
      </c>
      <c r="G32" s="273"/>
      <c r="H32" s="274"/>
      <c r="I32" s="275"/>
    </row>
    <row r="33" spans="2:9" ht="15.95" customHeight="1">
      <c r="B33" s="559"/>
      <c r="C33" s="559"/>
      <c r="D33" s="559"/>
      <c r="E33" s="41" t="str">
        <f>$L$6</f>
        <v>Employee + Child(ren)</v>
      </c>
      <c r="F33" s="59" t="str">
        <f t="shared" si="6"/>
        <v>Tier #1-Tier #1-Salary Band #5-Employee + Child(ren)</v>
      </c>
      <c r="G33" s="273"/>
      <c r="H33" s="274"/>
      <c r="I33" s="275"/>
    </row>
    <row r="34" spans="2:9" ht="15.95" customHeight="1">
      <c r="B34" s="559"/>
      <c r="C34" s="559"/>
      <c r="D34" s="560"/>
      <c r="E34" s="42" t="str">
        <f>$L$7</f>
        <v>Family</v>
      </c>
      <c r="F34" s="58" t="str">
        <f t="shared" si="6"/>
        <v>Tier #1-Tier #1-Salary Band #5-Family</v>
      </c>
      <c r="G34" s="276"/>
      <c r="H34" s="277"/>
      <c r="I34" s="278"/>
    </row>
    <row r="35" spans="2:9" ht="15.95" customHeight="1">
      <c r="B35" s="559"/>
      <c r="C35" s="559"/>
      <c r="D35" s="558" t="str">
        <f>N9</f>
        <v>Salary Band #6</v>
      </c>
      <c r="E35" s="40" t="str">
        <f>$L$4</f>
        <v>Employee Only</v>
      </c>
      <c r="F35" s="59" t="str">
        <f>$B$15&amp;"-"&amp;$C$15&amp;"-"&amp;$D$35&amp;"-"&amp;E35</f>
        <v>Tier #1-Tier #1-Salary Band #6-Employee Only</v>
      </c>
      <c r="G35" s="273"/>
      <c r="H35" s="274"/>
      <c r="I35" s="275"/>
    </row>
    <row r="36" spans="2:9" ht="15.95" customHeight="1">
      <c r="B36" s="559"/>
      <c r="C36" s="559"/>
      <c r="D36" s="559"/>
      <c r="E36" s="41" t="str">
        <f>$L$5</f>
        <v>Employee + Spouse</v>
      </c>
      <c r="F36" s="59" t="str">
        <f t="shared" ref="F36:F38" si="7">$B$15&amp;"-"&amp;$C$15&amp;"-"&amp;$D$35&amp;"-"&amp;E36</f>
        <v>Tier #1-Tier #1-Salary Band #6-Employee + Spouse</v>
      </c>
      <c r="G36" s="273"/>
      <c r="H36" s="274"/>
      <c r="I36" s="275"/>
    </row>
    <row r="37" spans="2:9" ht="15.95" customHeight="1">
      <c r="B37" s="559"/>
      <c r="C37" s="559"/>
      <c r="D37" s="559"/>
      <c r="E37" s="41" t="str">
        <f>$L$6</f>
        <v>Employee + Child(ren)</v>
      </c>
      <c r="F37" s="59" t="str">
        <f t="shared" si="7"/>
        <v>Tier #1-Tier #1-Salary Band #6-Employee + Child(ren)</v>
      </c>
      <c r="G37" s="273"/>
      <c r="H37" s="274"/>
      <c r="I37" s="275"/>
    </row>
    <row r="38" spans="2:9" ht="15.95" customHeight="1">
      <c r="B38" s="559"/>
      <c r="C38" s="559"/>
      <c r="D38" s="560"/>
      <c r="E38" s="42" t="str">
        <f>$L$7</f>
        <v>Family</v>
      </c>
      <c r="F38" s="58" t="str">
        <f t="shared" si="7"/>
        <v>Tier #1-Tier #1-Salary Band #6-Family</v>
      </c>
      <c r="G38" s="276"/>
      <c r="H38" s="277"/>
      <c r="I38" s="278"/>
    </row>
    <row r="39" spans="2:9" ht="15.95" customHeight="1">
      <c r="B39" s="559"/>
      <c r="C39" s="559"/>
      <c r="D39" s="558" t="str">
        <f>N10</f>
        <v>Salary Band #7</v>
      </c>
      <c r="E39" s="40" t="str">
        <f>$L$4</f>
        <v>Employee Only</v>
      </c>
      <c r="F39" s="59" t="str">
        <f>$B$15&amp;"-"&amp;$C$15&amp;"-"&amp;$D$39&amp;"-"&amp;E39</f>
        <v>Tier #1-Tier #1-Salary Band #7-Employee Only</v>
      </c>
      <c r="G39" s="273"/>
      <c r="H39" s="274"/>
      <c r="I39" s="275"/>
    </row>
    <row r="40" spans="2:9" ht="15.95" customHeight="1">
      <c r="B40" s="559"/>
      <c r="C40" s="559"/>
      <c r="D40" s="559"/>
      <c r="E40" s="41" t="str">
        <f>$L$5</f>
        <v>Employee + Spouse</v>
      </c>
      <c r="F40" s="59" t="str">
        <f>$B$15&amp;"-"&amp;$C$15&amp;"-"&amp;$D$39&amp;"-"&amp;E40</f>
        <v>Tier #1-Tier #1-Salary Band #7-Employee + Spouse</v>
      </c>
      <c r="G40" s="273"/>
      <c r="H40" s="274"/>
      <c r="I40" s="275"/>
    </row>
    <row r="41" spans="2:9" ht="15.95" customHeight="1">
      <c r="B41" s="559"/>
      <c r="C41" s="559"/>
      <c r="D41" s="559"/>
      <c r="E41" s="41" t="str">
        <f>$L$6</f>
        <v>Employee + Child(ren)</v>
      </c>
      <c r="F41" s="59" t="str">
        <f>$B$15&amp;"-"&amp;$C$15&amp;"-"&amp;$D$39&amp;"-"&amp;E41</f>
        <v>Tier #1-Tier #1-Salary Band #7-Employee + Child(ren)</v>
      </c>
      <c r="G41" s="273"/>
      <c r="H41" s="274"/>
      <c r="I41" s="275"/>
    </row>
    <row r="42" spans="2:9" ht="15.95" customHeight="1">
      <c r="B42" s="560"/>
      <c r="C42" s="560"/>
      <c r="D42" s="560"/>
      <c r="E42" s="42" t="str">
        <f>$L$7</f>
        <v>Family</v>
      </c>
      <c r="F42" s="58" t="str">
        <f>$B$15&amp;"-"&amp;$C$15&amp;"-"&amp;$D$39&amp;"-"&amp;E42</f>
        <v>Tier #1-Tier #1-Salary Band #7-Family</v>
      </c>
      <c r="G42" s="276"/>
      <c r="H42" s="277"/>
      <c r="I42" s="278"/>
    </row>
    <row r="43" spans="2:9">
      <c r="B43" s="313" t="s">
        <v>192</v>
      </c>
    </row>
  </sheetData>
  <mergeCells count="14">
    <mergeCell ref="G3:I3"/>
    <mergeCell ref="C15:C42"/>
    <mergeCell ref="B15:B42"/>
    <mergeCell ref="B2:E2"/>
    <mergeCell ref="B8:B11"/>
    <mergeCell ref="B6:C6"/>
    <mergeCell ref="D31:D34"/>
    <mergeCell ref="D35:D38"/>
    <mergeCell ref="D39:D42"/>
    <mergeCell ref="D15:D18"/>
    <mergeCell ref="G13:I13"/>
    <mergeCell ref="D19:D22"/>
    <mergeCell ref="D23:D26"/>
    <mergeCell ref="D27:D30"/>
  </mergeCells>
  <dataValidations count="2">
    <dataValidation type="list" allowBlank="1" showInputMessage="1" showErrorMessage="1" sqref="B4:E4" xr:uid="{982A50CB-8751-498F-A6F5-FF7DF1E867FA}">
      <formula1>$B$1:$C$1</formula1>
    </dataValidation>
    <dataValidation type="list" allowBlank="1" showInputMessage="1" showErrorMessage="1" sqref="D6" xr:uid="{BE79578A-9DEB-41C0-86F9-4180749CA1E3}">
      <formula1>$D$1:$E$1</formula1>
    </dataValidation>
  </dataValidations>
  <pageMargins left="0.7" right="0.7" top="0.75" bottom="0.75" header="0.3" footer="0.3"/>
  <pageSetup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AX56"/>
  <sheetViews>
    <sheetView topLeftCell="A2" zoomScale="85" zoomScaleNormal="85" workbookViewId="0"/>
  </sheetViews>
  <sheetFormatPr defaultRowHeight="15"/>
  <cols>
    <col min="1" max="1" width="25.28515625" bestFit="1" customWidth="1"/>
    <col min="2" max="2" width="12.7109375" customWidth="1"/>
    <col min="3" max="3" width="15" bestFit="1" customWidth="1"/>
    <col min="9" max="9" width="25.28515625" bestFit="1" customWidth="1"/>
    <col min="10" max="10" width="12.7109375" customWidth="1"/>
    <col min="11" max="11" width="15" bestFit="1" customWidth="1"/>
    <col min="17" max="17" width="25.28515625" bestFit="1" customWidth="1"/>
    <col min="18" max="18" width="12.7109375" customWidth="1"/>
    <col min="19" max="19" width="15" bestFit="1" customWidth="1"/>
    <col min="24" max="24" width="25.28515625" bestFit="1" customWidth="1"/>
    <col min="25" max="26" width="12.7109375" customWidth="1"/>
    <col min="31" max="32" width="12.7109375" customWidth="1"/>
    <col min="39" max="40" width="12.7109375" customWidth="1"/>
    <col min="47" max="48" width="12.7109375" customWidth="1"/>
  </cols>
  <sheetData>
    <row r="2" spans="1:50" ht="19.5" thickBot="1">
      <c r="A2" s="7" t="s">
        <v>211</v>
      </c>
      <c r="B2" s="8"/>
      <c r="C2" s="8"/>
      <c r="D2" s="8"/>
      <c r="I2" s="7" t="s">
        <v>210</v>
      </c>
      <c r="J2" s="8"/>
      <c r="K2" s="8"/>
      <c r="L2" s="8"/>
      <c r="Q2" s="7" t="s">
        <v>209</v>
      </c>
      <c r="R2" s="8"/>
      <c r="S2" s="8"/>
      <c r="T2" s="8"/>
      <c r="X2" s="7" t="s">
        <v>111</v>
      </c>
      <c r="Y2" s="8"/>
      <c r="Z2" s="8"/>
      <c r="AA2" s="8"/>
      <c r="AE2" s="7" t="s">
        <v>104</v>
      </c>
      <c r="AF2" s="8"/>
      <c r="AG2" s="8"/>
      <c r="AM2" s="7" t="s">
        <v>105</v>
      </c>
      <c r="AN2" s="8"/>
      <c r="AO2" s="8"/>
      <c r="AU2" s="7" t="s">
        <v>106</v>
      </c>
      <c r="AV2" s="8"/>
      <c r="AW2" s="8"/>
    </row>
    <row r="6" spans="1:50" ht="26.25">
      <c r="B6" s="11" t="s">
        <v>46</v>
      </c>
      <c r="C6" s="11" t="s">
        <v>47</v>
      </c>
      <c r="D6" s="11" t="s">
        <v>95</v>
      </c>
      <c r="E6" s="11" t="s">
        <v>98</v>
      </c>
      <c r="F6" s="11"/>
      <c r="J6" s="11" t="s">
        <v>46</v>
      </c>
      <c r="K6" s="11" t="s">
        <v>47</v>
      </c>
      <c r="L6" s="11" t="s">
        <v>95</v>
      </c>
      <c r="M6" s="11" t="s">
        <v>98</v>
      </c>
      <c r="N6" s="11"/>
      <c r="R6" s="11" t="s">
        <v>46</v>
      </c>
      <c r="S6" s="11" t="s">
        <v>47</v>
      </c>
      <c r="T6" s="11" t="s">
        <v>95</v>
      </c>
      <c r="U6" s="11" t="s">
        <v>98</v>
      </c>
      <c r="V6" s="11"/>
      <c r="Y6" s="11" t="s">
        <v>46</v>
      </c>
      <c r="Z6" s="11" t="s">
        <v>47</v>
      </c>
      <c r="AA6" s="11" t="s">
        <v>95</v>
      </c>
      <c r="AB6" s="11" t="s">
        <v>98</v>
      </c>
      <c r="AE6" s="11" t="s">
        <v>46</v>
      </c>
      <c r="AF6" s="11" t="s">
        <v>47</v>
      </c>
      <c r="AG6" s="11" t="s">
        <v>95</v>
      </c>
      <c r="AH6" s="11" t="s">
        <v>98</v>
      </c>
      <c r="AM6" s="11" t="s">
        <v>46</v>
      </c>
      <c r="AN6" s="11" t="s">
        <v>47</v>
      </c>
      <c r="AO6" s="11" t="s">
        <v>95</v>
      </c>
      <c r="AP6" s="11" t="s">
        <v>98</v>
      </c>
      <c r="AU6" s="11" t="s">
        <v>46</v>
      </c>
      <c r="AV6" s="11" t="s">
        <v>47</v>
      </c>
      <c r="AW6" s="11" t="s">
        <v>95</v>
      </c>
      <c r="AX6" s="11" t="s">
        <v>98</v>
      </c>
    </row>
    <row r="7" spans="1:50">
      <c r="A7" s="9" t="s">
        <v>26</v>
      </c>
      <c r="B7" s="10"/>
      <c r="C7" s="10"/>
      <c r="I7" s="9" t="s">
        <v>26</v>
      </c>
      <c r="J7" s="10"/>
      <c r="K7" s="10"/>
      <c r="Q7" s="9" t="s">
        <v>26</v>
      </c>
      <c r="R7" s="10"/>
      <c r="S7" s="10"/>
      <c r="X7" s="9" t="s">
        <v>26</v>
      </c>
      <c r="Y7" s="10"/>
      <c r="Z7" s="10"/>
      <c r="AE7" s="10"/>
      <c r="AF7" s="10"/>
      <c r="AM7" s="10"/>
      <c r="AN7" s="10"/>
      <c r="AU7" s="10"/>
      <c r="AV7" s="10"/>
    </row>
    <row r="8" spans="1:50">
      <c r="A8" s="10" t="s">
        <v>27</v>
      </c>
      <c r="B8" s="12">
        <f>J8*(1+N8)</f>
        <v>9438.4398721592825</v>
      </c>
      <c r="C8" s="12">
        <f>K8*(1+F8)</f>
        <v>29901.485254940781</v>
      </c>
      <c r="D8" s="102">
        <f>L8</f>
        <v>3.17</v>
      </c>
      <c r="E8" s="102">
        <f>M8</f>
        <v>27.19</v>
      </c>
      <c r="F8" s="104">
        <f>N8</f>
        <v>7.4999975994015866E-2</v>
      </c>
      <c r="I8" s="10" t="s">
        <v>27</v>
      </c>
      <c r="J8" s="12">
        <f>R8*(1+V8)</f>
        <v>8779.9442631911497</v>
      </c>
      <c r="K8" s="12">
        <f>S8*(1+N8)</f>
        <v>27815.335742023526</v>
      </c>
      <c r="L8" s="102">
        <f>T8</f>
        <v>3.17</v>
      </c>
      <c r="M8" s="102">
        <f>U8</f>
        <v>27.19</v>
      </c>
      <c r="N8" s="104">
        <f>V8</f>
        <v>7.4999975994015866E-2</v>
      </c>
      <c r="Q8" s="10" t="s">
        <v>27</v>
      </c>
      <c r="R8" s="12">
        <f>Y8*(1+AD8)</f>
        <v>8167.3901946580363</v>
      </c>
      <c r="S8" s="12">
        <f t="shared" ref="S8:S12" si="0">Z8*(1+AD8)</f>
        <v>25874.731500625043</v>
      </c>
      <c r="T8" s="102">
        <f>AA8</f>
        <v>3.17</v>
      </c>
      <c r="U8" s="102">
        <f t="shared" ref="U8:U13" si="1">AB8</f>
        <v>27.19</v>
      </c>
      <c r="V8" s="104">
        <f t="shared" ref="V8:V13" si="2">AD8</f>
        <v>7.4999975994015866E-2</v>
      </c>
      <c r="X8" s="10" t="s">
        <v>27</v>
      </c>
      <c r="Y8" s="12">
        <f>AE8*(1+AJ8)</f>
        <v>7597.5724437630142</v>
      </c>
      <c r="Z8" s="12">
        <f t="shared" ref="Z8:Z12" si="3">AF8*(1+AK8)</f>
        <v>24069.518212500014</v>
      </c>
      <c r="AA8" s="102">
        <f>AG8</f>
        <v>3.17</v>
      </c>
      <c r="AB8" s="102">
        <f t="shared" ref="AB8:AB13" si="4">AH8</f>
        <v>27.19</v>
      </c>
      <c r="AC8" s="104">
        <f>AJ8</f>
        <v>7.5001406970359286E-2</v>
      </c>
      <c r="AD8" s="104">
        <f t="shared" ref="AD8:AD13" si="5">AK8</f>
        <v>7.4999975994015866E-2</v>
      </c>
      <c r="AE8" s="12">
        <v>7067.5</v>
      </c>
      <c r="AF8" s="12">
        <v>22390.25</v>
      </c>
      <c r="AG8" s="102">
        <v>3.17</v>
      </c>
      <c r="AH8" s="102">
        <v>27.19</v>
      </c>
      <c r="AJ8" s="104">
        <f>AE8/AM8-1</f>
        <v>7.5001406970359286E-2</v>
      </c>
      <c r="AK8" s="104">
        <f>AF8/AN8-1</f>
        <v>7.4999975994015866E-2</v>
      </c>
      <c r="AM8" s="12">
        <v>6574.41</v>
      </c>
      <c r="AN8" s="12">
        <v>20828.14</v>
      </c>
      <c r="AO8" s="102">
        <v>3.17</v>
      </c>
      <c r="AP8" s="102">
        <v>26.65</v>
      </c>
      <c r="AR8" s="104">
        <f>AM8/AU8-1</f>
        <v>7.5000040878194563E-2</v>
      </c>
      <c r="AS8" s="104">
        <f>AN8/AV8-1</f>
        <v>7.500021935472545E-2</v>
      </c>
      <c r="AU8" s="12">
        <v>6115.73</v>
      </c>
      <c r="AV8" s="12">
        <v>19375.009999999998</v>
      </c>
      <c r="AW8" s="102">
        <v>3.17</v>
      </c>
      <c r="AX8" s="102">
        <v>26.13</v>
      </c>
    </row>
    <row r="9" spans="1:50">
      <c r="A9" s="10" t="s">
        <v>28</v>
      </c>
      <c r="B9" s="12">
        <f t="shared" ref="B9:B13" si="6">J9*(1+N9)</f>
        <v>16533.072581911529</v>
      </c>
      <c r="C9" s="12">
        <f t="shared" ref="C9:C13" si="7">K9*(1+F9)</f>
        <v>71384.235019124913</v>
      </c>
      <c r="D9" s="102">
        <f t="shared" ref="D9:D13" si="8">L9</f>
        <v>4.32</v>
      </c>
      <c r="E9" s="102">
        <f t="shared" ref="E9:E13" si="9">M9</f>
        <v>25.08</v>
      </c>
      <c r="F9" s="104">
        <f t="shared" ref="F9:F13" si="10">N9</f>
        <v>7.5000065361724877E-2</v>
      </c>
      <c r="I9" s="10" t="s">
        <v>28</v>
      </c>
      <c r="J9" s="12">
        <f t="shared" ref="J9:J13" si="11">R9*(1+V9)</f>
        <v>15379.601466673721</v>
      </c>
      <c r="K9" s="12">
        <f t="shared" ref="K9:K13" si="12">S9*(1+N9)</f>
        <v>66403.935515208505</v>
      </c>
      <c r="L9" s="102">
        <f t="shared" ref="L9:L13" si="13">T9</f>
        <v>4.32</v>
      </c>
      <c r="M9" s="102">
        <f t="shared" ref="M9:M13" si="14">U9</f>
        <v>25.08</v>
      </c>
      <c r="N9" s="104">
        <f t="shared" ref="N9:N13" si="15">V9</f>
        <v>7.5000065361724877E-2</v>
      </c>
      <c r="Q9" s="10" t="s">
        <v>28</v>
      </c>
      <c r="R9" s="12">
        <f t="shared" ref="R9:R13" si="16">Y9*(1+AD9)</f>
        <v>14306.60514564589</v>
      </c>
      <c r="S9" s="12">
        <f t="shared" si="0"/>
        <v>61771.099049063181</v>
      </c>
      <c r="T9" s="102">
        <f t="shared" ref="T9:T13" si="17">AA9</f>
        <v>4.32</v>
      </c>
      <c r="U9" s="102">
        <f t="shared" si="1"/>
        <v>25.08</v>
      </c>
      <c r="V9" s="104">
        <f t="shared" si="2"/>
        <v>7.5000065361724877E-2</v>
      </c>
      <c r="X9" s="10" t="s">
        <v>28</v>
      </c>
      <c r="Y9" s="12">
        <f t="shared" ref="Y9:Y13" si="18">AE9*(1+AJ9)</f>
        <v>13308.469093750135</v>
      </c>
      <c r="Z9" s="12">
        <f t="shared" si="3"/>
        <v>57461.483993750211</v>
      </c>
      <c r="AA9" s="102">
        <f t="shared" ref="AA9:AA13" si="19">AG9</f>
        <v>4.32</v>
      </c>
      <c r="AB9" s="102">
        <f t="shared" si="4"/>
        <v>25.08</v>
      </c>
      <c r="AC9" s="104">
        <f t="shared" ref="AC9:AC13" si="20">AJ9</f>
        <v>7.5000108542277122E-2</v>
      </c>
      <c r="AD9" s="104">
        <f t="shared" si="5"/>
        <v>7.5000065361724877E-2</v>
      </c>
      <c r="AE9" s="12">
        <v>12379.97</v>
      </c>
      <c r="AF9" s="12">
        <v>53452.54</v>
      </c>
      <c r="AG9" s="102">
        <v>4.32</v>
      </c>
      <c r="AH9" s="102">
        <v>25.08</v>
      </c>
      <c r="AJ9" s="104">
        <f t="shared" ref="AJ9:AJ13" si="21">AE9/AM9-1</f>
        <v>7.5000108542277122E-2</v>
      </c>
      <c r="AK9" s="104">
        <f t="shared" ref="AK9:AK13" si="22">AF9/AN9-1</f>
        <v>7.5000065361724877E-2</v>
      </c>
      <c r="AM9" s="12">
        <v>11516.25</v>
      </c>
      <c r="AN9" s="12">
        <v>49723.29</v>
      </c>
      <c r="AO9" s="102">
        <v>4.32</v>
      </c>
      <c r="AP9" s="102">
        <v>25.59</v>
      </c>
      <c r="AR9" s="104">
        <f t="shared" ref="AR9:AR13" si="23">AM9/AU9-1</f>
        <v>7.5000070009773268E-2</v>
      </c>
      <c r="AS9" s="104">
        <f t="shared" ref="AS9:AS10" si="24">AN9/AV9-1</f>
        <v>7.5000075668771427E-2</v>
      </c>
      <c r="AU9" s="12">
        <v>10712.79</v>
      </c>
      <c r="AV9" s="12">
        <v>46254.22</v>
      </c>
      <c r="AW9" s="102">
        <v>4.32</v>
      </c>
      <c r="AX9" s="102">
        <v>24.1</v>
      </c>
    </row>
    <row r="10" spans="1:50">
      <c r="A10" s="10" t="s">
        <v>29</v>
      </c>
      <c r="B10" s="12">
        <f t="shared" si="6"/>
        <v>8114.1865323813927</v>
      </c>
      <c r="C10" s="12">
        <f t="shared" si="7"/>
        <v>23115.688798336661</v>
      </c>
      <c r="D10" s="102">
        <f t="shared" si="8"/>
        <v>2.85</v>
      </c>
      <c r="E10" s="102">
        <f t="shared" si="9"/>
        <v>13.94</v>
      </c>
      <c r="F10" s="104">
        <f t="shared" si="10"/>
        <v>8.4999619462941878E-2</v>
      </c>
      <c r="I10" s="10" t="s">
        <v>29</v>
      </c>
      <c r="J10" s="12">
        <f t="shared" si="11"/>
        <v>7478.5155559757613</v>
      </c>
      <c r="K10" s="12">
        <f t="shared" si="12"/>
        <v>21304.789774745332</v>
      </c>
      <c r="L10" s="102">
        <f t="shared" si="13"/>
        <v>2.85</v>
      </c>
      <c r="M10" s="102">
        <f t="shared" si="14"/>
        <v>13.94</v>
      </c>
      <c r="N10" s="104">
        <f t="shared" si="15"/>
        <v>8.4999619462941878E-2</v>
      </c>
      <c r="Q10" s="10" t="s">
        <v>29</v>
      </c>
      <c r="R10" s="12">
        <f t="shared" si="16"/>
        <v>6892.6434828405854</v>
      </c>
      <c r="S10" s="12">
        <f t="shared" si="0"/>
        <v>19635.757831224746</v>
      </c>
      <c r="T10" s="102">
        <f t="shared" si="17"/>
        <v>2.85</v>
      </c>
      <c r="U10" s="102">
        <f t="shared" si="1"/>
        <v>13.94</v>
      </c>
      <c r="V10" s="104">
        <f t="shared" si="2"/>
        <v>8.4999619462941878E-2</v>
      </c>
      <c r="X10" s="10" t="s">
        <v>29</v>
      </c>
      <c r="Y10" s="12">
        <f t="shared" si="18"/>
        <v>6352.6690325037516</v>
      </c>
      <c r="Z10" s="12">
        <f t="shared" si="3"/>
        <v>18097.479002752225</v>
      </c>
      <c r="AA10" s="102">
        <f t="shared" si="19"/>
        <v>2.85</v>
      </c>
      <c r="AB10" s="102">
        <f t="shared" si="4"/>
        <v>13.94</v>
      </c>
      <c r="AC10" s="104">
        <f t="shared" si="20"/>
        <v>8.5000833904712358E-2</v>
      </c>
      <c r="AD10" s="104">
        <f t="shared" si="5"/>
        <v>8.4999619462941878E-2</v>
      </c>
      <c r="AE10" s="12">
        <v>5854.99</v>
      </c>
      <c r="AF10" s="12">
        <v>16679.71</v>
      </c>
      <c r="AG10" s="102">
        <v>2.85</v>
      </c>
      <c r="AH10" s="102">
        <v>13.94</v>
      </c>
      <c r="AJ10" s="104">
        <f t="shared" si="21"/>
        <v>8.5000833904712358E-2</v>
      </c>
      <c r="AK10" s="104">
        <f t="shared" si="22"/>
        <v>8.4999619462941878E-2</v>
      </c>
      <c r="AM10" s="12">
        <v>5396.3</v>
      </c>
      <c r="AN10" s="12">
        <v>15373.01</v>
      </c>
      <c r="AO10" s="102">
        <v>2.85</v>
      </c>
      <c r="AP10" s="102">
        <v>13.67</v>
      </c>
      <c r="AR10" s="104">
        <f t="shared" si="23"/>
        <v>8.4999648138653461E-2</v>
      </c>
      <c r="AS10" s="104">
        <f t="shared" si="24"/>
        <v>8.5000215263676848E-2</v>
      </c>
      <c r="AU10" s="12">
        <v>4973.55</v>
      </c>
      <c r="AV10" s="12">
        <v>14168.67</v>
      </c>
      <c r="AW10" s="102">
        <v>2.85</v>
      </c>
      <c r="AX10" s="102">
        <v>13.4</v>
      </c>
    </row>
    <row r="11" spans="1:50">
      <c r="A11" s="10" t="s">
        <v>30</v>
      </c>
      <c r="B11" s="12">
        <f t="shared" si="6"/>
        <v>2007.88134826955</v>
      </c>
      <c r="C11" s="12">
        <f t="shared" si="7"/>
        <v>19323.880862347589</v>
      </c>
      <c r="D11" s="102">
        <f t="shared" si="8"/>
        <v>9.6199999999999992</v>
      </c>
      <c r="E11" s="102">
        <f t="shared" si="9"/>
        <v>2.6</v>
      </c>
      <c r="F11" s="104">
        <f t="shared" si="10"/>
        <v>6.5000155982790853E-2</v>
      </c>
      <c r="I11" s="10" t="s">
        <v>30</v>
      </c>
      <c r="J11" s="12">
        <f t="shared" si="11"/>
        <v>1885.334323182949</v>
      </c>
      <c r="K11" s="12">
        <f t="shared" si="12"/>
        <v>18144.486415136111</v>
      </c>
      <c r="L11" s="102">
        <f t="shared" si="13"/>
        <v>9.6199999999999992</v>
      </c>
      <c r="M11" s="102">
        <f t="shared" si="14"/>
        <v>2.6</v>
      </c>
      <c r="N11" s="104">
        <f t="shared" si="15"/>
        <v>6.5000155982790853E-2</v>
      </c>
      <c r="Q11" s="10" t="s">
        <v>30</v>
      </c>
      <c r="R11" s="12">
        <f t="shared" si="16"/>
        <v>1770.266710846767</v>
      </c>
      <c r="S11" s="12">
        <f t="shared" si="0"/>
        <v>17037.073950841095</v>
      </c>
      <c r="T11" s="102">
        <f t="shared" si="17"/>
        <v>9.6199999999999992</v>
      </c>
      <c r="U11" s="102">
        <f t="shared" si="1"/>
        <v>2.6</v>
      </c>
      <c r="V11" s="104">
        <f t="shared" si="2"/>
        <v>6.5000155982790853E-2</v>
      </c>
      <c r="X11" s="10" t="s">
        <v>30</v>
      </c>
      <c r="Y11" s="12">
        <f t="shared" si="18"/>
        <v>1662.2220202523354</v>
      </c>
      <c r="Z11" s="12">
        <f t="shared" si="3"/>
        <v>15997.250193000342</v>
      </c>
      <c r="AA11" s="102">
        <f t="shared" si="19"/>
        <v>9.6199999999999992</v>
      </c>
      <c r="AB11" s="102">
        <f t="shared" si="4"/>
        <v>2.6</v>
      </c>
      <c r="AC11" s="104">
        <f t="shared" si="20"/>
        <v>6.5001262359178691E-2</v>
      </c>
      <c r="AD11" s="104">
        <f t="shared" si="5"/>
        <v>6.5000155982790853E-2</v>
      </c>
      <c r="AE11" s="12">
        <v>1560.77</v>
      </c>
      <c r="AF11" s="12">
        <v>15020.89</v>
      </c>
      <c r="AG11" s="102">
        <v>9.6199999999999992</v>
      </c>
      <c r="AH11" s="102">
        <v>2.6</v>
      </c>
      <c r="AJ11" s="104">
        <f t="shared" si="21"/>
        <v>6.5001262359178691E-2</v>
      </c>
      <c r="AK11" s="104">
        <f>AF11/AN11-1</f>
        <v>6.5000155982790853E-2</v>
      </c>
      <c r="AM11" s="12">
        <v>1465.51</v>
      </c>
      <c r="AN11" s="12">
        <v>14104.12</v>
      </c>
      <c r="AO11" s="102">
        <v>9.6199999999999992</v>
      </c>
      <c r="AP11" s="102">
        <v>2.57</v>
      </c>
      <c r="AR11" s="104">
        <f t="shared" si="23"/>
        <v>6.5004432946237811E-2</v>
      </c>
      <c r="AS11" s="104">
        <f>AN11/AV11-1</f>
        <v>6.4999611124409329E-2</v>
      </c>
      <c r="AU11" s="12">
        <v>1376.06</v>
      </c>
      <c r="AV11" s="12">
        <v>13243.31</v>
      </c>
      <c r="AW11" s="102">
        <v>9.6199999999999992</v>
      </c>
      <c r="AX11" s="102">
        <v>2.5499999999999998</v>
      </c>
    </row>
    <row r="12" spans="1:50">
      <c r="A12" s="10" t="s">
        <v>31</v>
      </c>
      <c r="B12" s="12">
        <f t="shared" si="6"/>
        <v>1238.9320756953252</v>
      </c>
      <c r="C12" s="12">
        <f t="shared" si="7"/>
        <v>13318.608853017524</v>
      </c>
      <c r="D12" s="102">
        <f t="shared" si="8"/>
        <v>10.75</v>
      </c>
      <c r="E12" s="102">
        <f t="shared" si="9"/>
        <v>0.87</v>
      </c>
      <c r="F12" s="104">
        <f t="shared" si="10"/>
        <v>6.4999285055184375E-2</v>
      </c>
      <c r="I12" s="10" t="s">
        <v>31</v>
      </c>
      <c r="J12" s="12">
        <f t="shared" si="11"/>
        <v>1163.317283946466</v>
      </c>
      <c r="K12" s="12">
        <f t="shared" si="12"/>
        <v>12505.744407450378</v>
      </c>
      <c r="L12" s="102">
        <f t="shared" si="13"/>
        <v>10.75</v>
      </c>
      <c r="M12" s="102">
        <f t="shared" si="14"/>
        <v>0.87</v>
      </c>
      <c r="N12" s="104">
        <f t="shared" si="15"/>
        <v>6.4999285055184375E-2</v>
      </c>
      <c r="Q12" s="10" t="s">
        <v>31</v>
      </c>
      <c r="R12" s="12">
        <f t="shared" si="16"/>
        <v>1092.3174318245549</v>
      </c>
      <c r="S12" s="12">
        <f t="shared" si="0"/>
        <v>11742.490894538372</v>
      </c>
      <c r="T12" s="102">
        <f t="shared" si="17"/>
        <v>10.75</v>
      </c>
      <c r="U12" s="102">
        <f t="shared" si="1"/>
        <v>0.87</v>
      </c>
      <c r="V12" s="104">
        <f t="shared" si="2"/>
        <v>6.4999285055184375E-2</v>
      </c>
      <c r="X12" s="10" t="s">
        <v>31</v>
      </c>
      <c r="Y12" s="12">
        <f t="shared" si="18"/>
        <v>1025.6508592566379</v>
      </c>
      <c r="Z12" s="12">
        <f t="shared" si="3"/>
        <v>11025.820448254966</v>
      </c>
      <c r="AA12" s="102">
        <f t="shared" si="19"/>
        <v>10.75</v>
      </c>
      <c r="AB12" s="102">
        <f t="shared" si="4"/>
        <v>0.87</v>
      </c>
      <c r="AC12" s="104">
        <f t="shared" si="20"/>
        <v>6.5002709367777189E-2</v>
      </c>
      <c r="AD12" s="104">
        <f t="shared" si="5"/>
        <v>6.4999285055184375E-2</v>
      </c>
      <c r="AE12" s="12">
        <v>963.05</v>
      </c>
      <c r="AF12" s="12">
        <v>10352.89</v>
      </c>
      <c r="AG12" s="102">
        <v>10.75</v>
      </c>
      <c r="AH12" s="102">
        <v>0.87</v>
      </c>
      <c r="AJ12" s="104">
        <f t="shared" si="21"/>
        <v>6.5002709367777189E-2</v>
      </c>
      <c r="AK12" s="104">
        <f t="shared" si="22"/>
        <v>6.4999285055184375E-2</v>
      </c>
      <c r="AM12" s="12">
        <v>904.27</v>
      </c>
      <c r="AN12" s="12">
        <v>9721.0300000000007</v>
      </c>
      <c r="AO12" s="102">
        <v>10.75</v>
      </c>
      <c r="AP12" s="102">
        <v>0.86</v>
      </c>
      <c r="AR12" s="104">
        <f t="shared" si="23"/>
        <v>6.4999764450935027E-2</v>
      </c>
      <c r="AS12" s="104">
        <f t="shared" ref="AS12:AS13" si="25">AN12/AV12-1</f>
        <v>6.5000898362351345E-2</v>
      </c>
      <c r="AU12" s="12">
        <v>849.08</v>
      </c>
      <c r="AV12" s="12">
        <v>9127.7199999999993</v>
      </c>
      <c r="AW12" s="102">
        <v>10.75</v>
      </c>
      <c r="AX12" s="102">
        <v>0.85</v>
      </c>
    </row>
    <row r="13" spans="1:50">
      <c r="A13" s="10" t="s">
        <v>32</v>
      </c>
      <c r="B13" s="12">
        <f t="shared" si="6"/>
        <v>26451.468013806109</v>
      </c>
      <c r="C13" s="12">
        <f t="shared" si="7"/>
        <v>396833.89394967322</v>
      </c>
      <c r="D13" s="102">
        <f t="shared" si="8"/>
        <v>15</v>
      </c>
      <c r="E13" s="102">
        <f t="shared" si="9"/>
        <v>0.23</v>
      </c>
      <c r="F13" s="104">
        <f t="shared" si="10"/>
        <v>8.5000012314685236E-2</v>
      </c>
      <c r="I13" s="10" t="s">
        <v>32</v>
      </c>
      <c r="J13" s="12">
        <f t="shared" si="11"/>
        <v>24379.23291574519</v>
      </c>
      <c r="K13" s="12">
        <f t="shared" si="12"/>
        <v>365745.52022638917</v>
      </c>
      <c r="L13" s="102">
        <f t="shared" si="13"/>
        <v>15</v>
      </c>
      <c r="M13" s="102">
        <f t="shared" si="14"/>
        <v>0.23</v>
      </c>
      <c r="N13" s="104">
        <f t="shared" si="15"/>
        <v>8.5000012314685236E-2</v>
      </c>
      <c r="Q13" s="10" t="s">
        <v>32</v>
      </c>
      <c r="R13" s="12">
        <f t="shared" si="16"/>
        <v>22469.338837827054</v>
      </c>
      <c r="S13" s="12">
        <f>Z13*(1+AD13)</f>
        <v>337092.64154396259</v>
      </c>
      <c r="T13" s="102">
        <f t="shared" si="17"/>
        <v>15</v>
      </c>
      <c r="U13" s="102">
        <f t="shared" si="1"/>
        <v>0.23</v>
      </c>
      <c r="V13" s="104">
        <f t="shared" si="2"/>
        <v>8.5000012314685236E-2</v>
      </c>
      <c r="X13" s="10" t="s">
        <v>32</v>
      </c>
      <c r="Y13" s="12">
        <f t="shared" si="18"/>
        <v>20709.06781825014</v>
      </c>
      <c r="Z13" s="12">
        <f>AF13*(1+AK13)</f>
        <v>310684.45872625004</v>
      </c>
      <c r="AA13" s="102">
        <f t="shared" si="19"/>
        <v>15</v>
      </c>
      <c r="AB13" s="102">
        <f t="shared" si="4"/>
        <v>0.23</v>
      </c>
      <c r="AC13" s="104">
        <f t="shared" si="20"/>
        <v>8.4999911888914204E-2</v>
      </c>
      <c r="AD13" s="104">
        <f t="shared" si="5"/>
        <v>8.5000012314685236E-2</v>
      </c>
      <c r="AE13" s="12">
        <v>19086.7</v>
      </c>
      <c r="AF13" s="12">
        <v>286345.12</v>
      </c>
      <c r="AG13" s="102">
        <v>15</v>
      </c>
      <c r="AH13" s="102">
        <v>0.23</v>
      </c>
      <c r="AJ13" s="104">
        <f t="shared" si="21"/>
        <v>8.4999911888914204E-2</v>
      </c>
      <c r="AK13" s="104">
        <f t="shared" si="22"/>
        <v>8.5000012314685236E-2</v>
      </c>
      <c r="AM13" s="12">
        <v>17591.43</v>
      </c>
      <c r="AN13" s="12">
        <v>263912.55</v>
      </c>
      <c r="AO13" s="102">
        <v>15</v>
      </c>
      <c r="AP13" s="102">
        <v>0.23</v>
      </c>
      <c r="AR13" s="104">
        <f t="shared" si="23"/>
        <v>8.4999969161120958E-2</v>
      </c>
      <c r="AS13" s="104">
        <f t="shared" si="25"/>
        <v>8.5000014594796891E-2</v>
      </c>
      <c r="AU13" s="12">
        <v>16213.3</v>
      </c>
      <c r="AV13" s="12">
        <v>243237.37</v>
      </c>
      <c r="AW13" s="102">
        <v>15</v>
      </c>
      <c r="AX13" s="102">
        <v>0.23</v>
      </c>
    </row>
    <row r="15" spans="1:50">
      <c r="A15" s="9" t="s">
        <v>33</v>
      </c>
      <c r="B15" s="10"/>
      <c r="I15" s="9" t="s">
        <v>33</v>
      </c>
      <c r="J15" s="10"/>
      <c r="Q15" s="9" t="s">
        <v>33</v>
      </c>
      <c r="R15" s="10"/>
      <c r="X15" s="9" t="s">
        <v>33</v>
      </c>
      <c r="Y15" s="10"/>
      <c r="AE15" s="10"/>
      <c r="AM15" s="10"/>
      <c r="AU15" s="10"/>
    </row>
    <row r="16" spans="1:50">
      <c r="A16" s="10" t="s">
        <v>6</v>
      </c>
      <c r="B16" s="12"/>
      <c r="C16" s="12">
        <f t="shared" ref="C16:C18" si="26">K16*(1+F16)</f>
        <v>3649.4643135344222</v>
      </c>
      <c r="F16" s="104">
        <f t="shared" ref="F16:F18" si="27">N16</f>
        <v>8.4999958797887132E-2</v>
      </c>
      <c r="I16" s="10" t="s">
        <v>6</v>
      </c>
      <c r="J16" s="12"/>
      <c r="K16" s="12">
        <f t="shared" ref="K16:K18" si="28">S16*(1+N16)</f>
        <v>3363.5617070232915</v>
      </c>
      <c r="N16" s="104">
        <f t="shared" ref="N16:N18" si="29">V16</f>
        <v>8.4999958797887132E-2</v>
      </c>
      <c r="Q16" s="10" t="s">
        <v>6</v>
      </c>
      <c r="R16" s="12"/>
      <c r="S16" s="12">
        <f>Z16*(1+AD16)</f>
        <v>3100.0569905550133</v>
      </c>
      <c r="V16" s="104">
        <f>AD16</f>
        <v>8.4999958797887132E-2</v>
      </c>
      <c r="X16" s="10" t="s">
        <v>6</v>
      </c>
      <c r="Y16" s="12"/>
      <c r="Z16" s="12">
        <f t="shared" ref="Z16:Z18" si="30">AF16*(1+AK16)</f>
        <v>2857.1954915000042</v>
      </c>
      <c r="AD16" s="104">
        <f t="shared" ref="AD16:AD18" si="31">AK16</f>
        <v>8.4999958797887132E-2</v>
      </c>
      <c r="AE16" s="12"/>
      <c r="AF16" s="12">
        <v>2633.36</v>
      </c>
      <c r="AK16" s="104">
        <f t="shared" ref="AK16:AK18" si="32">AF16/AN16-1</f>
        <v>8.4999958797887132E-2</v>
      </c>
      <c r="AM16" s="12"/>
      <c r="AN16" s="12">
        <v>2427.06</v>
      </c>
      <c r="AS16" s="104">
        <f t="shared" ref="AS16:AS18" si="33">AN16/AV16-1</f>
        <v>8.5000804677860531E-2</v>
      </c>
      <c r="AU16" s="12"/>
      <c r="AV16" s="12">
        <v>2236.92</v>
      </c>
    </row>
    <row r="17" spans="1:48">
      <c r="A17" s="10" t="s">
        <v>34</v>
      </c>
      <c r="B17" s="12"/>
      <c r="C17" s="12">
        <f t="shared" si="26"/>
        <v>12217.290987502791</v>
      </c>
      <c r="F17" s="104">
        <f t="shared" si="27"/>
        <v>8.5000092307124353E-2</v>
      </c>
      <c r="I17" s="10" t="s">
        <v>34</v>
      </c>
      <c r="J17" s="12"/>
      <c r="K17" s="12">
        <f t="shared" si="28"/>
        <v>11260.175067381024</v>
      </c>
      <c r="N17" s="104">
        <f t="shared" si="29"/>
        <v>8.5000092307124353E-2</v>
      </c>
      <c r="Q17" s="10" t="s">
        <v>34</v>
      </c>
      <c r="R17" s="12"/>
      <c r="S17" s="12">
        <f t="shared" ref="S17:S18" si="34">Z17*(1+AD17)</f>
        <v>10378.040653837728</v>
      </c>
      <c r="V17" s="104">
        <f t="shared" ref="V17:V18" si="35">AD17</f>
        <v>8.5000092307124353E-2</v>
      </c>
      <c r="X17" s="10" t="s">
        <v>34</v>
      </c>
      <c r="Y17" s="12"/>
      <c r="Z17" s="12">
        <f t="shared" si="30"/>
        <v>9565.0136137500704</v>
      </c>
      <c r="AD17" s="104">
        <f t="shared" si="31"/>
        <v>8.5000092307124353E-2</v>
      </c>
      <c r="AE17" s="12"/>
      <c r="AF17" s="12">
        <v>8815.68</v>
      </c>
      <c r="AK17" s="104">
        <f t="shared" si="32"/>
        <v>8.5000092307124353E-2</v>
      </c>
      <c r="AM17" s="12"/>
      <c r="AN17" s="12">
        <v>8125.05</v>
      </c>
      <c r="AS17" s="104">
        <f t="shared" si="33"/>
        <v>8.5000774518863453E-2</v>
      </c>
      <c r="AU17" s="12"/>
      <c r="AV17" s="12">
        <v>7488.52</v>
      </c>
    </row>
    <row r="18" spans="1:48">
      <c r="A18" s="10" t="s">
        <v>35</v>
      </c>
      <c r="B18" s="12"/>
      <c r="C18" s="12">
        <f t="shared" si="26"/>
        <v>2278.1019721402522</v>
      </c>
      <c r="F18" s="104">
        <f t="shared" si="27"/>
        <v>8.5001617129693674E-2</v>
      </c>
      <c r="I18" s="10" t="s">
        <v>35</v>
      </c>
      <c r="J18" s="12"/>
      <c r="K18" s="12">
        <f t="shared" si="28"/>
        <v>2099.6300246693027</v>
      </c>
      <c r="N18" s="104">
        <f t="shared" si="29"/>
        <v>8.5001617129693674E-2</v>
      </c>
      <c r="Q18" s="10" t="s">
        <v>35</v>
      </c>
      <c r="R18" s="12"/>
      <c r="S18" s="12">
        <f t="shared" si="34"/>
        <v>1935.1399956653956</v>
      </c>
      <c r="V18" s="104">
        <f t="shared" si="35"/>
        <v>8.5001617129693674E-2</v>
      </c>
      <c r="X18" s="10" t="s">
        <v>35</v>
      </c>
      <c r="Y18" s="12"/>
      <c r="Z18" s="12">
        <f t="shared" si="30"/>
        <v>1783.5365082539618</v>
      </c>
      <c r="AD18" s="104">
        <f t="shared" si="31"/>
        <v>8.5001617129693674E-2</v>
      </c>
      <c r="AE18" s="12"/>
      <c r="AF18" s="12">
        <v>1643.81</v>
      </c>
      <c r="AK18" s="104">
        <f t="shared" si="32"/>
        <v>8.5001617129693674E-2</v>
      </c>
      <c r="AM18" s="12"/>
      <c r="AN18" s="12">
        <v>1515.03</v>
      </c>
      <c r="AS18" s="104">
        <f t="shared" si="33"/>
        <v>8.5000787773751529E-2</v>
      </c>
      <c r="AU18" s="12"/>
      <c r="AV18" s="12">
        <v>1396.34</v>
      </c>
    </row>
    <row r="19" spans="1:48">
      <c r="B19" s="12"/>
      <c r="C19" s="12"/>
      <c r="J19" s="12"/>
      <c r="K19" s="12"/>
      <c r="R19" s="12"/>
      <c r="S19" s="12"/>
      <c r="Y19" s="12"/>
      <c r="Z19" s="12"/>
      <c r="AE19" s="12"/>
      <c r="AF19" s="12"/>
      <c r="AM19" s="12"/>
      <c r="AN19" s="12"/>
      <c r="AU19" s="12"/>
      <c r="AV19" s="12"/>
    </row>
    <row r="20" spans="1:48">
      <c r="A20" s="9" t="s">
        <v>36</v>
      </c>
      <c r="B20" s="12"/>
      <c r="C20" s="12"/>
      <c r="I20" s="9" t="s">
        <v>36</v>
      </c>
      <c r="J20" s="12"/>
      <c r="K20" s="12"/>
      <c r="Q20" s="9" t="s">
        <v>36</v>
      </c>
      <c r="R20" s="12"/>
      <c r="S20" s="12"/>
      <c r="X20" s="9" t="s">
        <v>36</v>
      </c>
      <c r="Y20" s="12"/>
      <c r="Z20" s="12"/>
      <c r="AE20" s="12"/>
      <c r="AF20" s="12"/>
      <c r="AM20" s="12"/>
      <c r="AN20" s="12"/>
      <c r="AU20" s="12"/>
      <c r="AV20" s="12"/>
    </row>
    <row r="21" spans="1:48">
      <c r="A21" s="10" t="s">
        <v>37</v>
      </c>
      <c r="B21" s="10"/>
      <c r="C21" s="12">
        <f t="shared" ref="C21:C37" si="36">K21*(1+F21)</f>
        <v>111.75</v>
      </c>
      <c r="F21" s="104">
        <f t="shared" ref="F21:F37" si="37">N21</f>
        <v>0</v>
      </c>
      <c r="I21" s="10" t="s">
        <v>37</v>
      </c>
      <c r="J21" s="10"/>
      <c r="K21" s="12">
        <f t="shared" ref="K21:K37" si="38">S21*(1+N21)</f>
        <v>111.75</v>
      </c>
      <c r="N21" s="104">
        <f t="shared" ref="N21:N37" si="39">V21</f>
        <v>0</v>
      </c>
      <c r="Q21" s="10" t="s">
        <v>37</v>
      </c>
      <c r="R21" s="10"/>
      <c r="S21" s="12">
        <f>Z21*(1+AD21)</f>
        <v>111.75</v>
      </c>
      <c r="V21" s="104">
        <f t="shared" ref="V21:V37" si="40">AD21</f>
        <v>0</v>
      </c>
      <c r="X21" s="10" t="s">
        <v>37</v>
      </c>
      <c r="Y21" s="10"/>
      <c r="Z21" s="12">
        <f t="shared" ref="Z21:Z37" si="41">AF21*(1+AK21)</f>
        <v>111.75</v>
      </c>
      <c r="AD21" s="104">
        <f t="shared" ref="AD21:AD37" si="42">AK21</f>
        <v>0</v>
      </c>
      <c r="AE21" s="10"/>
      <c r="AF21" s="12">
        <v>111.75</v>
      </c>
      <c r="AK21" s="104">
        <f>AF21/AN21-1</f>
        <v>0</v>
      </c>
      <c r="AM21" s="10"/>
      <c r="AN21" s="12">
        <v>111.75</v>
      </c>
      <c r="AS21" s="104">
        <f>AN21/AV21-1</f>
        <v>0</v>
      </c>
      <c r="AU21" s="10"/>
      <c r="AV21" s="12">
        <v>111.75</v>
      </c>
    </row>
    <row r="22" spans="1:48">
      <c r="A22" s="10" t="s">
        <v>99</v>
      </c>
      <c r="B22" s="10"/>
      <c r="C22" s="12">
        <f t="shared" si="36"/>
        <v>117.75</v>
      </c>
      <c r="F22" s="104">
        <f t="shared" si="37"/>
        <v>0</v>
      </c>
      <c r="I22" s="10" t="s">
        <v>99</v>
      </c>
      <c r="J22" s="10"/>
      <c r="K22" s="12">
        <f t="shared" si="38"/>
        <v>117.75</v>
      </c>
      <c r="N22" s="104">
        <f t="shared" si="39"/>
        <v>0</v>
      </c>
      <c r="Q22" s="10" t="s">
        <v>99</v>
      </c>
      <c r="R22" s="10"/>
      <c r="S22" s="12">
        <f t="shared" ref="S22:S37" si="43">Z22*(1+AD22)</f>
        <v>117.75</v>
      </c>
      <c r="V22" s="104">
        <f t="shared" si="40"/>
        <v>0</v>
      </c>
      <c r="X22" s="10" t="s">
        <v>99</v>
      </c>
      <c r="Y22" s="10"/>
      <c r="Z22" s="12">
        <f t="shared" si="41"/>
        <v>117.75</v>
      </c>
      <c r="AD22" s="104">
        <f t="shared" si="42"/>
        <v>0</v>
      </c>
      <c r="AE22" s="10"/>
      <c r="AF22" s="12">
        <v>117.75</v>
      </c>
      <c r="AK22" s="104">
        <f t="shared" ref="AK22:AK37" si="44">AF22/AN22-1</f>
        <v>0</v>
      </c>
      <c r="AM22" s="10"/>
      <c r="AN22" s="12">
        <v>117.75</v>
      </c>
      <c r="AS22" s="104">
        <f t="shared" ref="AS22:AS37" si="45">AN22/AV22-1</f>
        <v>0</v>
      </c>
      <c r="AU22" s="10"/>
      <c r="AV22" s="12">
        <v>117.75</v>
      </c>
    </row>
    <row r="23" spans="1:48">
      <c r="A23" s="10" t="s">
        <v>53</v>
      </c>
      <c r="B23" s="10"/>
      <c r="C23" s="12">
        <f t="shared" si="36"/>
        <v>145.85</v>
      </c>
      <c r="F23" s="104">
        <f t="shared" si="37"/>
        <v>0</v>
      </c>
      <c r="I23" s="10" t="s">
        <v>53</v>
      </c>
      <c r="J23" s="10"/>
      <c r="K23" s="12">
        <f t="shared" si="38"/>
        <v>145.85</v>
      </c>
      <c r="N23" s="104">
        <f t="shared" si="39"/>
        <v>0</v>
      </c>
      <c r="Q23" s="10" t="s">
        <v>53</v>
      </c>
      <c r="R23" s="10"/>
      <c r="S23" s="12">
        <f t="shared" si="43"/>
        <v>145.85</v>
      </c>
      <c r="V23" s="104">
        <f t="shared" si="40"/>
        <v>0</v>
      </c>
      <c r="X23" s="10" t="s">
        <v>53</v>
      </c>
      <c r="Y23" s="10"/>
      <c r="Z23" s="12">
        <f t="shared" si="41"/>
        <v>145.85</v>
      </c>
      <c r="AD23" s="104">
        <f t="shared" si="42"/>
        <v>0</v>
      </c>
      <c r="AE23" s="10"/>
      <c r="AF23" s="12">
        <v>145.85</v>
      </c>
      <c r="AK23" s="104">
        <f t="shared" si="44"/>
        <v>0</v>
      </c>
      <c r="AM23" s="10"/>
      <c r="AN23" s="12">
        <v>145.85</v>
      </c>
      <c r="AS23" s="104">
        <f t="shared" si="45"/>
        <v>0</v>
      </c>
      <c r="AU23" s="10"/>
      <c r="AV23" s="12">
        <v>145.85</v>
      </c>
    </row>
    <row r="24" spans="1:48">
      <c r="A24" s="10" t="s">
        <v>38</v>
      </c>
      <c r="B24" s="10"/>
      <c r="C24" s="12">
        <f t="shared" si="36"/>
        <v>160.71</v>
      </c>
      <c r="F24" s="104">
        <f t="shared" si="37"/>
        <v>0</v>
      </c>
      <c r="I24" s="10" t="s">
        <v>38</v>
      </c>
      <c r="J24" s="10"/>
      <c r="K24" s="12">
        <f t="shared" si="38"/>
        <v>160.71</v>
      </c>
      <c r="N24" s="104">
        <f t="shared" si="39"/>
        <v>0</v>
      </c>
      <c r="Q24" s="10" t="s">
        <v>38</v>
      </c>
      <c r="R24" s="10"/>
      <c r="S24" s="12">
        <f t="shared" si="43"/>
        <v>160.71</v>
      </c>
      <c r="V24" s="104">
        <f t="shared" si="40"/>
        <v>0</v>
      </c>
      <c r="X24" s="10" t="s">
        <v>38</v>
      </c>
      <c r="Y24" s="10"/>
      <c r="Z24" s="12">
        <f t="shared" si="41"/>
        <v>160.71</v>
      </c>
      <c r="AD24" s="104">
        <f t="shared" si="42"/>
        <v>0</v>
      </c>
      <c r="AE24" s="10"/>
      <c r="AF24" s="12">
        <v>160.71</v>
      </c>
      <c r="AK24" s="104">
        <f t="shared" si="44"/>
        <v>0</v>
      </c>
      <c r="AM24" s="10"/>
      <c r="AN24" s="12">
        <v>160.71</v>
      </c>
      <c r="AS24" s="104">
        <f t="shared" si="45"/>
        <v>0</v>
      </c>
      <c r="AU24" s="10"/>
      <c r="AV24" s="12">
        <v>160.71</v>
      </c>
    </row>
    <row r="25" spans="1:48">
      <c r="A25" s="10" t="s">
        <v>39</v>
      </c>
      <c r="B25" s="10"/>
      <c r="C25" s="12">
        <f t="shared" si="36"/>
        <v>138.1</v>
      </c>
      <c r="F25" s="104">
        <f t="shared" si="37"/>
        <v>0</v>
      </c>
      <c r="I25" s="10" t="s">
        <v>39</v>
      </c>
      <c r="J25" s="10"/>
      <c r="K25" s="12">
        <f t="shared" si="38"/>
        <v>138.1</v>
      </c>
      <c r="N25" s="104">
        <f t="shared" si="39"/>
        <v>0</v>
      </c>
      <c r="Q25" s="10" t="s">
        <v>39</v>
      </c>
      <c r="R25" s="10"/>
      <c r="S25" s="12">
        <f t="shared" si="43"/>
        <v>138.1</v>
      </c>
      <c r="V25" s="104">
        <f t="shared" si="40"/>
        <v>0</v>
      </c>
      <c r="X25" s="10" t="s">
        <v>39</v>
      </c>
      <c r="Y25" s="10"/>
      <c r="Z25" s="12">
        <f t="shared" si="41"/>
        <v>138.1</v>
      </c>
      <c r="AD25" s="104">
        <f t="shared" si="42"/>
        <v>0</v>
      </c>
      <c r="AE25" s="10"/>
      <c r="AF25" s="12">
        <v>138.1</v>
      </c>
      <c r="AK25" s="104">
        <f t="shared" si="44"/>
        <v>0</v>
      </c>
      <c r="AM25" s="10"/>
      <c r="AN25" s="12">
        <v>138.1</v>
      </c>
      <c r="AS25" s="104">
        <f t="shared" si="45"/>
        <v>0</v>
      </c>
      <c r="AU25" s="10"/>
      <c r="AV25" s="12">
        <v>138.1</v>
      </c>
    </row>
    <row r="26" spans="1:48">
      <c r="A26" s="10" t="s">
        <v>40</v>
      </c>
      <c r="B26" s="10"/>
      <c r="C26" s="12">
        <f t="shared" si="36"/>
        <v>47.55</v>
      </c>
      <c r="F26" s="104">
        <f t="shared" si="37"/>
        <v>0</v>
      </c>
      <c r="I26" s="10" t="s">
        <v>40</v>
      </c>
      <c r="J26" s="10"/>
      <c r="K26" s="12">
        <f t="shared" si="38"/>
        <v>47.55</v>
      </c>
      <c r="N26" s="104">
        <f t="shared" si="39"/>
        <v>0</v>
      </c>
      <c r="Q26" s="10" t="s">
        <v>40</v>
      </c>
      <c r="R26" s="10"/>
      <c r="S26" s="12">
        <f t="shared" si="43"/>
        <v>47.55</v>
      </c>
      <c r="V26" s="104">
        <f t="shared" si="40"/>
        <v>0</v>
      </c>
      <c r="X26" s="10" t="s">
        <v>40</v>
      </c>
      <c r="Y26" s="10"/>
      <c r="Z26" s="12">
        <f t="shared" si="41"/>
        <v>47.55</v>
      </c>
      <c r="AD26" s="104">
        <f t="shared" si="42"/>
        <v>0</v>
      </c>
      <c r="AE26" s="10"/>
      <c r="AF26" s="12">
        <v>47.55</v>
      </c>
      <c r="AK26" s="104">
        <f t="shared" si="44"/>
        <v>0</v>
      </c>
      <c r="AM26" s="10"/>
      <c r="AN26" s="12">
        <v>47.55</v>
      </c>
      <c r="AS26" s="104">
        <f t="shared" si="45"/>
        <v>0</v>
      </c>
      <c r="AU26" s="10"/>
      <c r="AV26" s="12">
        <v>47.55</v>
      </c>
    </row>
    <row r="27" spans="1:48">
      <c r="A27" s="10" t="s">
        <v>41</v>
      </c>
      <c r="B27" s="10"/>
      <c r="C27" s="12">
        <f t="shared" si="36"/>
        <v>217.85</v>
      </c>
      <c r="F27" s="104">
        <f t="shared" si="37"/>
        <v>0</v>
      </c>
      <c r="I27" s="10" t="s">
        <v>41</v>
      </c>
      <c r="J27" s="10"/>
      <c r="K27" s="12">
        <f t="shared" si="38"/>
        <v>217.85</v>
      </c>
      <c r="N27" s="104">
        <f t="shared" si="39"/>
        <v>0</v>
      </c>
      <c r="Q27" s="10" t="s">
        <v>41</v>
      </c>
      <c r="R27" s="10"/>
      <c r="S27" s="12">
        <f t="shared" si="43"/>
        <v>217.85</v>
      </c>
      <c r="V27" s="104">
        <f t="shared" si="40"/>
        <v>0</v>
      </c>
      <c r="X27" s="10" t="s">
        <v>41</v>
      </c>
      <c r="Y27" s="10"/>
      <c r="Z27" s="12">
        <f t="shared" si="41"/>
        <v>217.85</v>
      </c>
      <c r="AD27" s="104">
        <f t="shared" si="42"/>
        <v>0</v>
      </c>
      <c r="AE27" s="10"/>
      <c r="AF27" s="12">
        <v>217.85</v>
      </c>
      <c r="AK27" s="104">
        <f t="shared" si="44"/>
        <v>0</v>
      </c>
      <c r="AM27" s="10"/>
      <c r="AN27" s="12">
        <v>217.85</v>
      </c>
      <c r="AS27" s="104">
        <f t="shared" si="45"/>
        <v>0</v>
      </c>
      <c r="AU27" s="10"/>
      <c r="AV27" s="12">
        <v>217.85</v>
      </c>
    </row>
    <row r="28" spans="1:48">
      <c r="A28" s="10" t="s">
        <v>100</v>
      </c>
      <c r="B28" s="10"/>
      <c r="C28" s="12">
        <f t="shared" si="36"/>
        <v>35.090000000000003</v>
      </c>
      <c r="F28" s="104">
        <f t="shared" si="37"/>
        <v>0</v>
      </c>
      <c r="I28" s="10" t="s">
        <v>100</v>
      </c>
      <c r="J28" s="10"/>
      <c r="K28" s="12">
        <f t="shared" si="38"/>
        <v>35.090000000000003</v>
      </c>
      <c r="N28" s="104">
        <f t="shared" si="39"/>
        <v>0</v>
      </c>
      <c r="Q28" s="10" t="s">
        <v>100</v>
      </c>
      <c r="R28" s="10"/>
      <c r="S28" s="12">
        <f t="shared" si="43"/>
        <v>35.090000000000003</v>
      </c>
      <c r="V28" s="104">
        <f t="shared" si="40"/>
        <v>0</v>
      </c>
      <c r="X28" s="10" t="s">
        <v>100</v>
      </c>
      <c r="Y28" s="10"/>
      <c r="Z28" s="12">
        <f t="shared" si="41"/>
        <v>35.090000000000003</v>
      </c>
      <c r="AD28" s="104">
        <f t="shared" si="42"/>
        <v>0</v>
      </c>
      <c r="AE28" s="10"/>
      <c r="AF28" s="12">
        <v>35.090000000000003</v>
      </c>
      <c r="AK28" s="104">
        <f t="shared" si="44"/>
        <v>0</v>
      </c>
      <c r="AM28" s="10"/>
      <c r="AN28" s="12">
        <v>35.090000000000003</v>
      </c>
      <c r="AS28" s="104">
        <f t="shared" si="45"/>
        <v>0</v>
      </c>
      <c r="AU28" s="10"/>
      <c r="AV28" s="12">
        <v>35.090000000000003</v>
      </c>
    </row>
    <row r="29" spans="1:48">
      <c r="A29" s="10" t="s">
        <v>30</v>
      </c>
      <c r="B29" s="10"/>
      <c r="C29" s="12">
        <f t="shared" si="36"/>
        <v>112.38</v>
      </c>
      <c r="F29" s="104">
        <f t="shared" si="37"/>
        <v>0</v>
      </c>
      <c r="I29" s="10" t="s">
        <v>30</v>
      </c>
      <c r="J29" s="10"/>
      <c r="K29" s="12">
        <f t="shared" si="38"/>
        <v>112.38</v>
      </c>
      <c r="N29" s="104">
        <f t="shared" si="39"/>
        <v>0</v>
      </c>
      <c r="Q29" s="10" t="s">
        <v>30</v>
      </c>
      <c r="R29" s="10"/>
      <c r="S29" s="12">
        <f t="shared" si="43"/>
        <v>112.38</v>
      </c>
      <c r="V29" s="104">
        <f t="shared" si="40"/>
        <v>0</v>
      </c>
      <c r="X29" s="10" t="s">
        <v>30</v>
      </c>
      <c r="Y29" s="10"/>
      <c r="Z29" s="12">
        <f t="shared" si="41"/>
        <v>112.38</v>
      </c>
      <c r="AD29" s="104">
        <f t="shared" si="42"/>
        <v>0</v>
      </c>
      <c r="AE29" s="10"/>
      <c r="AF29" s="12">
        <v>112.38</v>
      </c>
      <c r="AK29" s="104">
        <f t="shared" si="44"/>
        <v>0</v>
      </c>
      <c r="AM29" s="10"/>
      <c r="AN29" s="12">
        <v>112.38</v>
      </c>
      <c r="AS29" s="104">
        <f t="shared" si="45"/>
        <v>0</v>
      </c>
      <c r="AU29" s="10"/>
      <c r="AV29" s="12">
        <v>112.38</v>
      </c>
    </row>
    <row r="30" spans="1:48">
      <c r="A30" s="10" t="s">
        <v>31</v>
      </c>
      <c r="B30" s="10"/>
      <c r="C30" s="12">
        <f t="shared" si="36"/>
        <v>131.97999999999999</v>
      </c>
      <c r="F30" s="104">
        <f t="shared" si="37"/>
        <v>0</v>
      </c>
      <c r="I30" s="10" t="s">
        <v>31</v>
      </c>
      <c r="J30" s="10"/>
      <c r="K30" s="12">
        <f t="shared" si="38"/>
        <v>131.97999999999999</v>
      </c>
      <c r="N30" s="104">
        <f t="shared" si="39"/>
        <v>0</v>
      </c>
      <c r="Q30" s="10" t="s">
        <v>31</v>
      </c>
      <c r="R30" s="10"/>
      <c r="S30" s="12">
        <f t="shared" si="43"/>
        <v>131.97999999999999</v>
      </c>
      <c r="V30" s="104">
        <f t="shared" si="40"/>
        <v>0</v>
      </c>
      <c r="X30" s="10" t="s">
        <v>31</v>
      </c>
      <c r="Y30" s="10"/>
      <c r="Z30" s="12">
        <f t="shared" si="41"/>
        <v>131.97999999999999</v>
      </c>
      <c r="AD30" s="104">
        <f t="shared" si="42"/>
        <v>0</v>
      </c>
      <c r="AE30" s="10"/>
      <c r="AF30" s="12">
        <v>131.97999999999999</v>
      </c>
      <c r="AK30" s="104">
        <f t="shared" si="44"/>
        <v>0</v>
      </c>
      <c r="AM30" s="10"/>
      <c r="AN30" s="12">
        <v>131.97999999999999</v>
      </c>
      <c r="AS30" s="104">
        <f t="shared" si="45"/>
        <v>0</v>
      </c>
      <c r="AU30" s="10"/>
      <c r="AV30" s="12">
        <v>131.97999999999999</v>
      </c>
    </row>
    <row r="31" spans="1:48">
      <c r="A31" s="10" t="s">
        <v>34</v>
      </c>
      <c r="B31" s="10"/>
      <c r="C31" s="12">
        <f t="shared" si="36"/>
        <v>374.09</v>
      </c>
      <c r="F31" s="104">
        <f t="shared" si="37"/>
        <v>0</v>
      </c>
      <c r="I31" s="10" t="s">
        <v>34</v>
      </c>
      <c r="J31" s="10"/>
      <c r="K31" s="12">
        <f t="shared" si="38"/>
        <v>374.09</v>
      </c>
      <c r="N31" s="104">
        <f t="shared" si="39"/>
        <v>0</v>
      </c>
      <c r="Q31" s="10" t="s">
        <v>34</v>
      </c>
      <c r="R31" s="10"/>
      <c r="S31" s="12">
        <f t="shared" si="43"/>
        <v>374.09</v>
      </c>
      <c r="V31" s="104">
        <f t="shared" si="40"/>
        <v>0</v>
      </c>
      <c r="X31" s="10" t="s">
        <v>34</v>
      </c>
      <c r="Y31" s="10"/>
      <c r="Z31" s="12">
        <f t="shared" si="41"/>
        <v>374.09</v>
      </c>
      <c r="AD31" s="104">
        <f t="shared" si="42"/>
        <v>0</v>
      </c>
      <c r="AE31" s="10"/>
      <c r="AF31" s="12">
        <v>374.09</v>
      </c>
      <c r="AK31" s="104">
        <f t="shared" si="44"/>
        <v>0</v>
      </c>
      <c r="AM31" s="10"/>
      <c r="AN31" s="12">
        <v>374.09</v>
      </c>
      <c r="AS31" s="104">
        <f t="shared" si="45"/>
        <v>0</v>
      </c>
      <c r="AU31" s="10"/>
      <c r="AV31" s="12">
        <v>374.09</v>
      </c>
    </row>
    <row r="32" spans="1:48">
      <c r="A32" s="10" t="s">
        <v>42</v>
      </c>
      <c r="B32" s="10"/>
      <c r="C32" s="12">
        <f t="shared" si="36"/>
        <v>591.72</v>
      </c>
      <c r="F32" s="104">
        <f t="shared" si="37"/>
        <v>0</v>
      </c>
      <c r="I32" s="10" t="s">
        <v>42</v>
      </c>
      <c r="J32" s="10"/>
      <c r="K32" s="12">
        <f t="shared" si="38"/>
        <v>591.72</v>
      </c>
      <c r="N32" s="104">
        <f t="shared" si="39"/>
        <v>0</v>
      </c>
      <c r="Q32" s="10" t="s">
        <v>42</v>
      </c>
      <c r="R32" s="10"/>
      <c r="S32" s="12">
        <f t="shared" si="43"/>
        <v>591.72</v>
      </c>
      <c r="V32" s="104">
        <f t="shared" si="40"/>
        <v>0</v>
      </c>
      <c r="X32" s="10" t="s">
        <v>42</v>
      </c>
      <c r="Y32" s="10"/>
      <c r="Z32" s="12">
        <f t="shared" si="41"/>
        <v>591.72</v>
      </c>
      <c r="AD32" s="104">
        <f t="shared" si="42"/>
        <v>0</v>
      </c>
      <c r="AE32" s="10"/>
      <c r="AF32" s="12">
        <v>591.72</v>
      </c>
      <c r="AK32" s="104">
        <f t="shared" si="44"/>
        <v>0</v>
      </c>
      <c r="AM32" s="10"/>
      <c r="AN32" s="12">
        <v>591.72</v>
      </c>
      <c r="AS32" s="104">
        <f t="shared" si="45"/>
        <v>0</v>
      </c>
      <c r="AU32" s="10"/>
      <c r="AV32" s="12">
        <v>591.72</v>
      </c>
    </row>
    <row r="33" spans="1:50">
      <c r="A33" s="10" t="s">
        <v>43</v>
      </c>
      <c r="B33" s="10"/>
      <c r="C33" s="12">
        <f t="shared" si="36"/>
        <v>1160.9100000000001</v>
      </c>
      <c r="F33" s="104">
        <f t="shared" si="37"/>
        <v>0</v>
      </c>
      <c r="I33" s="10" t="s">
        <v>43</v>
      </c>
      <c r="J33" s="10"/>
      <c r="K33" s="12">
        <f t="shared" si="38"/>
        <v>1160.9100000000001</v>
      </c>
      <c r="N33" s="104">
        <f t="shared" si="39"/>
        <v>0</v>
      </c>
      <c r="Q33" s="10" t="s">
        <v>43</v>
      </c>
      <c r="R33" s="10"/>
      <c r="S33" s="12">
        <f t="shared" si="43"/>
        <v>1160.9100000000001</v>
      </c>
      <c r="V33" s="104">
        <f t="shared" si="40"/>
        <v>0</v>
      </c>
      <c r="X33" s="10" t="s">
        <v>43</v>
      </c>
      <c r="Y33" s="10"/>
      <c r="Z33" s="12">
        <f t="shared" si="41"/>
        <v>1160.9100000000001</v>
      </c>
      <c r="AD33" s="104">
        <f t="shared" si="42"/>
        <v>0</v>
      </c>
      <c r="AE33" s="10"/>
      <c r="AF33" s="12">
        <v>1160.9100000000001</v>
      </c>
      <c r="AK33" s="104">
        <f t="shared" si="44"/>
        <v>0</v>
      </c>
      <c r="AM33" s="10"/>
      <c r="AN33" s="12">
        <v>1160.9100000000001</v>
      </c>
      <c r="AS33" s="104">
        <f t="shared" si="45"/>
        <v>0</v>
      </c>
      <c r="AU33" s="10"/>
      <c r="AV33" s="12">
        <v>1160.9100000000001</v>
      </c>
    </row>
    <row r="34" spans="1:50">
      <c r="A34" s="10" t="s">
        <v>44</v>
      </c>
      <c r="B34" s="10"/>
      <c r="C34" s="12">
        <f t="shared" si="36"/>
        <v>26.55</v>
      </c>
      <c r="F34" s="104">
        <f t="shared" si="37"/>
        <v>0</v>
      </c>
      <c r="I34" s="10" t="s">
        <v>44</v>
      </c>
      <c r="J34" s="10"/>
      <c r="K34" s="12">
        <f t="shared" si="38"/>
        <v>26.55</v>
      </c>
      <c r="N34" s="104">
        <f t="shared" si="39"/>
        <v>0</v>
      </c>
      <c r="Q34" s="10" t="s">
        <v>44</v>
      </c>
      <c r="R34" s="10"/>
      <c r="S34" s="12">
        <f t="shared" si="43"/>
        <v>26.55</v>
      </c>
      <c r="V34" s="104">
        <f t="shared" si="40"/>
        <v>0</v>
      </c>
      <c r="X34" s="10" t="s">
        <v>44</v>
      </c>
      <c r="Y34" s="10"/>
      <c r="Z34" s="12">
        <f t="shared" si="41"/>
        <v>26.55</v>
      </c>
      <c r="AD34" s="104">
        <f t="shared" si="42"/>
        <v>0</v>
      </c>
      <c r="AE34" s="10"/>
      <c r="AF34" s="12">
        <v>26.55</v>
      </c>
      <c r="AK34" s="104">
        <f t="shared" si="44"/>
        <v>0</v>
      </c>
      <c r="AM34" s="10"/>
      <c r="AN34" s="12">
        <v>26.55</v>
      </c>
      <c r="AS34" s="104">
        <f t="shared" si="45"/>
        <v>0</v>
      </c>
      <c r="AU34" s="10"/>
      <c r="AV34" s="12">
        <v>26.55</v>
      </c>
    </row>
    <row r="35" spans="1:50">
      <c r="A35" s="10" t="s">
        <v>8</v>
      </c>
      <c r="B35" s="10"/>
      <c r="C35" s="12">
        <f t="shared" si="36"/>
        <v>91.05</v>
      </c>
      <c r="F35" s="104">
        <f t="shared" si="37"/>
        <v>0</v>
      </c>
      <c r="I35" s="10" t="s">
        <v>8</v>
      </c>
      <c r="J35" s="10"/>
      <c r="K35" s="12">
        <f t="shared" si="38"/>
        <v>91.05</v>
      </c>
      <c r="N35" s="104">
        <f t="shared" si="39"/>
        <v>0</v>
      </c>
      <c r="Q35" s="10" t="s">
        <v>8</v>
      </c>
      <c r="R35" s="10"/>
      <c r="S35" s="12">
        <f t="shared" si="43"/>
        <v>91.05</v>
      </c>
      <c r="V35" s="104">
        <f t="shared" si="40"/>
        <v>0</v>
      </c>
      <c r="X35" s="10" t="s">
        <v>8</v>
      </c>
      <c r="Y35" s="10"/>
      <c r="Z35" s="12">
        <f t="shared" si="41"/>
        <v>91.05</v>
      </c>
      <c r="AD35" s="104">
        <f t="shared" si="42"/>
        <v>0</v>
      </c>
      <c r="AE35" s="10"/>
      <c r="AF35" s="12">
        <v>91.05</v>
      </c>
      <c r="AK35" s="104">
        <f t="shared" si="44"/>
        <v>0</v>
      </c>
      <c r="AM35" s="10"/>
      <c r="AN35" s="12">
        <v>91.05</v>
      </c>
      <c r="AS35" s="104">
        <f t="shared" si="45"/>
        <v>0</v>
      </c>
      <c r="AU35" s="10"/>
      <c r="AV35" s="12">
        <v>91.05</v>
      </c>
    </row>
    <row r="36" spans="1:50">
      <c r="A36" s="10" t="s">
        <v>45</v>
      </c>
      <c r="B36" s="10"/>
      <c r="C36" s="12">
        <f t="shared" si="36"/>
        <v>49.38</v>
      </c>
      <c r="F36" s="104">
        <f t="shared" si="37"/>
        <v>0</v>
      </c>
      <c r="I36" s="10" t="s">
        <v>45</v>
      </c>
      <c r="J36" s="10"/>
      <c r="K36" s="12">
        <f t="shared" si="38"/>
        <v>49.38</v>
      </c>
      <c r="N36" s="104">
        <f t="shared" si="39"/>
        <v>0</v>
      </c>
      <c r="Q36" s="10" t="s">
        <v>45</v>
      </c>
      <c r="R36" s="10"/>
      <c r="S36" s="12">
        <f t="shared" si="43"/>
        <v>49.38</v>
      </c>
      <c r="V36" s="104">
        <f t="shared" si="40"/>
        <v>0</v>
      </c>
      <c r="X36" s="10" t="s">
        <v>45</v>
      </c>
      <c r="Y36" s="10"/>
      <c r="Z36" s="12">
        <f t="shared" si="41"/>
        <v>49.38</v>
      </c>
      <c r="AD36" s="104">
        <f t="shared" si="42"/>
        <v>0</v>
      </c>
      <c r="AE36" s="10"/>
      <c r="AF36" s="12">
        <v>49.38</v>
      </c>
      <c r="AK36" s="104">
        <f t="shared" si="44"/>
        <v>0</v>
      </c>
      <c r="AM36" s="10"/>
      <c r="AN36" s="12">
        <v>49.38</v>
      </c>
      <c r="AS36" s="104">
        <f t="shared" si="45"/>
        <v>0</v>
      </c>
      <c r="AU36" s="10"/>
      <c r="AV36" s="12">
        <v>49.38</v>
      </c>
    </row>
    <row r="37" spans="1:50">
      <c r="A37" s="10" t="s">
        <v>7</v>
      </c>
      <c r="B37" s="10"/>
      <c r="C37" s="12">
        <f t="shared" si="36"/>
        <v>52.51</v>
      </c>
      <c r="F37" s="104">
        <f t="shared" si="37"/>
        <v>0</v>
      </c>
      <c r="I37" s="10" t="s">
        <v>7</v>
      </c>
      <c r="J37" s="10"/>
      <c r="K37" s="12">
        <f t="shared" si="38"/>
        <v>52.51</v>
      </c>
      <c r="N37" s="104">
        <f t="shared" si="39"/>
        <v>0</v>
      </c>
      <c r="Q37" s="10" t="s">
        <v>7</v>
      </c>
      <c r="R37" s="10"/>
      <c r="S37" s="12">
        <f t="shared" si="43"/>
        <v>52.51</v>
      </c>
      <c r="V37" s="104">
        <f t="shared" si="40"/>
        <v>0</v>
      </c>
      <c r="X37" s="10" t="s">
        <v>7</v>
      </c>
      <c r="Y37" s="10"/>
      <c r="Z37" s="12">
        <f t="shared" si="41"/>
        <v>52.51</v>
      </c>
      <c r="AD37" s="104">
        <f t="shared" si="42"/>
        <v>0</v>
      </c>
      <c r="AE37" s="10"/>
      <c r="AF37" s="12">
        <v>52.51</v>
      </c>
      <c r="AK37" s="104">
        <f t="shared" si="44"/>
        <v>0</v>
      </c>
      <c r="AM37" s="10"/>
      <c r="AN37" s="12">
        <v>52.51</v>
      </c>
      <c r="AS37" s="104">
        <f t="shared" si="45"/>
        <v>0</v>
      </c>
      <c r="AU37" s="10"/>
      <c r="AV37" s="12">
        <v>52.51</v>
      </c>
    </row>
    <row r="38" spans="1:50">
      <c r="C38" s="101"/>
      <c r="K38" s="101"/>
      <c r="S38" s="101"/>
      <c r="Z38" s="101"/>
      <c r="AF38" s="101"/>
      <c r="AN38" s="101"/>
      <c r="AV38" s="101"/>
    </row>
    <row r="39" spans="1:50">
      <c r="A39" s="9" t="s">
        <v>70</v>
      </c>
      <c r="C39" s="101"/>
      <c r="I39" s="9" t="s">
        <v>70</v>
      </c>
      <c r="K39" s="101"/>
      <c r="Q39" s="9" t="s">
        <v>70</v>
      </c>
      <c r="S39" s="101"/>
      <c r="X39" s="9" t="s">
        <v>70</v>
      </c>
      <c r="Z39" s="101"/>
      <c r="AF39" s="101"/>
      <c r="AN39" s="101"/>
      <c r="AV39" s="101"/>
    </row>
    <row r="40" spans="1:50">
      <c r="A40" s="10" t="s">
        <v>71</v>
      </c>
      <c r="C40" s="12">
        <f t="shared" ref="C40:C41" si="46">K40*(1+F40)</f>
        <v>166.12662538103939</v>
      </c>
      <c r="F40" s="104">
        <v>0.11</v>
      </c>
      <c r="I40" s="10" t="s">
        <v>71</v>
      </c>
      <c r="K40" s="12">
        <f t="shared" ref="K40:K41" si="47">S40*(1+N40)</f>
        <v>149.66362646940485</v>
      </c>
      <c r="N40" s="104">
        <f t="shared" ref="N40:N41" si="48">V40</f>
        <v>6.9971100796917485E-2</v>
      </c>
      <c r="Q40" s="10" t="s">
        <v>71</v>
      </c>
      <c r="S40" s="12">
        <f>Z40*(1+AD40)</f>
        <v>139.87632596612653</v>
      </c>
      <c r="V40" s="104">
        <f>AD40</f>
        <v>6.9971100796917485E-2</v>
      </c>
      <c r="X40" s="10" t="s">
        <v>71</v>
      </c>
      <c r="Z40" s="12">
        <f t="shared" ref="Z40" si="49">AF40*(1+AK40)</f>
        <v>130.72906909536738</v>
      </c>
      <c r="AD40" s="104">
        <f t="shared" ref="AD40:AD41" si="50">AK40</f>
        <v>6.9971100796917485E-2</v>
      </c>
      <c r="AF40" s="12">
        <v>122.18</v>
      </c>
      <c r="AK40" s="104">
        <f t="shared" ref="AK40:AK41" si="51">AF40/AN40-1</f>
        <v>6.9971100796917485E-2</v>
      </c>
      <c r="AN40" s="12">
        <v>114.19</v>
      </c>
      <c r="AS40" s="104">
        <f t="shared" ref="AS40:AS41" si="52">AN40/AV40-1</f>
        <v>6.9996251874062887E-2</v>
      </c>
      <c r="AV40" s="12">
        <v>106.72</v>
      </c>
    </row>
    <row r="41" spans="1:50">
      <c r="A41" s="10" t="s">
        <v>72</v>
      </c>
      <c r="C41" s="12">
        <f t="shared" si="46"/>
        <v>569.17855908325782</v>
      </c>
      <c r="D41" s="101"/>
      <c r="F41" s="104">
        <v>0.11</v>
      </c>
      <c r="I41" s="10" t="s">
        <v>72</v>
      </c>
      <c r="K41" s="12">
        <f t="shared" si="47"/>
        <v>512.77347665158356</v>
      </c>
      <c r="L41" s="101"/>
      <c r="N41" s="104">
        <f t="shared" si="48"/>
        <v>6.9987985992178148E-2</v>
      </c>
      <c r="Q41" s="10" t="s">
        <v>72</v>
      </c>
      <c r="S41" s="12">
        <f>Z41*(1+AD41)</f>
        <v>479.23292912125464</v>
      </c>
      <c r="T41" s="101"/>
      <c r="V41" s="104">
        <f t="shared" ref="V41" si="53">AD41</f>
        <v>6.9987985992178148E-2</v>
      </c>
      <c r="X41" s="10" t="s">
        <v>72</v>
      </c>
      <c r="Z41" s="12">
        <f>AF41*(1+AK41)</f>
        <v>447.88627105646583</v>
      </c>
      <c r="AA41" s="101"/>
      <c r="AD41" s="104">
        <f t="shared" si="50"/>
        <v>6.9987985992178148E-2</v>
      </c>
      <c r="AF41" s="12">
        <v>418.59</v>
      </c>
      <c r="AK41" s="104">
        <f t="shared" si="51"/>
        <v>6.9987985992178148E-2</v>
      </c>
      <c r="AN41" s="12">
        <v>391.21</v>
      </c>
      <c r="AS41" s="104">
        <f t="shared" si="52"/>
        <v>6.999070072753133E-2</v>
      </c>
      <c r="AV41" s="12">
        <v>365.62</v>
      </c>
    </row>
    <row r="42" spans="1:50">
      <c r="C42" s="84"/>
      <c r="K42" s="84"/>
      <c r="S42" s="84"/>
      <c r="Z42" s="84"/>
      <c r="AF42" s="84"/>
      <c r="AN42" s="84"/>
      <c r="AV42" s="84"/>
    </row>
    <row r="43" spans="1:50">
      <c r="A43" s="9" t="s">
        <v>129</v>
      </c>
      <c r="C43" s="113" t="s">
        <v>130</v>
      </c>
      <c r="D43" s="113"/>
      <c r="E43" s="9" t="s">
        <v>131</v>
      </c>
      <c r="F43" s="9"/>
      <c r="I43" s="9" t="s">
        <v>129</v>
      </c>
      <c r="K43" s="113" t="s">
        <v>130</v>
      </c>
      <c r="L43" s="113"/>
      <c r="M43" s="9" t="s">
        <v>131</v>
      </c>
      <c r="N43" s="9"/>
      <c r="Q43" s="9" t="s">
        <v>129</v>
      </c>
      <c r="S43" s="113" t="s">
        <v>130</v>
      </c>
      <c r="T43" s="113"/>
      <c r="U43" s="9" t="s">
        <v>131</v>
      </c>
      <c r="V43" s="9"/>
      <c r="W43" s="18" t="s">
        <v>151</v>
      </c>
      <c r="X43" s="9" t="s">
        <v>129</v>
      </c>
      <c r="Z43" s="113" t="s">
        <v>130</v>
      </c>
      <c r="AA43" s="113"/>
      <c r="AB43" s="9" t="s">
        <v>131</v>
      </c>
      <c r="AD43" s="18" t="s">
        <v>151</v>
      </c>
    </row>
    <row r="44" spans="1:50">
      <c r="A44" t="s">
        <v>126</v>
      </c>
      <c r="C44" s="100">
        <f>E44*1.084^6</f>
        <v>25.506940869177782</v>
      </c>
      <c r="E44" s="101">
        <f>M44*1.12</f>
        <v>15.721091021099154</v>
      </c>
      <c r="F44" s="101"/>
      <c r="I44" t="s">
        <v>126</v>
      </c>
      <c r="K44" s="100">
        <f>M44*1.084^6</f>
        <v>22.77405434748016</v>
      </c>
      <c r="M44" s="101">
        <f>U44*1.12</f>
        <v>14.036688411695671</v>
      </c>
      <c r="N44" s="101"/>
      <c r="Q44" t="s">
        <v>126</v>
      </c>
      <c r="S44" s="100">
        <f>U44*1.084^6</f>
        <v>20.333977095964425</v>
      </c>
      <c r="U44" s="101">
        <f>W44/2</f>
        <v>12.532757510442563</v>
      </c>
      <c r="V44" s="101"/>
      <c r="W44" s="100">
        <v>25.065515020885126</v>
      </c>
      <c r="X44" t="s">
        <v>126</v>
      </c>
      <c r="Z44" s="100">
        <f>AB44*1.084^5</f>
        <v>18.758281453841722</v>
      </c>
      <c r="AB44" s="101">
        <f>AD44/2</f>
        <v>12.532757510442563</v>
      </c>
      <c r="AC44" s="101"/>
      <c r="AD44" s="100">
        <v>25.065515020885126</v>
      </c>
    </row>
    <row r="45" spans="1:50">
      <c r="A45" t="s">
        <v>127</v>
      </c>
      <c r="C45" s="100">
        <f t="shared" ref="C45:C46" si="54">E45*1.084^6</f>
        <v>277.94196229886563</v>
      </c>
      <c r="D45" s="103"/>
      <c r="E45" s="101">
        <f>M45*1.12</f>
        <v>171.30830820890318</v>
      </c>
      <c r="F45" s="101"/>
      <c r="I45" t="s">
        <v>127</v>
      </c>
      <c r="K45" s="100">
        <f t="shared" ref="K45:K46" si="55">M45*1.084^6</f>
        <v>248.16246633827288</v>
      </c>
      <c r="L45" s="103"/>
      <c r="M45" s="101">
        <f>U45*1.12</f>
        <v>152.95384661509212</v>
      </c>
      <c r="N45" s="101"/>
      <c r="Q45" t="s">
        <v>127</v>
      </c>
      <c r="S45" s="100">
        <f t="shared" ref="S45:S46" si="56">U45*1.084^6</f>
        <v>221.57363065917218</v>
      </c>
      <c r="T45" s="103"/>
      <c r="U45" s="101">
        <f t="shared" ref="U45:U46" si="57">W45/2</f>
        <v>136.56593447776081</v>
      </c>
      <c r="V45" s="101"/>
      <c r="W45" s="100">
        <v>273.13186895552161</v>
      </c>
      <c r="X45" t="s">
        <v>127</v>
      </c>
      <c r="Z45" s="100">
        <f t="shared" ref="Z45:Z46" si="58">AB45*1.084^5</f>
        <v>204.40371832026952</v>
      </c>
      <c r="AA45" s="103"/>
      <c r="AB45" s="101">
        <f t="shared" ref="AB45:AB46" si="59">AD45/2</f>
        <v>136.56593447776081</v>
      </c>
      <c r="AD45" s="100">
        <v>273.13186895552161</v>
      </c>
      <c r="AF45" s="101"/>
      <c r="AG45" s="103"/>
      <c r="AH45" s="101"/>
      <c r="AN45" s="101"/>
      <c r="AO45" s="103"/>
      <c r="AP45" s="101"/>
      <c r="AV45" s="101"/>
      <c r="AW45" s="103"/>
      <c r="AX45" s="101"/>
    </row>
    <row r="46" spans="1:50">
      <c r="A46" t="s">
        <v>128</v>
      </c>
      <c r="C46" s="100">
        <f t="shared" si="54"/>
        <v>343.74778103898637</v>
      </c>
      <c r="D46" s="103"/>
      <c r="E46" s="101">
        <f>M46*1.12</f>
        <v>211.86743568081076</v>
      </c>
      <c r="F46" s="101"/>
      <c r="I46" t="s">
        <v>128</v>
      </c>
      <c r="K46" s="100">
        <f t="shared" si="55"/>
        <v>306.91766164195212</v>
      </c>
      <c r="L46" s="103"/>
      <c r="M46" s="101">
        <f>U46*1.12</f>
        <v>189.16735328643816</v>
      </c>
      <c r="N46" s="101"/>
      <c r="Q46" t="s">
        <v>128</v>
      </c>
      <c r="S46" s="100">
        <f t="shared" si="56"/>
        <v>274.03362646602864</v>
      </c>
      <c r="T46" s="103"/>
      <c r="U46" s="101">
        <f t="shared" si="57"/>
        <v>168.89942257717692</v>
      </c>
      <c r="V46" s="101"/>
      <c r="W46" s="100">
        <v>337.79884515435384</v>
      </c>
      <c r="X46" t="s">
        <v>128</v>
      </c>
      <c r="Z46" s="100">
        <f t="shared" si="58"/>
        <v>252.79854840039542</v>
      </c>
      <c r="AA46" s="103"/>
      <c r="AB46" s="101">
        <f t="shared" si="59"/>
        <v>168.89942257717692</v>
      </c>
      <c r="AD46" s="100">
        <v>337.79884515435384</v>
      </c>
      <c r="AF46" s="101"/>
      <c r="AG46" s="103"/>
      <c r="AH46" s="101"/>
      <c r="AN46" s="101"/>
      <c r="AO46" s="103"/>
      <c r="AP46" s="101"/>
      <c r="AV46" s="101"/>
      <c r="AW46" s="103"/>
      <c r="AX46" s="101"/>
    </row>
    <row r="47" spans="1:50">
      <c r="C47" s="101"/>
      <c r="D47" s="103"/>
      <c r="E47" s="101"/>
      <c r="F47" s="101"/>
      <c r="K47" s="101"/>
      <c r="L47" s="103"/>
      <c r="M47" s="101"/>
      <c r="N47" s="101"/>
      <c r="S47" s="101"/>
      <c r="T47" s="103"/>
      <c r="U47" s="101"/>
      <c r="V47" s="101"/>
      <c r="Z47" s="101"/>
      <c r="AA47" s="103"/>
      <c r="AB47" s="101"/>
      <c r="AF47" s="101"/>
      <c r="AG47" s="103"/>
      <c r="AH47" s="101"/>
      <c r="AN47" s="101"/>
      <c r="AO47" s="103"/>
      <c r="AP47" s="101"/>
      <c r="AV47" s="101"/>
      <c r="AW47" s="103"/>
      <c r="AX47" s="101"/>
    </row>
    <row r="49" spans="1:49">
      <c r="A49" s="9" t="s">
        <v>188</v>
      </c>
      <c r="C49" s="113" t="s">
        <v>130</v>
      </c>
      <c r="I49" s="9" t="s">
        <v>188</v>
      </c>
      <c r="K49" s="113" t="s">
        <v>130</v>
      </c>
      <c r="Q49" s="9" t="s">
        <v>188</v>
      </c>
      <c r="S49" s="113" t="s">
        <v>130</v>
      </c>
      <c r="W49" s="113" t="s">
        <v>189</v>
      </c>
      <c r="X49" s="9" t="s">
        <v>188</v>
      </c>
      <c r="Z49" s="113" t="s">
        <v>130</v>
      </c>
      <c r="AD49" s="113" t="s">
        <v>189</v>
      </c>
    </row>
    <row r="50" spans="1:49">
      <c r="A50" t="s">
        <v>190</v>
      </c>
      <c r="C50" s="100">
        <f>K50*1.08^(12/12)</f>
        <v>254.66619906224014</v>
      </c>
      <c r="D50" s="103"/>
      <c r="I50" t="s">
        <v>190</v>
      </c>
      <c r="K50" s="100">
        <f>S50*1.07^(12/12)</f>
        <v>235.80203616874084</v>
      </c>
      <c r="L50" s="103"/>
      <c r="Q50" t="s">
        <v>190</v>
      </c>
      <c r="S50" s="100">
        <f>W50*1.07^6</f>
        <v>220.37573473714096</v>
      </c>
      <c r="T50" s="103"/>
      <c r="W50">
        <v>146.84565715994438</v>
      </c>
      <c r="X50" t="s">
        <v>190</v>
      </c>
      <c r="Z50" s="100">
        <f>AD50*1.07^5</f>
        <v>205.95863059545886</v>
      </c>
      <c r="AA50" s="103"/>
      <c r="AD50">
        <v>146.84565715994438</v>
      </c>
      <c r="AF50" s="101"/>
      <c r="AG50" s="103"/>
      <c r="AN50" s="101"/>
      <c r="AO50" s="103"/>
      <c r="AV50" s="101"/>
      <c r="AW50" s="103"/>
    </row>
    <row r="51" spans="1:49">
      <c r="Z51" s="101"/>
      <c r="AA51" s="103"/>
      <c r="AF51" s="101"/>
      <c r="AG51" s="103"/>
      <c r="AN51" s="101"/>
      <c r="AO51" s="103"/>
      <c r="AV51" s="101"/>
      <c r="AW51" s="103"/>
    </row>
    <row r="52" spans="1:49">
      <c r="Z52" s="101"/>
      <c r="AA52" s="103"/>
      <c r="AF52" s="101"/>
      <c r="AG52" s="103"/>
      <c r="AN52" s="101"/>
      <c r="AO52" s="103"/>
      <c r="AV52" s="101"/>
      <c r="AW52" s="103"/>
    </row>
    <row r="55" spans="1:49">
      <c r="X55" s="86"/>
    </row>
    <row r="56" spans="1:49">
      <c r="X56" s="86"/>
    </row>
  </sheetData>
  <pageMargins left="0.7" right="0.7" top="0.75" bottom="0.75" header="0.3" footer="0.3"/>
  <pageSetup orientation="portrait" horizontalDpi="1200" verticalDpi="1200" r:id="rId1"/>
</worksheet>
</file>

<file path=docMetadata/LabelInfo.xml><?xml version="1.0" encoding="utf-8"?>
<clbl:labelList xmlns:clbl="http://schemas.microsoft.com/office/2020/mipLabelMetadata">
  <clbl:label id="{a300995c-7f91-4d7a-90df-e421422dee57}" enabled="1" method="Standard" siteId="{feb377dd-d111-479c-aad4-16202fbd2d5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EE OOP Cost Calculator</vt:lpstr>
      <vt:lpstr>Inputs - General</vt:lpstr>
      <vt:lpstr>Inputs - Plan Designs</vt:lpstr>
      <vt:lpstr>Inputs - Contributions</vt:lpstr>
      <vt:lpstr>Unit Costs</vt:lpstr>
      <vt:lpstr>'EE OOP Cost Calculator'!Print_Area</vt:lpstr>
    </vt:vector>
  </TitlesOfParts>
  <Company>Conner Strong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Nicholas Glicker</cp:lastModifiedBy>
  <cp:lastPrinted>2022-10-05T15:18:06Z</cp:lastPrinted>
  <dcterms:created xsi:type="dcterms:W3CDTF">2012-08-14T17:53:59Z</dcterms:created>
  <dcterms:modified xsi:type="dcterms:W3CDTF">2025-12-11T14:46:44Z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300995c-7f91-4d7a-90df-e421422dee57_Enabled">
    <vt:lpwstr>true</vt:lpwstr>
  </property>
  <property fmtid="{D5CDD505-2E9C-101B-9397-08002B2CF9AE}" pid="3" name="MSIP_Label_a300995c-7f91-4d7a-90df-e421422dee57_SetDate">
    <vt:lpwstr>2022-10-04T17:52:39Z</vt:lpwstr>
  </property>
  <property fmtid="{D5CDD505-2E9C-101B-9397-08002B2CF9AE}" pid="4" name="MSIP_Label_a300995c-7f91-4d7a-90df-e421422dee57_Method">
    <vt:lpwstr>Standard</vt:lpwstr>
  </property>
  <property fmtid="{D5CDD505-2E9C-101B-9397-08002B2CF9AE}" pid="5" name="MSIP_Label_a300995c-7f91-4d7a-90df-e421422dee57_Name">
    <vt:lpwstr>defa4170-0d19-0005-0004-bc88714345d2</vt:lpwstr>
  </property>
  <property fmtid="{D5CDD505-2E9C-101B-9397-08002B2CF9AE}" pid="6" name="MSIP_Label_a300995c-7f91-4d7a-90df-e421422dee57_SiteId">
    <vt:lpwstr>feb377dd-d111-479c-aad4-16202fbd2d50</vt:lpwstr>
  </property>
  <property fmtid="{D5CDD505-2E9C-101B-9397-08002B2CF9AE}" pid="7" name="MSIP_Label_a300995c-7f91-4d7a-90df-e421422dee57_ActionId">
    <vt:lpwstr>223de051-1b90-439d-9463-f9c1e414457b</vt:lpwstr>
  </property>
  <property fmtid="{D5CDD505-2E9C-101B-9397-08002B2CF9AE}" pid="8" name="MSIP_Label_a300995c-7f91-4d7a-90df-e421422dee57_ContentBits">
    <vt:lpwstr>0</vt:lpwstr>
  </property>
</Properties>
</file>